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Maria\Desktop\Nicolay\"/>
    </mc:Choice>
  </mc:AlternateContent>
  <bookViews>
    <workbookView xWindow="0" yWindow="120" windowWidth="15315" windowHeight="12075" firstSheet="9" activeTab="12"/>
  </bookViews>
  <sheets>
    <sheet name="Data Consensus annual" sheetId="4" r:id="rId1"/>
    <sheet name="annual Consensus" sheetId="5" r:id="rId2"/>
    <sheet name="quarters Consensus" sheetId="1" r:id="rId3"/>
    <sheet name="5y averages Consensus" sheetId="8" r:id="rId4"/>
    <sheet name="per month Consensus" sheetId="2" r:id="rId5"/>
    <sheet name="Results Consensus" sheetId="7" r:id="rId6"/>
    <sheet name="Data SPF" sheetId="9" r:id="rId7"/>
    <sheet name="Per month SPF" sheetId="10" r:id="rId8"/>
    <sheet name="Results SPF" sheetId="11" r:id="rId9"/>
    <sheet name="Barometer annual" sheetId="12" r:id="rId10"/>
    <sheet name="Per month Barometer" sheetId="13" r:id="rId11"/>
    <sheet name="Quarters Barometer" sheetId="14" r:id="rId12"/>
    <sheet name="Results Barometer" sheetId="15" r:id="rId13"/>
  </sheets>
  <externalReferences>
    <externalReference r:id="rId14"/>
  </externalReferences>
  <definedNames>
    <definedName name="A_impresión_IM" localSheetId="9">#REF!</definedName>
    <definedName name="A_impresión_IM" localSheetId="6">#REF!</definedName>
    <definedName name="A_impresión_IM" localSheetId="10">#REF!</definedName>
    <definedName name="A_impresión_IM" localSheetId="7">#REF!</definedName>
    <definedName name="A_impresión_IM" localSheetId="11">#REF!</definedName>
    <definedName name="A_impresión_IM" localSheetId="12">#REF!</definedName>
    <definedName name="A_impresión_IM" localSheetId="8">#REF!</definedName>
    <definedName name="A_impresión_IM">#REF!</definedName>
    <definedName name="AFDRUKBEREIK" localSheetId="9">#REF!</definedName>
    <definedName name="AFDRUKBEREIK" localSheetId="6">#REF!</definedName>
    <definedName name="AFDRUKBEREIK" localSheetId="10">#REF!</definedName>
    <definedName name="AFDRUKBEREIK" localSheetId="7">#REF!</definedName>
    <definedName name="AFDRUKBEREIK" localSheetId="11">#REF!</definedName>
    <definedName name="AFDRUKBEREIK" localSheetId="12">#REF!</definedName>
    <definedName name="AFDRUKBEREIK" localSheetId="8">#REF!</definedName>
    <definedName name="AFDRUKBEREIK">#REF!</definedName>
    <definedName name="AFDRUKBEREIK_MI" localSheetId="9">#REF!</definedName>
    <definedName name="AFDRUKBEREIK_MI" localSheetId="6">#REF!</definedName>
    <definedName name="AFDRUKBEREIK_MI" localSheetId="10">#REF!</definedName>
    <definedName name="AFDRUKBEREIK_MI" localSheetId="7">#REF!</definedName>
    <definedName name="AFDRUKBEREIK_MI" localSheetId="11">#REF!</definedName>
    <definedName name="AFDRUKBEREIK_MI" localSheetId="12">#REF!</definedName>
    <definedName name="AFDRUKBEREIK_MI" localSheetId="8">#REF!</definedName>
    <definedName name="AFDRUKBEREIK_MI">#REF!</definedName>
    <definedName name="AREA_STAMPA" localSheetId="9">#REF!</definedName>
    <definedName name="AREA_STAMPA" localSheetId="6">#REF!</definedName>
    <definedName name="AREA_STAMPA" localSheetId="10">#REF!</definedName>
    <definedName name="AREA_STAMPA" localSheetId="7">#REF!</definedName>
    <definedName name="AREA_STAMPA" localSheetId="11">#REF!</definedName>
    <definedName name="AREA_STAMPA" localSheetId="12">#REF!</definedName>
    <definedName name="AREA_STAMPA" localSheetId="8">#REF!</definedName>
    <definedName name="AREA_STAMPA">#REF!</definedName>
    <definedName name="AREA_STAMPA_MI" localSheetId="9">#REF!</definedName>
    <definedName name="AREA_STAMPA_MI" localSheetId="6">#REF!</definedName>
    <definedName name="AREA_STAMPA_MI" localSheetId="10">#REF!</definedName>
    <definedName name="AREA_STAMPA_MI" localSheetId="7">#REF!</definedName>
    <definedName name="AREA_STAMPA_MI" localSheetId="11">#REF!</definedName>
    <definedName name="AREA_STAMPA_MI" localSheetId="12">#REF!</definedName>
    <definedName name="AREA_STAMPA_MI" localSheetId="8">#REF!</definedName>
    <definedName name="AREA_STAMPA_MI">#REF!</definedName>
    <definedName name="DRUCKBEREICH_MI" localSheetId="9">#REF!</definedName>
    <definedName name="DRUCKBEREICH_MI" localSheetId="6">#REF!</definedName>
    <definedName name="DRUCKBEREICH_MI" localSheetId="10">#REF!</definedName>
    <definedName name="DRUCKBEREICH_MI" localSheetId="7">#REF!</definedName>
    <definedName name="DRUCKBEREICH_MI" localSheetId="11">#REF!</definedName>
    <definedName name="DRUCKBEREICH_MI" localSheetId="12">#REF!</definedName>
    <definedName name="DRUCKBEREICH_MI" localSheetId="8">#REF!</definedName>
    <definedName name="DRUCKBEREICH_MI">#REF!</definedName>
    <definedName name="es" localSheetId="9">#REF!</definedName>
    <definedName name="es" localSheetId="6">#REF!</definedName>
    <definedName name="es" localSheetId="10">#REF!</definedName>
    <definedName name="es" localSheetId="7">#REF!</definedName>
    <definedName name="es" localSheetId="11">#REF!</definedName>
    <definedName name="es" localSheetId="12">#REF!</definedName>
    <definedName name="es" localSheetId="8">#REF!</definedName>
    <definedName name="es">#REF!</definedName>
    <definedName name="_xlnm.Print_Area" localSheetId="9">#REF!</definedName>
    <definedName name="_xlnm.Print_Area" localSheetId="6">#REF!</definedName>
    <definedName name="_xlnm.Print_Area" localSheetId="10">#REF!</definedName>
    <definedName name="_xlnm.Print_Area" localSheetId="7">#REF!</definedName>
    <definedName name="_xlnm.Print_Area" localSheetId="11">#REF!</definedName>
    <definedName name="_xlnm.Print_Area" localSheetId="12">#REF!</definedName>
    <definedName name="_xlnm.Print_Area" localSheetId="8">#REF!</definedName>
    <definedName name="_xlnm.Print_Area">#REF!</definedName>
    <definedName name="PRINT_AREA_MI" localSheetId="9">#REF!</definedName>
    <definedName name="PRINT_AREA_MI" localSheetId="6">#REF!</definedName>
    <definedName name="PRINT_AREA_MI" localSheetId="10">#REF!</definedName>
    <definedName name="PRINT_AREA_MI" localSheetId="7">#REF!</definedName>
    <definedName name="PRINT_AREA_MI" localSheetId="11">#REF!</definedName>
    <definedName name="PRINT_AREA_MI" localSheetId="12">#REF!</definedName>
    <definedName name="PRINT_AREA_MI" localSheetId="8">#REF!</definedName>
    <definedName name="PRINT_AREA_MI">#REF!</definedName>
  </definedNames>
  <calcPr calcId="152511"/>
  <pivotCaches>
    <pivotCache cacheId="10" r:id="rId15"/>
    <pivotCache cacheId="11" r:id="rId16"/>
    <pivotCache cacheId="12" r:id="rId17"/>
  </pivotCaches>
</workbook>
</file>

<file path=xl/calcChain.xml><?xml version="1.0" encoding="utf-8"?>
<calcChain xmlns="http://schemas.openxmlformats.org/spreadsheetml/2006/main">
  <c r="CF6" i="2" l="1"/>
  <c r="CG6" i="2"/>
  <c r="CH6" i="2"/>
  <c r="CI6" i="2"/>
  <c r="CJ6" i="2"/>
  <c r="CK6" i="2"/>
  <c r="CF7" i="2"/>
  <c r="CG7" i="2"/>
  <c r="CH7" i="2"/>
  <c r="CI7" i="2"/>
  <c r="CJ7" i="2"/>
  <c r="CK7" i="2"/>
  <c r="CF8" i="2"/>
  <c r="CG8" i="2"/>
  <c r="CH8" i="2"/>
  <c r="CI8" i="2"/>
  <c r="CJ8" i="2"/>
  <c r="CK8" i="2"/>
  <c r="CF9" i="2"/>
  <c r="CG9" i="2"/>
  <c r="CH9" i="2"/>
  <c r="CI9" i="2"/>
  <c r="CJ9" i="2"/>
  <c r="CK9" i="2"/>
  <c r="CF10" i="2"/>
  <c r="CG10" i="2"/>
  <c r="CH10" i="2"/>
  <c r="CI10" i="2"/>
  <c r="CJ10" i="2"/>
  <c r="CK10" i="2"/>
  <c r="CF11" i="2"/>
  <c r="CG11" i="2"/>
  <c r="CH11" i="2"/>
  <c r="CI11" i="2"/>
  <c r="CJ11" i="2"/>
  <c r="CK11" i="2"/>
  <c r="CF12" i="2"/>
  <c r="CG12" i="2"/>
  <c r="CH12" i="2"/>
  <c r="CI12" i="2"/>
  <c r="CJ12" i="2"/>
  <c r="CK12" i="2"/>
  <c r="CF13" i="2"/>
  <c r="CG13" i="2"/>
  <c r="CH13" i="2"/>
  <c r="CI13" i="2"/>
  <c r="CJ13" i="2"/>
  <c r="CK13" i="2"/>
  <c r="CF14" i="2"/>
  <c r="CG14" i="2"/>
  <c r="CH14" i="2"/>
  <c r="CI14" i="2"/>
  <c r="CJ14" i="2"/>
  <c r="CK14" i="2"/>
  <c r="CF15" i="2"/>
  <c r="CG15" i="2"/>
  <c r="CH15" i="2"/>
  <c r="CI15" i="2"/>
  <c r="CJ15" i="2"/>
  <c r="CK15" i="2"/>
  <c r="CF16" i="2"/>
  <c r="CG16" i="2"/>
  <c r="CH16" i="2"/>
  <c r="CI16" i="2"/>
  <c r="CJ16" i="2"/>
  <c r="CK16" i="2"/>
  <c r="CF17" i="2"/>
  <c r="CG17" i="2"/>
  <c r="CH17" i="2"/>
  <c r="CI17" i="2"/>
  <c r="CJ17" i="2"/>
  <c r="CK17" i="2"/>
  <c r="CF18" i="2"/>
  <c r="CG18" i="2"/>
  <c r="CH18" i="2"/>
  <c r="CI18" i="2"/>
  <c r="CJ18" i="2"/>
  <c r="CK18" i="2"/>
  <c r="CF19" i="2"/>
  <c r="CG19" i="2"/>
  <c r="CH19" i="2"/>
  <c r="CI19" i="2"/>
  <c r="CJ19" i="2"/>
  <c r="CK19" i="2"/>
  <c r="CF20" i="2"/>
  <c r="CG20" i="2"/>
  <c r="CH20" i="2"/>
  <c r="CI20" i="2"/>
  <c r="CJ20" i="2"/>
  <c r="CK20" i="2"/>
  <c r="CF21" i="2"/>
  <c r="CG21" i="2"/>
  <c r="CH21" i="2"/>
  <c r="CI21" i="2"/>
  <c r="CJ21" i="2"/>
  <c r="CK21" i="2"/>
  <c r="CF22" i="2"/>
  <c r="CG22" i="2"/>
  <c r="CH22" i="2"/>
  <c r="CI22" i="2"/>
  <c r="CJ22" i="2"/>
  <c r="CK22" i="2"/>
  <c r="CF23" i="2"/>
  <c r="CG23" i="2"/>
  <c r="CH23" i="2"/>
  <c r="CI23" i="2"/>
  <c r="CJ23" i="2"/>
  <c r="CK23" i="2"/>
  <c r="CF24" i="2"/>
  <c r="CG24" i="2"/>
  <c r="CH24" i="2"/>
  <c r="CI24" i="2"/>
  <c r="CJ24" i="2"/>
  <c r="CK24" i="2"/>
  <c r="CF25" i="2"/>
  <c r="CG25" i="2"/>
  <c r="CH25" i="2"/>
  <c r="CI25" i="2"/>
  <c r="CJ25" i="2"/>
  <c r="CK25" i="2"/>
  <c r="CF26" i="2"/>
  <c r="CG26" i="2"/>
  <c r="CH26" i="2"/>
  <c r="CI26" i="2"/>
  <c r="CJ26" i="2"/>
  <c r="CK26" i="2"/>
  <c r="CF27" i="2"/>
  <c r="CG27" i="2"/>
  <c r="CH27" i="2"/>
  <c r="CI27" i="2"/>
  <c r="CJ27" i="2"/>
  <c r="CK27" i="2"/>
  <c r="CF28" i="2"/>
  <c r="CG28" i="2"/>
  <c r="CH28" i="2"/>
  <c r="CI28" i="2"/>
  <c r="CJ28" i="2"/>
  <c r="CK28" i="2"/>
  <c r="CF29" i="2"/>
  <c r="CG29" i="2"/>
  <c r="CH29" i="2"/>
  <c r="CI29" i="2"/>
  <c r="CJ29" i="2"/>
  <c r="CK29" i="2"/>
  <c r="CF30" i="2"/>
  <c r="CG30" i="2"/>
  <c r="CH30" i="2"/>
  <c r="CI30" i="2"/>
  <c r="CJ30" i="2"/>
  <c r="CK30" i="2"/>
  <c r="CF31" i="2"/>
  <c r="CG31" i="2"/>
  <c r="CH31" i="2"/>
  <c r="CI31" i="2"/>
  <c r="CJ31" i="2"/>
  <c r="CK31" i="2"/>
  <c r="CF32" i="2"/>
  <c r="CG32" i="2"/>
  <c r="CH32" i="2"/>
  <c r="CI32" i="2"/>
  <c r="CJ32" i="2"/>
  <c r="CK32" i="2"/>
  <c r="CF33" i="2"/>
  <c r="CG33" i="2"/>
  <c r="CH33" i="2"/>
  <c r="CI33" i="2"/>
  <c r="CJ33" i="2"/>
  <c r="CK33" i="2"/>
  <c r="CF34" i="2"/>
  <c r="CG34" i="2"/>
  <c r="CH34" i="2"/>
  <c r="CI34" i="2"/>
  <c r="CJ34" i="2"/>
  <c r="CK34" i="2"/>
  <c r="CF35" i="2"/>
  <c r="CG35" i="2"/>
  <c r="CH35" i="2"/>
  <c r="CI35" i="2"/>
  <c r="CJ35" i="2"/>
  <c r="CK35" i="2"/>
  <c r="CF36" i="2"/>
  <c r="CG36" i="2"/>
  <c r="CH36" i="2"/>
  <c r="CI36" i="2"/>
  <c r="CJ36" i="2"/>
  <c r="CK36" i="2"/>
  <c r="CF37" i="2"/>
  <c r="CG37" i="2"/>
  <c r="CH37" i="2"/>
  <c r="CI37" i="2"/>
  <c r="CJ37" i="2"/>
  <c r="CK37" i="2"/>
  <c r="CF38" i="2"/>
  <c r="CG38" i="2"/>
  <c r="CH38" i="2"/>
  <c r="CI38" i="2"/>
  <c r="CJ38" i="2"/>
  <c r="CK38" i="2"/>
  <c r="CF39" i="2"/>
  <c r="CG39" i="2"/>
  <c r="CH39" i="2"/>
  <c r="CI39" i="2"/>
  <c r="CJ39" i="2"/>
  <c r="CK39" i="2"/>
  <c r="CF40" i="2"/>
  <c r="CG40" i="2"/>
  <c r="CH40" i="2"/>
  <c r="CI40" i="2"/>
  <c r="CJ40" i="2"/>
  <c r="CK40" i="2"/>
  <c r="CF41" i="2"/>
  <c r="CG41" i="2"/>
  <c r="CH41" i="2"/>
  <c r="CI41" i="2"/>
  <c r="CJ41" i="2"/>
  <c r="CK41" i="2"/>
  <c r="CF42" i="2"/>
  <c r="CG42" i="2"/>
  <c r="CH42" i="2"/>
  <c r="CI42" i="2"/>
  <c r="CJ42" i="2"/>
  <c r="CK42" i="2"/>
  <c r="CF43" i="2"/>
  <c r="CG43" i="2"/>
  <c r="CH43" i="2"/>
  <c r="CI43" i="2"/>
  <c r="CJ43" i="2"/>
  <c r="CK43" i="2"/>
  <c r="CF44" i="2"/>
  <c r="CG44" i="2"/>
  <c r="CH44" i="2"/>
  <c r="CI44" i="2"/>
  <c r="CJ44" i="2"/>
  <c r="CK44" i="2"/>
  <c r="CF45" i="2"/>
  <c r="CG45" i="2"/>
  <c r="CH45" i="2"/>
  <c r="CI45" i="2"/>
  <c r="CJ45" i="2"/>
  <c r="CK45" i="2"/>
  <c r="CF46" i="2"/>
  <c r="CG46" i="2"/>
  <c r="CH46" i="2"/>
  <c r="CI46" i="2"/>
  <c r="CJ46" i="2"/>
  <c r="CK46" i="2"/>
  <c r="CF47" i="2"/>
  <c r="CG47" i="2"/>
  <c r="CH47" i="2"/>
  <c r="CI47" i="2"/>
  <c r="CJ47" i="2"/>
  <c r="CK47" i="2"/>
  <c r="CF48" i="2"/>
  <c r="CG48" i="2"/>
  <c r="CH48" i="2"/>
  <c r="CI48" i="2"/>
  <c r="CJ48" i="2"/>
  <c r="CK48" i="2"/>
  <c r="CF49" i="2"/>
  <c r="CG49" i="2"/>
  <c r="CH49" i="2"/>
  <c r="CI49" i="2"/>
  <c r="CJ49" i="2"/>
  <c r="CK49" i="2"/>
  <c r="CF50" i="2"/>
  <c r="CG50" i="2"/>
  <c r="CH50" i="2"/>
  <c r="CI50" i="2"/>
  <c r="CJ50" i="2"/>
  <c r="CK50" i="2"/>
  <c r="CF51" i="2"/>
  <c r="CG51" i="2"/>
  <c r="CH51" i="2"/>
  <c r="CI51" i="2"/>
  <c r="CJ51" i="2"/>
  <c r="CK51" i="2"/>
  <c r="CF52" i="2"/>
  <c r="CG52" i="2"/>
  <c r="CH52" i="2"/>
  <c r="CI52" i="2"/>
  <c r="CJ52" i="2"/>
  <c r="CK52" i="2"/>
  <c r="CF53" i="2"/>
  <c r="CG53" i="2"/>
  <c r="CH53" i="2"/>
  <c r="CI53" i="2"/>
  <c r="CJ53" i="2"/>
  <c r="CK53" i="2"/>
  <c r="CF54" i="2"/>
  <c r="CG54" i="2"/>
  <c r="CH54" i="2"/>
  <c r="CI54" i="2"/>
  <c r="CJ54" i="2"/>
  <c r="CK54" i="2"/>
  <c r="CF55" i="2"/>
  <c r="CG55" i="2"/>
  <c r="CH55" i="2"/>
  <c r="CI55" i="2"/>
  <c r="CJ55" i="2"/>
  <c r="CK55" i="2"/>
  <c r="CF56" i="2"/>
  <c r="CG56" i="2"/>
  <c r="CH56" i="2"/>
  <c r="CI56" i="2"/>
  <c r="CJ56" i="2"/>
  <c r="CK56" i="2"/>
  <c r="CF57" i="2"/>
  <c r="CG57" i="2"/>
  <c r="CH57" i="2"/>
  <c r="CI57" i="2"/>
  <c r="CJ57" i="2"/>
  <c r="CK57" i="2"/>
  <c r="CG5" i="2"/>
  <c r="CH5" i="2"/>
  <c r="CI5" i="2"/>
  <c r="CJ5" i="2"/>
  <c r="CK5" i="2"/>
  <c r="CF5" i="2"/>
  <c r="CF58" i="2"/>
  <c r="GC12" i="1"/>
  <c r="GC13" i="1"/>
  <c r="GC14" i="1"/>
  <c r="GC15" i="1"/>
  <c r="GC16" i="1"/>
  <c r="GC17" i="1"/>
  <c r="GC18" i="1"/>
  <c r="GC19" i="1"/>
  <c r="GC20" i="1"/>
  <c r="GC21" i="1"/>
  <c r="GC22" i="1"/>
  <c r="GC23" i="1"/>
  <c r="GC24" i="1"/>
  <c r="GC25" i="1"/>
  <c r="GC26" i="1"/>
  <c r="GC27" i="1"/>
  <c r="GC28" i="1"/>
  <c r="GC29" i="1"/>
  <c r="GC30" i="1"/>
  <c r="GC31" i="1"/>
  <c r="GC32" i="1"/>
  <c r="GC33" i="1"/>
  <c r="GC34" i="1"/>
  <c r="GC35" i="1"/>
  <c r="GC36" i="1"/>
  <c r="GC37" i="1"/>
  <c r="GC38" i="1"/>
  <c r="GC39" i="1"/>
  <c r="GC40" i="1"/>
  <c r="GC41" i="1"/>
  <c r="GC42" i="1"/>
  <c r="GC43" i="1"/>
  <c r="GC44" i="1"/>
  <c r="GC45" i="1"/>
  <c r="GC46" i="1"/>
  <c r="GC47" i="1"/>
  <c r="GC48" i="1"/>
  <c r="GC49" i="1"/>
  <c r="GC50" i="1"/>
  <c r="GC51" i="1"/>
  <c r="GC52" i="1"/>
  <c r="GC53" i="1"/>
  <c r="GC54" i="1"/>
  <c r="GC55" i="1"/>
  <c r="GC56" i="1"/>
  <c r="GC57" i="1"/>
  <c r="GC58" i="1"/>
  <c r="GC59" i="1"/>
  <c r="GC60" i="1"/>
  <c r="GC11" i="1"/>
  <c r="GC10" i="1"/>
  <c r="GC9" i="1"/>
  <c r="BH5" i="13" l="1"/>
  <c r="K143" i="13"/>
  <c r="J143" i="13"/>
  <c r="I143" i="13"/>
  <c r="H143" i="13"/>
  <c r="G143" i="13"/>
  <c r="F143" i="13"/>
  <c r="E143" i="13"/>
  <c r="D143" i="13"/>
  <c r="C143" i="13"/>
  <c r="K142" i="13"/>
  <c r="J142" i="13"/>
  <c r="I142" i="13"/>
  <c r="H142" i="13"/>
  <c r="G142" i="13"/>
  <c r="F142" i="13"/>
  <c r="E142" i="13"/>
  <c r="D142" i="13"/>
  <c r="C142" i="13"/>
  <c r="K141" i="13"/>
  <c r="J141" i="13"/>
  <c r="I141" i="13"/>
  <c r="H141" i="13"/>
  <c r="G141" i="13"/>
  <c r="F141" i="13"/>
  <c r="E141" i="13"/>
  <c r="D141" i="13"/>
  <c r="C141" i="13"/>
  <c r="K140" i="13"/>
  <c r="J140" i="13"/>
  <c r="I140" i="13"/>
  <c r="H140" i="13"/>
  <c r="G140" i="13"/>
  <c r="F140" i="13"/>
  <c r="E140" i="13"/>
  <c r="D140" i="13"/>
  <c r="C140" i="13"/>
  <c r="K139" i="13"/>
  <c r="J139" i="13"/>
  <c r="I139" i="13"/>
  <c r="H139" i="13"/>
  <c r="G139" i="13"/>
  <c r="F139" i="13"/>
  <c r="E139" i="13"/>
  <c r="D139" i="13"/>
  <c r="C139" i="13"/>
  <c r="K138" i="13"/>
  <c r="J138" i="13"/>
  <c r="I138" i="13"/>
  <c r="H138" i="13"/>
  <c r="G138" i="13"/>
  <c r="F138" i="13"/>
  <c r="E138" i="13"/>
  <c r="D138" i="13"/>
  <c r="C138" i="13"/>
  <c r="K137" i="13"/>
  <c r="J137" i="13"/>
  <c r="I137" i="13"/>
  <c r="H137" i="13"/>
  <c r="G137" i="13"/>
  <c r="F137" i="13"/>
  <c r="E137" i="13"/>
  <c r="D137" i="13"/>
  <c r="C137" i="13"/>
  <c r="K136" i="13"/>
  <c r="J136" i="13"/>
  <c r="I136" i="13"/>
  <c r="H136" i="13"/>
  <c r="G136" i="13"/>
  <c r="F136" i="13"/>
  <c r="E136" i="13"/>
  <c r="D136" i="13"/>
  <c r="C136" i="13"/>
  <c r="D131" i="13"/>
  <c r="C131" i="13"/>
  <c r="D130" i="13"/>
  <c r="C130" i="13"/>
  <c r="D129" i="13"/>
  <c r="C129" i="13"/>
  <c r="D128" i="13"/>
  <c r="C128" i="13"/>
  <c r="D127" i="13"/>
  <c r="C127" i="13"/>
  <c r="D126" i="13"/>
  <c r="C126" i="13"/>
  <c r="D125" i="13"/>
  <c r="C125" i="13"/>
  <c r="D124" i="13"/>
  <c r="C124" i="13"/>
  <c r="G120" i="13"/>
  <c r="F120" i="13"/>
  <c r="E120" i="13"/>
  <c r="D120" i="13"/>
  <c r="C120" i="13"/>
  <c r="G119" i="13"/>
  <c r="F119" i="13"/>
  <c r="E119" i="13"/>
  <c r="D119" i="13"/>
  <c r="C119" i="13"/>
  <c r="G118" i="13"/>
  <c r="F118" i="13"/>
  <c r="E118" i="13"/>
  <c r="D118" i="13"/>
  <c r="C118" i="13"/>
  <c r="G117" i="13"/>
  <c r="F117" i="13"/>
  <c r="E117" i="13"/>
  <c r="D117" i="13"/>
  <c r="C117" i="13"/>
  <c r="G116" i="13"/>
  <c r="F116" i="13"/>
  <c r="E116" i="13"/>
  <c r="D116" i="13"/>
  <c r="C116" i="13"/>
  <c r="G115" i="13"/>
  <c r="F115" i="13"/>
  <c r="E115" i="13"/>
  <c r="D115" i="13"/>
  <c r="C115" i="13"/>
  <c r="G114" i="13"/>
  <c r="F114" i="13"/>
  <c r="E114" i="13"/>
  <c r="D114" i="13"/>
  <c r="C114" i="13"/>
  <c r="G113" i="13"/>
  <c r="F113" i="13"/>
  <c r="E113" i="13"/>
  <c r="D113" i="13"/>
  <c r="C113" i="13"/>
  <c r="L109" i="13"/>
  <c r="K109" i="13"/>
  <c r="J109" i="13"/>
  <c r="I109" i="13"/>
  <c r="H109" i="13"/>
  <c r="G109" i="13"/>
  <c r="F109" i="13"/>
  <c r="D109" i="13"/>
  <c r="C109" i="13"/>
  <c r="L108" i="13"/>
  <c r="K108" i="13"/>
  <c r="J108" i="13"/>
  <c r="I108" i="13"/>
  <c r="H108" i="13"/>
  <c r="G108" i="13"/>
  <c r="F108" i="13"/>
  <c r="D108" i="13"/>
  <c r="C108" i="13"/>
  <c r="BE107" i="13"/>
  <c r="AG107" i="13"/>
  <c r="L107" i="13"/>
  <c r="K107" i="13"/>
  <c r="J107" i="13"/>
  <c r="I107" i="13"/>
  <c r="H107" i="13"/>
  <c r="G107" i="13"/>
  <c r="F107" i="13"/>
  <c r="D107" i="13"/>
  <c r="C107" i="13"/>
  <c r="BE106" i="13"/>
  <c r="AG106" i="13"/>
  <c r="L106" i="13"/>
  <c r="K106" i="13"/>
  <c r="J106" i="13"/>
  <c r="I106" i="13"/>
  <c r="H106" i="13"/>
  <c r="G106" i="13"/>
  <c r="F106" i="13"/>
  <c r="D106" i="13"/>
  <c r="C106" i="13"/>
  <c r="BE105" i="13"/>
  <c r="AG105" i="13"/>
  <c r="L105" i="13"/>
  <c r="K105" i="13"/>
  <c r="J105" i="13"/>
  <c r="I105" i="13"/>
  <c r="H105" i="13"/>
  <c r="G105" i="13"/>
  <c r="F105" i="13"/>
  <c r="D105" i="13"/>
  <c r="C105" i="13"/>
  <c r="BE104" i="13"/>
  <c r="AG104" i="13"/>
  <c r="L104" i="13"/>
  <c r="K104" i="13"/>
  <c r="J104" i="13"/>
  <c r="I104" i="13"/>
  <c r="H104" i="13"/>
  <c r="G104" i="13"/>
  <c r="F104" i="13"/>
  <c r="D104" i="13"/>
  <c r="C104" i="13"/>
  <c r="BE103" i="13"/>
  <c r="AG103" i="13"/>
  <c r="L103" i="13"/>
  <c r="K103" i="13"/>
  <c r="J103" i="13"/>
  <c r="I103" i="13"/>
  <c r="H103" i="13"/>
  <c r="G103" i="13"/>
  <c r="F103" i="13"/>
  <c r="D103" i="13"/>
  <c r="C103" i="13"/>
  <c r="BE102" i="13"/>
  <c r="AG102" i="13"/>
  <c r="L102" i="13"/>
  <c r="K102" i="13"/>
  <c r="J102" i="13"/>
  <c r="I102" i="13"/>
  <c r="H102" i="13"/>
  <c r="G102" i="13"/>
  <c r="F102" i="13"/>
  <c r="D102" i="13"/>
  <c r="C102" i="13"/>
  <c r="BE101" i="13"/>
  <c r="AG101" i="13"/>
  <c r="BE100" i="13"/>
  <c r="AG100" i="13"/>
  <c r="BD99" i="13"/>
  <c r="AG99" i="13"/>
  <c r="BD98" i="13"/>
  <c r="AG98" i="13"/>
  <c r="BD97" i="13"/>
  <c r="AG97" i="13"/>
  <c r="D97" i="13"/>
  <c r="C97" i="13"/>
  <c r="BD96" i="13"/>
  <c r="AG96" i="13"/>
  <c r="D96" i="13"/>
  <c r="C96" i="13"/>
  <c r="BD95" i="13"/>
  <c r="AG95" i="13"/>
  <c r="D95" i="13"/>
  <c r="C95" i="13"/>
  <c r="BD94" i="13"/>
  <c r="AG94" i="13"/>
  <c r="BH39" i="13" s="1"/>
  <c r="CO39" i="13" s="1"/>
  <c r="D94" i="13"/>
  <c r="C94" i="13"/>
  <c r="BD93" i="13"/>
  <c r="AG93" i="13"/>
  <c r="D93" i="13"/>
  <c r="C93" i="13"/>
  <c r="BD92" i="13"/>
  <c r="AG92" i="13"/>
  <c r="D92" i="13"/>
  <c r="C92" i="13"/>
  <c r="BC91" i="13"/>
  <c r="BB91" i="13"/>
  <c r="BA91" i="13"/>
  <c r="AZ91" i="13"/>
  <c r="AG91" i="13"/>
  <c r="BH98" i="13" s="1"/>
  <c r="CO98" i="13" s="1"/>
  <c r="D91" i="13"/>
  <c r="C91" i="13"/>
  <c r="BC90" i="13"/>
  <c r="BB90" i="13"/>
  <c r="BA90" i="13"/>
  <c r="AZ90" i="13"/>
  <c r="AG90" i="13"/>
  <c r="D90" i="13"/>
  <c r="C90" i="13"/>
  <c r="BC89" i="13"/>
  <c r="BB89" i="13"/>
  <c r="BA89" i="13"/>
  <c r="AZ89" i="13"/>
  <c r="AG89" i="13"/>
  <c r="BH74" i="13" s="1"/>
  <c r="CO74" i="13" s="1"/>
  <c r="D89" i="13"/>
  <c r="C89" i="13"/>
  <c r="BC88" i="13"/>
  <c r="BB88" i="13"/>
  <c r="BA88" i="13"/>
  <c r="AZ88" i="13"/>
  <c r="AG88" i="13"/>
  <c r="BC87" i="13"/>
  <c r="BB87" i="13"/>
  <c r="BA87" i="13"/>
  <c r="AZ87" i="13"/>
  <c r="AG87" i="13"/>
  <c r="BC86" i="13"/>
  <c r="BB86" i="13"/>
  <c r="BA86" i="13"/>
  <c r="AZ86" i="13"/>
  <c r="AG86" i="13"/>
  <c r="BC85" i="13"/>
  <c r="BB85" i="13"/>
  <c r="BA85" i="13"/>
  <c r="AZ85" i="13"/>
  <c r="AG85" i="13"/>
  <c r="G85" i="13"/>
  <c r="F85" i="13"/>
  <c r="E85" i="13"/>
  <c r="D85" i="13"/>
  <c r="C85" i="13"/>
  <c r="BC84" i="13"/>
  <c r="BB84" i="13"/>
  <c r="BA84" i="13"/>
  <c r="AZ84" i="13"/>
  <c r="AG84" i="13"/>
  <c r="G84" i="13"/>
  <c r="F84" i="13"/>
  <c r="E84" i="13"/>
  <c r="D84" i="13"/>
  <c r="C84" i="13"/>
  <c r="AY83" i="13"/>
  <c r="AG83" i="13"/>
  <c r="BH97" i="13" s="1"/>
  <c r="CO97" i="13" s="1"/>
  <c r="G83" i="13"/>
  <c r="F83" i="13"/>
  <c r="E83" i="13"/>
  <c r="D83" i="13"/>
  <c r="C83" i="13"/>
  <c r="AY82" i="13"/>
  <c r="AG82" i="13"/>
  <c r="G82" i="13"/>
  <c r="F82" i="13"/>
  <c r="E82" i="13"/>
  <c r="D82" i="13"/>
  <c r="C82" i="13"/>
  <c r="AY81" i="13"/>
  <c r="AG81" i="13"/>
  <c r="G81" i="13"/>
  <c r="F81" i="13"/>
  <c r="E81" i="13"/>
  <c r="D81" i="13"/>
  <c r="C81" i="13"/>
  <c r="AY80" i="13"/>
  <c r="AG80" i="13"/>
  <c r="G80" i="13"/>
  <c r="F80" i="13"/>
  <c r="E80" i="13"/>
  <c r="D80" i="13"/>
  <c r="C80" i="13"/>
  <c r="AY79" i="13"/>
  <c r="AG79" i="13"/>
  <c r="G79" i="13"/>
  <c r="F79" i="13"/>
  <c r="E79" i="13"/>
  <c r="D79" i="13"/>
  <c r="C79" i="13"/>
  <c r="AY78" i="13"/>
  <c r="AG78" i="13"/>
  <c r="G78" i="13"/>
  <c r="F78" i="13"/>
  <c r="E78" i="13"/>
  <c r="D78" i="13"/>
  <c r="C78" i="13"/>
  <c r="AY77" i="13"/>
  <c r="AG77" i="13"/>
  <c r="G77" i="13"/>
  <c r="F77" i="13"/>
  <c r="E77" i="13"/>
  <c r="D77" i="13"/>
  <c r="C77" i="13"/>
  <c r="AY76" i="13"/>
  <c r="AG76" i="13"/>
  <c r="BH13" i="13" s="1"/>
  <c r="CO13" i="13" s="1"/>
  <c r="AX75" i="13"/>
  <c r="AG75" i="13"/>
  <c r="AX74" i="13"/>
  <c r="AG74" i="13"/>
  <c r="K74" i="13"/>
  <c r="J74" i="13"/>
  <c r="I74" i="13"/>
  <c r="H74" i="13"/>
  <c r="G74" i="13"/>
  <c r="F74" i="13"/>
  <c r="AX73" i="13"/>
  <c r="AG73" i="13"/>
  <c r="K73" i="13"/>
  <c r="J73" i="13"/>
  <c r="I73" i="13"/>
  <c r="H73" i="13"/>
  <c r="G73" i="13"/>
  <c r="F73" i="13"/>
  <c r="D73" i="13"/>
  <c r="C73" i="13"/>
  <c r="AX72" i="13"/>
  <c r="AG72" i="13"/>
  <c r="K72" i="13"/>
  <c r="J72" i="13"/>
  <c r="I72" i="13"/>
  <c r="H72" i="13"/>
  <c r="G72" i="13"/>
  <c r="F72" i="13"/>
  <c r="D72" i="13"/>
  <c r="C72" i="13"/>
  <c r="AX71" i="13"/>
  <c r="AG71" i="13"/>
  <c r="K71" i="13"/>
  <c r="J71" i="13"/>
  <c r="I71" i="13"/>
  <c r="H71" i="13"/>
  <c r="G71" i="13"/>
  <c r="F71" i="13"/>
  <c r="D71" i="13"/>
  <c r="C71" i="13"/>
  <c r="AX70" i="13"/>
  <c r="AG70" i="13"/>
  <c r="K70" i="13"/>
  <c r="J70" i="13"/>
  <c r="I70" i="13"/>
  <c r="H70" i="13"/>
  <c r="G70" i="13"/>
  <c r="F70" i="13"/>
  <c r="D70" i="13"/>
  <c r="C70" i="13"/>
  <c r="AX69" i="13"/>
  <c r="AG69" i="13"/>
  <c r="BH36" i="13" s="1"/>
  <c r="CO36" i="13" s="1"/>
  <c r="K69" i="13"/>
  <c r="J69" i="13"/>
  <c r="I69" i="13"/>
  <c r="H69" i="13"/>
  <c r="G69" i="13"/>
  <c r="F69" i="13"/>
  <c r="D69" i="13"/>
  <c r="C69" i="13"/>
  <c r="AX68" i="13"/>
  <c r="AG68" i="13"/>
  <c r="K68" i="13"/>
  <c r="J68" i="13"/>
  <c r="I68" i="13"/>
  <c r="H68" i="13"/>
  <c r="G68" i="13"/>
  <c r="F68" i="13"/>
  <c r="D68" i="13"/>
  <c r="C68" i="13"/>
  <c r="AX67" i="13"/>
  <c r="AG67" i="13"/>
  <c r="K67" i="13"/>
  <c r="J67" i="13"/>
  <c r="I67" i="13"/>
  <c r="H67" i="13"/>
  <c r="G67" i="13"/>
  <c r="F67" i="13"/>
  <c r="D67" i="13"/>
  <c r="C67" i="13"/>
  <c r="AW66" i="13"/>
  <c r="AV66" i="13"/>
  <c r="AU66" i="13"/>
  <c r="AT66" i="13"/>
  <c r="AG66" i="13"/>
  <c r="K66" i="13"/>
  <c r="J66" i="13"/>
  <c r="I66" i="13"/>
  <c r="H66" i="13"/>
  <c r="G66" i="13"/>
  <c r="F66" i="13"/>
  <c r="D66" i="13"/>
  <c r="C66" i="13"/>
  <c r="AW65" i="13"/>
  <c r="AV65" i="13"/>
  <c r="AU65" i="13"/>
  <c r="AT65" i="13"/>
  <c r="AG65" i="13"/>
  <c r="D65" i="13"/>
  <c r="C65" i="13"/>
  <c r="AW64" i="13"/>
  <c r="AV64" i="13"/>
  <c r="AU64" i="13"/>
  <c r="AT64" i="13"/>
  <c r="AG64" i="13"/>
  <c r="AW63" i="13"/>
  <c r="AV63" i="13"/>
  <c r="AU63" i="13"/>
  <c r="AT63" i="13"/>
  <c r="AG63" i="13"/>
  <c r="AW62" i="13"/>
  <c r="AV62" i="13"/>
  <c r="AU62" i="13"/>
  <c r="AT62" i="13"/>
  <c r="AG62" i="13"/>
  <c r="AW61" i="13"/>
  <c r="AV61" i="13"/>
  <c r="AU61" i="13"/>
  <c r="AT61" i="13"/>
  <c r="AG61" i="13"/>
  <c r="D61" i="13"/>
  <c r="C61" i="13"/>
  <c r="AW60" i="13"/>
  <c r="AV60" i="13"/>
  <c r="AU60" i="13"/>
  <c r="AT60" i="13"/>
  <c r="AG60" i="13"/>
  <c r="BH35" i="13" s="1"/>
  <c r="CO35" i="13" s="1"/>
  <c r="D60" i="13"/>
  <c r="C60" i="13"/>
  <c r="AW59" i="13"/>
  <c r="AV59" i="13"/>
  <c r="AU59" i="13"/>
  <c r="AT59" i="13"/>
  <c r="AG59" i="13"/>
  <c r="E59" i="13"/>
  <c r="D59" i="13"/>
  <c r="C59" i="13"/>
  <c r="AW58" i="13"/>
  <c r="AV58" i="13"/>
  <c r="AU58" i="13"/>
  <c r="AT58" i="13"/>
  <c r="AG58" i="13"/>
  <c r="BH11" i="13" s="1"/>
  <c r="CO11" i="13" s="1"/>
  <c r="E58" i="13"/>
  <c r="D58" i="13"/>
  <c r="C58" i="13"/>
  <c r="AS57" i="13"/>
  <c r="AG57" i="13"/>
  <c r="BH106" i="13" s="1"/>
  <c r="CO106" i="13" s="1"/>
  <c r="E57" i="13"/>
  <c r="D57" i="13"/>
  <c r="C57" i="13"/>
  <c r="AS56" i="13"/>
  <c r="AG56" i="13"/>
  <c r="BH94" i="13" s="1"/>
  <c r="CO94" i="13" s="1"/>
  <c r="E56" i="13"/>
  <c r="D56" i="13"/>
  <c r="C56" i="13"/>
  <c r="AS55" i="13"/>
  <c r="AG55" i="13"/>
  <c r="E55" i="13"/>
  <c r="D55" i="13"/>
  <c r="C55" i="13"/>
  <c r="AS54" i="13"/>
  <c r="AG54" i="13"/>
  <c r="BH70" i="13" s="1"/>
  <c r="CO70" i="13" s="1"/>
  <c r="E54" i="13"/>
  <c r="D54" i="13"/>
  <c r="C54" i="13"/>
  <c r="AS53" i="13"/>
  <c r="AG53" i="13"/>
  <c r="E53" i="13"/>
  <c r="D53" i="13"/>
  <c r="C53" i="13"/>
  <c r="AS52" i="13"/>
  <c r="AG52" i="13"/>
  <c r="AS51" i="13"/>
  <c r="AG51" i="13"/>
  <c r="AS50" i="13"/>
  <c r="AG50" i="13"/>
  <c r="AS49" i="13"/>
  <c r="AG49" i="13"/>
  <c r="G49" i="13"/>
  <c r="F49" i="13"/>
  <c r="E49" i="13"/>
  <c r="D49" i="13"/>
  <c r="C49" i="13"/>
  <c r="AR48" i="13"/>
  <c r="AG48" i="13"/>
  <c r="G48" i="13"/>
  <c r="F48" i="13"/>
  <c r="E48" i="13"/>
  <c r="D48" i="13"/>
  <c r="C48" i="13"/>
  <c r="AR47" i="13"/>
  <c r="AG47" i="13"/>
  <c r="G47" i="13"/>
  <c r="F47" i="13"/>
  <c r="E47" i="13"/>
  <c r="D47" i="13"/>
  <c r="C47" i="13"/>
  <c r="AR46" i="13"/>
  <c r="AG46" i="13"/>
  <c r="G46" i="13"/>
  <c r="F46" i="13"/>
  <c r="E46" i="13"/>
  <c r="D46" i="13"/>
  <c r="C46" i="13"/>
  <c r="AR45" i="13"/>
  <c r="AG45" i="13"/>
  <c r="G45" i="13"/>
  <c r="F45" i="13"/>
  <c r="E45" i="13"/>
  <c r="D45" i="13"/>
  <c r="C45" i="13"/>
  <c r="AR44" i="13"/>
  <c r="AG44" i="13"/>
  <c r="G44" i="13"/>
  <c r="F44" i="13"/>
  <c r="E44" i="13"/>
  <c r="D44" i="13"/>
  <c r="C44" i="13"/>
  <c r="AR43" i="13"/>
  <c r="AG43" i="13"/>
  <c r="G43" i="13"/>
  <c r="F43" i="13"/>
  <c r="E43" i="13"/>
  <c r="D43" i="13"/>
  <c r="C43" i="13"/>
  <c r="AR42" i="13"/>
  <c r="AG42" i="13"/>
  <c r="G42" i="13"/>
  <c r="F42" i="13"/>
  <c r="E42" i="13"/>
  <c r="D42" i="13"/>
  <c r="C42" i="13"/>
  <c r="AR41" i="13"/>
  <c r="AG41" i="13"/>
  <c r="G41" i="13"/>
  <c r="F41" i="13"/>
  <c r="E41" i="13"/>
  <c r="D41" i="13"/>
  <c r="C41" i="13"/>
  <c r="AR40" i="13"/>
  <c r="AG40" i="13"/>
  <c r="AQ39" i="13"/>
  <c r="AP39" i="13"/>
  <c r="AO39" i="13"/>
  <c r="AN39" i="13"/>
  <c r="BQ104" i="13" s="1"/>
  <c r="CX104" i="13" s="1"/>
  <c r="AG39" i="13"/>
  <c r="AQ38" i="13"/>
  <c r="AP38" i="13"/>
  <c r="AO38" i="13"/>
  <c r="AN38" i="13"/>
  <c r="BQ92" i="13" s="1"/>
  <c r="CX92" i="13" s="1"/>
  <c r="AG38" i="13"/>
  <c r="AQ37" i="13"/>
  <c r="AP37" i="13"/>
  <c r="AO37" i="13"/>
  <c r="AN37" i="13"/>
  <c r="BQ80" i="13" s="1"/>
  <c r="CX80" i="13" s="1"/>
  <c r="AG37" i="13"/>
  <c r="N37" i="13"/>
  <c r="M37" i="13"/>
  <c r="L37" i="13"/>
  <c r="K37" i="13"/>
  <c r="J37" i="13"/>
  <c r="I37" i="13"/>
  <c r="H37" i="13"/>
  <c r="D37" i="13"/>
  <c r="C37" i="13"/>
  <c r="AQ36" i="13"/>
  <c r="AP36" i="13"/>
  <c r="AO36" i="13"/>
  <c r="AN36" i="13"/>
  <c r="AG36" i="13"/>
  <c r="N36" i="13"/>
  <c r="M36" i="13"/>
  <c r="L36" i="13"/>
  <c r="K36" i="13"/>
  <c r="J36" i="13"/>
  <c r="I36" i="13"/>
  <c r="H36" i="13"/>
  <c r="D36" i="13"/>
  <c r="C36" i="13"/>
  <c r="AQ35" i="13"/>
  <c r="AP35" i="13"/>
  <c r="AO35" i="13"/>
  <c r="AN35" i="13"/>
  <c r="AG35" i="13"/>
  <c r="N35" i="13"/>
  <c r="M35" i="13"/>
  <c r="L35" i="13"/>
  <c r="K35" i="13"/>
  <c r="J35" i="13"/>
  <c r="I35" i="13"/>
  <c r="H35" i="13"/>
  <c r="D35" i="13"/>
  <c r="C35" i="13"/>
  <c r="AQ34" i="13"/>
  <c r="AP34" i="13"/>
  <c r="AO34" i="13"/>
  <c r="AN34" i="13"/>
  <c r="AG34" i="13"/>
  <c r="BH44" i="13" s="1"/>
  <c r="CO44" i="13" s="1"/>
  <c r="N34" i="13"/>
  <c r="M34" i="13"/>
  <c r="L34" i="13"/>
  <c r="K34" i="13"/>
  <c r="J34" i="13"/>
  <c r="I34" i="13"/>
  <c r="H34" i="13"/>
  <c r="D34" i="13"/>
  <c r="C34" i="13"/>
  <c r="AQ33" i="13"/>
  <c r="AP33" i="13"/>
  <c r="AO33" i="13"/>
  <c r="AN33" i="13"/>
  <c r="BQ32" i="13" s="1"/>
  <c r="CX32" i="13" s="1"/>
  <c r="AG33" i="13"/>
  <c r="N33" i="13"/>
  <c r="M33" i="13"/>
  <c r="L33" i="13"/>
  <c r="K33" i="13"/>
  <c r="J33" i="13"/>
  <c r="I33" i="13"/>
  <c r="H33" i="13"/>
  <c r="D33" i="13"/>
  <c r="C33" i="13"/>
  <c r="AQ32" i="13"/>
  <c r="AP32" i="13"/>
  <c r="AO32" i="13"/>
  <c r="AN32" i="13"/>
  <c r="AG32" i="13"/>
  <c r="N32" i="13"/>
  <c r="M32" i="13"/>
  <c r="L32" i="13"/>
  <c r="K32" i="13"/>
  <c r="J32" i="13"/>
  <c r="I32" i="13"/>
  <c r="H32" i="13"/>
  <c r="D32" i="13"/>
  <c r="C32" i="13"/>
  <c r="AQ31" i="13"/>
  <c r="AP31" i="13"/>
  <c r="AO31" i="13"/>
  <c r="AN31" i="13"/>
  <c r="AG31" i="13"/>
  <c r="N31" i="13"/>
  <c r="M31" i="13"/>
  <c r="L31" i="13"/>
  <c r="K31" i="13"/>
  <c r="J31" i="13"/>
  <c r="I31" i="13"/>
  <c r="H31" i="13"/>
  <c r="D31" i="13"/>
  <c r="C31" i="13"/>
  <c r="AM30" i="13"/>
  <c r="BR103" i="13" s="1"/>
  <c r="CY103" i="13" s="1"/>
  <c r="AG30" i="13"/>
  <c r="N30" i="13"/>
  <c r="M30" i="13"/>
  <c r="L30" i="13"/>
  <c r="K30" i="13"/>
  <c r="J30" i="13"/>
  <c r="I30" i="13"/>
  <c r="H30" i="13"/>
  <c r="D30" i="13"/>
  <c r="C30" i="13"/>
  <c r="AM29" i="13"/>
  <c r="AG29" i="13"/>
  <c r="N29" i="13"/>
  <c r="M29" i="13"/>
  <c r="L29" i="13"/>
  <c r="K29" i="13"/>
  <c r="J29" i="13"/>
  <c r="I29" i="13"/>
  <c r="H29" i="13"/>
  <c r="D29" i="13"/>
  <c r="C29" i="13"/>
  <c r="AM28" i="13"/>
  <c r="BR79" i="13" s="1"/>
  <c r="CY79" i="13" s="1"/>
  <c r="AG28" i="13"/>
  <c r="AM27" i="13"/>
  <c r="AG27" i="13"/>
  <c r="AM26" i="13"/>
  <c r="AG26" i="13"/>
  <c r="AM25" i="13"/>
  <c r="AG25" i="13"/>
  <c r="BH43" i="13" s="1"/>
  <c r="CO43" i="13" s="1"/>
  <c r="D25" i="13"/>
  <c r="C25" i="13"/>
  <c r="AM24" i="13"/>
  <c r="AG24" i="13"/>
  <c r="D24" i="13"/>
  <c r="C24" i="13"/>
  <c r="AM23" i="13"/>
  <c r="AG23" i="13"/>
  <c r="D23" i="13"/>
  <c r="C23" i="13"/>
  <c r="AM22" i="13"/>
  <c r="AG22" i="13"/>
  <c r="D22" i="13"/>
  <c r="C22" i="13"/>
  <c r="AL21" i="13"/>
  <c r="AG21" i="13"/>
  <c r="BH102" i="13" s="1"/>
  <c r="CO102" i="13" s="1"/>
  <c r="D21" i="13"/>
  <c r="C21" i="13"/>
  <c r="AL20" i="13"/>
  <c r="AK20" i="13"/>
  <c r="AJ20" i="13"/>
  <c r="CB90" i="13" s="1"/>
  <c r="DI90" i="13" s="1"/>
  <c r="AI20" i="13"/>
  <c r="AG20" i="13"/>
  <c r="D20" i="13"/>
  <c r="C20" i="13"/>
  <c r="AL19" i="13"/>
  <c r="BS78" i="13" s="1"/>
  <c r="CZ78" i="13" s="1"/>
  <c r="AK19" i="13"/>
  <c r="AJ19" i="13"/>
  <c r="AI19" i="13"/>
  <c r="AG19" i="13"/>
  <c r="BH78" i="13" s="1"/>
  <c r="CO78" i="13" s="1"/>
  <c r="D19" i="13"/>
  <c r="C19" i="13"/>
  <c r="AL18" i="13"/>
  <c r="AK18" i="13"/>
  <c r="AJ18" i="13"/>
  <c r="CB66" i="13" s="1"/>
  <c r="DI66" i="13" s="1"/>
  <c r="AI18" i="13"/>
  <c r="AG18" i="13"/>
  <c r="D18" i="13"/>
  <c r="C18" i="13"/>
  <c r="AL17" i="13"/>
  <c r="AK17" i="13"/>
  <c r="AJ17" i="13"/>
  <c r="AI17" i="13"/>
  <c r="AG17" i="13"/>
  <c r="D17" i="13"/>
  <c r="C17" i="13"/>
  <c r="AL16" i="13"/>
  <c r="AK16" i="13"/>
  <c r="AJ16" i="13"/>
  <c r="CB42" i="13" s="1"/>
  <c r="DI42" i="13" s="1"/>
  <c r="AI16" i="13"/>
  <c r="AG16" i="13"/>
  <c r="AL15" i="13"/>
  <c r="AK15" i="13"/>
  <c r="AJ15" i="13"/>
  <c r="CB30" i="13" s="1"/>
  <c r="DI30" i="13" s="1"/>
  <c r="AI15" i="13"/>
  <c r="AG15" i="13"/>
  <c r="AL14" i="13"/>
  <c r="AK14" i="13"/>
  <c r="AJ14" i="13"/>
  <c r="CB18" i="13" s="1"/>
  <c r="DI18" i="13" s="1"/>
  <c r="AI14" i="13"/>
  <c r="AG14" i="13"/>
  <c r="AL13" i="13"/>
  <c r="AK13" i="13"/>
  <c r="AJ13" i="13"/>
  <c r="CB6" i="13" s="1"/>
  <c r="DI6" i="13" s="1"/>
  <c r="AI13" i="13"/>
  <c r="AG13" i="13"/>
  <c r="G13" i="13"/>
  <c r="F13" i="13"/>
  <c r="E13" i="13"/>
  <c r="D13" i="13"/>
  <c r="C13" i="13"/>
  <c r="AK12" i="13"/>
  <c r="AJ12" i="13"/>
  <c r="CB101" i="13" s="1"/>
  <c r="DI101" i="13" s="1"/>
  <c r="AI12" i="13"/>
  <c r="AH12" i="13"/>
  <c r="AG12" i="13"/>
  <c r="G12" i="13"/>
  <c r="F12" i="13"/>
  <c r="E12" i="13"/>
  <c r="D12" i="13"/>
  <c r="C12" i="13"/>
  <c r="AK11" i="13"/>
  <c r="CF89" i="13" s="1"/>
  <c r="DM89" i="13" s="1"/>
  <c r="AJ11" i="13"/>
  <c r="AI11" i="13"/>
  <c r="AH11" i="13"/>
  <c r="AG11" i="13"/>
  <c r="BH89" i="13" s="1"/>
  <c r="CO89" i="13" s="1"/>
  <c r="G11" i="13"/>
  <c r="F11" i="13"/>
  <c r="E11" i="13"/>
  <c r="D11" i="13"/>
  <c r="C11" i="13"/>
  <c r="AK10" i="13"/>
  <c r="AJ10" i="13"/>
  <c r="AI10" i="13"/>
  <c r="AH10" i="13"/>
  <c r="BT77" i="13" s="1"/>
  <c r="DA77" i="13" s="1"/>
  <c r="AG10" i="13"/>
  <c r="G10" i="13"/>
  <c r="F10" i="13"/>
  <c r="E10" i="13"/>
  <c r="D10" i="13"/>
  <c r="C10" i="13"/>
  <c r="AK9" i="13"/>
  <c r="AJ9" i="13"/>
  <c r="AI9" i="13"/>
  <c r="AH9" i="13"/>
  <c r="AG9" i="13"/>
  <c r="G9" i="13"/>
  <c r="F9" i="13"/>
  <c r="E9" i="13"/>
  <c r="D9" i="13"/>
  <c r="C9" i="13"/>
  <c r="AK8" i="13"/>
  <c r="AJ8" i="13"/>
  <c r="CB53" i="13" s="1"/>
  <c r="DI53" i="13" s="1"/>
  <c r="AI8" i="13"/>
  <c r="AH8" i="13"/>
  <c r="AG8" i="13"/>
  <c r="G8" i="13"/>
  <c r="F8" i="13"/>
  <c r="E8" i="13"/>
  <c r="D8" i="13"/>
  <c r="C8" i="13"/>
  <c r="AK7" i="13"/>
  <c r="CF41" i="13" s="1"/>
  <c r="DM41" i="13" s="1"/>
  <c r="AJ7" i="13"/>
  <c r="AI7" i="13"/>
  <c r="AH7" i="13"/>
  <c r="AG7" i="13"/>
  <c r="BH41" i="13" s="1"/>
  <c r="CO41" i="13" s="1"/>
  <c r="G7" i="13"/>
  <c r="F7" i="13"/>
  <c r="E7" i="13"/>
  <c r="D7" i="13"/>
  <c r="C7" i="13"/>
  <c r="AK6" i="13"/>
  <c r="AJ6" i="13"/>
  <c r="AI6" i="13"/>
  <c r="AH6" i="13"/>
  <c r="BT29" i="13" s="1"/>
  <c r="DA29" i="13" s="1"/>
  <c r="AG6" i="13"/>
  <c r="G6" i="13"/>
  <c r="F6" i="13"/>
  <c r="E6" i="13"/>
  <c r="D6" i="13"/>
  <c r="C6" i="13"/>
  <c r="AK5" i="13"/>
  <c r="AJ5" i="13"/>
  <c r="AI5" i="13"/>
  <c r="BX17" i="13" s="1"/>
  <c r="DE17" i="13" s="1"/>
  <c r="AH5" i="13"/>
  <c r="AG5" i="13"/>
  <c r="G5" i="13"/>
  <c r="F5" i="13"/>
  <c r="E5" i="13"/>
  <c r="D5" i="13"/>
  <c r="C5" i="13"/>
  <c r="AK4" i="13"/>
  <c r="CF5" i="13" s="1"/>
  <c r="DM5" i="13" s="1"/>
  <c r="AJ4" i="13"/>
  <c r="AI4" i="13"/>
  <c r="AH4" i="13"/>
  <c r="AG4" i="13"/>
  <c r="FL76" i="14"/>
  <c r="FD76" i="14"/>
  <c r="EZ76" i="14"/>
  <c r="ER76" i="14"/>
  <c r="FO76" i="14" s="1"/>
  <c r="EP76" i="14"/>
  <c r="FM76" i="14" s="1"/>
  <c r="EO76" i="14"/>
  <c r="EM76" i="14"/>
  <c r="FJ76" i="14" s="1"/>
  <c r="EL76" i="14"/>
  <c r="FI76" i="14" s="1"/>
  <c r="EJ76" i="14"/>
  <c r="FG76" i="14" s="1"/>
  <c r="EI76" i="14"/>
  <c r="FF76" i="14" s="1"/>
  <c r="EH76" i="14"/>
  <c r="FE76" i="14" s="1"/>
  <c r="EG76" i="14"/>
  <c r="EF76" i="14"/>
  <c r="FC76" i="14" s="1"/>
  <c r="ED76" i="14"/>
  <c r="FA76" i="14" s="1"/>
  <c r="EC76" i="14"/>
  <c r="EA76" i="14"/>
  <c r="EX76" i="14" s="1"/>
  <c r="DZ76" i="14"/>
  <c r="EW76" i="14" s="1"/>
  <c r="DX76" i="14"/>
  <c r="EU76" i="14" s="1"/>
  <c r="DH76" i="14"/>
  <c r="EQ76" i="14" s="1"/>
  <c r="FN76" i="14" s="1"/>
  <c r="DG76" i="14"/>
  <c r="EN76" i="14" s="1"/>
  <c r="FK76" i="14" s="1"/>
  <c r="DF76" i="14"/>
  <c r="EK76" i="14" s="1"/>
  <c r="FH76" i="14" s="1"/>
  <c r="DE76" i="14"/>
  <c r="DD76" i="14"/>
  <c r="EE76" i="14" s="1"/>
  <c r="FB76" i="14" s="1"/>
  <c r="DC76" i="14"/>
  <c r="EB76" i="14" s="1"/>
  <c r="EY76" i="14" s="1"/>
  <c r="DB76" i="14"/>
  <c r="DY76" i="14" s="1"/>
  <c r="EV76" i="14" s="1"/>
  <c r="FM75" i="14"/>
  <c r="FH75" i="14"/>
  <c r="FE75" i="14"/>
  <c r="FD75" i="14"/>
  <c r="FA75" i="14"/>
  <c r="EW75" i="14"/>
  <c r="EV75" i="14"/>
  <c r="EQ75" i="14"/>
  <c r="FN75" i="14" s="1"/>
  <c r="EP75" i="14"/>
  <c r="EN75" i="14"/>
  <c r="FK75" i="14" s="1"/>
  <c r="EM75" i="14"/>
  <c r="FJ75" i="14" s="1"/>
  <c r="EK75" i="14"/>
  <c r="EJ75" i="14"/>
  <c r="FG75" i="14" s="1"/>
  <c r="EI75" i="14"/>
  <c r="FF75" i="14" s="1"/>
  <c r="EH75" i="14"/>
  <c r="EG75" i="14"/>
  <c r="EE75" i="14"/>
  <c r="FB75" i="14" s="1"/>
  <c r="ED75" i="14"/>
  <c r="EB75" i="14"/>
  <c r="EY75" i="14" s="1"/>
  <c r="EA75" i="14"/>
  <c r="EX75" i="14" s="1"/>
  <c r="DY75" i="14"/>
  <c r="DX75" i="14"/>
  <c r="EU75" i="14" s="1"/>
  <c r="DH75" i="14"/>
  <c r="ER75" i="14" s="1"/>
  <c r="FO75" i="14" s="1"/>
  <c r="DG75" i="14"/>
  <c r="EO75" i="14" s="1"/>
  <c r="FL75" i="14" s="1"/>
  <c r="DF75" i="14"/>
  <c r="EL75" i="14" s="1"/>
  <c r="FI75" i="14" s="1"/>
  <c r="DE75" i="14"/>
  <c r="DD75" i="14"/>
  <c r="EF75" i="14" s="1"/>
  <c r="FC75" i="14" s="1"/>
  <c r="DC75" i="14"/>
  <c r="EC75" i="14" s="1"/>
  <c r="EZ75" i="14" s="1"/>
  <c r="DB75" i="14"/>
  <c r="DZ75" i="14" s="1"/>
  <c r="FN74" i="14"/>
  <c r="FJ74" i="14"/>
  <c r="FI74" i="14"/>
  <c r="FF74" i="14"/>
  <c r="FE74" i="14"/>
  <c r="FB74" i="14"/>
  <c r="EW74" i="14"/>
  <c r="ER74" i="14"/>
  <c r="FO74" i="14" s="1"/>
  <c r="EQ74" i="14"/>
  <c r="EO74" i="14"/>
  <c r="FL74" i="14" s="1"/>
  <c r="EN74" i="14"/>
  <c r="FK74" i="14" s="1"/>
  <c r="EM74" i="14"/>
  <c r="EL74" i="14"/>
  <c r="EK74" i="14"/>
  <c r="FH74" i="14" s="1"/>
  <c r="EJ74" i="14"/>
  <c r="FG74" i="14" s="1"/>
  <c r="EI74" i="14"/>
  <c r="EH74" i="14"/>
  <c r="EF74" i="14"/>
  <c r="FC74" i="14" s="1"/>
  <c r="EE74" i="14"/>
  <c r="EC74" i="14"/>
  <c r="EZ74" i="14" s="1"/>
  <c r="EB74" i="14"/>
  <c r="EY74" i="14" s="1"/>
  <c r="DZ74" i="14"/>
  <c r="DY74" i="14"/>
  <c r="EV74" i="14" s="1"/>
  <c r="DX74" i="14"/>
  <c r="EU74" i="14" s="1"/>
  <c r="DH74" i="14"/>
  <c r="EP74" i="14" s="1"/>
  <c r="FM74" i="14" s="1"/>
  <c r="DG74" i="14"/>
  <c r="DF74" i="14"/>
  <c r="DE74" i="14"/>
  <c r="EG74" i="14" s="1"/>
  <c r="FD74" i="14" s="1"/>
  <c r="DD74" i="14"/>
  <c r="ED74" i="14" s="1"/>
  <c r="FA74" i="14" s="1"/>
  <c r="DC74" i="14"/>
  <c r="EA74" i="14" s="1"/>
  <c r="EX74" i="14" s="1"/>
  <c r="DB74" i="14"/>
  <c r="FO73" i="14"/>
  <c r="FK73" i="14"/>
  <c r="FJ73" i="14"/>
  <c r="FG73" i="14"/>
  <c r="FF73" i="14"/>
  <c r="FC73" i="14"/>
  <c r="EY73" i="14"/>
  <c r="EX73" i="14"/>
  <c r="EU73" i="14"/>
  <c r="ER73" i="14"/>
  <c r="EP73" i="14"/>
  <c r="FM73" i="14" s="1"/>
  <c r="EO73" i="14"/>
  <c r="FL73" i="14" s="1"/>
  <c r="EN73" i="14"/>
  <c r="EM73" i="14"/>
  <c r="EL73" i="14"/>
  <c r="FI73" i="14" s="1"/>
  <c r="EJ73" i="14"/>
  <c r="EI73" i="14"/>
  <c r="EG73" i="14"/>
  <c r="FD73" i="14" s="1"/>
  <c r="EF73" i="14"/>
  <c r="ED73" i="14"/>
  <c r="FA73" i="14" s="1"/>
  <c r="EC73" i="14"/>
  <c r="EZ73" i="14" s="1"/>
  <c r="EA73" i="14"/>
  <c r="DZ73" i="14"/>
  <c r="EW73" i="14" s="1"/>
  <c r="DX73" i="14"/>
  <c r="DH73" i="14"/>
  <c r="EQ73" i="14" s="1"/>
  <c r="FN73" i="14" s="1"/>
  <c r="DG73" i="14"/>
  <c r="DF73" i="14"/>
  <c r="EK73" i="14" s="1"/>
  <c r="FH73" i="14" s="1"/>
  <c r="DE73" i="14"/>
  <c r="EH73" i="14" s="1"/>
  <c r="FE73" i="14" s="1"/>
  <c r="DD73" i="14"/>
  <c r="EE73" i="14" s="1"/>
  <c r="FB73" i="14" s="1"/>
  <c r="DC73" i="14"/>
  <c r="EB73" i="14" s="1"/>
  <c r="DB73" i="14"/>
  <c r="DY73" i="14" s="1"/>
  <c r="EV73" i="14" s="1"/>
  <c r="FL72" i="14"/>
  <c r="FK72" i="14"/>
  <c r="FH72" i="14"/>
  <c r="FG72" i="14"/>
  <c r="FD72" i="14"/>
  <c r="EZ72" i="14"/>
  <c r="EY72" i="14"/>
  <c r="EV72" i="14"/>
  <c r="EU72" i="14"/>
  <c r="EQ72" i="14"/>
  <c r="FN72" i="14" s="1"/>
  <c r="EP72" i="14"/>
  <c r="FM72" i="14" s="1"/>
  <c r="EN72" i="14"/>
  <c r="EM72" i="14"/>
  <c r="FJ72" i="14" s="1"/>
  <c r="EL72" i="14"/>
  <c r="FI72" i="14" s="1"/>
  <c r="EK72" i="14"/>
  <c r="EJ72" i="14"/>
  <c r="EH72" i="14"/>
  <c r="FE72" i="14" s="1"/>
  <c r="EG72" i="14"/>
  <c r="EE72" i="14"/>
  <c r="FB72" i="14" s="1"/>
  <c r="ED72" i="14"/>
  <c r="FA72" i="14" s="1"/>
  <c r="EB72" i="14"/>
  <c r="EA72" i="14"/>
  <c r="EX72" i="14" s="1"/>
  <c r="DZ72" i="14"/>
  <c r="EW72" i="14" s="1"/>
  <c r="DY72" i="14"/>
  <c r="DX72" i="14"/>
  <c r="DH72" i="14"/>
  <c r="ER72" i="14" s="1"/>
  <c r="FO72" i="14" s="1"/>
  <c r="DG72" i="14"/>
  <c r="EO72" i="14" s="1"/>
  <c r="DF72" i="14"/>
  <c r="DE72" i="14"/>
  <c r="EI72" i="14" s="1"/>
  <c r="FF72" i="14" s="1"/>
  <c r="DD72" i="14"/>
  <c r="EF72" i="14" s="1"/>
  <c r="FC72" i="14" s="1"/>
  <c r="DC72" i="14"/>
  <c r="EC72" i="14" s="1"/>
  <c r="DB72" i="14"/>
  <c r="FL71" i="14"/>
  <c r="FI71" i="14"/>
  <c r="FH71" i="14"/>
  <c r="FE71" i="14"/>
  <c r="EZ71" i="14"/>
  <c r="EW71" i="14"/>
  <c r="EV71" i="14"/>
  <c r="ER71" i="14"/>
  <c r="FO71" i="14" s="1"/>
  <c r="EQ71" i="14"/>
  <c r="FN71" i="14" s="1"/>
  <c r="EO71" i="14"/>
  <c r="EN71" i="14"/>
  <c r="FK71" i="14" s="1"/>
  <c r="EM71" i="14"/>
  <c r="FJ71" i="14" s="1"/>
  <c r="EL71" i="14"/>
  <c r="EK71" i="14"/>
  <c r="EJ71" i="14"/>
  <c r="FG71" i="14" s="1"/>
  <c r="EI71" i="14"/>
  <c r="FF71" i="14" s="1"/>
  <c r="EH71" i="14"/>
  <c r="EF71" i="14"/>
  <c r="FC71" i="14" s="1"/>
  <c r="EE71" i="14"/>
  <c r="FB71" i="14" s="1"/>
  <c r="EC71" i="14"/>
  <c r="EB71" i="14"/>
  <c r="EY71" i="14" s="1"/>
  <c r="EA71" i="14"/>
  <c r="EX71" i="14" s="1"/>
  <c r="DZ71" i="14"/>
  <c r="DY71" i="14"/>
  <c r="DH71" i="14"/>
  <c r="EP71" i="14" s="1"/>
  <c r="FM71" i="14" s="1"/>
  <c r="DG71" i="14"/>
  <c r="DF71" i="14"/>
  <c r="DE71" i="14"/>
  <c r="EG71" i="14" s="1"/>
  <c r="FD71" i="14" s="1"/>
  <c r="DD71" i="14"/>
  <c r="ED71" i="14" s="1"/>
  <c r="FA71" i="14" s="1"/>
  <c r="DC71" i="14"/>
  <c r="DB71" i="14"/>
  <c r="DX71" i="14" s="1"/>
  <c r="EU71" i="14" s="1"/>
  <c r="FM70" i="14"/>
  <c r="FJ70" i="14"/>
  <c r="FI70" i="14"/>
  <c r="FF70" i="14"/>
  <c r="FA70" i="14"/>
  <c r="EX70" i="14"/>
  <c r="EW70" i="14"/>
  <c r="ER70" i="14"/>
  <c r="FO70" i="14" s="1"/>
  <c r="EP70" i="14"/>
  <c r="EO70" i="14"/>
  <c r="FL70" i="14" s="1"/>
  <c r="EN70" i="14"/>
  <c r="FK70" i="14" s="1"/>
  <c r="EM70" i="14"/>
  <c r="EL70" i="14"/>
  <c r="EJ70" i="14"/>
  <c r="FG70" i="14" s="1"/>
  <c r="EI70" i="14"/>
  <c r="EG70" i="14"/>
  <c r="FD70" i="14" s="1"/>
  <c r="EF70" i="14"/>
  <c r="FC70" i="14" s="1"/>
  <c r="ED70" i="14"/>
  <c r="EC70" i="14"/>
  <c r="EZ70" i="14" s="1"/>
  <c r="EB70" i="14"/>
  <c r="EY70" i="14" s="1"/>
  <c r="EA70" i="14"/>
  <c r="DZ70" i="14"/>
  <c r="DX70" i="14"/>
  <c r="EU70" i="14" s="1"/>
  <c r="DH70" i="14"/>
  <c r="EQ70" i="14" s="1"/>
  <c r="FN70" i="14" s="1"/>
  <c r="DG70" i="14"/>
  <c r="DF70" i="14"/>
  <c r="EK70" i="14" s="1"/>
  <c r="FH70" i="14" s="1"/>
  <c r="DE70" i="14"/>
  <c r="EH70" i="14" s="1"/>
  <c r="FE70" i="14" s="1"/>
  <c r="DD70" i="14"/>
  <c r="EE70" i="14" s="1"/>
  <c r="FB70" i="14" s="1"/>
  <c r="DC70" i="14"/>
  <c r="DB70" i="14"/>
  <c r="DY70" i="14" s="1"/>
  <c r="EV70" i="14" s="1"/>
  <c r="FO69" i="14"/>
  <c r="FN69" i="14"/>
  <c r="FK69" i="14"/>
  <c r="FJ69" i="14"/>
  <c r="FG69" i="14"/>
  <c r="FC69" i="14"/>
  <c r="FB69" i="14"/>
  <c r="EY69" i="14"/>
  <c r="EX69" i="14"/>
  <c r="EU69" i="14"/>
  <c r="ER69" i="14"/>
  <c r="EQ69" i="14"/>
  <c r="EP69" i="14"/>
  <c r="FM69" i="14" s="1"/>
  <c r="EO69" i="14"/>
  <c r="FL69" i="14" s="1"/>
  <c r="EN69" i="14"/>
  <c r="EM69" i="14"/>
  <c r="EK69" i="14"/>
  <c r="FH69" i="14" s="1"/>
  <c r="EJ69" i="14"/>
  <c r="EH69" i="14"/>
  <c r="FE69" i="14" s="1"/>
  <c r="EG69" i="14"/>
  <c r="FD69" i="14" s="1"/>
  <c r="EF69" i="14"/>
  <c r="EE69" i="14"/>
  <c r="ED69" i="14"/>
  <c r="FA69" i="14" s="1"/>
  <c r="EC69" i="14"/>
  <c r="EZ69" i="14" s="1"/>
  <c r="EB69" i="14"/>
  <c r="EA69" i="14"/>
  <c r="DY69" i="14"/>
  <c r="EV69" i="14" s="1"/>
  <c r="DX69" i="14"/>
  <c r="DH69" i="14"/>
  <c r="DG69" i="14"/>
  <c r="DF69" i="14"/>
  <c r="EL69" i="14" s="1"/>
  <c r="FI69" i="14" s="1"/>
  <c r="DE69" i="14"/>
  <c r="EI69" i="14" s="1"/>
  <c r="FF69" i="14" s="1"/>
  <c r="DD69" i="14"/>
  <c r="DC69" i="14"/>
  <c r="DB69" i="14"/>
  <c r="DZ69" i="14" s="1"/>
  <c r="EW69" i="14" s="1"/>
  <c r="FO68" i="14"/>
  <c r="FL68" i="14"/>
  <c r="FK68" i="14"/>
  <c r="FH68" i="14"/>
  <c r="FD68" i="14"/>
  <c r="FC68" i="14"/>
  <c r="EZ68" i="14"/>
  <c r="EY68" i="14"/>
  <c r="EV68" i="14"/>
  <c r="ER68" i="14"/>
  <c r="EQ68" i="14"/>
  <c r="FN68" i="14" s="1"/>
  <c r="EP68" i="14"/>
  <c r="FM68" i="14" s="1"/>
  <c r="EO68" i="14"/>
  <c r="EN68" i="14"/>
  <c r="EL68" i="14"/>
  <c r="FI68" i="14" s="1"/>
  <c r="EK68" i="14"/>
  <c r="EI68" i="14"/>
  <c r="FF68" i="14" s="1"/>
  <c r="EH68" i="14"/>
  <c r="FE68" i="14" s="1"/>
  <c r="EG68" i="14"/>
  <c r="EF68" i="14"/>
  <c r="EE68" i="14"/>
  <c r="FB68" i="14" s="1"/>
  <c r="ED68" i="14"/>
  <c r="FA68" i="14" s="1"/>
  <c r="EC68" i="14"/>
  <c r="EB68" i="14"/>
  <c r="DZ68" i="14"/>
  <c r="EW68" i="14" s="1"/>
  <c r="DY68" i="14"/>
  <c r="DH68" i="14"/>
  <c r="DG68" i="14"/>
  <c r="EM68" i="14" s="1"/>
  <c r="FJ68" i="14" s="1"/>
  <c r="DF68" i="14"/>
  <c r="EJ68" i="14" s="1"/>
  <c r="FG68" i="14" s="1"/>
  <c r="DE68" i="14"/>
  <c r="DD68" i="14"/>
  <c r="DC68" i="14"/>
  <c r="EA68" i="14" s="1"/>
  <c r="EX68" i="14" s="1"/>
  <c r="DB68" i="14"/>
  <c r="DX68" i="14" s="1"/>
  <c r="EU68" i="14" s="1"/>
  <c r="FM67" i="14"/>
  <c r="FL67" i="14"/>
  <c r="FI67" i="14"/>
  <c r="FE67" i="14"/>
  <c r="FD67" i="14"/>
  <c r="FA67" i="14"/>
  <c r="EZ67" i="14"/>
  <c r="EW67" i="14"/>
  <c r="ER67" i="14"/>
  <c r="FO67" i="14" s="1"/>
  <c r="EP67" i="14"/>
  <c r="EO67" i="14"/>
  <c r="EM67" i="14"/>
  <c r="FJ67" i="14" s="1"/>
  <c r="EL67" i="14"/>
  <c r="EJ67" i="14"/>
  <c r="FG67" i="14" s="1"/>
  <c r="EI67" i="14"/>
  <c r="FF67" i="14" s="1"/>
  <c r="EH67" i="14"/>
  <c r="EG67" i="14"/>
  <c r="EF67" i="14"/>
  <c r="FC67" i="14" s="1"/>
  <c r="EE67" i="14"/>
  <c r="FB67" i="14" s="1"/>
  <c r="ED67" i="14"/>
  <c r="EC67" i="14"/>
  <c r="EA67" i="14"/>
  <c r="EX67" i="14" s="1"/>
  <c r="DZ67" i="14"/>
  <c r="DX67" i="14"/>
  <c r="EU67" i="14" s="1"/>
  <c r="DH67" i="14"/>
  <c r="EQ67" i="14" s="1"/>
  <c r="FN67" i="14" s="1"/>
  <c r="DG67" i="14"/>
  <c r="EN67" i="14" s="1"/>
  <c r="FK67" i="14" s="1"/>
  <c r="DF67" i="14"/>
  <c r="EK67" i="14" s="1"/>
  <c r="FH67" i="14" s="1"/>
  <c r="DE67" i="14"/>
  <c r="DD67" i="14"/>
  <c r="DC67" i="14"/>
  <c r="EB67" i="14" s="1"/>
  <c r="EY67" i="14" s="1"/>
  <c r="DB67" i="14"/>
  <c r="DY67" i="14" s="1"/>
  <c r="EV67" i="14" s="1"/>
  <c r="FN66" i="14"/>
  <c r="FM66" i="14"/>
  <c r="FJ66" i="14"/>
  <c r="FH66" i="14"/>
  <c r="FE66" i="14"/>
  <c r="FD66" i="14"/>
  <c r="FB66" i="14"/>
  <c r="FA66" i="14"/>
  <c r="EX66" i="14"/>
  <c r="EV66" i="14"/>
  <c r="ER66" i="14"/>
  <c r="FO66" i="14" s="1"/>
  <c r="EQ66" i="14"/>
  <c r="EP66" i="14"/>
  <c r="EN66" i="14"/>
  <c r="FK66" i="14" s="1"/>
  <c r="EM66" i="14"/>
  <c r="EK66" i="14"/>
  <c r="EJ66" i="14"/>
  <c r="FG66" i="14" s="1"/>
  <c r="EH66" i="14"/>
  <c r="EG66" i="14"/>
  <c r="EE66" i="14"/>
  <c r="ED66" i="14"/>
  <c r="EB66" i="14"/>
  <c r="EY66" i="14" s="1"/>
  <c r="EA66" i="14"/>
  <c r="DY66" i="14"/>
  <c r="DX66" i="14"/>
  <c r="EU66" i="14" s="1"/>
  <c r="DH66" i="14"/>
  <c r="DG66" i="14"/>
  <c r="EO66" i="14" s="1"/>
  <c r="FL66" i="14" s="1"/>
  <c r="DF66" i="14"/>
  <c r="EL66" i="14" s="1"/>
  <c r="FI66" i="14" s="1"/>
  <c r="DE66" i="14"/>
  <c r="EI66" i="14" s="1"/>
  <c r="FF66" i="14" s="1"/>
  <c r="DD66" i="14"/>
  <c r="EF66" i="14" s="1"/>
  <c r="FC66" i="14" s="1"/>
  <c r="DC66" i="14"/>
  <c r="EC66" i="14" s="1"/>
  <c r="EZ66" i="14" s="1"/>
  <c r="DB66" i="14"/>
  <c r="DZ66" i="14" s="1"/>
  <c r="EW66" i="14" s="1"/>
  <c r="FO65" i="14"/>
  <c r="FN65" i="14"/>
  <c r="FI65" i="14"/>
  <c r="FF65" i="14"/>
  <c r="FE65" i="14"/>
  <c r="FB65" i="14"/>
  <c r="EW65" i="14"/>
  <c r="ER65" i="14"/>
  <c r="EQ65" i="14"/>
  <c r="EO65" i="14"/>
  <c r="FL65" i="14" s="1"/>
  <c r="EN65" i="14"/>
  <c r="FK65" i="14" s="1"/>
  <c r="EL65" i="14"/>
  <c r="EK65" i="14"/>
  <c r="FH65" i="14" s="1"/>
  <c r="EI65" i="14"/>
  <c r="EH65" i="14"/>
  <c r="EG65" i="14"/>
  <c r="FD65" i="14" s="1"/>
  <c r="EF65" i="14"/>
  <c r="FC65" i="14" s="1"/>
  <c r="EE65" i="14"/>
  <c r="EC65" i="14"/>
  <c r="EZ65" i="14" s="1"/>
  <c r="EB65" i="14"/>
  <c r="EY65" i="14" s="1"/>
  <c r="DZ65" i="14"/>
  <c r="DY65" i="14"/>
  <c r="EV65" i="14" s="1"/>
  <c r="DH65" i="14"/>
  <c r="EP65" i="14" s="1"/>
  <c r="FM65" i="14" s="1"/>
  <c r="DG65" i="14"/>
  <c r="EM65" i="14" s="1"/>
  <c r="FJ65" i="14" s="1"/>
  <c r="DF65" i="14"/>
  <c r="EJ65" i="14" s="1"/>
  <c r="FG65" i="14" s="1"/>
  <c r="DE65" i="14"/>
  <c r="DD65" i="14"/>
  <c r="ED65" i="14" s="1"/>
  <c r="FA65" i="14" s="1"/>
  <c r="DC65" i="14"/>
  <c r="EA65" i="14" s="1"/>
  <c r="EX65" i="14" s="1"/>
  <c r="DB65" i="14"/>
  <c r="DX65" i="14" s="1"/>
  <c r="EU65" i="14" s="1"/>
  <c r="FF64" i="14"/>
  <c r="FB64" i="14"/>
  <c r="EX64" i="14"/>
  <c r="ER64" i="14"/>
  <c r="FO64" i="14" s="1"/>
  <c r="EP64" i="14"/>
  <c r="FM64" i="14" s="1"/>
  <c r="EO64" i="14"/>
  <c r="FL64" i="14" s="1"/>
  <c r="EN64" i="14"/>
  <c r="FK64" i="14" s="1"/>
  <c r="EM64" i="14"/>
  <c r="FJ64" i="14" s="1"/>
  <c r="EL64" i="14"/>
  <c r="FI64" i="14" s="1"/>
  <c r="EJ64" i="14"/>
  <c r="FG64" i="14" s="1"/>
  <c r="EI64" i="14"/>
  <c r="EG64" i="14"/>
  <c r="FD64" i="14" s="1"/>
  <c r="EF64" i="14"/>
  <c r="FC64" i="14" s="1"/>
  <c r="ED64" i="14"/>
  <c r="FA64" i="14" s="1"/>
  <c r="EC64" i="14"/>
  <c r="EZ64" i="14" s="1"/>
  <c r="EB64" i="14"/>
  <c r="EY64" i="14" s="1"/>
  <c r="EA64" i="14"/>
  <c r="DZ64" i="14"/>
  <c r="EW64" i="14" s="1"/>
  <c r="DX64" i="14"/>
  <c r="EU64" i="14" s="1"/>
  <c r="DH64" i="14"/>
  <c r="EQ64" i="14" s="1"/>
  <c r="FN64" i="14" s="1"/>
  <c r="DG64" i="14"/>
  <c r="DF64" i="14"/>
  <c r="EK64" i="14" s="1"/>
  <c r="FH64" i="14" s="1"/>
  <c r="DE64" i="14"/>
  <c r="EH64" i="14" s="1"/>
  <c r="FE64" i="14" s="1"/>
  <c r="DD64" i="14"/>
  <c r="EE64" i="14" s="1"/>
  <c r="DC64" i="14"/>
  <c r="DB64" i="14"/>
  <c r="DY64" i="14" s="1"/>
  <c r="EV64" i="14" s="1"/>
  <c r="FK63" i="14"/>
  <c r="FG63" i="14"/>
  <c r="EY63" i="14"/>
  <c r="EU63" i="14"/>
  <c r="EQ63" i="14"/>
  <c r="FN63" i="14" s="1"/>
  <c r="EP63" i="14"/>
  <c r="FM63" i="14" s="1"/>
  <c r="EO63" i="14"/>
  <c r="FL63" i="14" s="1"/>
  <c r="EN63" i="14"/>
  <c r="EM63" i="14"/>
  <c r="FJ63" i="14" s="1"/>
  <c r="EK63" i="14"/>
  <c r="FH63" i="14" s="1"/>
  <c r="EJ63" i="14"/>
  <c r="EI63" i="14"/>
  <c r="FF63" i="14" s="1"/>
  <c r="EH63" i="14"/>
  <c r="FE63" i="14" s="1"/>
  <c r="EG63" i="14"/>
  <c r="FD63" i="14" s="1"/>
  <c r="EE63" i="14"/>
  <c r="FB63" i="14" s="1"/>
  <c r="ED63" i="14"/>
  <c r="FA63" i="14" s="1"/>
  <c r="EC63" i="14"/>
  <c r="EZ63" i="14" s="1"/>
  <c r="EB63" i="14"/>
  <c r="EA63" i="14"/>
  <c r="EX63" i="14" s="1"/>
  <c r="DY63" i="14"/>
  <c r="EV63" i="14" s="1"/>
  <c r="DX63" i="14"/>
  <c r="DH63" i="14"/>
  <c r="ER63" i="14" s="1"/>
  <c r="FO63" i="14" s="1"/>
  <c r="DG63" i="14"/>
  <c r="DF63" i="14"/>
  <c r="EL63" i="14" s="1"/>
  <c r="FI63" i="14" s="1"/>
  <c r="DE63" i="14"/>
  <c r="DD63" i="14"/>
  <c r="EF63" i="14" s="1"/>
  <c r="FC63" i="14" s="1"/>
  <c r="DC63" i="14"/>
  <c r="DB63" i="14"/>
  <c r="DZ63" i="14" s="1"/>
  <c r="EW63" i="14" s="1"/>
  <c r="FL62" i="14"/>
  <c r="FH62" i="14"/>
  <c r="EZ62" i="14"/>
  <c r="EV62" i="14"/>
  <c r="ER62" i="14"/>
  <c r="FO62" i="14" s="1"/>
  <c r="EQ62" i="14"/>
  <c r="FN62" i="14" s="1"/>
  <c r="EP62" i="14"/>
  <c r="FM62" i="14" s="1"/>
  <c r="EO62" i="14"/>
  <c r="EN62" i="14"/>
  <c r="FK62" i="14" s="1"/>
  <c r="EL62" i="14"/>
  <c r="FI62" i="14" s="1"/>
  <c r="EK62" i="14"/>
  <c r="EJ62" i="14"/>
  <c r="FG62" i="14" s="1"/>
  <c r="EI62" i="14"/>
  <c r="FF62" i="14" s="1"/>
  <c r="EH62" i="14"/>
  <c r="FE62" i="14" s="1"/>
  <c r="EF62" i="14"/>
  <c r="FC62" i="14" s="1"/>
  <c r="EE62" i="14"/>
  <c r="FB62" i="14" s="1"/>
  <c r="ED62" i="14"/>
  <c r="FA62" i="14" s="1"/>
  <c r="EC62" i="14"/>
  <c r="EB62" i="14"/>
  <c r="EY62" i="14" s="1"/>
  <c r="DZ62" i="14"/>
  <c r="EW62" i="14" s="1"/>
  <c r="DY62" i="14"/>
  <c r="DX62" i="14"/>
  <c r="EU62" i="14" s="1"/>
  <c r="DH62" i="14"/>
  <c r="DG62" i="14"/>
  <c r="EM62" i="14" s="1"/>
  <c r="FJ62" i="14" s="1"/>
  <c r="DF62" i="14"/>
  <c r="DE62" i="14"/>
  <c r="EG62" i="14" s="1"/>
  <c r="FD62" i="14" s="1"/>
  <c r="DD62" i="14"/>
  <c r="DC62" i="14"/>
  <c r="EA62" i="14" s="1"/>
  <c r="EX62" i="14" s="1"/>
  <c r="DB62" i="14"/>
  <c r="FM61" i="14"/>
  <c r="FI61" i="14"/>
  <c r="FA61" i="14"/>
  <c r="EW61" i="14"/>
  <c r="ER61" i="14"/>
  <c r="FO61" i="14" s="1"/>
  <c r="EP61" i="14"/>
  <c r="EO61" i="14"/>
  <c r="FL61" i="14" s="1"/>
  <c r="EN61" i="14"/>
  <c r="FK61" i="14" s="1"/>
  <c r="EM61" i="14"/>
  <c r="FJ61" i="14" s="1"/>
  <c r="EL61" i="14"/>
  <c r="EJ61" i="14"/>
  <c r="FG61" i="14" s="1"/>
  <c r="EI61" i="14"/>
  <c r="FF61" i="14" s="1"/>
  <c r="EG61" i="14"/>
  <c r="FD61" i="14" s="1"/>
  <c r="EF61" i="14"/>
  <c r="FC61" i="14" s="1"/>
  <c r="ED61" i="14"/>
  <c r="EC61" i="14"/>
  <c r="EZ61" i="14" s="1"/>
  <c r="EB61" i="14"/>
  <c r="EY61" i="14" s="1"/>
  <c r="EA61" i="14"/>
  <c r="EX61" i="14" s="1"/>
  <c r="DZ61" i="14"/>
  <c r="DX61" i="14"/>
  <c r="EU61" i="14" s="1"/>
  <c r="DH61" i="14"/>
  <c r="EQ61" i="14" s="1"/>
  <c r="FN61" i="14" s="1"/>
  <c r="DG61" i="14"/>
  <c r="DF61" i="14"/>
  <c r="EK61" i="14" s="1"/>
  <c r="FH61" i="14" s="1"/>
  <c r="DE61" i="14"/>
  <c r="EH61" i="14" s="1"/>
  <c r="FE61" i="14" s="1"/>
  <c r="DD61" i="14"/>
  <c r="EE61" i="14" s="1"/>
  <c r="FB61" i="14" s="1"/>
  <c r="DC61" i="14"/>
  <c r="DB61" i="14"/>
  <c r="DY61" i="14" s="1"/>
  <c r="EV61" i="14" s="1"/>
  <c r="FN60" i="14"/>
  <c r="FJ60" i="14"/>
  <c r="FB60" i="14"/>
  <c r="EX60" i="14"/>
  <c r="ER60" i="14"/>
  <c r="FO60" i="14" s="1"/>
  <c r="EQ60" i="14"/>
  <c r="EP60" i="14"/>
  <c r="FM60" i="14" s="1"/>
  <c r="EO60" i="14"/>
  <c r="FL60" i="14" s="1"/>
  <c r="EN60" i="14"/>
  <c r="FK60" i="14" s="1"/>
  <c r="EM60" i="14"/>
  <c r="EK60" i="14"/>
  <c r="FH60" i="14" s="1"/>
  <c r="EJ60" i="14"/>
  <c r="FG60" i="14" s="1"/>
  <c r="EH60" i="14"/>
  <c r="FE60" i="14" s="1"/>
  <c r="EG60" i="14"/>
  <c r="FD60" i="14" s="1"/>
  <c r="EF60" i="14"/>
  <c r="FC60" i="14" s="1"/>
  <c r="EE60" i="14"/>
  <c r="ED60" i="14"/>
  <c r="FA60" i="14" s="1"/>
  <c r="EC60" i="14"/>
  <c r="EZ60" i="14" s="1"/>
  <c r="EB60" i="14"/>
  <c r="EY60" i="14" s="1"/>
  <c r="EA60" i="14"/>
  <c r="DY60" i="14"/>
  <c r="EV60" i="14" s="1"/>
  <c r="DX60" i="14"/>
  <c r="EU60" i="14" s="1"/>
  <c r="DH60" i="14"/>
  <c r="DG60" i="14"/>
  <c r="DF60" i="14"/>
  <c r="EL60" i="14" s="1"/>
  <c r="FI60" i="14" s="1"/>
  <c r="DE60" i="14"/>
  <c r="EI60" i="14" s="1"/>
  <c r="FF60" i="14" s="1"/>
  <c r="DD60" i="14"/>
  <c r="DC60" i="14"/>
  <c r="DB60" i="14"/>
  <c r="DZ60" i="14" s="1"/>
  <c r="EW60" i="14" s="1"/>
  <c r="FO59" i="14"/>
  <c r="FK59" i="14"/>
  <c r="FC59" i="14"/>
  <c r="EY59" i="14"/>
  <c r="ER59" i="14"/>
  <c r="EQ59" i="14"/>
  <c r="FN59" i="14" s="1"/>
  <c r="EP59" i="14"/>
  <c r="FM59" i="14" s="1"/>
  <c r="EO59" i="14"/>
  <c r="FL59" i="14" s="1"/>
  <c r="EN59" i="14"/>
  <c r="EL59" i="14"/>
  <c r="FI59" i="14" s="1"/>
  <c r="EK59" i="14"/>
  <c r="FH59" i="14" s="1"/>
  <c r="EI59" i="14"/>
  <c r="FF59" i="14" s="1"/>
  <c r="EH59" i="14"/>
  <c r="FE59" i="14" s="1"/>
  <c r="EG59" i="14"/>
  <c r="FD59" i="14" s="1"/>
  <c r="EF59" i="14"/>
  <c r="EE59" i="14"/>
  <c r="FB59" i="14" s="1"/>
  <c r="ED59" i="14"/>
  <c r="FA59" i="14" s="1"/>
  <c r="EC59" i="14"/>
  <c r="EZ59" i="14" s="1"/>
  <c r="EB59" i="14"/>
  <c r="DZ59" i="14"/>
  <c r="EW59" i="14" s="1"/>
  <c r="DY59" i="14"/>
  <c r="EV59" i="14" s="1"/>
  <c r="DH59" i="14"/>
  <c r="DG59" i="14"/>
  <c r="EM59" i="14" s="1"/>
  <c r="FJ59" i="14" s="1"/>
  <c r="DF59" i="14"/>
  <c r="EJ59" i="14" s="1"/>
  <c r="FG59" i="14" s="1"/>
  <c r="DE59" i="14"/>
  <c r="DD59" i="14"/>
  <c r="DC59" i="14"/>
  <c r="EA59" i="14" s="1"/>
  <c r="EX59" i="14" s="1"/>
  <c r="DB59" i="14"/>
  <c r="DX59" i="14" s="1"/>
  <c r="EU59" i="14" s="1"/>
  <c r="FL58" i="14"/>
  <c r="FH58" i="14"/>
  <c r="FD58" i="14"/>
  <c r="EZ58" i="14"/>
  <c r="ER58" i="14"/>
  <c r="FO58" i="14" s="1"/>
  <c r="EP58" i="14"/>
  <c r="FM58" i="14" s="1"/>
  <c r="EO58" i="14"/>
  <c r="EM58" i="14"/>
  <c r="FJ58" i="14" s="1"/>
  <c r="EL58" i="14"/>
  <c r="FI58" i="14" s="1"/>
  <c r="EJ58" i="14"/>
  <c r="FG58" i="14" s="1"/>
  <c r="EI58" i="14"/>
  <c r="FF58" i="14" s="1"/>
  <c r="EH58" i="14"/>
  <c r="FE58" i="14" s="1"/>
  <c r="EG58" i="14"/>
  <c r="EF58" i="14"/>
  <c r="FC58" i="14" s="1"/>
  <c r="ED58" i="14"/>
  <c r="FA58" i="14" s="1"/>
  <c r="EC58" i="14"/>
  <c r="EA58" i="14"/>
  <c r="EX58" i="14" s="1"/>
  <c r="DZ58" i="14"/>
  <c r="EW58" i="14" s="1"/>
  <c r="DX58" i="14"/>
  <c r="EU58" i="14" s="1"/>
  <c r="DH58" i="14"/>
  <c r="EQ58" i="14" s="1"/>
  <c r="FN58" i="14" s="1"/>
  <c r="DG58" i="14"/>
  <c r="EN58" i="14" s="1"/>
  <c r="FK58" i="14" s="1"/>
  <c r="DF58" i="14"/>
  <c r="EK58" i="14" s="1"/>
  <c r="DE58" i="14"/>
  <c r="DD58" i="14"/>
  <c r="EE58" i="14" s="1"/>
  <c r="FB58" i="14" s="1"/>
  <c r="DC58" i="14"/>
  <c r="EB58" i="14" s="1"/>
  <c r="EY58" i="14" s="1"/>
  <c r="DB58" i="14"/>
  <c r="DY58" i="14" s="1"/>
  <c r="EV58" i="14" s="1"/>
  <c r="FN57" i="14"/>
  <c r="FM57" i="14"/>
  <c r="FJ57" i="14"/>
  <c r="FE57" i="14"/>
  <c r="FA57" i="14"/>
  <c r="ER57" i="14"/>
  <c r="FO57" i="14" s="1"/>
  <c r="EQ57" i="14"/>
  <c r="EP57" i="14"/>
  <c r="EO57" i="14"/>
  <c r="FL57" i="14" s="1"/>
  <c r="EN57" i="14"/>
  <c r="FK57" i="14" s="1"/>
  <c r="EM57" i="14"/>
  <c r="EK57" i="14"/>
  <c r="FH57" i="14" s="1"/>
  <c r="EJ57" i="14"/>
  <c r="FG57" i="14" s="1"/>
  <c r="EI57" i="14"/>
  <c r="FF57" i="14" s="1"/>
  <c r="EH57" i="14"/>
  <c r="EG57" i="14"/>
  <c r="FD57" i="14" s="1"/>
  <c r="EE57" i="14"/>
  <c r="FB57" i="14" s="1"/>
  <c r="ED57" i="14"/>
  <c r="EC57" i="14"/>
  <c r="EZ57" i="14" s="1"/>
  <c r="EB57" i="14"/>
  <c r="EY57" i="14" s="1"/>
  <c r="EA57" i="14"/>
  <c r="EX57" i="14" s="1"/>
  <c r="DY57" i="14"/>
  <c r="EV57" i="14" s="1"/>
  <c r="DX57" i="14"/>
  <c r="EU57" i="14" s="1"/>
  <c r="DH57" i="14"/>
  <c r="DG57" i="14"/>
  <c r="DF57" i="14"/>
  <c r="EL57" i="14" s="1"/>
  <c r="FI57" i="14" s="1"/>
  <c r="DE57" i="14"/>
  <c r="DD57" i="14"/>
  <c r="EF57" i="14" s="1"/>
  <c r="FC57" i="14" s="1"/>
  <c r="DC57" i="14"/>
  <c r="DB57" i="14"/>
  <c r="DZ57" i="14" s="1"/>
  <c r="EW57" i="14" s="1"/>
  <c r="FO56" i="14"/>
  <c r="FN56" i="14"/>
  <c r="FK56" i="14"/>
  <c r="FF56" i="14"/>
  <c r="FC56" i="14"/>
  <c r="FB56" i="14"/>
  <c r="ER56" i="14"/>
  <c r="EQ56" i="14"/>
  <c r="EP56" i="14"/>
  <c r="FM56" i="14" s="1"/>
  <c r="EO56" i="14"/>
  <c r="FL56" i="14" s="1"/>
  <c r="EN56" i="14"/>
  <c r="EL56" i="14"/>
  <c r="FI56" i="14" s="1"/>
  <c r="EK56" i="14"/>
  <c r="FH56" i="14" s="1"/>
  <c r="EJ56" i="14"/>
  <c r="FG56" i="14" s="1"/>
  <c r="EI56" i="14"/>
  <c r="EH56" i="14"/>
  <c r="FE56" i="14" s="1"/>
  <c r="EF56" i="14"/>
  <c r="EE56" i="14"/>
  <c r="ED56" i="14"/>
  <c r="FA56" i="14" s="1"/>
  <c r="EC56" i="14"/>
  <c r="EZ56" i="14" s="1"/>
  <c r="EB56" i="14"/>
  <c r="EY56" i="14" s="1"/>
  <c r="DZ56" i="14"/>
  <c r="EW56" i="14" s="1"/>
  <c r="DY56" i="14"/>
  <c r="EV56" i="14" s="1"/>
  <c r="DH56" i="14"/>
  <c r="DG56" i="14"/>
  <c r="EM56" i="14" s="1"/>
  <c r="FJ56" i="14" s="1"/>
  <c r="DF56" i="14"/>
  <c r="DE56" i="14"/>
  <c r="EG56" i="14" s="1"/>
  <c r="FD56" i="14" s="1"/>
  <c r="DD56" i="14"/>
  <c r="DC56" i="14"/>
  <c r="EA56" i="14" s="1"/>
  <c r="EX56" i="14" s="1"/>
  <c r="DB56" i="14"/>
  <c r="DX56" i="14" s="1"/>
  <c r="EU56" i="14" s="1"/>
  <c r="FO55" i="14"/>
  <c r="FG55" i="14"/>
  <c r="FD55" i="14"/>
  <c r="FC55" i="14"/>
  <c r="EU55" i="14"/>
  <c r="ER55" i="14"/>
  <c r="EP55" i="14"/>
  <c r="FM55" i="14" s="1"/>
  <c r="EO55" i="14"/>
  <c r="FL55" i="14" s="1"/>
  <c r="EM55" i="14"/>
  <c r="FJ55" i="14" s="1"/>
  <c r="EL55" i="14"/>
  <c r="FI55" i="14" s="1"/>
  <c r="EJ55" i="14"/>
  <c r="EI55" i="14"/>
  <c r="FF55" i="14" s="1"/>
  <c r="EH55" i="14"/>
  <c r="FE55" i="14" s="1"/>
  <c r="EG55" i="14"/>
  <c r="EF55" i="14"/>
  <c r="ED55" i="14"/>
  <c r="FA55" i="14" s="1"/>
  <c r="EC55" i="14"/>
  <c r="EZ55" i="14" s="1"/>
  <c r="EA55" i="14"/>
  <c r="EX55" i="14" s="1"/>
  <c r="DZ55" i="14"/>
  <c r="EW55" i="14" s="1"/>
  <c r="DX55" i="14"/>
  <c r="DH55" i="14"/>
  <c r="EQ55" i="14" s="1"/>
  <c r="FN55" i="14" s="1"/>
  <c r="DG55" i="14"/>
  <c r="EN55" i="14" s="1"/>
  <c r="FK55" i="14" s="1"/>
  <c r="DF55" i="14"/>
  <c r="EK55" i="14" s="1"/>
  <c r="FH55" i="14" s="1"/>
  <c r="DE55" i="14"/>
  <c r="DD55" i="14"/>
  <c r="EE55" i="14" s="1"/>
  <c r="FB55" i="14" s="1"/>
  <c r="DC55" i="14"/>
  <c r="EB55" i="14" s="1"/>
  <c r="EY55" i="14" s="1"/>
  <c r="DB55" i="14"/>
  <c r="DY55" i="14" s="1"/>
  <c r="EV55" i="14" s="1"/>
  <c r="FL54" i="14"/>
  <c r="FH54" i="14"/>
  <c r="FF54" i="14"/>
  <c r="FE54" i="14"/>
  <c r="FD54" i="14"/>
  <c r="FA54" i="14"/>
  <c r="EV54" i="14"/>
  <c r="EQ54" i="14"/>
  <c r="FN54" i="14" s="1"/>
  <c r="EP54" i="14"/>
  <c r="FM54" i="14" s="1"/>
  <c r="EN54" i="14"/>
  <c r="FK54" i="14" s="1"/>
  <c r="EM54" i="14"/>
  <c r="FJ54" i="14" s="1"/>
  <c r="EK54" i="14"/>
  <c r="EJ54" i="14"/>
  <c r="FG54" i="14" s="1"/>
  <c r="EI54" i="14"/>
  <c r="EH54" i="14"/>
  <c r="EG54" i="14"/>
  <c r="EE54" i="14"/>
  <c r="FB54" i="14" s="1"/>
  <c r="ED54" i="14"/>
  <c r="EB54" i="14"/>
  <c r="EY54" i="14" s="1"/>
  <c r="EA54" i="14"/>
  <c r="EX54" i="14" s="1"/>
  <c r="DY54" i="14"/>
  <c r="DX54" i="14"/>
  <c r="EU54" i="14" s="1"/>
  <c r="DH54" i="14"/>
  <c r="ER54" i="14" s="1"/>
  <c r="FO54" i="14" s="1"/>
  <c r="DG54" i="14"/>
  <c r="EO54" i="14" s="1"/>
  <c r="DF54" i="14"/>
  <c r="EL54" i="14" s="1"/>
  <c r="FI54" i="14" s="1"/>
  <c r="DE54" i="14"/>
  <c r="DD54" i="14"/>
  <c r="EF54" i="14" s="1"/>
  <c r="FC54" i="14" s="1"/>
  <c r="DC54" i="14"/>
  <c r="EC54" i="14" s="1"/>
  <c r="EZ54" i="14" s="1"/>
  <c r="DB54" i="14"/>
  <c r="DZ54" i="14" s="1"/>
  <c r="EW54" i="14" s="1"/>
  <c r="FN53" i="14"/>
  <c r="FL53" i="14"/>
  <c r="FJ53" i="14"/>
  <c r="FI53" i="14"/>
  <c r="FH53" i="14"/>
  <c r="FF53" i="14"/>
  <c r="FE53" i="14"/>
  <c r="FB53" i="14"/>
  <c r="EZ53" i="14"/>
  <c r="EX53" i="14"/>
  <c r="EW53" i="14"/>
  <c r="EV53" i="14"/>
  <c r="ER53" i="14"/>
  <c r="FO53" i="14" s="1"/>
  <c r="EQ53" i="14"/>
  <c r="EO53" i="14"/>
  <c r="EN53" i="14"/>
  <c r="FK53" i="14" s="1"/>
  <c r="EM53" i="14"/>
  <c r="EL53" i="14"/>
  <c r="EK53" i="14"/>
  <c r="EJ53" i="14"/>
  <c r="FG53" i="14" s="1"/>
  <c r="EI53" i="14"/>
  <c r="EH53" i="14"/>
  <c r="EF53" i="14"/>
  <c r="FC53" i="14" s="1"/>
  <c r="EE53" i="14"/>
  <c r="EC53" i="14"/>
  <c r="EB53" i="14"/>
  <c r="EY53" i="14" s="1"/>
  <c r="DZ53" i="14"/>
  <c r="DY53" i="14"/>
  <c r="DX53" i="14"/>
  <c r="EU53" i="14" s="1"/>
  <c r="DH53" i="14"/>
  <c r="EP53" i="14" s="1"/>
  <c r="FM53" i="14" s="1"/>
  <c r="DG53" i="14"/>
  <c r="DF53" i="14"/>
  <c r="DE53" i="14"/>
  <c r="EG53" i="14" s="1"/>
  <c r="FD53" i="14" s="1"/>
  <c r="DD53" i="14"/>
  <c r="ED53" i="14" s="1"/>
  <c r="FA53" i="14" s="1"/>
  <c r="DC53" i="14"/>
  <c r="EA53" i="14" s="1"/>
  <c r="DB53" i="14"/>
  <c r="FO52" i="14"/>
  <c r="FM52" i="14"/>
  <c r="FK52" i="14"/>
  <c r="FJ52" i="14"/>
  <c r="FI52" i="14"/>
  <c r="FG52" i="14"/>
  <c r="FF52" i="14"/>
  <c r="FC52" i="14"/>
  <c r="FA52" i="14"/>
  <c r="EY52" i="14"/>
  <c r="EX52" i="14"/>
  <c r="EW52" i="14"/>
  <c r="EU52" i="14"/>
  <c r="ER52" i="14"/>
  <c r="EP52" i="14"/>
  <c r="EO52" i="14"/>
  <c r="FL52" i="14" s="1"/>
  <c r="EN52" i="14"/>
  <c r="EM52" i="14"/>
  <c r="EL52" i="14"/>
  <c r="EJ52" i="14"/>
  <c r="EI52" i="14"/>
  <c r="EG52" i="14"/>
  <c r="FD52" i="14" s="1"/>
  <c r="EF52" i="14"/>
  <c r="ED52" i="14"/>
  <c r="EC52" i="14"/>
  <c r="EZ52" i="14" s="1"/>
  <c r="EB52" i="14"/>
  <c r="EA52" i="14"/>
  <c r="DZ52" i="14"/>
  <c r="DX52" i="14"/>
  <c r="DH52" i="14"/>
  <c r="EQ52" i="14" s="1"/>
  <c r="FN52" i="14" s="1"/>
  <c r="DG52" i="14"/>
  <c r="DF52" i="14"/>
  <c r="EK52" i="14" s="1"/>
  <c r="FH52" i="14" s="1"/>
  <c r="DE52" i="14"/>
  <c r="EH52" i="14" s="1"/>
  <c r="FE52" i="14" s="1"/>
  <c r="DD52" i="14"/>
  <c r="EE52" i="14" s="1"/>
  <c r="FB52" i="14" s="1"/>
  <c r="DC52" i="14"/>
  <c r="DB52" i="14"/>
  <c r="DY52" i="14" s="1"/>
  <c r="EV52" i="14" s="1"/>
  <c r="FO51" i="14"/>
  <c r="FN51" i="14"/>
  <c r="FK51" i="14"/>
  <c r="FJ51" i="14"/>
  <c r="FH51" i="14"/>
  <c r="FG51" i="14"/>
  <c r="FD51" i="14"/>
  <c r="FB51" i="14"/>
  <c r="EX51" i="14"/>
  <c r="EV51" i="14"/>
  <c r="ER51" i="14"/>
  <c r="EQ51" i="14"/>
  <c r="EP51" i="14"/>
  <c r="FM51" i="14" s="1"/>
  <c r="EN51" i="14"/>
  <c r="EM51" i="14"/>
  <c r="EL51" i="14"/>
  <c r="FI51" i="14" s="1"/>
  <c r="EK51" i="14"/>
  <c r="EJ51" i="14"/>
  <c r="EH51" i="14"/>
  <c r="FE51" i="14" s="1"/>
  <c r="EG51" i="14"/>
  <c r="EE51" i="14"/>
  <c r="ED51" i="14"/>
  <c r="FA51" i="14" s="1"/>
  <c r="EB51" i="14"/>
  <c r="EY51" i="14" s="1"/>
  <c r="EA51" i="14"/>
  <c r="DZ51" i="14"/>
  <c r="EW51" i="14" s="1"/>
  <c r="DY51" i="14"/>
  <c r="DX51" i="14"/>
  <c r="EU51" i="14" s="1"/>
  <c r="DH51" i="14"/>
  <c r="DG51" i="14"/>
  <c r="EO51" i="14" s="1"/>
  <c r="FL51" i="14" s="1"/>
  <c r="DF51" i="14"/>
  <c r="DE51" i="14"/>
  <c r="EI51" i="14" s="1"/>
  <c r="FF51" i="14" s="1"/>
  <c r="DD51" i="14"/>
  <c r="EF51" i="14" s="1"/>
  <c r="FC51" i="14" s="1"/>
  <c r="DC51" i="14"/>
  <c r="EC51" i="14" s="1"/>
  <c r="EZ51" i="14" s="1"/>
  <c r="DB51" i="14"/>
  <c r="FO50" i="14"/>
  <c r="FL50" i="14"/>
  <c r="FK50" i="14"/>
  <c r="FI50" i="14"/>
  <c r="FH50" i="14"/>
  <c r="FE50" i="14"/>
  <c r="FD50" i="14"/>
  <c r="FC50" i="14"/>
  <c r="EZ50" i="14"/>
  <c r="EY50" i="14"/>
  <c r="EW50" i="14"/>
  <c r="EV50" i="14"/>
  <c r="ER50" i="14"/>
  <c r="EQ50" i="14"/>
  <c r="FN50" i="14" s="1"/>
  <c r="EO50" i="14"/>
  <c r="EN50" i="14"/>
  <c r="EM50" i="14"/>
  <c r="FJ50" i="14" s="1"/>
  <c r="EL50" i="14"/>
  <c r="EK50" i="14"/>
  <c r="EI50" i="14"/>
  <c r="FF50" i="14" s="1"/>
  <c r="EH50" i="14"/>
  <c r="EG50" i="14"/>
  <c r="EF50" i="14"/>
  <c r="EE50" i="14"/>
  <c r="FB50" i="14" s="1"/>
  <c r="EC50" i="14"/>
  <c r="EB50" i="14"/>
  <c r="EA50" i="14"/>
  <c r="EX50" i="14" s="1"/>
  <c r="DZ50" i="14"/>
  <c r="DY50" i="14"/>
  <c r="DH50" i="14"/>
  <c r="EP50" i="14" s="1"/>
  <c r="FM50" i="14" s="1"/>
  <c r="DG50" i="14"/>
  <c r="DF50" i="14"/>
  <c r="EJ50" i="14" s="1"/>
  <c r="FG50" i="14" s="1"/>
  <c r="DE50" i="14"/>
  <c r="DD50" i="14"/>
  <c r="ED50" i="14" s="1"/>
  <c r="FA50" i="14" s="1"/>
  <c r="DC50" i="14"/>
  <c r="DB50" i="14"/>
  <c r="DX50" i="14" s="1"/>
  <c r="EU50" i="14" s="1"/>
  <c r="FM49" i="14"/>
  <c r="FL49" i="14"/>
  <c r="FJ49" i="14"/>
  <c r="FI49" i="14"/>
  <c r="FF49" i="14"/>
  <c r="FD49" i="14"/>
  <c r="FA49" i="14"/>
  <c r="EZ49" i="14"/>
  <c r="EX49" i="14"/>
  <c r="EW49" i="14"/>
  <c r="ER49" i="14"/>
  <c r="FO49" i="14" s="1"/>
  <c r="EP49" i="14"/>
  <c r="EO49" i="14"/>
  <c r="EN49" i="14"/>
  <c r="FK49" i="14" s="1"/>
  <c r="EM49" i="14"/>
  <c r="EL49" i="14"/>
  <c r="EJ49" i="14"/>
  <c r="FG49" i="14" s="1"/>
  <c r="EI49" i="14"/>
  <c r="EG49" i="14"/>
  <c r="EF49" i="14"/>
  <c r="FC49" i="14" s="1"/>
  <c r="ED49" i="14"/>
  <c r="EC49" i="14"/>
  <c r="EB49" i="14"/>
  <c r="EY49" i="14" s="1"/>
  <c r="EA49" i="14"/>
  <c r="DZ49" i="14"/>
  <c r="DX49" i="14"/>
  <c r="EU49" i="14" s="1"/>
  <c r="DH49" i="14"/>
  <c r="EQ49" i="14" s="1"/>
  <c r="FN49" i="14" s="1"/>
  <c r="DG49" i="14"/>
  <c r="DF49" i="14"/>
  <c r="EK49" i="14" s="1"/>
  <c r="FH49" i="14" s="1"/>
  <c r="DE49" i="14"/>
  <c r="EH49" i="14" s="1"/>
  <c r="FE49" i="14" s="1"/>
  <c r="DD49" i="14"/>
  <c r="EE49" i="14" s="1"/>
  <c r="FB49" i="14" s="1"/>
  <c r="DC49" i="14"/>
  <c r="DB49" i="14"/>
  <c r="DY49" i="14" s="1"/>
  <c r="EV49" i="14" s="1"/>
  <c r="FN48" i="14"/>
  <c r="FM48" i="14"/>
  <c r="FK48" i="14"/>
  <c r="FJ48" i="14"/>
  <c r="FG48" i="14"/>
  <c r="FE48" i="14"/>
  <c r="FB48" i="14"/>
  <c r="FA48" i="14"/>
  <c r="EY48" i="14"/>
  <c r="EX48" i="14"/>
  <c r="EU48" i="14"/>
  <c r="EQ48" i="14"/>
  <c r="EP48" i="14"/>
  <c r="EO48" i="14"/>
  <c r="FL48" i="14" s="1"/>
  <c r="EN48" i="14"/>
  <c r="EM48" i="14"/>
  <c r="EK48" i="14"/>
  <c r="FH48" i="14" s="1"/>
  <c r="EJ48" i="14"/>
  <c r="EH48" i="14"/>
  <c r="EG48" i="14"/>
  <c r="FD48" i="14" s="1"/>
  <c r="EE48" i="14"/>
  <c r="ED48" i="14"/>
  <c r="EC48" i="14"/>
  <c r="EZ48" i="14" s="1"/>
  <c r="EB48" i="14"/>
  <c r="EA48" i="14"/>
  <c r="DY48" i="14"/>
  <c r="EV48" i="14" s="1"/>
  <c r="DX48" i="14"/>
  <c r="DH48" i="14"/>
  <c r="ER48" i="14" s="1"/>
  <c r="FO48" i="14" s="1"/>
  <c r="DG48" i="14"/>
  <c r="DF48" i="14"/>
  <c r="EL48" i="14" s="1"/>
  <c r="FI48" i="14" s="1"/>
  <c r="DE48" i="14"/>
  <c r="EI48" i="14" s="1"/>
  <c r="FF48" i="14" s="1"/>
  <c r="DD48" i="14"/>
  <c r="EF48" i="14" s="1"/>
  <c r="FC48" i="14" s="1"/>
  <c r="DC48" i="14"/>
  <c r="DB48" i="14"/>
  <c r="DZ48" i="14" s="1"/>
  <c r="EW48" i="14" s="1"/>
  <c r="FO47" i="14"/>
  <c r="FN47" i="14"/>
  <c r="FL47" i="14"/>
  <c r="FK47" i="14"/>
  <c r="FH47" i="14"/>
  <c r="FF47" i="14"/>
  <c r="FD47" i="14"/>
  <c r="FC47" i="14"/>
  <c r="FB47" i="14"/>
  <c r="EZ47" i="14"/>
  <c r="EY47" i="14"/>
  <c r="EV47" i="14"/>
  <c r="ER47" i="14"/>
  <c r="EQ47" i="14"/>
  <c r="EP47" i="14"/>
  <c r="FM47" i="14" s="1"/>
  <c r="EO47" i="14"/>
  <c r="EN47" i="14"/>
  <c r="EL47" i="14"/>
  <c r="FI47" i="14" s="1"/>
  <c r="EK47" i="14"/>
  <c r="EI47" i="14"/>
  <c r="EH47" i="14"/>
  <c r="FE47" i="14" s="1"/>
  <c r="EF47" i="14"/>
  <c r="EE47" i="14"/>
  <c r="ED47" i="14"/>
  <c r="FA47" i="14" s="1"/>
  <c r="EC47" i="14"/>
  <c r="EB47" i="14"/>
  <c r="DZ47" i="14"/>
  <c r="EW47" i="14" s="1"/>
  <c r="DY47" i="14"/>
  <c r="DH47" i="14"/>
  <c r="DG47" i="14"/>
  <c r="EM47" i="14" s="1"/>
  <c r="FJ47" i="14" s="1"/>
  <c r="DF47" i="14"/>
  <c r="EJ47" i="14" s="1"/>
  <c r="FG47" i="14" s="1"/>
  <c r="DE47" i="14"/>
  <c r="EG47" i="14" s="1"/>
  <c r="DD47" i="14"/>
  <c r="DC47" i="14"/>
  <c r="EA47" i="14" s="1"/>
  <c r="EX47" i="14" s="1"/>
  <c r="DB47" i="14"/>
  <c r="DX47" i="14" s="1"/>
  <c r="EU47" i="14" s="1"/>
  <c r="FO46" i="14"/>
  <c r="FM46" i="14"/>
  <c r="FL46" i="14"/>
  <c r="FI46" i="14"/>
  <c r="FG46" i="14"/>
  <c r="FE46" i="14"/>
  <c r="FD46" i="14"/>
  <c r="FC46" i="14"/>
  <c r="FA46" i="14"/>
  <c r="EZ46" i="14"/>
  <c r="EW46" i="14"/>
  <c r="EU46" i="14"/>
  <c r="ER46" i="14"/>
  <c r="EP46" i="14"/>
  <c r="EO46" i="14"/>
  <c r="EM46" i="14"/>
  <c r="FJ46" i="14" s="1"/>
  <c r="EL46" i="14"/>
  <c r="EJ46" i="14"/>
  <c r="EI46" i="14"/>
  <c r="FF46" i="14" s="1"/>
  <c r="EH46" i="14"/>
  <c r="EG46" i="14"/>
  <c r="EF46" i="14"/>
  <c r="EE46" i="14"/>
  <c r="FB46" i="14" s="1"/>
  <c r="ED46" i="14"/>
  <c r="EC46" i="14"/>
  <c r="EA46" i="14"/>
  <c r="EX46" i="14" s="1"/>
  <c r="DZ46" i="14"/>
  <c r="DX46" i="14"/>
  <c r="DH46" i="14"/>
  <c r="EQ46" i="14" s="1"/>
  <c r="FN46" i="14" s="1"/>
  <c r="DG46" i="14"/>
  <c r="EN46" i="14" s="1"/>
  <c r="FK46" i="14" s="1"/>
  <c r="DF46" i="14"/>
  <c r="EK46" i="14" s="1"/>
  <c r="FH46" i="14" s="1"/>
  <c r="DE46" i="14"/>
  <c r="DD46" i="14"/>
  <c r="DC46" i="14"/>
  <c r="EB46" i="14" s="1"/>
  <c r="EY46" i="14" s="1"/>
  <c r="DB46" i="14"/>
  <c r="DY46" i="14" s="1"/>
  <c r="EV46" i="14" s="1"/>
  <c r="FN45" i="14"/>
  <c r="FM45" i="14"/>
  <c r="FJ45" i="14"/>
  <c r="FI45" i="14"/>
  <c r="FH45" i="14"/>
  <c r="FE45" i="14"/>
  <c r="FD45" i="14"/>
  <c r="FB45" i="14"/>
  <c r="FA45" i="14"/>
  <c r="EX45" i="14"/>
  <c r="EW45" i="14"/>
  <c r="EV45" i="14"/>
  <c r="ER45" i="14"/>
  <c r="FO45" i="14" s="1"/>
  <c r="EQ45" i="14"/>
  <c r="EP45" i="14"/>
  <c r="EN45" i="14"/>
  <c r="FK45" i="14" s="1"/>
  <c r="EM45" i="14"/>
  <c r="EL45" i="14"/>
  <c r="EK45" i="14"/>
  <c r="EJ45" i="14"/>
  <c r="FG45" i="14" s="1"/>
  <c r="EH45" i="14"/>
  <c r="EG45" i="14"/>
  <c r="EF45" i="14"/>
  <c r="FC45" i="14" s="1"/>
  <c r="EE45" i="14"/>
  <c r="ED45" i="14"/>
  <c r="EB45" i="14"/>
  <c r="EY45" i="14" s="1"/>
  <c r="EA45" i="14"/>
  <c r="DZ45" i="14"/>
  <c r="DY45" i="14"/>
  <c r="DX45" i="14"/>
  <c r="EU45" i="14" s="1"/>
  <c r="DH45" i="14"/>
  <c r="DG45" i="14"/>
  <c r="EO45" i="14" s="1"/>
  <c r="FL45" i="14" s="1"/>
  <c r="DF45" i="14"/>
  <c r="DE45" i="14"/>
  <c r="EI45" i="14" s="1"/>
  <c r="FF45" i="14" s="1"/>
  <c r="DD45" i="14"/>
  <c r="DC45" i="14"/>
  <c r="EC45" i="14" s="1"/>
  <c r="EZ45" i="14" s="1"/>
  <c r="DB45" i="14"/>
  <c r="FO44" i="14"/>
  <c r="FN44" i="14"/>
  <c r="FK44" i="14"/>
  <c r="FJ44" i="14"/>
  <c r="FI44" i="14"/>
  <c r="FF44" i="14"/>
  <c r="FE44" i="14"/>
  <c r="FC44" i="14"/>
  <c r="FB44" i="14"/>
  <c r="EY44" i="14"/>
  <c r="EX44" i="14"/>
  <c r="EW44" i="14"/>
  <c r="ER44" i="14"/>
  <c r="EQ44" i="14"/>
  <c r="EO44" i="14"/>
  <c r="FL44" i="14" s="1"/>
  <c r="EN44" i="14"/>
  <c r="EM44" i="14"/>
  <c r="EL44" i="14"/>
  <c r="EK44" i="14"/>
  <c r="FH44" i="14" s="1"/>
  <c r="EI44" i="14"/>
  <c r="EH44" i="14"/>
  <c r="EG44" i="14"/>
  <c r="FD44" i="14" s="1"/>
  <c r="EF44" i="14"/>
  <c r="EE44" i="14"/>
  <c r="EC44" i="14"/>
  <c r="EZ44" i="14" s="1"/>
  <c r="EB44" i="14"/>
  <c r="EA44" i="14"/>
  <c r="DZ44" i="14"/>
  <c r="DY44" i="14"/>
  <c r="EV44" i="14" s="1"/>
  <c r="DH44" i="14"/>
  <c r="EP44" i="14" s="1"/>
  <c r="FM44" i="14" s="1"/>
  <c r="DG44" i="14"/>
  <c r="DF44" i="14"/>
  <c r="EJ44" i="14" s="1"/>
  <c r="FG44" i="14" s="1"/>
  <c r="DE44" i="14"/>
  <c r="DD44" i="14"/>
  <c r="ED44" i="14" s="1"/>
  <c r="FA44" i="14" s="1"/>
  <c r="DC44" i="14"/>
  <c r="DB44" i="14"/>
  <c r="DX44" i="14" s="1"/>
  <c r="EU44" i="14" s="1"/>
  <c r="FO43" i="14"/>
  <c r="FL43" i="14"/>
  <c r="FJ43" i="14"/>
  <c r="FH43" i="14"/>
  <c r="FG43" i="14"/>
  <c r="FF43" i="14"/>
  <c r="FD43" i="14"/>
  <c r="FC43" i="14"/>
  <c r="EZ43" i="14"/>
  <c r="EX43" i="14"/>
  <c r="EV43" i="14"/>
  <c r="EU43" i="14"/>
  <c r="ER43" i="14"/>
  <c r="EP43" i="14"/>
  <c r="FM43" i="14" s="1"/>
  <c r="EO43" i="14"/>
  <c r="EM43" i="14"/>
  <c r="EL43" i="14"/>
  <c r="FI43" i="14" s="1"/>
  <c r="EJ43" i="14"/>
  <c r="EI43" i="14"/>
  <c r="EH43" i="14"/>
  <c r="FE43" i="14" s="1"/>
  <c r="EG43" i="14"/>
  <c r="EF43" i="14"/>
  <c r="ED43" i="14"/>
  <c r="FA43" i="14" s="1"/>
  <c r="EC43" i="14"/>
  <c r="EA43" i="14"/>
  <c r="DZ43" i="14"/>
  <c r="EW43" i="14" s="1"/>
  <c r="DX43" i="14"/>
  <c r="DH43" i="14"/>
  <c r="EQ43" i="14" s="1"/>
  <c r="FN43" i="14" s="1"/>
  <c r="DG43" i="14"/>
  <c r="EN43" i="14" s="1"/>
  <c r="FK43" i="14" s="1"/>
  <c r="DF43" i="14"/>
  <c r="EK43" i="14" s="1"/>
  <c r="DE43" i="14"/>
  <c r="DD43" i="14"/>
  <c r="EE43" i="14" s="1"/>
  <c r="FB43" i="14" s="1"/>
  <c r="DC43" i="14"/>
  <c r="EB43" i="14" s="1"/>
  <c r="EY43" i="14" s="1"/>
  <c r="DB43" i="14"/>
  <c r="DY43" i="14" s="1"/>
  <c r="FM42" i="14"/>
  <c r="FK42" i="14"/>
  <c r="FI42" i="14"/>
  <c r="FH42" i="14"/>
  <c r="FG42" i="14"/>
  <c r="FE42" i="14"/>
  <c r="FD42" i="14"/>
  <c r="FA42" i="14"/>
  <c r="EY42" i="14"/>
  <c r="EW42" i="14"/>
  <c r="EV42" i="14"/>
  <c r="EU42" i="14"/>
  <c r="EQ42" i="14"/>
  <c r="FN42" i="14" s="1"/>
  <c r="EP42" i="14"/>
  <c r="EN42" i="14"/>
  <c r="EM42" i="14"/>
  <c r="FJ42" i="14" s="1"/>
  <c r="EL42" i="14"/>
  <c r="EK42" i="14"/>
  <c r="EJ42" i="14"/>
  <c r="EI42" i="14"/>
  <c r="FF42" i="14" s="1"/>
  <c r="EH42" i="14"/>
  <c r="EG42" i="14"/>
  <c r="EE42" i="14"/>
  <c r="FB42" i="14" s="1"/>
  <c r="ED42" i="14"/>
  <c r="EB42" i="14"/>
  <c r="EA42" i="14"/>
  <c r="EX42" i="14" s="1"/>
  <c r="DZ42" i="14"/>
  <c r="DY42" i="14"/>
  <c r="DX42" i="14"/>
  <c r="DH42" i="14"/>
  <c r="ER42" i="14" s="1"/>
  <c r="FO42" i="14" s="1"/>
  <c r="DG42" i="14"/>
  <c r="EO42" i="14" s="1"/>
  <c r="FL42" i="14" s="1"/>
  <c r="DF42" i="14"/>
  <c r="DE42" i="14"/>
  <c r="DD42" i="14"/>
  <c r="EF42" i="14" s="1"/>
  <c r="FC42" i="14" s="1"/>
  <c r="DC42" i="14"/>
  <c r="EC42" i="14" s="1"/>
  <c r="EZ42" i="14" s="1"/>
  <c r="DB42" i="14"/>
  <c r="FN41" i="14"/>
  <c r="FL41" i="14"/>
  <c r="FJ41" i="14"/>
  <c r="FI41" i="14"/>
  <c r="FH41" i="14"/>
  <c r="FF41" i="14"/>
  <c r="FE41" i="14"/>
  <c r="FB41" i="14"/>
  <c r="EZ41" i="14"/>
  <c r="EX41" i="14"/>
  <c r="EW41" i="14"/>
  <c r="EV41" i="14"/>
  <c r="ER41" i="14"/>
  <c r="FO41" i="14" s="1"/>
  <c r="EQ41" i="14"/>
  <c r="EO41" i="14"/>
  <c r="EN41" i="14"/>
  <c r="FK41" i="14" s="1"/>
  <c r="EM41" i="14"/>
  <c r="EL41" i="14"/>
  <c r="EK41" i="14"/>
  <c r="EJ41" i="14"/>
  <c r="FG41" i="14" s="1"/>
  <c r="EI41" i="14"/>
  <c r="EH41" i="14"/>
  <c r="EF41" i="14"/>
  <c r="FC41" i="14" s="1"/>
  <c r="EE41" i="14"/>
  <c r="EC41" i="14"/>
  <c r="EB41" i="14"/>
  <c r="EY41" i="14" s="1"/>
  <c r="EA41" i="14"/>
  <c r="DZ41" i="14"/>
  <c r="DY41" i="14"/>
  <c r="DX41" i="14"/>
  <c r="EU41" i="14" s="1"/>
  <c r="DH41" i="14"/>
  <c r="EP41" i="14" s="1"/>
  <c r="FM41" i="14" s="1"/>
  <c r="DG41" i="14"/>
  <c r="DF41" i="14"/>
  <c r="DE41" i="14"/>
  <c r="EG41" i="14" s="1"/>
  <c r="FD41" i="14" s="1"/>
  <c r="DD41" i="14"/>
  <c r="ED41" i="14" s="1"/>
  <c r="FA41" i="14" s="1"/>
  <c r="DC41" i="14"/>
  <c r="DB41" i="14"/>
  <c r="FO40" i="14"/>
  <c r="FM40" i="14"/>
  <c r="FK40" i="14"/>
  <c r="FJ40" i="14"/>
  <c r="FI40" i="14"/>
  <c r="FG40" i="14"/>
  <c r="FF40" i="14"/>
  <c r="FC40" i="14"/>
  <c r="FA40" i="14"/>
  <c r="EY40" i="14"/>
  <c r="EX40" i="14"/>
  <c r="EW40" i="14"/>
  <c r="EU40" i="14"/>
  <c r="ER40" i="14"/>
  <c r="EP40" i="14"/>
  <c r="EO40" i="14"/>
  <c r="FL40" i="14" s="1"/>
  <c r="EN40" i="14"/>
  <c r="EM40" i="14"/>
  <c r="EL40" i="14"/>
  <c r="EK40" i="14"/>
  <c r="FH40" i="14" s="1"/>
  <c r="EJ40" i="14"/>
  <c r="EI40" i="14"/>
  <c r="EG40" i="14"/>
  <c r="FD40" i="14" s="1"/>
  <c r="EF40" i="14"/>
  <c r="ED40" i="14"/>
  <c r="EC40" i="14"/>
  <c r="EZ40" i="14" s="1"/>
  <c r="EB40" i="14"/>
  <c r="EA40" i="14"/>
  <c r="DZ40" i="14"/>
  <c r="DX40" i="14"/>
  <c r="DH40" i="14"/>
  <c r="EQ40" i="14" s="1"/>
  <c r="FN40" i="14" s="1"/>
  <c r="DG40" i="14"/>
  <c r="DF40" i="14"/>
  <c r="DE40" i="14"/>
  <c r="EH40" i="14" s="1"/>
  <c r="FE40" i="14" s="1"/>
  <c r="DD40" i="14"/>
  <c r="EE40" i="14" s="1"/>
  <c r="FB40" i="14" s="1"/>
  <c r="DC40" i="14"/>
  <c r="DB40" i="14"/>
  <c r="DY40" i="14" s="1"/>
  <c r="EV40" i="14" s="1"/>
  <c r="FO39" i="14"/>
  <c r="FN39" i="14"/>
  <c r="FK39" i="14"/>
  <c r="FJ39" i="14"/>
  <c r="FH39" i="14"/>
  <c r="FG39" i="14"/>
  <c r="FD39" i="14"/>
  <c r="FC39" i="14"/>
  <c r="FB39" i="14"/>
  <c r="EY39" i="14"/>
  <c r="EX39" i="14"/>
  <c r="EV39" i="14"/>
  <c r="EU39" i="14"/>
  <c r="ER39" i="14"/>
  <c r="EQ39" i="14"/>
  <c r="EP39" i="14"/>
  <c r="FM39" i="14" s="1"/>
  <c r="EN39" i="14"/>
  <c r="EM39" i="14"/>
  <c r="EL39" i="14"/>
  <c r="FI39" i="14" s="1"/>
  <c r="EK39" i="14"/>
  <c r="EJ39" i="14"/>
  <c r="EH39" i="14"/>
  <c r="FE39" i="14" s="1"/>
  <c r="EG39" i="14"/>
  <c r="EF39" i="14"/>
  <c r="EE39" i="14"/>
  <c r="ED39" i="14"/>
  <c r="FA39" i="14" s="1"/>
  <c r="EB39" i="14"/>
  <c r="EA39" i="14"/>
  <c r="DZ39" i="14"/>
  <c r="EW39" i="14" s="1"/>
  <c r="DY39" i="14"/>
  <c r="DX39" i="14"/>
  <c r="DH39" i="14"/>
  <c r="DG39" i="14"/>
  <c r="EO39" i="14" s="1"/>
  <c r="FL39" i="14" s="1"/>
  <c r="DF39" i="14"/>
  <c r="DE39" i="14"/>
  <c r="EI39" i="14" s="1"/>
  <c r="FF39" i="14" s="1"/>
  <c r="DD39" i="14"/>
  <c r="DC39" i="14"/>
  <c r="EC39" i="14" s="1"/>
  <c r="EZ39" i="14" s="1"/>
  <c r="DB39" i="14"/>
  <c r="FO38" i="14"/>
  <c r="FL38" i="14"/>
  <c r="FK38" i="14"/>
  <c r="FI38" i="14"/>
  <c r="FH38" i="14"/>
  <c r="FE38" i="14"/>
  <c r="FD38" i="14"/>
  <c r="FC38" i="14"/>
  <c r="EZ38" i="14"/>
  <c r="EY38" i="14"/>
  <c r="EW38" i="14"/>
  <c r="EV38" i="14"/>
  <c r="ER38" i="14"/>
  <c r="EQ38" i="14"/>
  <c r="FN38" i="14" s="1"/>
  <c r="EO38" i="14"/>
  <c r="EN38" i="14"/>
  <c r="EM38" i="14"/>
  <c r="FJ38" i="14" s="1"/>
  <c r="EL38" i="14"/>
  <c r="EK38" i="14"/>
  <c r="EI38" i="14"/>
  <c r="FF38" i="14" s="1"/>
  <c r="EH38" i="14"/>
  <c r="EG38" i="14"/>
  <c r="EF38" i="14"/>
  <c r="EE38" i="14"/>
  <c r="FB38" i="14" s="1"/>
  <c r="EC38" i="14"/>
  <c r="EB38" i="14"/>
  <c r="EA38" i="14"/>
  <c r="EX38" i="14" s="1"/>
  <c r="DZ38" i="14"/>
  <c r="DY38" i="14"/>
  <c r="DH38" i="14"/>
  <c r="EP38" i="14" s="1"/>
  <c r="FM38" i="14" s="1"/>
  <c r="DG38" i="14"/>
  <c r="DF38" i="14"/>
  <c r="EJ38" i="14" s="1"/>
  <c r="FG38" i="14" s="1"/>
  <c r="DE38" i="14"/>
  <c r="DD38" i="14"/>
  <c r="ED38" i="14" s="1"/>
  <c r="FA38" i="14" s="1"/>
  <c r="DC38" i="14"/>
  <c r="DB38" i="14"/>
  <c r="DX38" i="14" s="1"/>
  <c r="EU38" i="14" s="1"/>
  <c r="FM37" i="14"/>
  <c r="FL37" i="14"/>
  <c r="FJ37" i="14"/>
  <c r="FI37" i="14"/>
  <c r="FD37" i="14"/>
  <c r="FB37" i="14"/>
  <c r="FA37" i="14"/>
  <c r="EZ37" i="14"/>
  <c r="EW37" i="14"/>
  <c r="ER37" i="14"/>
  <c r="FO37" i="14" s="1"/>
  <c r="EP37" i="14"/>
  <c r="EO37" i="14"/>
  <c r="EN37" i="14"/>
  <c r="FK37" i="14" s="1"/>
  <c r="EM37" i="14"/>
  <c r="EL37" i="14"/>
  <c r="EJ37" i="14"/>
  <c r="FG37" i="14" s="1"/>
  <c r="EI37" i="14"/>
  <c r="FF37" i="14" s="1"/>
  <c r="EG37" i="14"/>
  <c r="EF37" i="14"/>
  <c r="FC37" i="14" s="1"/>
  <c r="EE37" i="14"/>
  <c r="ED37" i="14"/>
  <c r="EC37" i="14"/>
  <c r="EB37" i="14"/>
  <c r="EY37" i="14" s="1"/>
  <c r="EA37" i="14"/>
  <c r="EX37" i="14" s="1"/>
  <c r="DZ37" i="14"/>
  <c r="DX37" i="14"/>
  <c r="EU37" i="14" s="1"/>
  <c r="DH37" i="14"/>
  <c r="EQ37" i="14" s="1"/>
  <c r="FN37" i="14" s="1"/>
  <c r="DG37" i="14"/>
  <c r="DF37" i="14"/>
  <c r="EK37" i="14" s="1"/>
  <c r="FH37" i="14" s="1"/>
  <c r="DE37" i="14"/>
  <c r="EH37" i="14" s="1"/>
  <c r="FE37" i="14" s="1"/>
  <c r="DD37" i="14"/>
  <c r="DC37" i="14"/>
  <c r="DB37" i="14"/>
  <c r="DY37" i="14" s="1"/>
  <c r="EV37" i="14" s="1"/>
  <c r="FN36" i="14"/>
  <c r="FM36" i="14"/>
  <c r="FJ36" i="14"/>
  <c r="FF36" i="14"/>
  <c r="FE36" i="14"/>
  <c r="FB36" i="14"/>
  <c r="FA36" i="14"/>
  <c r="EY36" i="14"/>
  <c r="EX36" i="14"/>
  <c r="ER36" i="14"/>
  <c r="FO36" i="14" s="1"/>
  <c r="EQ36" i="14"/>
  <c r="EP36" i="14"/>
  <c r="EO36" i="14"/>
  <c r="FL36" i="14" s="1"/>
  <c r="EN36" i="14"/>
  <c r="FK36" i="14" s="1"/>
  <c r="EM36" i="14"/>
  <c r="EK36" i="14"/>
  <c r="FH36" i="14" s="1"/>
  <c r="EJ36" i="14"/>
  <c r="FG36" i="14" s="1"/>
  <c r="EH36" i="14"/>
  <c r="EG36" i="14"/>
  <c r="FD36" i="14" s="1"/>
  <c r="EF36" i="14"/>
  <c r="FC36" i="14" s="1"/>
  <c r="EE36" i="14"/>
  <c r="ED36" i="14"/>
  <c r="EC36" i="14"/>
  <c r="EZ36" i="14" s="1"/>
  <c r="EB36" i="14"/>
  <c r="EA36" i="14"/>
  <c r="DY36" i="14"/>
  <c r="EV36" i="14" s="1"/>
  <c r="DX36" i="14"/>
  <c r="EU36" i="14" s="1"/>
  <c r="DH36" i="14"/>
  <c r="DG36" i="14"/>
  <c r="DF36" i="14"/>
  <c r="EL36" i="14" s="1"/>
  <c r="FI36" i="14" s="1"/>
  <c r="DE36" i="14"/>
  <c r="EI36" i="14" s="1"/>
  <c r="DD36" i="14"/>
  <c r="DC36" i="14"/>
  <c r="DB36" i="14"/>
  <c r="DZ36" i="14" s="1"/>
  <c r="EW36" i="14" s="1"/>
  <c r="FO35" i="14"/>
  <c r="FN35" i="14"/>
  <c r="FL35" i="14"/>
  <c r="FK35" i="14"/>
  <c r="FF35" i="14"/>
  <c r="FC35" i="14"/>
  <c r="FB35" i="14"/>
  <c r="EY35" i="14"/>
  <c r="EV35" i="14"/>
  <c r="ER35" i="14"/>
  <c r="EQ35" i="14"/>
  <c r="EP35" i="14"/>
  <c r="FM35" i="14" s="1"/>
  <c r="EO35" i="14"/>
  <c r="EN35" i="14"/>
  <c r="EL35" i="14"/>
  <c r="FI35" i="14" s="1"/>
  <c r="EK35" i="14"/>
  <c r="FH35" i="14" s="1"/>
  <c r="EI35" i="14"/>
  <c r="EH35" i="14"/>
  <c r="FE35" i="14" s="1"/>
  <c r="EF35" i="14"/>
  <c r="EE35" i="14"/>
  <c r="ED35" i="14"/>
  <c r="FA35" i="14" s="1"/>
  <c r="EC35" i="14"/>
  <c r="EZ35" i="14" s="1"/>
  <c r="EB35" i="14"/>
  <c r="DZ35" i="14"/>
  <c r="EW35" i="14" s="1"/>
  <c r="DY35" i="14"/>
  <c r="DX35" i="14"/>
  <c r="EU35" i="14" s="1"/>
  <c r="DH35" i="14"/>
  <c r="DG35" i="14"/>
  <c r="EM35" i="14" s="1"/>
  <c r="FJ35" i="14" s="1"/>
  <c r="DF35" i="14"/>
  <c r="EJ35" i="14" s="1"/>
  <c r="FG35" i="14" s="1"/>
  <c r="DE35" i="14"/>
  <c r="EG35" i="14" s="1"/>
  <c r="FD35" i="14" s="1"/>
  <c r="DD35" i="14"/>
  <c r="DC35" i="14"/>
  <c r="EA35" i="14" s="1"/>
  <c r="EX35" i="14" s="1"/>
  <c r="DB35" i="14"/>
  <c r="FO34" i="14"/>
  <c r="FM34" i="14"/>
  <c r="FI34" i="14"/>
  <c r="FG34" i="14"/>
  <c r="FD34" i="14"/>
  <c r="FC34" i="14"/>
  <c r="EZ34" i="14"/>
  <c r="EY34" i="14"/>
  <c r="EU34" i="14"/>
  <c r="ER34" i="14"/>
  <c r="EP34" i="14"/>
  <c r="EO34" i="14"/>
  <c r="FL34" i="14" s="1"/>
  <c r="EM34" i="14"/>
  <c r="FJ34" i="14" s="1"/>
  <c r="EL34" i="14"/>
  <c r="EJ34" i="14"/>
  <c r="EI34" i="14"/>
  <c r="FF34" i="14" s="1"/>
  <c r="EH34" i="14"/>
  <c r="FE34" i="14" s="1"/>
  <c r="EG34" i="14"/>
  <c r="EF34" i="14"/>
  <c r="EE34" i="14"/>
  <c r="FB34" i="14" s="1"/>
  <c r="ED34" i="14"/>
  <c r="FA34" i="14" s="1"/>
  <c r="EC34" i="14"/>
  <c r="EA34" i="14"/>
  <c r="EX34" i="14" s="1"/>
  <c r="DZ34" i="14"/>
  <c r="EW34" i="14" s="1"/>
  <c r="DX34" i="14"/>
  <c r="DH34" i="14"/>
  <c r="EQ34" i="14" s="1"/>
  <c r="FN34" i="14" s="1"/>
  <c r="DG34" i="14"/>
  <c r="EN34" i="14" s="1"/>
  <c r="FK34" i="14" s="1"/>
  <c r="DF34" i="14"/>
  <c r="EK34" i="14" s="1"/>
  <c r="FH34" i="14" s="1"/>
  <c r="DE34" i="14"/>
  <c r="DD34" i="14"/>
  <c r="DC34" i="14"/>
  <c r="EB34" i="14" s="1"/>
  <c r="DB34" i="14"/>
  <c r="DY34" i="14" s="1"/>
  <c r="EV34" i="14" s="1"/>
  <c r="FL33" i="14"/>
  <c r="FH33" i="14"/>
  <c r="FF33" i="14"/>
  <c r="FE33" i="14"/>
  <c r="FD33" i="14"/>
  <c r="FA33" i="14"/>
  <c r="EV33" i="14"/>
  <c r="EQ33" i="14"/>
  <c r="FN33" i="14" s="1"/>
  <c r="EP33" i="14"/>
  <c r="FM33" i="14" s="1"/>
  <c r="EN33" i="14"/>
  <c r="FK33" i="14" s="1"/>
  <c r="EM33" i="14"/>
  <c r="FJ33" i="14" s="1"/>
  <c r="EL33" i="14"/>
  <c r="FI33" i="14" s="1"/>
  <c r="EK33" i="14"/>
  <c r="EJ33" i="14"/>
  <c r="FG33" i="14" s="1"/>
  <c r="EI33" i="14"/>
  <c r="EH33" i="14"/>
  <c r="EG33" i="14"/>
  <c r="EE33" i="14"/>
  <c r="FB33" i="14" s="1"/>
  <c r="ED33" i="14"/>
  <c r="EB33" i="14"/>
  <c r="EY33" i="14" s="1"/>
  <c r="EA33" i="14"/>
  <c r="EX33" i="14" s="1"/>
  <c r="DZ33" i="14"/>
  <c r="EW33" i="14" s="1"/>
  <c r="DY33" i="14"/>
  <c r="DX33" i="14"/>
  <c r="EU33" i="14" s="1"/>
  <c r="DH33" i="14"/>
  <c r="ER33" i="14" s="1"/>
  <c r="FO33" i="14" s="1"/>
  <c r="DG33" i="14"/>
  <c r="EO33" i="14" s="1"/>
  <c r="DF33" i="14"/>
  <c r="DE33" i="14"/>
  <c r="DD33" i="14"/>
  <c r="EF33" i="14" s="1"/>
  <c r="FC33" i="14" s="1"/>
  <c r="DC33" i="14"/>
  <c r="EC33" i="14" s="1"/>
  <c r="EZ33" i="14" s="1"/>
  <c r="DB33" i="14"/>
  <c r="FN32" i="14"/>
  <c r="FM32" i="14"/>
  <c r="FI32" i="14"/>
  <c r="FE32" i="14"/>
  <c r="FC32" i="14"/>
  <c r="FB32" i="14"/>
  <c r="EX32" i="14"/>
  <c r="EW32" i="14"/>
  <c r="ER32" i="14"/>
  <c r="FO32" i="14" s="1"/>
  <c r="EQ32" i="14"/>
  <c r="EO32" i="14"/>
  <c r="FL32" i="14" s="1"/>
  <c r="EN32" i="14"/>
  <c r="FK32" i="14" s="1"/>
  <c r="EM32" i="14"/>
  <c r="FJ32" i="14" s="1"/>
  <c r="EL32" i="14"/>
  <c r="EK32" i="14"/>
  <c r="FH32" i="14" s="1"/>
  <c r="EI32" i="14"/>
  <c r="FF32" i="14" s="1"/>
  <c r="EH32" i="14"/>
  <c r="EF32" i="14"/>
  <c r="EE32" i="14"/>
  <c r="EC32" i="14"/>
  <c r="EZ32" i="14" s="1"/>
  <c r="EB32" i="14"/>
  <c r="EY32" i="14" s="1"/>
  <c r="EA32" i="14"/>
  <c r="DZ32" i="14"/>
  <c r="DY32" i="14"/>
  <c r="EV32" i="14" s="1"/>
  <c r="DH32" i="14"/>
  <c r="EP32" i="14" s="1"/>
  <c r="DG32" i="14"/>
  <c r="DF32" i="14"/>
  <c r="EJ32" i="14" s="1"/>
  <c r="FG32" i="14" s="1"/>
  <c r="DE32" i="14"/>
  <c r="EG32" i="14" s="1"/>
  <c r="FD32" i="14" s="1"/>
  <c r="DD32" i="14"/>
  <c r="ED32" i="14" s="1"/>
  <c r="FA32" i="14" s="1"/>
  <c r="DC32" i="14"/>
  <c r="DB32" i="14"/>
  <c r="DX32" i="14" s="1"/>
  <c r="EU32" i="14" s="1"/>
  <c r="FK31" i="14"/>
  <c r="FF31" i="14"/>
  <c r="FA31" i="14"/>
  <c r="EX31" i="14"/>
  <c r="EW31" i="14"/>
  <c r="ER31" i="14"/>
  <c r="FO31" i="14" s="1"/>
  <c r="EP31" i="14"/>
  <c r="FM31" i="14" s="1"/>
  <c r="EO31" i="14"/>
  <c r="FL31" i="14" s="1"/>
  <c r="EN31" i="14"/>
  <c r="EM31" i="14"/>
  <c r="FJ31" i="14" s="1"/>
  <c r="EL31" i="14"/>
  <c r="FI31" i="14" s="1"/>
  <c r="EJ31" i="14"/>
  <c r="FG31" i="14" s="1"/>
  <c r="EI31" i="14"/>
  <c r="EG31" i="14"/>
  <c r="FD31" i="14" s="1"/>
  <c r="EF31" i="14"/>
  <c r="FC31" i="14" s="1"/>
  <c r="ED31" i="14"/>
  <c r="EC31" i="14"/>
  <c r="EZ31" i="14" s="1"/>
  <c r="EB31" i="14"/>
  <c r="EY31" i="14" s="1"/>
  <c r="EA31" i="14"/>
  <c r="DZ31" i="14"/>
  <c r="DX31" i="14"/>
  <c r="EU31" i="14" s="1"/>
  <c r="DH31" i="14"/>
  <c r="EQ31" i="14" s="1"/>
  <c r="FN31" i="14" s="1"/>
  <c r="DG31" i="14"/>
  <c r="DF31" i="14"/>
  <c r="EK31" i="14" s="1"/>
  <c r="FH31" i="14" s="1"/>
  <c r="DE31" i="14"/>
  <c r="EH31" i="14" s="1"/>
  <c r="FE31" i="14" s="1"/>
  <c r="DD31" i="14"/>
  <c r="EE31" i="14" s="1"/>
  <c r="FB31" i="14" s="1"/>
  <c r="DC31" i="14"/>
  <c r="DB31" i="14"/>
  <c r="DY31" i="14" s="1"/>
  <c r="EV31" i="14" s="1"/>
  <c r="FO30" i="14"/>
  <c r="FN30" i="14"/>
  <c r="FK30" i="14"/>
  <c r="FJ30" i="14"/>
  <c r="FG30" i="14"/>
  <c r="FC30" i="14"/>
  <c r="FB30" i="14"/>
  <c r="EY30" i="14"/>
  <c r="EX30" i="14"/>
  <c r="EU30" i="14"/>
  <c r="ER30" i="14"/>
  <c r="EQ30" i="14"/>
  <c r="EP30" i="14"/>
  <c r="FM30" i="14" s="1"/>
  <c r="EO30" i="14"/>
  <c r="FL30" i="14" s="1"/>
  <c r="EN30" i="14"/>
  <c r="EM30" i="14"/>
  <c r="EK30" i="14"/>
  <c r="FH30" i="14" s="1"/>
  <c r="EJ30" i="14"/>
  <c r="EH30" i="14"/>
  <c r="FE30" i="14" s="1"/>
  <c r="EG30" i="14"/>
  <c r="FD30" i="14" s="1"/>
  <c r="EF30" i="14"/>
  <c r="EE30" i="14"/>
  <c r="ED30" i="14"/>
  <c r="FA30" i="14" s="1"/>
  <c r="EC30" i="14"/>
  <c r="EZ30" i="14" s="1"/>
  <c r="EB30" i="14"/>
  <c r="EA30" i="14"/>
  <c r="DY30" i="14"/>
  <c r="EV30" i="14" s="1"/>
  <c r="DX30" i="14"/>
  <c r="DH30" i="14"/>
  <c r="DG30" i="14"/>
  <c r="DF30" i="14"/>
  <c r="EL30" i="14" s="1"/>
  <c r="FI30" i="14" s="1"/>
  <c r="DE30" i="14"/>
  <c r="EI30" i="14" s="1"/>
  <c r="FF30" i="14" s="1"/>
  <c r="DD30" i="14"/>
  <c r="DC30" i="14"/>
  <c r="DB30" i="14"/>
  <c r="DZ30" i="14" s="1"/>
  <c r="EW30" i="14" s="1"/>
  <c r="FO29" i="14"/>
  <c r="FL29" i="14"/>
  <c r="FK29" i="14"/>
  <c r="FH29" i="14"/>
  <c r="FD29" i="14"/>
  <c r="FC29" i="14"/>
  <c r="EZ29" i="14"/>
  <c r="EY29" i="14"/>
  <c r="EV29" i="14"/>
  <c r="ER29" i="14"/>
  <c r="EQ29" i="14"/>
  <c r="FN29" i="14" s="1"/>
  <c r="EP29" i="14"/>
  <c r="FM29" i="14" s="1"/>
  <c r="EO29" i="14"/>
  <c r="EN29" i="14"/>
  <c r="EL29" i="14"/>
  <c r="FI29" i="14" s="1"/>
  <c r="EK29" i="14"/>
  <c r="EI29" i="14"/>
  <c r="FF29" i="14" s="1"/>
  <c r="EH29" i="14"/>
  <c r="FE29" i="14" s="1"/>
  <c r="EG29" i="14"/>
  <c r="EF29" i="14"/>
  <c r="EE29" i="14"/>
  <c r="FB29" i="14" s="1"/>
  <c r="ED29" i="14"/>
  <c r="FA29" i="14" s="1"/>
  <c r="EC29" i="14"/>
  <c r="EB29" i="14"/>
  <c r="DZ29" i="14"/>
  <c r="EW29" i="14" s="1"/>
  <c r="DY29" i="14"/>
  <c r="DH29" i="14"/>
  <c r="DG29" i="14"/>
  <c r="EM29" i="14" s="1"/>
  <c r="FJ29" i="14" s="1"/>
  <c r="DF29" i="14"/>
  <c r="EJ29" i="14" s="1"/>
  <c r="FG29" i="14" s="1"/>
  <c r="DE29" i="14"/>
  <c r="DD29" i="14"/>
  <c r="DC29" i="14"/>
  <c r="EA29" i="14" s="1"/>
  <c r="EX29" i="14" s="1"/>
  <c r="DB29" i="14"/>
  <c r="DX29" i="14" s="1"/>
  <c r="EU29" i="14" s="1"/>
  <c r="FM28" i="14"/>
  <c r="FL28" i="14"/>
  <c r="FI28" i="14"/>
  <c r="FE28" i="14"/>
  <c r="FD28" i="14"/>
  <c r="FA28" i="14"/>
  <c r="EZ28" i="14"/>
  <c r="EW28" i="14"/>
  <c r="ER28" i="14"/>
  <c r="FO28" i="14" s="1"/>
  <c r="EP28" i="14"/>
  <c r="EO28" i="14"/>
  <c r="EM28" i="14"/>
  <c r="FJ28" i="14" s="1"/>
  <c r="EL28" i="14"/>
  <c r="EJ28" i="14"/>
  <c r="FG28" i="14" s="1"/>
  <c r="EI28" i="14"/>
  <c r="FF28" i="14" s="1"/>
  <c r="EH28" i="14"/>
  <c r="EG28" i="14"/>
  <c r="EF28" i="14"/>
  <c r="FC28" i="14" s="1"/>
  <c r="EE28" i="14"/>
  <c r="FB28" i="14" s="1"/>
  <c r="ED28" i="14"/>
  <c r="EC28" i="14"/>
  <c r="EA28" i="14"/>
  <c r="EX28" i="14" s="1"/>
  <c r="DZ28" i="14"/>
  <c r="DX28" i="14"/>
  <c r="EU28" i="14" s="1"/>
  <c r="DH28" i="14"/>
  <c r="EQ28" i="14" s="1"/>
  <c r="FN28" i="14" s="1"/>
  <c r="DG28" i="14"/>
  <c r="EN28" i="14" s="1"/>
  <c r="FK28" i="14" s="1"/>
  <c r="DF28" i="14"/>
  <c r="EK28" i="14" s="1"/>
  <c r="FH28" i="14" s="1"/>
  <c r="DE28" i="14"/>
  <c r="DD28" i="14"/>
  <c r="DC28" i="14"/>
  <c r="EB28" i="14" s="1"/>
  <c r="EY28" i="14" s="1"/>
  <c r="DB28" i="14"/>
  <c r="DY28" i="14" s="1"/>
  <c r="EV28" i="14" s="1"/>
  <c r="FN27" i="14"/>
  <c r="FM27" i="14"/>
  <c r="FJ27" i="14"/>
  <c r="FF27" i="14"/>
  <c r="FE27" i="14"/>
  <c r="FB27" i="14"/>
  <c r="FA27" i="14"/>
  <c r="EX27" i="14"/>
  <c r="ER27" i="14"/>
  <c r="FO27" i="14" s="1"/>
  <c r="EQ27" i="14"/>
  <c r="EP27" i="14"/>
  <c r="EO27" i="14"/>
  <c r="FL27" i="14" s="1"/>
  <c r="EN27" i="14"/>
  <c r="FK27" i="14" s="1"/>
  <c r="EM27" i="14"/>
  <c r="EK27" i="14"/>
  <c r="FH27" i="14" s="1"/>
  <c r="EJ27" i="14"/>
  <c r="FG27" i="14" s="1"/>
  <c r="EH27" i="14"/>
  <c r="EG27" i="14"/>
  <c r="FD27" i="14" s="1"/>
  <c r="EF27" i="14"/>
  <c r="FC27" i="14" s="1"/>
  <c r="EE27" i="14"/>
  <c r="ED27" i="14"/>
  <c r="EC27" i="14"/>
  <c r="EZ27" i="14" s="1"/>
  <c r="EB27" i="14"/>
  <c r="EY27" i="14" s="1"/>
  <c r="EA27" i="14"/>
  <c r="DY27" i="14"/>
  <c r="EV27" i="14" s="1"/>
  <c r="DX27" i="14"/>
  <c r="EU27" i="14" s="1"/>
  <c r="DH27" i="14"/>
  <c r="DG27" i="14"/>
  <c r="DF27" i="14"/>
  <c r="EL27" i="14" s="1"/>
  <c r="FI27" i="14" s="1"/>
  <c r="DE27" i="14"/>
  <c r="EI27" i="14" s="1"/>
  <c r="DD27" i="14"/>
  <c r="DC27" i="14"/>
  <c r="DB27" i="14"/>
  <c r="DZ27" i="14" s="1"/>
  <c r="EW27" i="14" s="1"/>
  <c r="FO26" i="14"/>
  <c r="FN26" i="14"/>
  <c r="FK26" i="14"/>
  <c r="FG26" i="14"/>
  <c r="FF26" i="14"/>
  <c r="FC26" i="14"/>
  <c r="FB26" i="14"/>
  <c r="EY26" i="14"/>
  <c r="ER26" i="14"/>
  <c r="EQ26" i="14"/>
  <c r="EP26" i="14"/>
  <c r="FM26" i="14" s="1"/>
  <c r="EO26" i="14"/>
  <c r="FL26" i="14" s="1"/>
  <c r="EN26" i="14"/>
  <c r="EL26" i="14"/>
  <c r="FI26" i="14" s="1"/>
  <c r="EK26" i="14"/>
  <c r="FH26" i="14" s="1"/>
  <c r="EI26" i="14"/>
  <c r="EH26" i="14"/>
  <c r="FE26" i="14" s="1"/>
  <c r="EG26" i="14"/>
  <c r="FD26" i="14" s="1"/>
  <c r="EF26" i="14"/>
  <c r="EE26" i="14"/>
  <c r="ED26" i="14"/>
  <c r="FA26" i="14" s="1"/>
  <c r="EC26" i="14"/>
  <c r="EZ26" i="14" s="1"/>
  <c r="EB26" i="14"/>
  <c r="DZ26" i="14"/>
  <c r="EW26" i="14" s="1"/>
  <c r="DY26" i="14"/>
  <c r="EV26" i="14" s="1"/>
  <c r="DH26" i="14"/>
  <c r="DG26" i="14"/>
  <c r="EM26" i="14" s="1"/>
  <c r="FJ26" i="14" s="1"/>
  <c r="DF26" i="14"/>
  <c r="EJ26" i="14" s="1"/>
  <c r="DE26" i="14"/>
  <c r="DD26" i="14"/>
  <c r="DC26" i="14"/>
  <c r="EA26" i="14" s="1"/>
  <c r="EX26" i="14" s="1"/>
  <c r="DB26" i="14"/>
  <c r="DX26" i="14" s="1"/>
  <c r="EU26" i="14" s="1"/>
  <c r="FO25" i="14"/>
  <c r="FL25" i="14"/>
  <c r="FG25" i="14"/>
  <c r="FD25" i="14"/>
  <c r="FC25" i="14"/>
  <c r="EZ25" i="14"/>
  <c r="EU25" i="14"/>
  <c r="ER25" i="14"/>
  <c r="EP25" i="14"/>
  <c r="FM25" i="14" s="1"/>
  <c r="EO25" i="14"/>
  <c r="EM25" i="14"/>
  <c r="FJ25" i="14" s="1"/>
  <c r="EL25" i="14"/>
  <c r="FI25" i="14" s="1"/>
  <c r="EJ25" i="14"/>
  <c r="EI25" i="14"/>
  <c r="FF25" i="14" s="1"/>
  <c r="EH25" i="14"/>
  <c r="FE25" i="14" s="1"/>
  <c r="EG25" i="14"/>
  <c r="EF25" i="14"/>
  <c r="ED25" i="14"/>
  <c r="FA25" i="14" s="1"/>
  <c r="EC25" i="14"/>
  <c r="EA25" i="14"/>
  <c r="EX25" i="14" s="1"/>
  <c r="DZ25" i="14"/>
  <c r="EW25" i="14" s="1"/>
  <c r="DX25" i="14"/>
  <c r="DH25" i="14"/>
  <c r="EQ25" i="14" s="1"/>
  <c r="FN25" i="14" s="1"/>
  <c r="DG25" i="14"/>
  <c r="EN25" i="14" s="1"/>
  <c r="FK25" i="14" s="1"/>
  <c r="DF25" i="14"/>
  <c r="EK25" i="14" s="1"/>
  <c r="FH25" i="14" s="1"/>
  <c r="DE25" i="14"/>
  <c r="DD25" i="14"/>
  <c r="EE25" i="14" s="1"/>
  <c r="FB25" i="14" s="1"/>
  <c r="DC25" i="14"/>
  <c r="EB25" i="14" s="1"/>
  <c r="EY25" i="14" s="1"/>
  <c r="DB25" i="14"/>
  <c r="DY25" i="14" s="1"/>
  <c r="EV25" i="14" s="1"/>
  <c r="FM24" i="14"/>
  <c r="FI24" i="14"/>
  <c r="FH24" i="14"/>
  <c r="FE24" i="14"/>
  <c r="FD24" i="14"/>
  <c r="FA24" i="14"/>
  <c r="EW24" i="14"/>
  <c r="EV24" i="14"/>
  <c r="EQ24" i="14"/>
  <c r="FN24" i="14" s="1"/>
  <c r="EP24" i="14"/>
  <c r="EN24" i="14"/>
  <c r="FK24" i="14" s="1"/>
  <c r="EM24" i="14"/>
  <c r="FJ24" i="14" s="1"/>
  <c r="EL24" i="14"/>
  <c r="EK24" i="14"/>
  <c r="EJ24" i="14"/>
  <c r="FG24" i="14" s="1"/>
  <c r="EI24" i="14"/>
  <c r="FF24" i="14" s="1"/>
  <c r="EH24" i="14"/>
  <c r="EG24" i="14"/>
  <c r="EE24" i="14"/>
  <c r="FB24" i="14" s="1"/>
  <c r="ED24" i="14"/>
  <c r="EB24" i="14"/>
  <c r="EY24" i="14" s="1"/>
  <c r="EA24" i="14"/>
  <c r="EX24" i="14" s="1"/>
  <c r="DZ24" i="14"/>
  <c r="DY24" i="14"/>
  <c r="DX24" i="14"/>
  <c r="EU24" i="14" s="1"/>
  <c r="DH24" i="14"/>
  <c r="ER24" i="14" s="1"/>
  <c r="FO24" i="14" s="1"/>
  <c r="DG24" i="14"/>
  <c r="EO24" i="14" s="1"/>
  <c r="FL24" i="14" s="1"/>
  <c r="DF24" i="14"/>
  <c r="DE24" i="14"/>
  <c r="DD24" i="14"/>
  <c r="EF24" i="14" s="1"/>
  <c r="FC24" i="14" s="1"/>
  <c r="DC24" i="14"/>
  <c r="EC24" i="14" s="1"/>
  <c r="EZ24" i="14" s="1"/>
  <c r="DB24" i="14"/>
  <c r="FM23" i="14"/>
  <c r="FI23" i="14"/>
  <c r="FE23" i="14"/>
  <c r="FB23" i="14"/>
  <c r="FA23" i="14"/>
  <c r="EW23" i="14"/>
  <c r="ER23" i="14"/>
  <c r="FO23" i="14" s="1"/>
  <c r="EQ23" i="14"/>
  <c r="FN23" i="14" s="1"/>
  <c r="EO23" i="14"/>
  <c r="FL23" i="14" s="1"/>
  <c r="EN23" i="14"/>
  <c r="FK23" i="14" s="1"/>
  <c r="EM23" i="14"/>
  <c r="FJ23" i="14" s="1"/>
  <c r="EL23" i="14"/>
  <c r="EK23" i="14"/>
  <c r="FH23" i="14" s="1"/>
  <c r="EJ23" i="14"/>
  <c r="FG23" i="14" s="1"/>
  <c r="EI23" i="14"/>
  <c r="FF23" i="14" s="1"/>
  <c r="EH23" i="14"/>
  <c r="EF23" i="14"/>
  <c r="FC23" i="14" s="1"/>
  <c r="EE23" i="14"/>
  <c r="EC23" i="14"/>
  <c r="EZ23" i="14" s="1"/>
  <c r="EB23" i="14"/>
  <c r="EY23" i="14" s="1"/>
  <c r="EA23" i="14"/>
  <c r="EX23" i="14" s="1"/>
  <c r="DZ23" i="14"/>
  <c r="DY23" i="14"/>
  <c r="EV23" i="14" s="1"/>
  <c r="DX23" i="14"/>
  <c r="EU23" i="14" s="1"/>
  <c r="DH23" i="14"/>
  <c r="EP23" i="14" s="1"/>
  <c r="DG23" i="14"/>
  <c r="DF23" i="14"/>
  <c r="DE23" i="14"/>
  <c r="EG23" i="14" s="1"/>
  <c r="FD23" i="14" s="1"/>
  <c r="DD23" i="14"/>
  <c r="ED23" i="14" s="1"/>
  <c r="DC23" i="14"/>
  <c r="DB23" i="14"/>
  <c r="FJ22" i="14"/>
  <c r="FG22" i="14"/>
  <c r="FF22" i="14"/>
  <c r="FC22" i="14"/>
  <c r="FB22" i="14"/>
  <c r="EX22" i="14"/>
  <c r="ER22" i="14"/>
  <c r="FO22" i="14" s="1"/>
  <c r="EP22" i="14"/>
  <c r="FM22" i="14" s="1"/>
  <c r="EO22" i="14"/>
  <c r="FL22" i="14" s="1"/>
  <c r="EN22" i="14"/>
  <c r="FK22" i="14" s="1"/>
  <c r="EM22" i="14"/>
  <c r="EL22" i="14"/>
  <c r="FI22" i="14" s="1"/>
  <c r="EJ22" i="14"/>
  <c r="EI22" i="14"/>
  <c r="EG22" i="14"/>
  <c r="FD22" i="14" s="1"/>
  <c r="EF22" i="14"/>
  <c r="ED22" i="14"/>
  <c r="FA22" i="14" s="1"/>
  <c r="EC22" i="14"/>
  <c r="EZ22" i="14" s="1"/>
  <c r="EB22" i="14"/>
  <c r="EY22" i="14" s="1"/>
  <c r="EA22" i="14"/>
  <c r="DZ22" i="14"/>
  <c r="EW22" i="14" s="1"/>
  <c r="DX22" i="14"/>
  <c r="EU22" i="14" s="1"/>
  <c r="DH22" i="14"/>
  <c r="EQ22" i="14" s="1"/>
  <c r="FN22" i="14" s="1"/>
  <c r="DG22" i="14"/>
  <c r="DF22" i="14"/>
  <c r="EK22" i="14" s="1"/>
  <c r="FH22" i="14" s="1"/>
  <c r="DE22" i="14"/>
  <c r="EH22" i="14" s="1"/>
  <c r="FE22" i="14" s="1"/>
  <c r="DD22" i="14"/>
  <c r="EE22" i="14" s="1"/>
  <c r="DC22" i="14"/>
  <c r="DB22" i="14"/>
  <c r="DY22" i="14" s="1"/>
  <c r="EV22" i="14" s="1"/>
  <c r="FO21" i="14"/>
  <c r="FK21" i="14"/>
  <c r="FH21" i="14"/>
  <c r="FG21" i="14"/>
  <c r="FC21" i="14"/>
  <c r="FA21" i="14"/>
  <c r="EY21" i="14"/>
  <c r="EU21" i="14"/>
  <c r="EQ21" i="14"/>
  <c r="FN21" i="14" s="1"/>
  <c r="EP21" i="14"/>
  <c r="FM21" i="14" s="1"/>
  <c r="EO21" i="14"/>
  <c r="FL21" i="14" s="1"/>
  <c r="EN21" i="14"/>
  <c r="EM21" i="14"/>
  <c r="FJ21" i="14" s="1"/>
  <c r="EK21" i="14"/>
  <c r="EJ21" i="14"/>
  <c r="EI21" i="14"/>
  <c r="FF21" i="14" s="1"/>
  <c r="EH21" i="14"/>
  <c r="FE21" i="14" s="1"/>
  <c r="EG21" i="14"/>
  <c r="FD21" i="14" s="1"/>
  <c r="EE21" i="14"/>
  <c r="FB21" i="14" s="1"/>
  <c r="ED21" i="14"/>
  <c r="EC21" i="14"/>
  <c r="EZ21" i="14" s="1"/>
  <c r="EB21" i="14"/>
  <c r="EA21" i="14"/>
  <c r="EX21" i="14" s="1"/>
  <c r="DY21" i="14"/>
  <c r="EV21" i="14" s="1"/>
  <c r="DX21" i="14"/>
  <c r="DH21" i="14"/>
  <c r="ER21" i="14" s="1"/>
  <c r="DG21" i="14"/>
  <c r="DF21" i="14"/>
  <c r="EL21" i="14" s="1"/>
  <c r="FI21" i="14" s="1"/>
  <c r="DE21" i="14"/>
  <c r="DD21" i="14"/>
  <c r="EF21" i="14" s="1"/>
  <c r="DC21" i="14"/>
  <c r="DB21" i="14"/>
  <c r="DZ21" i="14" s="1"/>
  <c r="EW21" i="14" s="1"/>
  <c r="FL20" i="14"/>
  <c r="FI20" i="14"/>
  <c r="FH20" i="14"/>
  <c r="FE20" i="14"/>
  <c r="FD20" i="14"/>
  <c r="EZ20" i="14"/>
  <c r="EV20" i="14"/>
  <c r="ER20" i="14"/>
  <c r="FO20" i="14" s="1"/>
  <c r="EQ20" i="14"/>
  <c r="FN20" i="14" s="1"/>
  <c r="EO20" i="14"/>
  <c r="EN20" i="14"/>
  <c r="FK20" i="14" s="1"/>
  <c r="EL20" i="14"/>
  <c r="EK20" i="14"/>
  <c r="EJ20" i="14"/>
  <c r="FG20" i="14" s="1"/>
  <c r="EI20" i="14"/>
  <c r="FF20" i="14" s="1"/>
  <c r="EH20" i="14"/>
  <c r="EF20" i="14"/>
  <c r="FC20" i="14" s="1"/>
  <c r="EE20" i="14"/>
  <c r="FB20" i="14" s="1"/>
  <c r="EC20" i="14"/>
  <c r="EB20" i="14"/>
  <c r="EY20" i="14" s="1"/>
  <c r="EA20" i="14"/>
  <c r="EX20" i="14" s="1"/>
  <c r="DZ20" i="14"/>
  <c r="EW20" i="14" s="1"/>
  <c r="DY20" i="14"/>
  <c r="DX20" i="14"/>
  <c r="EU20" i="14" s="1"/>
  <c r="DH20" i="14"/>
  <c r="EP20" i="14" s="1"/>
  <c r="FM20" i="14" s="1"/>
  <c r="DG20" i="14"/>
  <c r="EM20" i="14" s="1"/>
  <c r="FJ20" i="14" s="1"/>
  <c r="DF20" i="14"/>
  <c r="DE20" i="14"/>
  <c r="EG20" i="14" s="1"/>
  <c r="DD20" i="14"/>
  <c r="ED20" i="14" s="1"/>
  <c r="FA20" i="14" s="1"/>
  <c r="DC20" i="14"/>
  <c r="DB20" i="14"/>
  <c r="FM19" i="14"/>
  <c r="FI19" i="14"/>
  <c r="FG19" i="14"/>
  <c r="FE19" i="14"/>
  <c r="FC19" i="14"/>
  <c r="FA19" i="14"/>
  <c r="EY19" i="14"/>
  <c r="EX19" i="14"/>
  <c r="EW19" i="14"/>
  <c r="ER19" i="14"/>
  <c r="FO19" i="14" s="1"/>
  <c r="EQ19" i="14"/>
  <c r="FN19" i="14" s="1"/>
  <c r="EP19" i="14"/>
  <c r="EO19" i="14"/>
  <c r="FL19" i="14" s="1"/>
  <c r="EN19" i="14"/>
  <c r="FK19" i="14" s="1"/>
  <c r="EM19" i="14"/>
  <c r="FJ19" i="14" s="1"/>
  <c r="EL19" i="14"/>
  <c r="EJ19" i="14"/>
  <c r="EI19" i="14"/>
  <c r="FF19" i="14" s="1"/>
  <c r="EG19" i="14"/>
  <c r="FD19" i="14" s="1"/>
  <c r="EF19" i="14"/>
  <c r="ED19" i="14"/>
  <c r="EC19" i="14"/>
  <c r="EZ19" i="14" s="1"/>
  <c r="EB19" i="14"/>
  <c r="EA19" i="14"/>
  <c r="DZ19" i="14"/>
  <c r="DX19" i="14"/>
  <c r="EU19" i="14" s="1"/>
  <c r="DH19" i="14"/>
  <c r="DG19" i="14"/>
  <c r="DF19" i="14"/>
  <c r="EK19" i="14" s="1"/>
  <c r="FH19" i="14" s="1"/>
  <c r="DE19" i="14"/>
  <c r="EH19" i="14" s="1"/>
  <c r="DD19" i="14"/>
  <c r="EE19" i="14" s="1"/>
  <c r="FB19" i="14" s="1"/>
  <c r="DC19" i="14"/>
  <c r="DB19" i="14"/>
  <c r="DY19" i="14" s="1"/>
  <c r="EV19" i="14" s="1"/>
  <c r="FN18" i="14"/>
  <c r="FL18" i="14"/>
  <c r="FK18" i="14"/>
  <c r="FJ18" i="14"/>
  <c r="FG18" i="14"/>
  <c r="FB18" i="14"/>
  <c r="EX18" i="14"/>
  <c r="ER18" i="14"/>
  <c r="FO18" i="14" s="1"/>
  <c r="EQ18" i="14"/>
  <c r="EP18" i="14"/>
  <c r="FM18" i="14" s="1"/>
  <c r="EO18" i="14"/>
  <c r="EN18" i="14"/>
  <c r="EM18" i="14"/>
  <c r="EK18" i="14"/>
  <c r="FH18" i="14" s="1"/>
  <c r="EJ18" i="14"/>
  <c r="EH18" i="14"/>
  <c r="FE18" i="14" s="1"/>
  <c r="EG18" i="14"/>
  <c r="FD18" i="14" s="1"/>
  <c r="EF18" i="14"/>
  <c r="FC18" i="14" s="1"/>
  <c r="EE18" i="14"/>
  <c r="ED18" i="14"/>
  <c r="FA18" i="14" s="1"/>
  <c r="EC18" i="14"/>
  <c r="EZ18" i="14" s="1"/>
  <c r="EB18" i="14"/>
  <c r="EY18" i="14" s="1"/>
  <c r="EA18" i="14"/>
  <c r="DY18" i="14"/>
  <c r="EV18" i="14" s="1"/>
  <c r="DX18" i="14"/>
  <c r="EU18" i="14" s="1"/>
  <c r="DH18" i="14"/>
  <c r="DG18" i="14"/>
  <c r="DF18" i="14"/>
  <c r="EL18" i="14" s="1"/>
  <c r="FI18" i="14" s="1"/>
  <c r="DE18" i="14"/>
  <c r="EI18" i="14" s="1"/>
  <c r="FF18" i="14" s="1"/>
  <c r="DD18" i="14"/>
  <c r="DC18" i="14"/>
  <c r="DB18" i="14"/>
  <c r="DZ18" i="14" s="1"/>
  <c r="EW18" i="14" s="1"/>
  <c r="FO17" i="14"/>
  <c r="FL17" i="14"/>
  <c r="FK17" i="14"/>
  <c r="FH17" i="14"/>
  <c r="FD17" i="14"/>
  <c r="FC17" i="14"/>
  <c r="EZ17" i="14"/>
  <c r="EY17" i="14"/>
  <c r="EV17" i="14"/>
  <c r="ER17" i="14"/>
  <c r="EQ17" i="14"/>
  <c r="FN17" i="14" s="1"/>
  <c r="EP17" i="14"/>
  <c r="FM17" i="14" s="1"/>
  <c r="EO17" i="14"/>
  <c r="EN17" i="14"/>
  <c r="EL17" i="14"/>
  <c r="FI17" i="14" s="1"/>
  <c r="EK17" i="14"/>
  <c r="EI17" i="14"/>
  <c r="FF17" i="14" s="1"/>
  <c r="EH17" i="14"/>
  <c r="FE17" i="14" s="1"/>
  <c r="EG17" i="14"/>
  <c r="EF17" i="14"/>
  <c r="EE17" i="14"/>
  <c r="FB17" i="14" s="1"/>
  <c r="ED17" i="14"/>
  <c r="FA17" i="14" s="1"/>
  <c r="EC17" i="14"/>
  <c r="EB17" i="14"/>
  <c r="DZ17" i="14"/>
  <c r="EW17" i="14" s="1"/>
  <c r="DY17" i="14"/>
  <c r="DH17" i="14"/>
  <c r="DG17" i="14"/>
  <c r="EM17" i="14" s="1"/>
  <c r="FJ17" i="14" s="1"/>
  <c r="DF17" i="14"/>
  <c r="EJ17" i="14" s="1"/>
  <c r="FG17" i="14" s="1"/>
  <c r="DE17" i="14"/>
  <c r="DD17" i="14"/>
  <c r="DC17" i="14"/>
  <c r="EA17" i="14" s="1"/>
  <c r="EX17" i="14" s="1"/>
  <c r="DB17" i="14"/>
  <c r="DX17" i="14" s="1"/>
  <c r="EU17" i="14" s="1"/>
  <c r="FM16" i="14"/>
  <c r="FL16" i="14"/>
  <c r="FI16" i="14"/>
  <c r="FD16" i="14"/>
  <c r="FA16" i="14"/>
  <c r="EZ16" i="14"/>
  <c r="EW16" i="14"/>
  <c r="ER16" i="14"/>
  <c r="FO16" i="14" s="1"/>
  <c r="EP16" i="14"/>
  <c r="EO16" i="14"/>
  <c r="EM16" i="14"/>
  <c r="FJ16" i="14" s="1"/>
  <c r="EL16" i="14"/>
  <c r="EJ16" i="14"/>
  <c r="FG16" i="14" s="1"/>
  <c r="EI16" i="14"/>
  <c r="FF16" i="14" s="1"/>
  <c r="EG16" i="14"/>
  <c r="EF16" i="14"/>
  <c r="FC16" i="14" s="1"/>
  <c r="ED16" i="14"/>
  <c r="EC16" i="14"/>
  <c r="EA16" i="14"/>
  <c r="EX16" i="14" s="1"/>
  <c r="DZ16" i="14"/>
  <c r="DX16" i="14"/>
  <c r="EU16" i="14" s="1"/>
  <c r="DH16" i="14"/>
  <c r="EQ16" i="14" s="1"/>
  <c r="FN16" i="14" s="1"/>
  <c r="DG16" i="14"/>
  <c r="EN16" i="14" s="1"/>
  <c r="FK16" i="14" s="1"/>
  <c r="DF16" i="14"/>
  <c r="EK16" i="14" s="1"/>
  <c r="FH16" i="14" s="1"/>
  <c r="DE16" i="14"/>
  <c r="EH16" i="14" s="1"/>
  <c r="FE16" i="14" s="1"/>
  <c r="DD16" i="14"/>
  <c r="EE16" i="14" s="1"/>
  <c r="FB16" i="14" s="1"/>
  <c r="DC16" i="14"/>
  <c r="EB16" i="14" s="1"/>
  <c r="EY16" i="14" s="1"/>
  <c r="DB16" i="14"/>
  <c r="DY16" i="14" s="1"/>
  <c r="EV16" i="14" s="1"/>
  <c r="FN15" i="14"/>
  <c r="FM15" i="14"/>
  <c r="FJ15" i="14"/>
  <c r="FE15" i="14"/>
  <c r="FB15" i="14"/>
  <c r="FA15" i="14"/>
  <c r="EX15" i="14"/>
  <c r="ER15" i="14"/>
  <c r="FO15" i="14" s="1"/>
  <c r="EQ15" i="14"/>
  <c r="EP15" i="14"/>
  <c r="EO15" i="14"/>
  <c r="FL15" i="14" s="1"/>
  <c r="EN15" i="14"/>
  <c r="FK15" i="14" s="1"/>
  <c r="EM15" i="14"/>
  <c r="EK15" i="14"/>
  <c r="FH15" i="14" s="1"/>
  <c r="EJ15" i="14"/>
  <c r="FG15" i="14" s="1"/>
  <c r="EH15" i="14"/>
  <c r="EG15" i="14"/>
  <c r="FD15" i="14" s="1"/>
  <c r="EF15" i="14"/>
  <c r="FC15" i="14" s="1"/>
  <c r="EE15" i="14"/>
  <c r="ED15" i="14"/>
  <c r="EC15" i="14"/>
  <c r="EZ15" i="14" s="1"/>
  <c r="EB15" i="14"/>
  <c r="EY15" i="14" s="1"/>
  <c r="EA15" i="14"/>
  <c r="DY15" i="14"/>
  <c r="EV15" i="14" s="1"/>
  <c r="DX15" i="14"/>
  <c r="EU15" i="14" s="1"/>
  <c r="DH15" i="14"/>
  <c r="DG15" i="14"/>
  <c r="DF15" i="14"/>
  <c r="EL15" i="14" s="1"/>
  <c r="FI15" i="14" s="1"/>
  <c r="DE15" i="14"/>
  <c r="EI15" i="14" s="1"/>
  <c r="FF15" i="14" s="1"/>
  <c r="DD15" i="14"/>
  <c r="DC15" i="14"/>
  <c r="DB15" i="14"/>
  <c r="DZ15" i="14" s="1"/>
  <c r="EW15" i="14" s="1"/>
  <c r="FO14" i="14"/>
  <c r="FN14" i="14"/>
  <c r="FK14" i="14"/>
  <c r="FF14" i="14"/>
  <c r="FC14" i="14"/>
  <c r="FB14" i="14"/>
  <c r="EY14" i="14"/>
  <c r="ER14" i="14"/>
  <c r="EQ14" i="14"/>
  <c r="EO14" i="14"/>
  <c r="FL14" i="14" s="1"/>
  <c r="EN14" i="14"/>
  <c r="EL14" i="14"/>
  <c r="FI14" i="14" s="1"/>
  <c r="EK14" i="14"/>
  <c r="FH14" i="14" s="1"/>
  <c r="EI14" i="14"/>
  <c r="EH14" i="14"/>
  <c r="FE14" i="14" s="1"/>
  <c r="EG14" i="14"/>
  <c r="FD14" i="14" s="1"/>
  <c r="EF14" i="14"/>
  <c r="EE14" i="14"/>
  <c r="EC14" i="14"/>
  <c r="EZ14" i="14" s="1"/>
  <c r="EB14" i="14"/>
  <c r="DZ14" i="14"/>
  <c r="EW14" i="14" s="1"/>
  <c r="DY14" i="14"/>
  <c r="EV14" i="14" s="1"/>
  <c r="DH14" i="14"/>
  <c r="EP14" i="14" s="1"/>
  <c r="FM14" i="14" s="1"/>
  <c r="DG14" i="14"/>
  <c r="EM14" i="14" s="1"/>
  <c r="FJ14" i="14" s="1"/>
  <c r="DF14" i="14"/>
  <c r="EJ14" i="14" s="1"/>
  <c r="FG14" i="14" s="1"/>
  <c r="DE14" i="14"/>
  <c r="DD14" i="14"/>
  <c r="ED14" i="14" s="1"/>
  <c r="FA14" i="14" s="1"/>
  <c r="DC14" i="14"/>
  <c r="EA14" i="14" s="1"/>
  <c r="EX14" i="14" s="1"/>
  <c r="DB14" i="14"/>
  <c r="DX14" i="14" s="1"/>
  <c r="EU14" i="14" s="1"/>
  <c r="FL13" i="14"/>
  <c r="FJ13" i="14"/>
  <c r="FF13" i="14"/>
  <c r="FD13" i="14"/>
  <c r="EZ13" i="14"/>
  <c r="EX13" i="14"/>
  <c r="ER13" i="14"/>
  <c r="FO13" i="14" s="1"/>
  <c r="EP13" i="14"/>
  <c r="FM13" i="14" s="1"/>
  <c r="EO13" i="14"/>
  <c r="EM13" i="14"/>
  <c r="EL13" i="14"/>
  <c r="FI13" i="14" s="1"/>
  <c r="EJ13" i="14"/>
  <c r="FG13" i="14" s="1"/>
  <c r="EI13" i="14"/>
  <c r="EH13" i="14"/>
  <c r="FE13" i="14" s="1"/>
  <c r="EG13" i="14"/>
  <c r="EF13" i="14"/>
  <c r="FC13" i="14" s="1"/>
  <c r="ED13" i="14"/>
  <c r="FA13" i="14" s="1"/>
  <c r="EC13" i="14"/>
  <c r="EA13" i="14"/>
  <c r="DZ13" i="14"/>
  <c r="EW13" i="14" s="1"/>
  <c r="DX13" i="14"/>
  <c r="EU13" i="14" s="1"/>
  <c r="DH13" i="14"/>
  <c r="EQ13" i="14" s="1"/>
  <c r="FN13" i="14" s="1"/>
  <c r="DG13" i="14"/>
  <c r="EN13" i="14" s="1"/>
  <c r="FK13" i="14" s="1"/>
  <c r="DF13" i="14"/>
  <c r="EK13" i="14" s="1"/>
  <c r="FH13" i="14" s="1"/>
  <c r="DE13" i="14"/>
  <c r="DD13" i="14"/>
  <c r="EE13" i="14" s="1"/>
  <c r="FB13" i="14" s="1"/>
  <c r="DC13" i="14"/>
  <c r="EB13" i="14" s="1"/>
  <c r="EY13" i="14" s="1"/>
  <c r="DB13" i="14"/>
  <c r="DY13" i="14" s="1"/>
  <c r="EV13" i="14" s="1"/>
  <c r="FM12" i="14"/>
  <c r="FK12" i="14"/>
  <c r="FG12" i="14"/>
  <c r="FE12" i="14"/>
  <c r="FA12" i="14"/>
  <c r="EY12" i="14"/>
  <c r="EU12" i="14"/>
  <c r="EQ12" i="14"/>
  <c r="FN12" i="14" s="1"/>
  <c r="EP12" i="14"/>
  <c r="EO12" i="14"/>
  <c r="FL12" i="14" s="1"/>
  <c r="EN12" i="14"/>
  <c r="EM12" i="14"/>
  <c r="FJ12" i="14" s="1"/>
  <c r="EK12" i="14"/>
  <c r="FH12" i="14" s="1"/>
  <c r="EJ12" i="14"/>
  <c r="EI12" i="14"/>
  <c r="FF12" i="14" s="1"/>
  <c r="EH12" i="14"/>
  <c r="EG12" i="14"/>
  <c r="FD12" i="14" s="1"/>
  <c r="EE12" i="14"/>
  <c r="FB12" i="14" s="1"/>
  <c r="ED12" i="14"/>
  <c r="EC12" i="14"/>
  <c r="EZ12" i="14" s="1"/>
  <c r="EB12" i="14"/>
  <c r="EA12" i="14"/>
  <c r="EX12" i="14" s="1"/>
  <c r="DY12" i="14"/>
  <c r="EV12" i="14" s="1"/>
  <c r="DX12" i="14"/>
  <c r="DH12" i="14"/>
  <c r="ER12" i="14" s="1"/>
  <c r="FO12" i="14" s="1"/>
  <c r="DG12" i="14"/>
  <c r="DF12" i="14"/>
  <c r="EL12" i="14" s="1"/>
  <c r="FI12" i="14" s="1"/>
  <c r="DE12" i="14"/>
  <c r="DD12" i="14"/>
  <c r="EF12" i="14" s="1"/>
  <c r="FC12" i="14" s="1"/>
  <c r="DC12" i="14"/>
  <c r="DB12" i="14"/>
  <c r="DZ12" i="14" s="1"/>
  <c r="EW12" i="14" s="1"/>
  <c r="FN11" i="14"/>
  <c r="FL11" i="14"/>
  <c r="FH11" i="14"/>
  <c r="FF11" i="14"/>
  <c r="FB11" i="14"/>
  <c r="EZ11" i="14"/>
  <c r="EV11" i="14"/>
  <c r="ER11" i="14"/>
  <c r="FO11" i="14" s="1"/>
  <c r="EQ11" i="14"/>
  <c r="EP11" i="14"/>
  <c r="FM11" i="14" s="1"/>
  <c r="EO11" i="14"/>
  <c r="EN11" i="14"/>
  <c r="FK11" i="14" s="1"/>
  <c r="EL11" i="14"/>
  <c r="FI11" i="14" s="1"/>
  <c r="EK11" i="14"/>
  <c r="EJ11" i="14"/>
  <c r="FG11" i="14" s="1"/>
  <c r="EI11" i="14"/>
  <c r="EH11" i="14"/>
  <c r="FE11" i="14" s="1"/>
  <c r="EF11" i="14"/>
  <c r="FC11" i="14" s="1"/>
  <c r="EE11" i="14"/>
  <c r="ED11" i="14"/>
  <c r="FA11" i="14" s="1"/>
  <c r="EC11" i="14"/>
  <c r="EB11" i="14"/>
  <c r="EY11" i="14" s="1"/>
  <c r="DZ11" i="14"/>
  <c r="EW11" i="14" s="1"/>
  <c r="DY11" i="14"/>
  <c r="DX11" i="14"/>
  <c r="EU11" i="14" s="1"/>
  <c r="DH11" i="14"/>
  <c r="DG11" i="14"/>
  <c r="EM11" i="14" s="1"/>
  <c r="FJ11" i="14" s="1"/>
  <c r="DF11" i="14"/>
  <c r="DE11" i="14"/>
  <c r="EG11" i="14" s="1"/>
  <c r="FD11" i="14" s="1"/>
  <c r="DD11" i="14"/>
  <c r="DC11" i="14"/>
  <c r="EA11" i="14" s="1"/>
  <c r="EX11" i="14" s="1"/>
  <c r="DB11" i="14"/>
  <c r="FO10" i="14"/>
  <c r="FM10" i="14"/>
  <c r="FK10" i="14"/>
  <c r="FI10" i="14"/>
  <c r="FG10" i="14"/>
  <c r="FC10" i="14"/>
  <c r="FA10" i="14"/>
  <c r="EY10" i="14"/>
  <c r="EW10" i="14"/>
  <c r="EU10" i="14"/>
  <c r="ER10" i="14"/>
  <c r="EP10" i="14"/>
  <c r="EO10" i="14"/>
  <c r="FL10" i="14" s="1"/>
  <c r="EN10" i="14"/>
  <c r="EM10" i="14"/>
  <c r="FJ10" i="14" s="1"/>
  <c r="EL10" i="14"/>
  <c r="EJ10" i="14"/>
  <c r="EI10" i="14"/>
  <c r="FF10" i="14" s="1"/>
  <c r="EG10" i="14"/>
  <c r="FD10" i="14" s="1"/>
  <c r="EF10" i="14"/>
  <c r="ED10" i="14"/>
  <c r="EC10" i="14"/>
  <c r="EZ10" i="14" s="1"/>
  <c r="EB10" i="14"/>
  <c r="EA10" i="14"/>
  <c r="EX10" i="14" s="1"/>
  <c r="DZ10" i="14"/>
  <c r="DX10" i="14"/>
  <c r="DH10" i="14"/>
  <c r="EQ10" i="14" s="1"/>
  <c r="FN10" i="14" s="1"/>
  <c r="DG10" i="14"/>
  <c r="DF10" i="14"/>
  <c r="EK10" i="14" s="1"/>
  <c r="FH10" i="14" s="1"/>
  <c r="DE10" i="14"/>
  <c r="EH10" i="14" s="1"/>
  <c r="FE10" i="14" s="1"/>
  <c r="DD10" i="14"/>
  <c r="EE10" i="14" s="1"/>
  <c r="FB10" i="14" s="1"/>
  <c r="DC10" i="14"/>
  <c r="DB10" i="14"/>
  <c r="DY10" i="14" s="1"/>
  <c r="EV10" i="14" s="1"/>
  <c r="FN9" i="14"/>
  <c r="FJ9" i="14"/>
  <c r="FH9" i="14"/>
  <c r="FD9" i="14"/>
  <c r="FB9" i="14"/>
  <c r="EX9" i="14"/>
  <c r="EV9" i="14"/>
  <c r="ER9" i="14"/>
  <c r="FO9" i="14" s="1"/>
  <c r="EQ9" i="14"/>
  <c r="EP9" i="14"/>
  <c r="FM9" i="14" s="1"/>
  <c r="EN9" i="14"/>
  <c r="FK9" i="14" s="1"/>
  <c r="EM9" i="14"/>
  <c r="EL9" i="14"/>
  <c r="FI9" i="14" s="1"/>
  <c r="EK9" i="14"/>
  <c r="EJ9" i="14"/>
  <c r="FG9" i="14" s="1"/>
  <c r="EH9" i="14"/>
  <c r="FE9" i="14" s="1"/>
  <c r="EG9" i="14"/>
  <c r="EF9" i="14"/>
  <c r="FC9" i="14" s="1"/>
  <c r="EE9" i="14"/>
  <c r="ED9" i="14"/>
  <c r="FA9" i="14" s="1"/>
  <c r="EB9" i="14"/>
  <c r="EY9" i="14" s="1"/>
  <c r="EA9" i="14"/>
  <c r="DZ9" i="14"/>
  <c r="EW9" i="14" s="1"/>
  <c r="DY9" i="14"/>
  <c r="DX9" i="14"/>
  <c r="EU9" i="14" s="1"/>
  <c r="DH9" i="14"/>
  <c r="DG9" i="14"/>
  <c r="EO9" i="14" s="1"/>
  <c r="FL9" i="14" s="1"/>
  <c r="DF9" i="14"/>
  <c r="DE9" i="14"/>
  <c r="EI9" i="14" s="1"/>
  <c r="FF9" i="14" s="1"/>
  <c r="DD9" i="14"/>
  <c r="DC9" i="14"/>
  <c r="EC9" i="14" s="1"/>
  <c r="EZ9" i="14" s="1"/>
  <c r="DB9" i="14"/>
  <c r="E112" i="13"/>
  <c r="F112" i="13" s="1"/>
  <c r="G112" i="13" s="1"/>
  <c r="CF108" i="13"/>
  <c r="DM108" i="13" s="1"/>
  <c r="CB108" i="13"/>
  <c r="DI108" i="13" s="1"/>
  <c r="BX108" i="13"/>
  <c r="DE108" i="13" s="1"/>
  <c r="BT108" i="13"/>
  <c r="DA108" i="13" s="1"/>
  <c r="BS108" i="13"/>
  <c r="CZ108" i="13" s="1"/>
  <c r="BR108" i="13"/>
  <c r="CY108" i="13" s="1"/>
  <c r="BQ108" i="13"/>
  <c r="CX108" i="13" s="1"/>
  <c r="CF107" i="13"/>
  <c r="DM107" i="13" s="1"/>
  <c r="CB107" i="13"/>
  <c r="DI107" i="13" s="1"/>
  <c r="BX107" i="13"/>
  <c r="DE107" i="13" s="1"/>
  <c r="BT107" i="13"/>
  <c r="DA107" i="13" s="1"/>
  <c r="BS107" i="13"/>
  <c r="CZ107" i="13" s="1"/>
  <c r="BR107" i="13"/>
  <c r="CY107" i="13" s="1"/>
  <c r="BQ107" i="13"/>
  <c r="CX107" i="13" s="1"/>
  <c r="CF106" i="13"/>
  <c r="DM106" i="13" s="1"/>
  <c r="CB106" i="13"/>
  <c r="DI106" i="13" s="1"/>
  <c r="BX106" i="13"/>
  <c r="DE106" i="13" s="1"/>
  <c r="BT106" i="13"/>
  <c r="DA106" i="13" s="1"/>
  <c r="BS106" i="13"/>
  <c r="CZ106" i="13" s="1"/>
  <c r="BR106" i="13"/>
  <c r="CY106" i="13" s="1"/>
  <c r="BQ106" i="13"/>
  <c r="CX106" i="13" s="1"/>
  <c r="CF105" i="13"/>
  <c r="DM105" i="13" s="1"/>
  <c r="CB105" i="13"/>
  <c r="DI105" i="13" s="1"/>
  <c r="BX105" i="13"/>
  <c r="DE105" i="13" s="1"/>
  <c r="BT105" i="13"/>
  <c r="DA105" i="13" s="1"/>
  <c r="BS105" i="13"/>
  <c r="CZ105" i="13" s="1"/>
  <c r="BR105" i="13"/>
  <c r="CY105" i="13" s="1"/>
  <c r="BQ105" i="13"/>
  <c r="CX105" i="13" s="1"/>
  <c r="CF104" i="13"/>
  <c r="DM104" i="13" s="1"/>
  <c r="CB104" i="13"/>
  <c r="DI104" i="13" s="1"/>
  <c r="BX104" i="13"/>
  <c r="DE104" i="13" s="1"/>
  <c r="BT104" i="13"/>
  <c r="DA104" i="13" s="1"/>
  <c r="BS104" i="13"/>
  <c r="CZ104" i="13" s="1"/>
  <c r="BR104" i="13"/>
  <c r="CY104" i="13" s="1"/>
  <c r="CF103" i="13"/>
  <c r="DM103" i="13" s="1"/>
  <c r="CB103" i="13"/>
  <c r="DI103" i="13" s="1"/>
  <c r="BX103" i="13"/>
  <c r="DE103" i="13" s="1"/>
  <c r="BT103" i="13"/>
  <c r="DA103" i="13" s="1"/>
  <c r="BS103" i="13"/>
  <c r="CZ103" i="13" s="1"/>
  <c r="BQ103" i="13"/>
  <c r="CX103" i="13" s="1"/>
  <c r="CF102" i="13"/>
  <c r="DM102" i="13" s="1"/>
  <c r="CB102" i="13"/>
  <c r="DI102" i="13" s="1"/>
  <c r="BX102" i="13"/>
  <c r="DE102" i="13" s="1"/>
  <c r="BT102" i="13"/>
  <c r="DA102" i="13" s="1"/>
  <c r="BR102" i="13"/>
  <c r="CY102" i="13" s="1"/>
  <c r="BQ102" i="13"/>
  <c r="CX102" i="13" s="1"/>
  <c r="BS101" i="13"/>
  <c r="CZ101" i="13" s="1"/>
  <c r="BR101" i="13"/>
  <c r="CY101" i="13" s="1"/>
  <c r="BQ101" i="13"/>
  <c r="CX101" i="13" s="1"/>
  <c r="CF100" i="13"/>
  <c r="DM100" i="13" s="1"/>
  <c r="CB100" i="13"/>
  <c r="DI100" i="13" s="1"/>
  <c r="BX100" i="13"/>
  <c r="DE100" i="13" s="1"/>
  <c r="BT100" i="13"/>
  <c r="DA100" i="13" s="1"/>
  <c r="BS100" i="13"/>
  <c r="CZ100" i="13" s="1"/>
  <c r="BR100" i="13"/>
  <c r="CY100" i="13" s="1"/>
  <c r="BQ100" i="13"/>
  <c r="CX100" i="13" s="1"/>
  <c r="BH100" i="13"/>
  <c r="CO100" i="13" s="1"/>
  <c r="CF99" i="13"/>
  <c r="DM99" i="13" s="1"/>
  <c r="CB99" i="13"/>
  <c r="DI99" i="13" s="1"/>
  <c r="BX99" i="13"/>
  <c r="DE99" i="13" s="1"/>
  <c r="BT99" i="13"/>
  <c r="DA99" i="13" s="1"/>
  <c r="BS99" i="13"/>
  <c r="CZ99" i="13" s="1"/>
  <c r="BR99" i="13"/>
  <c r="CY99" i="13" s="1"/>
  <c r="BQ99" i="13"/>
  <c r="CX99" i="13" s="1"/>
  <c r="BH99" i="13"/>
  <c r="CO99" i="13" s="1"/>
  <c r="CF98" i="13"/>
  <c r="DM98" i="13" s="1"/>
  <c r="CB98" i="13"/>
  <c r="DI98" i="13" s="1"/>
  <c r="BX98" i="13"/>
  <c r="DE98" i="13" s="1"/>
  <c r="BT98" i="13"/>
  <c r="DA98" i="13" s="1"/>
  <c r="BS98" i="13"/>
  <c r="CZ98" i="13" s="1"/>
  <c r="BR98" i="13"/>
  <c r="CY98" i="13" s="1"/>
  <c r="BQ98" i="13"/>
  <c r="CX98" i="13" s="1"/>
  <c r="CF97" i="13"/>
  <c r="DM97" i="13" s="1"/>
  <c r="CB97" i="13"/>
  <c r="DI97" i="13" s="1"/>
  <c r="BX97" i="13"/>
  <c r="DE97" i="13" s="1"/>
  <c r="BT97" i="13"/>
  <c r="DA97" i="13" s="1"/>
  <c r="BS97" i="13"/>
  <c r="CZ97" i="13" s="1"/>
  <c r="BR97" i="13"/>
  <c r="CY97" i="13" s="1"/>
  <c r="BQ97" i="13"/>
  <c r="CX97" i="13" s="1"/>
  <c r="CF96" i="13"/>
  <c r="DM96" i="13" s="1"/>
  <c r="CB96" i="13"/>
  <c r="DI96" i="13" s="1"/>
  <c r="BX96" i="13"/>
  <c r="DE96" i="13" s="1"/>
  <c r="BT96" i="13"/>
  <c r="DA96" i="13" s="1"/>
  <c r="BS96" i="13"/>
  <c r="CZ96" i="13" s="1"/>
  <c r="BR96" i="13"/>
  <c r="CY96" i="13" s="1"/>
  <c r="BQ96" i="13"/>
  <c r="CX96" i="13" s="1"/>
  <c r="CF95" i="13"/>
  <c r="DM95" i="13" s="1"/>
  <c r="CB95" i="13"/>
  <c r="DI95" i="13" s="1"/>
  <c r="BX95" i="13"/>
  <c r="DE95" i="13" s="1"/>
  <c r="BT95" i="13"/>
  <c r="DA95" i="13" s="1"/>
  <c r="BS95" i="13"/>
  <c r="CZ95" i="13" s="1"/>
  <c r="BR95" i="13"/>
  <c r="CY95" i="13" s="1"/>
  <c r="BQ95" i="13"/>
  <c r="CX95" i="13" s="1"/>
  <c r="CF94" i="13"/>
  <c r="DM94" i="13" s="1"/>
  <c r="CB94" i="13"/>
  <c r="DI94" i="13" s="1"/>
  <c r="BX94" i="13"/>
  <c r="DE94" i="13" s="1"/>
  <c r="BT94" i="13"/>
  <c r="DA94" i="13" s="1"/>
  <c r="BS94" i="13"/>
  <c r="CZ94" i="13" s="1"/>
  <c r="BR94" i="13"/>
  <c r="CY94" i="13" s="1"/>
  <c r="BQ94" i="13"/>
  <c r="CX94" i="13" s="1"/>
  <c r="CF93" i="13"/>
  <c r="DM93" i="13" s="1"/>
  <c r="CB93" i="13"/>
  <c r="DI93" i="13" s="1"/>
  <c r="BX93" i="13"/>
  <c r="DE93" i="13" s="1"/>
  <c r="BT93" i="13"/>
  <c r="DA93" i="13" s="1"/>
  <c r="BS93" i="13"/>
  <c r="CZ93" i="13" s="1"/>
  <c r="BR93" i="13"/>
  <c r="CY93" i="13" s="1"/>
  <c r="BQ93" i="13"/>
  <c r="CX93" i="13" s="1"/>
  <c r="CF92" i="13"/>
  <c r="DM92" i="13" s="1"/>
  <c r="CB92" i="13"/>
  <c r="DI92" i="13" s="1"/>
  <c r="BX92" i="13"/>
  <c r="DE92" i="13" s="1"/>
  <c r="BT92" i="13"/>
  <c r="DA92" i="13" s="1"/>
  <c r="BS92" i="13"/>
  <c r="CZ92" i="13" s="1"/>
  <c r="BR92" i="13"/>
  <c r="CY92" i="13" s="1"/>
  <c r="CF91" i="13"/>
  <c r="DM91" i="13" s="1"/>
  <c r="CB91" i="13"/>
  <c r="DI91" i="13" s="1"/>
  <c r="BX91" i="13"/>
  <c r="DE91" i="13" s="1"/>
  <c r="BT91" i="13"/>
  <c r="DA91" i="13" s="1"/>
  <c r="BS91" i="13"/>
  <c r="CZ91" i="13" s="1"/>
  <c r="BQ91" i="13"/>
  <c r="CX91" i="13" s="1"/>
  <c r="BT90" i="13"/>
  <c r="DA90" i="13" s="1"/>
  <c r="BR90" i="13"/>
  <c r="CY90" i="13" s="1"/>
  <c r="BQ90" i="13"/>
  <c r="CX90" i="13" s="1"/>
  <c r="BS89" i="13"/>
  <c r="CZ89" i="13" s="1"/>
  <c r="BR89" i="13"/>
  <c r="CY89" i="13" s="1"/>
  <c r="BQ89" i="13"/>
  <c r="CX89" i="13" s="1"/>
  <c r="CF88" i="13"/>
  <c r="DM88" i="13" s="1"/>
  <c r="CB88" i="13"/>
  <c r="DI88" i="13" s="1"/>
  <c r="BX88" i="13"/>
  <c r="DE88" i="13" s="1"/>
  <c r="BT88" i="13"/>
  <c r="DA88" i="13" s="1"/>
  <c r="BS88" i="13"/>
  <c r="CZ88" i="13" s="1"/>
  <c r="BR88" i="13"/>
  <c r="CY88" i="13" s="1"/>
  <c r="BQ88" i="13"/>
  <c r="CX88" i="13" s="1"/>
  <c r="BH88" i="13"/>
  <c r="CO88" i="13" s="1"/>
  <c r="CF87" i="13"/>
  <c r="DM87" i="13" s="1"/>
  <c r="CB87" i="13"/>
  <c r="DI87" i="13" s="1"/>
  <c r="BX87" i="13"/>
  <c r="DE87" i="13" s="1"/>
  <c r="BT87" i="13"/>
  <c r="DA87" i="13" s="1"/>
  <c r="BS87" i="13"/>
  <c r="CZ87" i="13" s="1"/>
  <c r="BR87" i="13"/>
  <c r="CY87" i="13" s="1"/>
  <c r="BQ87" i="13"/>
  <c r="CX87" i="13" s="1"/>
  <c r="BH87" i="13"/>
  <c r="CO87" i="13" s="1"/>
  <c r="CF86" i="13"/>
  <c r="DM86" i="13" s="1"/>
  <c r="CB86" i="13"/>
  <c r="DI86" i="13" s="1"/>
  <c r="BX86" i="13"/>
  <c r="DE86" i="13" s="1"/>
  <c r="BT86" i="13"/>
  <c r="DA86" i="13" s="1"/>
  <c r="BS86" i="13"/>
  <c r="CZ86" i="13" s="1"/>
  <c r="BR86" i="13"/>
  <c r="CY86" i="13" s="1"/>
  <c r="BQ86" i="13"/>
  <c r="CX86" i="13" s="1"/>
  <c r="BH86" i="13"/>
  <c r="CO86" i="13" s="1"/>
  <c r="CF85" i="13"/>
  <c r="DM85" i="13" s="1"/>
  <c r="CB85" i="13"/>
  <c r="DI85" i="13" s="1"/>
  <c r="BX85" i="13"/>
  <c r="DE85" i="13" s="1"/>
  <c r="BT85" i="13"/>
  <c r="DA85" i="13" s="1"/>
  <c r="BS85" i="13"/>
  <c r="CZ85" i="13" s="1"/>
  <c r="BR85" i="13"/>
  <c r="CY85" i="13" s="1"/>
  <c r="BQ85" i="13"/>
  <c r="CX85" i="13" s="1"/>
  <c r="CF84" i="13"/>
  <c r="DM84" i="13" s="1"/>
  <c r="CB84" i="13"/>
  <c r="DI84" i="13" s="1"/>
  <c r="BX84" i="13"/>
  <c r="DE84" i="13" s="1"/>
  <c r="BT84" i="13"/>
  <c r="DA84" i="13" s="1"/>
  <c r="BS84" i="13"/>
  <c r="CZ84" i="13" s="1"/>
  <c r="BR84" i="13"/>
  <c r="CY84" i="13" s="1"/>
  <c r="BQ84" i="13"/>
  <c r="CX84" i="13" s="1"/>
  <c r="CF83" i="13"/>
  <c r="DM83" i="13" s="1"/>
  <c r="CB83" i="13"/>
  <c r="DI83" i="13" s="1"/>
  <c r="BX83" i="13"/>
  <c r="DE83" i="13" s="1"/>
  <c r="BT83" i="13"/>
  <c r="DA83" i="13" s="1"/>
  <c r="BS83" i="13"/>
  <c r="CZ83" i="13" s="1"/>
  <c r="BR83" i="13"/>
  <c r="CY83" i="13" s="1"/>
  <c r="BQ83" i="13"/>
  <c r="CX83" i="13" s="1"/>
  <c r="CF82" i="13"/>
  <c r="DM82" i="13" s="1"/>
  <c r="CB82" i="13"/>
  <c r="DI82" i="13" s="1"/>
  <c r="BX82" i="13"/>
  <c r="DE82" i="13" s="1"/>
  <c r="BT82" i="13"/>
  <c r="DA82" i="13" s="1"/>
  <c r="BS82" i="13"/>
  <c r="CZ82" i="13" s="1"/>
  <c r="BR82" i="13"/>
  <c r="CY82" i="13" s="1"/>
  <c r="BQ82" i="13"/>
  <c r="CX82" i="13" s="1"/>
  <c r="BH82" i="13"/>
  <c r="CO82" i="13" s="1"/>
  <c r="BH85" i="13"/>
  <c r="CO85" i="13" s="1"/>
  <c r="CF81" i="13"/>
  <c r="DM81" i="13" s="1"/>
  <c r="CB81" i="13"/>
  <c r="DI81" i="13" s="1"/>
  <c r="BX81" i="13"/>
  <c r="DE81" i="13" s="1"/>
  <c r="BT81" i="13"/>
  <c r="DA81" i="13" s="1"/>
  <c r="BS81" i="13"/>
  <c r="CZ81" i="13" s="1"/>
  <c r="BR81" i="13"/>
  <c r="CY81" i="13" s="1"/>
  <c r="BQ81" i="13"/>
  <c r="CX81" i="13" s="1"/>
  <c r="CF80" i="13"/>
  <c r="DM80" i="13" s="1"/>
  <c r="CB80" i="13"/>
  <c r="DI80" i="13" s="1"/>
  <c r="BX80" i="13"/>
  <c r="DE80" i="13" s="1"/>
  <c r="BT80" i="13"/>
  <c r="DA80" i="13" s="1"/>
  <c r="BS80" i="13"/>
  <c r="CZ80" i="13" s="1"/>
  <c r="BR80" i="13"/>
  <c r="CY80" i="13" s="1"/>
  <c r="BH61" i="13"/>
  <c r="CO61" i="13" s="1"/>
  <c r="CF79" i="13"/>
  <c r="DM79" i="13" s="1"/>
  <c r="CB79" i="13"/>
  <c r="DI79" i="13" s="1"/>
  <c r="BX79" i="13"/>
  <c r="DE79" i="13" s="1"/>
  <c r="BT79" i="13"/>
  <c r="DA79" i="13" s="1"/>
  <c r="BS79" i="13"/>
  <c r="CZ79" i="13" s="1"/>
  <c r="BQ79" i="13"/>
  <c r="CX79" i="13" s="1"/>
  <c r="BT78" i="13"/>
  <c r="DA78" i="13" s="1"/>
  <c r="BR78" i="13"/>
  <c r="CY78" i="13" s="1"/>
  <c r="BQ78" i="13"/>
  <c r="CX78" i="13" s="1"/>
  <c r="BS77" i="13"/>
  <c r="CZ77" i="13" s="1"/>
  <c r="BR77" i="13"/>
  <c r="CY77" i="13" s="1"/>
  <c r="BQ77" i="13"/>
  <c r="CX77" i="13" s="1"/>
  <c r="CF76" i="13"/>
  <c r="DM76" i="13" s="1"/>
  <c r="CB76" i="13"/>
  <c r="DI76" i="13" s="1"/>
  <c r="BX76" i="13"/>
  <c r="DE76" i="13" s="1"/>
  <c r="BT76" i="13"/>
  <c r="DA76" i="13" s="1"/>
  <c r="BS76" i="13"/>
  <c r="CZ76" i="13" s="1"/>
  <c r="BR76" i="13"/>
  <c r="CY76" i="13" s="1"/>
  <c r="BQ76" i="13"/>
  <c r="CX76" i="13" s="1"/>
  <c r="BH76" i="13"/>
  <c r="CO76" i="13" s="1"/>
  <c r="G76" i="13"/>
  <c r="F76" i="13"/>
  <c r="E76" i="13"/>
  <c r="CF75" i="13"/>
  <c r="DM75" i="13" s="1"/>
  <c r="CB75" i="13"/>
  <c r="DI75" i="13" s="1"/>
  <c r="BX75" i="13"/>
  <c r="DE75" i="13" s="1"/>
  <c r="BT75" i="13"/>
  <c r="DA75" i="13" s="1"/>
  <c r="BS75" i="13"/>
  <c r="CZ75" i="13" s="1"/>
  <c r="BR75" i="13"/>
  <c r="CY75" i="13" s="1"/>
  <c r="BQ75" i="13"/>
  <c r="CX75" i="13" s="1"/>
  <c r="BH75" i="13"/>
  <c r="CO75" i="13" s="1"/>
  <c r="BH108" i="13"/>
  <c r="CO108" i="13" s="1"/>
  <c r="CF74" i="13"/>
  <c r="DM74" i="13" s="1"/>
  <c r="CB74" i="13"/>
  <c r="DI74" i="13" s="1"/>
  <c r="BX74" i="13"/>
  <c r="DE74" i="13" s="1"/>
  <c r="BT74" i="13"/>
  <c r="DA74" i="13" s="1"/>
  <c r="BS74" i="13"/>
  <c r="CZ74" i="13" s="1"/>
  <c r="BR74" i="13"/>
  <c r="CY74" i="13" s="1"/>
  <c r="BQ74" i="13"/>
  <c r="CX74" i="13" s="1"/>
  <c r="BH96" i="13"/>
  <c r="CO96" i="13" s="1"/>
  <c r="CF73" i="13"/>
  <c r="DM73" i="13" s="1"/>
  <c r="CB73" i="13"/>
  <c r="DI73" i="13" s="1"/>
  <c r="BX73" i="13"/>
  <c r="DE73" i="13" s="1"/>
  <c r="BT73" i="13"/>
  <c r="DA73" i="13" s="1"/>
  <c r="BS73" i="13"/>
  <c r="CZ73" i="13" s="1"/>
  <c r="BR73" i="13"/>
  <c r="CY73" i="13" s="1"/>
  <c r="BQ73" i="13"/>
  <c r="CX73" i="13" s="1"/>
  <c r="BH73" i="13"/>
  <c r="CO73" i="13" s="1"/>
  <c r="BH84" i="13"/>
  <c r="CO84" i="13" s="1"/>
  <c r="CF72" i="13"/>
  <c r="DM72" i="13" s="1"/>
  <c r="CB72" i="13"/>
  <c r="DI72" i="13" s="1"/>
  <c r="BX72" i="13"/>
  <c r="DE72" i="13" s="1"/>
  <c r="BT72" i="13"/>
  <c r="DA72" i="13" s="1"/>
  <c r="BS72" i="13"/>
  <c r="CZ72" i="13" s="1"/>
  <c r="BR72" i="13"/>
  <c r="CY72" i="13" s="1"/>
  <c r="BQ72" i="13"/>
  <c r="CX72" i="13" s="1"/>
  <c r="BH72" i="13"/>
  <c r="CO72" i="13" s="1"/>
  <c r="CF71" i="13"/>
  <c r="DM71" i="13" s="1"/>
  <c r="CB71" i="13"/>
  <c r="DI71" i="13" s="1"/>
  <c r="BX71" i="13"/>
  <c r="DE71" i="13" s="1"/>
  <c r="BT71" i="13"/>
  <c r="DA71" i="13" s="1"/>
  <c r="BS71" i="13"/>
  <c r="CZ71" i="13" s="1"/>
  <c r="BR71" i="13"/>
  <c r="CY71" i="13" s="1"/>
  <c r="BQ71" i="13"/>
  <c r="CX71" i="13" s="1"/>
  <c r="CF70" i="13"/>
  <c r="DM70" i="13" s="1"/>
  <c r="CB70" i="13"/>
  <c r="DI70" i="13" s="1"/>
  <c r="BX70" i="13"/>
  <c r="DE70" i="13" s="1"/>
  <c r="BT70" i="13"/>
  <c r="DA70" i="13" s="1"/>
  <c r="BS70" i="13"/>
  <c r="CZ70" i="13" s="1"/>
  <c r="BR70" i="13"/>
  <c r="CY70" i="13" s="1"/>
  <c r="BQ70" i="13"/>
  <c r="CX70" i="13" s="1"/>
  <c r="CF69" i="13"/>
  <c r="DM69" i="13" s="1"/>
  <c r="CB69" i="13"/>
  <c r="DI69" i="13" s="1"/>
  <c r="BX69" i="13"/>
  <c r="DE69" i="13" s="1"/>
  <c r="BT69" i="13"/>
  <c r="DA69" i="13" s="1"/>
  <c r="BS69" i="13"/>
  <c r="CZ69" i="13" s="1"/>
  <c r="BR69" i="13"/>
  <c r="CY69" i="13" s="1"/>
  <c r="BQ69" i="13"/>
  <c r="CX69" i="13" s="1"/>
  <c r="CF68" i="13"/>
  <c r="DM68" i="13" s="1"/>
  <c r="CB68" i="13"/>
  <c r="DI68" i="13" s="1"/>
  <c r="BX68" i="13"/>
  <c r="DE68" i="13" s="1"/>
  <c r="BT68" i="13"/>
  <c r="DA68" i="13" s="1"/>
  <c r="BS68" i="13"/>
  <c r="CZ68" i="13" s="1"/>
  <c r="BR68" i="13"/>
  <c r="CY68" i="13" s="1"/>
  <c r="CF67" i="13"/>
  <c r="DM67" i="13" s="1"/>
  <c r="CB67" i="13"/>
  <c r="DI67" i="13" s="1"/>
  <c r="BX67" i="13"/>
  <c r="DE67" i="13" s="1"/>
  <c r="BT67" i="13"/>
  <c r="DA67" i="13" s="1"/>
  <c r="BS67" i="13"/>
  <c r="CZ67" i="13" s="1"/>
  <c r="BQ67" i="13"/>
  <c r="CX67" i="13" s="1"/>
  <c r="BT66" i="13"/>
  <c r="DA66" i="13" s="1"/>
  <c r="BR66" i="13"/>
  <c r="CY66" i="13" s="1"/>
  <c r="BQ66" i="13"/>
  <c r="CX66" i="13" s="1"/>
  <c r="BH107" i="13"/>
  <c r="CO107" i="13" s="1"/>
  <c r="BS65" i="13"/>
  <c r="CZ65" i="13" s="1"/>
  <c r="BR65" i="13"/>
  <c r="CY65" i="13" s="1"/>
  <c r="BQ65" i="13"/>
  <c r="CX65" i="13" s="1"/>
  <c r="BH95" i="13"/>
  <c r="CO95" i="13" s="1"/>
  <c r="CF64" i="13"/>
  <c r="DM64" i="13" s="1"/>
  <c r="CB64" i="13"/>
  <c r="DI64" i="13" s="1"/>
  <c r="BX64" i="13"/>
  <c r="DE64" i="13" s="1"/>
  <c r="BT64" i="13"/>
  <c r="DA64" i="13" s="1"/>
  <c r="BS64" i="13"/>
  <c r="CZ64" i="13" s="1"/>
  <c r="BR64" i="13"/>
  <c r="CY64" i="13" s="1"/>
  <c r="BQ64" i="13"/>
  <c r="CX64" i="13" s="1"/>
  <c r="BH64" i="13"/>
  <c r="CO64" i="13" s="1"/>
  <c r="BH83" i="13"/>
  <c r="CO83" i="13" s="1"/>
  <c r="CF63" i="13"/>
  <c r="DM63" i="13" s="1"/>
  <c r="CB63" i="13"/>
  <c r="DI63" i="13" s="1"/>
  <c r="BX63" i="13"/>
  <c r="DE63" i="13" s="1"/>
  <c r="BT63" i="13"/>
  <c r="DA63" i="13" s="1"/>
  <c r="BS63" i="13"/>
  <c r="CZ63" i="13" s="1"/>
  <c r="BR63" i="13"/>
  <c r="CY63" i="13" s="1"/>
  <c r="BQ63" i="13"/>
  <c r="CX63" i="13" s="1"/>
  <c r="BH63" i="13"/>
  <c r="CO63" i="13" s="1"/>
  <c r="BH71" i="13"/>
  <c r="CO71" i="13" s="1"/>
  <c r="CF62" i="13"/>
  <c r="DM62" i="13" s="1"/>
  <c r="CB62" i="13"/>
  <c r="DI62" i="13" s="1"/>
  <c r="BX62" i="13"/>
  <c r="DE62" i="13" s="1"/>
  <c r="BT62" i="13"/>
  <c r="DA62" i="13" s="1"/>
  <c r="BS62" i="13"/>
  <c r="CZ62" i="13" s="1"/>
  <c r="BR62" i="13"/>
  <c r="CY62" i="13" s="1"/>
  <c r="BQ62" i="13"/>
  <c r="CX62" i="13" s="1"/>
  <c r="BH62" i="13"/>
  <c r="CO62" i="13" s="1"/>
  <c r="CF61" i="13"/>
  <c r="DM61" i="13" s="1"/>
  <c r="CB61" i="13"/>
  <c r="DI61" i="13" s="1"/>
  <c r="BX61" i="13"/>
  <c r="DE61" i="13" s="1"/>
  <c r="BT61" i="13"/>
  <c r="DA61" i="13" s="1"/>
  <c r="BS61" i="13"/>
  <c r="CZ61" i="13" s="1"/>
  <c r="BR61" i="13"/>
  <c r="CY61" i="13" s="1"/>
  <c r="BQ61" i="13"/>
  <c r="CX61" i="13" s="1"/>
  <c r="CF60" i="13"/>
  <c r="DM60" i="13" s="1"/>
  <c r="CB60" i="13"/>
  <c r="DI60" i="13" s="1"/>
  <c r="BX60" i="13"/>
  <c r="DE60" i="13" s="1"/>
  <c r="BT60" i="13"/>
  <c r="DA60" i="13" s="1"/>
  <c r="BS60" i="13"/>
  <c r="CZ60" i="13" s="1"/>
  <c r="BR60" i="13"/>
  <c r="CY60" i="13" s="1"/>
  <c r="BQ60" i="13"/>
  <c r="CX60" i="13" s="1"/>
  <c r="BH60" i="13"/>
  <c r="CO60" i="13" s="1"/>
  <c r="CF59" i="13"/>
  <c r="DM59" i="13" s="1"/>
  <c r="CB59" i="13"/>
  <c r="DI59" i="13" s="1"/>
  <c r="BX59" i="13"/>
  <c r="DE59" i="13" s="1"/>
  <c r="BT59" i="13"/>
  <c r="DA59" i="13" s="1"/>
  <c r="BS59" i="13"/>
  <c r="CZ59" i="13" s="1"/>
  <c r="BR59" i="13"/>
  <c r="CY59" i="13" s="1"/>
  <c r="BQ59" i="13"/>
  <c r="CX59" i="13" s="1"/>
  <c r="BH59" i="13"/>
  <c r="CO59" i="13" s="1"/>
  <c r="CF58" i="13"/>
  <c r="DM58" i="13" s="1"/>
  <c r="CB58" i="13"/>
  <c r="DI58" i="13" s="1"/>
  <c r="BX58" i="13"/>
  <c r="DE58" i="13" s="1"/>
  <c r="BT58" i="13"/>
  <c r="DA58" i="13" s="1"/>
  <c r="BS58" i="13"/>
  <c r="CZ58" i="13" s="1"/>
  <c r="BR58" i="13"/>
  <c r="CY58" i="13" s="1"/>
  <c r="BQ58" i="13"/>
  <c r="CX58" i="13" s="1"/>
  <c r="CF57" i="13"/>
  <c r="DM57" i="13" s="1"/>
  <c r="CB57" i="13"/>
  <c r="DI57" i="13" s="1"/>
  <c r="BX57" i="13"/>
  <c r="DE57" i="13" s="1"/>
  <c r="BT57" i="13"/>
  <c r="DA57" i="13" s="1"/>
  <c r="BS57" i="13"/>
  <c r="CZ57" i="13" s="1"/>
  <c r="BR57" i="13"/>
  <c r="CY57" i="13" s="1"/>
  <c r="BQ57" i="13"/>
  <c r="CX57" i="13" s="1"/>
  <c r="CF56" i="13"/>
  <c r="DM56" i="13" s="1"/>
  <c r="CB56" i="13"/>
  <c r="DI56" i="13" s="1"/>
  <c r="BX56" i="13"/>
  <c r="DE56" i="13" s="1"/>
  <c r="BT56" i="13"/>
  <c r="DA56" i="13" s="1"/>
  <c r="BS56" i="13"/>
  <c r="CZ56" i="13" s="1"/>
  <c r="BR56" i="13"/>
  <c r="CY56" i="13" s="1"/>
  <c r="CF55" i="13"/>
  <c r="DM55" i="13" s="1"/>
  <c r="CB55" i="13"/>
  <c r="DI55" i="13" s="1"/>
  <c r="BX55" i="13"/>
  <c r="DE55" i="13" s="1"/>
  <c r="BT55" i="13"/>
  <c r="DA55" i="13" s="1"/>
  <c r="BS55" i="13"/>
  <c r="CZ55" i="13" s="1"/>
  <c r="BQ55" i="13"/>
  <c r="CX55" i="13" s="1"/>
  <c r="BT54" i="13"/>
  <c r="DA54" i="13" s="1"/>
  <c r="BR54" i="13"/>
  <c r="CY54" i="13" s="1"/>
  <c r="BQ54" i="13"/>
  <c r="CX54" i="13" s="1"/>
  <c r="BS53" i="13"/>
  <c r="CZ53" i="13" s="1"/>
  <c r="BR53" i="13"/>
  <c r="CY53" i="13" s="1"/>
  <c r="BQ53" i="13"/>
  <c r="CX53" i="13" s="1"/>
  <c r="BH58" i="13"/>
  <c r="CO58" i="13" s="1"/>
  <c r="CF52" i="13"/>
  <c r="DM52" i="13" s="1"/>
  <c r="CB52" i="13"/>
  <c r="DI52" i="13" s="1"/>
  <c r="BX52" i="13"/>
  <c r="DE52" i="13" s="1"/>
  <c r="BT52" i="13"/>
  <c r="DA52" i="13" s="1"/>
  <c r="BS52" i="13"/>
  <c r="CZ52" i="13" s="1"/>
  <c r="BR52" i="13"/>
  <c r="CY52" i="13" s="1"/>
  <c r="BQ52" i="13"/>
  <c r="CX52" i="13" s="1"/>
  <c r="BH52" i="13"/>
  <c r="CO52" i="13" s="1"/>
  <c r="DE51" i="13"/>
  <c r="CF51" i="13"/>
  <c r="DM51" i="13" s="1"/>
  <c r="CB51" i="13"/>
  <c r="DI51" i="13" s="1"/>
  <c r="BX51" i="13"/>
  <c r="BT51" i="13"/>
  <c r="DA51" i="13" s="1"/>
  <c r="BS51" i="13"/>
  <c r="CZ51" i="13" s="1"/>
  <c r="BR51" i="13"/>
  <c r="CY51" i="13" s="1"/>
  <c r="BQ51" i="13"/>
  <c r="CX51" i="13" s="1"/>
  <c r="BH51" i="13"/>
  <c r="CO51" i="13" s="1"/>
  <c r="DM50" i="13"/>
  <c r="CF50" i="13"/>
  <c r="CB50" i="13"/>
  <c r="DI50" i="13" s="1"/>
  <c r="BX50" i="13"/>
  <c r="DE50" i="13" s="1"/>
  <c r="BT50" i="13"/>
  <c r="DA50" i="13" s="1"/>
  <c r="BS50" i="13"/>
  <c r="CZ50" i="13" s="1"/>
  <c r="BR50" i="13"/>
  <c r="CY50" i="13" s="1"/>
  <c r="BQ50" i="13"/>
  <c r="CX50" i="13" s="1"/>
  <c r="BH50" i="13"/>
  <c r="CO50" i="13" s="1"/>
  <c r="CF49" i="13"/>
  <c r="DM49" i="13" s="1"/>
  <c r="CB49" i="13"/>
  <c r="DI49" i="13" s="1"/>
  <c r="BX49" i="13"/>
  <c r="DE49" i="13" s="1"/>
  <c r="BT49" i="13"/>
  <c r="DA49" i="13" s="1"/>
  <c r="BS49" i="13"/>
  <c r="CZ49" i="13" s="1"/>
  <c r="BR49" i="13"/>
  <c r="CY49" i="13" s="1"/>
  <c r="BQ49" i="13"/>
  <c r="CX49" i="13" s="1"/>
  <c r="BH49" i="13"/>
  <c r="CO49" i="13" s="1"/>
  <c r="CF48" i="13"/>
  <c r="DM48" i="13" s="1"/>
  <c r="CB48" i="13"/>
  <c r="DI48" i="13" s="1"/>
  <c r="BX48" i="13"/>
  <c r="DE48" i="13" s="1"/>
  <c r="BT48" i="13"/>
  <c r="DA48" i="13" s="1"/>
  <c r="BS48" i="13"/>
  <c r="CZ48" i="13" s="1"/>
  <c r="BR48" i="13"/>
  <c r="CY48" i="13" s="1"/>
  <c r="BQ48" i="13"/>
  <c r="CX48" i="13" s="1"/>
  <c r="BH48" i="13"/>
  <c r="CO48" i="13" s="1"/>
  <c r="BH105" i="13"/>
  <c r="CO105" i="13" s="1"/>
  <c r="CF47" i="13"/>
  <c r="DM47" i="13" s="1"/>
  <c r="CB47" i="13"/>
  <c r="DI47" i="13" s="1"/>
  <c r="BX47" i="13"/>
  <c r="DE47" i="13" s="1"/>
  <c r="BT47" i="13"/>
  <c r="DA47" i="13" s="1"/>
  <c r="BS47" i="13"/>
  <c r="CZ47" i="13" s="1"/>
  <c r="BR47" i="13"/>
  <c r="CY47" i="13" s="1"/>
  <c r="BQ47" i="13"/>
  <c r="CX47" i="13" s="1"/>
  <c r="BH47" i="13"/>
  <c r="CO47" i="13" s="1"/>
  <c r="BH93" i="13"/>
  <c r="CO93" i="13" s="1"/>
  <c r="CY46" i="13"/>
  <c r="CF46" i="13"/>
  <c r="DM46" i="13" s="1"/>
  <c r="CB46" i="13"/>
  <c r="DI46" i="13" s="1"/>
  <c r="BX46" i="13"/>
  <c r="DE46" i="13" s="1"/>
  <c r="BT46" i="13"/>
  <c r="DA46" i="13" s="1"/>
  <c r="BS46" i="13"/>
  <c r="CZ46" i="13" s="1"/>
  <c r="BR46" i="13"/>
  <c r="BQ46" i="13"/>
  <c r="CX46" i="13" s="1"/>
  <c r="BH46" i="13"/>
  <c r="CO46" i="13" s="1"/>
  <c r="BH81" i="13"/>
  <c r="CO81" i="13" s="1"/>
  <c r="CF45" i="13"/>
  <c r="DM45" i="13" s="1"/>
  <c r="CB45" i="13"/>
  <c r="DI45" i="13" s="1"/>
  <c r="BX45" i="13"/>
  <c r="DE45" i="13" s="1"/>
  <c r="BT45" i="13"/>
  <c r="DA45" i="13" s="1"/>
  <c r="BS45" i="13"/>
  <c r="CZ45" i="13" s="1"/>
  <c r="BR45" i="13"/>
  <c r="CY45" i="13" s="1"/>
  <c r="BQ45" i="13"/>
  <c r="CX45" i="13" s="1"/>
  <c r="BH69" i="13"/>
  <c r="CO69" i="13" s="1"/>
  <c r="CF44" i="13"/>
  <c r="DM44" i="13" s="1"/>
  <c r="CB44" i="13"/>
  <c r="DI44" i="13" s="1"/>
  <c r="BX44" i="13"/>
  <c r="DE44" i="13" s="1"/>
  <c r="BT44" i="13"/>
  <c r="DA44" i="13" s="1"/>
  <c r="BS44" i="13"/>
  <c r="CZ44" i="13" s="1"/>
  <c r="BR44" i="13"/>
  <c r="CY44" i="13" s="1"/>
  <c r="BH57" i="13"/>
  <c r="CO57" i="13" s="1"/>
  <c r="CF43" i="13"/>
  <c r="DM43" i="13" s="1"/>
  <c r="CB43" i="13"/>
  <c r="DI43" i="13" s="1"/>
  <c r="BX43" i="13"/>
  <c r="DE43" i="13" s="1"/>
  <c r="BT43" i="13"/>
  <c r="DA43" i="13" s="1"/>
  <c r="BS43" i="13"/>
  <c r="CZ43" i="13" s="1"/>
  <c r="BQ43" i="13"/>
  <c r="CX43" i="13" s="1"/>
  <c r="BH45" i="13"/>
  <c r="CO45" i="13" s="1"/>
  <c r="BT42" i="13"/>
  <c r="DA42" i="13" s="1"/>
  <c r="BR42" i="13"/>
  <c r="CY42" i="13" s="1"/>
  <c r="BQ42" i="13"/>
  <c r="CX42" i="13" s="1"/>
  <c r="BS41" i="13"/>
  <c r="CZ41" i="13" s="1"/>
  <c r="BR41" i="13"/>
  <c r="CY41" i="13" s="1"/>
  <c r="BQ41" i="13"/>
  <c r="CX41" i="13" s="1"/>
  <c r="CF40" i="13"/>
  <c r="DM40" i="13" s="1"/>
  <c r="CB40" i="13"/>
  <c r="DI40" i="13" s="1"/>
  <c r="BX40" i="13"/>
  <c r="DE40" i="13" s="1"/>
  <c r="BT40" i="13"/>
  <c r="DA40" i="13" s="1"/>
  <c r="BS40" i="13"/>
  <c r="CZ40" i="13" s="1"/>
  <c r="BR40" i="13"/>
  <c r="CY40" i="13" s="1"/>
  <c r="BQ40" i="13"/>
  <c r="CX40" i="13" s="1"/>
  <c r="BH40" i="13"/>
  <c r="CO40" i="13" s="1"/>
  <c r="G40" i="13"/>
  <c r="E40" i="13"/>
  <c r="F40" i="13" s="1"/>
  <c r="CF39" i="13"/>
  <c r="DM39" i="13" s="1"/>
  <c r="CB39" i="13"/>
  <c r="DI39" i="13" s="1"/>
  <c r="BX39" i="13"/>
  <c r="DE39" i="13" s="1"/>
  <c r="BT39" i="13"/>
  <c r="DA39" i="13" s="1"/>
  <c r="BS39" i="13"/>
  <c r="CZ39" i="13" s="1"/>
  <c r="BR39" i="13"/>
  <c r="CY39" i="13" s="1"/>
  <c r="BQ39" i="13"/>
  <c r="CX39" i="13" s="1"/>
  <c r="BH104" i="13"/>
  <c r="CO104" i="13" s="1"/>
  <c r="CF38" i="13"/>
  <c r="DM38" i="13" s="1"/>
  <c r="CB38" i="13"/>
  <c r="DI38" i="13" s="1"/>
  <c r="BX38" i="13"/>
  <c r="DE38" i="13" s="1"/>
  <c r="BT38" i="13"/>
  <c r="DA38" i="13" s="1"/>
  <c r="BS38" i="13"/>
  <c r="CZ38" i="13" s="1"/>
  <c r="BR38" i="13"/>
  <c r="CY38" i="13" s="1"/>
  <c r="BQ38" i="13"/>
  <c r="CX38" i="13" s="1"/>
  <c r="BH38" i="13"/>
  <c r="CO38" i="13" s="1"/>
  <c r="BH92" i="13"/>
  <c r="CO92" i="13" s="1"/>
  <c r="CF37" i="13"/>
  <c r="DM37" i="13" s="1"/>
  <c r="CB37" i="13"/>
  <c r="DI37" i="13" s="1"/>
  <c r="BX37" i="13"/>
  <c r="DE37" i="13" s="1"/>
  <c r="BT37" i="13"/>
  <c r="DA37" i="13" s="1"/>
  <c r="BS37" i="13"/>
  <c r="CZ37" i="13" s="1"/>
  <c r="BR37" i="13"/>
  <c r="CY37" i="13" s="1"/>
  <c r="BQ37" i="13"/>
  <c r="CX37" i="13" s="1"/>
  <c r="BH37" i="13"/>
  <c r="CO37" i="13" s="1"/>
  <c r="BH80" i="13"/>
  <c r="CO80" i="13" s="1"/>
  <c r="CF36" i="13"/>
  <c r="DM36" i="13" s="1"/>
  <c r="CB36" i="13"/>
  <c r="DI36" i="13" s="1"/>
  <c r="BX36" i="13"/>
  <c r="DE36" i="13" s="1"/>
  <c r="BT36" i="13"/>
  <c r="DA36" i="13" s="1"/>
  <c r="BS36" i="13"/>
  <c r="CZ36" i="13" s="1"/>
  <c r="BR36" i="13"/>
  <c r="CY36" i="13" s="1"/>
  <c r="BQ36" i="13"/>
  <c r="CX36" i="13" s="1"/>
  <c r="BQ68" i="13"/>
  <c r="CX68" i="13" s="1"/>
  <c r="BH68" i="13"/>
  <c r="CO68" i="13" s="1"/>
  <c r="CF35" i="13"/>
  <c r="DM35" i="13" s="1"/>
  <c r="CB35" i="13"/>
  <c r="DI35" i="13" s="1"/>
  <c r="BX35" i="13"/>
  <c r="DE35" i="13" s="1"/>
  <c r="BT35" i="13"/>
  <c r="DA35" i="13" s="1"/>
  <c r="BS35" i="13"/>
  <c r="CZ35" i="13" s="1"/>
  <c r="BR35" i="13"/>
  <c r="CY35" i="13" s="1"/>
  <c r="BQ35" i="13"/>
  <c r="CX35" i="13" s="1"/>
  <c r="BQ56" i="13"/>
  <c r="CX56" i="13" s="1"/>
  <c r="BH56" i="13"/>
  <c r="CO56" i="13" s="1"/>
  <c r="CF34" i="13"/>
  <c r="DM34" i="13" s="1"/>
  <c r="CB34" i="13"/>
  <c r="DI34" i="13" s="1"/>
  <c r="BX34" i="13"/>
  <c r="DE34" i="13" s="1"/>
  <c r="BT34" i="13"/>
  <c r="DA34" i="13" s="1"/>
  <c r="BS34" i="13"/>
  <c r="CZ34" i="13" s="1"/>
  <c r="BR34" i="13"/>
  <c r="CY34" i="13" s="1"/>
  <c r="BQ34" i="13"/>
  <c r="CX34" i="13" s="1"/>
  <c r="BH34" i="13"/>
  <c r="CO34" i="13" s="1"/>
  <c r="BQ44" i="13"/>
  <c r="CX44" i="13" s="1"/>
  <c r="CF33" i="13"/>
  <c r="DM33" i="13" s="1"/>
  <c r="CB33" i="13"/>
  <c r="DI33" i="13" s="1"/>
  <c r="BX33" i="13"/>
  <c r="DE33" i="13" s="1"/>
  <c r="BT33" i="13"/>
  <c r="DA33" i="13" s="1"/>
  <c r="BS33" i="13"/>
  <c r="CZ33" i="13" s="1"/>
  <c r="BR33" i="13"/>
  <c r="CY33" i="13" s="1"/>
  <c r="BQ33" i="13"/>
  <c r="CX33" i="13" s="1"/>
  <c r="BH33" i="13"/>
  <c r="CO33" i="13" s="1"/>
  <c r="BH32" i="13"/>
  <c r="CO32" i="13" s="1"/>
  <c r="CF32" i="13"/>
  <c r="DM32" i="13" s="1"/>
  <c r="CB32" i="13"/>
  <c r="DI32" i="13" s="1"/>
  <c r="BX32" i="13"/>
  <c r="DE32" i="13" s="1"/>
  <c r="BT32" i="13"/>
  <c r="DA32" i="13" s="1"/>
  <c r="BS32" i="13"/>
  <c r="CZ32" i="13" s="1"/>
  <c r="BR32" i="13"/>
  <c r="CY32" i="13" s="1"/>
  <c r="CF31" i="13"/>
  <c r="DM31" i="13" s="1"/>
  <c r="CB31" i="13"/>
  <c r="DI31" i="13" s="1"/>
  <c r="BX31" i="13"/>
  <c r="DE31" i="13" s="1"/>
  <c r="BT31" i="13"/>
  <c r="DA31" i="13" s="1"/>
  <c r="BS31" i="13"/>
  <c r="CZ31" i="13" s="1"/>
  <c r="BQ31" i="13"/>
  <c r="CX31" i="13" s="1"/>
  <c r="BT30" i="13"/>
  <c r="DA30" i="13" s="1"/>
  <c r="BR30" i="13"/>
  <c r="CY30" i="13" s="1"/>
  <c r="BQ30" i="13"/>
  <c r="CX30" i="13" s="1"/>
  <c r="BH103" i="13"/>
  <c r="CO103" i="13" s="1"/>
  <c r="BS29" i="13"/>
  <c r="CZ29" i="13" s="1"/>
  <c r="BR29" i="13"/>
  <c r="CY29" i="13" s="1"/>
  <c r="BQ29" i="13"/>
  <c r="CX29" i="13" s="1"/>
  <c r="BR91" i="13"/>
  <c r="CY91" i="13" s="1"/>
  <c r="BH91" i="13"/>
  <c r="CO91" i="13" s="1"/>
  <c r="CF28" i="13"/>
  <c r="DM28" i="13" s="1"/>
  <c r="CB28" i="13"/>
  <c r="DI28" i="13" s="1"/>
  <c r="BX28" i="13"/>
  <c r="DE28" i="13" s="1"/>
  <c r="BT28" i="13"/>
  <c r="DA28" i="13" s="1"/>
  <c r="BS28" i="13"/>
  <c r="CZ28" i="13" s="1"/>
  <c r="BR28" i="13"/>
  <c r="CY28" i="13" s="1"/>
  <c r="BQ28" i="13"/>
  <c r="CX28" i="13" s="1"/>
  <c r="BH28" i="13"/>
  <c r="CO28" i="13" s="1"/>
  <c r="BH79" i="13"/>
  <c r="CO79" i="13" s="1"/>
  <c r="CF27" i="13"/>
  <c r="DM27" i="13" s="1"/>
  <c r="CB27" i="13"/>
  <c r="DI27" i="13" s="1"/>
  <c r="BX27" i="13"/>
  <c r="DE27" i="13" s="1"/>
  <c r="BT27" i="13"/>
  <c r="DA27" i="13" s="1"/>
  <c r="BS27" i="13"/>
  <c r="CZ27" i="13" s="1"/>
  <c r="BR27" i="13"/>
  <c r="CY27" i="13" s="1"/>
  <c r="BQ27" i="13"/>
  <c r="CX27" i="13" s="1"/>
  <c r="BH27" i="13"/>
  <c r="CO27" i="13" s="1"/>
  <c r="BR67" i="13"/>
  <c r="CY67" i="13" s="1"/>
  <c r="BH67" i="13"/>
  <c r="CO67" i="13" s="1"/>
  <c r="CF26" i="13"/>
  <c r="DM26" i="13" s="1"/>
  <c r="CB26" i="13"/>
  <c r="DI26" i="13" s="1"/>
  <c r="BX26" i="13"/>
  <c r="DE26" i="13" s="1"/>
  <c r="BT26" i="13"/>
  <c r="DA26" i="13" s="1"/>
  <c r="BS26" i="13"/>
  <c r="CZ26" i="13" s="1"/>
  <c r="BR26" i="13"/>
  <c r="CY26" i="13" s="1"/>
  <c r="BQ26" i="13"/>
  <c r="CX26" i="13" s="1"/>
  <c r="BH26" i="13"/>
  <c r="CO26" i="13" s="1"/>
  <c r="BR55" i="13"/>
  <c r="CY55" i="13" s="1"/>
  <c r="BH55" i="13"/>
  <c r="CO55" i="13" s="1"/>
  <c r="CF25" i="13"/>
  <c r="DM25" i="13" s="1"/>
  <c r="CB25" i="13"/>
  <c r="DI25" i="13" s="1"/>
  <c r="BX25" i="13"/>
  <c r="DE25" i="13" s="1"/>
  <c r="BT25" i="13"/>
  <c r="DA25" i="13" s="1"/>
  <c r="BS25" i="13"/>
  <c r="CZ25" i="13" s="1"/>
  <c r="BR25" i="13"/>
  <c r="CY25" i="13" s="1"/>
  <c r="BQ25" i="13"/>
  <c r="CX25" i="13" s="1"/>
  <c r="BH25" i="13"/>
  <c r="CO25" i="13" s="1"/>
  <c r="BR43" i="13"/>
  <c r="CY43" i="13" s="1"/>
  <c r="DM24" i="13"/>
  <c r="CF24" i="13"/>
  <c r="CB24" i="13"/>
  <c r="DI24" i="13" s="1"/>
  <c r="BX24" i="13"/>
  <c r="DE24" i="13" s="1"/>
  <c r="BT24" i="13"/>
  <c r="DA24" i="13" s="1"/>
  <c r="BS24" i="13"/>
  <c r="CZ24" i="13" s="1"/>
  <c r="BR24" i="13"/>
  <c r="CY24" i="13" s="1"/>
  <c r="BQ24" i="13"/>
  <c r="CX24" i="13" s="1"/>
  <c r="BH24" i="13"/>
  <c r="CO24" i="13" s="1"/>
  <c r="BR31" i="13"/>
  <c r="CY31" i="13" s="1"/>
  <c r="BH31" i="13"/>
  <c r="CO31" i="13" s="1"/>
  <c r="DI23" i="13"/>
  <c r="CF23" i="13"/>
  <c r="DM23" i="13" s="1"/>
  <c r="CB23" i="13"/>
  <c r="BX23" i="13"/>
  <c r="DE23" i="13" s="1"/>
  <c r="BT23" i="13"/>
  <c r="DA23" i="13" s="1"/>
  <c r="BS23" i="13"/>
  <c r="CZ23" i="13" s="1"/>
  <c r="BR23" i="13"/>
  <c r="CY23" i="13" s="1"/>
  <c r="BQ23" i="13"/>
  <c r="CX23" i="13" s="1"/>
  <c r="BH23" i="13"/>
  <c r="CO23" i="13" s="1"/>
  <c r="CF22" i="13"/>
  <c r="DM22" i="13" s="1"/>
  <c r="CB22" i="13"/>
  <c r="DI22" i="13" s="1"/>
  <c r="BX22" i="13"/>
  <c r="DE22" i="13" s="1"/>
  <c r="BT22" i="13"/>
  <c r="DA22" i="13" s="1"/>
  <c r="BS22" i="13"/>
  <c r="CZ22" i="13" s="1"/>
  <c r="BR22" i="13"/>
  <c r="CY22" i="13" s="1"/>
  <c r="BQ22" i="13"/>
  <c r="CX22" i="13" s="1"/>
  <c r="BH22" i="13"/>
  <c r="CO22" i="13" s="1"/>
  <c r="CF21" i="13"/>
  <c r="DM21" i="13" s="1"/>
  <c r="CB21" i="13"/>
  <c r="DI21" i="13" s="1"/>
  <c r="BX21" i="13"/>
  <c r="DE21" i="13" s="1"/>
  <c r="BT21" i="13"/>
  <c r="DA21" i="13" s="1"/>
  <c r="BS21" i="13"/>
  <c r="CZ21" i="13" s="1"/>
  <c r="BR21" i="13"/>
  <c r="CY21" i="13" s="1"/>
  <c r="BQ21" i="13"/>
  <c r="CX21" i="13" s="1"/>
  <c r="BH21" i="13"/>
  <c r="CO21" i="13" s="1"/>
  <c r="BS102" i="13"/>
  <c r="CZ102" i="13" s="1"/>
  <c r="CF20" i="13"/>
  <c r="DM20" i="13" s="1"/>
  <c r="CB20" i="13"/>
  <c r="DI20" i="13" s="1"/>
  <c r="BX20" i="13"/>
  <c r="DE20" i="13" s="1"/>
  <c r="BT20" i="13"/>
  <c r="DA20" i="13" s="1"/>
  <c r="BS20" i="13"/>
  <c r="CZ20" i="13" s="1"/>
  <c r="BR20" i="13"/>
  <c r="CY20" i="13" s="1"/>
  <c r="BQ20" i="13"/>
  <c r="CX20" i="13" s="1"/>
  <c r="BH20" i="13"/>
  <c r="CO20" i="13" s="1"/>
  <c r="BS90" i="13"/>
  <c r="CZ90" i="13" s="1"/>
  <c r="CF90" i="13"/>
  <c r="DM90" i="13" s="1"/>
  <c r="BX90" i="13"/>
  <c r="DE90" i="13" s="1"/>
  <c r="BH90" i="13"/>
  <c r="CO90" i="13" s="1"/>
  <c r="CF19" i="13"/>
  <c r="DM19" i="13" s="1"/>
  <c r="CB19" i="13"/>
  <c r="DI19" i="13" s="1"/>
  <c r="BX19" i="13"/>
  <c r="DE19" i="13" s="1"/>
  <c r="BT19" i="13"/>
  <c r="DA19" i="13" s="1"/>
  <c r="BS19" i="13"/>
  <c r="CZ19" i="13" s="1"/>
  <c r="BR19" i="13"/>
  <c r="CY19" i="13" s="1"/>
  <c r="BQ19" i="13"/>
  <c r="CX19" i="13" s="1"/>
  <c r="BH19" i="13"/>
  <c r="CO19" i="13" s="1"/>
  <c r="CF78" i="13"/>
  <c r="DM78" i="13" s="1"/>
  <c r="CB78" i="13"/>
  <c r="DI78" i="13" s="1"/>
  <c r="BX78" i="13"/>
  <c r="DE78" i="13" s="1"/>
  <c r="BT18" i="13"/>
  <c r="DA18" i="13" s="1"/>
  <c r="BR18" i="13"/>
  <c r="CY18" i="13" s="1"/>
  <c r="BQ18" i="13"/>
  <c r="CX18" i="13" s="1"/>
  <c r="BS66" i="13"/>
  <c r="CZ66" i="13" s="1"/>
  <c r="CF66" i="13"/>
  <c r="DM66" i="13" s="1"/>
  <c r="BX66" i="13"/>
  <c r="DE66" i="13" s="1"/>
  <c r="BH66" i="13"/>
  <c r="CO66" i="13" s="1"/>
  <c r="CZ17" i="13"/>
  <c r="BS17" i="13"/>
  <c r="BR17" i="13"/>
  <c r="CY17" i="13" s="1"/>
  <c r="BQ17" i="13"/>
  <c r="CX17" i="13" s="1"/>
  <c r="BS54" i="13"/>
  <c r="CZ54" i="13" s="1"/>
  <c r="CF54" i="13"/>
  <c r="DM54" i="13" s="1"/>
  <c r="CB54" i="13"/>
  <c r="DI54" i="13" s="1"/>
  <c r="BX54" i="13"/>
  <c r="DE54" i="13" s="1"/>
  <c r="BH54" i="13"/>
  <c r="CO54" i="13" s="1"/>
  <c r="CF16" i="13"/>
  <c r="DM16" i="13" s="1"/>
  <c r="CB16" i="13"/>
  <c r="DI16" i="13" s="1"/>
  <c r="BX16" i="13"/>
  <c r="DE16" i="13" s="1"/>
  <c r="BT16" i="13"/>
  <c r="DA16" i="13" s="1"/>
  <c r="BS16" i="13"/>
  <c r="CZ16" i="13" s="1"/>
  <c r="BR16" i="13"/>
  <c r="CY16" i="13" s="1"/>
  <c r="BQ16" i="13"/>
  <c r="CX16" i="13" s="1"/>
  <c r="BH16" i="13"/>
  <c r="CO16" i="13" s="1"/>
  <c r="BS42" i="13"/>
  <c r="CZ42" i="13" s="1"/>
  <c r="CF42" i="13"/>
  <c r="DM42" i="13" s="1"/>
  <c r="BX42" i="13"/>
  <c r="DE42" i="13" s="1"/>
  <c r="BH42" i="13"/>
  <c r="CO42" i="13" s="1"/>
  <c r="CF15" i="13"/>
  <c r="DM15" i="13" s="1"/>
  <c r="CB15" i="13"/>
  <c r="DI15" i="13" s="1"/>
  <c r="BX15" i="13"/>
  <c r="DE15" i="13" s="1"/>
  <c r="BT15" i="13"/>
  <c r="DA15" i="13" s="1"/>
  <c r="BS15" i="13"/>
  <c r="CZ15" i="13" s="1"/>
  <c r="BR15" i="13"/>
  <c r="CY15" i="13" s="1"/>
  <c r="BQ15" i="13"/>
  <c r="CX15" i="13" s="1"/>
  <c r="BH15" i="13"/>
  <c r="CO15" i="13" s="1"/>
  <c r="BS30" i="13"/>
  <c r="CZ30" i="13" s="1"/>
  <c r="CF30" i="13"/>
  <c r="DM30" i="13" s="1"/>
  <c r="BX30" i="13"/>
  <c r="DE30" i="13" s="1"/>
  <c r="BH30" i="13"/>
  <c r="CO30" i="13" s="1"/>
  <c r="CF14" i="13"/>
  <c r="DM14" i="13" s="1"/>
  <c r="CB14" i="13"/>
  <c r="DI14" i="13" s="1"/>
  <c r="BX14" i="13"/>
  <c r="DE14" i="13" s="1"/>
  <c r="BT14" i="13"/>
  <c r="DA14" i="13" s="1"/>
  <c r="BS14" i="13"/>
  <c r="CZ14" i="13" s="1"/>
  <c r="BR14" i="13"/>
  <c r="CY14" i="13" s="1"/>
  <c r="BQ14" i="13"/>
  <c r="CX14" i="13" s="1"/>
  <c r="BH14" i="13"/>
  <c r="CO14" i="13" s="1"/>
  <c r="BS18" i="13"/>
  <c r="CZ18" i="13" s="1"/>
  <c r="CF18" i="13"/>
  <c r="DM18" i="13" s="1"/>
  <c r="BX18" i="13"/>
  <c r="DE18" i="13" s="1"/>
  <c r="BH18" i="13"/>
  <c r="CO18" i="13" s="1"/>
  <c r="CF13" i="13"/>
  <c r="DM13" i="13" s="1"/>
  <c r="CB13" i="13"/>
  <c r="DI13" i="13" s="1"/>
  <c r="BX13" i="13"/>
  <c r="DE13" i="13" s="1"/>
  <c r="BT13" i="13"/>
  <c r="DA13" i="13" s="1"/>
  <c r="BS13" i="13"/>
  <c r="CZ13" i="13" s="1"/>
  <c r="BR13" i="13"/>
  <c r="CY13" i="13" s="1"/>
  <c r="BQ13" i="13"/>
  <c r="CX13" i="13" s="1"/>
  <c r="CF12" i="13"/>
  <c r="DM12" i="13" s="1"/>
  <c r="CB12" i="13"/>
  <c r="DI12" i="13" s="1"/>
  <c r="BX12" i="13"/>
  <c r="DE12" i="13" s="1"/>
  <c r="BT12" i="13"/>
  <c r="DA12" i="13" s="1"/>
  <c r="BS12" i="13"/>
  <c r="CZ12" i="13" s="1"/>
  <c r="BR12" i="13"/>
  <c r="CY12" i="13" s="1"/>
  <c r="BQ12" i="13"/>
  <c r="CX12" i="13" s="1"/>
  <c r="BH12" i="13"/>
  <c r="CO12" i="13" s="1"/>
  <c r="CF101" i="13"/>
  <c r="DM101" i="13" s="1"/>
  <c r="BX101" i="13"/>
  <c r="DE101" i="13" s="1"/>
  <c r="BT101" i="13"/>
  <c r="DA101" i="13" s="1"/>
  <c r="BH101" i="13"/>
  <c r="CO101" i="13" s="1"/>
  <c r="CF11" i="13"/>
  <c r="DM11" i="13" s="1"/>
  <c r="CB11" i="13"/>
  <c r="DI11" i="13" s="1"/>
  <c r="BX11" i="13"/>
  <c r="DE11" i="13" s="1"/>
  <c r="BT11" i="13"/>
  <c r="DA11" i="13" s="1"/>
  <c r="BS11" i="13"/>
  <c r="CZ11" i="13" s="1"/>
  <c r="BR11" i="13"/>
  <c r="CY11" i="13" s="1"/>
  <c r="BQ11" i="13"/>
  <c r="CX11" i="13" s="1"/>
  <c r="CB89" i="13"/>
  <c r="DI89" i="13" s="1"/>
  <c r="BX89" i="13"/>
  <c r="DE89" i="13" s="1"/>
  <c r="BT89" i="13"/>
  <c r="DA89" i="13" s="1"/>
  <c r="CF10" i="13"/>
  <c r="DM10" i="13" s="1"/>
  <c r="CB10" i="13"/>
  <c r="DI10" i="13" s="1"/>
  <c r="BX10" i="13"/>
  <c r="DE10" i="13" s="1"/>
  <c r="BT10" i="13"/>
  <c r="DA10" i="13" s="1"/>
  <c r="BS10" i="13"/>
  <c r="CZ10" i="13" s="1"/>
  <c r="BR10" i="13"/>
  <c r="CY10" i="13" s="1"/>
  <c r="BQ10" i="13"/>
  <c r="CX10" i="13" s="1"/>
  <c r="BH10" i="13"/>
  <c r="CO10" i="13" s="1"/>
  <c r="CF77" i="13"/>
  <c r="DM77" i="13" s="1"/>
  <c r="CB77" i="13"/>
  <c r="DI77" i="13" s="1"/>
  <c r="BX77" i="13"/>
  <c r="DE77" i="13" s="1"/>
  <c r="BH77" i="13"/>
  <c r="CO77" i="13" s="1"/>
  <c r="CF9" i="13"/>
  <c r="DM9" i="13" s="1"/>
  <c r="CB9" i="13"/>
  <c r="DI9" i="13" s="1"/>
  <c r="BX9" i="13"/>
  <c r="DE9" i="13" s="1"/>
  <c r="BT9" i="13"/>
  <c r="DA9" i="13" s="1"/>
  <c r="BS9" i="13"/>
  <c r="CZ9" i="13" s="1"/>
  <c r="BR9" i="13"/>
  <c r="CY9" i="13" s="1"/>
  <c r="BQ9" i="13"/>
  <c r="CX9" i="13" s="1"/>
  <c r="BH9" i="13"/>
  <c r="CO9" i="13" s="1"/>
  <c r="CF65" i="13"/>
  <c r="DM65" i="13" s="1"/>
  <c r="CB65" i="13"/>
  <c r="DI65" i="13" s="1"/>
  <c r="BX65" i="13"/>
  <c r="DE65" i="13" s="1"/>
  <c r="BT65" i="13"/>
  <c r="DA65" i="13" s="1"/>
  <c r="BH65" i="13"/>
  <c r="CO65" i="13" s="1"/>
  <c r="DI8" i="13"/>
  <c r="CF8" i="13"/>
  <c r="DM8" i="13" s="1"/>
  <c r="CB8" i="13"/>
  <c r="BX8" i="13"/>
  <c r="DE8" i="13" s="1"/>
  <c r="BW8" i="13"/>
  <c r="DD8" i="13" s="1"/>
  <c r="BT8" i="13"/>
  <c r="DA8" i="13" s="1"/>
  <c r="BS8" i="13"/>
  <c r="CZ8" i="13" s="1"/>
  <c r="BR8" i="13"/>
  <c r="CY8" i="13" s="1"/>
  <c r="BQ8" i="13"/>
  <c r="CX8" i="13" s="1"/>
  <c r="BH8" i="13"/>
  <c r="CO8" i="13" s="1"/>
  <c r="CF53" i="13"/>
  <c r="DM53" i="13" s="1"/>
  <c r="BX53" i="13"/>
  <c r="DE53" i="13" s="1"/>
  <c r="BT53" i="13"/>
  <c r="DA53" i="13" s="1"/>
  <c r="BH53" i="13"/>
  <c r="CO53" i="13" s="1"/>
  <c r="CF7" i="13"/>
  <c r="DM7" i="13" s="1"/>
  <c r="CB7" i="13"/>
  <c r="DI7" i="13" s="1"/>
  <c r="BX7" i="13"/>
  <c r="DE7" i="13" s="1"/>
  <c r="BT7" i="13"/>
  <c r="DA7" i="13" s="1"/>
  <c r="BS7" i="13"/>
  <c r="CZ7" i="13" s="1"/>
  <c r="BR7" i="13"/>
  <c r="CY7" i="13" s="1"/>
  <c r="BQ7" i="13"/>
  <c r="CX7" i="13" s="1"/>
  <c r="BH7" i="13"/>
  <c r="CO7" i="13" s="1"/>
  <c r="CB41" i="13"/>
  <c r="DI41" i="13" s="1"/>
  <c r="BX41" i="13"/>
  <c r="DE41" i="13" s="1"/>
  <c r="BT41" i="13"/>
  <c r="DA41" i="13" s="1"/>
  <c r="CF6" i="13"/>
  <c r="DM6" i="13" s="1"/>
  <c r="BX6" i="13"/>
  <c r="DE6" i="13" s="1"/>
  <c r="BW6" i="13"/>
  <c r="DD6" i="13" s="1"/>
  <c r="BT6" i="13"/>
  <c r="DA6" i="13" s="1"/>
  <c r="BS6" i="13"/>
  <c r="CZ6" i="13" s="1"/>
  <c r="BR6" i="13"/>
  <c r="CY6" i="13" s="1"/>
  <c r="BQ6" i="13"/>
  <c r="CX6" i="13" s="1"/>
  <c r="BH6" i="13"/>
  <c r="CO6" i="13" s="1"/>
  <c r="CF29" i="13"/>
  <c r="DM29" i="13" s="1"/>
  <c r="CB29" i="13"/>
  <c r="DI29" i="13" s="1"/>
  <c r="BX29" i="13"/>
  <c r="DE29" i="13" s="1"/>
  <c r="BH29" i="13"/>
  <c r="CO29" i="13" s="1"/>
  <c r="CB5" i="13"/>
  <c r="DI5" i="13" s="1"/>
  <c r="BW5" i="13"/>
  <c r="DD5" i="13" s="1"/>
  <c r="BS5" i="13"/>
  <c r="CZ5" i="13" s="1"/>
  <c r="BR5" i="13"/>
  <c r="CY5" i="13" s="1"/>
  <c r="BQ5" i="13"/>
  <c r="CX5" i="13" s="1"/>
  <c r="CF17" i="13"/>
  <c r="DM17" i="13" s="1"/>
  <c r="CB17" i="13"/>
  <c r="DI17" i="13" s="1"/>
  <c r="BT17" i="13"/>
  <c r="DA17" i="13" s="1"/>
  <c r="BH17" i="13"/>
  <c r="CO17" i="13" s="1"/>
  <c r="BX5" i="13"/>
  <c r="DE5" i="13" s="1"/>
  <c r="BT5" i="13"/>
  <c r="DA5" i="13" s="1"/>
  <c r="BA3" i="13"/>
  <c r="BB3" i="13" s="1"/>
  <c r="BC3" i="13" s="1"/>
  <c r="AU3" i="13"/>
  <c r="AV3" i="13" s="1"/>
  <c r="AW3" i="13" s="1"/>
  <c r="AP3" i="13"/>
  <c r="AO3" i="13"/>
  <c r="AE108" i="12"/>
  <c r="AA108" i="12"/>
  <c r="Y108" i="12"/>
  <c r="W108" i="12"/>
  <c r="U108" i="12"/>
  <c r="AC108" i="12" s="1"/>
  <c r="T108" i="12"/>
  <c r="AB108" i="12" s="1"/>
  <c r="S108" i="12"/>
  <c r="Q108" i="12"/>
  <c r="V108" i="12" s="1"/>
  <c r="AD108" i="12" s="1"/>
  <c r="AE107" i="12"/>
  <c r="AD107" i="12"/>
  <c r="AA107" i="12"/>
  <c r="Y107" i="12"/>
  <c r="W107" i="12"/>
  <c r="U107" i="12"/>
  <c r="AC107" i="12" s="1"/>
  <c r="T107" i="12"/>
  <c r="AB107" i="12" s="1"/>
  <c r="S107" i="12"/>
  <c r="Q107" i="12"/>
  <c r="V107" i="12" s="1"/>
  <c r="AE106" i="12"/>
  <c r="AD106" i="12"/>
  <c r="AA106" i="12"/>
  <c r="Y106" i="12"/>
  <c r="W106" i="12"/>
  <c r="U106" i="12"/>
  <c r="AC106" i="12" s="1"/>
  <c r="T106" i="12"/>
  <c r="AB106" i="12" s="1"/>
  <c r="S106" i="12"/>
  <c r="Q106" i="12"/>
  <c r="V106" i="12" s="1"/>
  <c r="AE105" i="12"/>
  <c r="AA105" i="12"/>
  <c r="Y105" i="12"/>
  <c r="W105" i="12"/>
  <c r="U105" i="12"/>
  <c r="AC105" i="12" s="1"/>
  <c r="T105" i="12"/>
  <c r="AB105" i="12" s="1"/>
  <c r="S105" i="12"/>
  <c r="Q105" i="12"/>
  <c r="V105" i="12" s="1"/>
  <c r="AD105" i="12" s="1"/>
  <c r="AE104" i="12"/>
  <c r="AA104" i="12"/>
  <c r="Y104" i="12"/>
  <c r="W104" i="12"/>
  <c r="U104" i="12"/>
  <c r="AC104" i="12" s="1"/>
  <c r="T104" i="12"/>
  <c r="AB104" i="12" s="1"/>
  <c r="S104" i="12"/>
  <c r="Q104" i="12"/>
  <c r="V104" i="12" s="1"/>
  <c r="AD104" i="12" s="1"/>
  <c r="AE103" i="12"/>
  <c r="AD103" i="12"/>
  <c r="AA103" i="12"/>
  <c r="Y103" i="12"/>
  <c r="W103" i="12"/>
  <c r="U103" i="12"/>
  <c r="AC103" i="12" s="1"/>
  <c r="T103" i="12"/>
  <c r="AB103" i="12" s="1"/>
  <c r="S103" i="12"/>
  <c r="Q103" i="12"/>
  <c r="V103" i="12" s="1"/>
  <c r="AE102" i="12"/>
  <c r="Y102" i="12"/>
  <c r="W102" i="12"/>
  <c r="U102" i="12"/>
  <c r="AC102" i="12" s="1"/>
  <c r="T102" i="12"/>
  <c r="AB102" i="12" s="1"/>
  <c r="S102" i="12"/>
  <c r="AA102" i="12" s="1"/>
  <c r="Q102" i="12"/>
  <c r="V102" i="12" s="1"/>
  <c r="AD102" i="12" s="1"/>
  <c r="AE101" i="12"/>
  <c r="Y101" i="12"/>
  <c r="W101" i="12"/>
  <c r="U101" i="12"/>
  <c r="AC101" i="12" s="1"/>
  <c r="T101" i="12"/>
  <c r="AB101" i="12" s="1"/>
  <c r="S101" i="12"/>
  <c r="AA101" i="12" s="1"/>
  <c r="Q101" i="12"/>
  <c r="V101" i="12" s="1"/>
  <c r="AD101" i="12" s="1"/>
  <c r="Y100" i="12"/>
  <c r="W100" i="12"/>
  <c r="AE100" i="12" s="1"/>
  <c r="U100" i="12"/>
  <c r="AC100" i="12" s="1"/>
  <c r="T100" i="12"/>
  <c r="AB100" i="12" s="1"/>
  <c r="S100" i="12"/>
  <c r="AA100" i="12" s="1"/>
  <c r="Q100" i="12"/>
  <c r="V100" i="12" s="1"/>
  <c r="AD100" i="12" s="1"/>
  <c r="AE99" i="12"/>
  <c r="Y99" i="12"/>
  <c r="W99" i="12"/>
  <c r="U99" i="12"/>
  <c r="AC99" i="12" s="1"/>
  <c r="T99" i="12"/>
  <c r="AB99" i="12" s="1"/>
  <c r="S99" i="12"/>
  <c r="AA99" i="12" s="1"/>
  <c r="Q99" i="12"/>
  <c r="V99" i="12" s="1"/>
  <c r="AD99" i="12" s="1"/>
  <c r="AD98" i="12"/>
  <c r="AA98" i="12"/>
  <c r="Y98" i="12"/>
  <c r="W98" i="12"/>
  <c r="AE98" i="12" s="1"/>
  <c r="U98" i="12"/>
  <c r="AC98" i="12" s="1"/>
  <c r="T98" i="12"/>
  <c r="AB98" i="12" s="1"/>
  <c r="S98" i="12"/>
  <c r="Q98" i="12"/>
  <c r="V98" i="12" s="1"/>
  <c r="AE97" i="12"/>
  <c r="Y97" i="12"/>
  <c r="W97" i="12"/>
  <c r="U97" i="12"/>
  <c r="AC97" i="12" s="1"/>
  <c r="T97" i="12"/>
  <c r="AB97" i="12" s="1"/>
  <c r="S97" i="12"/>
  <c r="AA97" i="12" s="1"/>
  <c r="Q97" i="12"/>
  <c r="V97" i="12" s="1"/>
  <c r="AD97" i="12" s="1"/>
  <c r="AA96" i="12"/>
  <c r="Y96" i="12"/>
  <c r="W96" i="12"/>
  <c r="AE96" i="12" s="1"/>
  <c r="U96" i="12"/>
  <c r="AC96" i="12" s="1"/>
  <c r="T96" i="12"/>
  <c r="AB96" i="12" s="1"/>
  <c r="S96" i="12"/>
  <c r="Q96" i="12"/>
  <c r="V96" i="12" s="1"/>
  <c r="AD96" i="12" s="1"/>
  <c r="AE95" i="12"/>
  <c r="Y95" i="12"/>
  <c r="W95" i="12"/>
  <c r="U95" i="12"/>
  <c r="AC95" i="12" s="1"/>
  <c r="T95" i="12"/>
  <c r="AB95" i="12" s="1"/>
  <c r="S95" i="12"/>
  <c r="AA95" i="12" s="1"/>
  <c r="Q95" i="12"/>
  <c r="V95" i="12" s="1"/>
  <c r="AD95" i="12" s="1"/>
  <c r="AA94" i="12"/>
  <c r="Y94" i="12"/>
  <c r="W94" i="12"/>
  <c r="AE94" i="12" s="1"/>
  <c r="U94" i="12"/>
  <c r="AC94" i="12" s="1"/>
  <c r="T94" i="12"/>
  <c r="AB94" i="12" s="1"/>
  <c r="S94" i="12"/>
  <c r="Q94" i="12"/>
  <c r="V94" i="12" s="1"/>
  <c r="AD94" i="12" s="1"/>
  <c r="AE93" i="12"/>
  <c r="AA93" i="12"/>
  <c r="Y93" i="12"/>
  <c r="W93" i="12"/>
  <c r="U93" i="12"/>
  <c r="AC93" i="12" s="1"/>
  <c r="T93" i="12"/>
  <c r="AB93" i="12" s="1"/>
  <c r="S93" i="12"/>
  <c r="Q93" i="12"/>
  <c r="V93" i="12" s="1"/>
  <c r="AD93" i="12" s="1"/>
  <c r="AA92" i="12"/>
  <c r="Y92" i="12"/>
  <c r="W92" i="12"/>
  <c r="AE92" i="12" s="1"/>
  <c r="U92" i="12"/>
  <c r="AC92" i="12" s="1"/>
  <c r="T92" i="12"/>
  <c r="AB92" i="12" s="1"/>
  <c r="S92" i="12"/>
  <c r="Q92" i="12"/>
  <c r="V92" i="12" s="1"/>
  <c r="AD92" i="12" s="1"/>
  <c r="AE91" i="12"/>
  <c r="Y91" i="12"/>
  <c r="W91" i="12"/>
  <c r="U91" i="12"/>
  <c r="AC91" i="12" s="1"/>
  <c r="T91" i="12"/>
  <c r="AB91" i="12" s="1"/>
  <c r="S91" i="12"/>
  <c r="AA91" i="12" s="1"/>
  <c r="Q91" i="12"/>
  <c r="V91" i="12" s="1"/>
  <c r="AD91" i="12" s="1"/>
  <c r="AD90" i="12"/>
  <c r="AA90" i="12"/>
  <c r="Y90" i="12"/>
  <c r="W90" i="12"/>
  <c r="AE90" i="12" s="1"/>
  <c r="U90" i="12"/>
  <c r="AC90" i="12" s="1"/>
  <c r="T90" i="12"/>
  <c r="AB90" i="12" s="1"/>
  <c r="S90" i="12"/>
  <c r="Q90" i="12"/>
  <c r="V90" i="12" s="1"/>
  <c r="AE89" i="12"/>
  <c r="Y89" i="12"/>
  <c r="W89" i="12"/>
  <c r="U89" i="12"/>
  <c r="AC89" i="12" s="1"/>
  <c r="T89" i="12"/>
  <c r="AB89" i="12" s="1"/>
  <c r="S89" i="12"/>
  <c r="AA89" i="12" s="1"/>
  <c r="Q89" i="12"/>
  <c r="V89" i="12" s="1"/>
  <c r="AD89" i="12" s="1"/>
  <c r="AA88" i="12"/>
  <c r="Y88" i="12"/>
  <c r="W88" i="12"/>
  <c r="AE88" i="12" s="1"/>
  <c r="U88" i="12"/>
  <c r="AC88" i="12" s="1"/>
  <c r="T88" i="12"/>
  <c r="AB88" i="12" s="1"/>
  <c r="S88" i="12"/>
  <c r="Q88" i="12"/>
  <c r="V88" i="12" s="1"/>
  <c r="AD88" i="12" s="1"/>
  <c r="AE87" i="12"/>
  <c r="Y87" i="12"/>
  <c r="W87" i="12"/>
  <c r="U87" i="12"/>
  <c r="AC87" i="12" s="1"/>
  <c r="T87" i="12"/>
  <c r="AB87" i="12" s="1"/>
  <c r="S87" i="12"/>
  <c r="AA87" i="12" s="1"/>
  <c r="Q87" i="12"/>
  <c r="V87" i="12" s="1"/>
  <c r="AD87" i="12" s="1"/>
  <c r="AA86" i="12"/>
  <c r="Y86" i="12"/>
  <c r="W86" i="12"/>
  <c r="AE86" i="12" s="1"/>
  <c r="U86" i="12"/>
  <c r="AC86" i="12" s="1"/>
  <c r="T86" i="12"/>
  <c r="AB86" i="12" s="1"/>
  <c r="S86" i="12"/>
  <c r="Q86" i="12"/>
  <c r="V86" i="12" s="1"/>
  <c r="AD86" i="12" s="1"/>
  <c r="AE85" i="12"/>
  <c r="AA85" i="12"/>
  <c r="Y85" i="12"/>
  <c r="W85" i="12"/>
  <c r="U85" i="12"/>
  <c r="AC85" i="12" s="1"/>
  <c r="T85" i="12"/>
  <c r="AB85" i="12" s="1"/>
  <c r="S85" i="12"/>
  <c r="Q85" i="12"/>
  <c r="V85" i="12" s="1"/>
  <c r="AD85" i="12" s="1"/>
  <c r="AD84" i="12"/>
  <c r="AA84" i="12"/>
  <c r="Y84" i="12"/>
  <c r="W84" i="12"/>
  <c r="AE84" i="12" s="1"/>
  <c r="U84" i="12"/>
  <c r="AC84" i="12" s="1"/>
  <c r="T84" i="12"/>
  <c r="AB84" i="12" s="1"/>
  <c r="S84" i="12"/>
  <c r="Q84" i="12"/>
  <c r="V84" i="12" s="1"/>
  <c r="AE83" i="12"/>
  <c r="Y83" i="12"/>
  <c r="W83" i="12"/>
  <c r="U83" i="12"/>
  <c r="AC83" i="12" s="1"/>
  <c r="T83" i="12"/>
  <c r="AB83" i="12" s="1"/>
  <c r="S83" i="12"/>
  <c r="AA83" i="12" s="1"/>
  <c r="Q83" i="12"/>
  <c r="V83" i="12" s="1"/>
  <c r="AD83" i="12" s="1"/>
  <c r="AD82" i="12"/>
  <c r="AA82" i="12"/>
  <c r="Y82" i="12"/>
  <c r="W82" i="12"/>
  <c r="AE82" i="12" s="1"/>
  <c r="U82" i="12"/>
  <c r="AC82" i="12" s="1"/>
  <c r="T82" i="12"/>
  <c r="AB82" i="12" s="1"/>
  <c r="S82" i="12"/>
  <c r="Q82" i="12"/>
  <c r="V82" i="12" s="1"/>
  <c r="AE81" i="12"/>
  <c r="Y81" i="12"/>
  <c r="W81" i="12"/>
  <c r="U81" i="12"/>
  <c r="AC81" i="12" s="1"/>
  <c r="T81" i="12"/>
  <c r="AB81" i="12" s="1"/>
  <c r="S81" i="12"/>
  <c r="AA81" i="12" s="1"/>
  <c r="Q81" i="12"/>
  <c r="V81" i="12" s="1"/>
  <c r="AD81" i="12" s="1"/>
  <c r="AA80" i="12"/>
  <c r="Y80" i="12"/>
  <c r="W80" i="12"/>
  <c r="AE80" i="12" s="1"/>
  <c r="U80" i="12"/>
  <c r="AC80" i="12" s="1"/>
  <c r="T80" i="12"/>
  <c r="AB80" i="12" s="1"/>
  <c r="S80" i="12"/>
  <c r="Q80" i="12"/>
  <c r="V80" i="12" s="1"/>
  <c r="AD80" i="12" s="1"/>
  <c r="AE79" i="12"/>
  <c r="Y79" i="12"/>
  <c r="W79" i="12"/>
  <c r="U79" i="12"/>
  <c r="AC79" i="12" s="1"/>
  <c r="T79" i="12"/>
  <c r="AB79" i="12" s="1"/>
  <c r="S79" i="12"/>
  <c r="AA79" i="12" s="1"/>
  <c r="Q79" i="12"/>
  <c r="V79" i="12" s="1"/>
  <c r="AD79" i="12" s="1"/>
  <c r="AA78" i="12"/>
  <c r="Y78" i="12"/>
  <c r="W78" i="12"/>
  <c r="AE78" i="12" s="1"/>
  <c r="U78" i="12"/>
  <c r="AC78" i="12" s="1"/>
  <c r="T78" i="12"/>
  <c r="AB78" i="12" s="1"/>
  <c r="S78" i="12"/>
  <c r="Q78" i="12"/>
  <c r="V78" i="12" s="1"/>
  <c r="AD78" i="12" s="1"/>
  <c r="AD77" i="12"/>
  <c r="Y77" i="12"/>
  <c r="W77" i="12"/>
  <c r="AE77" i="12" s="1"/>
  <c r="U77" i="12"/>
  <c r="AC77" i="12" s="1"/>
  <c r="T77" i="12"/>
  <c r="AB77" i="12" s="1"/>
  <c r="S77" i="12"/>
  <c r="AA77" i="12" s="1"/>
  <c r="Q77" i="12"/>
  <c r="V77" i="12" s="1"/>
  <c r="AA76" i="12"/>
  <c r="Y76" i="12"/>
  <c r="W76" i="12"/>
  <c r="AE76" i="12" s="1"/>
  <c r="U76" i="12"/>
  <c r="AC76" i="12" s="1"/>
  <c r="T76" i="12"/>
  <c r="AB76" i="12" s="1"/>
  <c r="S76" i="12"/>
  <c r="Q76" i="12"/>
  <c r="V76" i="12" s="1"/>
  <c r="AD76" i="12" s="1"/>
  <c r="Y75" i="12"/>
  <c r="W75" i="12"/>
  <c r="AE75" i="12" s="1"/>
  <c r="U75" i="12"/>
  <c r="AC75" i="12" s="1"/>
  <c r="T75" i="12"/>
  <c r="AB75" i="12" s="1"/>
  <c r="S75" i="12"/>
  <c r="AA75" i="12" s="1"/>
  <c r="Q75" i="12"/>
  <c r="V75" i="12" s="1"/>
  <c r="AD75" i="12" s="1"/>
  <c r="AA74" i="12"/>
  <c r="Y74" i="12"/>
  <c r="W74" i="12"/>
  <c r="AE74" i="12" s="1"/>
  <c r="U74" i="12"/>
  <c r="AC74" i="12" s="1"/>
  <c r="T74" i="12"/>
  <c r="AB74" i="12" s="1"/>
  <c r="S74" i="12"/>
  <c r="Q74" i="12"/>
  <c r="V74" i="12" s="1"/>
  <c r="AD74" i="12" s="1"/>
  <c r="Y73" i="12"/>
  <c r="W73" i="12"/>
  <c r="AE73" i="12" s="1"/>
  <c r="U73" i="12"/>
  <c r="AC73" i="12" s="1"/>
  <c r="T73" i="12"/>
  <c r="AB73" i="12" s="1"/>
  <c r="S73" i="12"/>
  <c r="AA73" i="12" s="1"/>
  <c r="Q73" i="12"/>
  <c r="V73" i="12" s="1"/>
  <c r="AD73" i="12" s="1"/>
  <c r="AA72" i="12"/>
  <c r="Y72" i="12"/>
  <c r="W72" i="12"/>
  <c r="AE72" i="12" s="1"/>
  <c r="U72" i="12"/>
  <c r="AC72" i="12" s="1"/>
  <c r="T72" i="12"/>
  <c r="AB72" i="12" s="1"/>
  <c r="S72" i="12"/>
  <c r="Q72" i="12"/>
  <c r="V72" i="12" s="1"/>
  <c r="AD72" i="12" s="1"/>
  <c r="AA71" i="12"/>
  <c r="Y71" i="12"/>
  <c r="W71" i="12"/>
  <c r="AE71" i="12" s="1"/>
  <c r="U71" i="12"/>
  <c r="AC71" i="12" s="1"/>
  <c r="T71" i="12"/>
  <c r="AB71" i="12" s="1"/>
  <c r="S71" i="12"/>
  <c r="Q71" i="12"/>
  <c r="V71" i="12" s="1"/>
  <c r="AD71" i="12" s="1"/>
  <c r="AA70" i="12"/>
  <c r="Y70" i="12"/>
  <c r="W70" i="12"/>
  <c r="AE70" i="12" s="1"/>
  <c r="U70" i="12"/>
  <c r="AC70" i="12" s="1"/>
  <c r="T70" i="12"/>
  <c r="AB70" i="12" s="1"/>
  <c r="S70" i="12"/>
  <c r="Q70" i="12"/>
  <c r="V70" i="12" s="1"/>
  <c r="AD70" i="12" s="1"/>
  <c r="AE69" i="12"/>
  <c r="Y69" i="12"/>
  <c r="W69" i="12"/>
  <c r="U69" i="12"/>
  <c r="AC69" i="12" s="1"/>
  <c r="T69" i="12"/>
  <c r="AB69" i="12" s="1"/>
  <c r="S69" i="12"/>
  <c r="AA69" i="12" s="1"/>
  <c r="Q69" i="12"/>
  <c r="V69" i="12" s="1"/>
  <c r="AD69" i="12" s="1"/>
  <c r="AD68" i="12"/>
  <c r="AA68" i="12"/>
  <c r="Y68" i="12"/>
  <c r="W68" i="12"/>
  <c r="AE68" i="12" s="1"/>
  <c r="U68" i="12"/>
  <c r="AC68" i="12" s="1"/>
  <c r="T68" i="12"/>
  <c r="AB68" i="12" s="1"/>
  <c r="S68" i="12"/>
  <c r="Q68" i="12"/>
  <c r="V68" i="12" s="1"/>
  <c r="AA67" i="12"/>
  <c r="Y67" i="12"/>
  <c r="W67" i="12"/>
  <c r="AE67" i="12" s="1"/>
  <c r="U67" i="12"/>
  <c r="AC67" i="12" s="1"/>
  <c r="T67" i="12"/>
  <c r="AB67" i="12" s="1"/>
  <c r="S67" i="12"/>
  <c r="Q67" i="12"/>
  <c r="V67" i="12" s="1"/>
  <c r="AD67" i="12" s="1"/>
  <c r="AA66" i="12"/>
  <c r="Y66" i="12"/>
  <c r="V66" i="12"/>
  <c r="AD66" i="12" s="1"/>
  <c r="U66" i="12"/>
  <c r="AC66" i="12" s="1"/>
  <c r="S66" i="12"/>
  <c r="Q66" i="12"/>
  <c r="T66" i="12" s="1"/>
  <c r="AB66" i="12" s="1"/>
  <c r="Y65" i="12"/>
  <c r="Q65" i="12"/>
  <c r="AB64" i="12"/>
  <c r="AA64" i="12"/>
  <c r="Y64" i="12"/>
  <c r="V64" i="12"/>
  <c r="AD64" i="12" s="1"/>
  <c r="U64" i="12"/>
  <c r="AC64" i="12" s="1"/>
  <c r="S64" i="12"/>
  <c r="Q64" i="12"/>
  <c r="T64" i="12" s="1"/>
  <c r="Y63" i="12"/>
  <c r="Q63" i="12"/>
  <c r="AB62" i="12"/>
  <c r="AA62" i="12"/>
  <c r="Y62" i="12"/>
  <c r="V62" i="12"/>
  <c r="AD62" i="12" s="1"/>
  <c r="U62" i="12"/>
  <c r="AC62" i="12" s="1"/>
  <c r="S62" i="12"/>
  <c r="Q62" i="12"/>
  <c r="T62" i="12" s="1"/>
  <c r="AE61" i="12"/>
  <c r="Y61" i="12"/>
  <c r="W61" i="12"/>
  <c r="S61" i="12"/>
  <c r="AA61" i="12" s="1"/>
  <c r="Q61" i="12"/>
  <c r="AB60" i="12"/>
  <c r="AA60" i="12"/>
  <c r="Y60" i="12"/>
  <c r="V60" i="12"/>
  <c r="AD60" i="12" s="1"/>
  <c r="U60" i="12"/>
  <c r="AC60" i="12" s="1"/>
  <c r="S60" i="12"/>
  <c r="Q60" i="12"/>
  <c r="T60" i="12" s="1"/>
  <c r="Y59" i="12"/>
  <c r="W59" i="12"/>
  <c r="AE59" i="12" s="1"/>
  <c r="S59" i="12"/>
  <c r="AA59" i="12" s="1"/>
  <c r="Q59" i="12"/>
  <c r="AB58" i="12"/>
  <c r="AA58" i="12"/>
  <c r="Y58" i="12"/>
  <c r="V58" i="12"/>
  <c r="AD58" i="12" s="1"/>
  <c r="U58" i="12"/>
  <c r="AC58" i="12" s="1"/>
  <c r="S58" i="12"/>
  <c r="Q58" i="12"/>
  <c r="T58" i="12" s="1"/>
  <c r="Y57" i="12"/>
  <c r="Q57" i="12"/>
  <c r="S57" i="12" s="1"/>
  <c r="AA57" i="12" s="1"/>
  <c r="AB56" i="12"/>
  <c r="Y56" i="12"/>
  <c r="V56" i="12"/>
  <c r="AD56" i="12" s="1"/>
  <c r="U56" i="12"/>
  <c r="AC56" i="12" s="1"/>
  <c r="Q56" i="12"/>
  <c r="T56" i="12" s="1"/>
  <c r="Y55" i="12"/>
  <c r="Q55" i="12"/>
  <c r="AB54" i="12"/>
  <c r="Y54" i="12"/>
  <c r="V54" i="12"/>
  <c r="AD54" i="12" s="1"/>
  <c r="U54" i="12"/>
  <c r="AC54" i="12" s="1"/>
  <c r="Q54" i="12"/>
  <c r="T54" i="12" s="1"/>
  <c r="Y53" i="12"/>
  <c r="Q53" i="12"/>
  <c r="AB52" i="12"/>
  <c r="Y52" i="12"/>
  <c r="V52" i="12"/>
  <c r="AD52" i="12" s="1"/>
  <c r="U52" i="12"/>
  <c r="AC52" i="12" s="1"/>
  <c r="Q52" i="12"/>
  <c r="T52" i="12" s="1"/>
  <c r="Y51" i="12"/>
  <c r="Q51" i="12"/>
  <c r="S51" i="12" s="1"/>
  <c r="AA51" i="12" s="1"/>
  <c r="AB50" i="12"/>
  <c r="Y50" i="12"/>
  <c r="V50" i="12"/>
  <c r="AD50" i="12" s="1"/>
  <c r="U50" i="12"/>
  <c r="AC50" i="12" s="1"/>
  <c r="Q50" i="12"/>
  <c r="T50" i="12" s="1"/>
  <c r="Y49" i="12"/>
  <c r="Q49" i="12"/>
  <c r="S49" i="12" s="1"/>
  <c r="AA49" i="12" s="1"/>
  <c r="AB48" i="12"/>
  <c r="Y48" i="12"/>
  <c r="V48" i="12"/>
  <c r="AD48" i="12" s="1"/>
  <c r="U48" i="12"/>
  <c r="AC48" i="12" s="1"/>
  <c r="Q48" i="12"/>
  <c r="T48" i="12" s="1"/>
  <c r="Y47" i="12"/>
  <c r="U47" i="12"/>
  <c r="AC47" i="12" s="1"/>
  <c r="S47" i="12"/>
  <c r="AA47" i="12" s="1"/>
  <c r="Q47" i="12"/>
  <c r="W47" i="12" s="1"/>
  <c r="AE47" i="12" s="1"/>
  <c r="Y46" i="12"/>
  <c r="V46" i="12"/>
  <c r="AD46" i="12" s="1"/>
  <c r="U46" i="12"/>
  <c r="AC46" i="12" s="1"/>
  <c r="Q46" i="12"/>
  <c r="W46" i="12" s="1"/>
  <c r="AE46" i="12" s="1"/>
  <c r="AA45" i="12"/>
  <c r="Y45" i="12"/>
  <c r="U45" i="12"/>
  <c r="AC45" i="12" s="1"/>
  <c r="S45" i="12"/>
  <c r="Q45" i="12"/>
  <c r="W45" i="12" s="1"/>
  <c r="AE45" i="12" s="1"/>
  <c r="Y44" i="12"/>
  <c r="V44" i="12"/>
  <c r="AD44" i="12" s="1"/>
  <c r="U44" i="12"/>
  <c r="AC44" i="12" s="1"/>
  <c r="Q44" i="12"/>
  <c r="W44" i="12" s="1"/>
  <c r="AE44" i="12" s="1"/>
  <c r="Y43" i="12"/>
  <c r="U43" i="12"/>
  <c r="AC43" i="12" s="1"/>
  <c r="S43" i="12"/>
  <c r="AA43" i="12" s="1"/>
  <c r="Q43" i="12"/>
  <c r="W43" i="12" s="1"/>
  <c r="AE43" i="12" s="1"/>
  <c r="AC42" i="12"/>
  <c r="AB42" i="12"/>
  <c r="Y42" i="12"/>
  <c r="V42" i="12"/>
  <c r="AD42" i="12" s="1"/>
  <c r="T42" i="12"/>
  <c r="S42" i="12"/>
  <c r="AA42" i="12" s="1"/>
  <c r="Q42" i="12"/>
  <c r="U42" i="12" s="1"/>
  <c r="AC41" i="12"/>
  <c r="Y41" i="12"/>
  <c r="V41" i="12"/>
  <c r="AD41" i="12" s="1"/>
  <c r="Q41" i="12"/>
  <c r="U41" i="12" s="1"/>
  <c r="Y40" i="12"/>
  <c r="Q40" i="12"/>
  <c r="W40" i="12" s="1"/>
  <c r="AE40" i="12" s="1"/>
  <c r="Y39" i="12"/>
  <c r="T39" i="12"/>
  <c r="AB39" i="12" s="1"/>
  <c r="S39" i="12"/>
  <c r="AA39" i="12" s="1"/>
  <c r="Q39" i="12"/>
  <c r="U39" i="12" s="1"/>
  <c r="AC39" i="12" s="1"/>
  <c r="AC38" i="12"/>
  <c r="Y38" i="12"/>
  <c r="V38" i="12"/>
  <c r="AD38" i="12" s="1"/>
  <c r="T38" i="12"/>
  <c r="AB38" i="12" s="1"/>
  <c r="S38" i="12"/>
  <c r="AA38" i="12" s="1"/>
  <c r="Q38" i="12"/>
  <c r="U38" i="12" s="1"/>
  <c r="AC37" i="12"/>
  <c r="Y37" i="12"/>
  <c r="V37" i="12"/>
  <c r="AD37" i="12" s="1"/>
  <c r="Q37" i="12"/>
  <c r="U37" i="12" s="1"/>
  <c r="Y36" i="12"/>
  <c r="Q36" i="12"/>
  <c r="Y35" i="12"/>
  <c r="U35" i="12"/>
  <c r="AC35" i="12" s="1"/>
  <c r="Q35" i="12"/>
  <c r="T35" i="12" s="1"/>
  <c r="AB35" i="12" s="1"/>
  <c r="Y34" i="12"/>
  <c r="U34" i="12"/>
  <c r="AC34" i="12" s="1"/>
  <c r="Q34" i="12"/>
  <c r="T34" i="12" s="1"/>
  <c r="AB34" i="12" s="1"/>
  <c r="Y33" i="12"/>
  <c r="U33" i="12"/>
  <c r="AC33" i="12" s="1"/>
  <c r="Q33" i="12"/>
  <c r="T33" i="12" s="1"/>
  <c r="AB33" i="12" s="1"/>
  <c r="Y32" i="12"/>
  <c r="U32" i="12"/>
  <c r="AC32" i="12" s="1"/>
  <c r="Q32" i="12"/>
  <c r="T32" i="12" s="1"/>
  <c r="AB32" i="12" s="1"/>
  <c r="Y31" i="12"/>
  <c r="U31" i="12"/>
  <c r="AC31" i="12" s="1"/>
  <c r="Q31" i="12"/>
  <c r="T31" i="12" s="1"/>
  <c r="AB31" i="12" s="1"/>
  <c r="Y30" i="12"/>
  <c r="U30" i="12"/>
  <c r="AC30" i="12" s="1"/>
  <c r="Q30" i="12"/>
  <c r="T30" i="12" s="1"/>
  <c r="AB30" i="12" s="1"/>
  <c r="Y29" i="12"/>
  <c r="U29" i="12"/>
  <c r="AC29" i="12" s="1"/>
  <c r="Q29" i="12"/>
  <c r="T29" i="12" s="1"/>
  <c r="AB29" i="12" s="1"/>
  <c r="Y28" i="12"/>
  <c r="U28" i="12"/>
  <c r="AC28" i="12" s="1"/>
  <c r="Q28" i="12"/>
  <c r="T28" i="12" s="1"/>
  <c r="AB28" i="12" s="1"/>
  <c r="Y27" i="12"/>
  <c r="U27" i="12"/>
  <c r="AC27" i="12" s="1"/>
  <c r="Q27" i="12"/>
  <c r="T27" i="12" s="1"/>
  <c r="AB27" i="12" s="1"/>
  <c r="Y26" i="12"/>
  <c r="U26" i="12"/>
  <c r="AC26" i="12" s="1"/>
  <c r="Q26" i="12"/>
  <c r="T26" i="12" s="1"/>
  <c r="AB26" i="12" s="1"/>
  <c r="Y25" i="12"/>
  <c r="U25" i="12"/>
  <c r="AC25" i="12" s="1"/>
  <c r="Q25" i="12"/>
  <c r="T25" i="12" s="1"/>
  <c r="AB25" i="12" s="1"/>
  <c r="Y24" i="12"/>
  <c r="U24" i="12"/>
  <c r="AC24" i="12" s="1"/>
  <c r="Q24" i="12"/>
  <c r="T24" i="12" s="1"/>
  <c r="AB24" i="12" s="1"/>
  <c r="Y23" i="12"/>
  <c r="U23" i="12"/>
  <c r="AC23" i="12" s="1"/>
  <c r="Q23" i="12"/>
  <c r="T23" i="12" s="1"/>
  <c r="AB23" i="12" s="1"/>
  <c r="Y22" i="12"/>
  <c r="U22" i="12"/>
  <c r="AC22" i="12" s="1"/>
  <c r="Q22" i="12"/>
  <c r="T22" i="12" s="1"/>
  <c r="AB22" i="12" s="1"/>
  <c r="Y21" i="12"/>
  <c r="U21" i="12"/>
  <c r="AC21" i="12" s="1"/>
  <c r="Q21" i="12"/>
  <c r="Y20" i="12"/>
  <c r="Q20" i="12"/>
  <c r="V20" i="12" s="1"/>
  <c r="AD20" i="12" s="1"/>
  <c r="Y19" i="12"/>
  <c r="Q19" i="12"/>
  <c r="U19" i="12" s="1"/>
  <c r="AC19" i="12" s="1"/>
  <c r="Y18" i="12"/>
  <c r="V18" i="12"/>
  <c r="AD18" i="12" s="1"/>
  <c r="Q18" i="12"/>
  <c r="Y17" i="12"/>
  <c r="V17" i="12"/>
  <c r="AD17" i="12" s="1"/>
  <c r="U17" i="12"/>
  <c r="AC17" i="12" s="1"/>
  <c r="Q17" i="12"/>
  <c r="Y16" i="12"/>
  <c r="Q16" i="12"/>
  <c r="V16" i="12" s="1"/>
  <c r="AD16" i="12" s="1"/>
  <c r="Y15" i="12"/>
  <c r="Q15" i="12"/>
  <c r="U15" i="12" s="1"/>
  <c r="AC15" i="12" s="1"/>
  <c r="Y14" i="12"/>
  <c r="V14" i="12"/>
  <c r="AD14" i="12" s="1"/>
  <c r="Q14" i="12"/>
  <c r="Y13" i="12"/>
  <c r="V13" i="12"/>
  <c r="AD13" i="12" s="1"/>
  <c r="U13" i="12"/>
  <c r="AC13" i="12" s="1"/>
  <c r="Q13" i="12"/>
  <c r="Y12" i="12"/>
  <c r="Q12" i="12"/>
  <c r="V12" i="12" s="1"/>
  <c r="AD12" i="12" s="1"/>
  <c r="Y11" i="12"/>
  <c r="Q11" i="12"/>
  <c r="Y10" i="12"/>
  <c r="V10" i="12"/>
  <c r="AD10" i="12" s="1"/>
  <c r="Q10" i="12"/>
  <c r="Y9" i="12"/>
  <c r="V9" i="12"/>
  <c r="AD9" i="12" s="1"/>
  <c r="U9" i="12"/>
  <c r="AC9" i="12" s="1"/>
  <c r="Q9" i="12"/>
  <c r="Y8" i="12"/>
  <c r="Q8" i="12"/>
  <c r="V8" i="12" s="1"/>
  <c r="AD8" i="12" s="1"/>
  <c r="Y7" i="12"/>
  <c r="Q7" i="12"/>
  <c r="Y6" i="12"/>
  <c r="V6" i="12"/>
  <c r="AD6" i="12" s="1"/>
  <c r="Q6" i="12"/>
  <c r="Y5" i="12"/>
  <c r="V5" i="12"/>
  <c r="AD5" i="12" s="1"/>
  <c r="U5" i="12"/>
  <c r="AC5" i="12" s="1"/>
  <c r="Q5" i="12"/>
  <c r="CO5" i="13" l="1"/>
  <c r="CA5" i="13"/>
  <c r="DH5" i="13" s="1"/>
  <c r="BW9" i="13"/>
  <c r="DD9" i="13" s="1"/>
  <c r="CA9" i="13"/>
  <c r="DH9" i="13" s="1"/>
  <c r="BW13" i="13"/>
  <c r="DD13" i="13" s="1"/>
  <c r="CA13" i="13"/>
  <c r="DH13" i="13" s="1"/>
  <c r="BW15" i="13"/>
  <c r="DD15" i="13" s="1"/>
  <c r="CA15" i="13"/>
  <c r="DH15" i="13" s="1"/>
  <c r="BW22" i="13"/>
  <c r="DD22" i="13" s="1"/>
  <c r="CA22" i="13"/>
  <c r="DH22" i="13" s="1"/>
  <c r="BW28" i="13"/>
  <c r="DD28" i="13" s="1"/>
  <c r="CA28" i="13"/>
  <c r="DH28" i="13" s="1"/>
  <c r="CA32" i="13"/>
  <c r="DH32" i="13" s="1"/>
  <c r="BW36" i="13"/>
  <c r="DD36" i="13" s="1"/>
  <c r="BW12" i="13"/>
  <c r="DD12" i="13" s="1"/>
  <c r="CA12" i="13"/>
  <c r="DH12" i="13" s="1"/>
  <c r="BW23" i="13"/>
  <c r="DD23" i="13" s="1"/>
  <c r="CA23" i="13"/>
  <c r="DH23" i="13" s="1"/>
  <c r="BW27" i="13"/>
  <c r="DD27" i="13" s="1"/>
  <c r="CA27" i="13"/>
  <c r="DH27" i="13" s="1"/>
  <c r="CA29" i="13"/>
  <c r="DH29" i="13" s="1"/>
  <c r="BK32" i="13"/>
  <c r="CR32" i="13" s="1"/>
  <c r="BY34" i="13"/>
  <c r="DF34" i="13" s="1"/>
  <c r="BL39" i="13"/>
  <c r="CS39" i="13" s="1"/>
  <c r="BN5" i="13"/>
  <c r="CU5" i="13" s="1"/>
  <c r="BZ5" i="13"/>
  <c r="DG5" i="13" s="1"/>
  <c r="CA6" i="13"/>
  <c r="DH6" i="13" s="1"/>
  <c r="AQ3" i="13"/>
  <c r="BV41" i="13" s="1"/>
  <c r="DC41" i="13" s="1"/>
  <c r="BP6" i="13"/>
  <c r="CW6" i="13" s="1"/>
  <c r="BP5" i="13"/>
  <c r="CW5" i="13" s="1"/>
  <c r="BI6" i="13"/>
  <c r="CP6" i="13" s="1"/>
  <c r="BM6" i="13"/>
  <c r="CT6" i="13" s="1"/>
  <c r="BU6" i="13"/>
  <c r="DB6" i="13" s="1"/>
  <c r="CC6" i="13"/>
  <c r="DJ6" i="13" s="1"/>
  <c r="BJ7" i="13"/>
  <c r="CQ7" i="13" s="1"/>
  <c r="BN7" i="13"/>
  <c r="CU7" i="13" s="1"/>
  <c r="BV7" i="13"/>
  <c r="DC7" i="13" s="1"/>
  <c r="CD7" i="13"/>
  <c r="DK7" i="13" s="1"/>
  <c r="BK8" i="13"/>
  <c r="CR8" i="13" s="1"/>
  <c r="CA8" i="13"/>
  <c r="DH8" i="13" s="1"/>
  <c r="CC108" i="13"/>
  <c r="DJ108" i="13" s="1"/>
  <c r="BY108" i="13"/>
  <c r="DF108" i="13" s="1"/>
  <c r="BU108" i="13"/>
  <c r="DB108" i="13" s="1"/>
  <c r="BM108" i="13"/>
  <c r="CT108" i="13" s="1"/>
  <c r="BI108" i="13"/>
  <c r="CP108" i="13" s="1"/>
  <c r="CE107" i="13"/>
  <c r="DL107" i="13" s="1"/>
  <c r="CA107" i="13"/>
  <c r="DH107" i="13" s="1"/>
  <c r="BW107" i="13"/>
  <c r="DD107" i="13" s="1"/>
  <c r="BO107" i="13"/>
  <c r="CV107" i="13" s="1"/>
  <c r="BK107" i="13"/>
  <c r="CR107" i="13" s="1"/>
  <c r="CE106" i="13"/>
  <c r="DL106" i="13" s="1"/>
  <c r="CA106" i="13"/>
  <c r="DH106" i="13" s="1"/>
  <c r="BW106" i="13"/>
  <c r="DD106" i="13" s="1"/>
  <c r="BO106" i="13"/>
  <c r="CV106" i="13" s="1"/>
  <c r="BK106" i="13"/>
  <c r="CR106" i="13" s="1"/>
  <c r="CD105" i="13"/>
  <c r="DK105" i="13" s="1"/>
  <c r="BZ105" i="13"/>
  <c r="DG105" i="13" s="1"/>
  <c r="BV105" i="13"/>
  <c r="DC105" i="13" s="1"/>
  <c r="BN105" i="13"/>
  <c r="CU105" i="13" s="1"/>
  <c r="BJ105" i="13"/>
  <c r="CQ105" i="13" s="1"/>
  <c r="CD104" i="13"/>
  <c r="DK104" i="13" s="1"/>
  <c r="BZ104" i="13"/>
  <c r="DG104" i="13" s="1"/>
  <c r="BV104" i="13"/>
  <c r="DC104" i="13" s="1"/>
  <c r="BN104" i="13"/>
  <c r="CU104" i="13" s="1"/>
  <c r="BJ104" i="13"/>
  <c r="CQ104" i="13" s="1"/>
  <c r="CD103" i="13"/>
  <c r="DK103" i="13" s="1"/>
  <c r="BZ103" i="13"/>
  <c r="DG103" i="13" s="1"/>
  <c r="BV103" i="13"/>
  <c r="DC103" i="13" s="1"/>
  <c r="BN103" i="13"/>
  <c r="CU103" i="13" s="1"/>
  <c r="BJ103" i="13"/>
  <c r="CQ103" i="13" s="1"/>
  <c r="CD102" i="13"/>
  <c r="DK102" i="13" s="1"/>
  <c r="BZ102" i="13"/>
  <c r="DG102" i="13" s="1"/>
  <c r="BV102" i="13"/>
  <c r="DC102" i="13" s="1"/>
  <c r="BN102" i="13"/>
  <c r="CU102" i="13" s="1"/>
  <c r="BJ102" i="13"/>
  <c r="CQ102" i="13" s="1"/>
  <c r="BP108" i="13"/>
  <c r="CW108" i="13" s="1"/>
  <c r="BL108" i="13"/>
  <c r="CS108" i="13" s="1"/>
  <c r="CD107" i="13"/>
  <c r="DK107" i="13" s="1"/>
  <c r="BZ107" i="13"/>
  <c r="DG107" i="13" s="1"/>
  <c r="BV107" i="13"/>
  <c r="DC107" i="13" s="1"/>
  <c r="BN107" i="13"/>
  <c r="CU107" i="13" s="1"/>
  <c r="BJ107" i="13"/>
  <c r="CQ107" i="13" s="1"/>
  <c r="CD106" i="13"/>
  <c r="DK106" i="13" s="1"/>
  <c r="BZ106" i="13"/>
  <c r="DG106" i="13" s="1"/>
  <c r="BV106" i="13"/>
  <c r="DC106" i="13" s="1"/>
  <c r="BN106" i="13"/>
  <c r="CU106" i="13" s="1"/>
  <c r="BJ106" i="13"/>
  <c r="CQ106" i="13" s="1"/>
  <c r="CC105" i="13"/>
  <c r="DJ105" i="13" s="1"/>
  <c r="BY105" i="13"/>
  <c r="DF105" i="13" s="1"/>
  <c r="BU105" i="13"/>
  <c r="DB105" i="13" s="1"/>
  <c r="BM105" i="13"/>
  <c r="CT105" i="13" s="1"/>
  <c r="BI105" i="13"/>
  <c r="CP105" i="13" s="1"/>
  <c r="CC104" i="13"/>
  <c r="DJ104" i="13" s="1"/>
  <c r="BY104" i="13"/>
  <c r="DF104" i="13" s="1"/>
  <c r="BU104" i="13"/>
  <c r="DB104" i="13" s="1"/>
  <c r="BM104" i="13"/>
  <c r="CT104" i="13" s="1"/>
  <c r="BI104" i="13"/>
  <c r="CP104" i="13" s="1"/>
  <c r="CC103" i="13"/>
  <c r="DJ103" i="13" s="1"/>
  <c r="BY103" i="13"/>
  <c r="DF103" i="13" s="1"/>
  <c r="BU103" i="13"/>
  <c r="DB103" i="13" s="1"/>
  <c r="BM103" i="13"/>
  <c r="CT103" i="13" s="1"/>
  <c r="BI103" i="13"/>
  <c r="CP103" i="13" s="1"/>
  <c r="CC102" i="13"/>
  <c r="DJ102" i="13" s="1"/>
  <c r="BY102" i="13"/>
  <c r="DF102" i="13" s="1"/>
  <c r="BU102" i="13"/>
  <c r="DB102" i="13" s="1"/>
  <c r="BM102" i="13"/>
  <c r="CT102" i="13" s="1"/>
  <c r="CE108" i="13"/>
  <c r="DL108" i="13" s="1"/>
  <c r="BZ108" i="13"/>
  <c r="DG108" i="13" s="1"/>
  <c r="BO108" i="13"/>
  <c r="CV108" i="13" s="1"/>
  <c r="BY107" i="13"/>
  <c r="DF107" i="13" s="1"/>
  <c r="BM107" i="13"/>
  <c r="CT107" i="13" s="1"/>
  <c r="CC106" i="13"/>
  <c r="DJ106" i="13" s="1"/>
  <c r="BU106" i="13"/>
  <c r="DB106" i="13" s="1"/>
  <c r="BI106" i="13"/>
  <c r="CP106" i="13" s="1"/>
  <c r="CE105" i="13"/>
  <c r="DL105" i="13" s="1"/>
  <c r="BW105" i="13"/>
  <c r="DD105" i="13" s="1"/>
  <c r="BK105" i="13"/>
  <c r="CR105" i="13" s="1"/>
  <c r="BK104" i="13"/>
  <c r="CR104" i="13" s="1"/>
  <c r="BK103" i="13"/>
  <c r="CR103" i="13" s="1"/>
  <c r="BL102" i="13"/>
  <c r="CS102" i="13" s="1"/>
  <c r="CC101" i="13"/>
  <c r="DJ101" i="13" s="1"/>
  <c r="BY101" i="13"/>
  <c r="DF101" i="13" s="1"/>
  <c r="BU101" i="13"/>
  <c r="DB101" i="13" s="1"/>
  <c r="BM101" i="13"/>
  <c r="CT101" i="13" s="1"/>
  <c r="BI101" i="13"/>
  <c r="CP101" i="13" s="1"/>
  <c r="BP100" i="13"/>
  <c r="CW100" i="13" s="1"/>
  <c r="BL100" i="13"/>
  <c r="CS100" i="13" s="1"/>
  <c r="CD99" i="13"/>
  <c r="DK99" i="13" s="1"/>
  <c r="BZ99" i="13"/>
  <c r="DG99" i="13" s="1"/>
  <c r="BV99" i="13"/>
  <c r="DC99" i="13" s="1"/>
  <c r="BN99" i="13"/>
  <c r="CU99" i="13" s="1"/>
  <c r="BJ99" i="13"/>
  <c r="CQ99" i="13" s="1"/>
  <c r="CD108" i="13"/>
  <c r="DK108" i="13" s="1"/>
  <c r="BN108" i="13"/>
  <c r="CU108" i="13" s="1"/>
  <c r="BL107" i="13"/>
  <c r="CS107" i="13" s="1"/>
  <c r="BP106" i="13"/>
  <c r="CW106" i="13" s="1"/>
  <c r="BP105" i="13"/>
  <c r="CW105" i="13" s="1"/>
  <c r="CE104" i="13"/>
  <c r="DL104" i="13" s="1"/>
  <c r="BW104" i="13"/>
  <c r="DD104" i="13" s="1"/>
  <c r="BP104" i="13"/>
  <c r="CW104" i="13" s="1"/>
  <c r="CE103" i="13"/>
  <c r="DL103" i="13" s="1"/>
  <c r="BW103" i="13"/>
  <c r="DD103" i="13" s="1"/>
  <c r="BP103" i="13"/>
  <c r="CW103" i="13" s="1"/>
  <c r="CE102" i="13"/>
  <c r="DL102" i="13" s="1"/>
  <c r="BW102" i="13"/>
  <c r="DD102" i="13" s="1"/>
  <c r="BK102" i="13"/>
  <c r="CR102" i="13" s="1"/>
  <c r="BP101" i="13"/>
  <c r="CW101" i="13" s="1"/>
  <c r="BL101" i="13"/>
  <c r="CS101" i="13" s="1"/>
  <c r="CE100" i="13"/>
  <c r="DL100" i="13" s="1"/>
  <c r="CA100" i="13"/>
  <c r="DH100" i="13" s="1"/>
  <c r="BW100" i="13"/>
  <c r="DD100" i="13" s="1"/>
  <c r="BO100" i="13"/>
  <c r="CV100" i="13" s="1"/>
  <c r="BK100" i="13"/>
  <c r="CR100" i="13" s="1"/>
  <c r="CC99" i="13"/>
  <c r="DJ99" i="13" s="1"/>
  <c r="BY99" i="13"/>
  <c r="DF99" i="13" s="1"/>
  <c r="BU99" i="13"/>
  <c r="DB99" i="13" s="1"/>
  <c r="BM99" i="13"/>
  <c r="CT99" i="13" s="1"/>
  <c r="BI99" i="13"/>
  <c r="CP99" i="13" s="1"/>
  <c r="BP98" i="13"/>
  <c r="CW98" i="13" s="1"/>
  <c r="BL98" i="13"/>
  <c r="CS98" i="13" s="1"/>
  <c r="BJ108" i="13"/>
  <c r="CQ108" i="13" s="1"/>
  <c r="CC107" i="13"/>
  <c r="DJ107" i="13" s="1"/>
  <c r="BP107" i="13"/>
  <c r="CW107" i="13" s="1"/>
  <c r="CA105" i="13"/>
  <c r="DH105" i="13" s="1"/>
  <c r="BL104" i="13"/>
  <c r="CS104" i="13" s="1"/>
  <c r="BO103" i="13"/>
  <c r="CV103" i="13" s="1"/>
  <c r="CA102" i="13"/>
  <c r="DH102" i="13" s="1"/>
  <c r="BI102" i="13"/>
  <c r="CP102" i="13" s="1"/>
  <c r="CA101" i="13"/>
  <c r="DH101" i="13" s="1"/>
  <c r="BN101" i="13"/>
  <c r="CU101" i="13" s="1"/>
  <c r="BV100" i="13"/>
  <c r="DC100" i="13" s="1"/>
  <c r="BJ100" i="13"/>
  <c r="CQ100" i="13" s="1"/>
  <c r="CE99" i="13"/>
  <c r="DL99" i="13" s="1"/>
  <c r="BW99" i="13"/>
  <c r="DD99" i="13" s="1"/>
  <c r="BK99" i="13"/>
  <c r="CR99" i="13" s="1"/>
  <c r="CD98" i="13"/>
  <c r="DK98" i="13" s="1"/>
  <c r="BZ98" i="13"/>
  <c r="DG98" i="13" s="1"/>
  <c r="BV98" i="13"/>
  <c r="DC98" i="13" s="1"/>
  <c r="BM98" i="13"/>
  <c r="CT98" i="13" s="1"/>
  <c r="CD97" i="13"/>
  <c r="DK97" i="13" s="1"/>
  <c r="BZ97" i="13"/>
  <c r="DG97" i="13" s="1"/>
  <c r="BV97" i="13"/>
  <c r="DC97" i="13" s="1"/>
  <c r="BN97" i="13"/>
  <c r="CU97" i="13" s="1"/>
  <c r="BJ97" i="13"/>
  <c r="CQ97" i="13" s="1"/>
  <c r="CE96" i="13"/>
  <c r="DL96" i="13" s="1"/>
  <c r="CA96" i="13"/>
  <c r="DH96" i="13" s="1"/>
  <c r="BW96" i="13"/>
  <c r="DD96" i="13" s="1"/>
  <c r="BO96" i="13"/>
  <c r="CV96" i="13" s="1"/>
  <c r="BK96" i="13"/>
  <c r="CR96" i="13" s="1"/>
  <c r="BP95" i="13"/>
  <c r="CW95" i="13" s="1"/>
  <c r="BL95" i="13"/>
  <c r="CS95" i="13" s="1"/>
  <c r="CC94" i="13"/>
  <c r="DJ94" i="13" s="1"/>
  <c r="BY94" i="13"/>
  <c r="DF94" i="13" s="1"/>
  <c r="BU94" i="13"/>
  <c r="DB94" i="13" s="1"/>
  <c r="BM94" i="13"/>
  <c r="CT94" i="13" s="1"/>
  <c r="BI94" i="13"/>
  <c r="CP94" i="13" s="1"/>
  <c r="CC93" i="13"/>
  <c r="DJ93" i="13" s="1"/>
  <c r="BY93" i="13"/>
  <c r="DF93" i="13" s="1"/>
  <c r="BU93" i="13"/>
  <c r="DB93" i="13" s="1"/>
  <c r="BM93" i="13"/>
  <c r="CT93" i="13" s="1"/>
  <c r="BI93" i="13"/>
  <c r="CP93" i="13" s="1"/>
  <c r="CD92" i="13"/>
  <c r="DK92" i="13" s="1"/>
  <c r="BZ92" i="13"/>
  <c r="DG92" i="13" s="1"/>
  <c r="BV92" i="13"/>
  <c r="DC92" i="13" s="1"/>
  <c r="BN92" i="13"/>
  <c r="CU92" i="13" s="1"/>
  <c r="BJ92" i="13"/>
  <c r="CQ92" i="13" s="1"/>
  <c r="CE91" i="13"/>
  <c r="DL91" i="13" s="1"/>
  <c r="CA91" i="13"/>
  <c r="DH91" i="13" s="1"/>
  <c r="BW91" i="13"/>
  <c r="DD91" i="13" s="1"/>
  <c r="BO91" i="13"/>
  <c r="CV91" i="13" s="1"/>
  <c r="BK91" i="13"/>
  <c r="CR91" i="13" s="1"/>
  <c r="CE90" i="13"/>
  <c r="DL90" i="13" s="1"/>
  <c r="CA90" i="13"/>
  <c r="DH90" i="13" s="1"/>
  <c r="BW90" i="13"/>
  <c r="DD90" i="13" s="1"/>
  <c r="BO90" i="13"/>
  <c r="CV90" i="13" s="1"/>
  <c r="BK90" i="13"/>
  <c r="CR90" i="13" s="1"/>
  <c r="CE89" i="13"/>
  <c r="DL89" i="13" s="1"/>
  <c r="CA89" i="13"/>
  <c r="DH89" i="13" s="1"/>
  <c r="BW89" i="13"/>
  <c r="DD89" i="13" s="1"/>
  <c r="BO89" i="13"/>
  <c r="CV89" i="13" s="1"/>
  <c r="BK89" i="13"/>
  <c r="CR89" i="13" s="1"/>
  <c r="CE88" i="13"/>
  <c r="DL88" i="13" s="1"/>
  <c r="CA88" i="13"/>
  <c r="DH88" i="13" s="1"/>
  <c r="BW88" i="13"/>
  <c r="DD88" i="13" s="1"/>
  <c r="BO88" i="13"/>
  <c r="CV88" i="13" s="1"/>
  <c r="BK88" i="13"/>
  <c r="CR88" i="13" s="1"/>
  <c r="BP87" i="13"/>
  <c r="CW87" i="13" s="1"/>
  <c r="BL87" i="13"/>
  <c r="CS87" i="13" s="1"/>
  <c r="CD86" i="13"/>
  <c r="DK86" i="13" s="1"/>
  <c r="BZ86" i="13"/>
  <c r="DG86" i="13" s="1"/>
  <c r="BV86" i="13"/>
  <c r="DC86" i="13" s="1"/>
  <c r="BN86" i="13"/>
  <c r="CU86" i="13" s="1"/>
  <c r="BJ86" i="13"/>
  <c r="CQ86" i="13" s="1"/>
  <c r="BW108" i="13"/>
  <c r="DD108" i="13" s="1"/>
  <c r="BI107" i="13"/>
  <c r="CP107" i="13" s="1"/>
  <c r="BM106" i="13"/>
  <c r="CT106" i="13" s="1"/>
  <c r="BL103" i="13"/>
  <c r="CS103" i="13" s="1"/>
  <c r="BZ101" i="13"/>
  <c r="DG101" i="13" s="1"/>
  <c r="BK101" i="13"/>
  <c r="CR101" i="13" s="1"/>
  <c r="BZ100" i="13"/>
  <c r="DG100" i="13" s="1"/>
  <c r="BU100" i="13"/>
  <c r="DB100" i="13" s="1"/>
  <c r="BI100" i="13"/>
  <c r="CP100" i="13" s="1"/>
  <c r="BP99" i="13"/>
  <c r="CW99" i="13" s="1"/>
  <c r="CC98" i="13"/>
  <c r="DJ98" i="13" s="1"/>
  <c r="BY98" i="13"/>
  <c r="DF98" i="13" s="1"/>
  <c r="BU98" i="13"/>
  <c r="DB98" i="13" s="1"/>
  <c r="BK98" i="13"/>
  <c r="CR98" i="13" s="1"/>
  <c r="CC97" i="13"/>
  <c r="DJ97" i="13" s="1"/>
  <c r="BY97" i="13"/>
  <c r="DF97" i="13" s="1"/>
  <c r="BU97" i="13"/>
  <c r="DB97" i="13" s="1"/>
  <c r="BM97" i="13"/>
  <c r="CT97" i="13" s="1"/>
  <c r="BI97" i="13"/>
  <c r="CP97" i="13" s="1"/>
  <c r="CD96" i="13"/>
  <c r="DK96" i="13" s="1"/>
  <c r="BZ96" i="13"/>
  <c r="DG96" i="13" s="1"/>
  <c r="BV96" i="13"/>
  <c r="DC96" i="13" s="1"/>
  <c r="BN96" i="13"/>
  <c r="CU96" i="13" s="1"/>
  <c r="BJ96" i="13"/>
  <c r="CQ96" i="13" s="1"/>
  <c r="CE95" i="13"/>
  <c r="DL95" i="13" s="1"/>
  <c r="CA95" i="13"/>
  <c r="DH95" i="13" s="1"/>
  <c r="BW95" i="13"/>
  <c r="DD95" i="13" s="1"/>
  <c r="BO95" i="13"/>
  <c r="CV95" i="13" s="1"/>
  <c r="BK95" i="13"/>
  <c r="CR95" i="13" s="1"/>
  <c r="BP94" i="13"/>
  <c r="CW94" i="13" s="1"/>
  <c r="BL94" i="13"/>
  <c r="CS94" i="13" s="1"/>
  <c r="BP93" i="13"/>
  <c r="CW93" i="13" s="1"/>
  <c r="BL93" i="13"/>
  <c r="CS93" i="13" s="1"/>
  <c r="CC92" i="13"/>
  <c r="DJ92" i="13" s="1"/>
  <c r="BY92" i="13"/>
  <c r="DF92" i="13" s="1"/>
  <c r="BU92" i="13"/>
  <c r="DB92" i="13" s="1"/>
  <c r="BM92" i="13"/>
  <c r="CT92" i="13" s="1"/>
  <c r="BI92" i="13"/>
  <c r="CP92" i="13" s="1"/>
  <c r="CD91" i="13"/>
  <c r="DK91" i="13" s="1"/>
  <c r="BZ91" i="13"/>
  <c r="DG91" i="13" s="1"/>
  <c r="BV91" i="13"/>
  <c r="DC91" i="13" s="1"/>
  <c r="BN91" i="13"/>
  <c r="CU91" i="13" s="1"/>
  <c r="BJ91" i="13"/>
  <c r="CQ91" i="13" s="1"/>
  <c r="CD90" i="13"/>
  <c r="DK90" i="13" s="1"/>
  <c r="BZ90" i="13"/>
  <c r="DG90" i="13" s="1"/>
  <c r="BV90" i="13"/>
  <c r="DC90" i="13" s="1"/>
  <c r="BN90" i="13"/>
  <c r="CU90" i="13" s="1"/>
  <c r="BJ90" i="13"/>
  <c r="CQ90" i="13" s="1"/>
  <c r="CD89" i="13"/>
  <c r="DK89" i="13" s="1"/>
  <c r="BZ89" i="13"/>
  <c r="DG89" i="13" s="1"/>
  <c r="BV89" i="13"/>
  <c r="DC89" i="13" s="1"/>
  <c r="BN89" i="13"/>
  <c r="CU89" i="13" s="1"/>
  <c r="BJ89" i="13"/>
  <c r="CQ89" i="13" s="1"/>
  <c r="CD88" i="13"/>
  <c r="DK88" i="13" s="1"/>
  <c r="BZ88" i="13"/>
  <c r="DG88" i="13" s="1"/>
  <c r="BV88" i="13"/>
  <c r="DC88" i="13" s="1"/>
  <c r="BN88" i="13"/>
  <c r="CU88" i="13" s="1"/>
  <c r="BJ88" i="13"/>
  <c r="CQ88" i="13" s="1"/>
  <c r="CE87" i="13"/>
  <c r="DL87" i="13" s="1"/>
  <c r="CA87" i="13"/>
  <c r="DH87" i="13" s="1"/>
  <c r="BW87" i="13"/>
  <c r="DD87" i="13" s="1"/>
  <c r="BO87" i="13"/>
  <c r="CV87" i="13" s="1"/>
  <c r="BK87" i="13"/>
  <c r="CR87" i="13" s="1"/>
  <c r="CC86" i="13"/>
  <c r="DJ86" i="13" s="1"/>
  <c r="BY86" i="13"/>
  <c r="DF86" i="13" s="1"/>
  <c r="BU86" i="13"/>
  <c r="DB86" i="13" s="1"/>
  <c r="BV108" i="13"/>
  <c r="DC108" i="13" s="1"/>
  <c r="BL106" i="13"/>
  <c r="CS106" i="13" s="1"/>
  <c r="BO105" i="13"/>
  <c r="CV105" i="13" s="1"/>
  <c r="CA104" i="13"/>
  <c r="DH104" i="13" s="1"/>
  <c r="BP102" i="13"/>
  <c r="CW102" i="13" s="1"/>
  <c r="CE101" i="13"/>
  <c r="DL101" i="13" s="1"/>
  <c r="BW101" i="13"/>
  <c r="DD101" i="13" s="1"/>
  <c r="BJ101" i="13"/>
  <c r="CQ101" i="13" s="1"/>
  <c r="CD100" i="13"/>
  <c r="DK100" i="13" s="1"/>
  <c r="BY100" i="13"/>
  <c r="DF100" i="13" s="1"/>
  <c r="BN100" i="13"/>
  <c r="CU100" i="13" s="1"/>
  <c r="CA99" i="13"/>
  <c r="DH99" i="13" s="1"/>
  <c r="BO99" i="13"/>
  <c r="CV99" i="13" s="1"/>
  <c r="BO98" i="13"/>
  <c r="CV98" i="13" s="1"/>
  <c r="BJ98" i="13"/>
  <c r="CQ98" i="13" s="1"/>
  <c r="BP97" i="13"/>
  <c r="CW97" i="13" s="1"/>
  <c r="BL97" i="13"/>
  <c r="CS97" i="13" s="1"/>
  <c r="CC96" i="13"/>
  <c r="DJ96" i="13" s="1"/>
  <c r="BY96" i="13"/>
  <c r="DF96" i="13" s="1"/>
  <c r="BU96" i="13"/>
  <c r="DB96" i="13" s="1"/>
  <c r="BM96" i="13"/>
  <c r="CT96" i="13" s="1"/>
  <c r="BI96" i="13"/>
  <c r="CP96" i="13" s="1"/>
  <c r="CD95" i="13"/>
  <c r="DK95" i="13" s="1"/>
  <c r="BZ95" i="13"/>
  <c r="DG95" i="13" s="1"/>
  <c r="BV95" i="13"/>
  <c r="DC95" i="13" s="1"/>
  <c r="BN95" i="13"/>
  <c r="CU95" i="13" s="1"/>
  <c r="BJ95" i="13"/>
  <c r="CQ95" i="13" s="1"/>
  <c r="CA108" i="13"/>
  <c r="DH108" i="13" s="1"/>
  <c r="BU107" i="13"/>
  <c r="DB107" i="13" s="1"/>
  <c r="BY106" i="13"/>
  <c r="DF106" i="13" s="1"/>
  <c r="CA98" i="13"/>
  <c r="DH98" i="13" s="1"/>
  <c r="BI98" i="13"/>
  <c r="CP98" i="13" s="1"/>
  <c r="CE97" i="13"/>
  <c r="DL97" i="13" s="1"/>
  <c r="BW97" i="13"/>
  <c r="DD97" i="13" s="1"/>
  <c r="BL96" i="13"/>
  <c r="CS96" i="13" s="1"/>
  <c r="CE94" i="13"/>
  <c r="DL94" i="13" s="1"/>
  <c r="BZ94" i="13"/>
  <c r="DG94" i="13" s="1"/>
  <c r="BO94" i="13"/>
  <c r="CV94" i="13" s="1"/>
  <c r="CD93" i="13"/>
  <c r="DK93" i="13" s="1"/>
  <c r="BN93" i="13"/>
  <c r="CU93" i="13" s="1"/>
  <c r="BO92" i="13"/>
  <c r="CV92" i="13" s="1"/>
  <c r="BI91" i="13"/>
  <c r="CP91" i="13" s="1"/>
  <c r="BY90" i="13"/>
  <c r="DF90" i="13" s="1"/>
  <c r="BL90" i="13"/>
  <c r="CS90" i="13" s="1"/>
  <c r="BP89" i="13"/>
  <c r="CW89" i="13" s="1"/>
  <c r="BL88" i="13"/>
  <c r="CS88" i="13" s="1"/>
  <c r="CD87" i="13"/>
  <c r="DK87" i="13" s="1"/>
  <c r="BY87" i="13"/>
  <c r="DF87" i="13" s="1"/>
  <c r="BN87" i="13"/>
  <c r="CU87" i="13" s="1"/>
  <c r="CA86" i="13"/>
  <c r="DH86" i="13" s="1"/>
  <c r="BO86" i="13"/>
  <c r="CV86" i="13" s="1"/>
  <c r="BI86" i="13"/>
  <c r="CP86" i="13" s="1"/>
  <c r="CE85" i="13"/>
  <c r="DL85" i="13" s="1"/>
  <c r="CA85" i="13"/>
  <c r="DH85" i="13" s="1"/>
  <c r="BW85" i="13"/>
  <c r="DD85" i="13" s="1"/>
  <c r="BO85" i="13"/>
  <c r="CV85" i="13" s="1"/>
  <c r="BK85" i="13"/>
  <c r="CR85" i="13" s="1"/>
  <c r="CD84" i="13"/>
  <c r="DK84" i="13" s="1"/>
  <c r="BZ84" i="13"/>
  <c r="DG84" i="13" s="1"/>
  <c r="BV84" i="13"/>
  <c r="DC84" i="13" s="1"/>
  <c r="BN84" i="13"/>
  <c r="CU84" i="13" s="1"/>
  <c r="BJ84" i="13"/>
  <c r="CQ84" i="13" s="1"/>
  <c r="CC83" i="13"/>
  <c r="DJ83" i="13" s="1"/>
  <c r="BY83" i="13"/>
  <c r="DF83" i="13" s="1"/>
  <c r="BU83" i="13"/>
  <c r="DB83" i="13" s="1"/>
  <c r="BM83" i="13"/>
  <c r="CT83" i="13" s="1"/>
  <c r="BI83" i="13"/>
  <c r="CP83" i="13" s="1"/>
  <c r="CC82" i="13"/>
  <c r="DJ82" i="13" s="1"/>
  <c r="BY82" i="13"/>
  <c r="DF82" i="13" s="1"/>
  <c r="BU82" i="13"/>
  <c r="DB82" i="13" s="1"/>
  <c r="BM82" i="13"/>
  <c r="CT82" i="13" s="1"/>
  <c r="BI82" i="13"/>
  <c r="CP82" i="13" s="1"/>
  <c r="BO102" i="13"/>
  <c r="CV102" i="13" s="1"/>
  <c r="BM100" i="13"/>
  <c r="CT100" i="13" s="1"/>
  <c r="BO97" i="13"/>
  <c r="CV97" i="13" s="1"/>
  <c r="CC95" i="13"/>
  <c r="DJ95" i="13" s="1"/>
  <c r="BU95" i="13"/>
  <c r="DB95" i="13" s="1"/>
  <c r="CD94" i="13"/>
  <c r="DK94" i="13" s="1"/>
  <c r="BN94" i="13"/>
  <c r="CU94" i="13" s="1"/>
  <c r="BW93" i="13"/>
  <c r="DD93" i="13" s="1"/>
  <c r="BK93" i="13"/>
  <c r="CR93" i="13" s="1"/>
  <c r="CA92" i="13"/>
  <c r="DH92" i="13" s="1"/>
  <c r="BL92" i="13"/>
  <c r="CS92" i="13" s="1"/>
  <c r="CC91" i="13"/>
  <c r="DJ91" i="13" s="1"/>
  <c r="BU91" i="13"/>
  <c r="DB91" i="13" s="1"/>
  <c r="BP91" i="13"/>
  <c r="CW91" i="13" s="1"/>
  <c r="BI90" i="13"/>
  <c r="CP90" i="13" s="1"/>
  <c r="BY89" i="13"/>
  <c r="DF89" i="13" s="1"/>
  <c r="BM89" i="13"/>
  <c r="CT89" i="13" s="1"/>
  <c r="CC88" i="13"/>
  <c r="DJ88" i="13" s="1"/>
  <c r="BU88" i="13"/>
  <c r="DB88" i="13" s="1"/>
  <c r="BI88" i="13"/>
  <c r="CP88" i="13" s="1"/>
  <c r="CC87" i="13"/>
  <c r="DJ87" i="13" s="1"/>
  <c r="BM87" i="13"/>
  <c r="CT87" i="13" s="1"/>
  <c r="BM86" i="13"/>
  <c r="CT86" i="13" s="1"/>
  <c r="CD85" i="13"/>
  <c r="DK85" i="13" s="1"/>
  <c r="BZ85" i="13"/>
  <c r="DG85" i="13" s="1"/>
  <c r="BV85" i="13"/>
  <c r="DC85" i="13" s="1"/>
  <c r="BN85" i="13"/>
  <c r="CU85" i="13" s="1"/>
  <c r="BJ85" i="13"/>
  <c r="CQ85" i="13" s="1"/>
  <c r="CC84" i="13"/>
  <c r="DJ84" i="13" s="1"/>
  <c r="BY84" i="13"/>
  <c r="DF84" i="13" s="1"/>
  <c r="BU84" i="13"/>
  <c r="DB84" i="13" s="1"/>
  <c r="BM84" i="13"/>
  <c r="CT84" i="13" s="1"/>
  <c r="BI84" i="13"/>
  <c r="CP84" i="13" s="1"/>
  <c r="BP83" i="13"/>
  <c r="CW83" i="13" s="1"/>
  <c r="BL83" i="13"/>
  <c r="CS83" i="13" s="1"/>
  <c r="BK108" i="13"/>
  <c r="CR108" i="13" s="1"/>
  <c r="CA103" i="13"/>
  <c r="DH103" i="13" s="1"/>
  <c r="CD101" i="13"/>
  <c r="DK101" i="13" s="1"/>
  <c r="CC100" i="13"/>
  <c r="DJ100" i="13" s="1"/>
  <c r="BL99" i="13"/>
  <c r="CS99" i="13" s="1"/>
  <c r="CE98" i="13"/>
  <c r="DL98" i="13" s="1"/>
  <c r="BW98" i="13"/>
  <c r="DD98" i="13" s="1"/>
  <c r="CA97" i="13"/>
  <c r="DH97" i="13" s="1"/>
  <c r="BK97" i="13"/>
  <c r="CR97" i="13" s="1"/>
  <c r="BM95" i="13"/>
  <c r="CT95" i="13" s="1"/>
  <c r="BW94" i="13"/>
  <c r="DD94" i="13" s="1"/>
  <c r="BK94" i="13"/>
  <c r="CR94" i="13" s="1"/>
  <c r="CA93" i="13"/>
  <c r="DH93" i="13" s="1"/>
  <c r="BV93" i="13"/>
  <c r="DC93" i="13" s="1"/>
  <c r="BJ93" i="13"/>
  <c r="CQ93" i="13" s="1"/>
  <c r="BK92" i="13"/>
  <c r="CR92" i="13" s="1"/>
  <c r="BM91" i="13"/>
  <c r="CT91" i="13" s="1"/>
  <c r="CC90" i="13"/>
  <c r="DJ90" i="13" s="1"/>
  <c r="BU90" i="13"/>
  <c r="DB90" i="13" s="1"/>
  <c r="BP90" i="13"/>
  <c r="CW90" i="13" s="1"/>
  <c r="BL89" i="13"/>
  <c r="CS89" i="13" s="1"/>
  <c r="BP88" i="13"/>
  <c r="CW88" i="13" s="1"/>
  <c r="BV87" i="13"/>
  <c r="DC87" i="13" s="1"/>
  <c r="BJ87" i="13"/>
  <c r="CQ87" i="13" s="1"/>
  <c r="CE86" i="13"/>
  <c r="DL86" i="13" s="1"/>
  <c r="BW86" i="13"/>
  <c r="DD86" i="13" s="1"/>
  <c r="BL86" i="13"/>
  <c r="CS86" i="13" s="1"/>
  <c r="CC85" i="13"/>
  <c r="DJ85" i="13" s="1"/>
  <c r="BY85" i="13"/>
  <c r="DF85" i="13" s="1"/>
  <c r="BU85" i="13"/>
  <c r="DB85" i="13" s="1"/>
  <c r="BM85" i="13"/>
  <c r="CT85" i="13" s="1"/>
  <c r="BI85" i="13"/>
  <c r="CP85" i="13" s="1"/>
  <c r="BP84" i="13"/>
  <c r="CW84" i="13" s="1"/>
  <c r="BL84" i="13"/>
  <c r="CS84" i="13" s="1"/>
  <c r="BV101" i="13"/>
  <c r="DC101" i="13" s="1"/>
  <c r="BO101" i="13"/>
  <c r="CV101" i="13" s="1"/>
  <c r="BP96" i="13"/>
  <c r="CW96" i="13" s="1"/>
  <c r="BZ93" i="13"/>
  <c r="DG93" i="13" s="1"/>
  <c r="CC89" i="13"/>
  <c r="DJ89" i="13" s="1"/>
  <c r="BZ87" i="13"/>
  <c r="DG87" i="13" s="1"/>
  <c r="BP86" i="13"/>
  <c r="CW86" i="13" s="1"/>
  <c r="BP85" i="13"/>
  <c r="CW85" i="13" s="1"/>
  <c r="BO84" i="13"/>
  <c r="CV84" i="13" s="1"/>
  <c r="BW83" i="13"/>
  <c r="DD83" i="13" s="1"/>
  <c r="BK83" i="13"/>
  <c r="CR83" i="13" s="1"/>
  <c r="CA82" i="13"/>
  <c r="DH82" i="13" s="1"/>
  <c r="BV82" i="13"/>
  <c r="DC82" i="13" s="1"/>
  <c r="BL82" i="13"/>
  <c r="CS82" i="13" s="1"/>
  <c r="CD81" i="13"/>
  <c r="DK81" i="13" s="1"/>
  <c r="BZ81" i="13"/>
  <c r="DG81" i="13" s="1"/>
  <c r="BV81" i="13"/>
  <c r="DC81" i="13" s="1"/>
  <c r="BN81" i="13"/>
  <c r="CU81" i="13" s="1"/>
  <c r="BJ81" i="13"/>
  <c r="CQ81" i="13" s="1"/>
  <c r="CD80" i="13"/>
  <c r="DK80" i="13" s="1"/>
  <c r="BZ80" i="13"/>
  <c r="DG80" i="13" s="1"/>
  <c r="BV80" i="13"/>
  <c r="DC80" i="13" s="1"/>
  <c r="BN80" i="13"/>
  <c r="CU80" i="13" s="1"/>
  <c r="BJ80" i="13"/>
  <c r="CQ80" i="13" s="1"/>
  <c r="CD79" i="13"/>
  <c r="DK79" i="13" s="1"/>
  <c r="BZ79" i="13"/>
  <c r="DG79" i="13" s="1"/>
  <c r="BV79" i="13"/>
  <c r="DC79" i="13" s="1"/>
  <c r="BN79" i="13"/>
  <c r="CU79" i="13" s="1"/>
  <c r="BJ79" i="13"/>
  <c r="CQ79" i="13" s="1"/>
  <c r="CD78" i="13"/>
  <c r="DK78" i="13" s="1"/>
  <c r="BZ78" i="13"/>
  <c r="DG78" i="13" s="1"/>
  <c r="BV78" i="13"/>
  <c r="DC78" i="13" s="1"/>
  <c r="BN78" i="13"/>
  <c r="CU78" i="13" s="1"/>
  <c r="BJ78" i="13"/>
  <c r="CQ78" i="13" s="1"/>
  <c r="CD77" i="13"/>
  <c r="DK77" i="13" s="1"/>
  <c r="BZ77" i="13"/>
  <c r="DG77" i="13" s="1"/>
  <c r="BV77" i="13"/>
  <c r="DC77" i="13" s="1"/>
  <c r="BN77" i="13"/>
  <c r="CU77" i="13" s="1"/>
  <c r="BJ77" i="13"/>
  <c r="CQ77" i="13" s="1"/>
  <c r="CD76" i="13"/>
  <c r="DK76" i="13" s="1"/>
  <c r="BZ76" i="13"/>
  <c r="DG76" i="13" s="1"/>
  <c r="BV76" i="13"/>
  <c r="DC76" i="13" s="1"/>
  <c r="BN76" i="13"/>
  <c r="CU76" i="13" s="1"/>
  <c r="BJ76" i="13"/>
  <c r="CQ76" i="13" s="1"/>
  <c r="CE75" i="13"/>
  <c r="DL75" i="13" s="1"/>
  <c r="CA75" i="13"/>
  <c r="DH75" i="13" s="1"/>
  <c r="BW75" i="13"/>
  <c r="DD75" i="13" s="1"/>
  <c r="BO75" i="13"/>
  <c r="CV75" i="13" s="1"/>
  <c r="BK75" i="13"/>
  <c r="CR75" i="13" s="1"/>
  <c r="CD74" i="13"/>
  <c r="DK74" i="13" s="1"/>
  <c r="BZ74" i="13"/>
  <c r="DG74" i="13" s="1"/>
  <c r="BV74" i="13"/>
  <c r="DC74" i="13" s="1"/>
  <c r="BN74" i="13"/>
  <c r="CU74" i="13" s="1"/>
  <c r="BJ74" i="13"/>
  <c r="CQ74" i="13" s="1"/>
  <c r="CE73" i="13"/>
  <c r="DL73" i="13" s="1"/>
  <c r="CA73" i="13"/>
  <c r="DH73" i="13" s="1"/>
  <c r="BW73" i="13"/>
  <c r="DD73" i="13" s="1"/>
  <c r="BO73" i="13"/>
  <c r="CV73" i="13" s="1"/>
  <c r="BK73" i="13"/>
  <c r="CR73" i="13" s="1"/>
  <c r="CD72" i="13"/>
  <c r="DK72" i="13" s="1"/>
  <c r="BZ72" i="13"/>
  <c r="DG72" i="13" s="1"/>
  <c r="BV72" i="13"/>
  <c r="DC72" i="13" s="1"/>
  <c r="BN72" i="13"/>
  <c r="CU72" i="13" s="1"/>
  <c r="BJ72" i="13"/>
  <c r="CQ72" i="13" s="1"/>
  <c r="CC71" i="13"/>
  <c r="DJ71" i="13" s="1"/>
  <c r="BY71" i="13"/>
  <c r="DF71" i="13" s="1"/>
  <c r="BU71" i="13"/>
  <c r="DB71" i="13" s="1"/>
  <c r="BM71" i="13"/>
  <c r="CT71" i="13" s="1"/>
  <c r="BI71" i="13"/>
  <c r="CP71" i="13" s="1"/>
  <c r="BL105" i="13"/>
  <c r="CS105" i="13" s="1"/>
  <c r="BN98" i="13"/>
  <c r="CU98" i="13" s="1"/>
  <c r="BI95" i="13"/>
  <c r="CP95" i="13" s="1"/>
  <c r="BV94" i="13"/>
  <c r="DC94" i="13" s="1"/>
  <c r="BM90" i="13"/>
  <c r="CT90" i="13" s="1"/>
  <c r="BU89" i="13"/>
  <c r="DB89" i="13" s="1"/>
  <c r="BI89" i="13"/>
  <c r="CP89" i="13" s="1"/>
  <c r="BM88" i="13"/>
  <c r="CT88" i="13" s="1"/>
  <c r="BK86" i="13"/>
  <c r="CR86" i="13" s="1"/>
  <c r="BL85" i="13"/>
  <c r="CS85" i="13" s="1"/>
  <c r="CA84" i="13"/>
  <c r="DH84" i="13" s="1"/>
  <c r="BK84" i="13"/>
  <c r="CR84" i="13" s="1"/>
  <c r="CA83" i="13"/>
  <c r="DH83" i="13" s="1"/>
  <c r="BV83" i="13"/>
  <c r="DC83" i="13" s="1"/>
  <c r="BJ83" i="13"/>
  <c r="CQ83" i="13" s="1"/>
  <c r="CE82" i="13"/>
  <c r="DL82" i="13" s="1"/>
  <c r="BZ82" i="13"/>
  <c r="DG82" i="13" s="1"/>
  <c r="BP82" i="13"/>
  <c r="CW82" i="13" s="1"/>
  <c r="BK82" i="13"/>
  <c r="CR82" i="13" s="1"/>
  <c r="CC81" i="13"/>
  <c r="DJ81" i="13" s="1"/>
  <c r="BY81" i="13"/>
  <c r="DF81" i="13" s="1"/>
  <c r="BU81" i="13"/>
  <c r="DB81" i="13" s="1"/>
  <c r="BM81" i="13"/>
  <c r="CT81" i="13" s="1"/>
  <c r="BI81" i="13"/>
  <c r="CP81" i="13" s="1"/>
  <c r="CC80" i="13"/>
  <c r="DJ80" i="13" s="1"/>
  <c r="BY80" i="13"/>
  <c r="DF80" i="13" s="1"/>
  <c r="BU80" i="13"/>
  <c r="DB80" i="13" s="1"/>
  <c r="BM80" i="13"/>
  <c r="CT80" i="13" s="1"/>
  <c r="BI80" i="13"/>
  <c r="CP80" i="13" s="1"/>
  <c r="CC79" i="13"/>
  <c r="DJ79" i="13" s="1"/>
  <c r="BY79" i="13"/>
  <c r="DF79" i="13" s="1"/>
  <c r="BU79" i="13"/>
  <c r="DB79" i="13" s="1"/>
  <c r="BM79" i="13"/>
  <c r="CT79" i="13" s="1"/>
  <c r="BI79" i="13"/>
  <c r="CP79" i="13" s="1"/>
  <c r="CC78" i="13"/>
  <c r="DJ78" i="13" s="1"/>
  <c r="BY78" i="13"/>
  <c r="DF78" i="13" s="1"/>
  <c r="BU78" i="13"/>
  <c r="DB78" i="13" s="1"/>
  <c r="BM78" i="13"/>
  <c r="CT78" i="13" s="1"/>
  <c r="BI78" i="13"/>
  <c r="CP78" i="13" s="1"/>
  <c r="CC77" i="13"/>
  <c r="DJ77" i="13" s="1"/>
  <c r="BY77" i="13"/>
  <c r="DF77" i="13" s="1"/>
  <c r="BU77" i="13"/>
  <c r="DB77" i="13" s="1"/>
  <c r="BM77" i="13"/>
  <c r="CT77" i="13" s="1"/>
  <c r="BI77" i="13"/>
  <c r="CP77" i="13" s="1"/>
  <c r="CC76" i="13"/>
  <c r="DJ76" i="13" s="1"/>
  <c r="BY76" i="13"/>
  <c r="DF76" i="13" s="1"/>
  <c r="BU76" i="13"/>
  <c r="DB76" i="13" s="1"/>
  <c r="BM76" i="13"/>
  <c r="CT76" i="13" s="1"/>
  <c r="BI76" i="13"/>
  <c r="CP76" i="13" s="1"/>
  <c r="CD75" i="13"/>
  <c r="DK75" i="13" s="1"/>
  <c r="BZ75" i="13"/>
  <c r="DG75" i="13" s="1"/>
  <c r="BV75" i="13"/>
  <c r="DC75" i="13" s="1"/>
  <c r="BN75" i="13"/>
  <c r="CU75" i="13" s="1"/>
  <c r="BJ75" i="13"/>
  <c r="CQ75" i="13" s="1"/>
  <c r="CC74" i="13"/>
  <c r="DJ74" i="13" s="1"/>
  <c r="BY74" i="13"/>
  <c r="DF74" i="13" s="1"/>
  <c r="BU74" i="13"/>
  <c r="DB74" i="13" s="1"/>
  <c r="BM74" i="13"/>
  <c r="CT74" i="13" s="1"/>
  <c r="BI74" i="13"/>
  <c r="CP74" i="13" s="1"/>
  <c r="CD73" i="13"/>
  <c r="DK73" i="13" s="1"/>
  <c r="BZ73" i="13"/>
  <c r="DG73" i="13" s="1"/>
  <c r="BV73" i="13"/>
  <c r="DC73" i="13" s="1"/>
  <c r="BN73" i="13"/>
  <c r="CU73" i="13" s="1"/>
  <c r="BJ73" i="13"/>
  <c r="CQ73" i="13" s="1"/>
  <c r="CC72" i="13"/>
  <c r="DJ72" i="13" s="1"/>
  <c r="BY72" i="13"/>
  <c r="DF72" i="13" s="1"/>
  <c r="BU72" i="13"/>
  <c r="DB72" i="13" s="1"/>
  <c r="BM72" i="13"/>
  <c r="CT72" i="13" s="1"/>
  <c r="BI72" i="13"/>
  <c r="CP72" i="13" s="1"/>
  <c r="BP71" i="13"/>
  <c r="CW71" i="13" s="1"/>
  <c r="BL71" i="13"/>
  <c r="CS71" i="13" s="1"/>
  <c r="CE70" i="13"/>
  <c r="DL70" i="13" s="1"/>
  <c r="CA70" i="13"/>
  <c r="DH70" i="13" s="1"/>
  <c r="BJ94" i="13"/>
  <c r="CQ94" i="13" s="1"/>
  <c r="CE93" i="13"/>
  <c r="DL93" i="13" s="1"/>
  <c r="BO93" i="13"/>
  <c r="CV93" i="13" s="1"/>
  <c r="BW92" i="13"/>
  <c r="DD92" i="13" s="1"/>
  <c r="BP92" i="13"/>
  <c r="CW92" i="13" s="1"/>
  <c r="BY91" i="13"/>
  <c r="DF91" i="13" s="1"/>
  <c r="BU87" i="13"/>
  <c r="DB87" i="13" s="1"/>
  <c r="CE83" i="13"/>
  <c r="DL83" i="13" s="1"/>
  <c r="BZ83" i="13"/>
  <c r="DG83" i="13" s="1"/>
  <c r="BO83" i="13"/>
  <c r="CV83" i="13" s="1"/>
  <c r="CD82" i="13"/>
  <c r="DK82" i="13" s="1"/>
  <c r="BO82" i="13"/>
  <c r="CV82" i="13" s="1"/>
  <c r="BJ82" i="13"/>
  <c r="CQ82" i="13" s="1"/>
  <c r="BP81" i="13"/>
  <c r="CW81" i="13" s="1"/>
  <c r="BL81" i="13"/>
  <c r="CS81" i="13" s="1"/>
  <c r="BP80" i="13"/>
  <c r="CW80" i="13" s="1"/>
  <c r="BL80" i="13"/>
  <c r="CS80" i="13" s="1"/>
  <c r="BP79" i="13"/>
  <c r="CW79" i="13" s="1"/>
  <c r="BL79" i="13"/>
  <c r="CS79" i="13" s="1"/>
  <c r="BP78" i="13"/>
  <c r="CW78" i="13" s="1"/>
  <c r="BL78" i="13"/>
  <c r="CS78" i="13" s="1"/>
  <c r="BP77" i="13"/>
  <c r="CW77" i="13" s="1"/>
  <c r="BL77" i="13"/>
  <c r="CS77" i="13" s="1"/>
  <c r="BP76" i="13"/>
  <c r="CW76" i="13" s="1"/>
  <c r="BL76" i="13"/>
  <c r="CS76" i="13" s="1"/>
  <c r="CC75" i="13"/>
  <c r="DJ75" i="13" s="1"/>
  <c r="BY75" i="13"/>
  <c r="DF75" i="13" s="1"/>
  <c r="BU75" i="13"/>
  <c r="DB75" i="13" s="1"/>
  <c r="BM75" i="13"/>
  <c r="CT75" i="13" s="1"/>
  <c r="BI75" i="13"/>
  <c r="CP75" i="13" s="1"/>
  <c r="BP74" i="13"/>
  <c r="CW74" i="13" s="1"/>
  <c r="BL74" i="13"/>
  <c r="CS74" i="13" s="1"/>
  <c r="CC73" i="13"/>
  <c r="DJ73" i="13" s="1"/>
  <c r="BY73" i="13"/>
  <c r="DF73" i="13" s="1"/>
  <c r="BU73" i="13"/>
  <c r="DB73" i="13" s="1"/>
  <c r="BM73" i="13"/>
  <c r="CT73" i="13" s="1"/>
  <c r="BI73" i="13"/>
  <c r="CP73" i="13" s="1"/>
  <c r="BP72" i="13"/>
  <c r="CW72" i="13" s="1"/>
  <c r="BL72" i="13"/>
  <c r="CS72" i="13" s="1"/>
  <c r="CE92" i="13"/>
  <c r="DL92" i="13" s="1"/>
  <c r="BL91" i="13"/>
  <c r="CS91" i="13" s="1"/>
  <c r="BN83" i="13"/>
  <c r="CU83" i="13" s="1"/>
  <c r="CE78" i="13"/>
  <c r="DL78" i="13" s="1"/>
  <c r="BK78" i="13"/>
  <c r="CR78" i="13" s="1"/>
  <c r="BW77" i="13"/>
  <c r="DD77" i="13" s="1"/>
  <c r="BO77" i="13"/>
  <c r="CV77" i="13" s="1"/>
  <c r="BO76" i="13"/>
  <c r="CV76" i="13" s="1"/>
  <c r="BL75" i="13"/>
  <c r="CS75" i="13" s="1"/>
  <c r="BO74" i="13"/>
  <c r="CV74" i="13" s="1"/>
  <c r="BP73" i="13"/>
  <c r="CW73" i="13" s="1"/>
  <c r="CE72" i="13"/>
  <c r="DL72" i="13" s="1"/>
  <c r="BW72" i="13"/>
  <c r="DD72" i="13" s="1"/>
  <c r="CA71" i="13"/>
  <c r="DH71" i="13" s="1"/>
  <c r="BV71" i="13"/>
  <c r="DC71" i="13" s="1"/>
  <c r="BJ71" i="13"/>
  <c r="CQ71" i="13" s="1"/>
  <c r="BW70" i="13"/>
  <c r="DD70" i="13" s="1"/>
  <c r="BO70" i="13"/>
  <c r="CV70" i="13" s="1"/>
  <c r="BK70" i="13"/>
  <c r="CR70" i="13" s="1"/>
  <c r="CC69" i="13"/>
  <c r="DJ69" i="13" s="1"/>
  <c r="BY69" i="13"/>
  <c r="DF69" i="13" s="1"/>
  <c r="BU69" i="13"/>
  <c r="DB69" i="13" s="1"/>
  <c r="BM69" i="13"/>
  <c r="CT69" i="13" s="1"/>
  <c r="BI69" i="13"/>
  <c r="CP69" i="13" s="1"/>
  <c r="BP68" i="13"/>
  <c r="CW68" i="13" s="1"/>
  <c r="BL68" i="13"/>
  <c r="CS68" i="13" s="1"/>
  <c r="CE67" i="13"/>
  <c r="DL67" i="13" s="1"/>
  <c r="CA67" i="13"/>
  <c r="DH67" i="13" s="1"/>
  <c r="BW67" i="13"/>
  <c r="DD67" i="13" s="1"/>
  <c r="BO67" i="13"/>
  <c r="CV67" i="13" s="1"/>
  <c r="BK67" i="13"/>
  <c r="CR67" i="13" s="1"/>
  <c r="CD66" i="13"/>
  <c r="DK66" i="13" s="1"/>
  <c r="BZ66" i="13"/>
  <c r="DG66" i="13" s="1"/>
  <c r="BV66" i="13"/>
  <c r="DC66" i="13" s="1"/>
  <c r="BN66" i="13"/>
  <c r="CU66" i="13" s="1"/>
  <c r="BJ66" i="13"/>
  <c r="CQ66" i="13" s="1"/>
  <c r="BP65" i="13"/>
  <c r="CW65" i="13" s="1"/>
  <c r="BL65" i="13"/>
  <c r="CS65" i="13" s="1"/>
  <c r="BP64" i="13"/>
  <c r="CW64" i="13" s="1"/>
  <c r="BL64" i="13"/>
  <c r="CS64" i="13" s="1"/>
  <c r="CC63" i="13"/>
  <c r="DJ63" i="13" s="1"/>
  <c r="BY63" i="13"/>
  <c r="DF63" i="13" s="1"/>
  <c r="BU63" i="13"/>
  <c r="DB63" i="13" s="1"/>
  <c r="BM63" i="13"/>
  <c r="CT63" i="13" s="1"/>
  <c r="BI63" i="13"/>
  <c r="CP63" i="13" s="1"/>
  <c r="CD62" i="13"/>
  <c r="DK62" i="13" s="1"/>
  <c r="BZ62" i="13"/>
  <c r="DG62" i="13" s="1"/>
  <c r="BV62" i="13"/>
  <c r="DC62" i="13" s="1"/>
  <c r="BN62" i="13"/>
  <c r="CU62" i="13" s="1"/>
  <c r="BJ62" i="13"/>
  <c r="CQ62" i="13" s="1"/>
  <c r="BP61" i="13"/>
  <c r="CW61" i="13" s="1"/>
  <c r="BL61" i="13"/>
  <c r="CS61" i="13" s="1"/>
  <c r="BP60" i="13"/>
  <c r="CW60" i="13" s="1"/>
  <c r="BL60" i="13"/>
  <c r="CS60" i="13" s="1"/>
  <c r="BP59" i="13"/>
  <c r="CW59" i="13" s="1"/>
  <c r="BL59" i="13"/>
  <c r="CS59" i="13" s="1"/>
  <c r="CC58" i="13"/>
  <c r="DJ58" i="13" s="1"/>
  <c r="BY58" i="13"/>
  <c r="DF58" i="13" s="1"/>
  <c r="BU58" i="13"/>
  <c r="DB58" i="13" s="1"/>
  <c r="BM58" i="13"/>
  <c r="CT58" i="13" s="1"/>
  <c r="BI58" i="13"/>
  <c r="CP58" i="13" s="1"/>
  <c r="CC57" i="13"/>
  <c r="DJ57" i="13" s="1"/>
  <c r="BY57" i="13"/>
  <c r="DF57" i="13" s="1"/>
  <c r="BU57" i="13"/>
  <c r="DB57" i="13" s="1"/>
  <c r="BM57" i="13"/>
  <c r="CT57" i="13" s="1"/>
  <c r="BI57" i="13"/>
  <c r="CP57" i="13" s="1"/>
  <c r="CD83" i="13"/>
  <c r="DK83" i="13" s="1"/>
  <c r="BW82" i="13"/>
  <c r="DD82" i="13" s="1"/>
  <c r="CE81" i="13"/>
  <c r="DL81" i="13" s="1"/>
  <c r="BW81" i="13"/>
  <c r="DD81" i="13" s="1"/>
  <c r="CE80" i="13"/>
  <c r="DL80" i="13" s="1"/>
  <c r="BW80" i="13"/>
  <c r="DD80" i="13" s="1"/>
  <c r="BO80" i="13"/>
  <c r="CV80" i="13" s="1"/>
  <c r="CE79" i="13"/>
  <c r="DL79" i="13" s="1"/>
  <c r="BW79" i="13"/>
  <c r="DD79" i="13" s="1"/>
  <c r="BO79" i="13"/>
  <c r="CV79" i="13" s="1"/>
  <c r="CA78" i="13"/>
  <c r="DH78" i="13" s="1"/>
  <c r="BK77" i="13"/>
  <c r="CR77" i="13" s="1"/>
  <c r="CA76" i="13"/>
  <c r="DH76" i="13" s="1"/>
  <c r="BK76" i="13"/>
  <c r="CR76" i="13" s="1"/>
  <c r="CA74" i="13"/>
  <c r="DH74" i="13" s="1"/>
  <c r="BK74" i="13"/>
  <c r="CR74" i="13" s="1"/>
  <c r="BL73" i="13"/>
  <c r="CS73" i="13" s="1"/>
  <c r="BO72" i="13"/>
  <c r="CV72" i="13" s="1"/>
  <c r="CE71" i="13"/>
  <c r="DL71" i="13" s="1"/>
  <c r="BZ71" i="13"/>
  <c r="DG71" i="13" s="1"/>
  <c r="BO71" i="13"/>
  <c r="CV71" i="13" s="1"/>
  <c r="BZ70" i="13"/>
  <c r="DG70" i="13" s="1"/>
  <c r="BV70" i="13"/>
  <c r="DC70" i="13" s="1"/>
  <c r="BN70" i="13"/>
  <c r="CU70" i="13" s="1"/>
  <c r="BJ70" i="13"/>
  <c r="CQ70" i="13" s="1"/>
  <c r="BP69" i="13"/>
  <c r="CW69" i="13" s="1"/>
  <c r="BL69" i="13"/>
  <c r="CS69" i="13" s="1"/>
  <c r="CE68" i="13"/>
  <c r="DL68" i="13" s="1"/>
  <c r="CA68" i="13"/>
  <c r="DH68" i="13" s="1"/>
  <c r="BW68" i="13"/>
  <c r="DD68" i="13" s="1"/>
  <c r="BO68" i="13"/>
  <c r="CV68" i="13" s="1"/>
  <c r="BK68" i="13"/>
  <c r="CR68" i="13" s="1"/>
  <c r="CD67" i="13"/>
  <c r="DK67" i="13" s="1"/>
  <c r="BZ67" i="13"/>
  <c r="DG67" i="13" s="1"/>
  <c r="BV67" i="13"/>
  <c r="DC67" i="13" s="1"/>
  <c r="BN67" i="13"/>
  <c r="CU67" i="13" s="1"/>
  <c r="BJ67" i="13"/>
  <c r="CQ67" i="13" s="1"/>
  <c r="CC66" i="13"/>
  <c r="DJ66" i="13" s="1"/>
  <c r="BY66" i="13"/>
  <c r="DF66" i="13" s="1"/>
  <c r="BU66" i="13"/>
  <c r="DB66" i="13" s="1"/>
  <c r="BM66" i="13"/>
  <c r="CT66" i="13" s="1"/>
  <c r="BI66" i="13"/>
  <c r="CP66" i="13" s="1"/>
  <c r="CE65" i="13"/>
  <c r="DL65" i="13" s="1"/>
  <c r="CA65" i="13"/>
  <c r="DH65" i="13" s="1"/>
  <c r="BW65" i="13"/>
  <c r="DD65" i="13" s="1"/>
  <c r="BO65" i="13"/>
  <c r="CV65" i="13" s="1"/>
  <c r="BK65" i="13"/>
  <c r="CR65" i="13" s="1"/>
  <c r="CE64" i="13"/>
  <c r="DL64" i="13" s="1"/>
  <c r="CA64" i="13"/>
  <c r="DH64" i="13" s="1"/>
  <c r="BW64" i="13"/>
  <c r="DD64" i="13" s="1"/>
  <c r="BO64" i="13"/>
  <c r="CV64" i="13" s="1"/>
  <c r="BK64" i="13"/>
  <c r="CR64" i="13" s="1"/>
  <c r="BP63" i="13"/>
  <c r="CW63" i="13" s="1"/>
  <c r="BL63" i="13"/>
  <c r="CS63" i="13" s="1"/>
  <c r="CC62" i="13"/>
  <c r="DJ62" i="13" s="1"/>
  <c r="BY62" i="13"/>
  <c r="DF62" i="13" s="1"/>
  <c r="BU62" i="13"/>
  <c r="DB62" i="13" s="1"/>
  <c r="BM62" i="13"/>
  <c r="CT62" i="13" s="1"/>
  <c r="BI62" i="13"/>
  <c r="CP62" i="13" s="1"/>
  <c r="CE61" i="13"/>
  <c r="DL61" i="13" s="1"/>
  <c r="CA61" i="13"/>
  <c r="DH61" i="13" s="1"/>
  <c r="BW61" i="13"/>
  <c r="DD61" i="13" s="1"/>
  <c r="BO61" i="13"/>
  <c r="CV61" i="13" s="1"/>
  <c r="BK61" i="13"/>
  <c r="CR61" i="13" s="1"/>
  <c r="CE60" i="13"/>
  <c r="DL60" i="13" s="1"/>
  <c r="CA60" i="13"/>
  <c r="DH60" i="13" s="1"/>
  <c r="BW60" i="13"/>
  <c r="DD60" i="13" s="1"/>
  <c r="BO60" i="13"/>
  <c r="CV60" i="13" s="1"/>
  <c r="BK60" i="13"/>
  <c r="CR60" i="13" s="1"/>
  <c r="CE59" i="13"/>
  <c r="DL59" i="13" s="1"/>
  <c r="CA59" i="13"/>
  <c r="DH59" i="13" s="1"/>
  <c r="BW59" i="13"/>
  <c r="DD59" i="13" s="1"/>
  <c r="BO59" i="13"/>
  <c r="CV59" i="13" s="1"/>
  <c r="BK59" i="13"/>
  <c r="CR59" i="13" s="1"/>
  <c r="BP58" i="13"/>
  <c r="CW58" i="13" s="1"/>
  <c r="BL58" i="13"/>
  <c r="CS58" i="13" s="1"/>
  <c r="BP57" i="13"/>
  <c r="CW57" i="13" s="1"/>
  <c r="BL57" i="13"/>
  <c r="CS57" i="13" s="1"/>
  <c r="CD56" i="13"/>
  <c r="DK56" i="13" s="1"/>
  <c r="BO104" i="13"/>
  <c r="CV104" i="13" s="1"/>
  <c r="BY95" i="13"/>
  <c r="DF95" i="13" s="1"/>
  <c r="CA94" i="13"/>
  <c r="DH94" i="13" s="1"/>
  <c r="BI87" i="13"/>
  <c r="CP87" i="13" s="1"/>
  <c r="BW84" i="13"/>
  <c r="DD84" i="13" s="1"/>
  <c r="BN82" i="13"/>
  <c r="CU82" i="13" s="1"/>
  <c r="BO81" i="13"/>
  <c r="CV81" i="13" s="1"/>
  <c r="BK80" i="13"/>
  <c r="CR80" i="13" s="1"/>
  <c r="BK79" i="13"/>
  <c r="CR79" i="13" s="1"/>
  <c r="BW78" i="13"/>
  <c r="DD78" i="13" s="1"/>
  <c r="CE77" i="13"/>
  <c r="DL77" i="13" s="1"/>
  <c r="CA72" i="13"/>
  <c r="DH72" i="13" s="1"/>
  <c r="BK72" i="13"/>
  <c r="CR72" i="13" s="1"/>
  <c r="CD71" i="13"/>
  <c r="DK71" i="13" s="1"/>
  <c r="BN71" i="13"/>
  <c r="CU71" i="13" s="1"/>
  <c r="CD70" i="13"/>
  <c r="DK70" i="13" s="1"/>
  <c r="BY70" i="13"/>
  <c r="DF70" i="13" s="1"/>
  <c r="BU70" i="13"/>
  <c r="DB70" i="13" s="1"/>
  <c r="BM70" i="13"/>
  <c r="CT70" i="13" s="1"/>
  <c r="BI70" i="13"/>
  <c r="CP70" i="13" s="1"/>
  <c r="CE69" i="13"/>
  <c r="DL69" i="13" s="1"/>
  <c r="CA69" i="13"/>
  <c r="DH69" i="13" s="1"/>
  <c r="BW69" i="13"/>
  <c r="DD69" i="13" s="1"/>
  <c r="BO69" i="13"/>
  <c r="CV69" i="13" s="1"/>
  <c r="BK69" i="13"/>
  <c r="CR69" i="13" s="1"/>
  <c r="CD68" i="13"/>
  <c r="DK68" i="13" s="1"/>
  <c r="BZ68" i="13"/>
  <c r="DG68" i="13" s="1"/>
  <c r="BV68" i="13"/>
  <c r="DC68" i="13" s="1"/>
  <c r="BN68" i="13"/>
  <c r="CU68" i="13" s="1"/>
  <c r="BJ68" i="13"/>
  <c r="CQ68" i="13" s="1"/>
  <c r="CC67" i="13"/>
  <c r="DJ67" i="13" s="1"/>
  <c r="BY67" i="13"/>
  <c r="DF67" i="13" s="1"/>
  <c r="BU67" i="13"/>
  <c r="DB67" i="13" s="1"/>
  <c r="BM67" i="13"/>
  <c r="CT67" i="13" s="1"/>
  <c r="BI67" i="13"/>
  <c r="CP67" i="13" s="1"/>
  <c r="BP66" i="13"/>
  <c r="CW66" i="13" s="1"/>
  <c r="BL66" i="13"/>
  <c r="CS66" i="13" s="1"/>
  <c r="CD65" i="13"/>
  <c r="DK65" i="13" s="1"/>
  <c r="BZ65" i="13"/>
  <c r="DG65" i="13" s="1"/>
  <c r="BV65" i="13"/>
  <c r="DC65" i="13" s="1"/>
  <c r="BN65" i="13"/>
  <c r="CU65" i="13" s="1"/>
  <c r="BJ65" i="13"/>
  <c r="CQ65" i="13" s="1"/>
  <c r="CD64" i="13"/>
  <c r="DK64" i="13" s="1"/>
  <c r="BZ64" i="13"/>
  <c r="DG64" i="13" s="1"/>
  <c r="BV64" i="13"/>
  <c r="DC64" i="13" s="1"/>
  <c r="BN64" i="13"/>
  <c r="CU64" i="13" s="1"/>
  <c r="BJ64" i="13"/>
  <c r="CQ64" i="13" s="1"/>
  <c r="CE63" i="13"/>
  <c r="DL63" i="13" s="1"/>
  <c r="CA63" i="13"/>
  <c r="DH63" i="13" s="1"/>
  <c r="BW63" i="13"/>
  <c r="DD63" i="13" s="1"/>
  <c r="BO63" i="13"/>
  <c r="CV63" i="13" s="1"/>
  <c r="BK63" i="13"/>
  <c r="CR63" i="13" s="1"/>
  <c r="BP62" i="13"/>
  <c r="CW62" i="13" s="1"/>
  <c r="BL62" i="13"/>
  <c r="CS62" i="13" s="1"/>
  <c r="CD61" i="13"/>
  <c r="DK61" i="13" s="1"/>
  <c r="BZ61" i="13"/>
  <c r="DG61" i="13" s="1"/>
  <c r="BV61" i="13"/>
  <c r="DC61" i="13" s="1"/>
  <c r="BN61" i="13"/>
  <c r="CU61" i="13" s="1"/>
  <c r="BJ61" i="13"/>
  <c r="CQ61" i="13" s="1"/>
  <c r="CD60" i="13"/>
  <c r="DK60" i="13" s="1"/>
  <c r="BZ60" i="13"/>
  <c r="DG60" i="13" s="1"/>
  <c r="BV60" i="13"/>
  <c r="DC60" i="13" s="1"/>
  <c r="BN60" i="13"/>
  <c r="CU60" i="13" s="1"/>
  <c r="BJ60" i="13"/>
  <c r="CQ60" i="13" s="1"/>
  <c r="CD59" i="13"/>
  <c r="DK59" i="13" s="1"/>
  <c r="BZ59" i="13"/>
  <c r="DG59" i="13" s="1"/>
  <c r="BV59" i="13"/>
  <c r="DC59" i="13" s="1"/>
  <c r="BN59" i="13"/>
  <c r="CU59" i="13" s="1"/>
  <c r="BJ59" i="13"/>
  <c r="CQ59" i="13" s="1"/>
  <c r="BW76" i="13"/>
  <c r="DD76" i="13" s="1"/>
  <c r="BK71" i="13"/>
  <c r="CR71" i="13" s="1"/>
  <c r="BN69" i="13"/>
  <c r="CU69" i="13" s="1"/>
  <c r="BM68" i="13"/>
  <c r="CT68" i="13" s="1"/>
  <c r="BL67" i="13"/>
  <c r="CS67" i="13" s="1"/>
  <c r="BO66" i="13"/>
  <c r="CV66" i="13" s="1"/>
  <c r="BI65" i="13"/>
  <c r="CP65" i="13" s="1"/>
  <c r="BM64" i="13"/>
  <c r="CT64" i="13" s="1"/>
  <c r="BO62" i="13"/>
  <c r="CV62" i="13" s="1"/>
  <c r="BM61" i="13"/>
  <c r="CT61" i="13" s="1"/>
  <c r="CC60" i="13"/>
  <c r="DJ60" i="13" s="1"/>
  <c r="BU60" i="13"/>
  <c r="DB60" i="13" s="1"/>
  <c r="BM59" i="13"/>
  <c r="CT59" i="13" s="1"/>
  <c r="BW58" i="13"/>
  <c r="DD58" i="13" s="1"/>
  <c r="BK58" i="13"/>
  <c r="CR58" i="13" s="1"/>
  <c r="CE57" i="13"/>
  <c r="DL57" i="13" s="1"/>
  <c r="BZ57" i="13"/>
  <c r="DG57" i="13" s="1"/>
  <c r="BO57" i="13"/>
  <c r="CV57" i="13" s="1"/>
  <c r="CE56" i="13"/>
  <c r="DL56" i="13" s="1"/>
  <c r="BZ56" i="13"/>
  <c r="DG56" i="13" s="1"/>
  <c r="BV56" i="13"/>
  <c r="DC56" i="13" s="1"/>
  <c r="BN56" i="13"/>
  <c r="CU56" i="13" s="1"/>
  <c r="BJ56" i="13"/>
  <c r="CQ56" i="13" s="1"/>
  <c r="BP55" i="13"/>
  <c r="CW55" i="13" s="1"/>
  <c r="BL55" i="13"/>
  <c r="CS55" i="13" s="1"/>
  <c r="CD54" i="13"/>
  <c r="DK54" i="13" s="1"/>
  <c r="BZ54" i="13"/>
  <c r="DG54" i="13" s="1"/>
  <c r="BV54" i="13"/>
  <c r="DC54" i="13" s="1"/>
  <c r="BN54" i="13"/>
  <c r="CU54" i="13" s="1"/>
  <c r="BJ54" i="13"/>
  <c r="CQ54" i="13" s="1"/>
  <c r="BP53" i="13"/>
  <c r="CW53" i="13" s="1"/>
  <c r="BL53" i="13"/>
  <c r="CS53" i="13" s="1"/>
  <c r="CD52" i="13"/>
  <c r="DK52" i="13" s="1"/>
  <c r="BZ52" i="13"/>
  <c r="DG52" i="13" s="1"/>
  <c r="BV52" i="13"/>
  <c r="DC52" i="13" s="1"/>
  <c r="BN52" i="13"/>
  <c r="CU52" i="13" s="1"/>
  <c r="BJ52" i="13"/>
  <c r="CQ52" i="13" s="1"/>
  <c r="CC51" i="13"/>
  <c r="DJ51" i="13" s="1"/>
  <c r="BY51" i="13"/>
  <c r="DF51" i="13" s="1"/>
  <c r="BU51" i="13"/>
  <c r="DB51" i="13" s="1"/>
  <c r="BM51" i="13"/>
  <c r="CT51" i="13" s="1"/>
  <c r="BI51" i="13"/>
  <c r="CP51" i="13" s="1"/>
  <c r="BP50" i="13"/>
  <c r="CW50" i="13" s="1"/>
  <c r="BL50" i="13"/>
  <c r="CS50" i="13" s="1"/>
  <c r="CE49" i="13"/>
  <c r="DL49" i="13" s="1"/>
  <c r="CA49" i="13"/>
  <c r="DH49" i="13" s="1"/>
  <c r="BW49" i="13"/>
  <c r="DD49" i="13" s="1"/>
  <c r="BO49" i="13"/>
  <c r="CV49" i="13" s="1"/>
  <c r="BK49" i="13"/>
  <c r="CR49" i="13" s="1"/>
  <c r="CE48" i="13"/>
  <c r="DL48" i="13" s="1"/>
  <c r="CA48" i="13"/>
  <c r="DH48" i="13" s="1"/>
  <c r="BW48" i="13"/>
  <c r="DD48" i="13" s="1"/>
  <c r="BO48" i="13"/>
  <c r="CV48" i="13" s="1"/>
  <c r="BK48" i="13"/>
  <c r="CR48" i="13" s="1"/>
  <c r="CE47" i="13"/>
  <c r="DL47" i="13" s="1"/>
  <c r="CA47" i="13"/>
  <c r="DH47" i="13" s="1"/>
  <c r="BW47" i="13"/>
  <c r="DD47" i="13" s="1"/>
  <c r="BO47" i="13"/>
  <c r="CV47" i="13" s="1"/>
  <c r="BK47" i="13"/>
  <c r="CR47" i="13" s="1"/>
  <c r="BK81" i="13"/>
  <c r="CR81" i="13" s="1"/>
  <c r="CA80" i="13"/>
  <c r="DH80" i="13" s="1"/>
  <c r="CA79" i="13"/>
  <c r="DH79" i="13" s="1"/>
  <c r="CA77" i="13"/>
  <c r="DH77" i="13" s="1"/>
  <c r="CE76" i="13"/>
  <c r="DL76" i="13" s="1"/>
  <c r="BW74" i="13"/>
  <c r="DD74" i="13" s="1"/>
  <c r="BP70" i="13"/>
  <c r="CW70" i="13" s="1"/>
  <c r="BZ69" i="13"/>
  <c r="DG69" i="13" s="1"/>
  <c r="BJ69" i="13"/>
  <c r="CQ69" i="13" s="1"/>
  <c r="BY68" i="13"/>
  <c r="DF68" i="13" s="1"/>
  <c r="BI68" i="13"/>
  <c r="CP68" i="13" s="1"/>
  <c r="CE66" i="13"/>
  <c r="DL66" i="13" s="1"/>
  <c r="BK66" i="13"/>
  <c r="CR66" i="13" s="1"/>
  <c r="CC65" i="13"/>
  <c r="DJ65" i="13" s="1"/>
  <c r="BY64" i="13"/>
  <c r="DF64" i="13" s="1"/>
  <c r="BI64" i="13"/>
  <c r="CP64" i="13" s="1"/>
  <c r="CD63" i="13"/>
  <c r="DK63" i="13" s="1"/>
  <c r="BV63" i="13"/>
  <c r="DC63" i="13" s="1"/>
  <c r="CA62" i="13"/>
  <c r="DH62" i="13" s="1"/>
  <c r="BK62" i="13"/>
  <c r="CR62" i="13" s="1"/>
  <c r="BY61" i="13"/>
  <c r="DF61" i="13" s="1"/>
  <c r="BI61" i="13"/>
  <c r="CP61" i="13" s="1"/>
  <c r="BM60" i="13"/>
  <c r="CT60" i="13" s="1"/>
  <c r="BY59" i="13"/>
  <c r="DF59" i="13" s="1"/>
  <c r="BI59" i="13"/>
  <c r="CP59" i="13" s="1"/>
  <c r="CA58" i="13"/>
  <c r="DH58" i="13" s="1"/>
  <c r="BV58" i="13"/>
  <c r="DC58" i="13" s="1"/>
  <c r="BJ58" i="13"/>
  <c r="CQ58" i="13" s="1"/>
  <c r="CD57" i="13"/>
  <c r="DK57" i="13" s="1"/>
  <c r="BN57" i="13"/>
  <c r="CU57" i="13" s="1"/>
  <c r="CC56" i="13"/>
  <c r="DJ56" i="13" s="1"/>
  <c r="BY56" i="13"/>
  <c r="DF56" i="13" s="1"/>
  <c r="BU56" i="13"/>
  <c r="DB56" i="13" s="1"/>
  <c r="BM56" i="13"/>
  <c r="CT56" i="13" s="1"/>
  <c r="BI56" i="13"/>
  <c r="CP56" i="13" s="1"/>
  <c r="CE55" i="13"/>
  <c r="DL55" i="13" s="1"/>
  <c r="CA55" i="13"/>
  <c r="DH55" i="13" s="1"/>
  <c r="BW55" i="13"/>
  <c r="DD55" i="13" s="1"/>
  <c r="BO55" i="13"/>
  <c r="CV55" i="13" s="1"/>
  <c r="BK55" i="13"/>
  <c r="CR55" i="13" s="1"/>
  <c r="CC54" i="13"/>
  <c r="DJ54" i="13" s="1"/>
  <c r="BY54" i="13"/>
  <c r="DF54" i="13" s="1"/>
  <c r="BU54" i="13"/>
  <c r="DB54" i="13" s="1"/>
  <c r="BM54" i="13"/>
  <c r="CT54" i="13" s="1"/>
  <c r="BI54" i="13"/>
  <c r="CP54" i="13" s="1"/>
  <c r="CE53" i="13"/>
  <c r="DL53" i="13" s="1"/>
  <c r="CA53" i="13"/>
  <c r="DH53" i="13" s="1"/>
  <c r="BW53" i="13"/>
  <c r="DD53" i="13" s="1"/>
  <c r="BO53" i="13"/>
  <c r="CV53" i="13" s="1"/>
  <c r="BK53" i="13"/>
  <c r="CR53" i="13" s="1"/>
  <c r="CC52" i="13"/>
  <c r="DJ52" i="13" s="1"/>
  <c r="BY52" i="13"/>
  <c r="DF52" i="13" s="1"/>
  <c r="BU52" i="13"/>
  <c r="DB52" i="13" s="1"/>
  <c r="BM52" i="13"/>
  <c r="CT52" i="13" s="1"/>
  <c r="BI52" i="13"/>
  <c r="CP52" i="13" s="1"/>
  <c r="BP51" i="13"/>
  <c r="CW51" i="13" s="1"/>
  <c r="BL51" i="13"/>
  <c r="CS51" i="13" s="1"/>
  <c r="CE50" i="13"/>
  <c r="DL50" i="13" s="1"/>
  <c r="CA50" i="13"/>
  <c r="DH50" i="13" s="1"/>
  <c r="BW50" i="13"/>
  <c r="DD50" i="13" s="1"/>
  <c r="BO50" i="13"/>
  <c r="CV50" i="13" s="1"/>
  <c r="BK50" i="13"/>
  <c r="CR50" i="13" s="1"/>
  <c r="CD49" i="13"/>
  <c r="DK49" i="13" s="1"/>
  <c r="BZ49" i="13"/>
  <c r="DG49" i="13" s="1"/>
  <c r="BV49" i="13"/>
  <c r="DC49" i="13" s="1"/>
  <c r="BN49" i="13"/>
  <c r="CU49" i="13" s="1"/>
  <c r="BJ49" i="13"/>
  <c r="CQ49" i="13" s="1"/>
  <c r="CD48" i="13"/>
  <c r="DK48" i="13" s="1"/>
  <c r="BZ48" i="13"/>
  <c r="DG48" i="13" s="1"/>
  <c r="BV48" i="13"/>
  <c r="DC48" i="13" s="1"/>
  <c r="BN48" i="13"/>
  <c r="CU48" i="13" s="1"/>
  <c r="BJ48" i="13"/>
  <c r="CQ48" i="13" s="1"/>
  <c r="CD47" i="13"/>
  <c r="DK47" i="13" s="1"/>
  <c r="BZ47" i="13"/>
  <c r="DG47" i="13" s="1"/>
  <c r="BV47" i="13"/>
  <c r="DC47" i="13" s="1"/>
  <c r="BN47" i="13"/>
  <c r="CU47" i="13" s="1"/>
  <c r="BJ47" i="13"/>
  <c r="CQ47" i="13" s="1"/>
  <c r="CD46" i="13"/>
  <c r="DK46" i="13" s="1"/>
  <c r="BZ46" i="13"/>
  <c r="DG46" i="13" s="1"/>
  <c r="BV46" i="13"/>
  <c r="DC46" i="13" s="1"/>
  <c r="BN46" i="13"/>
  <c r="CU46" i="13" s="1"/>
  <c r="BJ46" i="13"/>
  <c r="CQ46" i="13" s="1"/>
  <c r="CD45" i="13"/>
  <c r="DK45" i="13" s="1"/>
  <c r="BZ45" i="13"/>
  <c r="DG45" i="13" s="1"/>
  <c r="BV45" i="13"/>
  <c r="DC45" i="13" s="1"/>
  <c r="BN45" i="13"/>
  <c r="CU45" i="13" s="1"/>
  <c r="BJ45" i="13"/>
  <c r="CQ45" i="13" s="1"/>
  <c r="CD44" i="13"/>
  <c r="DK44" i="13" s="1"/>
  <c r="BZ44" i="13"/>
  <c r="DG44" i="13" s="1"/>
  <c r="BV44" i="13"/>
  <c r="DC44" i="13" s="1"/>
  <c r="BN44" i="13"/>
  <c r="CU44" i="13" s="1"/>
  <c r="BJ44" i="13"/>
  <c r="CQ44" i="13" s="1"/>
  <c r="CD43" i="13"/>
  <c r="DK43" i="13" s="1"/>
  <c r="BZ43" i="13"/>
  <c r="DG43" i="13" s="1"/>
  <c r="BV43" i="13"/>
  <c r="DC43" i="13" s="1"/>
  <c r="BN43" i="13"/>
  <c r="CU43" i="13" s="1"/>
  <c r="BJ43" i="13"/>
  <c r="CQ43" i="13" s="1"/>
  <c r="CD42" i="13"/>
  <c r="DK42" i="13" s="1"/>
  <c r="BZ42" i="13"/>
  <c r="DG42" i="13" s="1"/>
  <c r="BV42" i="13"/>
  <c r="DC42" i="13" s="1"/>
  <c r="BN42" i="13"/>
  <c r="CU42" i="13" s="1"/>
  <c r="BJ42" i="13"/>
  <c r="CQ42" i="13" s="1"/>
  <c r="BY88" i="13"/>
  <c r="DF88" i="13" s="1"/>
  <c r="CE84" i="13"/>
  <c r="DL84" i="13" s="1"/>
  <c r="CE74" i="13"/>
  <c r="DL74" i="13" s="1"/>
  <c r="CC70" i="13"/>
  <c r="DJ70" i="13" s="1"/>
  <c r="BL70" i="13"/>
  <c r="CS70" i="13" s="1"/>
  <c r="CA66" i="13"/>
  <c r="DH66" i="13" s="1"/>
  <c r="BY65" i="13"/>
  <c r="DF65" i="13" s="1"/>
  <c r="BN63" i="13"/>
  <c r="CU63" i="13" s="1"/>
  <c r="BY60" i="13"/>
  <c r="DF60" i="13" s="1"/>
  <c r="BI60" i="13"/>
  <c r="CP60" i="13" s="1"/>
  <c r="CE58" i="13"/>
  <c r="DL58" i="13" s="1"/>
  <c r="BZ58" i="13"/>
  <c r="DG58" i="13" s="1"/>
  <c r="BO58" i="13"/>
  <c r="CV58" i="13" s="1"/>
  <c r="BW57" i="13"/>
  <c r="DD57" i="13" s="1"/>
  <c r="BK57" i="13"/>
  <c r="CR57" i="13" s="1"/>
  <c r="BP56" i="13"/>
  <c r="CW56" i="13" s="1"/>
  <c r="BL56" i="13"/>
  <c r="CS56" i="13" s="1"/>
  <c r="CD55" i="13"/>
  <c r="DK55" i="13" s="1"/>
  <c r="BZ55" i="13"/>
  <c r="DG55" i="13" s="1"/>
  <c r="BV55" i="13"/>
  <c r="DC55" i="13" s="1"/>
  <c r="BN55" i="13"/>
  <c r="CU55" i="13" s="1"/>
  <c r="BJ55" i="13"/>
  <c r="CQ55" i="13" s="1"/>
  <c r="BP54" i="13"/>
  <c r="CW54" i="13" s="1"/>
  <c r="BL54" i="13"/>
  <c r="CS54" i="13" s="1"/>
  <c r="CD53" i="13"/>
  <c r="DK53" i="13" s="1"/>
  <c r="BZ53" i="13"/>
  <c r="DG53" i="13" s="1"/>
  <c r="BV53" i="13"/>
  <c r="DC53" i="13" s="1"/>
  <c r="BN53" i="13"/>
  <c r="CU53" i="13" s="1"/>
  <c r="BJ53" i="13"/>
  <c r="CQ53" i="13" s="1"/>
  <c r="BP52" i="13"/>
  <c r="CW52" i="13" s="1"/>
  <c r="BL52" i="13"/>
  <c r="CS52" i="13" s="1"/>
  <c r="CE51" i="13"/>
  <c r="DL51" i="13" s="1"/>
  <c r="CA51" i="13"/>
  <c r="DH51" i="13" s="1"/>
  <c r="BW51" i="13"/>
  <c r="DD51" i="13" s="1"/>
  <c r="BO51" i="13"/>
  <c r="CV51" i="13" s="1"/>
  <c r="BK51" i="13"/>
  <c r="CR51" i="13" s="1"/>
  <c r="CD50" i="13"/>
  <c r="DK50" i="13" s="1"/>
  <c r="BZ50" i="13"/>
  <c r="DG50" i="13" s="1"/>
  <c r="BV50" i="13"/>
  <c r="DC50" i="13" s="1"/>
  <c r="BN50" i="13"/>
  <c r="CU50" i="13" s="1"/>
  <c r="BJ50" i="13"/>
  <c r="CQ50" i="13" s="1"/>
  <c r="CC49" i="13"/>
  <c r="DJ49" i="13" s="1"/>
  <c r="BY49" i="13"/>
  <c r="DF49" i="13" s="1"/>
  <c r="BU49" i="13"/>
  <c r="DB49" i="13" s="1"/>
  <c r="BM49" i="13"/>
  <c r="CT49" i="13" s="1"/>
  <c r="BI49" i="13"/>
  <c r="CP49" i="13" s="1"/>
  <c r="CC48" i="13"/>
  <c r="DJ48" i="13" s="1"/>
  <c r="BY48" i="13"/>
  <c r="DF48" i="13" s="1"/>
  <c r="BU48" i="13"/>
  <c r="DB48" i="13" s="1"/>
  <c r="BM48" i="13"/>
  <c r="CT48" i="13" s="1"/>
  <c r="BI48" i="13"/>
  <c r="CP48" i="13" s="1"/>
  <c r="CC47" i="13"/>
  <c r="DJ47" i="13" s="1"/>
  <c r="BY47" i="13"/>
  <c r="DF47" i="13" s="1"/>
  <c r="BU47" i="13"/>
  <c r="DB47" i="13" s="1"/>
  <c r="BM47" i="13"/>
  <c r="CT47" i="13" s="1"/>
  <c r="BI47" i="13"/>
  <c r="CP47" i="13" s="1"/>
  <c r="CC46" i="13"/>
  <c r="DJ46" i="13" s="1"/>
  <c r="BY46" i="13"/>
  <c r="DF46" i="13" s="1"/>
  <c r="BU46" i="13"/>
  <c r="DB46" i="13" s="1"/>
  <c r="BM46" i="13"/>
  <c r="CT46" i="13" s="1"/>
  <c r="BI46" i="13"/>
  <c r="CP46" i="13" s="1"/>
  <c r="CC45" i="13"/>
  <c r="DJ45" i="13" s="1"/>
  <c r="BY45" i="13"/>
  <c r="DF45" i="13" s="1"/>
  <c r="BU45" i="13"/>
  <c r="DB45" i="13" s="1"/>
  <c r="BM45" i="13"/>
  <c r="CT45" i="13" s="1"/>
  <c r="BI45" i="13"/>
  <c r="CP45" i="13" s="1"/>
  <c r="CC44" i="13"/>
  <c r="DJ44" i="13" s="1"/>
  <c r="BY44" i="13"/>
  <c r="DF44" i="13" s="1"/>
  <c r="BU44" i="13"/>
  <c r="DB44" i="13" s="1"/>
  <c r="BM44" i="13"/>
  <c r="CT44" i="13" s="1"/>
  <c r="BI44" i="13"/>
  <c r="CP44" i="13" s="1"/>
  <c r="CC43" i="13"/>
  <c r="DJ43" i="13" s="1"/>
  <c r="BY43" i="13"/>
  <c r="DF43" i="13" s="1"/>
  <c r="BU43" i="13"/>
  <c r="DB43" i="13" s="1"/>
  <c r="BM43" i="13"/>
  <c r="CT43" i="13" s="1"/>
  <c r="BI43" i="13"/>
  <c r="CP43" i="13" s="1"/>
  <c r="CC42" i="13"/>
  <c r="DJ42" i="13" s="1"/>
  <c r="BY42" i="13"/>
  <c r="DF42" i="13" s="1"/>
  <c r="BU42" i="13"/>
  <c r="DB42" i="13" s="1"/>
  <c r="BM42" i="13"/>
  <c r="CT42" i="13" s="1"/>
  <c r="BI42" i="13"/>
  <c r="CP42" i="13" s="1"/>
  <c r="CA81" i="13"/>
  <c r="DH81" i="13" s="1"/>
  <c r="BO78" i="13"/>
  <c r="CV78" i="13" s="1"/>
  <c r="BP75" i="13"/>
  <c r="CW75" i="13" s="1"/>
  <c r="BW71" i="13"/>
  <c r="DD71" i="13" s="1"/>
  <c r="CD69" i="13"/>
  <c r="DK69" i="13" s="1"/>
  <c r="BV69" i="13"/>
  <c r="DC69" i="13" s="1"/>
  <c r="CC68" i="13"/>
  <c r="DJ68" i="13" s="1"/>
  <c r="BU68" i="13"/>
  <c r="DB68" i="13" s="1"/>
  <c r="BP67" i="13"/>
  <c r="CW67" i="13" s="1"/>
  <c r="BW66" i="13"/>
  <c r="DD66" i="13" s="1"/>
  <c r="BU65" i="13"/>
  <c r="DB65" i="13" s="1"/>
  <c r="BM65" i="13"/>
  <c r="CT65" i="13" s="1"/>
  <c r="CC64" i="13"/>
  <c r="DJ64" i="13" s="1"/>
  <c r="BU64" i="13"/>
  <c r="DB64" i="13" s="1"/>
  <c r="BZ63" i="13"/>
  <c r="DG63" i="13" s="1"/>
  <c r="BJ63" i="13"/>
  <c r="CQ63" i="13" s="1"/>
  <c r="CE62" i="13"/>
  <c r="DL62" i="13" s="1"/>
  <c r="BW62" i="13"/>
  <c r="DD62" i="13" s="1"/>
  <c r="CC61" i="13"/>
  <c r="DJ61" i="13" s="1"/>
  <c r="BU61" i="13"/>
  <c r="DB61" i="13" s="1"/>
  <c r="CC59" i="13"/>
  <c r="DJ59" i="13" s="1"/>
  <c r="BU59" i="13"/>
  <c r="DB59" i="13" s="1"/>
  <c r="CD58" i="13"/>
  <c r="DK58" i="13" s="1"/>
  <c r="BN58" i="13"/>
  <c r="CU58" i="13" s="1"/>
  <c r="CA57" i="13"/>
  <c r="DH57" i="13" s="1"/>
  <c r="BV57" i="13"/>
  <c r="DC57" i="13" s="1"/>
  <c r="BJ57" i="13"/>
  <c r="CQ57" i="13" s="1"/>
  <c r="CA56" i="13"/>
  <c r="DH56" i="13" s="1"/>
  <c r="BW56" i="13"/>
  <c r="DD56" i="13" s="1"/>
  <c r="BO56" i="13"/>
  <c r="CV56" i="13" s="1"/>
  <c r="BK56" i="13"/>
  <c r="CR56" i="13" s="1"/>
  <c r="CC55" i="13"/>
  <c r="DJ55" i="13" s="1"/>
  <c r="BY55" i="13"/>
  <c r="DF55" i="13" s="1"/>
  <c r="BU55" i="13"/>
  <c r="DB55" i="13" s="1"/>
  <c r="BM55" i="13"/>
  <c r="CT55" i="13" s="1"/>
  <c r="BI55" i="13"/>
  <c r="CP55" i="13" s="1"/>
  <c r="CE54" i="13"/>
  <c r="DL54" i="13" s="1"/>
  <c r="CA54" i="13"/>
  <c r="DH54" i="13" s="1"/>
  <c r="BW54" i="13"/>
  <c r="DD54" i="13" s="1"/>
  <c r="BO54" i="13"/>
  <c r="CV54" i="13" s="1"/>
  <c r="BK54" i="13"/>
  <c r="CR54" i="13" s="1"/>
  <c r="BU53" i="13"/>
  <c r="DB53" i="13" s="1"/>
  <c r="BM53" i="13"/>
  <c r="CT53" i="13" s="1"/>
  <c r="CA52" i="13"/>
  <c r="DH52" i="13" s="1"/>
  <c r="BK52" i="13"/>
  <c r="CR52" i="13" s="1"/>
  <c r="BN51" i="13"/>
  <c r="CU51" i="13" s="1"/>
  <c r="BP49" i="13"/>
  <c r="CW49" i="13" s="1"/>
  <c r="BL48" i="13"/>
  <c r="CS48" i="13" s="1"/>
  <c r="CE46" i="13"/>
  <c r="DL46" i="13" s="1"/>
  <c r="BW46" i="13"/>
  <c r="DD46" i="13" s="1"/>
  <c r="BK46" i="13"/>
  <c r="CR46" i="13" s="1"/>
  <c r="BL45" i="13"/>
  <c r="CS45" i="13" s="1"/>
  <c r="CA44" i="13"/>
  <c r="DH44" i="13" s="1"/>
  <c r="BL44" i="13"/>
  <c r="CS44" i="13" s="1"/>
  <c r="CA43" i="13"/>
  <c r="DH43" i="13" s="1"/>
  <c r="BL43" i="13"/>
  <c r="CS43" i="13" s="1"/>
  <c r="CA42" i="13"/>
  <c r="DH42" i="13" s="1"/>
  <c r="BO42" i="13"/>
  <c r="CV42" i="13" s="1"/>
  <c r="CE41" i="13"/>
  <c r="DL41" i="13" s="1"/>
  <c r="CA41" i="13"/>
  <c r="DH41" i="13" s="1"/>
  <c r="BW41" i="13"/>
  <c r="DD41" i="13" s="1"/>
  <c r="BO41" i="13"/>
  <c r="CV41" i="13" s="1"/>
  <c r="BK41" i="13"/>
  <c r="CR41" i="13" s="1"/>
  <c r="CE40" i="13"/>
  <c r="DL40" i="13" s="1"/>
  <c r="CA40" i="13"/>
  <c r="DH40" i="13" s="1"/>
  <c r="BW40" i="13"/>
  <c r="DD40" i="13" s="1"/>
  <c r="BO40" i="13"/>
  <c r="CV40" i="13" s="1"/>
  <c r="BK40" i="13"/>
  <c r="CR40" i="13" s="1"/>
  <c r="CC39" i="13"/>
  <c r="DJ39" i="13" s="1"/>
  <c r="BY39" i="13"/>
  <c r="DF39" i="13" s="1"/>
  <c r="BU39" i="13"/>
  <c r="DB39" i="13" s="1"/>
  <c r="BM39" i="13"/>
  <c r="CT39" i="13" s="1"/>
  <c r="BI39" i="13"/>
  <c r="CP39" i="13" s="1"/>
  <c r="CE38" i="13"/>
  <c r="DL38" i="13" s="1"/>
  <c r="CA38" i="13"/>
  <c r="DH38" i="13" s="1"/>
  <c r="BW38" i="13"/>
  <c r="DD38" i="13" s="1"/>
  <c r="BO38" i="13"/>
  <c r="CV38" i="13" s="1"/>
  <c r="BK38" i="13"/>
  <c r="CR38" i="13" s="1"/>
  <c r="CC37" i="13"/>
  <c r="DJ37" i="13" s="1"/>
  <c r="BY37" i="13"/>
  <c r="DF37" i="13" s="1"/>
  <c r="BU37" i="13"/>
  <c r="DB37" i="13" s="1"/>
  <c r="BM37" i="13"/>
  <c r="CT37" i="13" s="1"/>
  <c r="BI37" i="13"/>
  <c r="CP37" i="13" s="1"/>
  <c r="BP36" i="13"/>
  <c r="CW36" i="13" s="1"/>
  <c r="BL36" i="13"/>
  <c r="CS36" i="13" s="1"/>
  <c r="CE35" i="13"/>
  <c r="DL35" i="13" s="1"/>
  <c r="CA35" i="13"/>
  <c r="DH35" i="13" s="1"/>
  <c r="BW35" i="13"/>
  <c r="DD35" i="13" s="1"/>
  <c r="BO35" i="13"/>
  <c r="CV35" i="13" s="1"/>
  <c r="BK35" i="13"/>
  <c r="CR35" i="13" s="1"/>
  <c r="CD34" i="13"/>
  <c r="DK34" i="13" s="1"/>
  <c r="BZ34" i="13"/>
  <c r="DG34" i="13" s="1"/>
  <c r="BV34" i="13"/>
  <c r="DC34" i="13" s="1"/>
  <c r="BN34" i="13"/>
  <c r="CU34" i="13" s="1"/>
  <c r="BJ34" i="13"/>
  <c r="CQ34" i="13" s="1"/>
  <c r="CC33" i="13"/>
  <c r="DJ33" i="13" s="1"/>
  <c r="BY33" i="13"/>
  <c r="DF33" i="13" s="1"/>
  <c r="BU33" i="13"/>
  <c r="DB33" i="13" s="1"/>
  <c r="BM33" i="13"/>
  <c r="CT33" i="13" s="1"/>
  <c r="BI33" i="13"/>
  <c r="CP33" i="13" s="1"/>
  <c r="BP32" i="13"/>
  <c r="CW32" i="13" s="1"/>
  <c r="BL32" i="13"/>
  <c r="CS32" i="13" s="1"/>
  <c r="CE31" i="13"/>
  <c r="DL31" i="13" s="1"/>
  <c r="CA31" i="13"/>
  <c r="DH31" i="13" s="1"/>
  <c r="BW31" i="13"/>
  <c r="DD31" i="13" s="1"/>
  <c r="BO31" i="13"/>
  <c r="CV31" i="13" s="1"/>
  <c r="BK31" i="13"/>
  <c r="CR31" i="13" s="1"/>
  <c r="BI53" i="13"/>
  <c r="CP53" i="13" s="1"/>
  <c r="BZ51" i="13"/>
  <c r="DG51" i="13" s="1"/>
  <c r="BJ51" i="13"/>
  <c r="CQ51" i="13" s="1"/>
  <c r="CC50" i="13"/>
  <c r="DJ50" i="13" s="1"/>
  <c r="BU50" i="13"/>
  <c r="DB50" i="13" s="1"/>
  <c r="BL49" i="13"/>
  <c r="CS49" i="13" s="1"/>
  <c r="BP46" i="13"/>
  <c r="CW46" i="13" s="1"/>
  <c r="CE45" i="13"/>
  <c r="DL45" i="13" s="1"/>
  <c r="BW45" i="13"/>
  <c r="DD45" i="13" s="1"/>
  <c r="BK45" i="13"/>
  <c r="CR45" i="13" s="1"/>
  <c r="BK44" i="13"/>
  <c r="CR44" i="13" s="1"/>
  <c r="CC53" i="13"/>
  <c r="DJ53" i="13" s="1"/>
  <c r="CE52" i="13"/>
  <c r="DL52" i="13" s="1"/>
  <c r="BW52" i="13"/>
  <c r="DD52" i="13" s="1"/>
  <c r="BM50" i="13"/>
  <c r="CT50" i="13" s="1"/>
  <c r="BP47" i="13"/>
  <c r="CW47" i="13" s="1"/>
  <c r="CA46" i="13"/>
  <c r="DH46" i="13" s="1"/>
  <c r="BO46" i="13"/>
  <c r="CV46" i="13" s="1"/>
  <c r="BP45" i="13"/>
  <c r="CW45" i="13" s="1"/>
  <c r="CE44" i="13"/>
  <c r="DL44" i="13" s="1"/>
  <c r="BW44" i="13"/>
  <c r="DD44" i="13" s="1"/>
  <c r="BP44" i="13"/>
  <c r="CW44" i="13" s="1"/>
  <c r="CE43" i="13"/>
  <c r="DL43" i="13" s="1"/>
  <c r="BW43" i="13"/>
  <c r="DD43" i="13" s="1"/>
  <c r="BP43" i="13"/>
  <c r="CW43" i="13" s="1"/>
  <c r="CE42" i="13"/>
  <c r="DL42" i="13" s="1"/>
  <c r="BW42" i="13"/>
  <c r="DD42" i="13" s="1"/>
  <c r="BK42" i="13"/>
  <c r="CR42" i="13" s="1"/>
  <c r="CC41" i="13"/>
  <c r="DJ41" i="13" s="1"/>
  <c r="BY41" i="13"/>
  <c r="DF41" i="13" s="1"/>
  <c r="BU41" i="13"/>
  <c r="DB41" i="13" s="1"/>
  <c r="BM41" i="13"/>
  <c r="CT41" i="13" s="1"/>
  <c r="BI41" i="13"/>
  <c r="CP41" i="13" s="1"/>
  <c r="CC40" i="13"/>
  <c r="DJ40" i="13" s="1"/>
  <c r="BY40" i="13"/>
  <c r="DF40" i="13" s="1"/>
  <c r="BU40" i="13"/>
  <c r="DB40" i="13" s="1"/>
  <c r="BM40" i="13"/>
  <c r="CT40" i="13" s="1"/>
  <c r="BI40" i="13"/>
  <c r="CP40" i="13" s="1"/>
  <c r="CE39" i="13"/>
  <c r="DL39" i="13" s="1"/>
  <c r="CA39" i="13"/>
  <c r="DH39" i="13" s="1"/>
  <c r="BW39" i="13"/>
  <c r="DD39" i="13" s="1"/>
  <c r="BO39" i="13"/>
  <c r="CV39" i="13" s="1"/>
  <c r="BK39" i="13"/>
  <c r="CR39" i="13" s="1"/>
  <c r="CC38" i="13"/>
  <c r="DJ38" i="13" s="1"/>
  <c r="BY38" i="13"/>
  <c r="DF38" i="13" s="1"/>
  <c r="BU38" i="13"/>
  <c r="DB38" i="13" s="1"/>
  <c r="BM38" i="13"/>
  <c r="CT38" i="13" s="1"/>
  <c r="BI38" i="13"/>
  <c r="CP38" i="13" s="1"/>
  <c r="CE37" i="13"/>
  <c r="DL37" i="13" s="1"/>
  <c r="CA37" i="13"/>
  <c r="DH37" i="13" s="1"/>
  <c r="BW37" i="13"/>
  <c r="DD37" i="13" s="1"/>
  <c r="BO37" i="13"/>
  <c r="CV37" i="13" s="1"/>
  <c r="BK37" i="13"/>
  <c r="CR37" i="13" s="1"/>
  <c r="CD36" i="13"/>
  <c r="DK36" i="13" s="1"/>
  <c r="BZ36" i="13"/>
  <c r="DG36" i="13" s="1"/>
  <c r="BV36" i="13"/>
  <c r="DC36" i="13" s="1"/>
  <c r="BN36" i="13"/>
  <c r="CU36" i="13" s="1"/>
  <c r="BJ36" i="13"/>
  <c r="CQ36" i="13" s="1"/>
  <c r="CC35" i="13"/>
  <c r="DJ35" i="13" s="1"/>
  <c r="BY35" i="13"/>
  <c r="DF35" i="13" s="1"/>
  <c r="BU35" i="13"/>
  <c r="DB35" i="13" s="1"/>
  <c r="BM35" i="13"/>
  <c r="CT35" i="13" s="1"/>
  <c r="BI35" i="13"/>
  <c r="CP35" i="13" s="1"/>
  <c r="BP34" i="13"/>
  <c r="CW34" i="13" s="1"/>
  <c r="BL34" i="13"/>
  <c r="CS34" i="13" s="1"/>
  <c r="CE33" i="13"/>
  <c r="DL33" i="13" s="1"/>
  <c r="CA33" i="13"/>
  <c r="DH33" i="13" s="1"/>
  <c r="BW33" i="13"/>
  <c r="DD33" i="13" s="1"/>
  <c r="BO33" i="13"/>
  <c r="CV33" i="13" s="1"/>
  <c r="BK33" i="13"/>
  <c r="CR33" i="13" s="1"/>
  <c r="CD32" i="13"/>
  <c r="DK32" i="13" s="1"/>
  <c r="BZ32" i="13"/>
  <c r="DG32" i="13" s="1"/>
  <c r="BV32" i="13"/>
  <c r="DC32" i="13" s="1"/>
  <c r="BN32" i="13"/>
  <c r="CU32" i="13" s="1"/>
  <c r="BJ32" i="13"/>
  <c r="CQ32" i="13" s="1"/>
  <c r="CC31" i="13"/>
  <c r="DJ31" i="13" s="1"/>
  <c r="BY31" i="13"/>
  <c r="DF31" i="13" s="1"/>
  <c r="BU31" i="13"/>
  <c r="DB31" i="13" s="1"/>
  <c r="BM31" i="13"/>
  <c r="CT31" i="13" s="1"/>
  <c r="BI31" i="13"/>
  <c r="CP31" i="13" s="1"/>
  <c r="BP30" i="13"/>
  <c r="CW30" i="13" s="1"/>
  <c r="BL30" i="13"/>
  <c r="CS30" i="13" s="1"/>
  <c r="BP29" i="13"/>
  <c r="CW29" i="13" s="1"/>
  <c r="BL29" i="13"/>
  <c r="CS29" i="13" s="1"/>
  <c r="BY53" i="13"/>
  <c r="DF53" i="13" s="1"/>
  <c r="BO52" i="13"/>
  <c r="CV52" i="13" s="1"/>
  <c r="CD51" i="13"/>
  <c r="DK51" i="13" s="1"/>
  <c r="BV51" i="13"/>
  <c r="DC51" i="13" s="1"/>
  <c r="BY50" i="13"/>
  <c r="DF50" i="13" s="1"/>
  <c r="BI50" i="13"/>
  <c r="CP50" i="13" s="1"/>
  <c r="BP48" i="13"/>
  <c r="CW48" i="13" s="1"/>
  <c r="BL47" i="13"/>
  <c r="CS47" i="13" s="1"/>
  <c r="BL46" i="13"/>
  <c r="CS46" i="13" s="1"/>
  <c r="CA45" i="13"/>
  <c r="DH45" i="13" s="1"/>
  <c r="BO45" i="13"/>
  <c r="CV45" i="13" s="1"/>
  <c r="BO44" i="13"/>
  <c r="CV44" i="13" s="1"/>
  <c r="BO43" i="13"/>
  <c r="CV43" i="13" s="1"/>
  <c r="BP42" i="13"/>
  <c r="CW42" i="13" s="1"/>
  <c r="BP41" i="13"/>
  <c r="CW41" i="13" s="1"/>
  <c r="BL41" i="13"/>
  <c r="CS41" i="13" s="1"/>
  <c r="BP40" i="13"/>
  <c r="CW40" i="13" s="1"/>
  <c r="BL40" i="13"/>
  <c r="CS40" i="13" s="1"/>
  <c r="CD39" i="13"/>
  <c r="DK39" i="13" s="1"/>
  <c r="BZ39" i="13"/>
  <c r="DG39" i="13" s="1"/>
  <c r="BV39" i="13"/>
  <c r="DC39" i="13" s="1"/>
  <c r="BN39" i="13"/>
  <c r="CU39" i="13" s="1"/>
  <c r="BJ39" i="13"/>
  <c r="CQ39" i="13" s="1"/>
  <c r="BP38" i="13"/>
  <c r="CW38" i="13" s="1"/>
  <c r="BL38" i="13"/>
  <c r="CS38" i="13" s="1"/>
  <c r="CD37" i="13"/>
  <c r="DK37" i="13" s="1"/>
  <c r="BZ37" i="13"/>
  <c r="DG37" i="13" s="1"/>
  <c r="BV37" i="13"/>
  <c r="DC37" i="13" s="1"/>
  <c r="BN37" i="13"/>
  <c r="CU37" i="13" s="1"/>
  <c r="BJ37" i="13"/>
  <c r="CQ37" i="13" s="1"/>
  <c r="CC36" i="13"/>
  <c r="DJ36" i="13" s="1"/>
  <c r="BY36" i="13"/>
  <c r="DF36" i="13" s="1"/>
  <c r="BU36" i="13"/>
  <c r="DB36" i="13" s="1"/>
  <c r="BM36" i="13"/>
  <c r="CT36" i="13" s="1"/>
  <c r="BI36" i="13"/>
  <c r="CP36" i="13" s="1"/>
  <c r="BP35" i="13"/>
  <c r="CW35" i="13" s="1"/>
  <c r="BL35" i="13"/>
  <c r="CS35" i="13" s="1"/>
  <c r="CE34" i="13"/>
  <c r="DL34" i="13" s="1"/>
  <c r="CA34" i="13"/>
  <c r="DH34" i="13" s="1"/>
  <c r="BW34" i="13"/>
  <c r="DD34" i="13" s="1"/>
  <c r="BO34" i="13"/>
  <c r="CV34" i="13" s="1"/>
  <c r="BK34" i="13"/>
  <c r="CR34" i="13" s="1"/>
  <c r="CD33" i="13"/>
  <c r="DK33" i="13" s="1"/>
  <c r="BZ33" i="13"/>
  <c r="DG33" i="13" s="1"/>
  <c r="BV33" i="13"/>
  <c r="DC33" i="13" s="1"/>
  <c r="BN33" i="13"/>
  <c r="CU33" i="13" s="1"/>
  <c r="BJ33" i="13"/>
  <c r="CQ33" i="13" s="1"/>
  <c r="CC32" i="13"/>
  <c r="DJ32" i="13" s="1"/>
  <c r="BY32" i="13"/>
  <c r="DF32" i="13" s="1"/>
  <c r="BU32" i="13"/>
  <c r="DB32" i="13" s="1"/>
  <c r="BM32" i="13"/>
  <c r="CT32" i="13" s="1"/>
  <c r="BI32" i="13"/>
  <c r="CP32" i="13" s="1"/>
  <c r="BP31" i="13"/>
  <c r="CW31" i="13" s="1"/>
  <c r="BL31" i="13"/>
  <c r="CS31" i="13" s="1"/>
  <c r="CE30" i="13"/>
  <c r="DL30" i="13" s="1"/>
  <c r="CA30" i="13"/>
  <c r="DH30" i="13" s="1"/>
  <c r="BW30" i="13"/>
  <c r="DD30" i="13" s="1"/>
  <c r="BO30" i="13"/>
  <c r="CV30" i="13" s="1"/>
  <c r="BK30" i="13"/>
  <c r="CR30" i="13" s="1"/>
  <c r="CE29" i="13"/>
  <c r="DL29" i="13" s="1"/>
  <c r="BI5" i="13"/>
  <c r="CP5" i="13" s="1"/>
  <c r="BM5" i="13"/>
  <c r="CT5" i="13" s="1"/>
  <c r="BU5" i="13"/>
  <c r="DB5" i="13" s="1"/>
  <c r="BY5" i="13"/>
  <c r="DF5" i="13" s="1"/>
  <c r="CC5" i="13"/>
  <c r="DJ5" i="13" s="1"/>
  <c r="BJ6" i="13"/>
  <c r="CQ6" i="13" s="1"/>
  <c r="BN6" i="13"/>
  <c r="CU6" i="13" s="1"/>
  <c r="BV6" i="13"/>
  <c r="DC6" i="13" s="1"/>
  <c r="BZ6" i="13"/>
  <c r="DG6" i="13" s="1"/>
  <c r="CD6" i="13"/>
  <c r="DK6" i="13" s="1"/>
  <c r="BK7" i="13"/>
  <c r="CR7" i="13" s="1"/>
  <c r="BO7" i="13"/>
  <c r="CV7" i="13" s="1"/>
  <c r="BW7" i="13"/>
  <c r="DD7" i="13" s="1"/>
  <c r="CA7" i="13"/>
  <c r="DH7" i="13" s="1"/>
  <c r="CE7" i="13"/>
  <c r="DL7" i="13" s="1"/>
  <c r="BL8" i="13"/>
  <c r="CS8" i="13" s="1"/>
  <c r="BP8" i="13"/>
  <c r="CW8" i="13" s="1"/>
  <c r="BI9" i="13"/>
  <c r="CP9" i="13" s="1"/>
  <c r="BM9" i="13"/>
  <c r="CT9" i="13" s="1"/>
  <c r="BU9" i="13"/>
  <c r="DB9" i="13" s="1"/>
  <c r="BY9" i="13"/>
  <c r="DF9" i="13" s="1"/>
  <c r="CC9" i="13"/>
  <c r="DJ9" i="13" s="1"/>
  <c r="BJ10" i="13"/>
  <c r="CQ10" i="13" s="1"/>
  <c r="BN10" i="13"/>
  <c r="CU10" i="13" s="1"/>
  <c r="BV10" i="13"/>
  <c r="DC10" i="13" s="1"/>
  <c r="BZ10" i="13"/>
  <c r="DG10" i="13" s="1"/>
  <c r="CD10" i="13"/>
  <c r="DK10" i="13" s="1"/>
  <c r="BK11" i="13"/>
  <c r="CR11" i="13" s="1"/>
  <c r="BO11" i="13"/>
  <c r="CV11" i="13" s="1"/>
  <c r="BW11" i="13"/>
  <c r="DD11" i="13" s="1"/>
  <c r="CA11" i="13"/>
  <c r="DH11" i="13" s="1"/>
  <c r="CE11" i="13"/>
  <c r="DL11" i="13" s="1"/>
  <c r="BL12" i="13"/>
  <c r="CS12" i="13" s="1"/>
  <c r="BP12" i="13"/>
  <c r="CW12" i="13" s="1"/>
  <c r="BI13" i="13"/>
  <c r="CP13" i="13" s="1"/>
  <c r="BM13" i="13"/>
  <c r="CT13" i="13" s="1"/>
  <c r="BU13" i="13"/>
  <c r="DB13" i="13" s="1"/>
  <c r="BY13" i="13"/>
  <c r="DF13" i="13" s="1"/>
  <c r="CC13" i="13"/>
  <c r="DJ13" i="13" s="1"/>
  <c r="BK14" i="13"/>
  <c r="CR14" i="13" s="1"/>
  <c r="BO14" i="13"/>
  <c r="CV14" i="13" s="1"/>
  <c r="BW14" i="13"/>
  <c r="DD14" i="13" s="1"/>
  <c r="CA14" i="13"/>
  <c r="DH14" i="13" s="1"/>
  <c r="CE14" i="13"/>
  <c r="DL14" i="13" s="1"/>
  <c r="BI15" i="13"/>
  <c r="CP15" i="13" s="1"/>
  <c r="BM15" i="13"/>
  <c r="CT15" i="13" s="1"/>
  <c r="BU15" i="13"/>
  <c r="DB15" i="13" s="1"/>
  <c r="BY15" i="13"/>
  <c r="DF15" i="13" s="1"/>
  <c r="CC15" i="13"/>
  <c r="DJ15" i="13" s="1"/>
  <c r="BK16" i="13"/>
  <c r="CR16" i="13" s="1"/>
  <c r="BO16" i="13"/>
  <c r="CV16" i="13" s="1"/>
  <c r="BW16" i="13"/>
  <c r="DD16" i="13" s="1"/>
  <c r="CA16" i="13"/>
  <c r="DH16" i="13" s="1"/>
  <c r="CE16" i="13"/>
  <c r="DL16" i="13" s="1"/>
  <c r="BK17" i="13"/>
  <c r="CR17" i="13" s="1"/>
  <c r="BO17" i="13"/>
  <c r="CV17" i="13" s="1"/>
  <c r="BW17" i="13"/>
  <c r="DD17" i="13" s="1"/>
  <c r="CA17" i="13"/>
  <c r="DH17" i="13" s="1"/>
  <c r="CE17" i="13"/>
  <c r="DL17" i="13" s="1"/>
  <c r="BK18" i="13"/>
  <c r="CR18" i="13" s="1"/>
  <c r="BO18" i="13"/>
  <c r="CV18" i="13" s="1"/>
  <c r="BW18" i="13"/>
  <c r="DD18" i="13" s="1"/>
  <c r="CA18" i="13"/>
  <c r="DH18" i="13" s="1"/>
  <c r="CE18" i="13"/>
  <c r="DL18" i="13" s="1"/>
  <c r="BK19" i="13"/>
  <c r="CR19" i="13" s="1"/>
  <c r="BO19" i="13"/>
  <c r="CV19" i="13" s="1"/>
  <c r="BW19" i="13"/>
  <c r="DD19" i="13" s="1"/>
  <c r="CA19" i="13"/>
  <c r="DH19" i="13" s="1"/>
  <c r="CE19" i="13"/>
  <c r="DL19" i="13" s="1"/>
  <c r="BK20" i="13"/>
  <c r="CR20" i="13" s="1"/>
  <c r="BO20" i="13"/>
  <c r="CV20" i="13" s="1"/>
  <c r="BW20" i="13"/>
  <c r="DD20" i="13" s="1"/>
  <c r="CA20" i="13"/>
  <c r="DH20" i="13" s="1"/>
  <c r="CE20" i="13"/>
  <c r="DL20" i="13" s="1"/>
  <c r="BJ21" i="13"/>
  <c r="CQ21" i="13" s="1"/>
  <c r="BN21" i="13"/>
  <c r="CU21" i="13" s="1"/>
  <c r="BV21" i="13"/>
  <c r="DC21" i="13" s="1"/>
  <c r="BZ21" i="13"/>
  <c r="DG21" i="13" s="1"/>
  <c r="CD21" i="13"/>
  <c r="DK21" i="13" s="1"/>
  <c r="BI22" i="13"/>
  <c r="CP22" i="13" s="1"/>
  <c r="BM22" i="13"/>
  <c r="CT22" i="13" s="1"/>
  <c r="BU22" i="13"/>
  <c r="DB22" i="13" s="1"/>
  <c r="BY22" i="13"/>
  <c r="DF22" i="13" s="1"/>
  <c r="CC22" i="13"/>
  <c r="DJ22" i="13" s="1"/>
  <c r="BL23" i="13"/>
  <c r="CS23" i="13" s="1"/>
  <c r="BP23" i="13"/>
  <c r="CW23" i="13" s="1"/>
  <c r="BK24" i="13"/>
  <c r="CR24" i="13" s="1"/>
  <c r="BO24" i="13"/>
  <c r="CV24" i="13" s="1"/>
  <c r="BW24" i="13"/>
  <c r="DD24" i="13" s="1"/>
  <c r="CA24" i="13"/>
  <c r="DH24" i="13" s="1"/>
  <c r="CE24" i="13"/>
  <c r="DL24" i="13" s="1"/>
  <c r="BJ25" i="13"/>
  <c r="CQ25" i="13" s="1"/>
  <c r="BN25" i="13"/>
  <c r="CU25" i="13" s="1"/>
  <c r="BV25" i="13"/>
  <c r="DC25" i="13" s="1"/>
  <c r="BZ25" i="13"/>
  <c r="DG25" i="13" s="1"/>
  <c r="CD25" i="13"/>
  <c r="DK25" i="13" s="1"/>
  <c r="BK26" i="13"/>
  <c r="CR26" i="13" s="1"/>
  <c r="BO26" i="13"/>
  <c r="CV26" i="13" s="1"/>
  <c r="BW26" i="13"/>
  <c r="DD26" i="13" s="1"/>
  <c r="CA26" i="13"/>
  <c r="DH26" i="13" s="1"/>
  <c r="CE26" i="13"/>
  <c r="DL26" i="13" s="1"/>
  <c r="BL27" i="13"/>
  <c r="CS27" i="13" s="1"/>
  <c r="BP27" i="13"/>
  <c r="CW27" i="13" s="1"/>
  <c r="BI28" i="13"/>
  <c r="CP28" i="13" s="1"/>
  <c r="BM28" i="13"/>
  <c r="CT28" i="13" s="1"/>
  <c r="BU28" i="13"/>
  <c r="DB28" i="13" s="1"/>
  <c r="BY28" i="13"/>
  <c r="DF28" i="13" s="1"/>
  <c r="CC28" i="13"/>
  <c r="DJ28" i="13" s="1"/>
  <c r="BM29" i="13"/>
  <c r="CT29" i="13" s="1"/>
  <c r="BW29" i="13"/>
  <c r="DD29" i="13" s="1"/>
  <c r="CC29" i="13"/>
  <c r="DJ29" i="13" s="1"/>
  <c r="BN30" i="13"/>
  <c r="CU30" i="13" s="1"/>
  <c r="BU30" i="13"/>
  <c r="DB30" i="13" s="1"/>
  <c r="CC30" i="13"/>
  <c r="DJ30" i="13" s="1"/>
  <c r="BJ31" i="13"/>
  <c r="CQ31" i="13" s="1"/>
  <c r="BZ31" i="13"/>
  <c r="DG31" i="13" s="1"/>
  <c r="BO32" i="13"/>
  <c r="CV32" i="13" s="1"/>
  <c r="BW32" i="13"/>
  <c r="DD32" i="13" s="1"/>
  <c r="CE32" i="13"/>
  <c r="DL32" i="13" s="1"/>
  <c r="BM34" i="13"/>
  <c r="CT34" i="13" s="1"/>
  <c r="BJ35" i="13"/>
  <c r="CQ35" i="13" s="1"/>
  <c r="BZ35" i="13"/>
  <c r="DG35" i="13" s="1"/>
  <c r="BK36" i="13"/>
  <c r="CR36" i="13" s="1"/>
  <c r="CA36" i="13"/>
  <c r="DH36" i="13" s="1"/>
  <c r="BL37" i="13"/>
  <c r="CS37" i="13" s="1"/>
  <c r="BJ38" i="13"/>
  <c r="CQ38" i="13" s="1"/>
  <c r="BZ38" i="13"/>
  <c r="DG38" i="13" s="1"/>
  <c r="BP39" i="13"/>
  <c r="CW39" i="13" s="1"/>
  <c r="BV40" i="13"/>
  <c r="DC40" i="13" s="1"/>
  <c r="CD40" i="13"/>
  <c r="DK40" i="13" s="1"/>
  <c r="BZ41" i="13"/>
  <c r="DG41" i="13" s="1"/>
  <c r="BK6" i="13"/>
  <c r="CR6" i="13" s="1"/>
  <c r="BO6" i="13"/>
  <c r="CV6" i="13" s="1"/>
  <c r="CE6" i="13"/>
  <c r="DL6" i="13" s="1"/>
  <c r="BL7" i="13"/>
  <c r="CS7" i="13" s="1"/>
  <c r="BP7" i="13"/>
  <c r="CW7" i="13" s="1"/>
  <c r="BI8" i="13"/>
  <c r="CP8" i="13" s="1"/>
  <c r="BM8" i="13"/>
  <c r="CT8" i="13" s="1"/>
  <c r="BU8" i="13"/>
  <c r="DB8" i="13" s="1"/>
  <c r="BY8" i="13"/>
  <c r="DF8" i="13" s="1"/>
  <c r="CC8" i="13"/>
  <c r="DJ8" i="13" s="1"/>
  <c r="BJ9" i="13"/>
  <c r="CQ9" i="13" s="1"/>
  <c r="BN9" i="13"/>
  <c r="CU9" i="13" s="1"/>
  <c r="BV9" i="13"/>
  <c r="DC9" i="13" s="1"/>
  <c r="BZ9" i="13"/>
  <c r="DG9" i="13" s="1"/>
  <c r="BK10" i="13"/>
  <c r="CR10" i="13" s="1"/>
  <c r="BO10" i="13"/>
  <c r="CV10" i="13" s="1"/>
  <c r="BW10" i="13"/>
  <c r="DD10" i="13" s="1"/>
  <c r="CA10" i="13"/>
  <c r="DH10" i="13" s="1"/>
  <c r="CE10" i="13"/>
  <c r="DL10" i="13" s="1"/>
  <c r="BL11" i="13"/>
  <c r="CS11" i="13" s="1"/>
  <c r="BP11" i="13"/>
  <c r="CW11" i="13" s="1"/>
  <c r="BI12" i="13"/>
  <c r="CP12" i="13" s="1"/>
  <c r="BM12" i="13"/>
  <c r="CT12" i="13" s="1"/>
  <c r="BU12" i="13"/>
  <c r="DB12" i="13" s="1"/>
  <c r="BY12" i="13"/>
  <c r="DF12" i="13" s="1"/>
  <c r="CC12" i="13"/>
  <c r="DJ12" i="13" s="1"/>
  <c r="BJ13" i="13"/>
  <c r="CQ13" i="13" s="1"/>
  <c r="BN13" i="13"/>
  <c r="CU13" i="13" s="1"/>
  <c r="BV13" i="13"/>
  <c r="DC13" i="13" s="1"/>
  <c r="BZ13" i="13"/>
  <c r="DG13" i="13" s="1"/>
  <c r="CD13" i="13"/>
  <c r="DK13" i="13" s="1"/>
  <c r="BL14" i="13"/>
  <c r="CS14" i="13" s="1"/>
  <c r="BP14" i="13"/>
  <c r="CW14" i="13" s="1"/>
  <c r="BJ15" i="13"/>
  <c r="CQ15" i="13" s="1"/>
  <c r="BN15" i="13"/>
  <c r="CU15" i="13" s="1"/>
  <c r="BV15" i="13"/>
  <c r="DC15" i="13" s="1"/>
  <c r="BZ15" i="13"/>
  <c r="DG15" i="13" s="1"/>
  <c r="CD15" i="13"/>
  <c r="DK15" i="13" s="1"/>
  <c r="BL16" i="13"/>
  <c r="CS16" i="13" s="1"/>
  <c r="BP16" i="13"/>
  <c r="CW16" i="13" s="1"/>
  <c r="BL17" i="13"/>
  <c r="CS17" i="13" s="1"/>
  <c r="BP17" i="13"/>
  <c r="CW17" i="13" s="1"/>
  <c r="BL18" i="13"/>
  <c r="CS18" i="13" s="1"/>
  <c r="BP18" i="13"/>
  <c r="CW18" i="13" s="1"/>
  <c r="BL19" i="13"/>
  <c r="CS19" i="13" s="1"/>
  <c r="BP19" i="13"/>
  <c r="CW19" i="13" s="1"/>
  <c r="BL20" i="13"/>
  <c r="CS20" i="13" s="1"/>
  <c r="BP20" i="13"/>
  <c r="CW20" i="13" s="1"/>
  <c r="BK21" i="13"/>
  <c r="CR21" i="13" s="1"/>
  <c r="BO21" i="13"/>
  <c r="CV21" i="13" s="1"/>
  <c r="BW21" i="13"/>
  <c r="DD21" i="13" s="1"/>
  <c r="CA21" i="13"/>
  <c r="DH21" i="13" s="1"/>
  <c r="CE21" i="13"/>
  <c r="DL21" i="13" s="1"/>
  <c r="BJ22" i="13"/>
  <c r="CQ22" i="13" s="1"/>
  <c r="BN22" i="13"/>
  <c r="CU22" i="13" s="1"/>
  <c r="BV22" i="13"/>
  <c r="DC22" i="13" s="1"/>
  <c r="BZ22" i="13"/>
  <c r="DG22" i="13" s="1"/>
  <c r="CD22" i="13"/>
  <c r="DK22" i="13" s="1"/>
  <c r="BI23" i="13"/>
  <c r="CP23" i="13" s="1"/>
  <c r="BM23" i="13"/>
  <c r="CT23" i="13" s="1"/>
  <c r="BU23" i="13"/>
  <c r="DB23" i="13" s="1"/>
  <c r="BY23" i="13"/>
  <c r="DF23" i="13" s="1"/>
  <c r="CC23" i="13"/>
  <c r="DJ23" i="13" s="1"/>
  <c r="BL24" i="13"/>
  <c r="CS24" i="13" s="1"/>
  <c r="BP24" i="13"/>
  <c r="CW24" i="13" s="1"/>
  <c r="BK25" i="13"/>
  <c r="CR25" i="13" s="1"/>
  <c r="BO25" i="13"/>
  <c r="CV25" i="13" s="1"/>
  <c r="BW25" i="13"/>
  <c r="DD25" i="13" s="1"/>
  <c r="CA25" i="13"/>
  <c r="DH25" i="13" s="1"/>
  <c r="CE25" i="13"/>
  <c r="DL25" i="13" s="1"/>
  <c r="BL26" i="13"/>
  <c r="CS26" i="13" s="1"/>
  <c r="BP26" i="13"/>
  <c r="CW26" i="13" s="1"/>
  <c r="BI27" i="13"/>
  <c r="CP27" i="13" s="1"/>
  <c r="BM27" i="13"/>
  <c r="CT27" i="13" s="1"/>
  <c r="BU27" i="13"/>
  <c r="DB27" i="13" s="1"/>
  <c r="BY27" i="13"/>
  <c r="DF27" i="13" s="1"/>
  <c r="CC27" i="13"/>
  <c r="DJ27" i="13" s="1"/>
  <c r="BJ28" i="13"/>
  <c r="CQ28" i="13" s="1"/>
  <c r="BN28" i="13"/>
  <c r="CU28" i="13" s="1"/>
  <c r="BV28" i="13"/>
  <c r="DC28" i="13" s="1"/>
  <c r="BZ28" i="13"/>
  <c r="DG28" i="13" s="1"/>
  <c r="CD28" i="13"/>
  <c r="DK28" i="13" s="1"/>
  <c r="BI29" i="13"/>
  <c r="CP29" i="13" s="1"/>
  <c r="BN29" i="13"/>
  <c r="CU29" i="13" s="1"/>
  <c r="BY29" i="13"/>
  <c r="DF29" i="13" s="1"/>
  <c r="CD29" i="13"/>
  <c r="DK29" i="13" s="1"/>
  <c r="BI30" i="13"/>
  <c r="CP30" i="13" s="1"/>
  <c r="BV30" i="13"/>
  <c r="DC30" i="13" s="1"/>
  <c r="CD30" i="13"/>
  <c r="DK30" i="13" s="1"/>
  <c r="BN31" i="13"/>
  <c r="CU31" i="13" s="1"/>
  <c r="BU34" i="13"/>
  <c r="DB34" i="13" s="1"/>
  <c r="CC34" i="13"/>
  <c r="DJ34" i="13" s="1"/>
  <c r="BN35" i="13"/>
  <c r="CU35" i="13" s="1"/>
  <c r="BO36" i="13"/>
  <c r="CV36" i="13" s="1"/>
  <c r="BP37" i="13"/>
  <c r="CW37" i="13" s="1"/>
  <c r="BN38" i="13"/>
  <c r="CU38" i="13" s="1"/>
  <c r="CD41" i="13"/>
  <c r="DK41" i="13" s="1"/>
  <c r="BL42" i="13"/>
  <c r="CS42" i="13" s="1"/>
  <c r="BK43" i="13"/>
  <c r="CR43" i="13" s="1"/>
  <c r="T7" i="12"/>
  <c r="AB7" i="12" s="1"/>
  <c r="W7" i="12"/>
  <c r="AE7" i="12" s="1"/>
  <c r="S7" i="12"/>
  <c r="AA7" i="12" s="1"/>
  <c r="U8" i="12"/>
  <c r="AC8" i="12" s="1"/>
  <c r="T11" i="12"/>
  <c r="AB11" i="12" s="1"/>
  <c r="W11" i="12"/>
  <c r="AE11" i="12" s="1"/>
  <c r="S11" i="12"/>
  <c r="AA11" i="12" s="1"/>
  <c r="U12" i="12"/>
  <c r="AC12" i="12" s="1"/>
  <c r="U36" i="12"/>
  <c r="AC36" i="12" s="1"/>
  <c r="V36" i="12"/>
  <c r="AD36" i="12" s="1"/>
  <c r="S36" i="12"/>
  <c r="AA36" i="12" s="1"/>
  <c r="T36" i="12"/>
  <c r="AB36" i="12" s="1"/>
  <c r="T63" i="12"/>
  <c r="AB63" i="12" s="1"/>
  <c r="V63" i="12"/>
  <c r="AD63" i="12" s="1"/>
  <c r="U63" i="12"/>
  <c r="AC63" i="12" s="1"/>
  <c r="S63" i="12"/>
  <c r="AA63" i="12" s="1"/>
  <c r="W63" i="12"/>
  <c r="AE63" i="12" s="1"/>
  <c r="T6" i="12"/>
  <c r="AB6" i="12" s="1"/>
  <c r="W6" i="12"/>
  <c r="AE6" i="12" s="1"/>
  <c r="S6" i="12"/>
  <c r="AA6" i="12" s="1"/>
  <c r="U7" i="12"/>
  <c r="AC7" i="12" s="1"/>
  <c r="T10" i="12"/>
  <c r="AB10" i="12" s="1"/>
  <c r="W10" i="12"/>
  <c r="AE10" i="12" s="1"/>
  <c r="S10" i="12"/>
  <c r="AA10" i="12" s="1"/>
  <c r="U11" i="12"/>
  <c r="AC11" i="12" s="1"/>
  <c r="T14" i="12"/>
  <c r="AB14" i="12" s="1"/>
  <c r="W14" i="12"/>
  <c r="AE14" i="12" s="1"/>
  <c r="S14" i="12"/>
  <c r="AA14" i="12" s="1"/>
  <c r="T18" i="12"/>
  <c r="AB18" i="12" s="1"/>
  <c r="W18" i="12"/>
  <c r="AE18" i="12" s="1"/>
  <c r="S18" i="12"/>
  <c r="AA18" i="12" s="1"/>
  <c r="W36" i="12"/>
  <c r="AE36" i="12" s="1"/>
  <c r="T8" i="12"/>
  <c r="AB8" i="12" s="1"/>
  <c r="W8" i="12"/>
  <c r="AE8" i="12" s="1"/>
  <c r="S8" i="12"/>
  <c r="AA8" i="12" s="1"/>
  <c r="T12" i="12"/>
  <c r="AB12" i="12" s="1"/>
  <c r="W12" i="12"/>
  <c r="AE12" i="12" s="1"/>
  <c r="S12" i="12"/>
  <c r="AA12" i="12" s="1"/>
  <c r="T16" i="12"/>
  <c r="AB16" i="12" s="1"/>
  <c r="W16" i="12"/>
  <c r="AE16" i="12" s="1"/>
  <c r="S16" i="12"/>
  <c r="AA16" i="12" s="1"/>
  <c r="T20" i="12"/>
  <c r="AB20" i="12" s="1"/>
  <c r="W20" i="12"/>
  <c r="AE20" i="12" s="1"/>
  <c r="S20" i="12"/>
  <c r="AA20" i="12" s="1"/>
  <c r="U40" i="12"/>
  <c r="AC40" i="12" s="1"/>
  <c r="V40" i="12"/>
  <c r="AD40" i="12" s="1"/>
  <c r="T40" i="12"/>
  <c r="AB40" i="12" s="1"/>
  <c r="S40" i="12"/>
  <c r="AA40" i="12" s="1"/>
  <c r="T15" i="12"/>
  <c r="AB15" i="12" s="1"/>
  <c r="W15" i="12"/>
  <c r="AE15" i="12" s="1"/>
  <c r="S15" i="12"/>
  <c r="AA15" i="12" s="1"/>
  <c r="U16" i="12"/>
  <c r="AC16" i="12" s="1"/>
  <c r="T19" i="12"/>
  <c r="AB19" i="12" s="1"/>
  <c r="W19" i="12"/>
  <c r="AE19" i="12" s="1"/>
  <c r="S19" i="12"/>
  <c r="AA19" i="12" s="1"/>
  <c r="U20" i="12"/>
  <c r="AC20" i="12" s="1"/>
  <c r="T5" i="12"/>
  <c r="AB5" i="12" s="1"/>
  <c r="W5" i="12"/>
  <c r="AE5" i="12" s="1"/>
  <c r="S5" i="12"/>
  <c r="AA5" i="12" s="1"/>
  <c r="U6" i="12"/>
  <c r="AC6" i="12" s="1"/>
  <c r="V7" i="12"/>
  <c r="AD7" i="12" s="1"/>
  <c r="T9" i="12"/>
  <c r="AB9" i="12" s="1"/>
  <c r="W9" i="12"/>
  <c r="AE9" i="12" s="1"/>
  <c r="S9" i="12"/>
  <c r="AA9" i="12" s="1"/>
  <c r="U10" i="12"/>
  <c r="AC10" i="12" s="1"/>
  <c r="V11" i="12"/>
  <c r="AD11" i="12" s="1"/>
  <c r="T13" i="12"/>
  <c r="AB13" i="12" s="1"/>
  <c r="W13" i="12"/>
  <c r="AE13" i="12" s="1"/>
  <c r="S13" i="12"/>
  <c r="AA13" i="12" s="1"/>
  <c r="U14" i="12"/>
  <c r="AC14" i="12" s="1"/>
  <c r="V15" i="12"/>
  <c r="AD15" i="12" s="1"/>
  <c r="T17" i="12"/>
  <c r="AB17" i="12" s="1"/>
  <c r="W17" i="12"/>
  <c r="AE17" i="12" s="1"/>
  <c r="S17" i="12"/>
  <c r="AA17" i="12" s="1"/>
  <c r="U18" i="12"/>
  <c r="AC18" i="12" s="1"/>
  <c r="V19" i="12"/>
  <c r="AD19" i="12" s="1"/>
  <c r="T21" i="12"/>
  <c r="AB21" i="12" s="1"/>
  <c r="W21" i="12"/>
  <c r="AE21" i="12" s="1"/>
  <c r="S21" i="12"/>
  <c r="AA21" i="12" s="1"/>
  <c r="V21" i="12"/>
  <c r="AD21" i="12" s="1"/>
  <c r="V22" i="12"/>
  <c r="AD22" i="12" s="1"/>
  <c r="V24" i="12"/>
  <c r="AD24" i="12" s="1"/>
  <c r="V25" i="12"/>
  <c r="AD25" i="12" s="1"/>
  <c r="V26" i="12"/>
  <c r="AD26" i="12" s="1"/>
  <c r="V29" i="12"/>
  <c r="AD29" i="12" s="1"/>
  <c r="V30" i="12"/>
  <c r="AD30" i="12" s="1"/>
  <c r="V31" i="12"/>
  <c r="AD31" i="12" s="1"/>
  <c r="V32" i="12"/>
  <c r="AD32" i="12" s="1"/>
  <c r="V33" i="12"/>
  <c r="AD33" i="12" s="1"/>
  <c r="W37" i="12"/>
  <c r="AE37" i="12" s="1"/>
  <c r="T53" i="12"/>
  <c r="AB53" i="12" s="1"/>
  <c r="V53" i="12"/>
  <c r="AD53" i="12" s="1"/>
  <c r="U53" i="12"/>
  <c r="AC53" i="12" s="1"/>
  <c r="T55" i="12"/>
  <c r="AB55" i="12" s="1"/>
  <c r="V55" i="12"/>
  <c r="AD55" i="12" s="1"/>
  <c r="U55" i="12"/>
  <c r="AC55" i="12" s="1"/>
  <c r="T65" i="12"/>
  <c r="AB65" i="12" s="1"/>
  <c r="V65" i="12"/>
  <c r="AD65" i="12" s="1"/>
  <c r="U65" i="12"/>
  <c r="AC65" i="12" s="1"/>
  <c r="S22" i="12"/>
  <c r="AA22" i="12" s="1"/>
  <c r="W22" i="12"/>
  <c r="AE22" i="12" s="1"/>
  <c r="S23" i="12"/>
  <c r="AA23" i="12" s="1"/>
  <c r="W23" i="12"/>
  <c r="AE23" i="12" s="1"/>
  <c r="S24" i="12"/>
  <c r="AA24" i="12" s="1"/>
  <c r="W24" i="12"/>
  <c r="AE24" i="12" s="1"/>
  <c r="S25" i="12"/>
  <c r="AA25" i="12" s="1"/>
  <c r="W25" i="12"/>
  <c r="AE25" i="12" s="1"/>
  <c r="S26" i="12"/>
  <c r="AA26" i="12" s="1"/>
  <c r="W26" i="12"/>
  <c r="AE26" i="12" s="1"/>
  <c r="S27" i="12"/>
  <c r="AA27" i="12" s="1"/>
  <c r="W27" i="12"/>
  <c r="AE27" i="12" s="1"/>
  <c r="S28" i="12"/>
  <c r="AA28" i="12" s="1"/>
  <c r="W28" i="12"/>
  <c r="AE28" i="12" s="1"/>
  <c r="S29" i="12"/>
  <c r="AA29" i="12" s="1"/>
  <c r="W29" i="12"/>
  <c r="AE29" i="12" s="1"/>
  <c r="S30" i="12"/>
  <c r="AA30" i="12" s="1"/>
  <c r="W30" i="12"/>
  <c r="AE30" i="12" s="1"/>
  <c r="S31" i="12"/>
  <c r="AA31" i="12" s="1"/>
  <c r="W31" i="12"/>
  <c r="AE31" i="12" s="1"/>
  <c r="S32" i="12"/>
  <c r="AA32" i="12" s="1"/>
  <c r="W32" i="12"/>
  <c r="AE32" i="12" s="1"/>
  <c r="S33" i="12"/>
  <c r="AA33" i="12" s="1"/>
  <c r="W33" i="12"/>
  <c r="AE33" i="12" s="1"/>
  <c r="S34" i="12"/>
  <c r="AA34" i="12" s="1"/>
  <c r="W34" i="12"/>
  <c r="AE34" i="12" s="1"/>
  <c r="S35" i="12"/>
  <c r="AA35" i="12" s="1"/>
  <c r="W35" i="12"/>
  <c r="AE35" i="12" s="1"/>
  <c r="S37" i="12"/>
  <c r="AA37" i="12" s="1"/>
  <c r="W38" i="12"/>
  <c r="AE38" i="12" s="1"/>
  <c r="V39" i="12"/>
  <c r="AD39" i="12" s="1"/>
  <c r="S41" i="12"/>
  <c r="AA41" i="12" s="1"/>
  <c r="W42" i="12"/>
  <c r="AE42" i="12" s="1"/>
  <c r="S53" i="12"/>
  <c r="AA53" i="12" s="1"/>
  <c r="S55" i="12"/>
  <c r="AA55" i="12" s="1"/>
  <c r="T59" i="12"/>
  <c r="AB59" i="12" s="1"/>
  <c r="V59" i="12"/>
  <c r="AD59" i="12" s="1"/>
  <c r="U59" i="12"/>
  <c r="AC59" i="12" s="1"/>
  <c r="S65" i="12"/>
  <c r="AA65" i="12" s="1"/>
  <c r="V23" i="12"/>
  <c r="AD23" i="12" s="1"/>
  <c r="V27" i="12"/>
  <c r="AD27" i="12" s="1"/>
  <c r="V28" i="12"/>
  <c r="AD28" i="12" s="1"/>
  <c r="V34" i="12"/>
  <c r="AD34" i="12" s="1"/>
  <c r="V35" i="12"/>
  <c r="AD35" i="12" s="1"/>
  <c r="W41" i="12"/>
  <c r="AE41" i="12" s="1"/>
  <c r="T49" i="12"/>
  <c r="AB49" i="12" s="1"/>
  <c r="V49" i="12"/>
  <c r="AD49" i="12" s="1"/>
  <c r="U49" i="12"/>
  <c r="AC49" i="12" s="1"/>
  <c r="T51" i="12"/>
  <c r="AB51" i="12" s="1"/>
  <c r="V51" i="12"/>
  <c r="AD51" i="12" s="1"/>
  <c r="U51" i="12"/>
  <c r="AC51" i="12" s="1"/>
  <c r="T57" i="12"/>
  <c r="AB57" i="12" s="1"/>
  <c r="V57" i="12"/>
  <c r="AD57" i="12" s="1"/>
  <c r="U57" i="12"/>
  <c r="AC57" i="12" s="1"/>
  <c r="T37" i="12"/>
  <c r="AB37" i="12" s="1"/>
  <c r="W39" i="12"/>
  <c r="AE39" i="12" s="1"/>
  <c r="T41" i="12"/>
  <c r="AB41" i="12" s="1"/>
  <c r="T43" i="12"/>
  <c r="AB43" i="12" s="1"/>
  <c r="V43" i="12"/>
  <c r="AD43" i="12" s="1"/>
  <c r="T44" i="12"/>
  <c r="AB44" i="12" s="1"/>
  <c r="S44" i="12"/>
  <c r="AA44" i="12" s="1"/>
  <c r="T45" i="12"/>
  <c r="AB45" i="12" s="1"/>
  <c r="V45" i="12"/>
  <c r="AD45" i="12" s="1"/>
  <c r="T46" i="12"/>
  <c r="AB46" i="12" s="1"/>
  <c r="S46" i="12"/>
  <c r="AA46" i="12" s="1"/>
  <c r="T47" i="12"/>
  <c r="AB47" i="12" s="1"/>
  <c r="V47" i="12"/>
  <c r="AD47" i="12" s="1"/>
  <c r="W49" i="12"/>
  <c r="AE49" i="12" s="1"/>
  <c r="W51" i="12"/>
  <c r="AE51" i="12" s="1"/>
  <c r="W53" i="12"/>
  <c r="AE53" i="12" s="1"/>
  <c r="W55" i="12"/>
  <c r="AE55" i="12" s="1"/>
  <c r="W57" i="12"/>
  <c r="AE57" i="12" s="1"/>
  <c r="T61" i="12"/>
  <c r="AB61" i="12" s="1"/>
  <c r="V61" i="12"/>
  <c r="AD61" i="12" s="1"/>
  <c r="U61" i="12"/>
  <c r="AC61" i="12" s="1"/>
  <c r="W65" i="12"/>
  <c r="AE65" i="12" s="1"/>
  <c r="W48" i="12"/>
  <c r="AE48" i="12" s="1"/>
  <c r="W50" i="12"/>
  <c r="AE50" i="12" s="1"/>
  <c r="W52" i="12"/>
  <c r="AE52" i="12" s="1"/>
  <c r="W54" i="12"/>
  <c r="AE54" i="12" s="1"/>
  <c r="W56" i="12"/>
  <c r="AE56" i="12" s="1"/>
  <c r="W58" i="12"/>
  <c r="AE58" i="12" s="1"/>
  <c r="W60" i="12"/>
  <c r="AE60" i="12" s="1"/>
  <c r="W62" i="12"/>
  <c r="AE62" i="12" s="1"/>
  <c r="W64" i="12"/>
  <c r="AE64" i="12" s="1"/>
  <c r="W66" i="12"/>
  <c r="AE66" i="12" s="1"/>
  <c r="S48" i="12"/>
  <c r="AA48" i="12" s="1"/>
  <c r="S50" i="12"/>
  <c r="AA50" i="12" s="1"/>
  <c r="S52" i="12"/>
  <c r="AA52" i="12" s="1"/>
  <c r="S54" i="12"/>
  <c r="AA54" i="12" s="1"/>
  <c r="S56" i="12"/>
  <c r="AA56" i="12" s="1"/>
  <c r="BN41" i="13" l="1"/>
  <c r="CU41" i="13" s="1"/>
  <c r="BI34" i="13"/>
  <c r="CP34" i="13" s="1"/>
  <c r="BM30" i="13"/>
  <c r="CT30" i="13" s="1"/>
  <c r="BP28" i="13"/>
  <c r="CW28" i="13" s="1"/>
  <c r="BZ26" i="13"/>
  <c r="DG26" i="13" s="1"/>
  <c r="CC25" i="13"/>
  <c r="DJ25" i="13" s="1"/>
  <c r="BI25" i="13"/>
  <c r="CP25" i="13" s="1"/>
  <c r="BN24" i="13"/>
  <c r="CU24" i="13" s="1"/>
  <c r="BL22" i="13"/>
  <c r="CS22" i="13" s="1"/>
  <c r="BM21" i="13"/>
  <c r="CT21" i="13" s="1"/>
  <c r="BV20" i="13"/>
  <c r="DC20" i="13" s="1"/>
  <c r="BZ19" i="13"/>
  <c r="DG19" i="13" s="1"/>
  <c r="CD18" i="13"/>
  <c r="DK18" i="13" s="1"/>
  <c r="BJ18" i="13"/>
  <c r="CQ18" i="13" s="1"/>
  <c r="BN17" i="13"/>
  <c r="CU17" i="13" s="1"/>
  <c r="BV16" i="13"/>
  <c r="DC16" i="13" s="1"/>
  <c r="BL15" i="13"/>
  <c r="CS15" i="13" s="1"/>
  <c r="BN14" i="13"/>
  <c r="CU14" i="13" s="1"/>
  <c r="CE12" i="13"/>
  <c r="DL12" i="13" s="1"/>
  <c r="BK12" i="13"/>
  <c r="CR12" i="13" s="1"/>
  <c r="BN11" i="13"/>
  <c r="CU11" i="13" s="1"/>
  <c r="BU10" i="13"/>
  <c r="DB10" i="13" s="1"/>
  <c r="BL9" i="13"/>
  <c r="CS9" i="13" s="1"/>
  <c r="BY6" i="13"/>
  <c r="DF6" i="13" s="1"/>
  <c r="BJ41" i="13"/>
  <c r="CQ41" i="13" s="1"/>
  <c r="BV38" i="13"/>
  <c r="DC38" i="13" s="1"/>
  <c r="BV35" i="13"/>
  <c r="DC35" i="13" s="1"/>
  <c r="BV31" i="13"/>
  <c r="DC31" i="13" s="1"/>
  <c r="BU29" i="13"/>
  <c r="DB29" i="13" s="1"/>
  <c r="CD27" i="13"/>
  <c r="DK27" i="13" s="1"/>
  <c r="BJ27" i="13"/>
  <c r="CQ27" i="13" s="1"/>
  <c r="BM26" i="13"/>
  <c r="CT26" i="13" s="1"/>
  <c r="CC24" i="13"/>
  <c r="DJ24" i="13" s="1"/>
  <c r="BI24" i="13"/>
  <c r="CP24" i="13" s="1"/>
  <c r="BN23" i="13"/>
  <c r="CU23" i="13" s="1"/>
  <c r="BL21" i="13"/>
  <c r="CS21" i="13" s="1"/>
  <c r="BM20" i="13"/>
  <c r="CT20" i="13" s="1"/>
  <c r="BU19" i="13"/>
  <c r="DB19" i="13" s="1"/>
  <c r="BY18" i="13"/>
  <c r="DF18" i="13" s="1"/>
  <c r="CC17" i="13"/>
  <c r="DJ17" i="13" s="1"/>
  <c r="BI17" i="13"/>
  <c r="CP17" i="13" s="1"/>
  <c r="BM16" i="13"/>
  <c r="CT16" i="13" s="1"/>
  <c r="BY14" i="13"/>
  <c r="DF14" i="13" s="1"/>
  <c r="CE13" i="13"/>
  <c r="DL13" i="13" s="1"/>
  <c r="BK13" i="13"/>
  <c r="CR13" i="13" s="1"/>
  <c r="BN12" i="13"/>
  <c r="CU12" i="13" s="1"/>
  <c r="BU11" i="13"/>
  <c r="DB11" i="13" s="1"/>
  <c r="BL10" i="13"/>
  <c r="CS10" i="13" s="1"/>
  <c r="BO9" i="13"/>
  <c r="CV9" i="13" s="1"/>
  <c r="BV8" i="13"/>
  <c r="DC8" i="13" s="1"/>
  <c r="BY7" i="13"/>
  <c r="DF7" i="13" s="1"/>
  <c r="BL6" i="13"/>
  <c r="CS6" i="13" s="1"/>
  <c r="BV5" i="13"/>
  <c r="DC5" i="13" s="1"/>
  <c r="BN40" i="13"/>
  <c r="CU40" i="13" s="1"/>
  <c r="BP33" i="13"/>
  <c r="CW33" i="13" s="1"/>
  <c r="BL28" i="13"/>
  <c r="CS28" i="13" s="1"/>
  <c r="BO27" i="13"/>
  <c r="CV27" i="13" s="1"/>
  <c r="BV26" i="13"/>
  <c r="DC26" i="13" s="1"/>
  <c r="BY25" i="13"/>
  <c r="DF25" i="13" s="1"/>
  <c r="CD24" i="13"/>
  <c r="DK24" i="13" s="1"/>
  <c r="BJ24" i="13"/>
  <c r="CQ24" i="13" s="1"/>
  <c r="BO23" i="13"/>
  <c r="CV23" i="13" s="1"/>
  <c r="CC21" i="13"/>
  <c r="DJ21" i="13" s="1"/>
  <c r="BI21" i="13"/>
  <c r="CP21" i="13" s="1"/>
  <c r="BN20" i="13"/>
  <c r="CU20" i="13" s="1"/>
  <c r="BV19" i="13"/>
  <c r="DC19" i="13" s="1"/>
  <c r="BZ18" i="13"/>
  <c r="DG18" i="13" s="1"/>
  <c r="CD17" i="13"/>
  <c r="DK17" i="13" s="1"/>
  <c r="BJ17" i="13"/>
  <c r="CQ17" i="13" s="1"/>
  <c r="BN16" i="13"/>
  <c r="CU16" i="13" s="1"/>
  <c r="CD14" i="13"/>
  <c r="DK14" i="13" s="1"/>
  <c r="BJ14" i="13"/>
  <c r="CQ14" i="13" s="1"/>
  <c r="CD11" i="13"/>
  <c r="DK11" i="13" s="1"/>
  <c r="BJ11" i="13"/>
  <c r="CQ11" i="13" s="1"/>
  <c r="BM10" i="13"/>
  <c r="CT10" i="13" s="1"/>
  <c r="CE8" i="13"/>
  <c r="DL8" i="13" s="1"/>
  <c r="BL5" i="13"/>
  <c r="CS5" i="13" s="1"/>
  <c r="BZ40" i="13"/>
  <c r="DG40" i="13" s="1"/>
  <c r="CE36" i="13"/>
  <c r="DL36" i="13" s="1"/>
  <c r="BL33" i="13"/>
  <c r="CS33" i="13" s="1"/>
  <c r="BY30" i="13"/>
  <c r="DF30" i="13" s="1"/>
  <c r="BO29" i="13"/>
  <c r="CV29" i="13" s="1"/>
  <c r="BZ27" i="13"/>
  <c r="DG27" i="13" s="1"/>
  <c r="CC26" i="13"/>
  <c r="DJ26" i="13" s="1"/>
  <c r="BI26" i="13"/>
  <c r="CP26" i="13" s="1"/>
  <c r="BY24" i="13"/>
  <c r="DF24" i="13" s="1"/>
  <c r="CD23" i="13"/>
  <c r="DK23" i="13" s="1"/>
  <c r="BJ23" i="13"/>
  <c r="CQ23" i="13" s="1"/>
  <c r="BO22" i="13"/>
  <c r="CV22" i="13" s="1"/>
  <c r="CC20" i="13"/>
  <c r="DJ20" i="13" s="1"/>
  <c r="BI20" i="13"/>
  <c r="CP20" i="13" s="1"/>
  <c r="BM19" i="13"/>
  <c r="CT19" i="13" s="1"/>
  <c r="BU18" i="13"/>
  <c r="DB18" i="13" s="1"/>
  <c r="BY17" i="13"/>
  <c r="DF17" i="13" s="1"/>
  <c r="CC16" i="13"/>
  <c r="DJ16" i="13" s="1"/>
  <c r="BI16" i="13"/>
  <c r="CP16" i="13" s="1"/>
  <c r="BO15" i="13"/>
  <c r="CV15" i="13" s="1"/>
  <c r="BU14" i="13"/>
  <c r="DB14" i="13" s="1"/>
  <c r="CD12" i="13"/>
  <c r="DK12" i="13" s="1"/>
  <c r="BJ12" i="13"/>
  <c r="CQ12" i="13" s="1"/>
  <c r="BM11" i="13"/>
  <c r="CT11" i="13" s="1"/>
  <c r="CE9" i="13"/>
  <c r="DL9" i="13" s="1"/>
  <c r="BK9" i="13"/>
  <c r="CR9" i="13" s="1"/>
  <c r="BN8" i="13"/>
  <c r="CU8" i="13" s="1"/>
  <c r="BU7" i="13"/>
  <c r="DB7" i="13" s="1"/>
  <c r="BJ5" i="13"/>
  <c r="CQ5" i="13" s="1"/>
  <c r="BV29" i="13"/>
  <c r="DC29" i="13" s="1"/>
  <c r="CE27" i="13"/>
  <c r="DL27" i="13" s="1"/>
  <c r="BK27" i="13"/>
  <c r="CR27" i="13" s="1"/>
  <c r="BN26" i="13"/>
  <c r="CU26" i="13" s="1"/>
  <c r="BU25" i="13"/>
  <c r="DB25" i="13" s="1"/>
  <c r="BZ24" i="13"/>
  <c r="DG24" i="13" s="1"/>
  <c r="CE23" i="13"/>
  <c r="DL23" i="13" s="1"/>
  <c r="BK23" i="13"/>
  <c r="CR23" i="13" s="1"/>
  <c r="BY21" i="13"/>
  <c r="DF21" i="13" s="1"/>
  <c r="CD20" i="13"/>
  <c r="DK20" i="13" s="1"/>
  <c r="BJ20" i="13"/>
  <c r="CQ20" i="13" s="1"/>
  <c r="BN19" i="13"/>
  <c r="CU19" i="13" s="1"/>
  <c r="BV18" i="13"/>
  <c r="DC18" i="13" s="1"/>
  <c r="BZ17" i="13"/>
  <c r="DG17" i="13" s="1"/>
  <c r="CD16" i="13"/>
  <c r="DK16" i="13" s="1"/>
  <c r="BJ16" i="13"/>
  <c r="CQ16" i="13" s="1"/>
  <c r="BZ14" i="13"/>
  <c r="DG14" i="13" s="1"/>
  <c r="BP13" i="13"/>
  <c r="CW13" i="13" s="1"/>
  <c r="BZ11" i="13"/>
  <c r="DG11" i="13" s="1"/>
  <c r="CC10" i="13"/>
  <c r="DJ10" i="13" s="1"/>
  <c r="BI10" i="13"/>
  <c r="CP10" i="13" s="1"/>
  <c r="BO8" i="13"/>
  <c r="CV8" i="13" s="1"/>
  <c r="CE5" i="13"/>
  <c r="DL5" i="13" s="1"/>
  <c r="BJ40" i="13"/>
  <c r="CQ40" i="13" s="1"/>
  <c r="BJ30" i="13"/>
  <c r="CQ30" i="13" s="1"/>
  <c r="BJ29" i="13"/>
  <c r="CQ29" i="13" s="1"/>
  <c r="BO28" i="13"/>
  <c r="CV28" i="13" s="1"/>
  <c r="BV27" i="13"/>
  <c r="DC27" i="13" s="1"/>
  <c r="BY26" i="13"/>
  <c r="DF26" i="13" s="1"/>
  <c r="BP25" i="13"/>
  <c r="CW25" i="13" s="1"/>
  <c r="BU24" i="13"/>
  <c r="DB24" i="13" s="1"/>
  <c r="BZ23" i="13"/>
  <c r="DG23" i="13" s="1"/>
  <c r="CE22" i="13"/>
  <c r="DL22" i="13" s="1"/>
  <c r="BK22" i="13"/>
  <c r="CR22" i="13" s="1"/>
  <c r="BY20" i="13"/>
  <c r="DF20" i="13" s="1"/>
  <c r="CC19" i="13"/>
  <c r="DJ19" i="13" s="1"/>
  <c r="BI19" i="13"/>
  <c r="CP19" i="13" s="1"/>
  <c r="BM18" i="13"/>
  <c r="CT18" i="13" s="1"/>
  <c r="BU17" i="13"/>
  <c r="DB17" i="13" s="1"/>
  <c r="BY16" i="13"/>
  <c r="DF16" i="13" s="1"/>
  <c r="CE15" i="13"/>
  <c r="DL15" i="13" s="1"/>
  <c r="BK15" i="13"/>
  <c r="CR15" i="13" s="1"/>
  <c r="BM14" i="13"/>
  <c r="CT14" i="13" s="1"/>
  <c r="BZ12" i="13"/>
  <c r="DG12" i="13" s="1"/>
  <c r="CC11" i="13"/>
  <c r="DJ11" i="13" s="1"/>
  <c r="BI11" i="13"/>
  <c r="CP11" i="13" s="1"/>
  <c r="CD8" i="13"/>
  <c r="DK8" i="13" s="1"/>
  <c r="BJ8" i="13"/>
  <c r="CQ8" i="13" s="1"/>
  <c r="BM7" i="13"/>
  <c r="CT7" i="13" s="1"/>
  <c r="BO5" i="13"/>
  <c r="CV5" i="13" s="1"/>
  <c r="CD9" i="13"/>
  <c r="DK9" i="13" s="1"/>
  <c r="BZ30" i="13"/>
  <c r="DG30" i="13" s="1"/>
  <c r="BK29" i="13"/>
  <c r="CR29" i="13" s="1"/>
  <c r="CD26" i="13"/>
  <c r="DK26" i="13" s="1"/>
  <c r="BJ26" i="13"/>
  <c r="CQ26" i="13" s="1"/>
  <c r="BM25" i="13"/>
  <c r="CT25" i="13" s="1"/>
  <c r="BV24" i="13"/>
  <c r="DC24" i="13" s="1"/>
  <c r="BP22" i="13"/>
  <c r="CW22" i="13" s="1"/>
  <c r="BU21" i="13"/>
  <c r="DB21" i="13" s="1"/>
  <c r="BZ20" i="13"/>
  <c r="DG20" i="13" s="1"/>
  <c r="CD19" i="13"/>
  <c r="DK19" i="13" s="1"/>
  <c r="BJ19" i="13"/>
  <c r="CQ19" i="13" s="1"/>
  <c r="BN18" i="13"/>
  <c r="CU18" i="13" s="1"/>
  <c r="BV17" i="13"/>
  <c r="DC17" i="13" s="1"/>
  <c r="BZ16" i="13"/>
  <c r="DG16" i="13" s="1"/>
  <c r="BP15" i="13"/>
  <c r="CW15" i="13" s="1"/>
  <c r="BV14" i="13"/>
  <c r="DC14" i="13" s="1"/>
  <c r="BL13" i="13"/>
  <c r="CS13" i="13" s="1"/>
  <c r="BO12" i="13"/>
  <c r="CV12" i="13" s="1"/>
  <c r="BV11" i="13"/>
  <c r="DC11" i="13" s="1"/>
  <c r="BY10" i="13"/>
  <c r="DF10" i="13" s="1"/>
  <c r="BP9" i="13"/>
  <c r="CW9" i="13" s="1"/>
  <c r="BZ7" i="13"/>
  <c r="DG7" i="13" s="1"/>
  <c r="CD5" i="13"/>
  <c r="DK5" i="13" s="1"/>
  <c r="CD38" i="13"/>
  <c r="DK38" i="13" s="1"/>
  <c r="CD35" i="13"/>
  <c r="DK35" i="13" s="1"/>
  <c r="CD31" i="13"/>
  <c r="DK31" i="13" s="1"/>
  <c r="BZ29" i="13"/>
  <c r="DG29" i="13" s="1"/>
  <c r="CE28" i="13"/>
  <c r="DL28" i="13" s="1"/>
  <c r="BK28" i="13"/>
  <c r="CR28" i="13" s="1"/>
  <c r="BN27" i="13"/>
  <c r="CU27" i="13" s="1"/>
  <c r="BU26" i="13"/>
  <c r="DB26" i="13" s="1"/>
  <c r="BL25" i="13"/>
  <c r="CS25" i="13" s="1"/>
  <c r="BM24" i="13"/>
  <c r="CT24" i="13" s="1"/>
  <c r="BV23" i="13"/>
  <c r="DC23" i="13" s="1"/>
  <c r="BP21" i="13"/>
  <c r="CW21" i="13" s="1"/>
  <c r="BU20" i="13"/>
  <c r="DB20" i="13" s="1"/>
  <c r="BY19" i="13"/>
  <c r="DF19" i="13" s="1"/>
  <c r="CC18" i="13"/>
  <c r="DJ18" i="13" s="1"/>
  <c r="BI18" i="13"/>
  <c r="CP18" i="13" s="1"/>
  <c r="BM17" i="13"/>
  <c r="CT17" i="13" s="1"/>
  <c r="BU16" i="13"/>
  <c r="DB16" i="13" s="1"/>
  <c r="CC14" i="13"/>
  <c r="DJ14" i="13" s="1"/>
  <c r="BI14" i="13"/>
  <c r="CP14" i="13" s="1"/>
  <c r="BO13" i="13"/>
  <c r="CV13" i="13" s="1"/>
  <c r="BV12" i="13"/>
  <c r="DC12" i="13" s="1"/>
  <c r="BY11" i="13"/>
  <c r="DF11" i="13" s="1"/>
  <c r="BP10" i="13"/>
  <c r="CW10" i="13" s="1"/>
  <c r="BZ8" i="13"/>
  <c r="DG8" i="13" s="1"/>
  <c r="CC7" i="13"/>
  <c r="DJ7" i="13" s="1"/>
  <c r="BI7" i="13"/>
  <c r="CP7" i="13" s="1"/>
  <c r="BK5" i="13"/>
  <c r="CR5" i="13" s="1"/>
  <c r="G87" i="10" l="1"/>
  <c r="F87" i="10"/>
  <c r="E87" i="10"/>
  <c r="D87" i="10"/>
  <c r="C87" i="10"/>
  <c r="G86" i="10"/>
  <c r="F86" i="10"/>
  <c r="E86" i="10"/>
  <c r="D86" i="10"/>
  <c r="C86" i="10"/>
  <c r="G85" i="10"/>
  <c r="F85" i="10"/>
  <c r="E85" i="10"/>
  <c r="D85" i="10"/>
  <c r="C85" i="10"/>
  <c r="G84" i="10"/>
  <c r="F84" i="10"/>
  <c r="E84" i="10"/>
  <c r="D84" i="10"/>
  <c r="C84" i="10"/>
  <c r="G83" i="10"/>
  <c r="F83" i="10"/>
  <c r="E83" i="10"/>
  <c r="D83" i="10"/>
  <c r="C83" i="10"/>
  <c r="G79" i="10"/>
  <c r="F79" i="10"/>
  <c r="E79" i="10"/>
  <c r="D79" i="10"/>
  <c r="C79" i="10"/>
  <c r="G78" i="10"/>
  <c r="F78" i="10"/>
  <c r="E78" i="10"/>
  <c r="D78" i="10"/>
  <c r="C78" i="10"/>
  <c r="G77" i="10"/>
  <c r="F77" i="10"/>
  <c r="E77" i="10"/>
  <c r="D77" i="10"/>
  <c r="C77" i="10"/>
  <c r="G76" i="10"/>
  <c r="F76" i="10"/>
  <c r="E76" i="10"/>
  <c r="D76" i="10"/>
  <c r="C76" i="10"/>
  <c r="G75" i="10"/>
  <c r="F75" i="10"/>
  <c r="E75" i="10"/>
  <c r="D75" i="10"/>
  <c r="C75" i="10"/>
  <c r="G74" i="10"/>
  <c r="F74" i="10"/>
  <c r="E74" i="10"/>
  <c r="D74" i="10"/>
  <c r="C74" i="10"/>
  <c r="G73" i="10"/>
  <c r="F73" i="10"/>
  <c r="E73" i="10"/>
  <c r="D73" i="10"/>
  <c r="C73" i="10"/>
  <c r="G72" i="10"/>
  <c r="F72" i="10"/>
  <c r="E72" i="10"/>
  <c r="D72" i="10"/>
  <c r="C72" i="10"/>
  <c r="G71" i="10"/>
  <c r="F71" i="10"/>
  <c r="E71" i="10"/>
  <c r="D71" i="10"/>
  <c r="C71" i="10"/>
  <c r="G70" i="10"/>
  <c r="F70" i="10"/>
  <c r="E70" i="10"/>
  <c r="D70" i="10"/>
  <c r="C70" i="10"/>
  <c r="AI69" i="10"/>
  <c r="AH69" i="10"/>
  <c r="AG69" i="10"/>
  <c r="M69" i="10"/>
  <c r="G69" i="10"/>
  <c r="F69" i="10"/>
  <c r="E69" i="10"/>
  <c r="D69" i="10"/>
  <c r="C69" i="10"/>
  <c r="AI68" i="10"/>
  <c r="AH68" i="10"/>
  <c r="AG68" i="10"/>
  <c r="M68" i="10"/>
  <c r="AI67" i="10"/>
  <c r="AH67" i="10"/>
  <c r="AG67" i="10"/>
  <c r="M67" i="10"/>
  <c r="AI66" i="10"/>
  <c r="AH66" i="10"/>
  <c r="AG66" i="10"/>
  <c r="M66" i="10"/>
  <c r="G66" i="10"/>
  <c r="F66" i="10"/>
  <c r="E66" i="10"/>
  <c r="D66" i="10"/>
  <c r="C66" i="10"/>
  <c r="AI65" i="10"/>
  <c r="AH65" i="10"/>
  <c r="AG65" i="10"/>
  <c r="M65" i="10"/>
  <c r="G65" i="10"/>
  <c r="F65" i="10"/>
  <c r="E65" i="10"/>
  <c r="D65" i="10"/>
  <c r="C65" i="10"/>
  <c r="AF64" i="10"/>
  <c r="AE64" i="10"/>
  <c r="AD64" i="10"/>
  <c r="M64" i="10"/>
  <c r="F64" i="10"/>
  <c r="E64" i="10"/>
  <c r="D64" i="10"/>
  <c r="C64" i="10"/>
  <c r="AF63" i="10"/>
  <c r="AE63" i="10"/>
  <c r="AD63" i="10"/>
  <c r="M63" i="10"/>
  <c r="AF62" i="10"/>
  <c r="AE62" i="10"/>
  <c r="AD62" i="10"/>
  <c r="M62" i="10"/>
  <c r="AF61" i="10"/>
  <c r="AE61" i="10"/>
  <c r="AD61" i="10"/>
  <c r="M61" i="10"/>
  <c r="G61" i="10"/>
  <c r="F61" i="10"/>
  <c r="E61" i="10"/>
  <c r="D61" i="10"/>
  <c r="C61" i="10"/>
  <c r="AF60" i="10"/>
  <c r="AE60" i="10"/>
  <c r="AD60" i="10"/>
  <c r="M60" i="10"/>
  <c r="G60" i="10"/>
  <c r="F60" i="10"/>
  <c r="E60" i="10"/>
  <c r="D60" i="10"/>
  <c r="C60" i="10"/>
  <c r="AF59" i="10"/>
  <c r="AE59" i="10"/>
  <c r="AD59" i="10"/>
  <c r="M59" i="10"/>
  <c r="G59" i="10"/>
  <c r="F59" i="10"/>
  <c r="E59" i="10"/>
  <c r="D59" i="10"/>
  <c r="C59" i="10"/>
  <c r="AF58" i="10"/>
  <c r="AE58" i="10"/>
  <c r="AD58" i="10"/>
  <c r="M58" i="10"/>
  <c r="G58" i="10"/>
  <c r="F58" i="10"/>
  <c r="E58" i="10"/>
  <c r="D58" i="10"/>
  <c r="C58" i="10"/>
  <c r="AF57" i="10"/>
  <c r="AE57" i="10"/>
  <c r="AD57" i="10"/>
  <c r="M57" i="10"/>
  <c r="G57" i="10"/>
  <c r="F57" i="10"/>
  <c r="E57" i="10"/>
  <c r="D57" i="10"/>
  <c r="C57" i="10"/>
  <c r="AF56" i="10"/>
  <c r="AE56" i="10"/>
  <c r="AD56" i="10"/>
  <c r="M56" i="10"/>
  <c r="G56" i="10"/>
  <c r="F56" i="10"/>
  <c r="E56" i="10"/>
  <c r="D56" i="10"/>
  <c r="C56" i="10"/>
  <c r="AF55" i="10"/>
  <c r="AE55" i="10"/>
  <c r="AD55" i="10"/>
  <c r="M55" i="10"/>
  <c r="G55" i="10"/>
  <c r="F55" i="10"/>
  <c r="E55" i="10"/>
  <c r="D55" i="10"/>
  <c r="C55" i="10"/>
  <c r="AF54" i="10"/>
  <c r="AE54" i="10"/>
  <c r="AD54" i="10"/>
  <c r="M54" i="10"/>
  <c r="G54" i="10"/>
  <c r="F54" i="10"/>
  <c r="E54" i="10"/>
  <c r="D54" i="10"/>
  <c r="C54" i="10"/>
  <c r="AC53" i="10"/>
  <c r="AB53" i="10"/>
  <c r="AA53" i="10"/>
  <c r="M53" i="10"/>
  <c r="G53" i="10"/>
  <c r="F53" i="10"/>
  <c r="E53" i="10"/>
  <c r="D53" i="10"/>
  <c r="C53" i="10"/>
  <c r="AC52" i="10"/>
  <c r="AB52" i="10"/>
  <c r="AA52" i="10"/>
  <c r="M52" i="10"/>
  <c r="G52" i="10"/>
  <c r="F52" i="10"/>
  <c r="E52" i="10"/>
  <c r="D52" i="10"/>
  <c r="C52" i="10"/>
  <c r="AC51" i="10"/>
  <c r="AB51" i="10"/>
  <c r="AA51" i="10"/>
  <c r="M51" i="10"/>
  <c r="G51" i="10"/>
  <c r="F51" i="10"/>
  <c r="E51" i="10"/>
  <c r="D51" i="10"/>
  <c r="C51" i="10"/>
  <c r="Z50" i="10"/>
  <c r="Y50" i="10"/>
  <c r="X50" i="10"/>
  <c r="M50" i="10"/>
  <c r="G50" i="10"/>
  <c r="F50" i="10"/>
  <c r="E50" i="10"/>
  <c r="D50" i="10"/>
  <c r="C50" i="10"/>
  <c r="Z49" i="10"/>
  <c r="Y49" i="10"/>
  <c r="X49" i="10"/>
  <c r="M49" i="10"/>
  <c r="G49" i="10"/>
  <c r="F49" i="10"/>
  <c r="E49" i="10"/>
  <c r="D49" i="10"/>
  <c r="C49" i="10"/>
  <c r="Z48" i="10"/>
  <c r="Y48" i="10"/>
  <c r="X48" i="10"/>
  <c r="M48" i="10"/>
  <c r="G48" i="10"/>
  <c r="F48" i="10"/>
  <c r="E48" i="10"/>
  <c r="D48" i="10"/>
  <c r="C48" i="10"/>
  <c r="Z47" i="10"/>
  <c r="Y47" i="10"/>
  <c r="X47" i="10"/>
  <c r="M47" i="10"/>
  <c r="Z46" i="10"/>
  <c r="Y46" i="10"/>
  <c r="X46" i="10"/>
  <c r="M46" i="10"/>
  <c r="Z45" i="10"/>
  <c r="Y45" i="10"/>
  <c r="X45" i="10"/>
  <c r="M45" i="10"/>
  <c r="H45" i="10"/>
  <c r="F45" i="10"/>
  <c r="E45" i="10"/>
  <c r="D45" i="10"/>
  <c r="C45" i="10"/>
  <c r="Z44" i="10"/>
  <c r="Y44" i="10"/>
  <c r="X44" i="10"/>
  <c r="M44" i="10"/>
  <c r="H44" i="10"/>
  <c r="F44" i="10"/>
  <c r="E44" i="10"/>
  <c r="D44" i="10"/>
  <c r="C44" i="10"/>
  <c r="Z43" i="10"/>
  <c r="Y43" i="10"/>
  <c r="X43" i="10"/>
  <c r="M43" i="10"/>
  <c r="H43" i="10"/>
  <c r="F43" i="10"/>
  <c r="E43" i="10"/>
  <c r="D43" i="10"/>
  <c r="C43" i="10"/>
  <c r="Z42" i="10"/>
  <c r="Y42" i="10"/>
  <c r="X42" i="10"/>
  <c r="M42" i="10"/>
  <c r="H42" i="10"/>
  <c r="F42" i="10"/>
  <c r="E42" i="10"/>
  <c r="D42" i="10"/>
  <c r="C42" i="10"/>
  <c r="Z41" i="10"/>
  <c r="Y41" i="10"/>
  <c r="X41" i="10"/>
  <c r="M41" i="10"/>
  <c r="H41" i="10"/>
  <c r="F41" i="10"/>
  <c r="E41" i="10"/>
  <c r="D41" i="10"/>
  <c r="C41" i="10"/>
  <c r="Z40" i="10"/>
  <c r="Y40" i="10"/>
  <c r="X40" i="10"/>
  <c r="M40" i="10"/>
  <c r="Z39" i="10"/>
  <c r="Y39" i="10"/>
  <c r="X39" i="10"/>
  <c r="M39" i="10"/>
  <c r="Z38" i="10"/>
  <c r="Y38" i="10"/>
  <c r="X38" i="10"/>
  <c r="M38" i="10"/>
  <c r="Z37" i="10"/>
  <c r="Y37" i="10"/>
  <c r="X37" i="10"/>
  <c r="M37" i="10"/>
  <c r="H37" i="10"/>
  <c r="F37" i="10"/>
  <c r="E37" i="10"/>
  <c r="D37" i="10"/>
  <c r="C37" i="10"/>
  <c r="W36" i="10"/>
  <c r="V36" i="10"/>
  <c r="M36" i="10"/>
  <c r="H36" i="10"/>
  <c r="F36" i="10"/>
  <c r="E36" i="10"/>
  <c r="D36" i="10"/>
  <c r="C36" i="10"/>
  <c r="W35" i="10"/>
  <c r="V35" i="10"/>
  <c r="M35" i="10"/>
  <c r="H35" i="10"/>
  <c r="F35" i="10"/>
  <c r="E35" i="10"/>
  <c r="D35" i="10"/>
  <c r="C35" i="10"/>
  <c r="W34" i="10"/>
  <c r="V34" i="10"/>
  <c r="M34" i="10"/>
  <c r="H34" i="10"/>
  <c r="F34" i="10"/>
  <c r="E34" i="10"/>
  <c r="D34" i="10"/>
  <c r="C34" i="10"/>
  <c r="W33" i="10"/>
  <c r="V33" i="10"/>
  <c r="M33" i="10"/>
  <c r="H33" i="10"/>
  <c r="F33" i="10"/>
  <c r="E33" i="10"/>
  <c r="D33" i="10"/>
  <c r="C33" i="10"/>
  <c r="W32" i="10"/>
  <c r="V32" i="10"/>
  <c r="M32" i="10"/>
  <c r="H32" i="10"/>
  <c r="F32" i="10"/>
  <c r="E32" i="10"/>
  <c r="D32" i="10"/>
  <c r="C32" i="10"/>
  <c r="U31" i="10"/>
  <c r="T31" i="10"/>
  <c r="S31" i="10"/>
  <c r="M31" i="10"/>
  <c r="H31" i="10"/>
  <c r="F31" i="10"/>
  <c r="E31" i="10"/>
  <c r="D31" i="10"/>
  <c r="C31" i="10"/>
  <c r="U30" i="10"/>
  <c r="T30" i="10"/>
  <c r="S30" i="10"/>
  <c r="M30" i="10"/>
  <c r="H30" i="10"/>
  <c r="F30" i="10"/>
  <c r="E30" i="10"/>
  <c r="D30" i="10"/>
  <c r="C30" i="10"/>
  <c r="U29" i="10"/>
  <c r="T29" i="10"/>
  <c r="S29" i="10"/>
  <c r="M29" i="10"/>
  <c r="H29" i="10"/>
  <c r="F29" i="10"/>
  <c r="E29" i="10"/>
  <c r="D29" i="10"/>
  <c r="C29" i="10"/>
  <c r="U28" i="10"/>
  <c r="T28" i="10"/>
  <c r="S28" i="10"/>
  <c r="M28" i="10"/>
  <c r="H28" i="10"/>
  <c r="F28" i="10"/>
  <c r="E28" i="10"/>
  <c r="D28" i="10"/>
  <c r="C28" i="10"/>
  <c r="U27" i="10"/>
  <c r="T27" i="10"/>
  <c r="S27" i="10"/>
  <c r="M27" i="10"/>
  <c r="H27" i="10"/>
  <c r="F27" i="10"/>
  <c r="E27" i="10"/>
  <c r="D27" i="10"/>
  <c r="C27" i="10"/>
  <c r="U26" i="10"/>
  <c r="T26" i="10"/>
  <c r="S26" i="10"/>
  <c r="M26" i="10"/>
  <c r="H26" i="10"/>
  <c r="F26" i="10"/>
  <c r="E26" i="10"/>
  <c r="D26" i="10"/>
  <c r="C26" i="10"/>
  <c r="U25" i="10"/>
  <c r="T25" i="10"/>
  <c r="S25" i="10"/>
  <c r="M25" i="10"/>
  <c r="U24" i="10"/>
  <c r="T24" i="10"/>
  <c r="S24" i="10"/>
  <c r="M24" i="10"/>
  <c r="H24" i="10"/>
  <c r="U23" i="10"/>
  <c r="T23" i="10"/>
  <c r="S23" i="10"/>
  <c r="M23" i="10"/>
  <c r="H23" i="10"/>
  <c r="F23" i="10"/>
  <c r="E23" i="10"/>
  <c r="D23" i="10"/>
  <c r="C23" i="10"/>
  <c r="U22" i="10"/>
  <c r="T22" i="10"/>
  <c r="S22" i="10"/>
  <c r="M22" i="10"/>
  <c r="H22" i="10"/>
  <c r="F22" i="10"/>
  <c r="E22" i="10"/>
  <c r="D22" i="10"/>
  <c r="C22" i="10"/>
  <c r="U21" i="10"/>
  <c r="T21" i="10"/>
  <c r="S21" i="10"/>
  <c r="M21" i="10"/>
  <c r="H21" i="10"/>
  <c r="F21" i="10"/>
  <c r="E21" i="10"/>
  <c r="D21" i="10"/>
  <c r="C21" i="10"/>
  <c r="U20" i="10"/>
  <c r="T20" i="10"/>
  <c r="S20" i="10"/>
  <c r="M20" i="10"/>
  <c r="H20" i="10"/>
  <c r="F20" i="10"/>
  <c r="E20" i="10"/>
  <c r="D20" i="10"/>
  <c r="C20" i="10"/>
  <c r="R19" i="10"/>
  <c r="Q19" i="10"/>
  <c r="M19" i="10"/>
  <c r="H19" i="10"/>
  <c r="F19" i="10"/>
  <c r="E19" i="10"/>
  <c r="D19" i="10"/>
  <c r="C19" i="10"/>
  <c r="R18" i="10"/>
  <c r="Q18" i="10"/>
  <c r="M18" i="10"/>
  <c r="E18" i="10"/>
  <c r="D18" i="10"/>
  <c r="C18" i="10"/>
  <c r="R17" i="10"/>
  <c r="Q17" i="10"/>
  <c r="M17" i="10"/>
  <c r="R16" i="10"/>
  <c r="Q16" i="10"/>
  <c r="M16" i="10"/>
  <c r="H16" i="10"/>
  <c r="R15" i="10"/>
  <c r="Q15" i="10"/>
  <c r="M15" i="10"/>
  <c r="H15" i="10"/>
  <c r="F15" i="10"/>
  <c r="E15" i="10"/>
  <c r="D15" i="10"/>
  <c r="C15" i="10"/>
  <c r="R14" i="10"/>
  <c r="Q14" i="10"/>
  <c r="M14" i="10"/>
  <c r="H14" i="10"/>
  <c r="F14" i="10"/>
  <c r="E14" i="10"/>
  <c r="D14" i="10"/>
  <c r="C14" i="10"/>
  <c r="P13" i="10"/>
  <c r="O13" i="10"/>
  <c r="N13" i="10"/>
  <c r="M13" i="10"/>
  <c r="H13" i="10"/>
  <c r="F13" i="10"/>
  <c r="E13" i="10"/>
  <c r="D13" i="10"/>
  <c r="C13" i="10"/>
  <c r="P12" i="10"/>
  <c r="O12" i="10"/>
  <c r="N12" i="10"/>
  <c r="M12" i="10"/>
  <c r="H12" i="10"/>
  <c r="F12" i="10"/>
  <c r="E12" i="10"/>
  <c r="D12" i="10"/>
  <c r="C12" i="10"/>
  <c r="P11" i="10"/>
  <c r="O11" i="10"/>
  <c r="N11" i="10"/>
  <c r="M11" i="10"/>
  <c r="H11" i="10"/>
  <c r="F11" i="10"/>
  <c r="E11" i="10"/>
  <c r="D11" i="10"/>
  <c r="C11" i="10"/>
  <c r="P10" i="10"/>
  <c r="O10" i="10"/>
  <c r="N10" i="10"/>
  <c r="M10" i="10"/>
  <c r="H10" i="10"/>
  <c r="F10" i="10"/>
  <c r="E10" i="10"/>
  <c r="D10" i="10"/>
  <c r="C10" i="10"/>
  <c r="P9" i="10"/>
  <c r="O9" i="10"/>
  <c r="N9" i="10"/>
  <c r="M9" i="10"/>
  <c r="H9" i="10"/>
  <c r="F9" i="10"/>
  <c r="E9" i="10"/>
  <c r="D9" i="10"/>
  <c r="C9" i="10"/>
  <c r="P8" i="10"/>
  <c r="O8" i="10"/>
  <c r="N8" i="10"/>
  <c r="M8" i="10"/>
  <c r="H8" i="10"/>
  <c r="F8" i="10"/>
  <c r="E8" i="10"/>
  <c r="D8" i="10"/>
  <c r="C8" i="10"/>
  <c r="P7" i="10"/>
  <c r="O7" i="10"/>
  <c r="N7" i="10"/>
  <c r="M7" i="10"/>
  <c r="H7" i="10"/>
  <c r="F7" i="10"/>
  <c r="E7" i="10"/>
  <c r="D7" i="10"/>
  <c r="C7" i="10"/>
  <c r="P6" i="10"/>
  <c r="O6" i="10"/>
  <c r="N6" i="10"/>
  <c r="M6" i="10"/>
  <c r="H6" i="10"/>
  <c r="F6" i="10"/>
  <c r="E6" i="10"/>
  <c r="D6" i="10"/>
  <c r="C6" i="10"/>
  <c r="P5" i="10"/>
  <c r="O5" i="10"/>
  <c r="N5" i="10"/>
  <c r="M5" i="10"/>
  <c r="H5" i="10"/>
  <c r="F5" i="10"/>
  <c r="E5" i="10"/>
  <c r="D5" i="10"/>
  <c r="C5" i="10"/>
  <c r="P4" i="10"/>
  <c r="O4" i="10"/>
  <c r="N4" i="10"/>
  <c r="M4" i="10"/>
  <c r="P3" i="10"/>
  <c r="O3" i="10"/>
  <c r="N3" i="10"/>
  <c r="M3" i="10"/>
  <c r="E82" i="10" l="1"/>
  <c r="BO71" i="10"/>
  <c r="BD71" i="10"/>
  <c r="CB71" i="10" s="1"/>
  <c r="BC71" i="10"/>
  <c r="CA71" i="10" s="1"/>
  <c r="BB71" i="10"/>
  <c r="BZ71" i="10" s="1"/>
  <c r="BA71" i="10"/>
  <c r="BY71" i="10" s="1"/>
  <c r="AZ71" i="10"/>
  <c r="BX71" i="10" s="1"/>
  <c r="AY71" i="10"/>
  <c r="BW71" i="10" s="1"/>
  <c r="AT71" i="10"/>
  <c r="BR71" i="10" s="1"/>
  <c r="AS71" i="10"/>
  <c r="BQ71" i="10" s="1"/>
  <c r="AR71" i="10"/>
  <c r="BP71" i="10" s="1"/>
  <c r="AQ71" i="10"/>
  <c r="BD70" i="10"/>
  <c r="CB70" i="10" s="1"/>
  <c r="BC70" i="10"/>
  <c r="CA70" i="10" s="1"/>
  <c r="BA70" i="10"/>
  <c r="BY70" i="10" s="1"/>
  <c r="AZ70" i="10"/>
  <c r="BX70" i="10" s="1"/>
  <c r="AT70" i="10"/>
  <c r="BR70" i="10" s="1"/>
  <c r="AS70" i="10"/>
  <c r="BQ70" i="10" s="1"/>
  <c r="AQ70" i="10"/>
  <c r="BO70" i="10" s="1"/>
  <c r="AP70" i="10"/>
  <c r="BN70" i="10" s="1"/>
  <c r="BC69" i="10"/>
  <c r="CA69" i="10" s="1"/>
  <c r="BB69" i="10"/>
  <c r="BZ69" i="10" s="1"/>
  <c r="BA69" i="10"/>
  <c r="BY69" i="10" s="1"/>
  <c r="AY69" i="10"/>
  <c r="BW69" i="10" s="1"/>
  <c r="AS69" i="10"/>
  <c r="BQ69" i="10" s="1"/>
  <c r="AR69" i="10"/>
  <c r="BP69" i="10" s="1"/>
  <c r="AQ69" i="10"/>
  <c r="BO69" i="10" s="1"/>
  <c r="AP69" i="10"/>
  <c r="BN69" i="10" s="1"/>
  <c r="BX68" i="10"/>
  <c r="BD68" i="10"/>
  <c r="CB68" i="10" s="1"/>
  <c r="BC68" i="10"/>
  <c r="CA68" i="10" s="1"/>
  <c r="BB68" i="10"/>
  <c r="BZ68" i="10" s="1"/>
  <c r="BA68" i="10"/>
  <c r="BY68" i="10" s="1"/>
  <c r="AZ68" i="10"/>
  <c r="AY68" i="10"/>
  <c r="BW68" i="10" s="1"/>
  <c r="AT68" i="10"/>
  <c r="BR68" i="10" s="1"/>
  <c r="AS68" i="10"/>
  <c r="BQ68" i="10" s="1"/>
  <c r="AR68" i="10"/>
  <c r="BP68" i="10" s="1"/>
  <c r="AQ68" i="10"/>
  <c r="BO68" i="10" s="1"/>
  <c r="AP68" i="10"/>
  <c r="BN68" i="10" s="1"/>
  <c r="E68" i="10"/>
  <c r="BO67" i="10"/>
  <c r="BD67" i="10"/>
  <c r="CB67" i="10" s="1"/>
  <c r="BC67" i="10"/>
  <c r="CA67" i="10" s="1"/>
  <c r="BB67" i="10"/>
  <c r="BZ67" i="10" s="1"/>
  <c r="BA67" i="10"/>
  <c r="BY67" i="10" s="1"/>
  <c r="AZ67" i="10"/>
  <c r="BX67" i="10" s="1"/>
  <c r="AY67" i="10"/>
  <c r="BW67" i="10" s="1"/>
  <c r="AT67" i="10"/>
  <c r="BR67" i="10" s="1"/>
  <c r="AS67" i="10"/>
  <c r="BQ67" i="10" s="1"/>
  <c r="AR67" i="10"/>
  <c r="BP67" i="10" s="1"/>
  <c r="AQ67" i="10"/>
  <c r="BQ66" i="10"/>
  <c r="BD66" i="10"/>
  <c r="CB66" i="10" s="1"/>
  <c r="BC66" i="10"/>
  <c r="CA66" i="10" s="1"/>
  <c r="BA66" i="10"/>
  <c r="BY66" i="10" s="1"/>
  <c r="AZ66" i="10"/>
  <c r="BX66" i="10" s="1"/>
  <c r="AT66" i="10"/>
  <c r="BR66" i="10" s="1"/>
  <c r="AS66" i="10"/>
  <c r="AQ66" i="10"/>
  <c r="BO66" i="10" s="1"/>
  <c r="AP66" i="10"/>
  <c r="BN66" i="10" s="1"/>
  <c r="BP65" i="10"/>
  <c r="BC65" i="10"/>
  <c r="CA65" i="10" s="1"/>
  <c r="BB65" i="10"/>
  <c r="BZ65" i="10" s="1"/>
  <c r="BA65" i="10"/>
  <c r="BY65" i="10" s="1"/>
  <c r="AY65" i="10"/>
  <c r="BW65" i="10" s="1"/>
  <c r="AS65" i="10"/>
  <c r="BQ65" i="10" s="1"/>
  <c r="AR65" i="10"/>
  <c r="AQ65" i="10"/>
  <c r="BO65" i="10" s="1"/>
  <c r="AP65" i="10"/>
  <c r="BN65" i="10" s="1"/>
  <c r="BO64" i="10"/>
  <c r="BD64" i="10"/>
  <c r="CB64" i="10" s="1"/>
  <c r="BC64" i="10"/>
  <c r="CA64" i="10" s="1"/>
  <c r="BB64" i="10"/>
  <c r="BZ64" i="10" s="1"/>
  <c r="BA64" i="10"/>
  <c r="BY64" i="10" s="1"/>
  <c r="AZ64" i="10"/>
  <c r="BX64" i="10" s="1"/>
  <c r="AY64" i="10"/>
  <c r="BW64" i="10" s="1"/>
  <c r="AT64" i="10"/>
  <c r="BR64" i="10" s="1"/>
  <c r="AS64" i="10"/>
  <c r="BQ64" i="10" s="1"/>
  <c r="AR64" i="10"/>
  <c r="BP64" i="10" s="1"/>
  <c r="AQ64" i="10"/>
  <c r="AP64" i="10"/>
  <c r="BN64" i="10" s="1"/>
  <c r="AL64" i="10"/>
  <c r="BJ64" i="10" s="1"/>
  <c r="AL68" i="10"/>
  <c r="BJ68" i="10" s="1"/>
  <c r="BD63" i="10"/>
  <c r="CB63" i="10" s="1"/>
  <c r="BC63" i="10"/>
  <c r="CA63" i="10" s="1"/>
  <c r="BB63" i="10"/>
  <c r="BZ63" i="10" s="1"/>
  <c r="BA63" i="10"/>
  <c r="BY63" i="10" s="1"/>
  <c r="AZ63" i="10"/>
  <c r="BX63" i="10" s="1"/>
  <c r="AY63" i="10"/>
  <c r="BW63" i="10" s="1"/>
  <c r="AT63" i="10"/>
  <c r="BR63" i="10" s="1"/>
  <c r="AS63" i="10"/>
  <c r="BQ63" i="10" s="1"/>
  <c r="AR63" i="10"/>
  <c r="BP63" i="10" s="1"/>
  <c r="AQ63" i="10"/>
  <c r="BO63" i="10" s="1"/>
  <c r="E63" i="10"/>
  <c r="BX62" i="10"/>
  <c r="BR62" i="10"/>
  <c r="BD62" i="10"/>
  <c r="CB62" i="10" s="1"/>
  <c r="BC62" i="10"/>
  <c r="CA62" i="10" s="1"/>
  <c r="BA62" i="10"/>
  <c r="BY62" i="10" s="1"/>
  <c r="AZ62" i="10"/>
  <c r="AT62" i="10"/>
  <c r="AS62" i="10"/>
  <c r="BQ62" i="10" s="1"/>
  <c r="AQ62" i="10"/>
  <c r="BO62" i="10" s="1"/>
  <c r="AP62" i="10"/>
  <c r="BN62" i="10" s="1"/>
  <c r="BP61" i="10"/>
  <c r="BC61" i="10"/>
  <c r="CA61" i="10" s="1"/>
  <c r="BB61" i="10"/>
  <c r="BZ61" i="10" s="1"/>
  <c r="BA61" i="10"/>
  <c r="BY61" i="10" s="1"/>
  <c r="AY61" i="10"/>
  <c r="BW61" i="10" s="1"/>
  <c r="AS61" i="10"/>
  <c r="BQ61" i="10" s="1"/>
  <c r="AR61" i="10"/>
  <c r="AQ61" i="10"/>
  <c r="BO61" i="10" s="1"/>
  <c r="AP61" i="10"/>
  <c r="BN61" i="10" s="1"/>
  <c r="BQ60" i="10"/>
  <c r="BD60" i="10"/>
  <c r="CB60" i="10" s="1"/>
  <c r="BC60" i="10"/>
  <c r="CA60" i="10" s="1"/>
  <c r="BB60" i="10"/>
  <c r="BZ60" i="10" s="1"/>
  <c r="BA60" i="10"/>
  <c r="BY60" i="10" s="1"/>
  <c r="AZ60" i="10"/>
  <c r="BX60" i="10" s="1"/>
  <c r="AY60" i="10"/>
  <c r="BW60" i="10" s="1"/>
  <c r="AT60" i="10"/>
  <c r="BR60" i="10" s="1"/>
  <c r="AS60" i="10"/>
  <c r="AR60" i="10"/>
  <c r="BP60" i="10" s="1"/>
  <c r="AQ60" i="10"/>
  <c r="BO60" i="10" s="1"/>
  <c r="AP60" i="10"/>
  <c r="BN60" i="10" s="1"/>
  <c r="AL60" i="10"/>
  <c r="BJ60" i="10" s="1"/>
  <c r="BZ59" i="10"/>
  <c r="BD59" i="10"/>
  <c r="CB59" i="10" s="1"/>
  <c r="BC59" i="10"/>
  <c r="CA59" i="10" s="1"/>
  <c r="BB59" i="10"/>
  <c r="BA59" i="10"/>
  <c r="BY59" i="10" s="1"/>
  <c r="AZ59" i="10"/>
  <c r="BX59" i="10" s="1"/>
  <c r="AY59" i="10"/>
  <c r="BW59" i="10" s="1"/>
  <c r="AT59" i="10"/>
  <c r="BR59" i="10" s="1"/>
  <c r="AS59" i="10"/>
  <c r="BQ59" i="10" s="1"/>
  <c r="AR59" i="10"/>
  <c r="BP59" i="10" s="1"/>
  <c r="AQ59" i="10"/>
  <c r="BO59" i="10" s="1"/>
  <c r="BQ58" i="10"/>
  <c r="BD58" i="10"/>
  <c r="CB58" i="10" s="1"/>
  <c r="BC58" i="10"/>
  <c r="CA58" i="10" s="1"/>
  <c r="BA58" i="10"/>
  <c r="BY58" i="10" s="1"/>
  <c r="AZ58" i="10"/>
  <c r="BX58" i="10" s="1"/>
  <c r="AT58" i="10"/>
  <c r="BR58" i="10" s="1"/>
  <c r="AS58" i="10"/>
  <c r="AQ58" i="10"/>
  <c r="BO58" i="10" s="1"/>
  <c r="AP58" i="10"/>
  <c r="BN58" i="10" s="1"/>
  <c r="BC57" i="10"/>
  <c r="CA57" i="10" s="1"/>
  <c r="BB57" i="10"/>
  <c r="BZ57" i="10" s="1"/>
  <c r="BA57" i="10"/>
  <c r="BY57" i="10" s="1"/>
  <c r="AY57" i="10"/>
  <c r="BW57" i="10" s="1"/>
  <c r="AS57" i="10"/>
  <c r="BQ57" i="10" s="1"/>
  <c r="AR57" i="10"/>
  <c r="BP57" i="10" s="1"/>
  <c r="AQ57" i="10"/>
  <c r="BO57" i="10" s="1"/>
  <c r="AP57" i="10"/>
  <c r="BN57" i="10" s="1"/>
  <c r="CA56" i="10"/>
  <c r="BQ56" i="10"/>
  <c r="BO56" i="10"/>
  <c r="BD56" i="10"/>
  <c r="CB56" i="10" s="1"/>
  <c r="BC56" i="10"/>
  <c r="BB56" i="10"/>
  <c r="BZ56" i="10" s="1"/>
  <c r="BA56" i="10"/>
  <c r="BY56" i="10" s="1"/>
  <c r="AZ56" i="10"/>
  <c r="BX56" i="10" s="1"/>
  <c r="AY56" i="10"/>
  <c r="BW56" i="10" s="1"/>
  <c r="AT56" i="10"/>
  <c r="BR56" i="10" s="1"/>
  <c r="AS56" i="10"/>
  <c r="AR56" i="10"/>
  <c r="BP56" i="10" s="1"/>
  <c r="AQ56" i="10"/>
  <c r="AP56" i="10"/>
  <c r="BN56" i="10" s="1"/>
  <c r="AL56" i="10"/>
  <c r="BJ56" i="10" s="1"/>
  <c r="BX55" i="10"/>
  <c r="BD55" i="10"/>
  <c r="CB55" i="10" s="1"/>
  <c r="BC55" i="10"/>
  <c r="CA55" i="10" s="1"/>
  <c r="BB55" i="10"/>
  <c r="BZ55" i="10" s="1"/>
  <c r="BA55" i="10"/>
  <c r="BY55" i="10" s="1"/>
  <c r="AZ55" i="10"/>
  <c r="AY55" i="10"/>
  <c r="BW55" i="10" s="1"/>
  <c r="AT55" i="10"/>
  <c r="BR55" i="10" s="1"/>
  <c r="AS55" i="10"/>
  <c r="BQ55" i="10" s="1"/>
  <c r="AR55" i="10"/>
  <c r="BP55" i="10" s="1"/>
  <c r="AQ55" i="10"/>
  <c r="BO55" i="10" s="1"/>
  <c r="CA54" i="10"/>
  <c r="BO54" i="10"/>
  <c r="BD54" i="10"/>
  <c r="CB54" i="10" s="1"/>
  <c r="BC54" i="10"/>
  <c r="BA54" i="10"/>
  <c r="BY54" i="10" s="1"/>
  <c r="AZ54" i="10"/>
  <c r="BX54" i="10" s="1"/>
  <c r="AT54" i="10"/>
  <c r="BR54" i="10" s="1"/>
  <c r="AS54" i="10"/>
  <c r="BQ54" i="10" s="1"/>
  <c r="AQ54" i="10"/>
  <c r="AP54" i="10"/>
  <c r="BN54" i="10" s="1"/>
  <c r="BC53" i="10"/>
  <c r="CA53" i="10" s="1"/>
  <c r="BB53" i="10"/>
  <c r="BZ53" i="10" s="1"/>
  <c r="BA53" i="10"/>
  <c r="BY53" i="10" s="1"/>
  <c r="AY53" i="10"/>
  <c r="BW53" i="10" s="1"/>
  <c r="AS53" i="10"/>
  <c r="BQ53" i="10" s="1"/>
  <c r="AR53" i="10"/>
  <c r="BP53" i="10" s="1"/>
  <c r="AQ53" i="10"/>
  <c r="BO53" i="10" s="1"/>
  <c r="AP53" i="10"/>
  <c r="BN53" i="10" s="1"/>
  <c r="BD52" i="10"/>
  <c r="CB52" i="10" s="1"/>
  <c r="BC52" i="10"/>
  <c r="CA52" i="10" s="1"/>
  <c r="BB52" i="10"/>
  <c r="BZ52" i="10" s="1"/>
  <c r="BA52" i="10"/>
  <c r="BY52" i="10" s="1"/>
  <c r="AZ52" i="10"/>
  <c r="BX52" i="10" s="1"/>
  <c r="AY52" i="10"/>
  <c r="BW52" i="10" s="1"/>
  <c r="AT52" i="10"/>
  <c r="BR52" i="10" s="1"/>
  <c r="AS52" i="10"/>
  <c r="BQ52" i="10" s="1"/>
  <c r="AR52" i="10"/>
  <c r="BP52" i="10" s="1"/>
  <c r="AQ52" i="10"/>
  <c r="BO52" i="10" s="1"/>
  <c r="AP52" i="10"/>
  <c r="BN52" i="10" s="1"/>
  <c r="AL52" i="10"/>
  <c r="BJ52" i="10" s="1"/>
  <c r="BR51" i="10"/>
  <c r="BD51" i="10"/>
  <c r="CB51" i="10" s="1"/>
  <c r="BC51" i="10"/>
  <c r="CA51" i="10" s="1"/>
  <c r="BB51" i="10"/>
  <c r="BZ51" i="10" s="1"/>
  <c r="BA51" i="10"/>
  <c r="BY51" i="10" s="1"/>
  <c r="AZ51" i="10"/>
  <c r="BX51" i="10" s="1"/>
  <c r="AY51" i="10"/>
  <c r="BW51" i="10" s="1"/>
  <c r="AT51" i="10"/>
  <c r="AS51" i="10"/>
  <c r="BQ51" i="10" s="1"/>
  <c r="AR51" i="10"/>
  <c r="BP51" i="10" s="1"/>
  <c r="AQ51" i="10"/>
  <c r="BO51" i="10" s="1"/>
  <c r="BQ50" i="10"/>
  <c r="BD50" i="10"/>
  <c r="CB50" i="10" s="1"/>
  <c r="BC50" i="10"/>
  <c r="CA50" i="10" s="1"/>
  <c r="BA50" i="10"/>
  <c r="BY50" i="10" s="1"/>
  <c r="AZ50" i="10"/>
  <c r="BX50" i="10" s="1"/>
  <c r="AT50" i="10"/>
  <c r="BR50" i="10" s="1"/>
  <c r="AS50" i="10"/>
  <c r="AQ50" i="10"/>
  <c r="BO50" i="10" s="1"/>
  <c r="AP50" i="10"/>
  <c r="BN50" i="10" s="1"/>
  <c r="AP71" i="10"/>
  <c r="BN71" i="10" s="1"/>
  <c r="AL71" i="10"/>
  <c r="BJ71" i="10" s="1"/>
  <c r="BC49" i="10"/>
  <c r="CA49" i="10" s="1"/>
  <c r="BB49" i="10"/>
  <c r="BZ49" i="10" s="1"/>
  <c r="BA49" i="10"/>
  <c r="BY49" i="10" s="1"/>
  <c r="AY49" i="10"/>
  <c r="BW49" i="10" s="1"/>
  <c r="AS49" i="10"/>
  <c r="BQ49" i="10" s="1"/>
  <c r="AR49" i="10"/>
  <c r="BP49" i="10" s="1"/>
  <c r="AQ49" i="10"/>
  <c r="BO49" i="10" s="1"/>
  <c r="AP49" i="10"/>
  <c r="BN49" i="10" s="1"/>
  <c r="AP67" i="10"/>
  <c r="BN67" i="10" s="1"/>
  <c r="AL67" i="10"/>
  <c r="BJ67" i="10" s="1"/>
  <c r="BW48" i="10"/>
  <c r="BR48" i="10"/>
  <c r="BD48" i="10"/>
  <c r="CB48" i="10" s="1"/>
  <c r="BC48" i="10"/>
  <c r="CA48" i="10" s="1"/>
  <c r="BB48" i="10"/>
  <c r="BZ48" i="10" s="1"/>
  <c r="BA48" i="10"/>
  <c r="BY48" i="10" s="1"/>
  <c r="AZ48" i="10"/>
  <c r="BX48" i="10" s="1"/>
  <c r="AY48" i="10"/>
  <c r="AT48" i="10"/>
  <c r="AS48" i="10"/>
  <c r="BQ48" i="10" s="1"/>
  <c r="AR48" i="10"/>
  <c r="BP48" i="10" s="1"/>
  <c r="AQ48" i="10"/>
  <c r="BO48" i="10" s="1"/>
  <c r="AP48" i="10"/>
  <c r="BN48" i="10" s="1"/>
  <c r="AL48" i="10"/>
  <c r="BJ48" i="10" s="1"/>
  <c r="AP63" i="10"/>
  <c r="BN63" i="10" s="1"/>
  <c r="AL63" i="10"/>
  <c r="BJ63" i="10" s="1"/>
  <c r="BD47" i="10"/>
  <c r="CB47" i="10" s="1"/>
  <c r="BC47" i="10"/>
  <c r="CA47" i="10" s="1"/>
  <c r="BB47" i="10"/>
  <c r="BZ47" i="10" s="1"/>
  <c r="BA47" i="10"/>
  <c r="BY47" i="10" s="1"/>
  <c r="AZ47" i="10"/>
  <c r="BX47" i="10" s="1"/>
  <c r="AY47" i="10"/>
  <c r="BW47" i="10" s="1"/>
  <c r="AT47" i="10"/>
  <c r="BR47" i="10" s="1"/>
  <c r="AS47" i="10"/>
  <c r="BQ47" i="10" s="1"/>
  <c r="AR47" i="10"/>
  <c r="BP47" i="10" s="1"/>
  <c r="AQ47" i="10"/>
  <c r="BO47" i="10" s="1"/>
  <c r="AP59" i="10"/>
  <c r="BN59" i="10" s="1"/>
  <c r="AL59" i="10"/>
  <c r="BJ59" i="10" s="1"/>
  <c r="E47" i="10"/>
  <c r="BQ46" i="10"/>
  <c r="BD46" i="10"/>
  <c r="CB46" i="10" s="1"/>
  <c r="BC46" i="10"/>
  <c r="CA46" i="10" s="1"/>
  <c r="BA46" i="10"/>
  <c r="BY46" i="10" s="1"/>
  <c r="AZ46" i="10"/>
  <c r="BX46" i="10" s="1"/>
  <c r="AT46" i="10"/>
  <c r="BR46" i="10" s="1"/>
  <c r="AS46" i="10"/>
  <c r="AQ46" i="10"/>
  <c r="BO46" i="10" s="1"/>
  <c r="AP46" i="10"/>
  <c r="BN46" i="10" s="1"/>
  <c r="AP55" i="10"/>
  <c r="BN55" i="10" s="1"/>
  <c r="AL55" i="10"/>
  <c r="BJ55" i="10" s="1"/>
  <c r="BW45" i="10"/>
  <c r="BC45" i="10"/>
  <c r="CA45" i="10" s="1"/>
  <c r="BB45" i="10"/>
  <c r="BZ45" i="10" s="1"/>
  <c r="BA45" i="10"/>
  <c r="BY45" i="10" s="1"/>
  <c r="AY45" i="10"/>
  <c r="AS45" i="10"/>
  <c r="BQ45" i="10" s="1"/>
  <c r="AR45" i="10"/>
  <c r="BP45" i="10" s="1"/>
  <c r="AQ45" i="10"/>
  <c r="BO45" i="10" s="1"/>
  <c r="AP45" i="10"/>
  <c r="BN45" i="10" s="1"/>
  <c r="AP51" i="10"/>
  <c r="BN51" i="10" s="1"/>
  <c r="AL51" i="10"/>
  <c r="BJ51" i="10" s="1"/>
  <c r="BZ44" i="10"/>
  <c r="BR44" i="10"/>
  <c r="BD44" i="10"/>
  <c r="CB44" i="10" s="1"/>
  <c r="BC44" i="10"/>
  <c r="CA44" i="10" s="1"/>
  <c r="BB44" i="10"/>
  <c r="BA44" i="10"/>
  <c r="BY44" i="10" s="1"/>
  <c r="AZ44" i="10"/>
  <c r="BX44" i="10" s="1"/>
  <c r="AY44" i="10"/>
  <c r="BW44" i="10" s="1"/>
  <c r="AT44" i="10"/>
  <c r="AS44" i="10"/>
  <c r="BQ44" i="10" s="1"/>
  <c r="AR44" i="10"/>
  <c r="BP44" i="10" s="1"/>
  <c r="AQ44" i="10"/>
  <c r="BO44" i="10" s="1"/>
  <c r="AP44" i="10"/>
  <c r="BN44" i="10" s="1"/>
  <c r="AL44" i="10"/>
  <c r="BJ44" i="10" s="1"/>
  <c r="AP47" i="10"/>
  <c r="BN47" i="10" s="1"/>
  <c r="AL47" i="10"/>
  <c r="BJ47" i="10" s="1"/>
  <c r="BD43" i="10"/>
  <c r="CB43" i="10" s="1"/>
  <c r="BC43" i="10"/>
  <c r="CA43" i="10" s="1"/>
  <c r="BB43" i="10"/>
  <c r="BZ43" i="10" s="1"/>
  <c r="BA43" i="10"/>
  <c r="BY43" i="10" s="1"/>
  <c r="AZ43" i="10"/>
  <c r="BX43" i="10" s="1"/>
  <c r="AY43" i="10"/>
  <c r="BW43" i="10" s="1"/>
  <c r="AT43" i="10"/>
  <c r="BR43" i="10" s="1"/>
  <c r="AS43" i="10"/>
  <c r="BQ43" i="10" s="1"/>
  <c r="AR43" i="10"/>
  <c r="BP43" i="10" s="1"/>
  <c r="AQ43" i="10"/>
  <c r="BO43" i="10" s="1"/>
  <c r="AP43" i="10"/>
  <c r="BN43" i="10" s="1"/>
  <c r="AL43" i="10"/>
  <c r="BJ43" i="10" s="1"/>
  <c r="BX42" i="10"/>
  <c r="BQ42" i="10"/>
  <c r="BD42" i="10"/>
  <c r="CB42" i="10" s="1"/>
  <c r="BC42" i="10"/>
  <c r="CA42" i="10" s="1"/>
  <c r="BA42" i="10"/>
  <c r="BY42" i="10" s="1"/>
  <c r="AZ42" i="10"/>
  <c r="AT42" i="10"/>
  <c r="BR42" i="10" s="1"/>
  <c r="AS42" i="10"/>
  <c r="AQ42" i="10"/>
  <c r="BO42" i="10" s="1"/>
  <c r="AP42" i="10"/>
  <c r="BN42" i="10" s="1"/>
  <c r="AP39" i="10"/>
  <c r="BN39" i="10" s="1"/>
  <c r="BW41" i="10"/>
  <c r="BC41" i="10"/>
  <c r="CA41" i="10" s="1"/>
  <c r="BB41" i="10"/>
  <c r="BZ41" i="10" s="1"/>
  <c r="BA41" i="10"/>
  <c r="BY41" i="10" s="1"/>
  <c r="AY41" i="10"/>
  <c r="AS41" i="10"/>
  <c r="BQ41" i="10" s="1"/>
  <c r="AR41" i="10"/>
  <c r="BP41" i="10" s="1"/>
  <c r="AQ41" i="10"/>
  <c r="BO41" i="10" s="1"/>
  <c r="AP41" i="10"/>
  <c r="BN41" i="10" s="1"/>
  <c r="AL35" i="10"/>
  <c r="BJ35" i="10" s="1"/>
  <c r="BD40" i="10"/>
  <c r="CB40" i="10" s="1"/>
  <c r="BC40" i="10"/>
  <c r="CA40" i="10" s="1"/>
  <c r="BB40" i="10"/>
  <c r="BZ40" i="10" s="1"/>
  <c r="BA40" i="10"/>
  <c r="BY40" i="10" s="1"/>
  <c r="AZ40" i="10"/>
  <c r="BX40" i="10" s="1"/>
  <c r="AY40" i="10"/>
  <c r="BW40" i="10" s="1"/>
  <c r="AT40" i="10"/>
  <c r="BR40" i="10" s="1"/>
  <c r="AS40" i="10"/>
  <c r="BQ40" i="10" s="1"/>
  <c r="AR40" i="10"/>
  <c r="BP40" i="10" s="1"/>
  <c r="AQ40" i="10"/>
  <c r="BO40" i="10" s="1"/>
  <c r="AP40" i="10"/>
  <c r="BN40" i="10" s="1"/>
  <c r="AL40" i="10"/>
  <c r="BJ40" i="10" s="1"/>
  <c r="BY39" i="10"/>
  <c r="BD39" i="10"/>
  <c r="CB39" i="10" s="1"/>
  <c r="BC39" i="10"/>
  <c r="CA39" i="10" s="1"/>
  <c r="BB39" i="10"/>
  <c r="BZ39" i="10" s="1"/>
  <c r="BA39" i="10"/>
  <c r="AZ39" i="10"/>
  <c r="BX39" i="10" s="1"/>
  <c r="AY39" i="10"/>
  <c r="BW39" i="10" s="1"/>
  <c r="AT39" i="10"/>
  <c r="BR39" i="10" s="1"/>
  <c r="AS39" i="10"/>
  <c r="BQ39" i="10" s="1"/>
  <c r="AR39" i="10"/>
  <c r="BP39" i="10" s="1"/>
  <c r="AQ39" i="10"/>
  <c r="BO39" i="10" s="1"/>
  <c r="AL39" i="10"/>
  <c r="BJ39" i="10" s="1"/>
  <c r="BZ38" i="10"/>
  <c r="BD38" i="10"/>
  <c r="CB38" i="10" s="1"/>
  <c r="BC38" i="10"/>
  <c r="CA38" i="10" s="1"/>
  <c r="BB38" i="10"/>
  <c r="BA38" i="10"/>
  <c r="BY38" i="10" s="1"/>
  <c r="AZ38" i="10"/>
  <c r="BX38" i="10" s="1"/>
  <c r="AY38" i="10"/>
  <c r="BW38" i="10" s="1"/>
  <c r="AT38" i="10"/>
  <c r="BR38" i="10" s="1"/>
  <c r="AS38" i="10"/>
  <c r="BQ38" i="10" s="1"/>
  <c r="AR38" i="10"/>
  <c r="BP38" i="10" s="1"/>
  <c r="AP38" i="10"/>
  <c r="BN38" i="10" s="1"/>
  <c r="BQ37" i="10"/>
  <c r="BP37" i="10"/>
  <c r="BC37" i="10"/>
  <c r="CA37" i="10" s="1"/>
  <c r="BB37" i="10"/>
  <c r="BZ37" i="10" s="1"/>
  <c r="BA37" i="10"/>
  <c r="BY37" i="10" s="1"/>
  <c r="AY37" i="10"/>
  <c r="BW37" i="10" s="1"/>
  <c r="AS37" i="10"/>
  <c r="AR37" i="10"/>
  <c r="AQ37" i="10"/>
  <c r="BO37" i="10" s="1"/>
  <c r="AP37" i="10"/>
  <c r="BN37" i="10" s="1"/>
  <c r="BD36" i="10"/>
  <c r="CB36" i="10" s="1"/>
  <c r="BC36" i="10"/>
  <c r="CA36" i="10" s="1"/>
  <c r="BB36" i="10"/>
  <c r="BZ36" i="10" s="1"/>
  <c r="BA36" i="10"/>
  <c r="BY36" i="10" s="1"/>
  <c r="AZ36" i="10"/>
  <c r="BX36" i="10" s="1"/>
  <c r="AY36" i="10"/>
  <c r="BW36" i="10" s="1"/>
  <c r="AT36" i="10"/>
  <c r="BR36" i="10" s="1"/>
  <c r="AS36" i="10"/>
  <c r="BQ36" i="10" s="1"/>
  <c r="AR36" i="10"/>
  <c r="BP36" i="10" s="1"/>
  <c r="AQ36" i="10"/>
  <c r="BO36" i="10" s="1"/>
  <c r="AP36" i="10"/>
  <c r="BN36" i="10" s="1"/>
  <c r="AL36" i="10"/>
  <c r="BJ36" i="10" s="1"/>
  <c r="AQ38" i="10"/>
  <c r="BO38" i="10" s="1"/>
  <c r="AL38" i="10"/>
  <c r="BJ38" i="10" s="1"/>
  <c r="BR35" i="10"/>
  <c r="BQ35" i="10"/>
  <c r="BD35" i="10"/>
  <c r="CB35" i="10" s="1"/>
  <c r="BC35" i="10"/>
  <c r="CA35" i="10" s="1"/>
  <c r="BB35" i="10"/>
  <c r="BZ35" i="10" s="1"/>
  <c r="BA35" i="10"/>
  <c r="BY35" i="10" s="1"/>
  <c r="AZ35" i="10"/>
  <c r="BX35" i="10" s="1"/>
  <c r="AY35" i="10"/>
  <c r="BW35" i="10" s="1"/>
  <c r="AT35" i="10"/>
  <c r="AS35" i="10"/>
  <c r="AR35" i="10"/>
  <c r="BP35" i="10" s="1"/>
  <c r="AQ35" i="10"/>
  <c r="BO35" i="10" s="1"/>
  <c r="AP35" i="10"/>
  <c r="BN35" i="10" s="1"/>
  <c r="BX34" i="10"/>
  <c r="BD34" i="10"/>
  <c r="CB34" i="10" s="1"/>
  <c r="BC34" i="10"/>
  <c r="CA34" i="10" s="1"/>
  <c r="BA34" i="10"/>
  <c r="BY34" i="10" s="1"/>
  <c r="AZ34" i="10"/>
  <c r="AT34" i="10"/>
  <c r="BR34" i="10" s="1"/>
  <c r="AS34" i="10"/>
  <c r="BQ34" i="10" s="1"/>
  <c r="AQ34" i="10"/>
  <c r="BO34" i="10" s="1"/>
  <c r="AP34" i="10"/>
  <c r="BN34" i="10" s="1"/>
  <c r="BQ33" i="10"/>
  <c r="BC33" i="10"/>
  <c r="CA33" i="10" s="1"/>
  <c r="BB33" i="10"/>
  <c r="BZ33" i="10" s="1"/>
  <c r="BA33" i="10"/>
  <c r="BY33" i="10" s="1"/>
  <c r="AY33" i="10"/>
  <c r="BW33" i="10" s="1"/>
  <c r="AS33" i="10"/>
  <c r="AR33" i="10"/>
  <c r="BP33" i="10" s="1"/>
  <c r="AQ33" i="10"/>
  <c r="BO33" i="10" s="1"/>
  <c r="AP33" i="10"/>
  <c r="BN33" i="10" s="1"/>
  <c r="BW32" i="10"/>
  <c r="BP32" i="10"/>
  <c r="BD32" i="10"/>
  <c r="CB32" i="10" s="1"/>
  <c r="BC32" i="10"/>
  <c r="CA32" i="10" s="1"/>
  <c r="BB32" i="10"/>
  <c r="BZ32" i="10" s="1"/>
  <c r="BA32" i="10"/>
  <c r="BY32" i="10" s="1"/>
  <c r="AZ32" i="10"/>
  <c r="BX32" i="10" s="1"/>
  <c r="AY32" i="10"/>
  <c r="AT32" i="10"/>
  <c r="BR32" i="10" s="1"/>
  <c r="AS32" i="10"/>
  <c r="BQ32" i="10" s="1"/>
  <c r="AR32" i="10"/>
  <c r="AQ32" i="10"/>
  <c r="BO32" i="10" s="1"/>
  <c r="AP32" i="10"/>
  <c r="BN32" i="10" s="1"/>
  <c r="AL32" i="10"/>
  <c r="BJ32" i="10" s="1"/>
  <c r="BD31" i="10"/>
  <c r="CB31" i="10" s="1"/>
  <c r="BC31" i="10"/>
  <c r="CA31" i="10" s="1"/>
  <c r="BB31" i="10"/>
  <c r="BZ31" i="10" s="1"/>
  <c r="BA31" i="10"/>
  <c r="BY31" i="10" s="1"/>
  <c r="AZ31" i="10"/>
  <c r="BX31" i="10" s="1"/>
  <c r="AY31" i="10"/>
  <c r="BW31" i="10" s="1"/>
  <c r="AT31" i="10"/>
  <c r="BR31" i="10" s="1"/>
  <c r="AS31" i="10"/>
  <c r="BQ31" i="10" s="1"/>
  <c r="AR31" i="10"/>
  <c r="BP31" i="10" s="1"/>
  <c r="AQ31" i="10"/>
  <c r="BO31" i="10" s="1"/>
  <c r="AP31" i="10"/>
  <c r="BN31" i="10" s="1"/>
  <c r="AL31" i="10"/>
  <c r="BJ31" i="10" s="1"/>
  <c r="BB70" i="10"/>
  <c r="BZ70" i="10" s="1"/>
  <c r="AY70" i="10"/>
  <c r="BW70" i="10" s="1"/>
  <c r="AR70" i="10"/>
  <c r="BP70" i="10" s="1"/>
  <c r="AL70" i="10"/>
  <c r="BJ70" i="10" s="1"/>
  <c r="BD30" i="10"/>
  <c r="CB30" i="10" s="1"/>
  <c r="BC30" i="10"/>
  <c r="CA30" i="10" s="1"/>
  <c r="BA30" i="10"/>
  <c r="BY30" i="10" s="1"/>
  <c r="AZ30" i="10"/>
  <c r="BX30" i="10" s="1"/>
  <c r="AT30" i="10"/>
  <c r="BR30" i="10" s="1"/>
  <c r="AS30" i="10"/>
  <c r="BQ30" i="10" s="1"/>
  <c r="AQ30" i="10"/>
  <c r="BO30" i="10" s="1"/>
  <c r="AP30" i="10"/>
  <c r="BN30" i="10" s="1"/>
  <c r="BB66" i="10"/>
  <c r="BZ66" i="10" s="1"/>
  <c r="AY66" i="10"/>
  <c r="BW66" i="10" s="1"/>
  <c r="AR66" i="10"/>
  <c r="BP66" i="10" s="1"/>
  <c r="AL66" i="10"/>
  <c r="BJ66" i="10" s="1"/>
  <c r="CA29" i="10"/>
  <c r="BY29" i="10"/>
  <c r="BO29" i="10"/>
  <c r="BC29" i="10"/>
  <c r="BB29" i="10"/>
  <c r="BZ29" i="10" s="1"/>
  <c r="BA29" i="10"/>
  <c r="AY29" i="10"/>
  <c r="BW29" i="10" s="1"/>
  <c r="AS29" i="10"/>
  <c r="BQ29" i="10" s="1"/>
  <c r="AR29" i="10"/>
  <c r="BP29" i="10" s="1"/>
  <c r="AQ29" i="10"/>
  <c r="AP29" i="10"/>
  <c r="BN29" i="10" s="1"/>
  <c r="BB62" i="10"/>
  <c r="BZ62" i="10" s="1"/>
  <c r="AY62" i="10"/>
  <c r="BW62" i="10" s="1"/>
  <c r="AR62" i="10"/>
  <c r="BP62" i="10" s="1"/>
  <c r="AL62" i="10"/>
  <c r="BJ62" i="10" s="1"/>
  <c r="BR28" i="10"/>
  <c r="BD28" i="10"/>
  <c r="CB28" i="10" s="1"/>
  <c r="BC28" i="10"/>
  <c r="CA28" i="10" s="1"/>
  <c r="BB28" i="10"/>
  <c r="BZ28" i="10" s="1"/>
  <c r="BA28" i="10"/>
  <c r="BY28" i="10" s="1"/>
  <c r="AZ28" i="10"/>
  <c r="BX28" i="10" s="1"/>
  <c r="AY28" i="10"/>
  <c r="BW28" i="10" s="1"/>
  <c r="AT28" i="10"/>
  <c r="AS28" i="10"/>
  <c r="BQ28" i="10" s="1"/>
  <c r="AR28" i="10"/>
  <c r="BP28" i="10" s="1"/>
  <c r="AQ28" i="10"/>
  <c r="BO28" i="10" s="1"/>
  <c r="AP28" i="10"/>
  <c r="BN28" i="10" s="1"/>
  <c r="AL28" i="10"/>
  <c r="BJ28" i="10" s="1"/>
  <c r="BB58" i="10"/>
  <c r="BZ58" i="10" s="1"/>
  <c r="AY58" i="10"/>
  <c r="BW58" i="10" s="1"/>
  <c r="AR58" i="10"/>
  <c r="BP58" i="10" s="1"/>
  <c r="AL58" i="10"/>
  <c r="BJ58" i="10" s="1"/>
  <c r="CA27" i="10"/>
  <c r="BO27" i="10"/>
  <c r="BD27" i="10"/>
  <c r="CB27" i="10" s="1"/>
  <c r="BC27" i="10"/>
  <c r="BB27" i="10"/>
  <c r="BZ27" i="10" s="1"/>
  <c r="BA27" i="10"/>
  <c r="BY27" i="10" s="1"/>
  <c r="AZ27" i="10"/>
  <c r="BX27" i="10" s="1"/>
  <c r="AY27" i="10"/>
  <c r="BW27" i="10" s="1"/>
  <c r="AX27" i="10"/>
  <c r="BV27" i="10" s="1"/>
  <c r="AT27" i="10"/>
  <c r="BR27" i="10" s="1"/>
  <c r="AS27" i="10"/>
  <c r="BQ27" i="10" s="1"/>
  <c r="AR27" i="10"/>
  <c r="BP27" i="10" s="1"/>
  <c r="AQ27" i="10"/>
  <c r="AP27" i="10"/>
  <c r="BN27" i="10" s="1"/>
  <c r="AL27" i="10"/>
  <c r="BJ27" i="10" s="1"/>
  <c r="BB54" i="10"/>
  <c r="BZ54" i="10" s="1"/>
  <c r="AY54" i="10"/>
  <c r="BW54" i="10" s="1"/>
  <c r="AR54" i="10"/>
  <c r="BP54" i="10" s="1"/>
  <c r="AL54" i="10"/>
  <c r="BJ54" i="10" s="1"/>
  <c r="BX26" i="10"/>
  <c r="BJ26" i="10"/>
  <c r="BD26" i="10"/>
  <c r="CB26" i="10" s="1"/>
  <c r="BC26" i="10"/>
  <c r="CA26" i="10" s="1"/>
  <c r="BB26" i="10"/>
  <c r="BZ26" i="10" s="1"/>
  <c r="BA26" i="10"/>
  <c r="BY26" i="10" s="1"/>
  <c r="AZ26" i="10"/>
  <c r="AY26" i="10"/>
  <c r="BW26" i="10" s="1"/>
  <c r="AW26" i="10"/>
  <c r="BU26" i="10" s="1"/>
  <c r="AT26" i="10"/>
  <c r="BR26" i="10" s="1"/>
  <c r="AS26" i="10"/>
  <c r="BQ26" i="10" s="1"/>
  <c r="AR26" i="10"/>
  <c r="BP26" i="10" s="1"/>
  <c r="AQ26" i="10"/>
  <c r="BO26" i="10" s="1"/>
  <c r="AP26" i="10"/>
  <c r="BN26" i="10" s="1"/>
  <c r="AL26" i="10"/>
  <c r="BB50" i="10"/>
  <c r="BZ50" i="10" s="1"/>
  <c r="AY50" i="10"/>
  <c r="BW50" i="10" s="1"/>
  <c r="AR50" i="10"/>
  <c r="BP50" i="10" s="1"/>
  <c r="AL50" i="10"/>
  <c r="BJ50" i="10" s="1"/>
  <c r="BO25" i="10"/>
  <c r="BH25" i="10"/>
  <c r="CF25" i="10" s="1"/>
  <c r="BD25" i="10"/>
  <c r="CB25" i="10" s="1"/>
  <c r="BB25" i="10"/>
  <c r="BZ25" i="10" s="1"/>
  <c r="BA25" i="10"/>
  <c r="BY25" i="10" s="1"/>
  <c r="AZ25" i="10"/>
  <c r="BX25" i="10" s="1"/>
  <c r="AY25" i="10"/>
  <c r="BW25" i="10" s="1"/>
  <c r="AT25" i="10"/>
  <c r="BR25" i="10" s="1"/>
  <c r="AR25" i="10"/>
  <c r="BP25" i="10" s="1"/>
  <c r="AQ25" i="10"/>
  <c r="AP25" i="10"/>
  <c r="BN25" i="10" s="1"/>
  <c r="BB46" i="10"/>
  <c r="BZ46" i="10" s="1"/>
  <c r="AY46" i="10"/>
  <c r="BW46" i="10" s="1"/>
  <c r="AR46" i="10"/>
  <c r="BP46" i="10" s="1"/>
  <c r="AL46" i="10"/>
  <c r="BJ46" i="10" s="1"/>
  <c r="BY24" i="10"/>
  <c r="BD24" i="10"/>
  <c r="CB24" i="10" s="1"/>
  <c r="BC24" i="10"/>
  <c r="CA24" i="10" s="1"/>
  <c r="BB24" i="10"/>
  <c r="BZ24" i="10" s="1"/>
  <c r="BA24" i="10"/>
  <c r="AZ24" i="10"/>
  <c r="BX24" i="10" s="1"/>
  <c r="AY24" i="10"/>
  <c r="BW24" i="10" s="1"/>
  <c r="AT24" i="10"/>
  <c r="BR24" i="10" s="1"/>
  <c r="AS24" i="10"/>
  <c r="BQ24" i="10" s="1"/>
  <c r="AR24" i="10"/>
  <c r="BP24" i="10" s="1"/>
  <c r="AQ24" i="10"/>
  <c r="BO24" i="10" s="1"/>
  <c r="AP24" i="10"/>
  <c r="BN24" i="10" s="1"/>
  <c r="AL24" i="10"/>
  <c r="BJ24" i="10" s="1"/>
  <c r="BB42" i="10"/>
  <c r="BZ42" i="10" s="1"/>
  <c r="AY42" i="10"/>
  <c r="BW42" i="10" s="1"/>
  <c r="AR42" i="10"/>
  <c r="BP42" i="10" s="1"/>
  <c r="AL42" i="10"/>
  <c r="BJ42" i="10" s="1"/>
  <c r="CB23" i="10"/>
  <c r="BX23" i="10"/>
  <c r="BP23" i="10"/>
  <c r="BD23" i="10"/>
  <c r="BC23" i="10"/>
  <c r="CA23" i="10" s="1"/>
  <c r="BB23" i="10"/>
  <c r="BZ23" i="10" s="1"/>
  <c r="BA23" i="10"/>
  <c r="BY23" i="10" s="1"/>
  <c r="AZ23" i="10"/>
  <c r="AY23" i="10"/>
  <c r="BW23" i="10" s="1"/>
  <c r="AT23" i="10"/>
  <c r="BR23" i="10" s="1"/>
  <c r="AS23" i="10"/>
  <c r="BQ23" i="10" s="1"/>
  <c r="AR23" i="10"/>
  <c r="AQ23" i="10"/>
  <c r="BO23" i="10" s="1"/>
  <c r="AP23" i="10"/>
  <c r="BN23" i="10" s="1"/>
  <c r="AL23" i="10"/>
  <c r="BJ23" i="10" s="1"/>
  <c r="BB34" i="10"/>
  <c r="BZ34" i="10" s="1"/>
  <c r="AY34" i="10"/>
  <c r="BW34" i="10" s="1"/>
  <c r="AR34" i="10"/>
  <c r="BP34" i="10" s="1"/>
  <c r="AL34" i="10"/>
  <c r="BJ34" i="10" s="1"/>
  <c r="BY22" i="10"/>
  <c r="BD22" i="10"/>
  <c r="CB22" i="10" s="1"/>
  <c r="BC22" i="10"/>
  <c r="CA22" i="10" s="1"/>
  <c r="BA22" i="10"/>
  <c r="AZ22" i="10"/>
  <c r="BX22" i="10" s="1"/>
  <c r="AT22" i="10"/>
  <c r="BR22" i="10" s="1"/>
  <c r="AS22" i="10"/>
  <c r="BQ22" i="10" s="1"/>
  <c r="AQ22" i="10"/>
  <c r="BO22" i="10" s="1"/>
  <c r="AP22" i="10"/>
  <c r="BN22" i="10" s="1"/>
  <c r="AL22" i="10"/>
  <c r="BJ22" i="10" s="1"/>
  <c r="BB30" i="10"/>
  <c r="BZ30" i="10" s="1"/>
  <c r="AY30" i="10"/>
  <c r="BW30" i="10" s="1"/>
  <c r="AR30" i="10"/>
  <c r="BP30" i="10" s="1"/>
  <c r="AL30" i="10"/>
  <c r="BJ30" i="10" s="1"/>
  <c r="CB21" i="10"/>
  <c r="BP21" i="10"/>
  <c r="BD21" i="10"/>
  <c r="BC21" i="10"/>
  <c r="CA21" i="10" s="1"/>
  <c r="BB21" i="10"/>
  <c r="BZ21" i="10" s="1"/>
  <c r="BA21" i="10"/>
  <c r="BY21" i="10" s="1"/>
  <c r="AZ21" i="10"/>
  <c r="BX21" i="10" s="1"/>
  <c r="AY21" i="10"/>
  <c r="BW21" i="10" s="1"/>
  <c r="AT21" i="10"/>
  <c r="BR21" i="10" s="1"/>
  <c r="AS21" i="10"/>
  <c r="BQ21" i="10" s="1"/>
  <c r="AR21" i="10"/>
  <c r="AQ21" i="10"/>
  <c r="BO21" i="10" s="1"/>
  <c r="AP21" i="10"/>
  <c r="BN21" i="10" s="1"/>
  <c r="BB22" i="10"/>
  <c r="BZ22" i="10" s="1"/>
  <c r="AY22" i="10"/>
  <c r="BW22" i="10" s="1"/>
  <c r="AR22" i="10"/>
  <c r="BP22" i="10" s="1"/>
  <c r="CA20" i="10"/>
  <c r="BO20" i="10"/>
  <c r="BD20" i="10"/>
  <c r="CB20" i="10" s="1"/>
  <c r="BC20" i="10"/>
  <c r="BB20" i="10"/>
  <c r="BZ20" i="10" s="1"/>
  <c r="BA20" i="10"/>
  <c r="BY20" i="10" s="1"/>
  <c r="AZ20" i="10"/>
  <c r="BX20" i="10" s="1"/>
  <c r="AY20" i="10"/>
  <c r="BW20" i="10" s="1"/>
  <c r="AX20" i="10"/>
  <c r="BV20" i="10" s="1"/>
  <c r="AT20" i="10"/>
  <c r="BR20" i="10" s="1"/>
  <c r="AS20" i="10"/>
  <c r="BQ20" i="10" s="1"/>
  <c r="AR20" i="10"/>
  <c r="BP20" i="10" s="1"/>
  <c r="AQ20" i="10"/>
  <c r="AP20" i="10"/>
  <c r="BN20" i="10" s="1"/>
  <c r="AL20" i="10"/>
  <c r="BJ20" i="10" s="1"/>
  <c r="AL18" i="10"/>
  <c r="BR19" i="10"/>
  <c r="BN19" i="10"/>
  <c r="BD19" i="10"/>
  <c r="CB19" i="10" s="1"/>
  <c r="BC19" i="10"/>
  <c r="CA19" i="10" s="1"/>
  <c r="BB19" i="10"/>
  <c r="BZ19" i="10" s="1"/>
  <c r="BA19" i="10"/>
  <c r="BY19" i="10" s="1"/>
  <c r="AZ19" i="10"/>
  <c r="BX19" i="10" s="1"/>
  <c r="AY19" i="10"/>
  <c r="BW19" i="10" s="1"/>
  <c r="AW19" i="10"/>
  <c r="BU19" i="10" s="1"/>
  <c r="AT19" i="10"/>
  <c r="AS19" i="10"/>
  <c r="BQ19" i="10" s="1"/>
  <c r="AR19" i="10"/>
  <c r="BP19" i="10" s="1"/>
  <c r="AQ19" i="10"/>
  <c r="BO19" i="10" s="1"/>
  <c r="AP19" i="10"/>
  <c r="AL19" i="10"/>
  <c r="BJ19" i="10" s="1"/>
  <c r="BC25" i="10"/>
  <c r="CA25" i="10" s="1"/>
  <c r="AS25" i="10"/>
  <c r="BQ25" i="10" s="1"/>
  <c r="AL25" i="10"/>
  <c r="BJ25" i="10" s="1"/>
  <c r="CB18" i="10"/>
  <c r="BX18" i="10"/>
  <c r="BR18" i="10"/>
  <c r="BP18" i="10"/>
  <c r="BJ18" i="10"/>
  <c r="BD18" i="10"/>
  <c r="BC18" i="10"/>
  <c r="CA18" i="10" s="1"/>
  <c r="BB18" i="10"/>
  <c r="BZ18" i="10" s="1"/>
  <c r="BA18" i="10"/>
  <c r="BY18" i="10" s="1"/>
  <c r="AZ18" i="10"/>
  <c r="AY18" i="10"/>
  <c r="BW18" i="10" s="1"/>
  <c r="AT18" i="10"/>
  <c r="AS18" i="10"/>
  <c r="BQ18" i="10" s="1"/>
  <c r="AR18" i="10"/>
  <c r="AQ18" i="10"/>
  <c r="BO18" i="10" s="1"/>
  <c r="AP18" i="10"/>
  <c r="BN18" i="10" s="1"/>
  <c r="AL21" i="10"/>
  <c r="BJ21" i="10" s="1"/>
  <c r="CB17" i="10"/>
  <c r="BZ17" i="10"/>
  <c r="BR17" i="10"/>
  <c r="BP17" i="10"/>
  <c r="BN17" i="10"/>
  <c r="BD17" i="10"/>
  <c r="BC17" i="10"/>
  <c r="CA17" i="10" s="1"/>
  <c r="BB17" i="10"/>
  <c r="BA17" i="10"/>
  <c r="BY17" i="10" s="1"/>
  <c r="AZ17" i="10"/>
  <c r="BX17" i="10" s="1"/>
  <c r="AY17" i="10"/>
  <c r="BW17" i="10" s="1"/>
  <c r="AT17" i="10"/>
  <c r="AS17" i="10"/>
  <c r="BQ17" i="10" s="1"/>
  <c r="AR17" i="10"/>
  <c r="AQ17" i="10"/>
  <c r="BO17" i="10" s="1"/>
  <c r="AP17" i="10"/>
  <c r="AO17" i="10"/>
  <c r="BM17" i="10" s="1"/>
  <c r="AL17" i="10"/>
  <c r="BJ17" i="10" s="1"/>
  <c r="CA16" i="10"/>
  <c r="BW16" i="10"/>
  <c r="BH16" i="10"/>
  <c r="CF16" i="10" s="1"/>
  <c r="BD16" i="10"/>
  <c r="CB16" i="10" s="1"/>
  <c r="BC16" i="10"/>
  <c r="BB16" i="10"/>
  <c r="BZ16" i="10" s="1"/>
  <c r="BA16" i="10"/>
  <c r="BY16" i="10" s="1"/>
  <c r="AZ16" i="10"/>
  <c r="BX16" i="10" s="1"/>
  <c r="AY16" i="10"/>
  <c r="AX16" i="10"/>
  <c r="BV16" i="10" s="1"/>
  <c r="AT16" i="10"/>
  <c r="BR16" i="10" s="1"/>
  <c r="AS16" i="10"/>
  <c r="BQ16" i="10" s="1"/>
  <c r="AR16" i="10"/>
  <c r="BP16" i="10" s="1"/>
  <c r="AQ16" i="10"/>
  <c r="BO16" i="10" s="1"/>
  <c r="AP16" i="10"/>
  <c r="BN16" i="10" s="1"/>
  <c r="AL16" i="10"/>
  <c r="BJ16" i="10" s="1"/>
  <c r="BY15" i="10"/>
  <c r="BH15" i="10"/>
  <c r="CF15" i="10" s="1"/>
  <c r="BD15" i="10"/>
  <c r="CB15" i="10" s="1"/>
  <c r="BC15" i="10"/>
  <c r="CA15" i="10" s="1"/>
  <c r="BB15" i="10"/>
  <c r="BZ15" i="10" s="1"/>
  <c r="BA15" i="10"/>
  <c r="AZ15" i="10"/>
  <c r="BX15" i="10" s="1"/>
  <c r="AY15" i="10"/>
  <c r="BW15" i="10" s="1"/>
  <c r="AX15" i="10"/>
  <c r="BV15" i="10" s="1"/>
  <c r="AT15" i="10"/>
  <c r="BR15" i="10" s="1"/>
  <c r="AS15" i="10"/>
  <c r="BQ15" i="10" s="1"/>
  <c r="AR15" i="10"/>
  <c r="BP15" i="10" s="1"/>
  <c r="AQ15" i="10"/>
  <c r="BO15" i="10" s="1"/>
  <c r="AP15" i="10"/>
  <c r="BN15" i="10" s="1"/>
  <c r="AL15" i="10"/>
  <c r="BJ15" i="10" s="1"/>
  <c r="AL9" i="10"/>
  <c r="BJ9" i="10" s="1"/>
  <c r="BN14" i="10"/>
  <c r="BJ14" i="10"/>
  <c r="BD14" i="10"/>
  <c r="CB14" i="10" s="1"/>
  <c r="BC14" i="10"/>
  <c r="CA14" i="10" s="1"/>
  <c r="BB14" i="10"/>
  <c r="BZ14" i="10" s="1"/>
  <c r="BA14" i="10"/>
  <c r="BY14" i="10" s="1"/>
  <c r="AZ14" i="10"/>
  <c r="BX14" i="10" s="1"/>
  <c r="AY14" i="10"/>
  <c r="BW14" i="10" s="1"/>
  <c r="AW14" i="10"/>
  <c r="BU14" i="10" s="1"/>
  <c r="AT14" i="10"/>
  <c r="BR14" i="10" s="1"/>
  <c r="AS14" i="10"/>
  <c r="BQ14" i="10" s="1"/>
  <c r="AR14" i="10"/>
  <c r="BP14" i="10" s="1"/>
  <c r="AQ14" i="10"/>
  <c r="BO14" i="10" s="1"/>
  <c r="AP14" i="10"/>
  <c r="AO14" i="10"/>
  <c r="BM14" i="10" s="1"/>
  <c r="AL14" i="10"/>
  <c r="BG13" i="10"/>
  <c r="CE13" i="10" s="1"/>
  <c r="BD13" i="10"/>
  <c r="CB13" i="10" s="1"/>
  <c r="BC13" i="10"/>
  <c r="CA13" i="10" s="1"/>
  <c r="BB13" i="10"/>
  <c r="BZ13" i="10" s="1"/>
  <c r="BA13" i="10"/>
  <c r="BY13" i="10" s="1"/>
  <c r="AZ13" i="10"/>
  <c r="BX13" i="10" s="1"/>
  <c r="AY13" i="10"/>
  <c r="BW13" i="10" s="1"/>
  <c r="AT13" i="10"/>
  <c r="BR13" i="10" s="1"/>
  <c r="AS13" i="10"/>
  <c r="BQ13" i="10" s="1"/>
  <c r="AR13" i="10"/>
  <c r="BP13" i="10" s="1"/>
  <c r="AQ13" i="10"/>
  <c r="BO13" i="10" s="1"/>
  <c r="AP13" i="10"/>
  <c r="BN13" i="10" s="1"/>
  <c r="AL13" i="10"/>
  <c r="BJ13" i="10" s="1"/>
  <c r="BD69" i="10"/>
  <c r="CB69" i="10" s="1"/>
  <c r="AZ69" i="10"/>
  <c r="BX69" i="10" s="1"/>
  <c r="AT69" i="10"/>
  <c r="BR69" i="10" s="1"/>
  <c r="AL69" i="10"/>
  <c r="BJ69" i="10" s="1"/>
  <c r="BO12" i="10"/>
  <c r="BD12" i="10"/>
  <c r="CB12" i="10" s="1"/>
  <c r="BC12" i="10"/>
  <c r="CA12" i="10" s="1"/>
  <c r="BB12" i="10"/>
  <c r="BZ12" i="10" s="1"/>
  <c r="BA12" i="10"/>
  <c r="BY12" i="10" s="1"/>
  <c r="AZ12" i="10"/>
  <c r="BX12" i="10" s="1"/>
  <c r="AY12" i="10"/>
  <c r="BW12" i="10" s="1"/>
  <c r="AX12" i="10"/>
  <c r="BV12" i="10" s="1"/>
  <c r="AT12" i="10"/>
  <c r="BR12" i="10" s="1"/>
  <c r="AS12" i="10"/>
  <c r="BQ12" i="10" s="1"/>
  <c r="AR12" i="10"/>
  <c r="BP12" i="10" s="1"/>
  <c r="AQ12" i="10"/>
  <c r="AP12" i="10"/>
  <c r="BN12" i="10" s="1"/>
  <c r="AL12" i="10"/>
  <c r="BJ12" i="10" s="1"/>
  <c r="BD65" i="10"/>
  <c r="CB65" i="10" s="1"/>
  <c r="AZ65" i="10"/>
  <c r="BX65" i="10" s="1"/>
  <c r="AT65" i="10"/>
  <c r="BR65" i="10" s="1"/>
  <c r="AL65" i="10"/>
  <c r="BJ65" i="10" s="1"/>
  <c r="BZ11" i="10"/>
  <c r="BR11" i="10"/>
  <c r="BN11" i="10"/>
  <c r="BD11" i="10"/>
  <c r="CB11" i="10" s="1"/>
  <c r="BC11" i="10"/>
  <c r="CA11" i="10" s="1"/>
  <c r="BB11" i="10"/>
  <c r="BA11" i="10"/>
  <c r="BY11" i="10" s="1"/>
  <c r="AZ11" i="10"/>
  <c r="BX11" i="10" s="1"/>
  <c r="AY11" i="10"/>
  <c r="BW11" i="10" s="1"/>
  <c r="AW11" i="10"/>
  <c r="BU11" i="10" s="1"/>
  <c r="AT11" i="10"/>
  <c r="AS11" i="10"/>
  <c r="BQ11" i="10" s="1"/>
  <c r="AR11" i="10"/>
  <c r="BP11" i="10" s="1"/>
  <c r="AQ11" i="10"/>
  <c r="BO11" i="10" s="1"/>
  <c r="AP11" i="10"/>
  <c r="AO11" i="10"/>
  <c r="BM11" i="10" s="1"/>
  <c r="AL11" i="10"/>
  <c r="BJ11" i="10" s="1"/>
  <c r="BD61" i="10"/>
  <c r="CB61" i="10" s="1"/>
  <c r="AZ61" i="10"/>
  <c r="BX61" i="10" s="1"/>
  <c r="AT61" i="10"/>
  <c r="BR61" i="10" s="1"/>
  <c r="AL61" i="10"/>
  <c r="BJ61" i="10" s="1"/>
  <c r="BH10" i="10"/>
  <c r="CF10" i="10" s="1"/>
  <c r="BD10" i="10"/>
  <c r="CB10" i="10" s="1"/>
  <c r="BC10" i="10"/>
  <c r="CA10" i="10" s="1"/>
  <c r="BB10" i="10"/>
  <c r="BZ10" i="10" s="1"/>
  <c r="BA10" i="10"/>
  <c r="BY10" i="10" s="1"/>
  <c r="AZ10" i="10"/>
  <c r="BX10" i="10" s="1"/>
  <c r="AY10" i="10"/>
  <c r="BW10" i="10" s="1"/>
  <c r="AT10" i="10"/>
  <c r="BR10" i="10" s="1"/>
  <c r="AS10" i="10"/>
  <c r="BQ10" i="10" s="1"/>
  <c r="AR10" i="10"/>
  <c r="BP10" i="10" s="1"/>
  <c r="AQ10" i="10"/>
  <c r="BO10" i="10" s="1"/>
  <c r="AP10" i="10"/>
  <c r="BN10" i="10" s="1"/>
  <c r="AN10" i="10"/>
  <c r="BL10" i="10" s="1"/>
  <c r="AL10" i="10"/>
  <c r="BJ10" i="10" s="1"/>
  <c r="BD57" i="10"/>
  <c r="CB57" i="10" s="1"/>
  <c r="AZ57" i="10"/>
  <c r="BX57" i="10" s="1"/>
  <c r="AT57" i="10"/>
  <c r="BR57" i="10" s="1"/>
  <c r="AL57" i="10"/>
  <c r="BJ57" i="10" s="1"/>
  <c r="BP9" i="10"/>
  <c r="BG9" i="10"/>
  <c r="CE9" i="10" s="1"/>
  <c r="BD9" i="10"/>
  <c r="CB9" i="10" s="1"/>
  <c r="BC9" i="10"/>
  <c r="CA9" i="10" s="1"/>
  <c r="BB9" i="10"/>
  <c r="BZ9" i="10" s="1"/>
  <c r="BA9" i="10"/>
  <c r="BY9" i="10" s="1"/>
  <c r="AZ9" i="10"/>
  <c r="BX9" i="10" s="1"/>
  <c r="AY9" i="10"/>
  <c r="BW9" i="10" s="1"/>
  <c r="AT9" i="10"/>
  <c r="BR9" i="10" s="1"/>
  <c r="AS9" i="10"/>
  <c r="BQ9" i="10" s="1"/>
  <c r="AR9" i="10"/>
  <c r="AQ9" i="10"/>
  <c r="BO9" i="10" s="1"/>
  <c r="AP9" i="10"/>
  <c r="BN9" i="10" s="1"/>
  <c r="BD53" i="10"/>
  <c r="CB53" i="10" s="1"/>
  <c r="AZ53" i="10"/>
  <c r="BX53" i="10" s="1"/>
  <c r="AT53" i="10"/>
  <c r="BR53" i="10" s="1"/>
  <c r="AL53" i="10"/>
  <c r="BJ53" i="10" s="1"/>
  <c r="BW8" i="10"/>
  <c r="BD8" i="10"/>
  <c r="CB8" i="10" s="1"/>
  <c r="BC8" i="10"/>
  <c r="CA8" i="10" s="1"/>
  <c r="BB8" i="10"/>
  <c r="BZ8" i="10" s="1"/>
  <c r="BA8" i="10"/>
  <c r="BY8" i="10" s="1"/>
  <c r="AZ8" i="10"/>
  <c r="BX8" i="10" s="1"/>
  <c r="AY8" i="10"/>
  <c r="AX8" i="10"/>
  <c r="BV8" i="10" s="1"/>
  <c r="AT8" i="10"/>
  <c r="BR8" i="10" s="1"/>
  <c r="AS8" i="10"/>
  <c r="BQ8" i="10" s="1"/>
  <c r="AR8" i="10"/>
  <c r="BP8" i="10" s="1"/>
  <c r="AQ8" i="10"/>
  <c r="BO8" i="10" s="1"/>
  <c r="AP8" i="10"/>
  <c r="BN8" i="10" s="1"/>
  <c r="AL8" i="10"/>
  <c r="BJ8" i="10" s="1"/>
  <c r="BD49" i="10"/>
  <c r="CB49" i="10" s="1"/>
  <c r="AZ49" i="10"/>
  <c r="BX49" i="10" s="1"/>
  <c r="AT49" i="10"/>
  <c r="BR49" i="10" s="1"/>
  <c r="AL49" i="10"/>
  <c r="BJ49" i="10" s="1"/>
  <c r="BZ7" i="10"/>
  <c r="BJ7" i="10"/>
  <c r="BD7" i="10"/>
  <c r="CB7" i="10" s="1"/>
  <c r="BC7" i="10"/>
  <c r="CA7" i="10" s="1"/>
  <c r="BB7" i="10"/>
  <c r="BA7" i="10"/>
  <c r="BY7" i="10" s="1"/>
  <c r="AZ7" i="10"/>
  <c r="BX7" i="10" s="1"/>
  <c r="AY7" i="10"/>
  <c r="BW7" i="10" s="1"/>
  <c r="AW7" i="10"/>
  <c r="BU7" i="10" s="1"/>
  <c r="AT7" i="10"/>
  <c r="BR7" i="10" s="1"/>
  <c r="AS7" i="10"/>
  <c r="BQ7" i="10" s="1"/>
  <c r="AR7" i="10"/>
  <c r="BP7" i="10" s="1"/>
  <c r="AQ7" i="10"/>
  <c r="BO7" i="10" s="1"/>
  <c r="AP7" i="10"/>
  <c r="BN7" i="10" s="1"/>
  <c r="AO7" i="10"/>
  <c r="BM7" i="10" s="1"/>
  <c r="AL7" i="10"/>
  <c r="BD45" i="10"/>
  <c r="CB45" i="10" s="1"/>
  <c r="AZ45" i="10"/>
  <c r="BX45" i="10" s="1"/>
  <c r="AT45" i="10"/>
  <c r="BR45" i="10" s="1"/>
  <c r="AL45" i="10"/>
  <c r="BJ45" i="10" s="1"/>
  <c r="BQ6" i="10"/>
  <c r="BH6" i="10"/>
  <c r="CF6" i="10" s="1"/>
  <c r="BD6" i="10"/>
  <c r="CB6" i="10" s="1"/>
  <c r="BC6" i="10"/>
  <c r="CA6" i="10" s="1"/>
  <c r="BB6" i="10"/>
  <c r="BZ6" i="10" s="1"/>
  <c r="BA6" i="10"/>
  <c r="BY6" i="10" s="1"/>
  <c r="AZ6" i="10"/>
  <c r="BX6" i="10" s="1"/>
  <c r="AY6" i="10"/>
  <c r="BW6" i="10" s="1"/>
  <c r="AT6" i="10"/>
  <c r="BR6" i="10" s="1"/>
  <c r="AS6" i="10"/>
  <c r="AR6" i="10"/>
  <c r="BP6" i="10" s="1"/>
  <c r="AQ6" i="10"/>
  <c r="BO6" i="10" s="1"/>
  <c r="AP6" i="10"/>
  <c r="BN6" i="10" s="1"/>
  <c r="AN6" i="10"/>
  <c r="BL6" i="10" s="1"/>
  <c r="AL6" i="10"/>
  <c r="BJ6" i="10" s="1"/>
  <c r="BD41" i="10"/>
  <c r="CB41" i="10" s="1"/>
  <c r="AZ41" i="10"/>
  <c r="BX41" i="10" s="1"/>
  <c r="AT41" i="10"/>
  <c r="BR41" i="10" s="1"/>
  <c r="AL41" i="10"/>
  <c r="BJ41" i="10" s="1"/>
  <c r="BX5" i="10"/>
  <c r="BP5" i="10"/>
  <c r="BG5" i="10"/>
  <c r="CE5" i="10" s="1"/>
  <c r="BD5" i="10"/>
  <c r="CB5" i="10" s="1"/>
  <c r="BC5" i="10"/>
  <c r="CA5" i="10" s="1"/>
  <c r="BB5" i="10"/>
  <c r="BZ5" i="10" s="1"/>
  <c r="BA5" i="10"/>
  <c r="BY5" i="10" s="1"/>
  <c r="AZ5" i="10"/>
  <c r="AY5" i="10"/>
  <c r="BW5" i="10" s="1"/>
  <c r="AT5" i="10"/>
  <c r="BR5" i="10" s="1"/>
  <c r="AS5" i="10"/>
  <c r="BQ5" i="10" s="1"/>
  <c r="AR5" i="10"/>
  <c r="AQ5" i="10"/>
  <c r="BO5" i="10" s="1"/>
  <c r="AP5" i="10"/>
  <c r="BN5" i="10" s="1"/>
  <c r="AL5" i="10"/>
  <c r="BJ5" i="10" s="1"/>
  <c r="BD37" i="10"/>
  <c r="CB37" i="10" s="1"/>
  <c r="AZ37" i="10"/>
  <c r="BX37" i="10" s="1"/>
  <c r="AT37" i="10"/>
  <c r="BR37" i="10" s="1"/>
  <c r="AL37" i="10"/>
  <c r="BJ37" i="10" s="1"/>
  <c r="BD33" i="10"/>
  <c r="CB33" i="10" s="1"/>
  <c r="AZ33" i="10"/>
  <c r="BX33" i="10" s="1"/>
  <c r="AT33" i="10"/>
  <c r="BR33" i="10" s="1"/>
  <c r="AL33" i="10"/>
  <c r="BJ33" i="10" s="1"/>
  <c r="BD29" i="10"/>
  <c r="CB29" i="10" s="1"/>
  <c r="AZ29" i="10"/>
  <c r="BX29" i="10" s="1"/>
  <c r="AT29" i="10"/>
  <c r="BR29" i="10" s="1"/>
  <c r="AL29" i="10"/>
  <c r="BJ29" i="10" s="1"/>
  <c r="AH2" i="10"/>
  <c r="AE2" i="10"/>
  <c r="AU28" i="10" s="1"/>
  <c r="BS28" i="10" s="1"/>
  <c r="AB2" i="10"/>
  <c r="Y2" i="10"/>
  <c r="AM42" i="10" s="1"/>
  <c r="BK42" i="10" s="1"/>
  <c r="AM75" i="9"/>
  <c r="AI75" i="9"/>
  <c r="AG75" i="9"/>
  <c r="AP75" i="9" s="1"/>
  <c r="AD75" i="9"/>
  <c r="AC75" i="9"/>
  <c r="AL75" i="9" s="1"/>
  <c r="Z75" i="9"/>
  <c r="AF75" i="9" s="1"/>
  <c r="AO75" i="9" s="1"/>
  <c r="AI74" i="9"/>
  <c r="AE74" i="9"/>
  <c r="AN74" i="9" s="1"/>
  <c r="Z74" i="9"/>
  <c r="AM73" i="9"/>
  <c r="AI73" i="9"/>
  <c r="AG73" i="9"/>
  <c r="AP73" i="9" s="1"/>
  <c r="AD73" i="9"/>
  <c r="AC73" i="9"/>
  <c r="AL73" i="9" s="1"/>
  <c r="Z73" i="9"/>
  <c r="AF73" i="9" s="1"/>
  <c r="AO73" i="9" s="1"/>
  <c r="AI72" i="9"/>
  <c r="Z72" i="9"/>
  <c r="AM71" i="9"/>
  <c r="AI71" i="9"/>
  <c r="AG71" i="9"/>
  <c r="AP71" i="9" s="1"/>
  <c r="AD71" i="9"/>
  <c r="AC71" i="9"/>
  <c r="AL71" i="9" s="1"/>
  <c r="Z71" i="9"/>
  <c r="AF71" i="9" s="1"/>
  <c r="AO71" i="9" s="1"/>
  <c r="AI70" i="9"/>
  <c r="AE70" i="9"/>
  <c r="AN70" i="9" s="1"/>
  <c r="Z70" i="9"/>
  <c r="AM69" i="9"/>
  <c r="AI69" i="9"/>
  <c r="AG69" i="9"/>
  <c r="AP69" i="9" s="1"/>
  <c r="AD69" i="9"/>
  <c r="AC69" i="9"/>
  <c r="AL69" i="9" s="1"/>
  <c r="Z69" i="9"/>
  <c r="AF69" i="9" s="1"/>
  <c r="AO69" i="9" s="1"/>
  <c r="AI68" i="9"/>
  <c r="Z68" i="9"/>
  <c r="AM67" i="9"/>
  <c r="AI67" i="9"/>
  <c r="AG67" i="9"/>
  <c r="AP67" i="9" s="1"/>
  <c r="AD67" i="9"/>
  <c r="AC67" i="9"/>
  <c r="AL67" i="9" s="1"/>
  <c r="Z67" i="9"/>
  <c r="AF67" i="9" s="1"/>
  <c r="AO67" i="9" s="1"/>
  <c r="AI66" i="9"/>
  <c r="Z66" i="9"/>
  <c r="AM65" i="9"/>
  <c r="AI65" i="9"/>
  <c r="AG65" i="9"/>
  <c r="AP65" i="9" s="1"/>
  <c r="AD65" i="9"/>
  <c r="AC65" i="9"/>
  <c r="AL65" i="9" s="1"/>
  <c r="Z65" i="9"/>
  <c r="AF65" i="9" s="1"/>
  <c r="AO65" i="9" s="1"/>
  <c r="AI64" i="9"/>
  <c r="Z64" i="9"/>
  <c r="AM63" i="9"/>
  <c r="AI63" i="9"/>
  <c r="AG63" i="9"/>
  <c r="AP63" i="9" s="1"/>
  <c r="AD63" i="9"/>
  <c r="AC63" i="9"/>
  <c r="AL63" i="9" s="1"/>
  <c r="Z63" i="9"/>
  <c r="AF63" i="9" s="1"/>
  <c r="AO63" i="9" s="1"/>
  <c r="AI62" i="9"/>
  <c r="Z62" i="9"/>
  <c r="AM61" i="9"/>
  <c r="AI61" i="9"/>
  <c r="AG61" i="9"/>
  <c r="AP61" i="9" s="1"/>
  <c r="AD61" i="9"/>
  <c r="AC61" i="9"/>
  <c r="AL61" i="9" s="1"/>
  <c r="Z61" i="9"/>
  <c r="AF61" i="9" s="1"/>
  <c r="AO61" i="9" s="1"/>
  <c r="AI60" i="9"/>
  <c r="Z60" i="9"/>
  <c r="AM59" i="9"/>
  <c r="AI59" i="9"/>
  <c r="AG59" i="9"/>
  <c r="AP59" i="9" s="1"/>
  <c r="AD59" i="9"/>
  <c r="AC59" i="9"/>
  <c r="AL59" i="9" s="1"/>
  <c r="Z59" i="9"/>
  <c r="AF59" i="9" s="1"/>
  <c r="AO59" i="9" s="1"/>
  <c r="AI58" i="9"/>
  <c r="Z58" i="9"/>
  <c r="AM57" i="9"/>
  <c r="AI57" i="9"/>
  <c r="AG57" i="9"/>
  <c r="AP57" i="9" s="1"/>
  <c r="AD57" i="9"/>
  <c r="AC57" i="9"/>
  <c r="AL57" i="9" s="1"/>
  <c r="Z57" i="9"/>
  <c r="AF57" i="9" s="1"/>
  <c r="AO57" i="9" s="1"/>
  <c r="AI56" i="9"/>
  <c r="Z56" i="9"/>
  <c r="AM55" i="9"/>
  <c r="AI55" i="9"/>
  <c r="AG55" i="9"/>
  <c r="AP55" i="9" s="1"/>
  <c r="AD55" i="9"/>
  <c r="AC55" i="9"/>
  <c r="AL55" i="9" s="1"/>
  <c r="Z55" i="9"/>
  <c r="AF55" i="9" s="1"/>
  <c r="AO55" i="9" s="1"/>
  <c r="AI54" i="9"/>
  <c r="Z54" i="9"/>
  <c r="AM53" i="9"/>
  <c r="AI53" i="9"/>
  <c r="AG53" i="9"/>
  <c r="AP53" i="9" s="1"/>
  <c r="AD53" i="9"/>
  <c r="AC53" i="9"/>
  <c r="AL53" i="9" s="1"/>
  <c r="Z53" i="9"/>
  <c r="AF53" i="9" s="1"/>
  <c r="AO53" i="9" s="1"/>
  <c r="AI52" i="9"/>
  <c r="Z52" i="9"/>
  <c r="AM51" i="9"/>
  <c r="AI51" i="9"/>
  <c r="AG51" i="9"/>
  <c r="AP51" i="9" s="1"/>
  <c r="AD51" i="9"/>
  <c r="AC51" i="9"/>
  <c r="AL51" i="9" s="1"/>
  <c r="Z51" i="9"/>
  <c r="AF51" i="9" s="1"/>
  <c r="AO51" i="9" s="1"/>
  <c r="AI50" i="9"/>
  <c r="Z50" i="9"/>
  <c r="AM49" i="9"/>
  <c r="AI49" i="9"/>
  <c r="AG49" i="9"/>
  <c r="AP49" i="9" s="1"/>
  <c r="AD49" i="9"/>
  <c r="AC49" i="9"/>
  <c r="AL49" i="9" s="1"/>
  <c r="Z49" i="9"/>
  <c r="AF49" i="9" s="1"/>
  <c r="AO49" i="9" s="1"/>
  <c r="AI48" i="9"/>
  <c r="Z48" i="9"/>
  <c r="AL47" i="9"/>
  <c r="AI47" i="9"/>
  <c r="AG47" i="9"/>
  <c r="AP47" i="9" s="1"/>
  <c r="AF47" i="9"/>
  <c r="AO47" i="9" s="1"/>
  <c r="AD47" i="9"/>
  <c r="AM47" i="9" s="1"/>
  <c r="AC47" i="9"/>
  <c r="AB47" i="9"/>
  <c r="AK47" i="9" s="1"/>
  <c r="Z47" i="9"/>
  <c r="AE47" i="9" s="1"/>
  <c r="AN47" i="9" s="1"/>
  <c r="AI46" i="9"/>
  <c r="AE46" i="9"/>
  <c r="AN46" i="9" s="1"/>
  <c r="AD46" i="9"/>
  <c r="AM46" i="9" s="1"/>
  <c r="AB46" i="9"/>
  <c r="AK46" i="9" s="1"/>
  <c r="Z46" i="9"/>
  <c r="AP45" i="9"/>
  <c r="AM45" i="9"/>
  <c r="AI45" i="9"/>
  <c r="AG45" i="9"/>
  <c r="AF45" i="9"/>
  <c r="AO45" i="9" s="1"/>
  <c r="AD45" i="9"/>
  <c r="AC45" i="9"/>
  <c r="AL45" i="9" s="1"/>
  <c r="AB45" i="9"/>
  <c r="AK45" i="9" s="1"/>
  <c r="Z45" i="9"/>
  <c r="AE45" i="9" s="1"/>
  <c r="AN45" i="9" s="1"/>
  <c r="AI44" i="9"/>
  <c r="AE44" i="9"/>
  <c r="AN44" i="9" s="1"/>
  <c r="AB44" i="9"/>
  <c r="AK44" i="9" s="1"/>
  <c r="Z44" i="9"/>
  <c r="AP43" i="9"/>
  <c r="AM43" i="9"/>
  <c r="AI43" i="9"/>
  <c r="AG43" i="9"/>
  <c r="AF43" i="9"/>
  <c r="AO43" i="9" s="1"/>
  <c r="AD43" i="9"/>
  <c r="AC43" i="9"/>
  <c r="AL43" i="9" s="1"/>
  <c r="AB43" i="9"/>
  <c r="AK43" i="9" s="1"/>
  <c r="Z43" i="9"/>
  <c r="AE43" i="9" s="1"/>
  <c r="AN43" i="9" s="1"/>
  <c r="AI42" i="9"/>
  <c r="AE42" i="9"/>
  <c r="AN42" i="9" s="1"/>
  <c r="AD42" i="9"/>
  <c r="AM42" i="9" s="1"/>
  <c r="AB42" i="9"/>
  <c r="AK42" i="9" s="1"/>
  <c r="Z42" i="9"/>
  <c r="AP41" i="9"/>
  <c r="AM41" i="9"/>
  <c r="AI41" i="9"/>
  <c r="AG41" i="9"/>
  <c r="AF41" i="9"/>
  <c r="AO41" i="9" s="1"/>
  <c r="AD41" i="9"/>
  <c r="AC41" i="9"/>
  <c r="AL41" i="9" s="1"/>
  <c r="AB41" i="9"/>
  <c r="AK41" i="9" s="1"/>
  <c r="Z41" i="9"/>
  <c r="AE41" i="9" s="1"/>
  <c r="AN41" i="9" s="1"/>
  <c r="AI40" i="9"/>
  <c r="AE40" i="9"/>
  <c r="AN40" i="9" s="1"/>
  <c r="AB40" i="9"/>
  <c r="AK40" i="9" s="1"/>
  <c r="Z40" i="9"/>
  <c r="AP39" i="9"/>
  <c r="AM39" i="9"/>
  <c r="AI39" i="9"/>
  <c r="AG39" i="9"/>
  <c r="AF39" i="9"/>
  <c r="AO39" i="9" s="1"/>
  <c r="AD39" i="9"/>
  <c r="AC39" i="9"/>
  <c r="AL39" i="9" s="1"/>
  <c r="AB39" i="9"/>
  <c r="AK39" i="9" s="1"/>
  <c r="Z39" i="9"/>
  <c r="AE39" i="9" s="1"/>
  <c r="AN39" i="9" s="1"/>
  <c r="AI38" i="9"/>
  <c r="AE38" i="9"/>
  <c r="AN38" i="9" s="1"/>
  <c r="AD38" i="9"/>
  <c r="AM38" i="9" s="1"/>
  <c r="AB38" i="9"/>
  <c r="AK38" i="9" s="1"/>
  <c r="Z38" i="9"/>
  <c r="AP37" i="9"/>
  <c r="AM37" i="9"/>
  <c r="AI37" i="9"/>
  <c r="AG37" i="9"/>
  <c r="AF37" i="9"/>
  <c r="AO37" i="9" s="1"/>
  <c r="AD37" i="9"/>
  <c r="AC37" i="9"/>
  <c r="AL37" i="9" s="1"/>
  <c r="AB37" i="9"/>
  <c r="AK37" i="9" s="1"/>
  <c r="Z37" i="9"/>
  <c r="AE37" i="9" s="1"/>
  <c r="AN37" i="9" s="1"/>
  <c r="AI36" i="9"/>
  <c r="AE36" i="9"/>
  <c r="AN36" i="9" s="1"/>
  <c r="AB36" i="9"/>
  <c r="AK36" i="9" s="1"/>
  <c r="Z36" i="9"/>
  <c r="AP35" i="9"/>
  <c r="AM35" i="9"/>
  <c r="AI35" i="9"/>
  <c r="AG35" i="9"/>
  <c r="AF35" i="9"/>
  <c r="AO35" i="9" s="1"/>
  <c r="AD35" i="9"/>
  <c r="AC35" i="9"/>
  <c r="AL35" i="9" s="1"/>
  <c r="AB35" i="9"/>
  <c r="AK35" i="9" s="1"/>
  <c r="Z35" i="9"/>
  <c r="AE35" i="9" s="1"/>
  <c r="AN35" i="9" s="1"/>
  <c r="AI34" i="9"/>
  <c r="AE34" i="9"/>
  <c r="AN34" i="9" s="1"/>
  <c r="AD34" i="9"/>
  <c r="AM34" i="9" s="1"/>
  <c r="AB34" i="9"/>
  <c r="AK34" i="9" s="1"/>
  <c r="Z34" i="9"/>
  <c r="AP33" i="9"/>
  <c r="AM33" i="9"/>
  <c r="AI33" i="9"/>
  <c r="AG33" i="9"/>
  <c r="AF33" i="9"/>
  <c r="AO33" i="9" s="1"/>
  <c r="AD33" i="9"/>
  <c r="AC33" i="9"/>
  <c r="AL33" i="9" s="1"/>
  <c r="AB33" i="9"/>
  <c r="AK33" i="9" s="1"/>
  <c r="Z33" i="9"/>
  <c r="AE33" i="9" s="1"/>
  <c r="AN33" i="9" s="1"/>
  <c r="AI32" i="9"/>
  <c r="AE32" i="9"/>
  <c r="AN32" i="9" s="1"/>
  <c r="AB32" i="9"/>
  <c r="AK32" i="9" s="1"/>
  <c r="Z32" i="9"/>
  <c r="AI31" i="9"/>
  <c r="Z31" i="9"/>
  <c r="AI30" i="9"/>
  <c r="AG30" i="9"/>
  <c r="AP30" i="9" s="1"/>
  <c r="Z30" i="9"/>
  <c r="AI29" i="9"/>
  <c r="AG29" i="9"/>
  <c r="AP29" i="9" s="1"/>
  <c r="Z29" i="9"/>
  <c r="AI28" i="9"/>
  <c r="AG28" i="9"/>
  <c r="AP28" i="9" s="1"/>
  <c r="Z28" i="9"/>
  <c r="AI27" i="9"/>
  <c r="AG27" i="9"/>
  <c r="AP27" i="9" s="1"/>
  <c r="Z27" i="9"/>
  <c r="AI26" i="9"/>
  <c r="AG26" i="9"/>
  <c r="AP26" i="9" s="1"/>
  <c r="Z26" i="9"/>
  <c r="AI25" i="9"/>
  <c r="AG25" i="9"/>
  <c r="AP25" i="9" s="1"/>
  <c r="Z25" i="9"/>
  <c r="AI24" i="9"/>
  <c r="AG24" i="9"/>
  <c r="AP24" i="9" s="1"/>
  <c r="Z24" i="9"/>
  <c r="AI23" i="9"/>
  <c r="AG23" i="9"/>
  <c r="AP23" i="9" s="1"/>
  <c r="Z23" i="9"/>
  <c r="AI22" i="9"/>
  <c r="AG22" i="9"/>
  <c r="AP22" i="9" s="1"/>
  <c r="Z22" i="9"/>
  <c r="AI21" i="9"/>
  <c r="AG21" i="9"/>
  <c r="AP21" i="9" s="1"/>
  <c r="Z21" i="9"/>
  <c r="AI20" i="9"/>
  <c r="AG20" i="9"/>
  <c r="AP20" i="9" s="1"/>
  <c r="Z20" i="9"/>
  <c r="AI19" i="9"/>
  <c r="AG19" i="9"/>
  <c r="AP19" i="9" s="1"/>
  <c r="Z19" i="9"/>
  <c r="AI18" i="9"/>
  <c r="AG18" i="9"/>
  <c r="AP18" i="9" s="1"/>
  <c r="Z18" i="9"/>
  <c r="AI17" i="9"/>
  <c r="AG17" i="9"/>
  <c r="AP17" i="9" s="1"/>
  <c r="Z17" i="9"/>
  <c r="AI16" i="9"/>
  <c r="AG16" i="9"/>
  <c r="AP16" i="9" s="1"/>
  <c r="Z16" i="9"/>
  <c r="AI15" i="9"/>
  <c r="AG15" i="9"/>
  <c r="AP15" i="9" s="1"/>
  <c r="Z15" i="9"/>
  <c r="AI14" i="9"/>
  <c r="AG14" i="9"/>
  <c r="AP14" i="9" s="1"/>
  <c r="Z14" i="9"/>
  <c r="AI13" i="9"/>
  <c r="AG13" i="9"/>
  <c r="AP13" i="9" s="1"/>
  <c r="Z13" i="9"/>
  <c r="AI12" i="9"/>
  <c r="AE12" i="9"/>
  <c r="AN12" i="9" s="1"/>
  <c r="Z12" i="9"/>
  <c r="AD12" i="9" s="1"/>
  <c r="AM12" i="9" s="1"/>
  <c r="AI11" i="9"/>
  <c r="AD11" i="9"/>
  <c r="AM11" i="9" s="1"/>
  <c r="AC11" i="9"/>
  <c r="AL11" i="9" s="1"/>
  <c r="Z11" i="9"/>
  <c r="AE11" i="9" s="1"/>
  <c r="AN11" i="9" s="1"/>
  <c r="AM10" i="9"/>
  <c r="AI10" i="9"/>
  <c r="AG10" i="9"/>
  <c r="AP10" i="9" s="1"/>
  <c r="AC10" i="9"/>
  <c r="AL10" i="9" s="1"/>
  <c r="AB10" i="9"/>
  <c r="AK10" i="9" s="1"/>
  <c r="Z10" i="9"/>
  <c r="AD10" i="9" s="1"/>
  <c r="AI9" i="9"/>
  <c r="AE9" i="9"/>
  <c r="AN9" i="9" s="1"/>
  <c r="Z9" i="9"/>
  <c r="AU5" i="10" l="1"/>
  <c r="BS5" i="10" s="1"/>
  <c r="BF8" i="10"/>
  <c r="CD8" i="10" s="1"/>
  <c r="BF12" i="10"/>
  <c r="CD12" i="10" s="1"/>
  <c r="AM13" i="10"/>
  <c r="BK13" i="10" s="1"/>
  <c r="BE14" i="10"/>
  <c r="CC14" i="10" s="1"/>
  <c r="BE23" i="10"/>
  <c r="CC23" i="10" s="1"/>
  <c r="AV29" i="10"/>
  <c r="BT29" i="10" s="1"/>
  <c r="BE44" i="10"/>
  <c r="CC44" i="10" s="1"/>
  <c r="AV46" i="10"/>
  <c r="BT46" i="10" s="1"/>
  <c r="AN5" i="10"/>
  <c r="BL5" i="10" s="1"/>
  <c r="AV5" i="10"/>
  <c r="BT5" i="10" s="1"/>
  <c r="BH5" i="10"/>
  <c r="CF5" i="10" s="1"/>
  <c r="AO6" i="10"/>
  <c r="BM6" i="10" s="1"/>
  <c r="AW6" i="10"/>
  <c r="BU6" i="10" s="1"/>
  <c r="BE6" i="10"/>
  <c r="CC6" i="10" s="1"/>
  <c r="AX7" i="10"/>
  <c r="BV7" i="10" s="1"/>
  <c r="BF7" i="10"/>
  <c r="CD7" i="10" s="1"/>
  <c r="AM8" i="10"/>
  <c r="BK8" i="10" s="1"/>
  <c r="AU8" i="10"/>
  <c r="BS8" i="10" s="1"/>
  <c r="BG8" i="10"/>
  <c r="CE8" i="10" s="1"/>
  <c r="AN9" i="10"/>
  <c r="BL9" i="10" s="1"/>
  <c r="AV9" i="10"/>
  <c r="BT9" i="10" s="1"/>
  <c r="BH9" i="10"/>
  <c r="CF9" i="10" s="1"/>
  <c r="AO10" i="10"/>
  <c r="BM10" i="10" s="1"/>
  <c r="AW10" i="10"/>
  <c r="BU10" i="10" s="1"/>
  <c r="BE10" i="10"/>
  <c r="CC10" i="10" s="1"/>
  <c r="AX11" i="10"/>
  <c r="BV11" i="10" s="1"/>
  <c r="BF11" i="10"/>
  <c r="CD11" i="10" s="1"/>
  <c r="AM12" i="10"/>
  <c r="BK12" i="10" s="1"/>
  <c r="AU12" i="10"/>
  <c r="BS12" i="10" s="1"/>
  <c r="BG12" i="10"/>
  <c r="CE12" i="10" s="1"/>
  <c r="AN13" i="10"/>
  <c r="BL13" i="10" s="1"/>
  <c r="AV13" i="10"/>
  <c r="BT13" i="10" s="1"/>
  <c r="BH13" i="10"/>
  <c r="CF13" i="10" s="1"/>
  <c r="AX14" i="10"/>
  <c r="BV14" i="10" s="1"/>
  <c r="BF14" i="10"/>
  <c r="CD14" i="10" s="1"/>
  <c r="AN15" i="10"/>
  <c r="BL15" i="10" s="1"/>
  <c r="AN16" i="10"/>
  <c r="BL16" i="10" s="1"/>
  <c r="AU18" i="10"/>
  <c r="BS18" i="10" s="1"/>
  <c r="BE18" i="10"/>
  <c r="CC18" i="10" s="1"/>
  <c r="AO19" i="10"/>
  <c r="BM19" i="10" s="1"/>
  <c r="AM21" i="10"/>
  <c r="BK21" i="10" s="1"/>
  <c r="BH22" i="10"/>
  <c r="CF22" i="10" s="1"/>
  <c r="AW23" i="10"/>
  <c r="BU23" i="10" s="1"/>
  <c r="AX24" i="10"/>
  <c r="BV24" i="10" s="1"/>
  <c r="AN25" i="10"/>
  <c r="BL25" i="10" s="1"/>
  <c r="AO30" i="10"/>
  <c r="BM30" i="10" s="1"/>
  <c r="AV33" i="10"/>
  <c r="BT33" i="10" s="1"/>
  <c r="BE38" i="10"/>
  <c r="CC38" i="10" s="1"/>
  <c r="AM9" i="10"/>
  <c r="BK9" i="10" s="1"/>
  <c r="AV10" i="10"/>
  <c r="BT10" i="10" s="1"/>
  <c r="AM19" i="10"/>
  <c r="BK19" i="10" s="1"/>
  <c r="AV22" i="10"/>
  <c r="BT22" i="10" s="1"/>
  <c r="BF24" i="10"/>
  <c r="CD24" i="10" s="1"/>
  <c r="BE71" i="10"/>
  <c r="CC71" i="10" s="1"/>
  <c r="AW71" i="10"/>
  <c r="BU71" i="10" s="1"/>
  <c r="AO71" i="10"/>
  <c r="BM71" i="10" s="1"/>
  <c r="BH70" i="10"/>
  <c r="CF70" i="10" s="1"/>
  <c r="AV70" i="10"/>
  <c r="BT70" i="10" s="1"/>
  <c r="AN70" i="10"/>
  <c r="BL70" i="10" s="1"/>
  <c r="BG69" i="10"/>
  <c r="CE69" i="10" s="1"/>
  <c r="AU69" i="10"/>
  <c r="BS69" i="10" s="1"/>
  <c r="AM69" i="10"/>
  <c r="BK69" i="10" s="1"/>
  <c r="BF68" i="10"/>
  <c r="CD68" i="10" s="1"/>
  <c r="AX68" i="10"/>
  <c r="BV68" i="10" s="1"/>
  <c r="BE67" i="10"/>
  <c r="CC67" i="10" s="1"/>
  <c r="AW67" i="10"/>
  <c r="BU67" i="10" s="1"/>
  <c r="AO67" i="10"/>
  <c r="BM67" i="10" s="1"/>
  <c r="BG66" i="10"/>
  <c r="CE66" i="10" s="1"/>
  <c r="AU66" i="10"/>
  <c r="BS66" i="10" s="1"/>
  <c r="AM66" i="10"/>
  <c r="BK66" i="10" s="1"/>
  <c r="BF65" i="10"/>
  <c r="CD65" i="10" s="1"/>
  <c r="AX65" i="10"/>
  <c r="BV65" i="10" s="1"/>
  <c r="BE64" i="10"/>
  <c r="CC64" i="10" s="1"/>
  <c r="AW64" i="10"/>
  <c r="BU64" i="10" s="1"/>
  <c r="AO64" i="10"/>
  <c r="BM64" i="10" s="1"/>
  <c r="BG63" i="10"/>
  <c r="CE63" i="10" s="1"/>
  <c r="BH71" i="10"/>
  <c r="CF71" i="10" s="1"/>
  <c r="AV71" i="10"/>
  <c r="BT71" i="10" s="1"/>
  <c r="AN71" i="10"/>
  <c r="BL71" i="10" s="1"/>
  <c r="BG70" i="10"/>
  <c r="CE70" i="10" s="1"/>
  <c r="AU70" i="10"/>
  <c r="BS70" i="10" s="1"/>
  <c r="AM70" i="10"/>
  <c r="BK70" i="10" s="1"/>
  <c r="BF69" i="10"/>
  <c r="CD69" i="10" s="1"/>
  <c r="AX69" i="10"/>
  <c r="BV69" i="10" s="1"/>
  <c r="BE68" i="10"/>
  <c r="CC68" i="10" s="1"/>
  <c r="AW68" i="10"/>
  <c r="BU68" i="10" s="1"/>
  <c r="AO68" i="10"/>
  <c r="BM68" i="10" s="1"/>
  <c r="BH67" i="10"/>
  <c r="CF67" i="10" s="1"/>
  <c r="AV67" i="10"/>
  <c r="BT67" i="10" s="1"/>
  <c r="AN67" i="10"/>
  <c r="BL67" i="10" s="1"/>
  <c r="BF66" i="10"/>
  <c r="CD66" i="10" s="1"/>
  <c r="AX66" i="10"/>
  <c r="BV66" i="10" s="1"/>
  <c r="BE65" i="10"/>
  <c r="CC65" i="10" s="1"/>
  <c r="AW65" i="10"/>
  <c r="BU65" i="10" s="1"/>
  <c r="AO65" i="10"/>
  <c r="BM65" i="10" s="1"/>
  <c r="BH64" i="10"/>
  <c r="CF64" i="10" s="1"/>
  <c r="AV64" i="10"/>
  <c r="BT64" i="10" s="1"/>
  <c r="AN64" i="10"/>
  <c r="BL64" i="10" s="1"/>
  <c r="BF63" i="10"/>
  <c r="CD63" i="10" s="1"/>
  <c r="AX63" i="10"/>
  <c r="BV63" i="10" s="1"/>
  <c r="BG71" i="10"/>
  <c r="CE71" i="10" s="1"/>
  <c r="AU71" i="10"/>
  <c r="BS71" i="10" s="1"/>
  <c r="AM71" i="10"/>
  <c r="BK71" i="10" s="1"/>
  <c r="BF70" i="10"/>
  <c r="CD70" i="10" s="1"/>
  <c r="AX70" i="10"/>
  <c r="BV70" i="10" s="1"/>
  <c r="BE69" i="10"/>
  <c r="CC69" i="10" s="1"/>
  <c r="AW69" i="10"/>
  <c r="BU69" i="10" s="1"/>
  <c r="AO69" i="10"/>
  <c r="BM69" i="10" s="1"/>
  <c r="BH68" i="10"/>
  <c r="CF68" i="10" s="1"/>
  <c r="AV68" i="10"/>
  <c r="BT68" i="10" s="1"/>
  <c r="AN68" i="10"/>
  <c r="BL68" i="10" s="1"/>
  <c r="BG67" i="10"/>
  <c r="CE67" i="10" s="1"/>
  <c r="AU67" i="10"/>
  <c r="BS67" i="10" s="1"/>
  <c r="AM67" i="10"/>
  <c r="BK67" i="10" s="1"/>
  <c r="BE66" i="10"/>
  <c r="CC66" i="10" s="1"/>
  <c r="AW66" i="10"/>
  <c r="BU66" i="10" s="1"/>
  <c r="AO66" i="10"/>
  <c r="BM66" i="10" s="1"/>
  <c r="BH65" i="10"/>
  <c r="CF65" i="10" s="1"/>
  <c r="AV65" i="10"/>
  <c r="BT65" i="10" s="1"/>
  <c r="AN65" i="10"/>
  <c r="BL65" i="10" s="1"/>
  <c r="BG64" i="10"/>
  <c r="CE64" i="10" s="1"/>
  <c r="AU64" i="10"/>
  <c r="BS64" i="10" s="1"/>
  <c r="AM64" i="10"/>
  <c r="BK64" i="10" s="1"/>
  <c r="BE63" i="10"/>
  <c r="CC63" i="10" s="1"/>
  <c r="AW63" i="10"/>
  <c r="BU63" i="10" s="1"/>
  <c r="AO63" i="10"/>
  <c r="BM63" i="10" s="1"/>
  <c r="BF71" i="10"/>
  <c r="CD71" i="10" s="1"/>
  <c r="AM63" i="10"/>
  <c r="BK63" i="10" s="1"/>
  <c r="BF62" i="10"/>
  <c r="CD62" i="10" s="1"/>
  <c r="AX62" i="10"/>
  <c r="BV62" i="10" s="1"/>
  <c r="BH61" i="10"/>
  <c r="CF61" i="10" s="1"/>
  <c r="AV61" i="10"/>
  <c r="BT61" i="10" s="1"/>
  <c r="AN61" i="10"/>
  <c r="BL61" i="10" s="1"/>
  <c r="BG60" i="10"/>
  <c r="CE60" i="10" s="1"/>
  <c r="AU60" i="10"/>
  <c r="BS60" i="10" s="1"/>
  <c r="AM60" i="10"/>
  <c r="BK60" i="10" s="1"/>
  <c r="BF59" i="10"/>
  <c r="CD59" i="10" s="1"/>
  <c r="AX59" i="10"/>
  <c r="BV59" i="10" s="1"/>
  <c r="BE58" i="10"/>
  <c r="CC58" i="10" s="1"/>
  <c r="AW58" i="10"/>
  <c r="BU58" i="10" s="1"/>
  <c r="AO58" i="10"/>
  <c r="BM58" i="10" s="1"/>
  <c r="BH57" i="10"/>
  <c r="CF57" i="10" s="1"/>
  <c r="AV57" i="10"/>
  <c r="BT57" i="10" s="1"/>
  <c r="AN57" i="10"/>
  <c r="BL57" i="10" s="1"/>
  <c r="BG56" i="10"/>
  <c r="CE56" i="10" s="1"/>
  <c r="AU56" i="10"/>
  <c r="BS56" i="10" s="1"/>
  <c r="AM56" i="10"/>
  <c r="BK56" i="10" s="1"/>
  <c r="BF55" i="10"/>
  <c r="CD55" i="10" s="1"/>
  <c r="AX55" i="10"/>
  <c r="BV55" i="10" s="1"/>
  <c r="AW70" i="10"/>
  <c r="BU70" i="10" s="1"/>
  <c r="BH69" i="10"/>
  <c r="CF69" i="10" s="1"/>
  <c r="AN69" i="10"/>
  <c r="BL69" i="10" s="1"/>
  <c r="BG68" i="10"/>
  <c r="CE68" i="10" s="1"/>
  <c r="AX67" i="10"/>
  <c r="BV67" i="10" s="1"/>
  <c r="BH66" i="10"/>
  <c r="CF66" i="10" s="1"/>
  <c r="AU65" i="10"/>
  <c r="BS65" i="10" s="1"/>
  <c r="AX64" i="10"/>
  <c r="BV64" i="10" s="1"/>
  <c r="BH63" i="10"/>
  <c r="CF63" i="10" s="1"/>
  <c r="AU63" i="10"/>
  <c r="BS63" i="10" s="1"/>
  <c r="BH62" i="10"/>
  <c r="CF62" i="10" s="1"/>
  <c r="AV62" i="10"/>
  <c r="BT62" i="10" s="1"/>
  <c r="AN62" i="10"/>
  <c r="BL62" i="10" s="1"/>
  <c r="BF61" i="10"/>
  <c r="CD61" i="10" s="1"/>
  <c r="AX61" i="10"/>
  <c r="BV61" i="10" s="1"/>
  <c r="BE60" i="10"/>
  <c r="CC60" i="10" s="1"/>
  <c r="AW60" i="10"/>
  <c r="BU60" i="10" s="1"/>
  <c r="AO60" i="10"/>
  <c r="BM60" i="10" s="1"/>
  <c r="BH59" i="10"/>
  <c r="CF59" i="10" s="1"/>
  <c r="AV59" i="10"/>
  <c r="BT59" i="10" s="1"/>
  <c r="AN59" i="10"/>
  <c r="BL59" i="10" s="1"/>
  <c r="BG58" i="10"/>
  <c r="CE58" i="10" s="1"/>
  <c r="AU58" i="10"/>
  <c r="BS58" i="10" s="1"/>
  <c r="AM58" i="10"/>
  <c r="BK58" i="10" s="1"/>
  <c r="BF57" i="10"/>
  <c r="CD57" i="10" s="1"/>
  <c r="AX57" i="10"/>
  <c r="BV57" i="10" s="1"/>
  <c r="BE56" i="10"/>
  <c r="CC56" i="10" s="1"/>
  <c r="AW56" i="10"/>
  <c r="BU56" i="10" s="1"/>
  <c r="AO56" i="10"/>
  <c r="BM56" i="10" s="1"/>
  <c r="BH55" i="10"/>
  <c r="CF55" i="10" s="1"/>
  <c r="AV55" i="10"/>
  <c r="BT55" i="10" s="1"/>
  <c r="AN55" i="10"/>
  <c r="BL55" i="10" s="1"/>
  <c r="BG54" i="10"/>
  <c r="CE54" i="10" s="1"/>
  <c r="AU54" i="10"/>
  <c r="BS54" i="10" s="1"/>
  <c r="AM54" i="10"/>
  <c r="BK54" i="10" s="1"/>
  <c r="BF53" i="10"/>
  <c r="CD53" i="10" s="1"/>
  <c r="AX71" i="10"/>
  <c r="BV71" i="10" s="1"/>
  <c r="AO70" i="10"/>
  <c r="BM70" i="10" s="1"/>
  <c r="AM68" i="10"/>
  <c r="BK68" i="10" s="1"/>
  <c r="BF67" i="10"/>
  <c r="CD67" i="10" s="1"/>
  <c r="AV66" i="10"/>
  <c r="BT66" i="10" s="1"/>
  <c r="AM65" i="10"/>
  <c r="BK65" i="10" s="1"/>
  <c r="BF64" i="10"/>
  <c r="CD64" i="10" s="1"/>
  <c r="AN63" i="10"/>
  <c r="BL63" i="10" s="1"/>
  <c r="BG62" i="10"/>
  <c r="CE62" i="10" s="1"/>
  <c r="AU62" i="10"/>
  <c r="BS62" i="10" s="1"/>
  <c r="AM62" i="10"/>
  <c r="BK62" i="10" s="1"/>
  <c r="BE61" i="10"/>
  <c r="CC61" i="10" s="1"/>
  <c r="AW61" i="10"/>
  <c r="BU61" i="10" s="1"/>
  <c r="AO61" i="10"/>
  <c r="BM61" i="10" s="1"/>
  <c r="BH60" i="10"/>
  <c r="CF60" i="10" s="1"/>
  <c r="AV60" i="10"/>
  <c r="BT60" i="10" s="1"/>
  <c r="AN60" i="10"/>
  <c r="BL60" i="10" s="1"/>
  <c r="BG59" i="10"/>
  <c r="CE59" i="10" s="1"/>
  <c r="AU59" i="10"/>
  <c r="BS59" i="10" s="1"/>
  <c r="AM59" i="10"/>
  <c r="BK59" i="10" s="1"/>
  <c r="BF58" i="10"/>
  <c r="CD58" i="10" s="1"/>
  <c r="AX58" i="10"/>
  <c r="BV58" i="10" s="1"/>
  <c r="BE57" i="10"/>
  <c r="CC57" i="10" s="1"/>
  <c r="AW57" i="10"/>
  <c r="BU57" i="10" s="1"/>
  <c r="AO57" i="10"/>
  <c r="BM57" i="10" s="1"/>
  <c r="BH56" i="10"/>
  <c r="CF56" i="10" s="1"/>
  <c r="AV56" i="10"/>
  <c r="BT56" i="10" s="1"/>
  <c r="AN56" i="10"/>
  <c r="BL56" i="10" s="1"/>
  <c r="AN66" i="10"/>
  <c r="BL66" i="10" s="1"/>
  <c r="BG65" i="10"/>
  <c r="CE65" i="10" s="1"/>
  <c r="AV63" i="10"/>
  <c r="BT63" i="10" s="1"/>
  <c r="BE62" i="10"/>
  <c r="CC62" i="10" s="1"/>
  <c r="AU61" i="10"/>
  <c r="BS61" i="10" s="1"/>
  <c r="BH58" i="10"/>
  <c r="CF58" i="10" s="1"/>
  <c r="AX56" i="10"/>
  <c r="BV56" i="10" s="1"/>
  <c r="BE55" i="10"/>
  <c r="CC55" i="10" s="1"/>
  <c r="AU55" i="10"/>
  <c r="BS55" i="10" s="1"/>
  <c r="BE54" i="10"/>
  <c r="CC54" i="10" s="1"/>
  <c r="AV54" i="10"/>
  <c r="BT54" i="10" s="1"/>
  <c r="BG53" i="10"/>
  <c r="CE53" i="10" s="1"/>
  <c r="AX53" i="10"/>
  <c r="BV53" i="10" s="1"/>
  <c r="BE52" i="10"/>
  <c r="CC52" i="10" s="1"/>
  <c r="AW52" i="10"/>
  <c r="BU52" i="10" s="1"/>
  <c r="AO52" i="10"/>
  <c r="BM52" i="10" s="1"/>
  <c r="BH51" i="10"/>
  <c r="CF51" i="10" s="1"/>
  <c r="AV51" i="10"/>
  <c r="BT51" i="10" s="1"/>
  <c r="AN51" i="10"/>
  <c r="BL51" i="10" s="1"/>
  <c r="BG50" i="10"/>
  <c r="CE50" i="10" s="1"/>
  <c r="AU50" i="10"/>
  <c r="BS50" i="10" s="1"/>
  <c r="AM50" i="10"/>
  <c r="BK50" i="10" s="1"/>
  <c r="BF49" i="10"/>
  <c r="CD49" i="10" s="1"/>
  <c r="AX49" i="10"/>
  <c r="BV49" i="10" s="1"/>
  <c r="BE70" i="10"/>
  <c r="CC70" i="10" s="1"/>
  <c r="AW62" i="10"/>
  <c r="BU62" i="10" s="1"/>
  <c r="AM61" i="10"/>
  <c r="BK61" i="10" s="1"/>
  <c r="AV58" i="10"/>
  <c r="BT58" i="10" s="1"/>
  <c r="BG57" i="10"/>
  <c r="CE57" i="10" s="1"/>
  <c r="BF56" i="10"/>
  <c r="CD56" i="10" s="1"/>
  <c r="AO55" i="10"/>
  <c r="BM55" i="10" s="1"/>
  <c r="BE53" i="10"/>
  <c r="CC53" i="10" s="1"/>
  <c r="AW53" i="10"/>
  <c r="BU53" i="10" s="1"/>
  <c r="AO53" i="10"/>
  <c r="BM53" i="10" s="1"/>
  <c r="BH52" i="10"/>
  <c r="CF52" i="10" s="1"/>
  <c r="AV52" i="10"/>
  <c r="BT52" i="10" s="1"/>
  <c r="AN52" i="10"/>
  <c r="BL52" i="10" s="1"/>
  <c r="BG51" i="10"/>
  <c r="CE51" i="10" s="1"/>
  <c r="AU51" i="10"/>
  <c r="BS51" i="10" s="1"/>
  <c r="AM51" i="10"/>
  <c r="BK51" i="10" s="1"/>
  <c r="BF50" i="10"/>
  <c r="CD50" i="10" s="1"/>
  <c r="AX50" i="10"/>
  <c r="BV50" i="10" s="1"/>
  <c r="BE49" i="10"/>
  <c r="CC49" i="10" s="1"/>
  <c r="AW49" i="10"/>
  <c r="BU49" i="10" s="1"/>
  <c r="AO49" i="10"/>
  <c r="BM49" i="10" s="1"/>
  <c r="BH48" i="10"/>
  <c r="CF48" i="10" s="1"/>
  <c r="AV48" i="10"/>
  <c r="BT48" i="10" s="1"/>
  <c r="AN48" i="10"/>
  <c r="BL48" i="10" s="1"/>
  <c r="BG47" i="10"/>
  <c r="CE47" i="10" s="1"/>
  <c r="AU47" i="10"/>
  <c r="BS47" i="10" s="1"/>
  <c r="AM47" i="10"/>
  <c r="BK47" i="10" s="1"/>
  <c r="AO62" i="10"/>
  <c r="BM62" i="10" s="1"/>
  <c r="AX60" i="10"/>
  <c r="BV60" i="10" s="1"/>
  <c r="AW59" i="10"/>
  <c r="BU59" i="10" s="1"/>
  <c r="AU57" i="10"/>
  <c r="BS57" i="10" s="1"/>
  <c r="AM55" i="10"/>
  <c r="BK55" i="10" s="1"/>
  <c r="BH54" i="10"/>
  <c r="CF54" i="10" s="1"/>
  <c r="AX54" i="10"/>
  <c r="BV54" i="10" s="1"/>
  <c r="AO54" i="10"/>
  <c r="BM54" i="10" s="1"/>
  <c r="AV53" i="10"/>
  <c r="BT53" i="10" s="1"/>
  <c r="AN53" i="10"/>
  <c r="BL53" i="10" s="1"/>
  <c r="BG52" i="10"/>
  <c r="CE52" i="10" s="1"/>
  <c r="AU52" i="10"/>
  <c r="BS52" i="10" s="1"/>
  <c r="AM52" i="10"/>
  <c r="BK52" i="10" s="1"/>
  <c r="BF51" i="10"/>
  <c r="CD51" i="10" s="1"/>
  <c r="AX51" i="10"/>
  <c r="BV51" i="10" s="1"/>
  <c r="BE50" i="10"/>
  <c r="CC50" i="10" s="1"/>
  <c r="AW50" i="10"/>
  <c r="BU50" i="10" s="1"/>
  <c r="AO50" i="10"/>
  <c r="BM50" i="10" s="1"/>
  <c r="BH49" i="10"/>
  <c r="CF49" i="10" s="1"/>
  <c r="AV49" i="10"/>
  <c r="BT49" i="10" s="1"/>
  <c r="AN49" i="10"/>
  <c r="BL49" i="10" s="1"/>
  <c r="BG48" i="10"/>
  <c r="CE48" i="10" s="1"/>
  <c r="AU48" i="10"/>
  <c r="BS48" i="10" s="1"/>
  <c r="AM48" i="10"/>
  <c r="BK48" i="10" s="1"/>
  <c r="BF47" i="10"/>
  <c r="CD47" i="10" s="1"/>
  <c r="AX47" i="10"/>
  <c r="BV47" i="10" s="1"/>
  <c r="BE46" i="10"/>
  <c r="CC46" i="10" s="1"/>
  <c r="AO59" i="10"/>
  <c r="BM59" i="10" s="1"/>
  <c r="AM57" i="10"/>
  <c r="BK57" i="10" s="1"/>
  <c r="AW55" i="10"/>
  <c r="BU55" i="10" s="1"/>
  <c r="AW54" i="10"/>
  <c r="BU54" i="10" s="1"/>
  <c r="BE51" i="10"/>
  <c r="CC51" i="10" s="1"/>
  <c r="AO51" i="10"/>
  <c r="BM51" i="10" s="1"/>
  <c r="AV50" i="10"/>
  <c r="BT50" i="10" s="1"/>
  <c r="AM49" i="10"/>
  <c r="BK49" i="10" s="1"/>
  <c r="BE47" i="10"/>
  <c r="CC47" i="10" s="1"/>
  <c r="AV47" i="10"/>
  <c r="BT47" i="10" s="1"/>
  <c r="BH46" i="10"/>
  <c r="CF46" i="10" s="1"/>
  <c r="AU46" i="10"/>
  <c r="BS46" i="10" s="1"/>
  <c r="AM46" i="10"/>
  <c r="BK46" i="10" s="1"/>
  <c r="BE45" i="10"/>
  <c r="CC45" i="10" s="1"/>
  <c r="AW45" i="10"/>
  <c r="BU45" i="10" s="1"/>
  <c r="AO45" i="10"/>
  <c r="BM45" i="10" s="1"/>
  <c r="BH44" i="10"/>
  <c r="CF44" i="10" s="1"/>
  <c r="AV44" i="10"/>
  <c r="BT44" i="10" s="1"/>
  <c r="AN44" i="10"/>
  <c r="BL44" i="10" s="1"/>
  <c r="BG43" i="10"/>
  <c r="CE43" i="10" s="1"/>
  <c r="AU43" i="10"/>
  <c r="BS43" i="10" s="1"/>
  <c r="AM43" i="10"/>
  <c r="BK43" i="10" s="1"/>
  <c r="BF42" i="10"/>
  <c r="CD42" i="10" s="1"/>
  <c r="AX42" i="10"/>
  <c r="BV42" i="10" s="1"/>
  <c r="BE41" i="10"/>
  <c r="CC41" i="10" s="1"/>
  <c r="AW41" i="10"/>
  <c r="BU41" i="10" s="1"/>
  <c r="AO41" i="10"/>
  <c r="BM41" i="10" s="1"/>
  <c r="BH40" i="10"/>
  <c r="CF40" i="10" s="1"/>
  <c r="AV40" i="10"/>
  <c r="BT40" i="10" s="1"/>
  <c r="AN40" i="10"/>
  <c r="BL40" i="10" s="1"/>
  <c r="BF39" i="10"/>
  <c r="CD39" i="10" s="1"/>
  <c r="AX39" i="10"/>
  <c r="BV39" i="10" s="1"/>
  <c r="BH38" i="10"/>
  <c r="CF38" i="10" s="1"/>
  <c r="AV38" i="10"/>
  <c r="BT38" i="10" s="1"/>
  <c r="AN38" i="10"/>
  <c r="BL38" i="10" s="1"/>
  <c r="BF37" i="10"/>
  <c r="CD37" i="10" s="1"/>
  <c r="AX37" i="10"/>
  <c r="BV37" i="10" s="1"/>
  <c r="BE36" i="10"/>
  <c r="CC36" i="10" s="1"/>
  <c r="AW36" i="10"/>
  <c r="BU36" i="10" s="1"/>
  <c r="AO36" i="10"/>
  <c r="BM36" i="10" s="1"/>
  <c r="BG35" i="10"/>
  <c r="CE35" i="10" s="1"/>
  <c r="AU35" i="10"/>
  <c r="BS35" i="10" s="1"/>
  <c r="AM35" i="10"/>
  <c r="BK35" i="10" s="1"/>
  <c r="BE34" i="10"/>
  <c r="CC34" i="10" s="1"/>
  <c r="AW34" i="10"/>
  <c r="BU34" i="10" s="1"/>
  <c r="AO34" i="10"/>
  <c r="BM34" i="10" s="1"/>
  <c r="BG33" i="10"/>
  <c r="CE33" i="10" s="1"/>
  <c r="AU33" i="10"/>
  <c r="BS33" i="10" s="1"/>
  <c r="AM33" i="10"/>
  <c r="BK33" i="10" s="1"/>
  <c r="BE32" i="10"/>
  <c r="CC32" i="10" s="1"/>
  <c r="AW32" i="10"/>
  <c r="BU32" i="10" s="1"/>
  <c r="AO32" i="10"/>
  <c r="BM32" i="10" s="1"/>
  <c r="BG31" i="10"/>
  <c r="CE31" i="10" s="1"/>
  <c r="AU31" i="10"/>
  <c r="BS31" i="10" s="1"/>
  <c r="AM31" i="10"/>
  <c r="BK31" i="10" s="1"/>
  <c r="BF30" i="10"/>
  <c r="CD30" i="10" s="1"/>
  <c r="AU68" i="10"/>
  <c r="BS68" i="10" s="1"/>
  <c r="BG61" i="10"/>
  <c r="CE61" i="10" s="1"/>
  <c r="BE59" i="10"/>
  <c r="CC59" i="10" s="1"/>
  <c r="BG55" i="10"/>
  <c r="CE55" i="10" s="1"/>
  <c r="BH53" i="10"/>
  <c r="CF53" i="10" s="1"/>
  <c r="AO48" i="10"/>
  <c r="BM48" i="10" s="1"/>
  <c r="AO47" i="10"/>
  <c r="BM47" i="10" s="1"/>
  <c r="BG46" i="10"/>
  <c r="CE46" i="10" s="1"/>
  <c r="AX46" i="10"/>
  <c r="BV46" i="10" s="1"/>
  <c r="BH45" i="10"/>
  <c r="CF45" i="10" s="1"/>
  <c r="AV45" i="10"/>
  <c r="BT45" i="10" s="1"/>
  <c r="AN45" i="10"/>
  <c r="BL45" i="10" s="1"/>
  <c r="BG44" i="10"/>
  <c r="CE44" i="10" s="1"/>
  <c r="AU44" i="10"/>
  <c r="BS44" i="10" s="1"/>
  <c r="AM44" i="10"/>
  <c r="BK44" i="10" s="1"/>
  <c r="BF43" i="10"/>
  <c r="CD43" i="10" s="1"/>
  <c r="AX43" i="10"/>
  <c r="BV43" i="10" s="1"/>
  <c r="BE42" i="10"/>
  <c r="CC42" i="10" s="1"/>
  <c r="AW42" i="10"/>
  <c r="BU42" i="10" s="1"/>
  <c r="AO42" i="10"/>
  <c r="BM42" i="10" s="1"/>
  <c r="BH41" i="10"/>
  <c r="CF41" i="10" s="1"/>
  <c r="AV41" i="10"/>
  <c r="BT41" i="10" s="1"/>
  <c r="AN41" i="10"/>
  <c r="BL41" i="10" s="1"/>
  <c r="BG40" i="10"/>
  <c r="CE40" i="10" s="1"/>
  <c r="AU40" i="10"/>
  <c r="BS40" i="10" s="1"/>
  <c r="AM40" i="10"/>
  <c r="BK40" i="10" s="1"/>
  <c r="BE39" i="10"/>
  <c r="CC39" i="10" s="1"/>
  <c r="AW39" i="10"/>
  <c r="BU39" i="10" s="1"/>
  <c r="AO39" i="10"/>
  <c r="BM39" i="10" s="1"/>
  <c r="BG38" i="10"/>
  <c r="CE38" i="10" s="1"/>
  <c r="AU38" i="10"/>
  <c r="BS38" i="10" s="1"/>
  <c r="AM38" i="10"/>
  <c r="BK38" i="10" s="1"/>
  <c r="BE37" i="10"/>
  <c r="CC37" i="10" s="1"/>
  <c r="AW37" i="10"/>
  <c r="BU37" i="10" s="1"/>
  <c r="AO37" i="10"/>
  <c r="BM37" i="10" s="1"/>
  <c r="BH36" i="10"/>
  <c r="CF36" i="10" s="1"/>
  <c r="AV36" i="10"/>
  <c r="BT36" i="10" s="1"/>
  <c r="AN36" i="10"/>
  <c r="BL36" i="10" s="1"/>
  <c r="BF35" i="10"/>
  <c r="CD35" i="10" s="1"/>
  <c r="AX35" i="10"/>
  <c r="BV35" i="10" s="1"/>
  <c r="BH34" i="10"/>
  <c r="CF34" i="10" s="1"/>
  <c r="AV34" i="10"/>
  <c r="BT34" i="10" s="1"/>
  <c r="AN34" i="10"/>
  <c r="BL34" i="10" s="1"/>
  <c r="BF33" i="10"/>
  <c r="CD33" i="10" s="1"/>
  <c r="AX33" i="10"/>
  <c r="BV33" i="10" s="1"/>
  <c r="BH32" i="10"/>
  <c r="CF32" i="10" s="1"/>
  <c r="AV32" i="10"/>
  <c r="BT32" i="10" s="1"/>
  <c r="AN32" i="10"/>
  <c r="BL32" i="10" s="1"/>
  <c r="BF31" i="10"/>
  <c r="CD31" i="10" s="1"/>
  <c r="AX31" i="10"/>
  <c r="BV31" i="10" s="1"/>
  <c r="AV69" i="10"/>
  <c r="BT69" i="10" s="1"/>
  <c r="BF60" i="10"/>
  <c r="CD60" i="10" s="1"/>
  <c r="BF54" i="10"/>
  <c r="CD54" i="10" s="1"/>
  <c r="AN54" i="10"/>
  <c r="BL54" i="10" s="1"/>
  <c r="AU53" i="10"/>
  <c r="BS53" i="10" s="1"/>
  <c r="AX52" i="10"/>
  <c r="BV52" i="10" s="1"/>
  <c r="AN50" i="10"/>
  <c r="BL50" i="10" s="1"/>
  <c r="BG49" i="10"/>
  <c r="CE49" i="10" s="1"/>
  <c r="BF48" i="10"/>
  <c r="CD48" i="10" s="1"/>
  <c r="AX48" i="10"/>
  <c r="BV48" i="10" s="1"/>
  <c r="AN47" i="10"/>
  <c r="BL47" i="10" s="1"/>
  <c r="BF46" i="10"/>
  <c r="CD46" i="10" s="1"/>
  <c r="AW46" i="10"/>
  <c r="BU46" i="10" s="1"/>
  <c r="AO46" i="10"/>
  <c r="BM46" i="10" s="1"/>
  <c r="BG45" i="10"/>
  <c r="CE45" i="10" s="1"/>
  <c r="AU45" i="10"/>
  <c r="BS45" i="10" s="1"/>
  <c r="AM45" i="10"/>
  <c r="BK45" i="10" s="1"/>
  <c r="BF44" i="10"/>
  <c r="CD44" i="10" s="1"/>
  <c r="AX44" i="10"/>
  <c r="BV44" i="10" s="1"/>
  <c r="BE43" i="10"/>
  <c r="CC43" i="10" s="1"/>
  <c r="AW43" i="10"/>
  <c r="BU43" i="10" s="1"/>
  <c r="AO43" i="10"/>
  <c r="BM43" i="10" s="1"/>
  <c r="BH42" i="10"/>
  <c r="CF42" i="10" s="1"/>
  <c r="AV42" i="10"/>
  <c r="BT42" i="10" s="1"/>
  <c r="AN42" i="10"/>
  <c r="BL42" i="10" s="1"/>
  <c r="BG41" i="10"/>
  <c r="CE41" i="10" s="1"/>
  <c r="AU41" i="10"/>
  <c r="BS41" i="10" s="1"/>
  <c r="AM41" i="10"/>
  <c r="BK41" i="10" s="1"/>
  <c r="BF40" i="10"/>
  <c r="CD40" i="10" s="1"/>
  <c r="AX40" i="10"/>
  <c r="BV40" i="10" s="1"/>
  <c r="BH39" i="10"/>
  <c r="CF39" i="10" s="1"/>
  <c r="AV39" i="10"/>
  <c r="BT39" i="10" s="1"/>
  <c r="AN39" i="10"/>
  <c r="BL39" i="10" s="1"/>
  <c r="BF38" i="10"/>
  <c r="CD38" i="10" s="1"/>
  <c r="AX38" i="10"/>
  <c r="BV38" i="10" s="1"/>
  <c r="BH37" i="10"/>
  <c r="CF37" i="10" s="1"/>
  <c r="AV37" i="10"/>
  <c r="BT37" i="10" s="1"/>
  <c r="AN37" i="10"/>
  <c r="BL37" i="10" s="1"/>
  <c r="BG36" i="10"/>
  <c r="CE36" i="10" s="1"/>
  <c r="AU36" i="10"/>
  <c r="BS36" i="10" s="1"/>
  <c r="AM36" i="10"/>
  <c r="BK36" i="10" s="1"/>
  <c r="BE35" i="10"/>
  <c r="CC35" i="10" s="1"/>
  <c r="AW35" i="10"/>
  <c r="BU35" i="10" s="1"/>
  <c r="AO35" i="10"/>
  <c r="BM35" i="10" s="1"/>
  <c r="BG34" i="10"/>
  <c r="CE34" i="10" s="1"/>
  <c r="AU34" i="10"/>
  <c r="BS34" i="10" s="1"/>
  <c r="AM34" i="10"/>
  <c r="BK34" i="10" s="1"/>
  <c r="BE33" i="10"/>
  <c r="CC33" i="10" s="1"/>
  <c r="AW33" i="10"/>
  <c r="BU33" i="10" s="1"/>
  <c r="BE48" i="10"/>
  <c r="CC48" i="10" s="1"/>
  <c r="BF45" i="10"/>
  <c r="CD45" i="10" s="1"/>
  <c r="AO44" i="10"/>
  <c r="BM44" i="10" s="1"/>
  <c r="BG42" i="10"/>
  <c r="CE42" i="10" s="1"/>
  <c r="BF41" i="10"/>
  <c r="CD41" i="10" s="1"/>
  <c r="AU39" i="10"/>
  <c r="BS39" i="10" s="1"/>
  <c r="BG37" i="10"/>
  <c r="CE37" i="10" s="1"/>
  <c r="AX36" i="10"/>
  <c r="BV36" i="10" s="1"/>
  <c r="AN35" i="10"/>
  <c r="BL35" i="10" s="1"/>
  <c r="BH33" i="10"/>
  <c r="CF33" i="10" s="1"/>
  <c r="AO33" i="10"/>
  <c r="BM33" i="10" s="1"/>
  <c r="BE30" i="10"/>
  <c r="CC30" i="10" s="1"/>
  <c r="AV30" i="10"/>
  <c r="BT30" i="10" s="1"/>
  <c r="AN30" i="10"/>
  <c r="BL30" i="10" s="1"/>
  <c r="BG29" i="10"/>
  <c r="CE29" i="10" s="1"/>
  <c r="AU29" i="10"/>
  <c r="BS29" i="10" s="1"/>
  <c r="AM29" i="10"/>
  <c r="BK29" i="10" s="1"/>
  <c r="BF28" i="10"/>
  <c r="CD28" i="10" s="1"/>
  <c r="AX28" i="10"/>
  <c r="BV28" i="10" s="1"/>
  <c r="BE27" i="10"/>
  <c r="CC27" i="10" s="1"/>
  <c r="AW27" i="10"/>
  <c r="BU27" i="10" s="1"/>
  <c r="AO27" i="10"/>
  <c r="BM27" i="10" s="1"/>
  <c r="BH26" i="10"/>
  <c r="CF26" i="10" s="1"/>
  <c r="AV26" i="10"/>
  <c r="BT26" i="10" s="1"/>
  <c r="AN26" i="10"/>
  <c r="BL26" i="10" s="1"/>
  <c r="BG25" i="10"/>
  <c r="CE25" i="10" s="1"/>
  <c r="AU25" i="10"/>
  <c r="BS25" i="10" s="1"/>
  <c r="AM25" i="10"/>
  <c r="BK25" i="10" s="1"/>
  <c r="BE24" i="10"/>
  <c r="CC24" i="10" s="1"/>
  <c r="AW24" i="10"/>
  <c r="BU24" i="10" s="1"/>
  <c r="AO24" i="10"/>
  <c r="BM24" i="10" s="1"/>
  <c r="BH23" i="10"/>
  <c r="CF23" i="10" s="1"/>
  <c r="AV23" i="10"/>
  <c r="BT23" i="10" s="1"/>
  <c r="AN23" i="10"/>
  <c r="BL23" i="10" s="1"/>
  <c r="BG22" i="10"/>
  <c r="CE22" i="10" s="1"/>
  <c r="AU22" i="10"/>
  <c r="BS22" i="10" s="1"/>
  <c r="AM22" i="10"/>
  <c r="BK22" i="10" s="1"/>
  <c r="BF21" i="10"/>
  <c r="CD21" i="10" s="1"/>
  <c r="AX21" i="10"/>
  <c r="BV21" i="10" s="1"/>
  <c r="BE20" i="10"/>
  <c r="CC20" i="10" s="1"/>
  <c r="AW20" i="10"/>
  <c r="BU20" i="10" s="1"/>
  <c r="AO20" i="10"/>
  <c r="BM20" i="10" s="1"/>
  <c r="BH19" i="10"/>
  <c r="CF19" i="10" s="1"/>
  <c r="AV19" i="10"/>
  <c r="BT19" i="10" s="1"/>
  <c r="AN19" i="10"/>
  <c r="BL19" i="10" s="1"/>
  <c r="BF18" i="10"/>
  <c r="CD18" i="10" s="1"/>
  <c r="AX18" i="10"/>
  <c r="BV18" i="10" s="1"/>
  <c r="BF17" i="10"/>
  <c r="CD17" i="10" s="1"/>
  <c r="AX17" i="10"/>
  <c r="BV17" i="10" s="1"/>
  <c r="BG16" i="10"/>
  <c r="CE16" i="10" s="1"/>
  <c r="AU16" i="10"/>
  <c r="BS16" i="10" s="1"/>
  <c r="AM16" i="10"/>
  <c r="BK16" i="10" s="1"/>
  <c r="BE15" i="10"/>
  <c r="CC15" i="10" s="1"/>
  <c r="AW15" i="10"/>
  <c r="BU15" i="10" s="1"/>
  <c r="AO15" i="10"/>
  <c r="BM15" i="10" s="1"/>
  <c r="AM53" i="10"/>
  <c r="BK53" i="10" s="1"/>
  <c r="AW51" i="10"/>
  <c r="BU51" i="10" s="1"/>
  <c r="BH50" i="10"/>
  <c r="CF50" i="10" s="1"/>
  <c r="AN46" i="10"/>
  <c r="BL46" i="10" s="1"/>
  <c r="AX45" i="10"/>
  <c r="BV45" i="10" s="1"/>
  <c r="AV43" i="10"/>
  <c r="BT43" i="10" s="1"/>
  <c r="AX41" i="10"/>
  <c r="BV41" i="10" s="1"/>
  <c r="AW40" i="10"/>
  <c r="BU40" i="10" s="1"/>
  <c r="BG39" i="10"/>
  <c r="CE39" i="10" s="1"/>
  <c r="AM39" i="10"/>
  <c r="BK39" i="10" s="1"/>
  <c r="AU37" i="10"/>
  <c r="BS37" i="10" s="1"/>
  <c r="BF36" i="10"/>
  <c r="CD36" i="10" s="1"/>
  <c r="BF34" i="10"/>
  <c r="CD34" i="10" s="1"/>
  <c r="AN33" i="10"/>
  <c r="BL33" i="10" s="1"/>
  <c r="AM32" i="10"/>
  <c r="BK32" i="10" s="1"/>
  <c r="AO31" i="10"/>
  <c r="BM31" i="10" s="1"/>
  <c r="AU30" i="10"/>
  <c r="BS30" i="10" s="1"/>
  <c r="AM30" i="10"/>
  <c r="BK30" i="10" s="1"/>
  <c r="BF29" i="10"/>
  <c r="CD29" i="10" s="1"/>
  <c r="AX29" i="10"/>
  <c r="BV29" i="10" s="1"/>
  <c r="BE28" i="10"/>
  <c r="CC28" i="10" s="1"/>
  <c r="AW28" i="10"/>
  <c r="BU28" i="10" s="1"/>
  <c r="AO28" i="10"/>
  <c r="BM28" i="10" s="1"/>
  <c r="BH27" i="10"/>
  <c r="CF27" i="10" s="1"/>
  <c r="AV27" i="10"/>
  <c r="BT27" i="10" s="1"/>
  <c r="AN27" i="10"/>
  <c r="BL27" i="10" s="1"/>
  <c r="BG26" i="10"/>
  <c r="CE26" i="10" s="1"/>
  <c r="AU26" i="10"/>
  <c r="BS26" i="10" s="1"/>
  <c r="AM26" i="10"/>
  <c r="BK26" i="10" s="1"/>
  <c r="BF25" i="10"/>
  <c r="CD25" i="10" s="1"/>
  <c r="AX25" i="10"/>
  <c r="BV25" i="10" s="1"/>
  <c r="BH24" i="10"/>
  <c r="CF24" i="10" s="1"/>
  <c r="AV24" i="10"/>
  <c r="BT24" i="10" s="1"/>
  <c r="AN24" i="10"/>
  <c r="BL24" i="10" s="1"/>
  <c r="BG23" i="10"/>
  <c r="CE23" i="10" s="1"/>
  <c r="AU23" i="10"/>
  <c r="BS23" i="10" s="1"/>
  <c r="AM23" i="10"/>
  <c r="BK23" i="10" s="1"/>
  <c r="BF22" i="10"/>
  <c r="CD22" i="10" s="1"/>
  <c r="AX22" i="10"/>
  <c r="BV22" i="10" s="1"/>
  <c r="BE21" i="10"/>
  <c r="CC21" i="10" s="1"/>
  <c r="AW21" i="10"/>
  <c r="BU21" i="10" s="1"/>
  <c r="AO21" i="10"/>
  <c r="BM21" i="10" s="1"/>
  <c r="BH20" i="10"/>
  <c r="CF20" i="10" s="1"/>
  <c r="AV20" i="10"/>
  <c r="BT20" i="10" s="1"/>
  <c r="AN20" i="10"/>
  <c r="BL20" i="10" s="1"/>
  <c r="BG19" i="10"/>
  <c r="CE19" i="10" s="1"/>
  <c r="AN58" i="10"/>
  <c r="BL58" i="10" s="1"/>
  <c r="BF52" i="10"/>
  <c r="CD52" i="10" s="1"/>
  <c r="AU49" i="10"/>
  <c r="BS49" i="10" s="1"/>
  <c r="AW47" i="10"/>
  <c r="BU47" i="10" s="1"/>
  <c r="AW44" i="10"/>
  <c r="BU44" i="10" s="1"/>
  <c r="BH43" i="10"/>
  <c r="CF43" i="10" s="1"/>
  <c r="AN43" i="10"/>
  <c r="BL43" i="10" s="1"/>
  <c r="AU42" i="10"/>
  <c r="BS42" i="10" s="1"/>
  <c r="BE40" i="10"/>
  <c r="CC40" i="10" s="1"/>
  <c r="AW38" i="10"/>
  <c r="BU38" i="10" s="1"/>
  <c r="AM37" i="10"/>
  <c r="BK37" i="10" s="1"/>
  <c r="AV35" i="10"/>
  <c r="BT35" i="10" s="1"/>
  <c r="BG32" i="10"/>
  <c r="CE32" i="10" s="1"/>
  <c r="AX32" i="10"/>
  <c r="BV32" i="10" s="1"/>
  <c r="BH31" i="10"/>
  <c r="CF31" i="10" s="1"/>
  <c r="AW31" i="10"/>
  <c r="BU31" i="10" s="1"/>
  <c r="AN31" i="10"/>
  <c r="BL31" i="10" s="1"/>
  <c r="BH30" i="10"/>
  <c r="CF30" i="10" s="1"/>
  <c r="AX30" i="10"/>
  <c r="BV30" i="10" s="1"/>
  <c r="BE29" i="10"/>
  <c r="CC29" i="10" s="1"/>
  <c r="AW29" i="10"/>
  <c r="BU29" i="10" s="1"/>
  <c r="AO29" i="10"/>
  <c r="BM29" i="10" s="1"/>
  <c r="BH28" i="10"/>
  <c r="CF28" i="10" s="1"/>
  <c r="AV28" i="10"/>
  <c r="BT28" i="10" s="1"/>
  <c r="AN28" i="10"/>
  <c r="BL28" i="10" s="1"/>
  <c r="BG27" i="10"/>
  <c r="CE27" i="10" s="1"/>
  <c r="AU27" i="10"/>
  <c r="BS27" i="10" s="1"/>
  <c r="AM27" i="10"/>
  <c r="BK27" i="10" s="1"/>
  <c r="BF26" i="10"/>
  <c r="CD26" i="10" s="1"/>
  <c r="AX26" i="10"/>
  <c r="BV26" i="10" s="1"/>
  <c r="BE25" i="10"/>
  <c r="CC25" i="10" s="1"/>
  <c r="AW25" i="10"/>
  <c r="BU25" i="10" s="1"/>
  <c r="AO25" i="10"/>
  <c r="BM25" i="10" s="1"/>
  <c r="BG24" i="10"/>
  <c r="CE24" i="10" s="1"/>
  <c r="AU24" i="10"/>
  <c r="BS24" i="10" s="1"/>
  <c r="AM24" i="10"/>
  <c r="BK24" i="10" s="1"/>
  <c r="BF23" i="10"/>
  <c r="CD23" i="10" s="1"/>
  <c r="AX23" i="10"/>
  <c r="BV23" i="10" s="1"/>
  <c r="BE22" i="10"/>
  <c r="CC22" i="10" s="1"/>
  <c r="AW22" i="10"/>
  <c r="BU22" i="10" s="1"/>
  <c r="AO22" i="10"/>
  <c r="BM22" i="10" s="1"/>
  <c r="BH21" i="10"/>
  <c r="CF21" i="10" s="1"/>
  <c r="AV21" i="10"/>
  <c r="BT21" i="10" s="1"/>
  <c r="AN21" i="10"/>
  <c r="BL21" i="10" s="1"/>
  <c r="BG20" i="10"/>
  <c r="CE20" i="10" s="1"/>
  <c r="AU20" i="10"/>
  <c r="BS20" i="10" s="1"/>
  <c r="AM20" i="10"/>
  <c r="BK20" i="10" s="1"/>
  <c r="BF19" i="10"/>
  <c r="CD19" i="10" s="1"/>
  <c r="AX19" i="10"/>
  <c r="BV19" i="10" s="1"/>
  <c r="BH18" i="10"/>
  <c r="CF18" i="10" s="1"/>
  <c r="AV18" i="10"/>
  <c r="BT18" i="10" s="1"/>
  <c r="AN18" i="10"/>
  <c r="BL18" i="10" s="1"/>
  <c r="BH17" i="10"/>
  <c r="CF17" i="10" s="1"/>
  <c r="AV17" i="10"/>
  <c r="BT17" i="10" s="1"/>
  <c r="AN17" i="10"/>
  <c r="BL17" i="10" s="1"/>
  <c r="BE16" i="10"/>
  <c r="CC16" i="10" s="1"/>
  <c r="AW16" i="10"/>
  <c r="BU16" i="10" s="1"/>
  <c r="AO16" i="10"/>
  <c r="BM16" i="10" s="1"/>
  <c r="BG15" i="10"/>
  <c r="CE15" i="10" s="1"/>
  <c r="AU15" i="10"/>
  <c r="BS15" i="10" s="1"/>
  <c r="AO5" i="10"/>
  <c r="BM5" i="10" s="1"/>
  <c r="AW5" i="10"/>
  <c r="BU5" i="10" s="1"/>
  <c r="BE5" i="10"/>
  <c r="CC5" i="10" s="1"/>
  <c r="AX6" i="10"/>
  <c r="BV6" i="10" s="1"/>
  <c r="BF6" i="10"/>
  <c r="CD6" i="10" s="1"/>
  <c r="AM7" i="10"/>
  <c r="BK7" i="10" s="1"/>
  <c r="AU7" i="10"/>
  <c r="BS7" i="10" s="1"/>
  <c r="BG7" i="10"/>
  <c r="CE7" i="10" s="1"/>
  <c r="AN8" i="10"/>
  <c r="BL8" i="10" s="1"/>
  <c r="AV8" i="10"/>
  <c r="BT8" i="10" s="1"/>
  <c r="BH8" i="10"/>
  <c r="CF8" i="10" s="1"/>
  <c r="AO9" i="10"/>
  <c r="BM9" i="10" s="1"/>
  <c r="AW9" i="10"/>
  <c r="BU9" i="10" s="1"/>
  <c r="BE9" i="10"/>
  <c r="CC9" i="10" s="1"/>
  <c r="AX10" i="10"/>
  <c r="BV10" i="10" s="1"/>
  <c r="BF10" i="10"/>
  <c r="CD10" i="10" s="1"/>
  <c r="AM11" i="10"/>
  <c r="BK11" i="10" s="1"/>
  <c r="AU11" i="10"/>
  <c r="BS11" i="10" s="1"/>
  <c r="BG11" i="10"/>
  <c r="CE11" i="10" s="1"/>
  <c r="AN12" i="10"/>
  <c r="BL12" i="10" s="1"/>
  <c r="AV12" i="10"/>
  <c r="BT12" i="10" s="1"/>
  <c r="BH12" i="10"/>
  <c r="CF12" i="10" s="1"/>
  <c r="AO13" i="10"/>
  <c r="BM13" i="10" s="1"/>
  <c r="AW13" i="10"/>
  <c r="BU13" i="10" s="1"/>
  <c r="BE13" i="10"/>
  <c r="CC13" i="10" s="1"/>
  <c r="AM14" i="10"/>
  <c r="BK14" i="10" s="1"/>
  <c r="AU14" i="10"/>
  <c r="BS14" i="10" s="1"/>
  <c r="BG14" i="10"/>
  <c r="CE14" i="10" s="1"/>
  <c r="AU17" i="10"/>
  <c r="BS17" i="10" s="1"/>
  <c r="BE17" i="10"/>
  <c r="CC17" i="10" s="1"/>
  <c r="AM18" i="10"/>
  <c r="BK18" i="10" s="1"/>
  <c r="AW18" i="10"/>
  <c r="BU18" i="10" s="1"/>
  <c r="BG18" i="10"/>
  <c r="CE18" i="10" s="1"/>
  <c r="BG21" i="10"/>
  <c r="CE21" i="10" s="1"/>
  <c r="AN22" i="10"/>
  <c r="BL22" i="10" s="1"/>
  <c r="AV25" i="10"/>
  <c r="BT25" i="10" s="1"/>
  <c r="AO26" i="10"/>
  <c r="BM26" i="10" s="1"/>
  <c r="AM28" i="10"/>
  <c r="BK28" i="10" s="1"/>
  <c r="AW30" i="10"/>
  <c r="BU30" i="10" s="1"/>
  <c r="BE31" i="10"/>
  <c r="CC31" i="10" s="1"/>
  <c r="BF32" i="10"/>
  <c r="CD32" i="10" s="1"/>
  <c r="AO38" i="10"/>
  <c r="BM38" i="10" s="1"/>
  <c r="AO40" i="10"/>
  <c r="BM40" i="10" s="1"/>
  <c r="BH47" i="10"/>
  <c r="CF47" i="10" s="1"/>
  <c r="AW48" i="10"/>
  <c r="BU48" i="10" s="1"/>
  <c r="AM5" i="10"/>
  <c r="BK5" i="10" s="1"/>
  <c r="AV6" i="10"/>
  <c r="BT6" i="10" s="1"/>
  <c r="BE7" i="10"/>
  <c r="CC7" i="10" s="1"/>
  <c r="AU9" i="10"/>
  <c r="BS9" i="10" s="1"/>
  <c r="BE11" i="10"/>
  <c r="CC11" i="10" s="1"/>
  <c r="AU13" i="10"/>
  <c r="BS13" i="10" s="1"/>
  <c r="AM15" i="10"/>
  <c r="BK15" i="10" s="1"/>
  <c r="AX5" i="10"/>
  <c r="BV5" i="10" s="1"/>
  <c r="BF5" i="10"/>
  <c r="CD5" i="10" s="1"/>
  <c r="AM6" i="10"/>
  <c r="BK6" i="10" s="1"/>
  <c r="AU6" i="10"/>
  <c r="BS6" i="10" s="1"/>
  <c r="BG6" i="10"/>
  <c r="CE6" i="10" s="1"/>
  <c r="AN7" i="10"/>
  <c r="BL7" i="10" s="1"/>
  <c r="AV7" i="10"/>
  <c r="BT7" i="10" s="1"/>
  <c r="BH7" i="10"/>
  <c r="CF7" i="10" s="1"/>
  <c r="AO8" i="10"/>
  <c r="BM8" i="10" s="1"/>
  <c r="AW8" i="10"/>
  <c r="BU8" i="10" s="1"/>
  <c r="BE8" i="10"/>
  <c r="CC8" i="10" s="1"/>
  <c r="AX9" i="10"/>
  <c r="BV9" i="10" s="1"/>
  <c r="BF9" i="10"/>
  <c r="CD9" i="10" s="1"/>
  <c r="AM10" i="10"/>
  <c r="BK10" i="10" s="1"/>
  <c r="AU10" i="10"/>
  <c r="BS10" i="10" s="1"/>
  <c r="BG10" i="10"/>
  <c r="CE10" i="10" s="1"/>
  <c r="AN11" i="10"/>
  <c r="BL11" i="10" s="1"/>
  <c r="AV11" i="10"/>
  <c r="BT11" i="10" s="1"/>
  <c r="BH11" i="10"/>
  <c r="CF11" i="10" s="1"/>
  <c r="AO12" i="10"/>
  <c r="BM12" i="10" s="1"/>
  <c r="AW12" i="10"/>
  <c r="BU12" i="10" s="1"/>
  <c r="BE12" i="10"/>
  <c r="CC12" i="10" s="1"/>
  <c r="AX13" i="10"/>
  <c r="BV13" i="10" s="1"/>
  <c r="BF13" i="10"/>
  <c r="CD13" i="10" s="1"/>
  <c r="AN14" i="10"/>
  <c r="BL14" i="10" s="1"/>
  <c r="AV14" i="10"/>
  <c r="BT14" i="10" s="1"/>
  <c r="BH14" i="10"/>
  <c r="CF14" i="10" s="1"/>
  <c r="AV15" i="10"/>
  <c r="BT15" i="10" s="1"/>
  <c r="BF15" i="10"/>
  <c r="CD15" i="10" s="1"/>
  <c r="AV16" i="10"/>
  <c r="BT16" i="10" s="1"/>
  <c r="BF16" i="10"/>
  <c r="CD16" i="10" s="1"/>
  <c r="AM17" i="10"/>
  <c r="BK17" i="10" s="1"/>
  <c r="AW17" i="10"/>
  <c r="BU17" i="10" s="1"/>
  <c r="BG17" i="10"/>
  <c r="CE17" i="10" s="1"/>
  <c r="AO18" i="10"/>
  <c r="BM18" i="10" s="1"/>
  <c r="AU19" i="10"/>
  <c r="BS19" i="10" s="1"/>
  <c r="BE19" i="10"/>
  <c r="CC19" i="10" s="1"/>
  <c r="BF20" i="10"/>
  <c r="CD20" i="10" s="1"/>
  <c r="AU21" i="10"/>
  <c r="BS21" i="10" s="1"/>
  <c r="AO23" i="10"/>
  <c r="BM23" i="10" s="1"/>
  <c r="BE26" i="10"/>
  <c r="CC26" i="10" s="1"/>
  <c r="BF27" i="10"/>
  <c r="CD27" i="10" s="1"/>
  <c r="BG28" i="10"/>
  <c r="CE28" i="10" s="1"/>
  <c r="AN29" i="10"/>
  <c r="BL29" i="10" s="1"/>
  <c r="BH29" i="10"/>
  <c r="CF29" i="10" s="1"/>
  <c r="BG30" i="10"/>
  <c r="CE30" i="10" s="1"/>
  <c r="AV31" i="10"/>
  <c r="BT31" i="10" s="1"/>
  <c r="AU32" i="10"/>
  <c r="BS32" i="10" s="1"/>
  <c r="AX34" i="10"/>
  <c r="BV34" i="10" s="1"/>
  <c r="BH35" i="10"/>
  <c r="CF35" i="10" s="1"/>
  <c r="AD52" i="9"/>
  <c r="AM52" i="9" s="1"/>
  <c r="AG52" i="9"/>
  <c r="AP52" i="9" s="1"/>
  <c r="AC52" i="9"/>
  <c r="AL52" i="9" s="1"/>
  <c r="AF52" i="9"/>
  <c r="AO52" i="9" s="1"/>
  <c r="AE52" i="9"/>
  <c r="AN52" i="9" s="1"/>
  <c r="AB52" i="9"/>
  <c r="AK52" i="9" s="1"/>
  <c r="AF9" i="9"/>
  <c r="AO9" i="9" s="1"/>
  <c r="AB9" i="9"/>
  <c r="AK9" i="9" s="1"/>
  <c r="AG9" i="9"/>
  <c r="AP9" i="9" s="1"/>
  <c r="AF12" i="9"/>
  <c r="AO12" i="9" s="1"/>
  <c r="AF13" i="9"/>
  <c r="AO13" i="9" s="1"/>
  <c r="AB13" i="9"/>
  <c r="AK13" i="9" s="1"/>
  <c r="AD13" i="9"/>
  <c r="AM13" i="9" s="1"/>
  <c r="AD14" i="9"/>
  <c r="AM14" i="9" s="1"/>
  <c r="AF14" i="9"/>
  <c r="AO14" i="9" s="1"/>
  <c r="AB14" i="9"/>
  <c r="AK14" i="9" s="1"/>
  <c r="AF15" i="9"/>
  <c r="AO15" i="9" s="1"/>
  <c r="AB15" i="9"/>
  <c r="AK15" i="9" s="1"/>
  <c r="AD15" i="9"/>
  <c r="AM15" i="9" s="1"/>
  <c r="AD16" i="9"/>
  <c r="AM16" i="9" s="1"/>
  <c r="AF16" i="9"/>
  <c r="AO16" i="9" s="1"/>
  <c r="AB16" i="9"/>
  <c r="AK16" i="9" s="1"/>
  <c r="AF17" i="9"/>
  <c r="AO17" i="9" s="1"/>
  <c r="AB17" i="9"/>
  <c r="AK17" i="9" s="1"/>
  <c r="AD17" i="9"/>
  <c r="AM17" i="9" s="1"/>
  <c r="AD18" i="9"/>
  <c r="AM18" i="9" s="1"/>
  <c r="AF18" i="9"/>
  <c r="AO18" i="9" s="1"/>
  <c r="AB18" i="9"/>
  <c r="AK18" i="9" s="1"/>
  <c r="AF19" i="9"/>
  <c r="AO19" i="9" s="1"/>
  <c r="AB19" i="9"/>
  <c r="AK19" i="9" s="1"/>
  <c r="AD19" i="9"/>
  <c r="AM19" i="9" s="1"/>
  <c r="AD20" i="9"/>
  <c r="AM20" i="9" s="1"/>
  <c r="AF20" i="9"/>
  <c r="AO20" i="9" s="1"/>
  <c r="AB20" i="9"/>
  <c r="AK20" i="9" s="1"/>
  <c r="AF21" i="9"/>
  <c r="AO21" i="9" s="1"/>
  <c r="AB21" i="9"/>
  <c r="AK21" i="9" s="1"/>
  <c r="AD21" i="9"/>
  <c r="AM21" i="9" s="1"/>
  <c r="AD22" i="9"/>
  <c r="AM22" i="9" s="1"/>
  <c r="AF22" i="9"/>
  <c r="AO22" i="9" s="1"/>
  <c r="AB22" i="9"/>
  <c r="AK22" i="9" s="1"/>
  <c r="AF23" i="9"/>
  <c r="AO23" i="9" s="1"/>
  <c r="AB23" i="9"/>
  <c r="AK23" i="9" s="1"/>
  <c r="AD23" i="9"/>
  <c r="AM23" i="9" s="1"/>
  <c r="AD24" i="9"/>
  <c r="AM24" i="9" s="1"/>
  <c r="AF24" i="9"/>
  <c r="AO24" i="9" s="1"/>
  <c r="AB24" i="9"/>
  <c r="AK24" i="9" s="1"/>
  <c r="AF25" i="9"/>
  <c r="AO25" i="9" s="1"/>
  <c r="AB25" i="9"/>
  <c r="AK25" i="9" s="1"/>
  <c r="AD25" i="9"/>
  <c r="AM25" i="9" s="1"/>
  <c r="AD26" i="9"/>
  <c r="AM26" i="9" s="1"/>
  <c r="AF26" i="9"/>
  <c r="AO26" i="9" s="1"/>
  <c r="AB26" i="9"/>
  <c r="AK26" i="9" s="1"/>
  <c r="AF27" i="9"/>
  <c r="AO27" i="9" s="1"/>
  <c r="AB27" i="9"/>
  <c r="AK27" i="9" s="1"/>
  <c r="AD27" i="9"/>
  <c r="AM27" i="9" s="1"/>
  <c r="AD28" i="9"/>
  <c r="AM28" i="9" s="1"/>
  <c r="AF28" i="9"/>
  <c r="AO28" i="9" s="1"/>
  <c r="AB28" i="9"/>
  <c r="AK28" i="9" s="1"/>
  <c r="AF29" i="9"/>
  <c r="AO29" i="9" s="1"/>
  <c r="AB29" i="9"/>
  <c r="AK29" i="9" s="1"/>
  <c r="AD29" i="9"/>
  <c r="AM29" i="9" s="1"/>
  <c r="AD30" i="9"/>
  <c r="AM30" i="9" s="1"/>
  <c r="AF30" i="9"/>
  <c r="AO30" i="9" s="1"/>
  <c r="AB30" i="9"/>
  <c r="AK30" i="9" s="1"/>
  <c r="AE31" i="9"/>
  <c r="AN31" i="9" s="1"/>
  <c r="AG31" i="9"/>
  <c r="AP31" i="9" s="1"/>
  <c r="AB31" i="9"/>
  <c r="AK31" i="9" s="1"/>
  <c r="AD31" i="9"/>
  <c r="AM31" i="9" s="1"/>
  <c r="AD60" i="9"/>
  <c r="AM60" i="9" s="1"/>
  <c r="AG60" i="9"/>
  <c r="AP60" i="9" s="1"/>
  <c r="AC60" i="9"/>
  <c r="AL60" i="9" s="1"/>
  <c r="AF60" i="9"/>
  <c r="AO60" i="9" s="1"/>
  <c r="AE60" i="9"/>
  <c r="AN60" i="9" s="1"/>
  <c r="AB60" i="9"/>
  <c r="AK60" i="9" s="1"/>
  <c r="AC9" i="9"/>
  <c r="AL9" i="9" s="1"/>
  <c r="AE10" i="9"/>
  <c r="AN10" i="9" s="1"/>
  <c r="AB12" i="9"/>
  <c r="AK12" i="9" s="1"/>
  <c r="AG12" i="9"/>
  <c r="AP12" i="9" s="1"/>
  <c r="AC13" i="9"/>
  <c r="AL13" i="9" s="1"/>
  <c r="AC14" i="9"/>
  <c r="AL14" i="9" s="1"/>
  <c r="AC15" i="9"/>
  <c r="AL15" i="9" s="1"/>
  <c r="AC16" i="9"/>
  <c r="AL16" i="9" s="1"/>
  <c r="AC17" i="9"/>
  <c r="AL17" i="9" s="1"/>
  <c r="AC18" i="9"/>
  <c r="AL18" i="9" s="1"/>
  <c r="AC19" i="9"/>
  <c r="AL19" i="9" s="1"/>
  <c r="AC20" i="9"/>
  <c r="AL20" i="9" s="1"/>
  <c r="AC21" i="9"/>
  <c r="AL21" i="9" s="1"/>
  <c r="AC22" i="9"/>
  <c r="AL22" i="9" s="1"/>
  <c r="AC23" i="9"/>
  <c r="AL23" i="9" s="1"/>
  <c r="AC24" i="9"/>
  <c r="AL24" i="9" s="1"/>
  <c r="AC25" i="9"/>
  <c r="AL25" i="9" s="1"/>
  <c r="AC26" i="9"/>
  <c r="AL26" i="9" s="1"/>
  <c r="AC27" i="9"/>
  <c r="AL27" i="9" s="1"/>
  <c r="AC28" i="9"/>
  <c r="AL28" i="9" s="1"/>
  <c r="AC29" i="9"/>
  <c r="AL29" i="9" s="1"/>
  <c r="AC30" i="9"/>
  <c r="AL30" i="9" s="1"/>
  <c r="AC31" i="9"/>
  <c r="AL31" i="9" s="1"/>
  <c r="AD68" i="9"/>
  <c r="AM68" i="9" s="1"/>
  <c r="AG68" i="9"/>
  <c r="AP68" i="9" s="1"/>
  <c r="AC68" i="9"/>
  <c r="AL68" i="9" s="1"/>
  <c r="AF68" i="9"/>
  <c r="AO68" i="9" s="1"/>
  <c r="AE68" i="9"/>
  <c r="AN68" i="9" s="1"/>
  <c r="AB68" i="9"/>
  <c r="AK68" i="9" s="1"/>
  <c r="AD9" i="9"/>
  <c r="AM9" i="9" s="1"/>
  <c r="AF10" i="9"/>
  <c r="AO10" i="9" s="1"/>
  <c r="AF11" i="9"/>
  <c r="AO11" i="9" s="1"/>
  <c r="AB11" i="9"/>
  <c r="AK11" i="9" s="1"/>
  <c r="AG11" i="9"/>
  <c r="AP11" i="9" s="1"/>
  <c r="AC12" i="9"/>
  <c r="AL12" i="9" s="1"/>
  <c r="AE13" i="9"/>
  <c r="AN13" i="9" s="1"/>
  <c r="AE14" i="9"/>
  <c r="AN14" i="9" s="1"/>
  <c r="AE15" i="9"/>
  <c r="AN15" i="9" s="1"/>
  <c r="AE16" i="9"/>
  <c r="AN16" i="9" s="1"/>
  <c r="AE17" i="9"/>
  <c r="AN17" i="9" s="1"/>
  <c r="AE18" i="9"/>
  <c r="AN18" i="9" s="1"/>
  <c r="AE19" i="9"/>
  <c r="AN19" i="9" s="1"/>
  <c r="AE20" i="9"/>
  <c r="AN20" i="9" s="1"/>
  <c r="AE21" i="9"/>
  <c r="AN21" i="9" s="1"/>
  <c r="AE22" i="9"/>
  <c r="AN22" i="9" s="1"/>
  <c r="AE23" i="9"/>
  <c r="AN23" i="9" s="1"/>
  <c r="AE24" i="9"/>
  <c r="AN24" i="9" s="1"/>
  <c r="AE25" i="9"/>
  <c r="AN25" i="9" s="1"/>
  <c r="AE26" i="9"/>
  <c r="AN26" i="9" s="1"/>
  <c r="AE27" i="9"/>
  <c r="AN27" i="9" s="1"/>
  <c r="AE28" i="9"/>
  <c r="AN28" i="9" s="1"/>
  <c r="AE29" i="9"/>
  <c r="AN29" i="9" s="1"/>
  <c r="AE30" i="9"/>
  <c r="AN30" i="9" s="1"/>
  <c r="AF31" i="9"/>
  <c r="AO31" i="9" s="1"/>
  <c r="AG32" i="9"/>
  <c r="AP32" i="9" s="1"/>
  <c r="AC32" i="9"/>
  <c r="AL32" i="9" s="1"/>
  <c r="AF32" i="9"/>
  <c r="AO32" i="9" s="1"/>
  <c r="AG36" i="9"/>
  <c r="AP36" i="9" s="1"/>
  <c r="AC36" i="9"/>
  <c r="AL36" i="9" s="1"/>
  <c r="AF36" i="9"/>
  <c r="AO36" i="9" s="1"/>
  <c r="AG40" i="9"/>
  <c r="AP40" i="9" s="1"/>
  <c r="AC40" i="9"/>
  <c r="AL40" i="9" s="1"/>
  <c r="AF40" i="9"/>
  <c r="AO40" i="9" s="1"/>
  <c r="AG44" i="9"/>
  <c r="AP44" i="9" s="1"/>
  <c r="AC44" i="9"/>
  <c r="AL44" i="9" s="1"/>
  <c r="AF44" i="9"/>
  <c r="AO44" i="9" s="1"/>
  <c r="AD54" i="9"/>
  <c r="AM54" i="9" s="1"/>
  <c r="AG54" i="9"/>
  <c r="AP54" i="9" s="1"/>
  <c r="AC54" i="9"/>
  <c r="AL54" i="9" s="1"/>
  <c r="AF54" i="9"/>
  <c r="AO54" i="9" s="1"/>
  <c r="AE54" i="9"/>
  <c r="AN54" i="9" s="1"/>
  <c r="AB54" i="9"/>
  <c r="AK54" i="9" s="1"/>
  <c r="AD62" i="9"/>
  <c r="AM62" i="9" s="1"/>
  <c r="AG62" i="9"/>
  <c r="AP62" i="9" s="1"/>
  <c r="AC62" i="9"/>
  <c r="AL62" i="9" s="1"/>
  <c r="AF62" i="9"/>
  <c r="AO62" i="9" s="1"/>
  <c r="AE62" i="9"/>
  <c r="AN62" i="9" s="1"/>
  <c r="AB62" i="9"/>
  <c r="AK62" i="9" s="1"/>
  <c r="AD48" i="9"/>
  <c r="AM48" i="9" s="1"/>
  <c r="AG48" i="9"/>
  <c r="AP48" i="9" s="1"/>
  <c r="AC48" i="9"/>
  <c r="AL48" i="9" s="1"/>
  <c r="AF48" i="9"/>
  <c r="AO48" i="9" s="1"/>
  <c r="AE48" i="9"/>
  <c r="AN48" i="9" s="1"/>
  <c r="AB48" i="9"/>
  <c r="AK48" i="9" s="1"/>
  <c r="AD56" i="9"/>
  <c r="AM56" i="9" s="1"/>
  <c r="AG56" i="9"/>
  <c r="AP56" i="9" s="1"/>
  <c r="AC56" i="9"/>
  <c r="AL56" i="9" s="1"/>
  <c r="AF56" i="9"/>
  <c r="AO56" i="9" s="1"/>
  <c r="AE56" i="9"/>
  <c r="AN56" i="9" s="1"/>
  <c r="AB56" i="9"/>
  <c r="AK56" i="9" s="1"/>
  <c r="AD64" i="9"/>
  <c r="AM64" i="9" s="1"/>
  <c r="AG64" i="9"/>
  <c r="AP64" i="9" s="1"/>
  <c r="AC64" i="9"/>
  <c r="AL64" i="9" s="1"/>
  <c r="AF64" i="9"/>
  <c r="AO64" i="9" s="1"/>
  <c r="AE64" i="9"/>
  <c r="AN64" i="9" s="1"/>
  <c r="AB64" i="9"/>
  <c r="AK64" i="9" s="1"/>
  <c r="AD32" i="9"/>
  <c r="AM32" i="9" s="1"/>
  <c r="AG34" i="9"/>
  <c r="AP34" i="9" s="1"/>
  <c r="AC34" i="9"/>
  <c r="AL34" i="9" s="1"/>
  <c r="AF34" i="9"/>
  <c r="AO34" i="9" s="1"/>
  <c r="AD36" i="9"/>
  <c r="AM36" i="9" s="1"/>
  <c r="AG38" i="9"/>
  <c r="AP38" i="9" s="1"/>
  <c r="AC38" i="9"/>
  <c r="AL38" i="9" s="1"/>
  <c r="AF38" i="9"/>
  <c r="AO38" i="9" s="1"/>
  <c r="AD40" i="9"/>
  <c r="AM40" i="9" s="1"/>
  <c r="AG42" i="9"/>
  <c r="AP42" i="9" s="1"/>
  <c r="AC42" i="9"/>
  <c r="AL42" i="9" s="1"/>
  <c r="AF42" i="9"/>
  <c r="AO42" i="9" s="1"/>
  <c r="AD44" i="9"/>
  <c r="AM44" i="9" s="1"/>
  <c r="AG46" i="9"/>
  <c r="AP46" i="9" s="1"/>
  <c r="AC46" i="9"/>
  <c r="AL46" i="9" s="1"/>
  <c r="AF46" i="9"/>
  <c r="AO46" i="9" s="1"/>
  <c r="AD50" i="9"/>
  <c r="AM50" i="9" s="1"/>
  <c r="AG50" i="9"/>
  <c r="AP50" i="9" s="1"/>
  <c r="AC50" i="9"/>
  <c r="AL50" i="9" s="1"/>
  <c r="AF50" i="9"/>
  <c r="AO50" i="9" s="1"/>
  <c r="AE50" i="9"/>
  <c r="AN50" i="9" s="1"/>
  <c r="AB50" i="9"/>
  <c r="AK50" i="9" s="1"/>
  <c r="AD58" i="9"/>
  <c r="AM58" i="9" s="1"/>
  <c r="AG58" i="9"/>
  <c r="AP58" i="9" s="1"/>
  <c r="AC58" i="9"/>
  <c r="AL58" i="9" s="1"/>
  <c r="AF58" i="9"/>
  <c r="AO58" i="9" s="1"/>
  <c r="AE58" i="9"/>
  <c r="AN58" i="9" s="1"/>
  <c r="AB58" i="9"/>
  <c r="AK58" i="9" s="1"/>
  <c r="AD66" i="9"/>
  <c r="AM66" i="9" s="1"/>
  <c r="AG66" i="9"/>
  <c r="AP66" i="9" s="1"/>
  <c r="AC66" i="9"/>
  <c r="AL66" i="9" s="1"/>
  <c r="AF66" i="9"/>
  <c r="AO66" i="9" s="1"/>
  <c r="AE66" i="9"/>
  <c r="AN66" i="9" s="1"/>
  <c r="AB66" i="9"/>
  <c r="AK66" i="9" s="1"/>
  <c r="AD74" i="9"/>
  <c r="AM74" i="9" s="1"/>
  <c r="AG74" i="9"/>
  <c r="AP74" i="9" s="1"/>
  <c r="AC74" i="9"/>
  <c r="AL74" i="9" s="1"/>
  <c r="AF74" i="9"/>
  <c r="AO74" i="9" s="1"/>
  <c r="AB74" i="9"/>
  <c r="AK74" i="9" s="1"/>
  <c r="AD72" i="9"/>
  <c r="AM72" i="9" s="1"/>
  <c r="AG72" i="9"/>
  <c r="AP72" i="9" s="1"/>
  <c r="AC72" i="9"/>
  <c r="AL72" i="9" s="1"/>
  <c r="AF72" i="9"/>
  <c r="AO72" i="9" s="1"/>
  <c r="AB72" i="9"/>
  <c r="AK72" i="9" s="1"/>
  <c r="AD70" i="9"/>
  <c r="AM70" i="9" s="1"/>
  <c r="AG70" i="9"/>
  <c r="AP70" i="9" s="1"/>
  <c r="AC70" i="9"/>
  <c r="AL70" i="9" s="1"/>
  <c r="AF70" i="9"/>
  <c r="AO70" i="9" s="1"/>
  <c r="AB70" i="9"/>
  <c r="AK70" i="9" s="1"/>
  <c r="AE72" i="9"/>
  <c r="AN72" i="9" s="1"/>
  <c r="AE49" i="9"/>
  <c r="AN49" i="9" s="1"/>
  <c r="AE51" i="9"/>
  <c r="AN51" i="9" s="1"/>
  <c r="AE53" i="9"/>
  <c r="AN53" i="9" s="1"/>
  <c r="AE55" i="9"/>
  <c r="AN55" i="9" s="1"/>
  <c r="AE57" i="9"/>
  <c r="AN57" i="9" s="1"/>
  <c r="AE59" i="9"/>
  <c r="AN59" i="9" s="1"/>
  <c r="AE61" i="9"/>
  <c r="AN61" i="9" s="1"/>
  <c r="AE63" i="9"/>
  <c r="AN63" i="9" s="1"/>
  <c r="AE65" i="9"/>
  <c r="AN65" i="9" s="1"/>
  <c r="AE67" i="9"/>
  <c r="AN67" i="9" s="1"/>
  <c r="AE69" i="9"/>
  <c r="AN69" i="9" s="1"/>
  <c r="AE71" i="9"/>
  <c r="AN71" i="9" s="1"/>
  <c r="AE73" i="9"/>
  <c r="AN73" i="9" s="1"/>
  <c r="AE75" i="9"/>
  <c r="AN75" i="9" s="1"/>
  <c r="AB49" i="9"/>
  <c r="AK49" i="9" s="1"/>
  <c r="AB51" i="9"/>
  <c r="AK51" i="9" s="1"/>
  <c r="AB53" i="9"/>
  <c r="AK53" i="9" s="1"/>
  <c r="AB55" i="9"/>
  <c r="AK55" i="9" s="1"/>
  <c r="AB57" i="9"/>
  <c r="AK57" i="9" s="1"/>
  <c r="AB59" i="9"/>
  <c r="AK59" i="9" s="1"/>
  <c r="AB61" i="9"/>
  <c r="AK61" i="9" s="1"/>
  <c r="AB63" i="9"/>
  <c r="AK63" i="9" s="1"/>
  <c r="AB65" i="9"/>
  <c r="AK65" i="9" s="1"/>
  <c r="AB67" i="9"/>
  <c r="AK67" i="9" s="1"/>
  <c r="AB69" i="9"/>
  <c r="AK69" i="9" s="1"/>
  <c r="AB71" i="9"/>
  <c r="AK71" i="9" s="1"/>
  <c r="AB73" i="9"/>
  <c r="AK73" i="9" s="1"/>
  <c r="AB75" i="9"/>
  <c r="AK75" i="9" s="1"/>
  <c r="FB6" i="2" l="1"/>
  <c r="FC6" i="2"/>
  <c r="FD6" i="2"/>
  <c r="FE6" i="2"/>
  <c r="FB7" i="2"/>
  <c r="FC7" i="2"/>
  <c r="FD7" i="2"/>
  <c r="FE7" i="2"/>
  <c r="FB8" i="2"/>
  <c r="FC8" i="2"/>
  <c r="FD8" i="2"/>
  <c r="FE8" i="2"/>
  <c r="FB9" i="2"/>
  <c r="FC9" i="2"/>
  <c r="FD9" i="2"/>
  <c r="FE9" i="2"/>
  <c r="FB10" i="2"/>
  <c r="FC10" i="2"/>
  <c r="FD10" i="2"/>
  <c r="FE10" i="2"/>
  <c r="FB11" i="2"/>
  <c r="FC11" i="2"/>
  <c r="FD11" i="2"/>
  <c r="FE11" i="2"/>
  <c r="FB12" i="2"/>
  <c r="FC12" i="2"/>
  <c r="FD12" i="2"/>
  <c r="FE12" i="2"/>
  <c r="FB13" i="2"/>
  <c r="FC13" i="2"/>
  <c r="FD13" i="2"/>
  <c r="FE13" i="2"/>
  <c r="FB14" i="2"/>
  <c r="FC14" i="2"/>
  <c r="FD14" i="2"/>
  <c r="FE14" i="2"/>
  <c r="FB15" i="2"/>
  <c r="FC15" i="2"/>
  <c r="FD15" i="2"/>
  <c r="FE15" i="2"/>
  <c r="FB16" i="2"/>
  <c r="FC16" i="2"/>
  <c r="FD16" i="2"/>
  <c r="FE16" i="2"/>
  <c r="FB17" i="2"/>
  <c r="FC17" i="2"/>
  <c r="FD17" i="2"/>
  <c r="FE17" i="2"/>
  <c r="FB18" i="2"/>
  <c r="FC18" i="2"/>
  <c r="FD18" i="2"/>
  <c r="FE18" i="2"/>
  <c r="FB19" i="2"/>
  <c r="FC19" i="2"/>
  <c r="FD19" i="2"/>
  <c r="FE19" i="2"/>
  <c r="FB20" i="2"/>
  <c r="FC20" i="2"/>
  <c r="FD20" i="2"/>
  <c r="FE20" i="2"/>
  <c r="FB21" i="2"/>
  <c r="FC21" i="2"/>
  <c r="FD21" i="2"/>
  <c r="FE21" i="2"/>
  <c r="FB22" i="2"/>
  <c r="FC22" i="2"/>
  <c r="FD22" i="2"/>
  <c r="FE22" i="2"/>
  <c r="FB23" i="2"/>
  <c r="FC23" i="2"/>
  <c r="FD23" i="2"/>
  <c r="FE23" i="2"/>
  <c r="FB24" i="2"/>
  <c r="FC24" i="2"/>
  <c r="FD24" i="2"/>
  <c r="FE24" i="2"/>
  <c r="FB25" i="2"/>
  <c r="FC25" i="2"/>
  <c r="FD25" i="2"/>
  <c r="FE25" i="2"/>
  <c r="FB26" i="2"/>
  <c r="FC26" i="2"/>
  <c r="FD26" i="2"/>
  <c r="FE26" i="2"/>
  <c r="FB27" i="2"/>
  <c r="FC27" i="2"/>
  <c r="FD27" i="2"/>
  <c r="FE27" i="2"/>
  <c r="FB28" i="2"/>
  <c r="FC28" i="2"/>
  <c r="FD28" i="2"/>
  <c r="FE28" i="2"/>
  <c r="FB29" i="2"/>
  <c r="FC29" i="2"/>
  <c r="FD29" i="2"/>
  <c r="FE29" i="2"/>
  <c r="FB30" i="2"/>
  <c r="FC30" i="2"/>
  <c r="FD30" i="2"/>
  <c r="FE30" i="2"/>
  <c r="FB31" i="2"/>
  <c r="FC31" i="2"/>
  <c r="FD31" i="2"/>
  <c r="FE31" i="2"/>
  <c r="FB32" i="2"/>
  <c r="FC32" i="2"/>
  <c r="FD32" i="2"/>
  <c r="FE32" i="2"/>
  <c r="FB33" i="2"/>
  <c r="FC33" i="2"/>
  <c r="FD33" i="2"/>
  <c r="FE33" i="2"/>
  <c r="FB34" i="2"/>
  <c r="FC34" i="2"/>
  <c r="FD34" i="2"/>
  <c r="FE34" i="2"/>
  <c r="FB35" i="2"/>
  <c r="FC35" i="2"/>
  <c r="FD35" i="2"/>
  <c r="FE35" i="2"/>
  <c r="FB36" i="2"/>
  <c r="FC36" i="2"/>
  <c r="FD36" i="2"/>
  <c r="FE36" i="2"/>
  <c r="FB37" i="2"/>
  <c r="FC37" i="2"/>
  <c r="FD37" i="2"/>
  <c r="FE37" i="2"/>
  <c r="FB38" i="2"/>
  <c r="FC38" i="2"/>
  <c r="FD38" i="2"/>
  <c r="FE38" i="2"/>
  <c r="FB39" i="2"/>
  <c r="FC39" i="2"/>
  <c r="FD39" i="2"/>
  <c r="FE39" i="2"/>
  <c r="FB40" i="2"/>
  <c r="FC40" i="2"/>
  <c r="FD40" i="2"/>
  <c r="FE40" i="2"/>
  <c r="FB41" i="2"/>
  <c r="FC41" i="2"/>
  <c r="FD41" i="2"/>
  <c r="FE41" i="2"/>
  <c r="FB42" i="2"/>
  <c r="FC42" i="2"/>
  <c r="FD42" i="2"/>
  <c r="FE42" i="2"/>
  <c r="FB43" i="2"/>
  <c r="FC43" i="2"/>
  <c r="FD43" i="2"/>
  <c r="FE43" i="2"/>
  <c r="FB44" i="2"/>
  <c r="FC44" i="2"/>
  <c r="FD44" i="2"/>
  <c r="FE44" i="2"/>
  <c r="FB45" i="2"/>
  <c r="FC45" i="2"/>
  <c r="FD45" i="2"/>
  <c r="FE45" i="2"/>
  <c r="FB46" i="2"/>
  <c r="FC46" i="2"/>
  <c r="FD46" i="2"/>
  <c r="FE46" i="2"/>
  <c r="FB47" i="2"/>
  <c r="FC47" i="2"/>
  <c r="FD47" i="2"/>
  <c r="FE47" i="2"/>
  <c r="FB48" i="2"/>
  <c r="FC48" i="2"/>
  <c r="FD48" i="2"/>
  <c r="FE48" i="2"/>
  <c r="FB49" i="2"/>
  <c r="FC49" i="2"/>
  <c r="FD49" i="2"/>
  <c r="FE49" i="2"/>
  <c r="FB50" i="2"/>
  <c r="FC50" i="2"/>
  <c r="FD50" i="2"/>
  <c r="FE50" i="2"/>
  <c r="FB51" i="2"/>
  <c r="FC51" i="2"/>
  <c r="FD51" i="2"/>
  <c r="FE51" i="2"/>
  <c r="FB52" i="2"/>
  <c r="FC52" i="2"/>
  <c r="FD52" i="2"/>
  <c r="FE52" i="2"/>
  <c r="FB53" i="2"/>
  <c r="FC53" i="2"/>
  <c r="FD53" i="2"/>
  <c r="FE53" i="2"/>
  <c r="FB54" i="2"/>
  <c r="FC54" i="2"/>
  <c r="FD54" i="2"/>
  <c r="FE54" i="2"/>
  <c r="FB55" i="2"/>
  <c r="FC55" i="2"/>
  <c r="FD55" i="2"/>
  <c r="FE55" i="2"/>
  <c r="FB56" i="2"/>
  <c r="FC56" i="2"/>
  <c r="FD56" i="2"/>
  <c r="FE56" i="2"/>
  <c r="FB57" i="2"/>
  <c r="FC57" i="2"/>
  <c r="FD57" i="2"/>
  <c r="FE57" i="2"/>
  <c r="FB58" i="2"/>
  <c r="FC58" i="2"/>
  <c r="FD58" i="2"/>
  <c r="FE58" i="2"/>
  <c r="FB59" i="2"/>
  <c r="FC59" i="2"/>
  <c r="FD59" i="2"/>
  <c r="FE59" i="2"/>
  <c r="FB60" i="2"/>
  <c r="FC60" i="2"/>
  <c r="FD60" i="2"/>
  <c r="FE60" i="2"/>
  <c r="FB61" i="2"/>
  <c r="FC61" i="2"/>
  <c r="FD61" i="2"/>
  <c r="FE61" i="2"/>
  <c r="FB62" i="2"/>
  <c r="FC62" i="2"/>
  <c r="FD62" i="2"/>
  <c r="FE62" i="2"/>
  <c r="FB63" i="2"/>
  <c r="FC63" i="2"/>
  <c r="FD63" i="2"/>
  <c r="FE63" i="2"/>
  <c r="FB64" i="2"/>
  <c r="FC64" i="2"/>
  <c r="FD64" i="2"/>
  <c r="FE64" i="2"/>
  <c r="FB65" i="2"/>
  <c r="FC65" i="2"/>
  <c r="FD65" i="2"/>
  <c r="FE65" i="2"/>
  <c r="FB66" i="2"/>
  <c r="FC66" i="2"/>
  <c r="FD66" i="2"/>
  <c r="FE66" i="2"/>
  <c r="FB67" i="2"/>
  <c r="FC67" i="2"/>
  <c r="FD67" i="2"/>
  <c r="FE67" i="2"/>
  <c r="FB68" i="2"/>
  <c r="FC68" i="2"/>
  <c r="FD68" i="2"/>
  <c r="FE68" i="2"/>
  <c r="FB69" i="2"/>
  <c r="FC69" i="2"/>
  <c r="FD69" i="2"/>
  <c r="FE69" i="2"/>
  <c r="FB70" i="2"/>
  <c r="FC70" i="2"/>
  <c r="FD70" i="2"/>
  <c r="FE70" i="2"/>
  <c r="FB71" i="2"/>
  <c r="FC71" i="2"/>
  <c r="FD71" i="2"/>
  <c r="FE71" i="2"/>
  <c r="FB72" i="2"/>
  <c r="FC72" i="2"/>
  <c r="FD72" i="2"/>
  <c r="FE72" i="2"/>
  <c r="FB73" i="2"/>
  <c r="FC73" i="2"/>
  <c r="FD73" i="2"/>
  <c r="FE73" i="2"/>
  <c r="FB74" i="2"/>
  <c r="FC74" i="2"/>
  <c r="FD74" i="2"/>
  <c r="FE74" i="2"/>
  <c r="FB75" i="2"/>
  <c r="FC75" i="2"/>
  <c r="FD75" i="2"/>
  <c r="FE75" i="2"/>
  <c r="FB76" i="2"/>
  <c r="FC76" i="2"/>
  <c r="FD76" i="2"/>
  <c r="FE76" i="2"/>
  <c r="FB77" i="2"/>
  <c r="FC77" i="2"/>
  <c r="FD77" i="2"/>
  <c r="FE77" i="2"/>
  <c r="FB78" i="2"/>
  <c r="FC78" i="2"/>
  <c r="FD78" i="2"/>
  <c r="FE78" i="2"/>
  <c r="FB79" i="2"/>
  <c r="FC79" i="2"/>
  <c r="FD79" i="2"/>
  <c r="FE79" i="2"/>
  <c r="FB80" i="2"/>
  <c r="FC80" i="2"/>
  <c r="FD80" i="2"/>
  <c r="FE80" i="2"/>
  <c r="FB81" i="2"/>
  <c r="FC81" i="2"/>
  <c r="FD81" i="2"/>
  <c r="FE81" i="2"/>
  <c r="FB82" i="2"/>
  <c r="FC82" i="2"/>
  <c r="FD82" i="2"/>
  <c r="FE82" i="2"/>
  <c r="FB83" i="2"/>
  <c r="FC83" i="2"/>
  <c r="FD83" i="2"/>
  <c r="FE83" i="2"/>
  <c r="FB84" i="2"/>
  <c r="FC84" i="2"/>
  <c r="FD84" i="2"/>
  <c r="FE84" i="2"/>
  <c r="FB85" i="2"/>
  <c r="FC85" i="2"/>
  <c r="FD85" i="2"/>
  <c r="FE85" i="2"/>
  <c r="FB86" i="2"/>
  <c r="FC86" i="2"/>
  <c r="FD86" i="2"/>
  <c r="FE86" i="2"/>
  <c r="FB87" i="2"/>
  <c r="FC87" i="2"/>
  <c r="FD87" i="2"/>
  <c r="FE87" i="2"/>
  <c r="FB88" i="2"/>
  <c r="FC88" i="2"/>
  <c r="FD88" i="2"/>
  <c r="FE88" i="2"/>
  <c r="FB89" i="2"/>
  <c r="FC89" i="2"/>
  <c r="FD89" i="2"/>
  <c r="FE89" i="2"/>
  <c r="FB90" i="2"/>
  <c r="FC90" i="2"/>
  <c r="FD90" i="2"/>
  <c r="FE90" i="2"/>
  <c r="FB91" i="2"/>
  <c r="FC91" i="2"/>
  <c r="FD91" i="2"/>
  <c r="FE91" i="2"/>
  <c r="FB92" i="2"/>
  <c r="FC92" i="2"/>
  <c r="FD92" i="2"/>
  <c r="FE92" i="2"/>
  <c r="FB93" i="2"/>
  <c r="FC93" i="2"/>
  <c r="FD93" i="2"/>
  <c r="FE93" i="2"/>
  <c r="FB94" i="2"/>
  <c r="FC94" i="2"/>
  <c r="FD94" i="2"/>
  <c r="FE94" i="2"/>
  <c r="FB95" i="2"/>
  <c r="FC95" i="2"/>
  <c r="FD95" i="2"/>
  <c r="FE95" i="2"/>
  <c r="FB96" i="2"/>
  <c r="FC96" i="2"/>
  <c r="FD96" i="2"/>
  <c r="FE96" i="2"/>
  <c r="FB97" i="2"/>
  <c r="FC97" i="2"/>
  <c r="FD97" i="2"/>
  <c r="FE97" i="2"/>
  <c r="FB98" i="2"/>
  <c r="FC98" i="2"/>
  <c r="FD98" i="2"/>
  <c r="FE98" i="2"/>
  <c r="FB99" i="2"/>
  <c r="FC99" i="2"/>
  <c r="FD99" i="2"/>
  <c r="FE99" i="2"/>
  <c r="FB100" i="2"/>
  <c r="FC100" i="2"/>
  <c r="FD100" i="2"/>
  <c r="FE100" i="2"/>
  <c r="FB101" i="2"/>
  <c r="FC101" i="2"/>
  <c r="FD101" i="2"/>
  <c r="FE101" i="2"/>
  <c r="FB102" i="2"/>
  <c r="FC102" i="2"/>
  <c r="FD102" i="2"/>
  <c r="FE102" i="2"/>
  <c r="FB103" i="2"/>
  <c r="FC103" i="2"/>
  <c r="FD103" i="2"/>
  <c r="FE103" i="2"/>
  <c r="FB104" i="2"/>
  <c r="FC104" i="2"/>
  <c r="FD104" i="2"/>
  <c r="FE104" i="2"/>
  <c r="FB105" i="2"/>
  <c r="FC105" i="2"/>
  <c r="FD105" i="2"/>
  <c r="FE105" i="2"/>
  <c r="FB106" i="2"/>
  <c r="FC106" i="2"/>
  <c r="FD106" i="2"/>
  <c r="FE106" i="2"/>
  <c r="FB107" i="2"/>
  <c r="FC107" i="2"/>
  <c r="FD107" i="2"/>
  <c r="FE107" i="2"/>
  <c r="FB108" i="2"/>
  <c r="FC108" i="2"/>
  <c r="FD108" i="2"/>
  <c r="FE108" i="2"/>
  <c r="FB109" i="2"/>
  <c r="FC109" i="2"/>
  <c r="FD109" i="2"/>
  <c r="FE109" i="2"/>
  <c r="FB110" i="2"/>
  <c r="FC110" i="2"/>
  <c r="FD110" i="2"/>
  <c r="FE110" i="2"/>
  <c r="FB111" i="2"/>
  <c r="FC111" i="2"/>
  <c r="FD111" i="2"/>
  <c r="FE111" i="2"/>
  <c r="FB112" i="2"/>
  <c r="FC112" i="2"/>
  <c r="FD112" i="2"/>
  <c r="FE112" i="2"/>
  <c r="FB113" i="2"/>
  <c r="FC113" i="2"/>
  <c r="FD113" i="2"/>
  <c r="FE113" i="2"/>
  <c r="FB114" i="2"/>
  <c r="FC114" i="2"/>
  <c r="FD114" i="2"/>
  <c r="FE114" i="2"/>
  <c r="FB115" i="2"/>
  <c r="FC115" i="2"/>
  <c r="FD115" i="2"/>
  <c r="FE115" i="2"/>
  <c r="FB116" i="2"/>
  <c r="FC116" i="2"/>
  <c r="FD116" i="2"/>
  <c r="FE116" i="2"/>
  <c r="FB117" i="2"/>
  <c r="FC117" i="2"/>
  <c r="FD117" i="2"/>
  <c r="FE117" i="2"/>
  <c r="FB118" i="2"/>
  <c r="FC118" i="2"/>
  <c r="FD118" i="2"/>
  <c r="FE118" i="2"/>
  <c r="FB119" i="2"/>
  <c r="FC119" i="2"/>
  <c r="FD119" i="2"/>
  <c r="FE119" i="2"/>
  <c r="FB120" i="2"/>
  <c r="FC120" i="2"/>
  <c r="FD120" i="2"/>
  <c r="FE120" i="2"/>
  <c r="FB121" i="2"/>
  <c r="FC121" i="2"/>
  <c r="FD121" i="2"/>
  <c r="FE121" i="2"/>
  <c r="FB122" i="2"/>
  <c r="FC122" i="2"/>
  <c r="FD122" i="2"/>
  <c r="FE122" i="2"/>
  <c r="FB123" i="2"/>
  <c r="FC123" i="2"/>
  <c r="FD123" i="2"/>
  <c r="FE123" i="2"/>
  <c r="FB124" i="2"/>
  <c r="FC124" i="2"/>
  <c r="FD124" i="2"/>
  <c r="FE124" i="2"/>
  <c r="FB125" i="2"/>
  <c r="FC125" i="2"/>
  <c r="FD125" i="2"/>
  <c r="FE125" i="2"/>
  <c r="FB126" i="2"/>
  <c r="FC126" i="2"/>
  <c r="FD126" i="2"/>
  <c r="FE126" i="2"/>
  <c r="FB127" i="2"/>
  <c r="FC127" i="2"/>
  <c r="FD127" i="2"/>
  <c r="FE127" i="2"/>
  <c r="FB128" i="2"/>
  <c r="FC128" i="2"/>
  <c r="FD128" i="2"/>
  <c r="FE128" i="2"/>
  <c r="FB129" i="2"/>
  <c r="FC129" i="2"/>
  <c r="FD129" i="2"/>
  <c r="FE129" i="2"/>
  <c r="FB130" i="2"/>
  <c r="FC130" i="2"/>
  <c r="FD130" i="2"/>
  <c r="FE130" i="2"/>
  <c r="FB131" i="2"/>
  <c r="FC131" i="2"/>
  <c r="FD131" i="2"/>
  <c r="FE131" i="2"/>
  <c r="FB132" i="2"/>
  <c r="FC132" i="2"/>
  <c r="FD132" i="2"/>
  <c r="FE132" i="2"/>
  <c r="FB133" i="2"/>
  <c r="FC133" i="2"/>
  <c r="FD133" i="2"/>
  <c r="FE133" i="2"/>
  <c r="FB134" i="2"/>
  <c r="FC134" i="2"/>
  <c r="FD134" i="2"/>
  <c r="FE134" i="2"/>
  <c r="FB135" i="2"/>
  <c r="FC135" i="2"/>
  <c r="FD135" i="2"/>
  <c r="FE135" i="2"/>
  <c r="FB136" i="2"/>
  <c r="FC136" i="2"/>
  <c r="FD136" i="2"/>
  <c r="FE136" i="2"/>
  <c r="FB137" i="2"/>
  <c r="FC137" i="2"/>
  <c r="FD137" i="2"/>
  <c r="FE137" i="2"/>
  <c r="FB138" i="2"/>
  <c r="FC138" i="2"/>
  <c r="FD138" i="2"/>
  <c r="FE138" i="2"/>
  <c r="FB139" i="2"/>
  <c r="FC139" i="2"/>
  <c r="FD139" i="2"/>
  <c r="FE139" i="2"/>
  <c r="FB140" i="2"/>
  <c r="FC140" i="2"/>
  <c r="FD140" i="2"/>
  <c r="FE140" i="2"/>
  <c r="FB141" i="2"/>
  <c r="FC141" i="2"/>
  <c r="FD141" i="2"/>
  <c r="FE141" i="2"/>
  <c r="FB142" i="2"/>
  <c r="FC142" i="2"/>
  <c r="FD142" i="2"/>
  <c r="FE142" i="2"/>
  <c r="FB143" i="2"/>
  <c r="FC143" i="2"/>
  <c r="FD143" i="2"/>
  <c r="FE143" i="2"/>
  <c r="FB144" i="2"/>
  <c r="FC144" i="2"/>
  <c r="FD144" i="2"/>
  <c r="FE144" i="2"/>
  <c r="FB145" i="2"/>
  <c r="FC145" i="2"/>
  <c r="FD145" i="2"/>
  <c r="FE145" i="2"/>
  <c r="FB146" i="2"/>
  <c r="FC146" i="2"/>
  <c r="FD146" i="2"/>
  <c r="FE146" i="2"/>
  <c r="FB147" i="2"/>
  <c r="FC147" i="2"/>
  <c r="FD147" i="2"/>
  <c r="FE147" i="2"/>
  <c r="FB148" i="2"/>
  <c r="FC148" i="2"/>
  <c r="FD148" i="2"/>
  <c r="FE148" i="2"/>
  <c r="FB149" i="2"/>
  <c r="FC149" i="2"/>
  <c r="FD149" i="2"/>
  <c r="FE149" i="2"/>
  <c r="FB150" i="2"/>
  <c r="FC150" i="2"/>
  <c r="FD150" i="2"/>
  <c r="FE150" i="2"/>
  <c r="FB151" i="2"/>
  <c r="FC151" i="2"/>
  <c r="FD151" i="2"/>
  <c r="FE151" i="2"/>
  <c r="FB152" i="2"/>
  <c r="FC152" i="2"/>
  <c r="FD152" i="2"/>
  <c r="FE152" i="2"/>
  <c r="FB153" i="2"/>
  <c r="FC153" i="2"/>
  <c r="FD153" i="2"/>
  <c r="FE153" i="2"/>
  <c r="FB154" i="2"/>
  <c r="FC154" i="2"/>
  <c r="FD154" i="2"/>
  <c r="FE154" i="2"/>
  <c r="FB155" i="2"/>
  <c r="FC155" i="2"/>
  <c r="FD155" i="2"/>
  <c r="FE155" i="2"/>
  <c r="FB156" i="2"/>
  <c r="FC156" i="2"/>
  <c r="FD156" i="2"/>
  <c r="FE156" i="2"/>
  <c r="FB157" i="2"/>
  <c r="FC157" i="2"/>
  <c r="FD157" i="2"/>
  <c r="FE157" i="2"/>
  <c r="FB158" i="2"/>
  <c r="FC158" i="2"/>
  <c r="FD158" i="2"/>
  <c r="FE158" i="2"/>
  <c r="FB159" i="2"/>
  <c r="FC159" i="2"/>
  <c r="FD159" i="2"/>
  <c r="FE159" i="2"/>
  <c r="FB160" i="2"/>
  <c r="FC160" i="2"/>
  <c r="FD160" i="2"/>
  <c r="FE160" i="2"/>
  <c r="FB161" i="2"/>
  <c r="FC161" i="2"/>
  <c r="FD161" i="2"/>
  <c r="FE161" i="2"/>
  <c r="FB162" i="2"/>
  <c r="FC162" i="2"/>
  <c r="FD162" i="2"/>
  <c r="FE162" i="2"/>
  <c r="FB163" i="2"/>
  <c r="FC163" i="2"/>
  <c r="FD163" i="2"/>
  <c r="FE163" i="2"/>
  <c r="FB164" i="2"/>
  <c r="FC164" i="2"/>
  <c r="FD164" i="2"/>
  <c r="FE164" i="2"/>
  <c r="FB165" i="2"/>
  <c r="FC165" i="2"/>
  <c r="FD165" i="2"/>
  <c r="FE165" i="2"/>
  <c r="FB166" i="2"/>
  <c r="FC166" i="2"/>
  <c r="FD166" i="2"/>
  <c r="FE166" i="2"/>
  <c r="FB167" i="2"/>
  <c r="FC167" i="2"/>
  <c r="FD167" i="2"/>
  <c r="FE167" i="2"/>
  <c r="FB168" i="2"/>
  <c r="FC168" i="2"/>
  <c r="FD168" i="2"/>
  <c r="FE168" i="2"/>
  <c r="FB169" i="2"/>
  <c r="FC169" i="2"/>
  <c r="FD169" i="2"/>
  <c r="FE169" i="2"/>
  <c r="FB170" i="2"/>
  <c r="FC170" i="2"/>
  <c r="FD170" i="2"/>
  <c r="FE170" i="2"/>
  <c r="FB171" i="2"/>
  <c r="FC171" i="2"/>
  <c r="FD171" i="2"/>
  <c r="FE171" i="2"/>
  <c r="FB172" i="2"/>
  <c r="FC172" i="2"/>
  <c r="FD172" i="2"/>
  <c r="FE172" i="2"/>
  <c r="FB173" i="2"/>
  <c r="FC173" i="2"/>
  <c r="FD173" i="2"/>
  <c r="FE173" i="2"/>
  <c r="FB174" i="2"/>
  <c r="FC174" i="2"/>
  <c r="FD174" i="2"/>
  <c r="FE174" i="2"/>
  <c r="FB175" i="2"/>
  <c r="FC175" i="2"/>
  <c r="FD175" i="2"/>
  <c r="FE175" i="2"/>
  <c r="FB176" i="2"/>
  <c r="FC176" i="2"/>
  <c r="FD176" i="2"/>
  <c r="FE176" i="2"/>
  <c r="FB177" i="2"/>
  <c r="FC177" i="2"/>
  <c r="FD177" i="2"/>
  <c r="FE177" i="2"/>
  <c r="FB178" i="2"/>
  <c r="FC178" i="2"/>
  <c r="FD178" i="2"/>
  <c r="FE178" i="2"/>
  <c r="FB179" i="2"/>
  <c r="FC179" i="2"/>
  <c r="FD179" i="2"/>
  <c r="FE179" i="2"/>
  <c r="FB180" i="2"/>
  <c r="FC180" i="2"/>
  <c r="FD180" i="2"/>
  <c r="FE180" i="2"/>
  <c r="FB181" i="2"/>
  <c r="FC181" i="2"/>
  <c r="FD181" i="2"/>
  <c r="FE181" i="2"/>
  <c r="FB182" i="2"/>
  <c r="FC182" i="2"/>
  <c r="FD182" i="2"/>
  <c r="FE182" i="2"/>
  <c r="FB183" i="2"/>
  <c r="FC183" i="2"/>
  <c r="FD183" i="2"/>
  <c r="FE183" i="2"/>
  <c r="FB184" i="2"/>
  <c r="FC184" i="2"/>
  <c r="FD184" i="2"/>
  <c r="FE184" i="2"/>
  <c r="FB185" i="2"/>
  <c r="FC185" i="2"/>
  <c r="FD185" i="2"/>
  <c r="FE185" i="2"/>
  <c r="FB186" i="2"/>
  <c r="FC186" i="2"/>
  <c r="FD186" i="2"/>
  <c r="FE186" i="2"/>
  <c r="FB187" i="2"/>
  <c r="FC187" i="2"/>
  <c r="FD187" i="2"/>
  <c r="FE187" i="2"/>
  <c r="FB188" i="2"/>
  <c r="FC188" i="2"/>
  <c r="FD188" i="2"/>
  <c r="FE188" i="2"/>
  <c r="FB189" i="2"/>
  <c r="FC189" i="2"/>
  <c r="FD189" i="2"/>
  <c r="FE189" i="2"/>
  <c r="FB190" i="2"/>
  <c r="FC190" i="2"/>
  <c r="FD190" i="2"/>
  <c r="FE190" i="2"/>
  <c r="FB191" i="2"/>
  <c r="FC191" i="2"/>
  <c r="FD191" i="2"/>
  <c r="FE191" i="2"/>
  <c r="FB192" i="2"/>
  <c r="FC192" i="2"/>
  <c r="FD192" i="2"/>
  <c r="FE192" i="2"/>
  <c r="FB193" i="2"/>
  <c r="FC193" i="2"/>
  <c r="FD193" i="2"/>
  <c r="FE193" i="2"/>
  <c r="FB194" i="2"/>
  <c r="FC194" i="2"/>
  <c r="FD194" i="2"/>
  <c r="FE194" i="2"/>
  <c r="FB195" i="2"/>
  <c r="FC195" i="2"/>
  <c r="FD195" i="2"/>
  <c r="FE195" i="2"/>
  <c r="FB196" i="2"/>
  <c r="FC196" i="2"/>
  <c r="FD196" i="2"/>
  <c r="FE196" i="2"/>
  <c r="FB197" i="2"/>
  <c r="FC197" i="2"/>
  <c r="FD197" i="2"/>
  <c r="FE197" i="2"/>
  <c r="FB198" i="2"/>
  <c r="FC198" i="2"/>
  <c r="FD198" i="2"/>
  <c r="FE198" i="2"/>
  <c r="FB199" i="2"/>
  <c r="FC199" i="2"/>
  <c r="FD199" i="2"/>
  <c r="FE199" i="2"/>
  <c r="FB200" i="2"/>
  <c r="FC200" i="2"/>
  <c r="FD200" i="2"/>
  <c r="FE200" i="2"/>
  <c r="FB201" i="2"/>
  <c r="FC201" i="2"/>
  <c r="FD201" i="2"/>
  <c r="FE201" i="2"/>
  <c r="FB202" i="2"/>
  <c r="FC202" i="2"/>
  <c r="FD202" i="2"/>
  <c r="FE202" i="2"/>
  <c r="FB203" i="2"/>
  <c r="FC203" i="2"/>
  <c r="FD203" i="2"/>
  <c r="FE203" i="2"/>
  <c r="FB204" i="2"/>
  <c r="FC204" i="2"/>
  <c r="FD204" i="2"/>
  <c r="FE204" i="2"/>
  <c r="FB205" i="2"/>
  <c r="FC205" i="2"/>
  <c r="FD205" i="2"/>
  <c r="FE205" i="2"/>
  <c r="FB206" i="2"/>
  <c r="FC206" i="2"/>
  <c r="FD206" i="2"/>
  <c r="FE206" i="2"/>
  <c r="FB207" i="2"/>
  <c r="FC207" i="2"/>
  <c r="FD207" i="2"/>
  <c r="FE207" i="2"/>
  <c r="FB208" i="2"/>
  <c r="FC208" i="2"/>
  <c r="FD208" i="2"/>
  <c r="FE208" i="2"/>
  <c r="FB209" i="2"/>
  <c r="FC209" i="2"/>
  <c r="FD209" i="2"/>
  <c r="FE209" i="2"/>
  <c r="FB210" i="2"/>
  <c r="FC210" i="2"/>
  <c r="FD210" i="2"/>
  <c r="FE210" i="2"/>
  <c r="FB211" i="2"/>
  <c r="FC211" i="2"/>
  <c r="FD211" i="2"/>
  <c r="FE211" i="2"/>
  <c r="FC5" i="2"/>
  <c r="FD5" i="2"/>
  <c r="FE5" i="2"/>
  <c r="FB5" i="2"/>
  <c r="EW6" i="2"/>
  <c r="EX6" i="2"/>
  <c r="EY6" i="2"/>
  <c r="EZ6" i="2"/>
  <c r="EW7" i="2"/>
  <c r="EX7" i="2"/>
  <c r="EY7" i="2"/>
  <c r="EZ7" i="2"/>
  <c r="EW8" i="2"/>
  <c r="EX8" i="2"/>
  <c r="EY8" i="2"/>
  <c r="EZ8" i="2"/>
  <c r="EW9" i="2"/>
  <c r="EX9" i="2"/>
  <c r="EY9" i="2"/>
  <c r="EZ9" i="2"/>
  <c r="EW10" i="2"/>
  <c r="EX10" i="2"/>
  <c r="EY10" i="2"/>
  <c r="EZ10" i="2"/>
  <c r="EW11" i="2"/>
  <c r="EX11" i="2"/>
  <c r="EY11" i="2"/>
  <c r="EZ11" i="2"/>
  <c r="EW12" i="2"/>
  <c r="EX12" i="2"/>
  <c r="EY12" i="2"/>
  <c r="EZ12" i="2"/>
  <c r="EW13" i="2"/>
  <c r="EX13" i="2"/>
  <c r="EY13" i="2"/>
  <c r="EZ13" i="2"/>
  <c r="EW14" i="2"/>
  <c r="EX14" i="2"/>
  <c r="EY14" i="2"/>
  <c r="EZ14" i="2"/>
  <c r="EW15" i="2"/>
  <c r="EX15" i="2"/>
  <c r="EY15" i="2"/>
  <c r="EZ15" i="2"/>
  <c r="EW16" i="2"/>
  <c r="EX16" i="2"/>
  <c r="EY16" i="2"/>
  <c r="EZ16" i="2"/>
  <c r="EW17" i="2"/>
  <c r="EX17" i="2"/>
  <c r="EY17" i="2"/>
  <c r="EZ17" i="2"/>
  <c r="EW18" i="2"/>
  <c r="EX18" i="2"/>
  <c r="EY18" i="2"/>
  <c r="EZ18" i="2"/>
  <c r="EW19" i="2"/>
  <c r="EX19" i="2"/>
  <c r="EY19" i="2"/>
  <c r="EZ19" i="2"/>
  <c r="EW20" i="2"/>
  <c r="EX20" i="2"/>
  <c r="EY20" i="2"/>
  <c r="EZ20" i="2"/>
  <c r="EW21" i="2"/>
  <c r="EX21" i="2"/>
  <c r="EY21" i="2"/>
  <c r="EZ21" i="2"/>
  <c r="EW22" i="2"/>
  <c r="EX22" i="2"/>
  <c r="EY22" i="2"/>
  <c r="EZ22" i="2"/>
  <c r="EW23" i="2"/>
  <c r="EX23" i="2"/>
  <c r="EY23" i="2"/>
  <c r="EZ23" i="2"/>
  <c r="EW24" i="2"/>
  <c r="EX24" i="2"/>
  <c r="EY24" i="2"/>
  <c r="EZ24" i="2"/>
  <c r="EW25" i="2"/>
  <c r="EX25" i="2"/>
  <c r="EY25" i="2"/>
  <c r="EZ25" i="2"/>
  <c r="EW26" i="2"/>
  <c r="EX26" i="2"/>
  <c r="EY26" i="2"/>
  <c r="EZ26" i="2"/>
  <c r="EW27" i="2"/>
  <c r="EX27" i="2"/>
  <c r="EY27" i="2"/>
  <c r="EZ27" i="2"/>
  <c r="EW28" i="2"/>
  <c r="EX28" i="2"/>
  <c r="EY28" i="2"/>
  <c r="EZ28" i="2"/>
  <c r="EW29" i="2"/>
  <c r="EX29" i="2"/>
  <c r="EY29" i="2"/>
  <c r="EZ29" i="2"/>
  <c r="EW30" i="2"/>
  <c r="EX30" i="2"/>
  <c r="EY30" i="2"/>
  <c r="EZ30" i="2"/>
  <c r="EW31" i="2"/>
  <c r="EX31" i="2"/>
  <c r="EY31" i="2"/>
  <c r="EZ31" i="2"/>
  <c r="EW32" i="2"/>
  <c r="EX32" i="2"/>
  <c r="EY32" i="2"/>
  <c r="EZ32" i="2"/>
  <c r="EW33" i="2"/>
  <c r="EX33" i="2"/>
  <c r="EY33" i="2"/>
  <c r="EZ33" i="2"/>
  <c r="EW34" i="2"/>
  <c r="EX34" i="2"/>
  <c r="EY34" i="2"/>
  <c r="EZ34" i="2"/>
  <c r="EW35" i="2"/>
  <c r="EX35" i="2"/>
  <c r="EY35" i="2"/>
  <c r="EZ35" i="2"/>
  <c r="EW36" i="2"/>
  <c r="EX36" i="2"/>
  <c r="EY36" i="2"/>
  <c r="EZ36" i="2"/>
  <c r="EW37" i="2"/>
  <c r="EX37" i="2"/>
  <c r="EY37" i="2"/>
  <c r="EZ37" i="2"/>
  <c r="EW38" i="2"/>
  <c r="EX38" i="2"/>
  <c r="EY38" i="2"/>
  <c r="EZ38" i="2"/>
  <c r="EW39" i="2"/>
  <c r="EX39" i="2"/>
  <c r="EY39" i="2"/>
  <c r="EZ39" i="2"/>
  <c r="EW40" i="2"/>
  <c r="EX40" i="2"/>
  <c r="EY40" i="2"/>
  <c r="EZ40" i="2"/>
  <c r="EW41" i="2"/>
  <c r="EX41" i="2"/>
  <c r="EY41" i="2"/>
  <c r="EZ41" i="2"/>
  <c r="EW42" i="2"/>
  <c r="EX42" i="2"/>
  <c r="EY42" i="2"/>
  <c r="EZ42" i="2"/>
  <c r="EW43" i="2"/>
  <c r="EX43" i="2"/>
  <c r="EY43" i="2"/>
  <c r="EZ43" i="2"/>
  <c r="EW44" i="2"/>
  <c r="EX44" i="2"/>
  <c r="EY44" i="2"/>
  <c r="EZ44" i="2"/>
  <c r="EW45" i="2"/>
  <c r="EX45" i="2"/>
  <c r="EY45" i="2"/>
  <c r="EZ45" i="2"/>
  <c r="EW46" i="2"/>
  <c r="EX46" i="2"/>
  <c r="EY46" i="2"/>
  <c r="EZ46" i="2"/>
  <c r="EW47" i="2"/>
  <c r="EX47" i="2"/>
  <c r="EY47" i="2"/>
  <c r="EZ47" i="2"/>
  <c r="EW48" i="2"/>
  <c r="EX48" i="2"/>
  <c r="EY48" i="2"/>
  <c r="EZ48" i="2"/>
  <c r="EW49" i="2"/>
  <c r="EX49" i="2"/>
  <c r="EY49" i="2"/>
  <c r="EZ49" i="2"/>
  <c r="EW50" i="2"/>
  <c r="EX50" i="2"/>
  <c r="EY50" i="2"/>
  <c r="EZ50" i="2"/>
  <c r="EW51" i="2"/>
  <c r="EX51" i="2"/>
  <c r="EY51" i="2"/>
  <c r="EZ51" i="2"/>
  <c r="EW52" i="2"/>
  <c r="EX52" i="2"/>
  <c r="EY52" i="2"/>
  <c r="EZ52" i="2"/>
  <c r="EW53" i="2"/>
  <c r="EX53" i="2"/>
  <c r="EY53" i="2"/>
  <c r="EZ53" i="2"/>
  <c r="EW54" i="2"/>
  <c r="EX54" i="2"/>
  <c r="EY54" i="2"/>
  <c r="EZ54" i="2"/>
  <c r="EW55" i="2"/>
  <c r="EX55" i="2"/>
  <c r="EY55" i="2"/>
  <c r="EZ55" i="2"/>
  <c r="EW56" i="2"/>
  <c r="EX56" i="2"/>
  <c r="EY56" i="2"/>
  <c r="EZ56" i="2"/>
  <c r="EW57" i="2"/>
  <c r="EX57" i="2"/>
  <c r="EY57" i="2"/>
  <c r="EZ57" i="2"/>
  <c r="EW58" i="2"/>
  <c r="EX58" i="2"/>
  <c r="EY58" i="2"/>
  <c r="EZ58" i="2"/>
  <c r="EW59" i="2"/>
  <c r="EX59" i="2"/>
  <c r="EY59" i="2"/>
  <c r="EZ59" i="2"/>
  <c r="EW60" i="2"/>
  <c r="EX60" i="2"/>
  <c r="EY60" i="2"/>
  <c r="EZ60" i="2"/>
  <c r="EW61" i="2"/>
  <c r="EX61" i="2"/>
  <c r="EY61" i="2"/>
  <c r="EZ61" i="2"/>
  <c r="EW62" i="2"/>
  <c r="EX62" i="2"/>
  <c r="EY62" i="2"/>
  <c r="EZ62" i="2"/>
  <c r="EW63" i="2"/>
  <c r="EX63" i="2"/>
  <c r="EY63" i="2"/>
  <c r="EZ63" i="2"/>
  <c r="EW64" i="2"/>
  <c r="EX64" i="2"/>
  <c r="EY64" i="2"/>
  <c r="EZ64" i="2"/>
  <c r="EW65" i="2"/>
  <c r="EX65" i="2"/>
  <c r="EY65" i="2"/>
  <c r="EZ65" i="2"/>
  <c r="EW66" i="2"/>
  <c r="EX66" i="2"/>
  <c r="EY66" i="2"/>
  <c r="EZ66" i="2"/>
  <c r="EW67" i="2"/>
  <c r="EX67" i="2"/>
  <c r="EY67" i="2"/>
  <c r="EZ67" i="2"/>
  <c r="EW68" i="2"/>
  <c r="EX68" i="2"/>
  <c r="EY68" i="2"/>
  <c r="EZ68" i="2"/>
  <c r="EW69" i="2"/>
  <c r="EX69" i="2"/>
  <c r="EY69" i="2"/>
  <c r="EZ69" i="2"/>
  <c r="EW70" i="2"/>
  <c r="EX70" i="2"/>
  <c r="EY70" i="2"/>
  <c r="EZ70" i="2"/>
  <c r="EW71" i="2"/>
  <c r="EX71" i="2"/>
  <c r="EY71" i="2"/>
  <c r="EZ71" i="2"/>
  <c r="EW72" i="2"/>
  <c r="EX72" i="2"/>
  <c r="EY72" i="2"/>
  <c r="EZ72" i="2"/>
  <c r="EW73" i="2"/>
  <c r="EX73" i="2"/>
  <c r="EY73" i="2"/>
  <c r="EZ73" i="2"/>
  <c r="EW74" i="2"/>
  <c r="EX74" i="2"/>
  <c r="EY74" i="2"/>
  <c r="EZ74" i="2"/>
  <c r="EW75" i="2"/>
  <c r="EX75" i="2"/>
  <c r="EY75" i="2"/>
  <c r="EZ75" i="2"/>
  <c r="EW76" i="2"/>
  <c r="EX76" i="2"/>
  <c r="EY76" i="2"/>
  <c r="EZ76" i="2"/>
  <c r="EW77" i="2"/>
  <c r="EX77" i="2"/>
  <c r="EY77" i="2"/>
  <c r="EZ77" i="2"/>
  <c r="EW78" i="2"/>
  <c r="EX78" i="2"/>
  <c r="EY78" i="2"/>
  <c r="EZ78" i="2"/>
  <c r="EW79" i="2"/>
  <c r="EX79" i="2"/>
  <c r="EY79" i="2"/>
  <c r="EZ79" i="2"/>
  <c r="EW80" i="2"/>
  <c r="EX80" i="2"/>
  <c r="EY80" i="2"/>
  <c r="EZ80" i="2"/>
  <c r="EW81" i="2"/>
  <c r="EX81" i="2"/>
  <c r="EY81" i="2"/>
  <c r="EZ81" i="2"/>
  <c r="EW82" i="2"/>
  <c r="EX82" i="2"/>
  <c r="EY82" i="2"/>
  <c r="EZ82" i="2"/>
  <c r="EW83" i="2"/>
  <c r="EX83" i="2"/>
  <c r="EY83" i="2"/>
  <c r="EZ83" i="2"/>
  <c r="EW84" i="2"/>
  <c r="EX84" i="2"/>
  <c r="EY84" i="2"/>
  <c r="EZ84" i="2"/>
  <c r="EW85" i="2"/>
  <c r="EX85" i="2"/>
  <c r="EY85" i="2"/>
  <c r="EZ85" i="2"/>
  <c r="EW86" i="2"/>
  <c r="EX86" i="2"/>
  <c r="EY86" i="2"/>
  <c r="EZ86" i="2"/>
  <c r="EW87" i="2"/>
  <c r="EX87" i="2"/>
  <c r="EY87" i="2"/>
  <c r="EZ87" i="2"/>
  <c r="EW88" i="2"/>
  <c r="EX88" i="2"/>
  <c r="EY88" i="2"/>
  <c r="EZ88" i="2"/>
  <c r="EW89" i="2"/>
  <c r="EX89" i="2"/>
  <c r="EY89" i="2"/>
  <c r="EZ89" i="2"/>
  <c r="EW90" i="2"/>
  <c r="EX90" i="2"/>
  <c r="EY90" i="2"/>
  <c r="EZ90" i="2"/>
  <c r="EW91" i="2"/>
  <c r="EX91" i="2"/>
  <c r="EY91" i="2"/>
  <c r="EZ91" i="2"/>
  <c r="EW92" i="2"/>
  <c r="EX92" i="2"/>
  <c r="EY92" i="2"/>
  <c r="EZ92" i="2"/>
  <c r="EW93" i="2"/>
  <c r="EX93" i="2"/>
  <c r="EY93" i="2"/>
  <c r="EZ93" i="2"/>
  <c r="EW94" i="2"/>
  <c r="EX94" i="2"/>
  <c r="EY94" i="2"/>
  <c r="EZ94" i="2"/>
  <c r="EW95" i="2"/>
  <c r="EX95" i="2"/>
  <c r="EY95" i="2"/>
  <c r="EZ95" i="2"/>
  <c r="EW96" i="2"/>
  <c r="EX96" i="2"/>
  <c r="EY96" i="2"/>
  <c r="EZ96" i="2"/>
  <c r="EW97" i="2"/>
  <c r="EX97" i="2"/>
  <c r="EY97" i="2"/>
  <c r="EZ97" i="2"/>
  <c r="EW98" i="2"/>
  <c r="EX98" i="2"/>
  <c r="EY98" i="2"/>
  <c r="EZ98" i="2"/>
  <c r="EW99" i="2"/>
  <c r="EX99" i="2"/>
  <c r="EY99" i="2"/>
  <c r="EZ99" i="2"/>
  <c r="EW100" i="2"/>
  <c r="EX100" i="2"/>
  <c r="EY100" i="2"/>
  <c r="EZ100" i="2"/>
  <c r="EW101" i="2"/>
  <c r="EX101" i="2"/>
  <c r="EY101" i="2"/>
  <c r="EZ101" i="2"/>
  <c r="EW102" i="2"/>
  <c r="EX102" i="2"/>
  <c r="EY102" i="2"/>
  <c r="EZ102" i="2"/>
  <c r="EW103" i="2"/>
  <c r="EX103" i="2"/>
  <c r="EY103" i="2"/>
  <c r="EZ103" i="2"/>
  <c r="EW104" i="2"/>
  <c r="EX104" i="2"/>
  <c r="EY104" i="2"/>
  <c r="EZ104" i="2"/>
  <c r="EW105" i="2"/>
  <c r="EX105" i="2"/>
  <c r="EY105" i="2"/>
  <c r="EZ105" i="2"/>
  <c r="EW106" i="2"/>
  <c r="EX106" i="2"/>
  <c r="EY106" i="2"/>
  <c r="EZ106" i="2"/>
  <c r="EW107" i="2"/>
  <c r="EX107" i="2"/>
  <c r="EY107" i="2"/>
  <c r="EZ107" i="2"/>
  <c r="EW108" i="2"/>
  <c r="EX108" i="2"/>
  <c r="EY108" i="2"/>
  <c r="EZ108" i="2"/>
  <c r="EW109" i="2"/>
  <c r="EX109" i="2"/>
  <c r="EY109" i="2"/>
  <c r="EZ109" i="2"/>
  <c r="EW110" i="2"/>
  <c r="EX110" i="2"/>
  <c r="EY110" i="2"/>
  <c r="EZ110" i="2"/>
  <c r="EW111" i="2"/>
  <c r="EX111" i="2"/>
  <c r="EY111" i="2"/>
  <c r="EZ111" i="2"/>
  <c r="EW112" i="2"/>
  <c r="EX112" i="2"/>
  <c r="EY112" i="2"/>
  <c r="EZ112" i="2"/>
  <c r="EW113" i="2"/>
  <c r="EX113" i="2"/>
  <c r="EY113" i="2"/>
  <c r="EZ113" i="2"/>
  <c r="EW114" i="2"/>
  <c r="EX114" i="2"/>
  <c r="EY114" i="2"/>
  <c r="EZ114" i="2"/>
  <c r="EW115" i="2"/>
  <c r="EX115" i="2"/>
  <c r="EY115" i="2"/>
  <c r="EZ115" i="2"/>
  <c r="EW116" i="2"/>
  <c r="EX116" i="2"/>
  <c r="EY116" i="2"/>
  <c r="EZ116" i="2"/>
  <c r="EW117" i="2"/>
  <c r="EX117" i="2"/>
  <c r="EY117" i="2"/>
  <c r="EZ117" i="2"/>
  <c r="EW118" i="2"/>
  <c r="EX118" i="2"/>
  <c r="EY118" i="2"/>
  <c r="EZ118" i="2"/>
  <c r="EW119" i="2"/>
  <c r="EX119" i="2"/>
  <c r="EY119" i="2"/>
  <c r="EZ119" i="2"/>
  <c r="EW120" i="2"/>
  <c r="EX120" i="2"/>
  <c r="EY120" i="2"/>
  <c r="EZ120" i="2"/>
  <c r="EW121" i="2"/>
  <c r="EX121" i="2"/>
  <c r="EY121" i="2"/>
  <c r="EZ121" i="2"/>
  <c r="EW122" i="2"/>
  <c r="EX122" i="2"/>
  <c r="EY122" i="2"/>
  <c r="EZ122" i="2"/>
  <c r="EW123" i="2"/>
  <c r="EX123" i="2"/>
  <c r="EY123" i="2"/>
  <c r="EZ123" i="2"/>
  <c r="EW124" i="2"/>
  <c r="EX124" i="2"/>
  <c r="EY124" i="2"/>
  <c r="EZ124" i="2"/>
  <c r="EW125" i="2"/>
  <c r="EX125" i="2"/>
  <c r="EY125" i="2"/>
  <c r="EZ125" i="2"/>
  <c r="EW126" i="2"/>
  <c r="EX126" i="2"/>
  <c r="EY126" i="2"/>
  <c r="EZ126" i="2"/>
  <c r="EW127" i="2"/>
  <c r="EX127" i="2"/>
  <c r="EY127" i="2"/>
  <c r="EZ127" i="2"/>
  <c r="EW128" i="2"/>
  <c r="EX128" i="2"/>
  <c r="EY128" i="2"/>
  <c r="EZ128" i="2"/>
  <c r="EW129" i="2"/>
  <c r="EX129" i="2"/>
  <c r="EY129" i="2"/>
  <c r="EZ129" i="2"/>
  <c r="EW130" i="2"/>
  <c r="EX130" i="2"/>
  <c r="EY130" i="2"/>
  <c r="EZ130" i="2"/>
  <c r="EW131" i="2"/>
  <c r="EX131" i="2"/>
  <c r="EY131" i="2"/>
  <c r="EZ131" i="2"/>
  <c r="EW132" i="2"/>
  <c r="EX132" i="2"/>
  <c r="EY132" i="2"/>
  <c r="EZ132" i="2"/>
  <c r="EW133" i="2"/>
  <c r="EX133" i="2"/>
  <c r="EY133" i="2"/>
  <c r="EZ133" i="2"/>
  <c r="EW134" i="2"/>
  <c r="EX134" i="2"/>
  <c r="EY134" i="2"/>
  <c r="EZ134" i="2"/>
  <c r="EW135" i="2"/>
  <c r="EX135" i="2"/>
  <c r="EY135" i="2"/>
  <c r="EZ135" i="2"/>
  <c r="EW136" i="2"/>
  <c r="EX136" i="2"/>
  <c r="EY136" i="2"/>
  <c r="EZ136" i="2"/>
  <c r="EW137" i="2"/>
  <c r="EX137" i="2"/>
  <c r="EY137" i="2"/>
  <c r="EZ137" i="2"/>
  <c r="EW138" i="2"/>
  <c r="EX138" i="2"/>
  <c r="EY138" i="2"/>
  <c r="EZ138" i="2"/>
  <c r="EW139" i="2"/>
  <c r="EX139" i="2"/>
  <c r="EY139" i="2"/>
  <c r="EZ139" i="2"/>
  <c r="EW140" i="2"/>
  <c r="EX140" i="2"/>
  <c r="EY140" i="2"/>
  <c r="EZ140" i="2"/>
  <c r="EW141" i="2"/>
  <c r="EX141" i="2"/>
  <c r="EY141" i="2"/>
  <c r="EZ141" i="2"/>
  <c r="EW142" i="2"/>
  <c r="EX142" i="2"/>
  <c r="EY142" i="2"/>
  <c r="EZ142" i="2"/>
  <c r="EW143" i="2"/>
  <c r="EX143" i="2"/>
  <c r="EY143" i="2"/>
  <c r="EZ143" i="2"/>
  <c r="EW144" i="2"/>
  <c r="EX144" i="2"/>
  <c r="EY144" i="2"/>
  <c r="EZ144" i="2"/>
  <c r="EW145" i="2"/>
  <c r="EX145" i="2"/>
  <c r="EY145" i="2"/>
  <c r="EZ145" i="2"/>
  <c r="EW146" i="2"/>
  <c r="EX146" i="2"/>
  <c r="EY146" i="2"/>
  <c r="EZ146" i="2"/>
  <c r="EW147" i="2"/>
  <c r="EX147" i="2"/>
  <c r="EY147" i="2"/>
  <c r="EZ147" i="2"/>
  <c r="EW148" i="2"/>
  <c r="EX148" i="2"/>
  <c r="EY148" i="2"/>
  <c r="EZ148" i="2"/>
  <c r="EW149" i="2"/>
  <c r="EX149" i="2"/>
  <c r="EY149" i="2"/>
  <c r="EZ149" i="2"/>
  <c r="EW150" i="2"/>
  <c r="EX150" i="2"/>
  <c r="EY150" i="2"/>
  <c r="EZ150" i="2"/>
  <c r="EW151" i="2"/>
  <c r="EX151" i="2"/>
  <c r="EY151" i="2"/>
  <c r="EZ151" i="2"/>
  <c r="EW152" i="2"/>
  <c r="EX152" i="2"/>
  <c r="EY152" i="2"/>
  <c r="EZ152" i="2"/>
  <c r="EW153" i="2"/>
  <c r="EX153" i="2"/>
  <c r="EY153" i="2"/>
  <c r="EZ153" i="2"/>
  <c r="EW154" i="2"/>
  <c r="EX154" i="2"/>
  <c r="EY154" i="2"/>
  <c r="EZ154" i="2"/>
  <c r="EW155" i="2"/>
  <c r="EX155" i="2"/>
  <c r="EY155" i="2"/>
  <c r="EZ155" i="2"/>
  <c r="EW156" i="2"/>
  <c r="EX156" i="2"/>
  <c r="EY156" i="2"/>
  <c r="EZ156" i="2"/>
  <c r="EW157" i="2"/>
  <c r="EX157" i="2"/>
  <c r="EY157" i="2"/>
  <c r="EZ157" i="2"/>
  <c r="EW158" i="2"/>
  <c r="EX158" i="2"/>
  <c r="EY158" i="2"/>
  <c r="EZ158" i="2"/>
  <c r="EW159" i="2"/>
  <c r="EX159" i="2"/>
  <c r="EY159" i="2"/>
  <c r="EZ159" i="2"/>
  <c r="EW160" i="2"/>
  <c r="EX160" i="2"/>
  <c r="EY160" i="2"/>
  <c r="EZ160" i="2"/>
  <c r="EW161" i="2"/>
  <c r="EX161" i="2"/>
  <c r="EY161" i="2"/>
  <c r="EZ161" i="2"/>
  <c r="EW162" i="2"/>
  <c r="EX162" i="2"/>
  <c r="EY162" i="2"/>
  <c r="EZ162" i="2"/>
  <c r="EW163" i="2"/>
  <c r="EX163" i="2"/>
  <c r="EY163" i="2"/>
  <c r="EZ163" i="2"/>
  <c r="EW164" i="2"/>
  <c r="EX164" i="2"/>
  <c r="EY164" i="2"/>
  <c r="EZ164" i="2"/>
  <c r="EW165" i="2"/>
  <c r="EX165" i="2"/>
  <c r="EY165" i="2"/>
  <c r="EZ165" i="2"/>
  <c r="EW166" i="2"/>
  <c r="EX166" i="2"/>
  <c r="EY166" i="2"/>
  <c r="EZ166" i="2"/>
  <c r="EW167" i="2"/>
  <c r="EX167" i="2"/>
  <c r="EY167" i="2"/>
  <c r="EZ167" i="2"/>
  <c r="EW168" i="2"/>
  <c r="EX168" i="2"/>
  <c r="EY168" i="2"/>
  <c r="EZ168" i="2"/>
  <c r="EW169" i="2"/>
  <c r="EX169" i="2"/>
  <c r="EY169" i="2"/>
  <c r="EZ169" i="2"/>
  <c r="EW170" i="2"/>
  <c r="EX170" i="2"/>
  <c r="EY170" i="2"/>
  <c r="EZ170" i="2"/>
  <c r="EW171" i="2"/>
  <c r="EX171" i="2"/>
  <c r="EY171" i="2"/>
  <c r="EZ171" i="2"/>
  <c r="EW172" i="2"/>
  <c r="EX172" i="2"/>
  <c r="EY172" i="2"/>
  <c r="EZ172" i="2"/>
  <c r="EW173" i="2"/>
  <c r="EX173" i="2"/>
  <c r="EY173" i="2"/>
  <c r="EZ173" i="2"/>
  <c r="EW174" i="2"/>
  <c r="EX174" i="2"/>
  <c r="EY174" i="2"/>
  <c r="EZ174" i="2"/>
  <c r="EW175" i="2"/>
  <c r="EX175" i="2"/>
  <c r="EY175" i="2"/>
  <c r="EZ175" i="2"/>
  <c r="EW176" i="2"/>
  <c r="EX176" i="2"/>
  <c r="EY176" i="2"/>
  <c r="EZ176" i="2"/>
  <c r="EW177" i="2"/>
  <c r="EX177" i="2"/>
  <c r="EY177" i="2"/>
  <c r="EZ177" i="2"/>
  <c r="EW178" i="2"/>
  <c r="EX178" i="2"/>
  <c r="EY178" i="2"/>
  <c r="EZ178" i="2"/>
  <c r="EW179" i="2"/>
  <c r="EX179" i="2"/>
  <c r="EY179" i="2"/>
  <c r="EZ179" i="2"/>
  <c r="EW180" i="2"/>
  <c r="EX180" i="2"/>
  <c r="EY180" i="2"/>
  <c r="EZ180" i="2"/>
  <c r="EW181" i="2"/>
  <c r="EX181" i="2"/>
  <c r="EY181" i="2"/>
  <c r="EZ181" i="2"/>
  <c r="EW182" i="2"/>
  <c r="EX182" i="2"/>
  <c r="EY182" i="2"/>
  <c r="EZ182" i="2"/>
  <c r="EW183" i="2"/>
  <c r="EX183" i="2"/>
  <c r="EY183" i="2"/>
  <c r="EZ183" i="2"/>
  <c r="EW184" i="2"/>
  <c r="EX184" i="2"/>
  <c r="EY184" i="2"/>
  <c r="EZ184" i="2"/>
  <c r="EW185" i="2"/>
  <c r="EX185" i="2"/>
  <c r="EY185" i="2"/>
  <c r="EZ185" i="2"/>
  <c r="EW186" i="2"/>
  <c r="EX186" i="2"/>
  <c r="EY186" i="2"/>
  <c r="EZ186" i="2"/>
  <c r="EW187" i="2"/>
  <c r="EX187" i="2"/>
  <c r="EY187" i="2"/>
  <c r="EZ187" i="2"/>
  <c r="EW188" i="2"/>
  <c r="EX188" i="2"/>
  <c r="EY188" i="2"/>
  <c r="EZ188" i="2"/>
  <c r="EW189" i="2"/>
  <c r="EX189" i="2"/>
  <c r="EY189" i="2"/>
  <c r="EZ189" i="2"/>
  <c r="EW190" i="2"/>
  <c r="EX190" i="2"/>
  <c r="EY190" i="2"/>
  <c r="EZ190" i="2"/>
  <c r="EW191" i="2"/>
  <c r="EX191" i="2"/>
  <c r="EY191" i="2"/>
  <c r="EZ191" i="2"/>
  <c r="EW192" i="2"/>
  <c r="EX192" i="2"/>
  <c r="EY192" i="2"/>
  <c r="EZ192" i="2"/>
  <c r="EW193" i="2"/>
  <c r="EX193" i="2"/>
  <c r="EY193" i="2"/>
  <c r="EZ193" i="2"/>
  <c r="EW194" i="2"/>
  <c r="EX194" i="2"/>
  <c r="EY194" i="2"/>
  <c r="EZ194" i="2"/>
  <c r="EW195" i="2"/>
  <c r="EX195" i="2"/>
  <c r="EY195" i="2"/>
  <c r="EZ195" i="2"/>
  <c r="EW196" i="2"/>
  <c r="EX196" i="2"/>
  <c r="EY196" i="2"/>
  <c r="EZ196" i="2"/>
  <c r="EW197" i="2"/>
  <c r="EX197" i="2"/>
  <c r="EY197" i="2"/>
  <c r="EZ197" i="2"/>
  <c r="EW198" i="2"/>
  <c r="EX198" i="2"/>
  <c r="EY198" i="2"/>
  <c r="EZ198" i="2"/>
  <c r="EW199" i="2"/>
  <c r="EX199" i="2"/>
  <c r="EY199" i="2"/>
  <c r="EZ199" i="2"/>
  <c r="EW200" i="2"/>
  <c r="EX200" i="2"/>
  <c r="EY200" i="2"/>
  <c r="EZ200" i="2"/>
  <c r="EW201" i="2"/>
  <c r="EX201" i="2"/>
  <c r="EY201" i="2"/>
  <c r="EZ201" i="2"/>
  <c r="EW202" i="2"/>
  <c r="EX202" i="2"/>
  <c r="EY202" i="2"/>
  <c r="EZ202" i="2"/>
  <c r="EW203" i="2"/>
  <c r="EX203" i="2"/>
  <c r="EY203" i="2"/>
  <c r="EZ203" i="2"/>
  <c r="EW204" i="2"/>
  <c r="EX204" i="2"/>
  <c r="EY204" i="2"/>
  <c r="EZ204" i="2"/>
  <c r="EW205" i="2"/>
  <c r="EX205" i="2"/>
  <c r="EY205" i="2"/>
  <c r="EZ205" i="2"/>
  <c r="EW206" i="2"/>
  <c r="EX206" i="2"/>
  <c r="EY206" i="2"/>
  <c r="EZ206" i="2"/>
  <c r="EW207" i="2"/>
  <c r="EX207" i="2"/>
  <c r="EY207" i="2"/>
  <c r="EZ207" i="2"/>
  <c r="EW208" i="2"/>
  <c r="EX208" i="2"/>
  <c r="EY208" i="2"/>
  <c r="EZ208" i="2"/>
  <c r="EW209" i="2"/>
  <c r="EX209" i="2"/>
  <c r="EY209" i="2"/>
  <c r="EZ209" i="2"/>
  <c r="EW210" i="2"/>
  <c r="EX210" i="2"/>
  <c r="EY210" i="2"/>
  <c r="EZ210" i="2"/>
  <c r="EW211" i="2"/>
  <c r="EX211" i="2"/>
  <c r="EY211" i="2"/>
  <c r="EZ211" i="2"/>
  <c r="EX5" i="2"/>
  <c r="EY5" i="2"/>
  <c r="EZ5" i="2"/>
  <c r="EW5" i="2"/>
  <c r="AH34" i="8"/>
  <c r="AJ36" i="8"/>
  <c r="AJ32" i="8"/>
  <c r="AI33" i="8"/>
  <c r="AI30" i="8"/>
  <c r="AI28" i="8"/>
  <c r="AI26" i="8"/>
  <c r="AI24" i="8"/>
  <c r="AI22" i="8"/>
  <c r="AI20" i="8"/>
  <c r="AI18" i="8"/>
  <c r="AI16" i="8"/>
  <c r="AI14" i="8"/>
  <c r="AI12" i="8"/>
  <c r="AI10" i="8"/>
  <c r="AK35" i="8"/>
  <c r="AK31" i="8"/>
  <c r="AK29" i="8"/>
  <c r="AK27" i="8"/>
  <c r="AK25" i="8"/>
  <c r="AK23" i="8"/>
  <c r="AK21" i="8"/>
  <c r="AK19" i="8"/>
  <c r="AK17" i="8"/>
  <c r="AK15" i="8"/>
  <c r="AK13" i="8"/>
  <c r="AK11" i="8"/>
  <c r="AK9" i="8"/>
  <c r="CN6" i="2" l="1"/>
  <c r="DS6" i="2" s="1"/>
  <c r="CO6" i="2"/>
  <c r="DT6" i="2" s="1"/>
  <c r="CP6" i="2"/>
  <c r="DU6" i="2" s="1"/>
  <c r="CQ6" i="2"/>
  <c r="DV6" i="2" s="1"/>
  <c r="CS6" i="2"/>
  <c r="DX6" i="2" s="1"/>
  <c r="CT6" i="2"/>
  <c r="DY6" i="2" s="1"/>
  <c r="CU6" i="2"/>
  <c r="DZ6" i="2" s="1"/>
  <c r="CV6" i="2"/>
  <c r="EA6" i="2" s="1"/>
  <c r="CW6" i="2"/>
  <c r="EB6" i="2" s="1"/>
  <c r="CX6" i="2"/>
  <c r="EC6" i="2" s="1"/>
  <c r="CY6" i="2"/>
  <c r="ED6" i="2" s="1"/>
  <c r="CZ6" i="2"/>
  <c r="EE6" i="2" s="1"/>
  <c r="DA6" i="2"/>
  <c r="EF6" i="2" s="1"/>
  <c r="DB6" i="2"/>
  <c r="EG6" i="2" s="1"/>
  <c r="DC6" i="2"/>
  <c r="EH6" i="2" s="1"/>
  <c r="DD6" i="2"/>
  <c r="EI6" i="2" s="1"/>
  <c r="DE6" i="2"/>
  <c r="EJ6" i="2" s="1"/>
  <c r="DF6" i="2"/>
  <c r="EK6" i="2" s="1"/>
  <c r="DG6" i="2"/>
  <c r="EL6" i="2" s="1"/>
  <c r="DH6" i="2"/>
  <c r="EM6" i="2" s="1"/>
  <c r="DI6" i="2"/>
  <c r="EN6" i="2" s="1"/>
  <c r="DJ6" i="2"/>
  <c r="EO6" i="2" s="1"/>
  <c r="DK6" i="2"/>
  <c r="EP6" i="2" s="1"/>
  <c r="DL6" i="2"/>
  <c r="EQ6" i="2" s="1"/>
  <c r="DM6" i="2"/>
  <c r="ER6" i="2" s="1"/>
  <c r="DN6" i="2"/>
  <c r="ES6" i="2" s="1"/>
  <c r="DO6" i="2"/>
  <c r="ET6" i="2" s="1"/>
  <c r="CN7" i="2"/>
  <c r="DS7" i="2" s="1"/>
  <c r="CO7" i="2"/>
  <c r="DT7" i="2" s="1"/>
  <c r="CP7" i="2"/>
  <c r="DU7" i="2" s="1"/>
  <c r="CR7" i="2"/>
  <c r="DW7" i="2" s="1"/>
  <c r="CS7" i="2"/>
  <c r="DX7" i="2" s="1"/>
  <c r="CT7" i="2"/>
  <c r="DY7" i="2" s="1"/>
  <c r="CU7" i="2"/>
  <c r="DZ7" i="2" s="1"/>
  <c r="CV7" i="2"/>
  <c r="EA7" i="2" s="1"/>
  <c r="CW7" i="2"/>
  <c r="EB7" i="2" s="1"/>
  <c r="CX7" i="2"/>
  <c r="EC7" i="2" s="1"/>
  <c r="CY7" i="2"/>
  <c r="ED7" i="2" s="1"/>
  <c r="CZ7" i="2"/>
  <c r="EE7" i="2" s="1"/>
  <c r="DA7" i="2"/>
  <c r="EF7" i="2" s="1"/>
  <c r="DB7" i="2"/>
  <c r="EG7" i="2" s="1"/>
  <c r="DC7" i="2"/>
  <c r="EH7" i="2" s="1"/>
  <c r="DD7" i="2"/>
  <c r="EI7" i="2" s="1"/>
  <c r="DE7" i="2"/>
  <c r="EJ7" i="2" s="1"/>
  <c r="DF7" i="2"/>
  <c r="EK7" i="2" s="1"/>
  <c r="DG7" i="2"/>
  <c r="EL7" i="2" s="1"/>
  <c r="DH7" i="2"/>
  <c r="EM7" i="2" s="1"/>
  <c r="DI7" i="2"/>
  <c r="EN7" i="2" s="1"/>
  <c r="DJ7" i="2"/>
  <c r="EO7" i="2" s="1"/>
  <c r="DK7" i="2"/>
  <c r="EP7" i="2" s="1"/>
  <c r="DL7" i="2"/>
  <c r="EQ7" i="2" s="1"/>
  <c r="DM7" i="2"/>
  <c r="ER7" i="2" s="1"/>
  <c r="DN7" i="2"/>
  <c r="ES7" i="2" s="1"/>
  <c r="DO7" i="2"/>
  <c r="ET7" i="2" s="1"/>
  <c r="CN8" i="2"/>
  <c r="DS8" i="2" s="1"/>
  <c r="CO8" i="2"/>
  <c r="DT8" i="2" s="1"/>
  <c r="CQ8" i="2"/>
  <c r="DV8" i="2" s="1"/>
  <c r="CR8" i="2"/>
  <c r="DW8" i="2" s="1"/>
  <c r="CS8" i="2"/>
  <c r="DX8" i="2" s="1"/>
  <c r="CT8" i="2"/>
  <c r="DY8" i="2" s="1"/>
  <c r="CU8" i="2"/>
  <c r="DZ8" i="2" s="1"/>
  <c r="CV8" i="2"/>
  <c r="EA8" i="2" s="1"/>
  <c r="CW8" i="2"/>
  <c r="EB8" i="2" s="1"/>
  <c r="CX8" i="2"/>
  <c r="EC8" i="2" s="1"/>
  <c r="CY8" i="2"/>
  <c r="ED8" i="2" s="1"/>
  <c r="CZ8" i="2"/>
  <c r="EE8" i="2" s="1"/>
  <c r="DA8" i="2"/>
  <c r="EF8" i="2" s="1"/>
  <c r="DB8" i="2"/>
  <c r="EG8" i="2" s="1"/>
  <c r="DC8" i="2"/>
  <c r="EH8" i="2" s="1"/>
  <c r="DD8" i="2"/>
  <c r="EI8" i="2" s="1"/>
  <c r="DE8" i="2"/>
  <c r="EJ8" i="2" s="1"/>
  <c r="DF8" i="2"/>
  <c r="EK8" i="2" s="1"/>
  <c r="DG8" i="2"/>
  <c r="EL8" i="2" s="1"/>
  <c r="DH8" i="2"/>
  <c r="EM8" i="2" s="1"/>
  <c r="DI8" i="2"/>
  <c r="EN8" i="2" s="1"/>
  <c r="DJ8" i="2"/>
  <c r="EO8" i="2" s="1"/>
  <c r="DK8" i="2"/>
  <c r="EP8" i="2" s="1"/>
  <c r="DL8" i="2"/>
  <c r="EQ8" i="2" s="1"/>
  <c r="DM8" i="2"/>
  <c r="ER8" i="2" s="1"/>
  <c r="DN8" i="2"/>
  <c r="ES8" i="2" s="1"/>
  <c r="DO8" i="2"/>
  <c r="ET8" i="2" s="1"/>
  <c r="CN9" i="2"/>
  <c r="DS9" i="2" s="1"/>
  <c r="CP9" i="2"/>
  <c r="DU9" i="2" s="1"/>
  <c r="CQ9" i="2"/>
  <c r="DV9" i="2" s="1"/>
  <c r="CR9" i="2"/>
  <c r="DW9" i="2" s="1"/>
  <c r="CS9" i="2"/>
  <c r="DX9" i="2" s="1"/>
  <c r="CT9" i="2"/>
  <c r="DY9" i="2" s="1"/>
  <c r="CU9" i="2"/>
  <c r="DZ9" i="2" s="1"/>
  <c r="CV9" i="2"/>
  <c r="EA9" i="2" s="1"/>
  <c r="CW9" i="2"/>
  <c r="EB9" i="2" s="1"/>
  <c r="CX9" i="2"/>
  <c r="EC9" i="2" s="1"/>
  <c r="CY9" i="2"/>
  <c r="ED9" i="2" s="1"/>
  <c r="CZ9" i="2"/>
  <c r="EE9" i="2" s="1"/>
  <c r="DA9" i="2"/>
  <c r="EF9" i="2" s="1"/>
  <c r="DB9" i="2"/>
  <c r="EG9" i="2" s="1"/>
  <c r="DC9" i="2"/>
  <c r="EH9" i="2" s="1"/>
  <c r="DD9" i="2"/>
  <c r="EI9" i="2" s="1"/>
  <c r="DE9" i="2"/>
  <c r="EJ9" i="2" s="1"/>
  <c r="DF9" i="2"/>
  <c r="EK9" i="2" s="1"/>
  <c r="DG9" i="2"/>
  <c r="EL9" i="2" s="1"/>
  <c r="DH9" i="2"/>
  <c r="EM9" i="2" s="1"/>
  <c r="DI9" i="2"/>
  <c r="EN9" i="2" s="1"/>
  <c r="DJ9" i="2"/>
  <c r="EO9" i="2" s="1"/>
  <c r="DK9" i="2"/>
  <c r="EP9" i="2" s="1"/>
  <c r="DL9" i="2"/>
  <c r="EQ9" i="2" s="1"/>
  <c r="DM9" i="2"/>
  <c r="ER9" i="2" s="1"/>
  <c r="DN9" i="2"/>
  <c r="ES9" i="2" s="1"/>
  <c r="DO9" i="2"/>
  <c r="ET9" i="2" s="1"/>
  <c r="CO10" i="2"/>
  <c r="DT10" i="2" s="1"/>
  <c r="CP10" i="2"/>
  <c r="DU10" i="2" s="1"/>
  <c r="CQ10" i="2"/>
  <c r="DV10" i="2" s="1"/>
  <c r="CR10" i="2"/>
  <c r="DW10" i="2" s="1"/>
  <c r="CS10" i="2"/>
  <c r="DX10" i="2" s="1"/>
  <c r="CT10" i="2"/>
  <c r="DY10" i="2" s="1"/>
  <c r="CU10" i="2"/>
  <c r="DZ10" i="2" s="1"/>
  <c r="CV10" i="2"/>
  <c r="EA10" i="2" s="1"/>
  <c r="CW10" i="2"/>
  <c r="EB10" i="2" s="1"/>
  <c r="CX10" i="2"/>
  <c r="EC10" i="2" s="1"/>
  <c r="CY10" i="2"/>
  <c r="ED10" i="2" s="1"/>
  <c r="CZ10" i="2"/>
  <c r="EE10" i="2" s="1"/>
  <c r="DA10" i="2"/>
  <c r="EF10" i="2" s="1"/>
  <c r="DB10" i="2"/>
  <c r="EG10" i="2" s="1"/>
  <c r="DC10" i="2"/>
  <c r="EH10" i="2" s="1"/>
  <c r="DD10" i="2"/>
  <c r="EI10" i="2" s="1"/>
  <c r="DE10" i="2"/>
  <c r="EJ10" i="2" s="1"/>
  <c r="DF10" i="2"/>
  <c r="EK10" i="2" s="1"/>
  <c r="DG10" i="2"/>
  <c r="EL10" i="2" s="1"/>
  <c r="DH10" i="2"/>
  <c r="EM10" i="2" s="1"/>
  <c r="DI10" i="2"/>
  <c r="EN10" i="2" s="1"/>
  <c r="DJ10" i="2"/>
  <c r="EO10" i="2" s="1"/>
  <c r="DK10" i="2"/>
  <c r="EP10" i="2" s="1"/>
  <c r="DL10" i="2"/>
  <c r="EQ10" i="2" s="1"/>
  <c r="DM10" i="2"/>
  <c r="ER10" i="2" s="1"/>
  <c r="DN10" i="2"/>
  <c r="ES10" i="2" s="1"/>
  <c r="DO10" i="2"/>
  <c r="ET10" i="2" s="1"/>
  <c r="CN11" i="2"/>
  <c r="DS11" i="2" s="1"/>
  <c r="CO11" i="2"/>
  <c r="DT11" i="2" s="1"/>
  <c r="CP11" i="2"/>
  <c r="DU11" i="2" s="1"/>
  <c r="CQ11" i="2"/>
  <c r="DV11" i="2" s="1"/>
  <c r="CR11" i="2"/>
  <c r="DW11" i="2" s="1"/>
  <c r="CS11" i="2"/>
  <c r="DX11" i="2" s="1"/>
  <c r="CT11" i="2"/>
  <c r="DY11" i="2" s="1"/>
  <c r="CU11" i="2"/>
  <c r="DZ11" i="2" s="1"/>
  <c r="CV11" i="2"/>
  <c r="EA11" i="2" s="1"/>
  <c r="CW11" i="2"/>
  <c r="EB11" i="2" s="1"/>
  <c r="CX11" i="2"/>
  <c r="EC11" i="2" s="1"/>
  <c r="CZ11" i="2"/>
  <c r="EE11" i="2" s="1"/>
  <c r="DA11" i="2"/>
  <c r="EF11" i="2" s="1"/>
  <c r="DB11" i="2"/>
  <c r="EG11" i="2" s="1"/>
  <c r="DD11" i="2"/>
  <c r="EI11" i="2" s="1"/>
  <c r="DE11" i="2"/>
  <c r="EJ11" i="2" s="1"/>
  <c r="DF11" i="2"/>
  <c r="EK11" i="2" s="1"/>
  <c r="DH11" i="2"/>
  <c r="EM11" i="2" s="1"/>
  <c r="DI11" i="2"/>
  <c r="EN11" i="2" s="1"/>
  <c r="DJ11" i="2"/>
  <c r="EO11" i="2" s="1"/>
  <c r="DL11" i="2"/>
  <c r="EQ11" i="2" s="1"/>
  <c r="DM11" i="2"/>
  <c r="ER11" i="2" s="1"/>
  <c r="DN11" i="2"/>
  <c r="ES11" i="2" s="1"/>
  <c r="CN12" i="2"/>
  <c r="DS12" i="2" s="1"/>
  <c r="CO12" i="2"/>
  <c r="DT12" i="2" s="1"/>
  <c r="CP12" i="2"/>
  <c r="DU12" i="2" s="1"/>
  <c r="CQ12" i="2"/>
  <c r="DV12" i="2" s="1"/>
  <c r="CR12" i="2"/>
  <c r="DW12" i="2" s="1"/>
  <c r="CS12" i="2"/>
  <c r="DX12" i="2" s="1"/>
  <c r="CT12" i="2"/>
  <c r="DY12" i="2" s="1"/>
  <c r="CU12" i="2"/>
  <c r="DZ12" i="2" s="1"/>
  <c r="CV12" i="2"/>
  <c r="EA12" i="2" s="1"/>
  <c r="CW12" i="2"/>
  <c r="EB12" i="2" s="1"/>
  <c r="CY12" i="2"/>
  <c r="ED12" i="2" s="1"/>
  <c r="CZ12" i="2"/>
  <c r="EE12" i="2" s="1"/>
  <c r="DA12" i="2"/>
  <c r="EF12" i="2" s="1"/>
  <c r="DB12" i="2"/>
  <c r="EG12" i="2" s="1"/>
  <c r="DC12" i="2"/>
  <c r="EH12" i="2" s="1"/>
  <c r="DD12" i="2"/>
  <c r="EI12" i="2" s="1"/>
  <c r="DE12" i="2"/>
  <c r="EJ12" i="2" s="1"/>
  <c r="DF12" i="2"/>
  <c r="EK12" i="2" s="1"/>
  <c r="DG12" i="2"/>
  <c r="EL12" i="2" s="1"/>
  <c r="DH12" i="2"/>
  <c r="EM12" i="2" s="1"/>
  <c r="DI12" i="2"/>
  <c r="EN12" i="2" s="1"/>
  <c r="DJ12" i="2"/>
  <c r="EO12" i="2" s="1"/>
  <c r="DK12" i="2"/>
  <c r="EP12" i="2" s="1"/>
  <c r="DL12" i="2"/>
  <c r="EQ12" i="2" s="1"/>
  <c r="DM12" i="2"/>
  <c r="ER12" i="2" s="1"/>
  <c r="DN12" i="2"/>
  <c r="ES12" i="2" s="1"/>
  <c r="DO12" i="2"/>
  <c r="ET12" i="2" s="1"/>
  <c r="CN13" i="2"/>
  <c r="DS13" i="2" s="1"/>
  <c r="CO13" i="2"/>
  <c r="DT13" i="2" s="1"/>
  <c r="CP13" i="2"/>
  <c r="DU13" i="2" s="1"/>
  <c r="CQ13" i="2"/>
  <c r="DV13" i="2" s="1"/>
  <c r="CR13" i="2"/>
  <c r="DW13" i="2" s="1"/>
  <c r="CS13" i="2"/>
  <c r="DX13" i="2" s="1"/>
  <c r="CT13" i="2"/>
  <c r="DY13" i="2" s="1"/>
  <c r="CU13" i="2"/>
  <c r="DZ13" i="2" s="1"/>
  <c r="CV13" i="2"/>
  <c r="EA13" i="2" s="1"/>
  <c r="CX13" i="2"/>
  <c r="EC13" i="2" s="1"/>
  <c r="CY13" i="2"/>
  <c r="ED13" i="2" s="1"/>
  <c r="CZ13" i="2"/>
  <c r="EE13" i="2" s="1"/>
  <c r="DA13" i="2"/>
  <c r="EF13" i="2" s="1"/>
  <c r="DB13" i="2"/>
  <c r="EG13" i="2" s="1"/>
  <c r="DC13" i="2"/>
  <c r="EH13" i="2" s="1"/>
  <c r="DD13" i="2"/>
  <c r="EI13" i="2" s="1"/>
  <c r="DE13" i="2"/>
  <c r="EJ13" i="2" s="1"/>
  <c r="DF13" i="2"/>
  <c r="EK13" i="2" s="1"/>
  <c r="DG13" i="2"/>
  <c r="EL13" i="2" s="1"/>
  <c r="DH13" i="2"/>
  <c r="EM13" i="2" s="1"/>
  <c r="DI13" i="2"/>
  <c r="EN13" i="2" s="1"/>
  <c r="DJ13" i="2"/>
  <c r="EO13" i="2" s="1"/>
  <c r="DK13" i="2"/>
  <c r="EP13" i="2" s="1"/>
  <c r="DL13" i="2"/>
  <c r="EQ13" i="2" s="1"/>
  <c r="DM13" i="2"/>
  <c r="ER13" i="2" s="1"/>
  <c r="DN13" i="2"/>
  <c r="ES13" i="2" s="1"/>
  <c r="DO13" i="2"/>
  <c r="ET13" i="2" s="1"/>
  <c r="CN14" i="2"/>
  <c r="DS14" i="2" s="1"/>
  <c r="CO14" i="2"/>
  <c r="DT14" i="2" s="1"/>
  <c r="CP14" i="2"/>
  <c r="DU14" i="2" s="1"/>
  <c r="CQ14" i="2"/>
  <c r="DV14" i="2" s="1"/>
  <c r="CR14" i="2"/>
  <c r="DW14" i="2" s="1"/>
  <c r="CS14" i="2"/>
  <c r="DX14" i="2" s="1"/>
  <c r="CT14" i="2"/>
  <c r="DY14" i="2" s="1"/>
  <c r="CU14" i="2"/>
  <c r="DZ14" i="2" s="1"/>
  <c r="CW14" i="2"/>
  <c r="EB14" i="2" s="1"/>
  <c r="CX14" i="2"/>
  <c r="EC14" i="2" s="1"/>
  <c r="CY14" i="2"/>
  <c r="ED14" i="2" s="1"/>
  <c r="CZ14" i="2"/>
  <c r="EE14" i="2" s="1"/>
  <c r="DA14" i="2"/>
  <c r="EF14" i="2" s="1"/>
  <c r="DC14" i="2"/>
  <c r="EH14" i="2" s="1"/>
  <c r="DD14" i="2"/>
  <c r="EI14" i="2" s="1"/>
  <c r="DE14" i="2"/>
  <c r="EJ14" i="2" s="1"/>
  <c r="DG14" i="2"/>
  <c r="EL14" i="2" s="1"/>
  <c r="DH14" i="2"/>
  <c r="EM14" i="2" s="1"/>
  <c r="DI14" i="2"/>
  <c r="EN14" i="2" s="1"/>
  <c r="DK14" i="2"/>
  <c r="EP14" i="2" s="1"/>
  <c r="DL14" i="2"/>
  <c r="EQ14" i="2" s="1"/>
  <c r="DM14" i="2"/>
  <c r="ER14" i="2" s="1"/>
  <c r="DO14" i="2"/>
  <c r="ET14" i="2" s="1"/>
  <c r="CN15" i="2"/>
  <c r="DS15" i="2" s="1"/>
  <c r="CO15" i="2"/>
  <c r="DT15" i="2" s="1"/>
  <c r="CP15" i="2"/>
  <c r="DU15" i="2" s="1"/>
  <c r="CQ15" i="2"/>
  <c r="DV15" i="2" s="1"/>
  <c r="CR15" i="2"/>
  <c r="DW15" i="2" s="1"/>
  <c r="CS15" i="2"/>
  <c r="DX15" i="2" s="1"/>
  <c r="CT15" i="2"/>
  <c r="DY15" i="2" s="1"/>
  <c r="CV15" i="2"/>
  <c r="EA15" i="2" s="1"/>
  <c r="CW15" i="2"/>
  <c r="EB15" i="2" s="1"/>
  <c r="CX15" i="2"/>
  <c r="EC15" i="2" s="1"/>
  <c r="CY15" i="2"/>
  <c r="ED15" i="2" s="1"/>
  <c r="CZ15" i="2"/>
  <c r="EE15" i="2" s="1"/>
  <c r="DA15" i="2"/>
  <c r="EF15" i="2" s="1"/>
  <c r="DB15" i="2"/>
  <c r="EG15" i="2" s="1"/>
  <c r="DC15" i="2"/>
  <c r="EH15" i="2" s="1"/>
  <c r="DD15" i="2"/>
  <c r="EI15" i="2" s="1"/>
  <c r="DE15" i="2"/>
  <c r="EJ15" i="2" s="1"/>
  <c r="DF15" i="2"/>
  <c r="EK15" i="2" s="1"/>
  <c r="DG15" i="2"/>
  <c r="EL15" i="2" s="1"/>
  <c r="DH15" i="2"/>
  <c r="EM15" i="2" s="1"/>
  <c r="DI15" i="2"/>
  <c r="EN15" i="2" s="1"/>
  <c r="DJ15" i="2"/>
  <c r="EO15" i="2" s="1"/>
  <c r="DK15" i="2"/>
  <c r="EP15" i="2" s="1"/>
  <c r="DL15" i="2"/>
  <c r="EQ15" i="2" s="1"/>
  <c r="DM15" i="2"/>
  <c r="ER15" i="2" s="1"/>
  <c r="DN15" i="2"/>
  <c r="ES15" i="2" s="1"/>
  <c r="DO15" i="2"/>
  <c r="ET15" i="2" s="1"/>
  <c r="CN16" i="2"/>
  <c r="DS16" i="2" s="1"/>
  <c r="CO16" i="2"/>
  <c r="DT16" i="2" s="1"/>
  <c r="CP16" i="2"/>
  <c r="DU16" i="2" s="1"/>
  <c r="CQ16" i="2"/>
  <c r="DV16" i="2" s="1"/>
  <c r="CR16" i="2"/>
  <c r="DW16" i="2" s="1"/>
  <c r="CS16" i="2"/>
  <c r="DX16" i="2" s="1"/>
  <c r="CU16" i="2"/>
  <c r="DZ16" i="2" s="1"/>
  <c r="CV16" i="2"/>
  <c r="EA16" i="2" s="1"/>
  <c r="CW16" i="2"/>
  <c r="EB16" i="2" s="1"/>
  <c r="CX16" i="2"/>
  <c r="EC16" i="2" s="1"/>
  <c r="CY16" i="2"/>
  <c r="ED16" i="2" s="1"/>
  <c r="CZ16" i="2"/>
  <c r="EE16" i="2" s="1"/>
  <c r="DA16" i="2"/>
  <c r="EF16" i="2" s="1"/>
  <c r="DB16" i="2"/>
  <c r="EG16" i="2" s="1"/>
  <c r="DC16" i="2"/>
  <c r="EH16" i="2" s="1"/>
  <c r="DD16" i="2"/>
  <c r="EI16" i="2" s="1"/>
  <c r="DE16" i="2"/>
  <c r="EJ16" i="2" s="1"/>
  <c r="DF16" i="2"/>
  <c r="EK16" i="2" s="1"/>
  <c r="DG16" i="2"/>
  <c r="EL16" i="2" s="1"/>
  <c r="DH16" i="2"/>
  <c r="EM16" i="2" s="1"/>
  <c r="DI16" i="2"/>
  <c r="EN16" i="2" s="1"/>
  <c r="DJ16" i="2"/>
  <c r="EO16" i="2" s="1"/>
  <c r="DK16" i="2"/>
  <c r="EP16" i="2" s="1"/>
  <c r="DL16" i="2"/>
  <c r="EQ16" i="2" s="1"/>
  <c r="DM16" i="2"/>
  <c r="ER16" i="2" s="1"/>
  <c r="DN16" i="2"/>
  <c r="ES16" i="2" s="1"/>
  <c r="DO16" i="2"/>
  <c r="ET16" i="2" s="1"/>
  <c r="CN17" i="2"/>
  <c r="DS17" i="2" s="1"/>
  <c r="CO17" i="2"/>
  <c r="DT17" i="2" s="1"/>
  <c r="CP17" i="2"/>
  <c r="DU17" i="2" s="1"/>
  <c r="CQ17" i="2"/>
  <c r="DV17" i="2" s="1"/>
  <c r="CR17" i="2"/>
  <c r="DW17" i="2" s="1"/>
  <c r="CT17" i="2"/>
  <c r="DY17" i="2" s="1"/>
  <c r="CU17" i="2"/>
  <c r="DZ17" i="2" s="1"/>
  <c r="CV17" i="2"/>
  <c r="EA17" i="2" s="1"/>
  <c r="CW17" i="2"/>
  <c r="EB17" i="2" s="1"/>
  <c r="CX17" i="2"/>
  <c r="EC17" i="2" s="1"/>
  <c r="CY17" i="2"/>
  <c r="ED17" i="2" s="1"/>
  <c r="CZ17" i="2"/>
  <c r="EE17" i="2" s="1"/>
  <c r="DB17" i="2"/>
  <c r="EG17" i="2" s="1"/>
  <c r="DC17" i="2"/>
  <c r="EH17" i="2" s="1"/>
  <c r="DD17" i="2"/>
  <c r="EI17" i="2" s="1"/>
  <c r="DF17" i="2"/>
  <c r="EK17" i="2" s="1"/>
  <c r="DG17" i="2"/>
  <c r="EL17" i="2" s="1"/>
  <c r="DH17" i="2"/>
  <c r="EM17" i="2" s="1"/>
  <c r="DJ17" i="2"/>
  <c r="EO17" i="2" s="1"/>
  <c r="DK17" i="2"/>
  <c r="EP17" i="2" s="1"/>
  <c r="DL17" i="2"/>
  <c r="EQ17" i="2" s="1"/>
  <c r="DN17" i="2"/>
  <c r="ES17" i="2" s="1"/>
  <c r="DO17" i="2"/>
  <c r="ET17" i="2" s="1"/>
  <c r="CN18" i="2"/>
  <c r="DS18" i="2" s="1"/>
  <c r="CO18" i="2"/>
  <c r="DT18" i="2" s="1"/>
  <c r="CP18" i="2"/>
  <c r="DU18" i="2" s="1"/>
  <c r="CQ18" i="2"/>
  <c r="DV18" i="2" s="1"/>
  <c r="CS18" i="2"/>
  <c r="DX18" i="2" s="1"/>
  <c r="CT18" i="2"/>
  <c r="DY18" i="2" s="1"/>
  <c r="CU18" i="2"/>
  <c r="DZ18" i="2" s="1"/>
  <c r="CV18" i="2"/>
  <c r="EA18" i="2" s="1"/>
  <c r="CW18" i="2"/>
  <c r="EB18" i="2" s="1"/>
  <c r="CX18" i="2"/>
  <c r="EC18" i="2" s="1"/>
  <c r="CY18" i="2"/>
  <c r="ED18" i="2" s="1"/>
  <c r="CZ18" i="2"/>
  <c r="EE18" i="2" s="1"/>
  <c r="DA18" i="2"/>
  <c r="EF18" i="2" s="1"/>
  <c r="DB18" i="2"/>
  <c r="EG18" i="2" s="1"/>
  <c r="DC18" i="2"/>
  <c r="EH18" i="2" s="1"/>
  <c r="DD18" i="2"/>
  <c r="EI18" i="2" s="1"/>
  <c r="DE18" i="2"/>
  <c r="EJ18" i="2" s="1"/>
  <c r="DF18" i="2"/>
  <c r="EK18" i="2" s="1"/>
  <c r="DG18" i="2"/>
  <c r="EL18" i="2" s="1"/>
  <c r="DH18" i="2"/>
  <c r="EM18" i="2" s="1"/>
  <c r="DI18" i="2"/>
  <c r="EN18" i="2" s="1"/>
  <c r="DJ18" i="2"/>
  <c r="EO18" i="2" s="1"/>
  <c r="DK18" i="2"/>
  <c r="EP18" i="2" s="1"/>
  <c r="DL18" i="2"/>
  <c r="EQ18" i="2" s="1"/>
  <c r="DM18" i="2"/>
  <c r="ER18" i="2" s="1"/>
  <c r="DN18" i="2"/>
  <c r="ES18" i="2" s="1"/>
  <c r="DO18" i="2"/>
  <c r="ET18" i="2" s="1"/>
  <c r="CN19" i="2"/>
  <c r="DS19" i="2" s="1"/>
  <c r="CO19" i="2"/>
  <c r="DT19" i="2" s="1"/>
  <c r="CP19" i="2"/>
  <c r="DU19" i="2" s="1"/>
  <c r="CR19" i="2"/>
  <c r="DW19" i="2" s="1"/>
  <c r="CS19" i="2"/>
  <c r="DX19" i="2" s="1"/>
  <c r="CT19" i="2"/>
  <c r="DY19" i="2" s="1"/>
  <c r="CU19" i="2"/>
  <c r="DZ19" i="2" s="1"/>
  <c r="CV19" i="2"/>
  <c r="EA19" i="2" s="1"/>
  <c r="CW19" i="2"/>
  <c r="EB19" i="2" s="1"/>
  <c r="CX19" i="2"/>
  <c r="EC19" i="2" s="1"/>
  <c r="CY19" i="2"/>
  <c r="ED19" i="2" s="1"/>
  <c r="CZ19" i="2"/>
  <c r="EE19" i="2" s="1"/>
  <c r="DA19" i="2"/>
  <c r="EF19" i="2" s="1"/>
  <c r="DB19" i="2"/>
  <c r="EG19" i="2" s="1"/>
  <c r="DC19" i="2"/>
  <c r="EH19" i="2" s="1"/>
  <c r="DD19" i="2"/>
  <c r="EI19" i="2" s="1"/>
  <c r="DE19" i="2"/>
  <c r="EJ19" i="2" s="1"/>
  <c r="DF19" i="2"/>
  <c r="EK19" i="2" s="1"/>
  <c r="DG19" i="2"/>
  <c r="EL19" i="2" s="1"/>
  <c r="DH19" i="2"/>
  <c r="EM19" i="2" s="1"/>
  <c r="DI19" i="2"/>
  <c r="EN19" i="2" s="1"/>
  <c r="DJ19" i="2"/>
  <c r="EO19" i="2" s="1"/>
  <c r="DK19" i="2"/>
  <c r="EP19" i="2" s="1"/>
  <c r="DL19" i="2"/>
  <c r="EQ19" i="2" s="1"/>
  <c r="DM19" i="2"/>
  <c r="ER19" i="2" s="1"/>
  <c r="DN19" i="2"/>
  <c r="ES19" i="2" s="1"/>
  <c r="DO19" i="2"/>
  <c r="ET19" i="2" s="1"/>
  <c r="CN20" i="2"/>
  <c r="DS20" i="2" s="1"/>
  <c r="CO20" i="2"/>
  <c r="DT20" i="2" s="1"/>
  <c r="CQ20" i="2"/>
  <c r="DV20" i="2" s="1"/>
  <c r="CR20" i="2"/>
  <c r="DW20" i="2" s="1"/>
  <c r="CS20" i="2"/>
  <c r="DX20" i="2" s="1"/>
  <c r="CT20" i="2"/>
  <c r="DY20" i="2" s="1"/>
  <c r="CU20" i="2"/>
  <c r="DZ20" i="2" s="1"/>
  <c r="CV20" i="2"/>
  <c r="EA20" i="2" s="1"/>
  <c r="CW20" i="2"/>
  <c r="EB20" i="2" s="1"/>
  <c r="CX20" i="2"/>
  <c r="EC20" i="2" s="1"/>
  <c r="CY20" i="2"/>
  <c r="ED20" i="2" s="1"/>
  <c r="DA20" i="2"/>
  <c r="EF20" i="2" s="1"/>
  <c r="DB20" i="2"/>
  <c r="EG20" i="2" s="1"/>
  <c r="DC20" i="2"/>
  <c r="EH20" i="2" s="1"/>
  <c r="DE20" i="2"/>
  <c r="EJ20" i="2" s="1"/>
  <c r="DF20" i="2"/>
  <c r="EK20" i="2" s="1"/>
  <c r="DG20" i="2"/>
  <c r="EL20" i="2" s="1"/>
  <c r="DI20" i="2"/>
  <c r="EN20" i="2" s="1"/>
  <c r="DJ20" i="2"/>
  <c r="EO20" i="2" s="1"/>
  <c r="DK20" i="2"/>
  <c r="EP20" i="2" s="1"/>
  <c r="DM20" i="2"/>
  <c r="ER20" i="2" s="1"/>
  <c r="DN20" i="2"/>
  <c r="ES20" i="2" s="1"/>
  <c r="DO20" i="2"/>
  <c r="ET20" i="2" s="1"/>
  <c r="CN21" i="2"/>
  <c r="DS21" i="2" s="1"/>
  <c r="CP21" i="2"/>
  <c r="DU21" i="2" s="1"/>
  <c r="CQ21" i="2"/>
  <c r="DV21" i="2" s="1"/>
  <c r="CR21" i="2"/>
  <c r="DW21" i="2" s="1"/>
  <c r="CS21" i="2"/>
  <c r="DX21" i="2" s="1"/>
  <c r="CT21" i="2"/>
  <c r="DY21" i="2" s="1"/>
  <c r="CU21" i="2"/>
  <c r="DZ21" i="2" s="1"/>
  <c r="CV21" i="2"/>
  <c r="EA21" i="2" s="1"/>
  <c r="CW21" i="2"/>
  <c r="EB21" i="2" s="1"/>
  <c r="CX21" i="2"/>
  <c r="EC21" i="2" s="1"/>
  <c r="CY21" i="2"/>
  <c r="ED21" i="2" s="1"/>
  <c r="CZ21" i="2"/>
  <c r="EE21" i="2" s="1"/>
  <c r="DA21" i="2"/>
  <c r="EF21" i="2" s="1"/>
  <c r="DB21" i="2"/>
  <c r="EG21" i="2" s="1"/>
  <c r="DC21" i="2"/>
  <c r="EH21" i="2" s="1"/>
  <c r="DD21" i="2"/>
  <c r="EI21" i="2" s="1"/>
  <c r="DE21" i="2"/>
  <c r="EJ21" i="2" s="1"/>
  <c r="DF21" i="2"/>
  <c r="EK21" i="2" s="1"/>
  <c r="DG21" i="2"/>
  <c r="EL21" i="2" s="1"/>
  <c r="DH21" i="2"/>
  <c r="EM21" i="2" s="1"/>
  <c r="DI21" i="2"/>
  <c r="EN21" i="2" s="1"/>
  <c r="DJ21" i="2"/>
  <c r="EO21" i="2" s="1"/>
  <c r="DK21" i="2"/>
  <c r="EP21" i="2" s="1"/>
  <c r="DL21" i="2"/>
  <c r="EQ21" i="2" s="1"/>
  <c r="DM21" i="2"/>
  <c r="ER21" i="2" s="1"/>
  <c r="DN21" i="2"/>
  <c r="ES21" i="2" s="1"/>
  <c r="DO21" i="2"/>
  <c r="ET21" i="2" s="1"/>
  <c r="CO22" i="2"/>
  <c r="DT22" i="2" s="1"/>
  <c r="CP22" i="2"/>
  <c r="DU22" i="2" s="1"/>
  <c r="CQ22" i="2"/>
  <c r="DV22" i="2" s="1"/>
  <c r="CR22" i="2"/>
  <c r="DW22" i="2" s="1"/>
  <c r="CS22" i="2"/>
  <c r="DX22" i="2" s="1"/>
  <c r="CT22" i="2"/>
  <c r="DY22" i="2" s="1"/>
  <c r="CU22" i="2"/>
  <c r="DZ22" i="2" s="1"/>
  <c r="CV22" i="2"/>
  <c r="EA22" i="2" s="1"/>
  <c r="CW22" i="2"/>
  <c r="EB22" i="2" s="1"/>
  <c r="CX22" i="2"/>
  <c r="EC22" i="2" s="1"/>
  <c r="CY22" i="2"/>
  <c r="ED22" i="2" s="1"/>
  <c r="CZ22" i="2"/>
  <c r="EE22" i="2" s="1"/>
  <c r="DA22" i="2"/>
  <c r="EF22" i="2" s="1"/>
  <c r="DB22" i="2"/>
  <c r="EG22" i="2" s="1"/>
  <c r="DC22" i="2"/>
  <c r="EH22" i="2" s="1"/>
  <c r="DD22" i="2"/>
  <c r="EI22" i="2" s="1"/>
  <c r="DE22" i="2"/>
  <c r="EJ22" i="2" s="1"/>
  <c r="DF22" i="2"/>
  <c r="EK22" i="2" s="1"/>
  <c r="DG22" i="2"/>
  <c r="EL22" i="2" s="1"/>
  <c r="DH22" i="2"/>
  <c r="EM22" i="2" s="1"/>
  <c r="DI22" i="2"/>
  <c r="EN22" i="2" s="1"/>
  <c r="DJ22" i="2"/>
  <c r="EO22" i="2" s="1"/>
  <c r="DK22" i="2"/>
  <c r="EP22" i="2" s="1"/>
  <c r="DL22" i="2"/>
  <c r="EQ22" i="2" s="1"/>
  <c r="DM22" i="2"/>
  <c r="ER22" i="2" s="1"/>
  <c r="DN22" i="2"/>
  <c r="ES22" i="2" s="1"/>
  <c r="DO22" i="2"/>
  <c r="ET22" i="2" s="1"/>
  <c r="CN23" i="2"/>
  <c r="DS23" i="2" s="1"/>
  <c r="CO23" i="2"/>
  <c r="DT23" i="2" s="1"/>
  <c r="CP23" i="2"/>
  <c r="DU23" i="2" s="1"/>
  <c r="CQ23" i="2"/>
  <c r="DV23" i="2" s="1"/>
  <c r="CR23" i="2"/>
  <c r="DW23" i="2" s="1"/>
  <c r="CS23" i="2"/>
  <c r="DX23" i="2" s="1"/>
  <c r="CT23" i="2"/>
  <c r="DY23" i="2" s="1"/>
  <c r="CU23" i="2"/>
  <c r="DZ23" i="2" s="1"/>
  <c r="CV23" i="2"/>
  <c r="EA23" i="2" s="1"/>
  <c r="CW23" i="2"/>
  <c r="EB23" i="2" s="1"/>
  <c r="CX23" i="2"/>
  <c r="EC23" i="2" s="1"/>
  <c r="CZ23" i="2"/>
  <c r="EE23" i="2" s="1"/>
  <c r="DA23" i="2"/>
  <c r="EF23" i="2" s="1"/>
  <c r="DB23" i="2"/>
  <c r="EG23" i="2" s="1"/>
  <c r="DD23" i="2"/>
  <c r="EI23" i="2" s="1"/>
  <c r="DE23" i="2"/>
  <c r="EJ23" i="2" s="1"/>
  <c r="DF23" i="2"/>
  <c r="EK23" i="2" s="1"/>
  <c r="DH23" i="2"/>
  <c r="EM23" i="2" s="1"/>
  <c r="DI23" i="2"/>
  <c r="EN23" i="2" s="1"/>
  <c r="DJ23" i="2"/>
  <c r="EO23" i="2" s="1"/>
  <c r="DL23" i="2"/>
  <c r="EQ23" i="2" s="1"/>
  <c r="DM23" i="2"/>
  <c r="ER23" i="2" s="1"/>
  <c r="DN23" i="2"/>
  <c r="ES23" i="2" s="1"/>
  <c r="CN24" i="2"/>
  <c r="DS24" i="2" s="1"/>
  <c r="CO24" i="2"/>
  <c r="DT24" i="2" s="1"/>
  <c r="CP24" i="2"/>
  <c r="DU24" i="2" s="1"/>
  <c r="CQ24" i="2"/>
  <c r="DV24" i="2" s="1"/>
  <c r="CR24" i="2"/>
  <c r="DW24" i="2" s="1"/>
  <c r="CS24" i="2"/>
  <c r="DX24" i="2" s="1"/>
  <c r="CT24" i="2"/>
  <c r="DY24" i="2" s="1"/>
  <c r="CU24" i="2"/>
  <c r="DZ24" i="2" s="1"/>
  <c r="CV24" i="2"/>
  <c r="EA24" i="2" s="1"/>
  <c r="CW24" i="2"/>
  <c r="EB24" i="2" s="1"/>
  <c r="CY24" i="2"/>
  <c r="ED24" i="2" s="1"/>
  <c r="CZ24" i="2"/>
  <c r="EE24" i="2" s="1"/>
  <c r="DA24" i="2"/>
  <c r="EF24" i="2" s="1"/>
  <c r="DB24" i="2"/>
  <c r="EG24" i="2" s="1"/>
  <c r="DC24" i="2"/>
  <c r="EH24" i="2" s="1"/>
  <c r="DD24" i="2"/>
  <c r="EI24" i="2" s="1"/>
  <c r="DE24" i="2"/>
  <c r="EJ24" i="2" s="1"/>
  <c r="DF24" i="2"/>
  <c r="EK24" i="2" s="1"/>
  <c r="DG24" i="2"/>
  <c r="EL24" i="2" s="1"/>
  <c r="DH24" i="2"/>
  <c r="EM24" i="2" s="1"/>
  <c r="DI24" i="2"/>
  <c r="EN24" i="2" s="1"/>
  <c r="DJ24" i="2"/>
  <c r="EO24" i="2" s="1"/>
  <c r="DK24" i="2"/>
  <c r="EP24" i="2" s="1"/>
  <c r="DL24" i="2"/>
  <c r="EQ24" i="2" s="1"/>
  <c r="DM24" i="2"/>
  <c r="ER24" i="2" s="1"/>
  <c r="DN24" i="2"/>
  <c r="ES24" i="2" s="1"/>
  <c r="DO24" i="2"/>
  <c r="ET24" i="2" s="1"/>
  <c r="CN25" i="2"/>
  <c r="DS25" i="2" s="1"/>
  <c r="CO25" i="2"/>
  <c r="DT25" i="2" s="1"/>
  <c r="CP25" i="2"/>
  <c r="DU25" i="2" s="1"/>
  <c r="CQ25" i="2"/>
  <c r="DV25" i="2" s="1"/>
  <c r="CR25" i="2"/>
  <c r="DW25" i="2" s="1"/>
  <c r="CS25" i="2"/>
  <c r="DX25" i="2" s="1"/>
  <c r="CT25" i="2"/>
  <c r="DY25" i="2" s="1"/>
  <c r="CU25" i="2"/>
  <c r="DZ25" i="2" s="1"/>
  <c r="CV25" i="2"/>
  <c r="EA25" i="2" s="1"/>
  <c r="CX25" i="2"/>
  <c r="EC25" i="2" s="1"/>
  <c r="CY25" i="2"/>
  <c r="ED25" i="2" s="1"/>
  <c r="CZ25" i="2"/>
  <c r="EE25" i="2" s="1"/>
  <c r="DA25" i="2"/>
  <c r="EF25" i="2" s="1"/>
  <c r="DB25" i="2"/>
  <c r="EG25" i="2" s="1"/>
  <c r="DC25" i="2"/>
  <c r="EH25" i="2" s="1"/>
  <c r="DD25" i="2"/>
  <c r="EI25" i="2" s="1"/>
  <c r="DE25" i="2"/>
  <c r="EJ25" i="2" s="1"/>
  <c r="DF25" i="2"/>
  <c r="EK25" i="2" s="1"/>
  <c r="DG25" i="2"/>
  <c r="EL25" i="2" s="1"/>
  <c r="DH25" i="2"/>
  <c r="EM25" i="2" s="1"/>
  <c r="DI25" i="2"/>
  <c r="EN25" i="2" s="1"/>
  <c r="DJ25" i="2"/>
  <c r="EO25" i="2" s="1"/>
  <c r="DK25" i="2"/>
  <c r="EP25" i="2" s="1"/>
  <c r="DL25" i="2"/>
  <c r="EQ25" i="2" s="1"/>
  <c r="DM25" i="2"/>
  <c r="ER25" i="2" s="1"/>
  <c r="DN25" i="2"/>
  <c r="ES25" i="2" s="1"/>
  <c r="DO25" i="2"/>
  <c r="ET25" i="2" s="1"/>
  <c r="CN26" i="2"/>
  <c r="DS26" i="2" s="1"/>
  <c r="CO26" i="2"/>
  <c r="DT26" i="2" s="1"/>
  <c r="CP26" i="2"/>
  <c r="DU26" i="2" s="1"/>
  <c r="CQ26" i="2"/>
  <c r="DV26" i="2" s="1"/>
  <c r="CR26" i="2"/>
  <c r="DW26" i="2" s="1"/>
  <c r="CS26" i="2"/>
  <c r="DX26" i="2" s="1"/>
  <c r="CT26" i="2"/>
  <c r="DY26" i="2" s="1"/>
  <c r="CU26" i="2"/>
  <c r="DZ26" i="2" s="1"/>
  <c r="CW26" i="2"/>
  <c r="EB26" i="2" s="1"/>
  <c r="CX26" i="2"/>
  <c r="EC26" i="2" s="1"/>
  <c r="CY26" i="2"/>
  <c r="ED26" i="2" s="1"/>
  <c r="CZ26" i="2"/>
  <c r="EE26" i="2" s="1"/>
  <c r="DA26" i="2"/>
  <c r="EF26" i="2" s="1"/>
  <c r="DC26" i="2"/>
  <c r="EH26" i="2" s="1"/>
  <c r="DD26" i="2"/>
  <c r="EI26" i="2" s="1"/>
  <c r="DE26" i="2"/>
  <c r="EJ26" i="2" s="1"/>
  <c r="DG26" i="2"/>
  <c r="EL26" i="2" s="1"/>
  <c r="DH26" i="2"/>
  <c r="EM26" i="2" s="1"/>
  <c r="DI26" i="2"/>
  <c r="EN26" i="2" s="1"/>
  <c r="DK26" i="2"/>
  <c r="EP26" i="2" s="1"/>
  <c r="DL26" i="2"/>
  <c r="EQ26" i="2" s="1"/>
  <c r="DM26" i="2"/>
  <c r="ER26" i="2" s="1"/>
  <c r="DO26" i="2"/>
  <c r="ET26" i="2" s="1"/>
  <c r="CN27" i="2"/>
  <c r="DS27" i="2" s="1"/>
  <c r="CO27" i="2"/>
  <c r="DT27" i="2" s="1"/>
  <c r="CP27" i="2"/>
  <c r="DU27" i="2" s="1"/>
  <c r="CQ27" i="2"/>
  <c r="DV27" i="2" s="1"/>
  <c r="CR27" i="2"/>
  <c r="DW27" i="2" s="1"/>
  <c r="CS27" i="2"/>
  <c r="DX27" i="2" s="1"/>
  <c r="CT27" i="2"/>
  <c r="DY27" i="2" s="1"/>
  <c r="CV27" i="2"/>
  <c r="EA27" i="2" s="1"/>
  <c r="CW27" i="2"/>
  <c r="EB27" i="2" s="1"/>
  <c r="CX27" i="2"/>
  <c r="EC27" i="2" s="1"/>
  <c r="CY27" i="2"/>
  <c r="ED27" i="2" s="1"/>
  <c r="CZ27" i="2"/>
  <c r="EE27" i="2" s="1"/>
  <c r="DA27" i="2"/>
  <c r="EF27" i="2" s="1"/>
  <c r="DB27" i="2"/>
  <c r="EG27" i="2" s="1"/>
  <c r="DC27" i="2"/>
  <c r="EH27" i="2" s="1"/>
  <c r="DD27" i="2"/>
  <c r="EI27" i="2" s="1"/>
  <c r="DE27" i="2"/>
  <c r="EJ27" i="2" s="1"/>
  <c r="DF27" i="2"/>
  <c r="EK27" i="2" s="1"/>
  <c r="DG27" i="2"/>
  <c r="EL27" i="2" s="1"/>
  <c r="DH27" i="2"/>
  <c r="EM27" i="2" s="1"/>
  <c r="DI27" i="2"/>
  <c r="EN27" i="2" s="1"/>
  <c r="DJ27" i="2"/>
  <c r="EO27" i="2" s="1"/>
  <c r="DK27" i="2"/>
  <c r="EP27" i="2" s="1"/>
  <c r="DL27" i="2"/>
  <c r="EQ27" i="2" s="1"/>
  <c r="DM27" i="2"/>
  <c r="ER27" i="2" s="1"/>
  <c r="DN27" i="2"/>
  <c r="ES27" i="2" s="1"/>
  <c r="DO27" i="2"/>
  <c r="ET27" i="2" s="1"/>
  <c r="CN28" i="2"/>
  <c r="DS28" i="2" s="1"/>
  <c r="CO28" i="2"/>
  <c r="DT28" i="2" s="1"/>
  <c r="CP28" i="2"/>
  <c r="DU28" i="2" s="1"/>
  <c r="CQ28" i="2"/>
  <c r="DV28" i="2" s="1"/>
  <c r="CR28" i="2"/>
  <c r="DW28" i="2" s="1"/>
  <c r="CS28" i="2"/>
  <c r="DX28" i="2" s="1"/>
  <c r="CU28" i="2"/>
  <c r="DZ28" i="2" s="1"/>
  <c r="CV28" i="2"/>
  <c r="EA28" i="2" s="1"/>
  <c r="CW28" i="2"/>
  <c r="EB28" i="2" s="1"/>
  <c r="CX28" i="2"/>
  <c r="EC28" i="2" s="1"/>
  <c r="CY28" i="2"/>
  <c r="ED28" i="2" s="1"/>
  <c r="CZ28" i="2"/>
  <c r="EE28" i="2" s="1"/>
  <c r="DA28" i="2"/>
  <c r="EF28" i="2" s="1"/>
  <c r="DB28" i="2"/>
  <c r="EG28" i="2" s="1"/>
  <c r="DC28" i="2"/>
  <c r="EH28" i="2" s="1"/>
  <c r="DD28" i="2"/>
  <c r="EI28" i="2" s="1"/>
  <c r="DE28" i="2"/>
  <c r="EJ28" i="2" s="1"/>
  <c r="DF28" i="2"/>
  <c r="EK28" i="2" s="1"/>
  <c r="DG28" i="2"/>
  <c r="EL28" i="2" s="1"/>
  <c r="DH28" i="2"/>
  <c r="EM28" i="2" s="1"/>
  <c r="DI28" i="2"/>
  <c r="EN28" i="2" s="1"/>
  <c r="DJ28" i="2"/>
  <c r="EO28" i="2" s="1"/>
  <c r="DK28" i="2"/>
  <c r="EP28" i="2" s="1"/>
  <c r="DL28" i="2"/>
  <c r="EQ28" i="2" s="1"/>
  <c r="DM28" i="2"/>
  <c r="ER28" i="2" s="1"/>
  <c r="DN28" i="2"/>
  <c r="ES28" i="2" s="1"/>
  <c r="DO28" i="2"/>
  <c r="ET28" i="2" s="1"/>
  <c r="CN29" i="2"/>
  <c r="DS29" i="2" s="1"/>
  <c r="CO29" i="2"/>
  <c r="DT29" i="2" s="1"/>
  <c r="CP29" i="2"/>
  <c r="DU29" i="2" s="1"/>
  <c r="CQ29" i="2"/>
  <c r="DV29" i="2" s="1"/>
  <c r="CR29" i="2"/>
  <c r="DW29" i="2" s="1"/>
  <c r="CT29" i="2"/>
  <c r="DY29" i="2" s="1"/>
  <c r="CU29" i="2"/>
  <c r="DZ29" i="2" s="1"/>
  <c r="CV29" i="2"/>
  <c r="EA29" i="2" s="1"/>
  <c r="CW29" i="2"/>
  <c r="EB29" i="2" s="1"/>
  <c r="CX29" i="2"/>
  <c r="EC29" i="2" s="1"/>
  <c r="CY29" i="2"/>
  <c r="ED29" i="2" s="1"/>
  <c r="CZ29" i="2"/>
  <c r="EE29" i="2" s="1"/>
  <c r="DB29" i="2"/>
  <c r="EG29" i="2" s="1"/>
  <c r="DC29" i="2"/>
  <c r="EH29" i="2" s="1"/>
  <c r="DD29" i="2"/>
  <c r="EI29" i="2" s="1"/>
  <c r="DF29" i="2"/>
  <c r="EK29" i="2" s="1"/>
  <c r="DG29" i="2"/>
  <c r="EL29" i="2" s="1"/>
  <c r="DH29" i="2"/>
  <c r="EM29" i="2" s="1"/>
  <c r="DJ29" i="2"/>
  <c r="EO29" i="2" s="1"/>
  <c r="DK29" i="2"/>
  <c r="EP29" i="2" s="1"/>
  <c r="DL29" i="2"/>
  <c r="EQ29" i="2" s="1"/>
  <c r="DN29" i="2"/>
  <c r="ES29" i="2" s="1"/>
  <c r="DO29" i="2"/>
  <c r="ET29" i="2" s="1"/>
  <c r="CN30" i="2"/>
  <c r="DS30" i="2" s="1"/>
  <c r="CO30" i="2"/>
  <c r="DT30" i="2" s="1"/>
  <c r="CP30" i="2"/>
  <c r="DU30" i="2" s="1"/>
  <c r="CQ30" i="2"/>
  <c r="DV30" i="2" s="1"/>
  <c r="CS30" i="2"/>
  <c r="DX30" i="2" s="1"/>
  <c r="CT30" i="2"/>
  <c r="DY30" i="2" s="1"/>
  <c r="CU30" i="2"/>
  <c r="DZ30" i="2" s="1"/>
  <c r="CV30" i="2"/>
  <c r="EA30" i="2" s="1"/>
  <c r="CW30" i="2"/>
  <c r="EB30" i="2" s="1"/>
  <c r="CX30" i="2"/>
  <c r="EC30" i="2" s="1"/>
  <c r="CY30" i="2"/>
  <c r="ED30" i="2" s="1"/>
  <c r="CZ30" i="2"/>
  <c r="EE30" i="2" s="1"/>
  <c r="DA30" i="2"/>
  <c r="EF30" i="2" s="1"/>
  <c r="DB30" i="2"/>
  <c r="EG30" i="2" s="1"/>
  <c r="DC30" i="2"/>
  <c r="EH30" i="2" s="1"/>
  <c r="DD30" i="2"/>
  <c r="EI30" i="2" s="1"/>
  <c r="DE30" i="2"/>
  <c r="EJ30" i="2" s="1"/>
  <c r="DF30" i="2"/>
  <c r="EK30" i="2" s="1"/>
  <c r="DG30" i="2"/>
  <c r="EL30" i="2" s="1"/>
  <c r="DH30" i="2"/>
  <c r="EM30" i="2" s="1"/>
  <c r="DI30" i="2"/>
  <c r="EN30" i="2" s="1"/>
  <c r="DJ30" i="2"/>
  <c r="EO30" i="2" s="1"/>
  <c r="DK30" i="2"/>
  <c r="EP30" i="2" s="1"/>
  <c r="DL30" i="2"/>
  <c r="EQ30" i="2" s="1"/>
  <c r="DM30" i="2"/>
  <c r="ER30" i="2" s="1"/>
  <c r="DN30" i="2"/>
  <c r="ES30" i="2" s="1"/>
  <c r="DO30" i="2"/>
  <c r="ET30" i="2" s="1"/>
  <c r="CN31" i="2"/>
  <c r="DS31" i="2" s="1"/>
  <c r="CO31" i="2"/>
  <c r="DT31" i="2" s="1"/>
  <c r="CP31" i="2"/>
  <c r="DU31" i="2" s="1"/>
  <c r="CR31" i="2"/>
  <c r="DW31" i="2" s="1"/>
  <c r="CS31" i="2"/>
  <c r="DX31" i="2" s="1"/>
  <c r="CT31" i="2"/>
  <c r="DY31" i="2" s="1"/>
  <c r="CU31" i="2"/>
  <c r="DZ31" i="2" s="1"/>
  <c r="CV31" i="2"/>
  <c r="EA31" i="2" s="1"/>
  <c r="CW31" i="2"/>
  <c r="EB31" i="2" s="1"/>
  <c r="CX31" i="2"/>
  <c r="EC31" i="2" s="1"/>
  <c r="CY31" i="2"/>
  <c r="ED31" i="2" s="1"/>
  <c r="CZ31" i="2"/>
  <c r="EE31" i="2" s="1"/>
  <c r="DA31" i="2"/>
  <c r="EF31" i="2" s="1"/>
  <c r="DB31" i="2"/>
  <c r="EG31" i="2" s="1"/>
  <c r="DC31" i="2"/>
  <c r="EH31" i="2" s="1"/>
  <c r="DD31" i="2"/>
  <c r="EI31" i="2" s="1"/>
  <c r="DE31" i="2"/>
  <c r="EJ31" i="2" s="1"/>
  <c r="DF31" i="2"/>
  <c r="EK31" i="2" s="1"/>
  <c r="DG31" i="2"/>
  <c r="EL31" i="2" s="1"/>
  <c r="DH31" i="2"/>
  <c r="EM31" i="2" s="1"/>
  <c r="DI31" i="2"/>
  <c r="EN31" i="2" s="1"/>
  <c r="DJ31" i="2"/>
  <c r="EO31" i="2" s="1"/>
  <c r="DK31" i="2"/>
  <c r="EP31" i="2" s="1"/>
  <c r="DL31" i="2"/>
  <c r="EQ31" i="2" s="1"/>
  <c r="DM31" i="2"/>
  <c r="ER31" i="2" s="1"/>
  <c r="DN31" i="2"/>
  <c r="ES31" i="2" s="1"/>
  <c r="DO31" i="2"/>
  <c r="ET31" i="2" s="1"/>
  <c r="CN32" i="2"/>
  <c r="DS32" i="2" s="1"/>
  <c r="CO32" i="2"/>
  <c r="DT32" i="2" s="1"/>
  <c r="CQ32" i="2"/>
  <c r="DV32" i="2" s="1"/>
  <c r="CR32" i="2"/>
  <c r="DW32" i="2" s="1"/>
  <c r="CS32" i="2"/>
  <c r="DX32" i="2" s="1"/>
  <c r="CT32" i="2"/>
  <c r="DY32" i="2" s="1"/>
  <c r="CU32" i="2"/>
  <c r="DZ32" i="2" s="1"/>
  <c r="CV32" i="2"/>
  <c r="EA32" i="2" s="1"/>
  <c r="CW32" i="2"/>
  <c r="EB32" i="2" s="1"/>
  <c r="CX32" i="2"/>
  <c r="EC32" i="2" s="1"/>
  <c r="CY32" i="2"/>
  <c r="ED32" i="2" s="1"/>
  <c r="DA32" i="2"/>
  <c r="EF32" i="2" s="1"/>
  <c r="DB32" i="2"/>
  <c r="EG32" i="2" s="1"/>
  <c r="DC32" i="2"/>
  <c r="EH32" i="2" s="1"/>
  <c r="DE32" i="2"/>
  <c r="EJ32" i="2" s="1"/>
  <c r="DF32" i="2"/>
  <c r="EK32" i="2" s="1"/>
  <c r="DG32" i="2"/>
  <c r="EL32" i="2" s="1"/>
  <c r="DI32" i="2"/>
  <c r="EN32" i="2" s="1"/>
  <c r="DJ32" i="2"/>
  <c r="EO32" i="2" s="1"/>
  <c r="DK32" i="2"/>
  <c r="EP32" i="2" s="1"/>
  <c r="DM32" i="2"/>
  <c r="ER32" i="2" s="1"/>
  <c r="DN32" i="2"/>
  <c r="ES32" i="2" s="1"/>
  <c r="DO32" i="2"/>
  <c r="ET32" i="2" s="1"/>
  <c r="CN33" i="2"/>
  <c r="DS33" i="2" s="1"/>
  <c r="CP33" i="2"/>
  <c r="DU33" i="2" s="1"/>
  <c r="CQ33" i="2"/>
  <c r="DV33" i="2" s="1"/>
  <c r="CR33" i="2"/>
  <c r="DW33" i="2" s="1"/>
  <c r="CS33" i="2"/>
  <c r="DX33" i="2" s="1"/>
  <c r="CT33" i="2"/>
  <c r="DY33" i="2" s="1"/>
  <c r="CU33" i="2"/>
  <c r="DZ33" i="2" s="1"/>
  <c r="CV33" i="2"/>
  <c r="EA33" i="2" s="1"/>
  <c r="CW33" i="2"/>
  <c r="EB33" i="2" s="1"/>
  <c r="CX33" i="2"/>
  <c r="EC33" i="2" s="1"/>
  <c r="CY33" i="2"/>
  <c r="ED33" i="2" s="1"/>
  <c r="CZ33" i="2"/>
  <c r="EE33" i="2" s="1"/>
  <c r="DA33" i="2"/>
  <c r="EF33" i="2" s="1"/>
  <c r="DB33" i="2"/>
  <c r="EG33" i="2" s="1"/>
  <c r="DC33" i="2"/>
  <c r="EH33" i="2" s="1"/>
  <c r="DD33" i="2"/>
  <c r="EI33" i="2" s="1"/>
  <c r="DE33" i="2"/>
  <c r="EJ33" i="2" s="1"/>
  <c r="DF33" i="2"/>
  <c r="EK33" i="2" s="1"/>
  <c r="DG33" i="2"/>
  <c r="EL33" i="2" s="1"/>
  <c r="DH33" i="2"/>
  <c r="EM33" i="2" s="1"/>
  <c r="DI33" i="2"/>
  <c r="EN33" i="2" s="1"/>
  <c r="DJ33" i="2"/>
  <c r="EO33" i="2" s="1"/>
  <c r="DK33" i="2"/>
  <c r="EP33" i="2" s="1"/>
  <c r="DL33" i="2"/>
  <c r="EQ33" i="2" s="1"/>
  <c r="DM33" i="2"/>
  <c r="ER33" i="2" s="1"/>
  <c r="DN33" i="2"/>
  <c r="ES33" i="2" s="1"/>
  <c r="DO33" i="2"/>
  <c r="ET33" i="2" s="1"/>
  <c r="CO34" i="2"/>
  <c r="DT34" i="2" s="1"/>
  <c r="CP34" i="2"/>
  <c r="DU34" i="2" s="1"/>
  <c r="CQ34" i="2"/>
  <c r="DV34" i="2" s="1"/>
  <c r="CR34" i="2"/>
  <c r="DW34" i="2" s="1"/>
  <c r="CS34" i="2"/>
  <c r="DX34" i="2" s="1"/>
  <c r="CT34" i="2"/>
  <c r="DY34" i="2" s="1"/>
  <c r="CU34" i="2"/>
  <c r="DZ34" i="2" s="1"/>
  <c r="CV34" i="2"/>
  <c r="EA34" i="2" s="1"/>
  <c r="CW34" i="2"/>
  <c r="EB34" i="2" s="1"/>
  <c r="CX34" i="2"/>
  <c r="EC34" i="2" s="1"/>
  <c r="CY34" i="2"/>
  <c r="ED34" i="2" s="1"/>
  <c r="CZ34" i="2"/>
  <c r="EE34" i="2" s="1"/>
  <c r="DA34" i="2"/>
  <c r="EF34" i="2" s="1"/>
  <c r="DB34" i="2"/>
  <c r="EG34" i="2" s="1"/>
  <c r="DC34" i="2"/>
  <c r="EH34" i="2" s="1"/>
  <c r="DD34" i="2"/>
  <c r="EI34" i="2" s="1"/>
  <c r="DE34" i="2"/>
  <c r="EJ34" i="2" s="1"/>
  <c r="DF34" i="2"/>
  <c r="EK34" i="2" s="1"/>
  <c r="DG34" i="2"/>
  <c r="EL34" i="2" s="1"/>
  <c r="DH34" i="2"/>
  <c r="EM34" i="2" s="1"/>
  <c r="DI34" i="2"/>
  <c r="EN34" i="2" s="1"/>
  <c r="DJ34" i="2"/>
  <c r="EO34" i="2" s="1"/>
  <c r="DK34" i="2"/>
  <c r="EP34" i="2" s="1"/>
  <c r="DL34" i="2"/>
  <c r="EQ34" i="2" s="1"/>
  <c r="DM34" i="2"/>
  <c r="ER34" i="2" s="1"/>
  <c r="DN34" i="2"/>
  <c r="ES34" i="2" s="1"/>
  <c r="DO34" i="2"/>
  <c r="ET34" i="2" s="1"/>
  <c r="CN35" i="2"/>
  <c r="DS35" i="2" s="1"/>
  <c r="CO35" i="2"/>
  <c r="DT35" i="2" s="1"/>
  <c r="CP35" i="2"/>
  <c r="DU35" i="2" s="1"/>
  <c r="CQ35" i="2"/>
  <c r="DV35" i="2" s="1"/>
  <c r="CR35" i="2"/>
  <c r="DW35" i="2" s="1"/>
  <c r="CS35" i="2"/>
  <c r="DX35" i="2" s="1"/>
  <c r="CT35" i="2"/>
  <c r="DY35" i="2" s="1"/>
  <c r="CU35" i="2"/>
  <c r="DZ35" i="2" s="1"/>
  <c r="CV35" i="2"/>
  <c r="EA35" i="2" s="1"/>
  <c r="CW35" i="2"/>
  <c r="EB35" i="2" s="1"/>
  <c r="CX35" i="2"/>
  <c r="EC35" i="2" s="1"/>
  <c r="CZ35" i="2"/>
  <c r="EE35" i="2" s="1"/>
  <c r="DA35" i="2"/>
  <c r="EF35" i="2" s="1"/>
  <c r="DB35" i="2"/>
  <c r="EG35" i="2" s="1"/>
  <c r="DD35" i="2"/>
  <c r="EI35" i="2" s="1"/>
  <c r="DE35" i="2"/>
  <c r="EJ35" i="2" s="1"/>
  <c r="DF35" i="2"/>
  <c r="EK35" i="2" s="1"/>
  <c r="DH35" i="2"/>
  <c r="EM35" i="2" s="1"/>
  <c r="DI35" i="2"/>
  <c r="EN35" i="2" s="1"/>
  <c r="DJ35" i="2"/>
  <c r="EO35" i="2" s="1"/>
  <c r="DL35" i="2"/>
  <c r="EQ35" i="2" s="1"/>
  <c r="DM35" i="2"/>
  <c r="ER35" i="2" s="1"/>
  <c r="DN35" i="2"/>
  <c r="ES35" i="2" s="1"/>
  <c r="CN36" i="2"/>
  <c r="DS36" i="2" s="1"/>
  <c r="CO36" i="2"/>
  <c r="DT36" i="2" s="1"/>
  <c r="CP36" i="2"/>
  <c r="DU36" i="2" s="1"/>
  <c r="CQ36" i="2"/>
  <c r="DV36" i="2" s="1"/>
  <c r="CR36" i="2"/>
  <c r="DW36" i="2" s="1"/>
  <c r="CS36" i="2"/>
  <c r="DX36" i="2" s="1"/>
  <c r="CT36" i="2"/>
  <c r="DY36" i="2" s="1"/>
  <c r="CU36" i="2"/>
  <c r="DZ36" i="2" s="1"/>
  <c r="CV36" i="2"/>
  <c r="EA36" i="2" s="1"/>
  <c r="CW36" i="2"/>
  <c r="EB36" i="2" s="1"/>
  <c r="CY36" i="2"/>
  <c r="ED36" i="2" s="1"/>
  <c r="CZ36" i="2"/>
  <c r="EE36" i="2" s="1"/>
  <c r="DA36" i="2"/>
  <c r="EF36" i="2" s="1"/>
  <c r="DB36" i="2"/>
  <c r="EG36" i="2" s="1"/>
  <c r="DC36" i="2"/>
  <c r="EH36" i="2" s="1"/>
  <c r="DD36" i="2"/>
  <c r="EI36" i="2" s="1"/>
  <c r="DE36" i="2"/>
  <c r="EJ36" i="2" s="1"/>
  <c r="DF36" i="2"/>
  <c r="EK36" i="2" s="1"/>
  <c r="DG36" i="2"/>
  <c r="EL36" i="2" s="1"/>
  <c r="DH36" i="2"/>
  <c r="EM36" i="2" s="1"/>
  <c r="DI36" i="2"/>
  <c r="EN36" i="2" s="1"/>
  <c r="DJ36" i="2"/>
  <c r="EO36" i="2" s="1"/>
  <c r="DK36" i="2"/>
  <c r="EP36" i="2" s="1"/>
  <c r="DL36" i="2"/>
  <c r="EQ36" i="2" s="1"/>
  <c r="DM36" i="2"/>
  <c r="ER36" i="2" s="1"/>
  <c r="DN36" i="2"/>
  <c r="ES36" i="2" s="1"/>
  <c r="DO36" i="2"/>
  <c r="ET36" i="2" s="1"/>
  <c r="CN37" i="2"/>
  <c r="DS37" i="2" s="1"/>
  <c r="CO37" i="2"/>
  <c r="DT37" i="2" s="1"/>
  <c r="CP37" i="2"/>
  <c r="DU37" i="2" s="1"/>
  <c r="CQ37" i="2"/>
  <c r="DV37" i="2" s="1"/>
  <c r="CR37" i="2"/>
  <c r="DW37" i="2" s="1"/>
  <c r="CS37" i="2"/>
  <c r="DX37" i="2" s="1"/>
  <c r="CT37" i="2"/>
  <c r="DY37" i="2" s="1"/>
  <c r="CU37" i="2"/>
  <c r="DZ37" i="2" s="1"/>
  <c r="CV37" i="2"/>
  <c r="EA37" i="2" s="1"/>
  <c r="CX37" i="2"/>
  <c r="EC37" i="2" s="1"/>
  <c r="CY37" i="2"/>
  <c r="ED37" i="2" s="1"/>
  <c r="CZ37" i="2"/>
  <c r="EE37" i="2" s="1"/>
  <c r="DA37" i="2"/>
  <c r="EF37" i="2" s="1"/>
  <c r="DB37" i="2"/>
  <c r="EG37" i="2" s="1"/>
  <c r="DC37" i="2"/>
  <c r="EH37" i="2" s="1"/>
  <c r="DD37" i="2"/>
  <c r="EI37" i="2" s="1"/>
  <c r="DE37" i="2"/>
  <c r="EJ37" i="2" s="1"/>
  <c r="DF37" i="2"/>
  <c r="EK37" i="2" s="1"/>
  <c r="DG37" i="2"/>
  <c r="EL37" i="2" s="1"/>
  <c r="DH37" i="2"/>
  <c r="EM37" i="2" s="1"/>
  <c r="DI37" i="2"/>
  <c r="EN37" i="2" s="1"/>
  <c r="DJ37" i="2"/>
  <c r="EO37" i="2" s="1"/>
  <c r="DK37" i="2"/>
  <c r="EP37" i="2" s="1"/>
  <c r="DL37" i="2"/>
  <c r="EQ37" i="2" s="1"/>
  <c r="DM37" i="2"/>
  <c r="ER37" i="2" s="1"/>
  <c r="DN37" i="2"/>
  <c r="ES37" i="2" s="1"/>
  <c r="DO37" i="2"/>
  <c r="ET37" i="2" s="1"/>
  <c r="CN38" i="2"/>
  <c r="DS38" i="2" s="1"/>
  <c r="CO38" i="2"/>
  <c r="DT38" i="2" s="1"/>
  <c r="CP38" i="2"/>
  <c r="DU38" i="2" s="1"/>
  <c r="CQ38" i="2"/>
  <c r="DV38" i="2" s="1"/>
  <c r="CR38" i="2"/>
  <c r="DW38" i="2" s="1"/>
  <c r="CS38" i="2"/>
  <c r="DX38" i="2" s="1"/>
  <c r="CT38" i="2"/>
  <c r="DY38" i="2" s="1"/>
  <c r="CU38" i="2"/>
  <c r="DZ38" i="2" s="1"/>
  <c r="CW38" i="2"/>
  <c r="EB38" i="2" s="1"/>
  <c r="CX38" i="2"/>
  <c r="EC38" i="2" s="1"/>
  <c r="CY38" i="2"/>
  <c r="ED38" i="2" s="1"/>
  <c r="CZ38" i="2"/>
  <c r="EE38" i="2" s="1"/>
  <c r="DA38" i="2"/>
  <c r="EF38" i="2" s="1"/>
  <c r="DC38" i="2"/>
  <c r="EH38" i="2" s="1"/>
  <c r="DD38" i="2"/>
  <c r="EI38" i="2" s="1"/>
  <c r="DE38" i="2"/>
  <c r="EJ38" i="2" s="1"/>
  <c r="DG38" i="2"/>
  <c r="EL38" i="2" s="1"/>
  <c r="DH38" i="2"/>
  <c r="EM38" i="2" s="1"/>
  <c r="DI38" i="2"/>
  <c r="EN38" i="2" s="1"/>
  <c r="DK38" i="2"/>
  <c r="EP38" i="2" s="1"/>
  <c r="DL38" i="2"/>
  <c r="EQ38" i="2" s="1"/>
  <c r="DM38" i="2"/>
  <c r="ER38" i="2" s="1"/>
  <c r="DO38" i="2"/>
  <c r="ET38" i="2" s="1"/>
  <c r="CN39" i="2"/>
  <c r="DS39" i="2" s="1"/>
  <c r="CO39" i="2"/>
  <c r="DT39" i="2" s="1"/>
  <c r="CP39" i="2"/>
  <c r="DU39" i="2" s="1"/>
  <c r="CQ39" i="2"/>
  <c r="DV39" i="2" s="1"/>
  <c r="CR39" i="2"/>
  <c r="DW39" i="2" s="1"/>
  <c r="CS39" i="2"/>
  <c r="DX39" i="2" s="1"/>
  <c r="CT39" i="2"/>
  <c r="DY39" i="2" s="1"/>
  <c r="CV39" i="2"/>
  <c r="EA39" i="2" s="1"/>
  <c r="CW39" i="2"/>
  <c r="EB39" i="2" s="1"/>
  <c r="CX39" i="2"/>
  <c r="EC39" i="2" s="1"/>
  <c r="CY39" i="2"/>
  <c r="ED39" i="2" s="1"/>
  <c r="CZ39" i="2"/>
  <c r="EE39" i="2" s="1"/>
  <c r="DA39" i="2"/>
  <c r="EF39" i="2" s="1"/>
  <c r="DB39" i="2"/>
  <c r="EG39" i="2" s="1"/>
  <c r="DC39" i="2"/>
  <c r="EH39" i="2" s="1"/>
  <c r="DD39" i="2"/>
  <c r="EI39" i="2" s="1"/>
  <c r="DE39" i="2"/>
  <c r="EJ39" i="2" s="1"/>
  <c r="DF39" i="2"/>
  <c r="EK39" i="2" s="1"/>
  <c r="DG39" i="2"/>
  <c r="EL39" i="2" s="1"/>
  <c r="DH39" i="2"/>
  <c r="EM39" i="2" s="1"/>
  <c r="DI39" i="2"/>
  <c r="EN39" i="2" s="1"/>
  <c r="DJ39" i="2"/>
  <c r="EO39" i="2" s="1"/>
  <c r="DK39" i="2"/>
  <c r="EP39" i="2" s="1"/>
  <c r="DL39" i="2"/>
  <c r="EQ39" i="2" s="1"/>
  <c r="DM39" i="2"/>
  <c r="ER39" i="2" s="1"/>
  <c r="DN39" i="2"/>
  <c r="ES39" i="2" s="1"/>
  <c r="DO39" i="2"/>
  <c r="ET39" i="2" s="1"/>
  <c r="CN40" i="2"/>
  <c r="DS40" i="2" s="1"/>
  <c r="CO40" i="2"/>
  <c r="DT40" i="2" s="1"/>
  <c r="CP40" i="2"/>
  <c r="DU40" i="2" s="1"/>
  <c r="CQ40" i="2"/>
  <c r="DV40" i="2" s="1"/>
  <c r="CR40" i="2"/>
  <c r="DW40" i="2" s="1"/>
  <c r="CS40" i="2"/>
  <c r="DX40" i="2" s="1"/>
  <c r="CU40" i="2"/>
  <c r="DZ40" i="2" s="1"/>
  <c r="CV40" i="2"/>
  <c r="EA40" i="2" s="1"/>
  <c r="CW40" i="2"/>
  <c r="EB40" i="2" s="1"/>
  <c r="CX40" i="2"/>
  <c r="EC40" i="2" s="1"/>
  <c r="CY40" i="2"/>
  <c r="ED40" i="2" s="1"/>
  <c r="CZ40" i="2"/>
  <c r="EE40" i="2" s="1"/>
  <c r="DA40" i="2"/>
  <c r="EF40" i="2" s="1"/>
  <c r="DB40" i="2"/>
  <c r="EG40" i="2" s="1"/>
  <c r="DC40" i="2"/>
  <c r="EH40" i="2" s="1"/>
  <c r="DD40" i="2"/>
  <c r="EI40" i="2" s="1"/>
  <c r="DE40" i="2"/>
  <c r="EJ40" i="2" s="1"/>
  <c r="DF40" i="2"/>
  <c r="EK40" i="2" s="1"/>
  <c r="DG40" i="2"/>
  <c r="EL40" i="2" s="1"/>
  <c r="DH40" i="2"/>
  <c r="EM40" i="2" s="1"/>
  <c r="DI40" i="2"/>
  <c r="EN40" i="2" s="1"/>
  <c r="DJ40" i="2"/>
  <c r="EO40" i="2" s="1"/>
  <c r="DK40" i="2"/>
  <c r="EP40" i="2" s="1"/>
  <c r="DL40" i="2"/>
  <c r="EQ40" i="2" s="1"/>
  <c r="DM40" i="2"/>
  <c r="ER40" i="2" s="1"/>
  <c r="DN40" i="2"/>
  <c r="ES40" i="2" s="1"/>
  <c r="DO40" i="2"/>
  <c r="ET40" i="2" s="1"/>
  <c r="CN41" i="2"/>
  <c r="DS41" i="2" s="1"/>
  <c r="CO41" i="2"/>
  <c r="DT41" i="2" s="1"/>
  <c r="CP41" i="2"/>
  <c r="DU41" i="2" s="1"/>
  <c r="CQ41" i="2"/>
  <c r="DV41" i="2" s="1"/>
  <c r="CR41" i="2"/>
  <c r="DW41" i="2" s="1"/>
  <c r="CT41" i="2"/>
  <c r="DY41" i="2" s="1"/>
  <c r="CU41" i="2"/>
  <c r="DZ41" i="2" s="1"/>
  <c r="CV41" i="2"/>
  <c r="EA41" i="2" s="1"/>
  <c r="CW41" i="2"/>
  <c r="EB41" i="2" s="1"/>
  <c r="CX41" i="2"/>
  <c r="EC41" i="2" s="1"/>
  <c r="CY41" i="2"/>
  <c r="ED41" i="2" s="1"/>
  <c r="CZ41" i="2"/>
  <c r="EE41" i="2" s="1"/>
  <c r="DB41" i="2"/>
  <c r="EG41" i="2" s="1"/>
  <c r="DC41" i="2"/>
  <c r="EH41" i="2" s="1"/>
  <c r="DD41" i="2"/>
  <c r="EI41" i="2" s="1"/>
  <c r="DF41" i="2"/>
  <c r="EK41" i="2" s="1"/>
  <c r="DG41" i="2"/>
  <c r="EL41" i="2" s="1"/>
  <c r="DH41" i="2"/>
  <c r="EM41" i="2" s="1"/>
  <c r="DJ41" i="2"/>
  <c r="EO41" i="2" s="1"/>
  <c r="DK41" i="2"/>
  <c r="EP41" i="2" s="1"/>
  <c r="DL41" i="2"/>
  <c r="EQ41" i="2" s="1"/>
  <c r="DN41" i="2"/>
  <c r="ES41" i="2" s="1"/>
  <c r="DO41" i="2"/>
  <c r="ET41" i="2" s="1"/>
  <c r="CN42" i="2"/>
  <c r="DS42" i="2" s="1"/>
  <c r="CO42" i="2"/>
  <c r="DT42" i="2" s="1"/>
  <c r="CP42" i="2"/>
  <c r="DU42" i="2" s="1"/>
  <c r="CQ42" i="2"/>
  <c r="DV42" i="2" s="1"/>
  <c r="CS42" i="2"/>
  <c r="DX42" i="2" s="1"/>
  <c r="CT42" i="2"/>
  <c r="DY42" i="2" s="1"/>
  <c r="CU42" i="2"/>
  <c r="DZ42" i="2" s="1"/>
  <c r="CV42" i="2"/>
  <c r="EA42" i="2" s="1"/>
  <c r="CW42" i="2"/>
  <c r="EB42" i="2" s="1"/>
  <c r="CX42" i="2"/>
  <c r="EC42" i="2" s="1"/>
  <c r="CY42" i="2"/>
  <c r="ED42" i="2" s="1"/>
  <c r="CZ42" i="2"/>
  <c r="EE42" i="2" s="1"/>
  <c r="DA42" i="2"/>
  <c r="EF42" i="2" s="1"/>
  <c r="DB42" i="2"/>
  <c r="EG42" i="2" s="1"/>
  <c r="DC42" i="2"/>
  <c r="EH42" i="2" s="1"/>
  <c r="DD42" i="2"/>
  <c r="EI42" i="2" s="1"/>
  <c r="DE42" i="2"/>
  <c r="EJ42" i="2" s="1"/>
  <c r="DF42" i="2"/>
  <c r="EK42" i="2" s="1"/>
  <c r="DG42" i="2"/>
  <c r="EL42" i="2" s="1"/>
  <c r="DH42" i="2"/>
  <c r="EM42" i="2" s="1"/>
  <c r="DI42" i="2"/>
  <c r="EN42" i="2" s="1"/>
  <c r="DJ42" i="2"/>
  <c r="EO42" i="2" s="1"/>
  <c r="DK42" i="2"/>
  <c r="EP42" i="2" s="1"/>
  <c r="DL42" i="2"/>
  <c r="EQ42" i="2" s="1"/>
  <c r="DM42" i="2"/>
  <c r="ER42" i="2" s="1"/>
  <c r="DN42" i="2"/>
  <c r="ES42" i="2" s="1"/>
  <c r="DO42" i="2"/>
  <c r="ET42" i="2" s="1"/>
  <c r="CN43" i="2"/>
  <c r="DS43" i="2" s="1"/>
  <c r="CO43" i="2"/>
  <c r="DT43" i="2" s="1"/>
  <c r="CP43" i="2"/>
  <c r="DU43" i="2" s="1"/>
  <c r="CR43" i="2"/>
  <c r="DW43" i="2" s="1"/>
  <c r="CS43" i="2"/>
  <c r="DX43" i="2" s="1"/>
  <c r="CT43" i="2"/>
  <c r="DY43" i="2" s="1"/>
  <c r="CU43" i="2"/>
  <c r="DZ43" i="2" s="1"/>
  <c r="CV43" i="2"/>
  <c r="EA43" i="2" s="1"/>
  <c r="CW43" i="2"/>
  <c r="EB43" i="2" s="1"/>
  <c r="CX43" i="2"/>
  <c r="EC43" i="2" s="1"/>
  <c r="CY43" i="2"/>
  <c r="ED43" i="2" s="1"/>
  <c r="CZ43" i="2"/>
  <c r="EE43" i="2" s="1"/>
  <c r="DA43" i="2"/>
  <c r="EF43" i="2" s="1"/>
  <c r="DB43" i="2"/>
  <c r="EG43" i="2" s="1"/>
  <c r="DC43" i="2"/>
  <c r="EH43" i="2" s="1"/>
  <c r="DD43" i="2"/>
  <c r="EI43" i="2" s="1"/>
  <c r="DE43" i="2"/>
  <c r="EJ43" i="2" s="1"/>
  <c r="DF43" i="2"/>
  <c r="EK43" i="2" s="1"/>
  <c r="DG43" i="2"/>
  <c r="EL43" i="2" s="1"/>
  <c r="DH43" i="2"/>
  <c r="EM43" i="2" s="1"/>
  <c r="DI43" i="2"/>
  <c r="EN43" i="2" s="1"/>
  <c r="DJ43" i="2"/>
  <c r="EO43" i="2" s="1"/>
  <c r="DK43" i="2"/>
  <c r="EP43" i="2" s="1"/>
  <c r="DL43" i="2"/>
  <c r="EQ43" i="2" s="1"/>
  <c r="DM43" i="2"/>
  <c r="ER43" i="2" s="1"/>
  <c r="DN43" i="2"/>
  <c r="ES43" i="2" s="1"/>
  <c r="DO43" i="2"/>
  <c r="ET43" i="2" s="1"/>
  <c r="CN44" i="2"/>
  <c r="DS44" i="2" s="1"/>
  <c r="CO44" i="2"/>
  <c r="DT44" i="2" s="1"/>
  <c r="CQ44" i="2"/>
  <c r="DV44" i="2" s="1"/>
  <c r="CR44" i="2"/>
  <c r="DW44" i="2" s="1"/>
  <c r="CS44" i="2"/>
  <c r="DX44" i="2" s="1"/>
  <c r="CT44" i="2"/>
  <c r="DY44" i="2" s="1"/>
  <c r="CU44" i="2"/>
  <c r="DZ44" i="2" s="1"/>
  <c r="CV44" i="2"/>
  <c r="EA44" i="2" s="1"/>
  <c r="CW44" i="2"/>
  <c r="EB44" i="2" s="1"/>
  <c r="CX44" i="2"/>
  <c r="EC44" i="2" s="1"/>
  <c r="CY44" i="2"/>
  <c r="ED44" i="2" s="1"/>
  <c r="DA44" i="2"/>
  <c r="EF44" i="2" s="1"/>
  <c r="DB44" i="2"/>
  <c r="EG44" i="2" s="1"/>
  <c r="DC44" i="2"/>
  <c r="EH44" i="2" s="1"/>
  <c r="DE44" i="2"/>
  <c r="EJ44" i="2" s="1"/>
  <c r="DF44" i="2"/>
  <c r="EK44" i="2" s="1"/>
  <c r="DG44" i="2"/>
  <c r="EL44" i="2" s="1"/>
  <c r="DI44" i="2"/>
  <c r="EN44" i="2" s="1"/>
  <c r="DJ44" i="2"/>
  <c r="EO44" i="2" s="1"/>
  <c r="DK44" i="2"/>
  <c r="EP44" i="2" s="1"/>
  <c r="DM44" i="2"/>
  <c r="ER44" i="2" s="1"/>
  <c r="DN44" i="2"/>
  <c r="ES44" i="2" s="1"/>
  <c r="DO44" i="2"/>
  <c r="ET44" i="2" s="1"/>
  <c r="CN45" i="2"/>
  <c r="DS45" i="2" s="1"/>
  <c r="CP45" i="2"/>
  <c r="DU45" i="2" s="1"/>
  <c r="CQ45" i="2"/>
  <c r="DV45" i="2" s="1"/>
  <c r="CR45" i="2"/>
  <c r="DW45" i="2" s="1"/>
  <c r="CS45" i="2"/>
  <c r="DX45" i="2" s="1"/>
  <c r="CT45" i="2"/>
  <c r="DY45" i="2" s="1"/>
  <c r="CU45" i="2"/>
  <c r="DZ45" i="2" s="1"/>
  <c r="CV45" i="2"/>
  <c r="EA45" i="2" s="1"/>
  <c r="CW45" i="2"/>
  <c r="EB45" i="2" s="1"/>
  <c r="CX45" i="2"/>
  <c r="EC45" i="2" s="1"/>
  <c r="CY45" i="2"/>
  <c r="ED45" i="2" s="1"/>
  <c r="CZ45" i="2"/>
  <c r="EE45" i="2" s="1"/>
  <c r="DA45" i="2"/>
  <c r="EF45" i="2" s="1"/>
  <c r="DB45" i="2"/>
  <c r="EG45" i="2" s="1"/>
  <c r="DC45" i="2"/>
  <c r="EH45" i="2" s="1"/>
  <c r="DD45" i="2"/>
  <c r="EI45" i="2" s="1"/>
  <c r="DE45" i="2"/>
  <c r="EJ45" i="2" s="1"/>
  <c r="DF45" i="2"/>
  <c r="EK45" i="2" s="1"/>
  <c r="DG45" i="2"/>
  <c r="EL45" i="2" s="1"/>
  <c r="DH45" i="2"/>
  <c r="EM45" i="2" s="1"/>
  <c r="DI45" i="2"/>
  <c r="EN45" i="2" s="1"/>
  <c r="DJ45" i="2"/>
  <c r="EO45" i="2" s="1"/>
  <c r="DK45" i="2"/>
  <c r="EP45" i="2" s="1"/>
  <c r="DL45" i="2"/>
  <c r="EQ45" i="2" s="1"/>
  <c r="DM45" i="2"/>
  <c r="ER45" i="2" s="1"/>
  <c r="DN45" i="2"/>
  <c r="ES45" i="2" s="1"/>
  <c r="DO45" i="2"/>
  <c r="ET45" i="2" s="1"/>
  <c r="CO46" i="2"/>
  <c r="DT46" i="2" s="1"/>
  <c r="CP46" i="2"/>
  <c r="DU46" i="2" s="1"/>
  <c r="CQ46" i="2"/>
  <c r="DV46" i="2" s="1"/>
  <c r="CR46" i="2"/>
  <c r="DW46" i="2" s="1"/>
  <c r="CS46" i="2"/>
  <c r="DX46" i="2" s="1"/>
  <c r="CT46" i="2"/>
  <c r="DY46" i="2" s="1"/>
  <c r="CU46" i="2"/>
  <c r="DZ46" i="2" s="1"/>
  <c r="CV46" i="2"/>
  <c r="EA46" i="2" s="1"/>
  <c r="CW46" i="2"/>
  <c r="EB46" i="2" s="1"/>
  <c r="CX46" i="2"/>
  <c r="EC46" i="2" s="1"/>
  <c r="CY46" i="2"/>
  <c r="ED46" i="2" s="1"/>
  <c r="CZ46" i="2"/>
  <c r="EE46" i="2" s="1"/>
  <c r="DA46" i="2"/>
  <c r="EF46" i="2" s="1"/>
  <c r="DB46" i="2"/>
  <c r="EG46" i="2" s="1"/>
  <c r="DC46" i="2"/>
  <c r="EH46" i="2" s="1"/>
  <c r="DD46" i="2"/>
  <c r="EI46" i="2" s="1"/>
  <c r="DE46" i="2"/>
  <c r="EJ46" i="2" s="1"/>
  <c r="DF46" i="2"/>
  <c r="EK46" i="2" s="1"/>
  <c r="DG46" i="2"/>
  <c r="EL46" i="2" s="1"/>
  <c r="DH46" i="2"/>
  <c r="EM46" i="2" s="1"/>
  <c r="DI46" i="2"/>
  <c r="EN46" i="2" s="1"/>
  <c r="DJ46" i="2"/>
  <c r="EO46" i="2" s="1"/>
  <c r="DK46" i="2"/>
  <c r="EP46" i="2" s="1"/>
  <c r="DL46" i="2"/>
  <c r="EQ46" i="2" s="1"/>
  <c r="DM46" i="2"/>
  <c r="ER46" i="2" s="1"/>
  <c r="DN46" i="2"/>
  <c r="ES46" i="2" s="1"/>
  <c r="DO46" i="2"/>
  <c r="ET46" i="2" s="1"/>
  <c r="CN47" i="2"/>
  <c r="DS47" i="2" s="1"/>
  <c r="CO47" i="2"/>
  <c r="DT47" i="2" s="1"/>
  <c r="CP47" i="2"/>
  <c r="DU47" i="2" s="1"/>
  <c r="CQ47" i="2"/>
  <c r="DV47" i="2" s="1"/>
  <c r="CR47" i="2"/>
  <c r="DW47" i="2" s="1"/>
  <c r="CS47" i="2"/>
  <c r="DX47" i="2" s="1"/>
  <c r="CT47" i="2"/>
  <c r="DY47" i="2" s="1"/>
  <c r="CU47" i="2"/>
  <c r="DZ47" i="2" s="1"/>
  <c r="CV47" i="2"/>
  <c r="EA47" i="2" s="1"/>
  <c r="CW47" i="2"/>
  <c r="EB47" i="2" s="1"/>
  <c r="CX47" i="2"/>
  <c r="EC47" i="2" s="1"/>
  <c r="CZ47" i="2"/>
  <c r="EE47" i="2" s="1"/>
  <c r="DA47" i="2"/>
  <c r="EF47" i="2" s="1"/>
  <c r="DB47" i="2"/>
  <c r="EG47" i="2" s="1"/>
  <c r="DD47" i="2"/>
  <c r="EI47" i="2" s="1"/>
  <c r="DE47" i="2"/>
  <c r="EJ47" i="2" s="1"/>
  <c r="DF47" i="2"/>
  <c r="EK47" i="2" s="1"/>
  <c r="DH47" i="2"/>
  <c r="EM47" i="2" s="1"/>
  <c r="DI47" i="2"/>
  <c r="EN47" i="2" s="1"/>
  <c r="DJ47" i="2"/>
  <c r="EO47" i="2" s="1"/>
  <c r="DL47" i="2"/>
  <c r="EQ47" i="2" s="1"/>
  <c r="DM47" i="2"/>
  <c r="ER47" i="2" s="1"/>
  <c r="DN47" i="2"/>
  <c r="ES47" i="2" s="1"/>
  <c r="CN48" i="2"/>
  <c r="DS48" i="2" s="1"/>
  <c r="CO48" i="2"/>
  <c r="DT48" i="2" s="1"/>
  <c r="CP48" i="2"/>
  <c r="DU48" i="2" s="1"/>
  <c r="CQ48" i="2"/>
  <c r="DV48" i="2" s="1"/>
  <c r="CR48" i="2"/>
  <c r="DW48" i="2" s="1"/>
  <c r="CS48" i="2"/>
  <c r="DX48" i="2" s="1"/>
  <c r="CT48" i="2"/>
  <c r="DY48" i="2" s="1"/>
  <c r="CU48" i="2"/>
  <c r="DZ48" i="2" s="1"/>
  <c r="CV48" i="2"/>
  <c r="EA48" i="2" s="1"/>
  <c r="CW48" i="2"/>
  <c r="EB48" i="2" s="1"/>
  <c r="CY48" i="2"/>
  <c r="ED48" i="2" s="1"/>
  <c r="CZ48" i="2"/>
  <c r="EE48" i="2" s="1"/>
  <c r="DA48" i="2"/>
  <c r="EF48" i="2" s="1"/>
  <c r="DB48" i="2"/>
  <c r="EG48" i="2" s="1"/>
  <c r="DC48" i="2"/>
  <c r="EH48" i="2" s="1"/>
  <c r="DD48" i="2"/>
  <c r="EI48" i="2" s="1"/>
  <c r="DE48" i="2"/>
  <c r="EJ48" i="2" s="1"/>
  <c r="DF48" i="2"/>
  <c r="EK48" i="2" s="1"/>
  <c r="DG48" i="2"/>
  <c r="EL48" i="2" s="1"/>
  <c r="DH48" i="2"/>
  <c r="EM48" i="2" s="1"/>
  <c r="DI48" i="2"/>
  <c r="EN48" i="2" s="1"/>
  <c r="DJ48" i="2"/>
  <c r="EO48" i="2" s="1"/>
  <c r="DK48" i="2"/>
  <c r="EP48" i="2" s="1"/>
  <c r="DL48" i="2"/>
  <c r="EQ48" i="2" s="1"/>
  <c r="DM48" i="2"/>
  <c r="ER48" i="2" s="1"/>
  <c r="DN48" i="2"/>
  <c r="ES48" i="2" s="1"/>
  <c r="DO48" i="2"/>
  <c r="ET48" i="2" s="1"/>
  <c r="CN49" i="2"/>
  <c r="DS49" i="2" s="1"/>
  <c r="CO49" i="2"/>
  <c r="DT49" i="2" s="1"/>
  <c r="CP49" i="2"/>
  <c r="DU49" i="2" s="1"/>
  <c r="CQ49" i="2"/>
  <c r="DV49" i="2" s="1"/>
  <c r="CR49" i="2"/>
  <c r="DW49" i="2" s="1"/>
  <c r="CS49" i="2"/>
  <c r="DX49" i="2" s="1"/>
  <c r="CT49" i="2"/>
  <c r="DY49" i="2" s="1"/>
  <c r="CU49" i="2"/>
  <c r="DZ49" i="2" s="1"/>
  <c r="CV49" i="2"/>
  <c r="EA49" i="2" s="1"/>
  <c r="CX49" i="2"/>
  <c r="EC49" i="2" s="1"/>
  <c r="CY49" i="2"/>
  <c r="ED49" i="2" s="1"/>
  <c r="CZ49" i="2"/>
  <c r="EE49" i="2" s="1"/>
  <c r="DA49" i="2"/>
  <c r="EF49" i="2" s="1"/>
  <c r="DB49" i="2"/>
  <c r="EG49" i="2" s="1"/>
  <c r="DC49" i="2"/>
  <c r="EH49" i="2" s="1"/>
  <c r="DD49" i="2"/>
  <c r="EI49" i="2" s="1"/>
  <c r="DE49" i="2"/>
  <c r="EJ49" i="2" s="1"/>
  <c r="DF49" i="2"/>
  <c r="EK49" i="2" s="1"/>
  <c r="DG49" i="2"/>
  <c r="EL49" i="2" s="1"/>
  <c r="DH49" i="2"/>
  <c r="EM49" i="2" s="1"/>
  <c r="DI49" i="2"/>
  <c r="EN49" i="2" s="1"/>
  <c r="DJ49" i="2"/>
  <c r="EO49" i="2" s="1"/>
  <c r="DK49" i="2"/>
  <c r="EP49" i="2" s="1"/>
  <c r="DL49" i="2"/>
  <c r="EQ49" i="2" s="1"/>
  <c r="DM49" i="2"/>
  <c r="ER49" i="2" s="1"/>
  <c r="DN49" i="2"/>
  <c r="ES49" i="2" s="1"/>
  <c r="DO49" i="2"/>
  <c r="ET49" i="2" s="1"/>
  <c r="CN50" i="2"/>
  <c r="DS50" i="2" s="1"/>
  <c r="CO50" i="2"/>
  <c r="DT50" i="2" s="1"/>
  <c r="CP50" i="2"/>
  <c r="DU50" i="2" s="1"/>
  <c r="CQ50" i="2"/>
  <c r="DV50" i="2" s="1"/>
  <c r="CR50" i="2"/>
  <c r="DW50" i="2" s="1"/>
  <c r="CS50" i="2"/>
  <c r="DX50" i="2" s="1"/>
  <c r="CT50" i="2"/>
  <c r="DY50" i="2" s="1"/>
  <c r="CU50" i="2"/>
  <c r="DZ50" i="2" s="1"/>
  <c r="CW50" i="2"/>
  <c r="EB50" i="2" s="1"/>
  <c r="CX50" i="2"/>
  <c r="EC50" i="2" s="1"/>
  <c r="CY50" i="2"/>
  <c r="ED50" i="2" s="1"/>
  <c r="CZ50" i="2"/>
  <c r="EE50" i="2" s="1"/>
  <c r="DA50" i="2"/>
  <c r="EF50" i="2" s="1"/>
  <c r="DC50" i="2"/>
  <c r="EH50" i="2" s="1"/>
  <c r="DD50" i="2"/>
  <c r="EI50" i="2" s="1"/>
  <c r="DE50" i="2"/>
  <c r="EJ50" i="2" s="1"/>
  <c r="DG50" i="2"/>
  <c r="EL50" i="2" s="1"/>
  <c r="DH50" i="2"/>
  <c r="EM50" i="2" s="1"/>
  <c r="DI50" i="2"/>
  <c r="EN50" i="2" s="1"/>
  <c r="DK50" i="2"/>
  <c r="EP50" i="2" s="1"/>
  <c r="DL50" i="2"/>
  <c r="EQ50" i="2" s="1"/>
  <c r="DM50" i="2"/>
  <c r="ER50" i="2" s="1"/>
  <c r="DO50" i="2"/>
  <c r="ET50" i="2" s="1"/>
  <c r="CN51" i="2"/>
  <c r="DS51" i="2" s="1"/>
  <c r="CO51" i="2"/>
  <c r="DT51" i="2" s="1"/>
  <c r="CP51" i="2"/>
  <c r="DU51" i="2" s="1"/>
  <c r="CQ51" i="2"/>
  <c r="DV51" i="2" s="1"/>
  <c r="CR51" i="2"/>
  <c r="DW51" i="2" s="1"/>
  <c r="CS51" i="2"/>
  <c r="DX51" i="2" s="1"/>
  <c r="CT51" i="2"/>
  <c r="DY51" i="2" s="1"/>
  <c r="CV51" i="2"/>
  <c r="EA51" i="2" s="1"/>
  <c r="CW51" i="2"/>
  <c r="EB51" i="2" s="1"/>
  <c r="CX51" i="2"/>
  <c r="EC51" i="2" s="1"/>
  <c r="CY51" i="2"/>
  <c r="ED51" i="2" s="1"/>
  <c r="CZ51" i="2"/>
  <c r="EE51" i="2" s="1"/>
  <c r="DA51" i="2"/>
  <c r="EF51" i="2" s="1"/>
  <c r="DB51" i="2"/>
  <c r="EG51" i="2" s="1"/>
  <c r="DC51" i="2"/>
  <c r="EH51" i="2" s="1"/>
  <c r="DD51" i="2"/>
  <c r="EI51" i="2" s="1"/>
  <c r="DE51" i="2"/>
  <c r="EJ51" i="2" s="1"/>
  <c r="DF51" i="2"/>
  <c r="EK51" i="2" s="1"/>
  <c r="DG51" i="2"/>
  <c r="EL51" i="2" s="1"/>
  <c r="DH51" i="2"/>
  <c r="EM51" i="2" s="1"/>
  <c r="DI51" i="2"/>
  <c r="EN51" i="2" s="1"/>
  <c r="DJ51" i="2"/>
  <c r="EO51" i="2" s="1"/>
  <c r="DK51" i="2"/>
  <c r="EP51" i="2" s="1"/>
  <c r="DL51" i="2"/>
  <c r="EQ51" i="2" s="1"/>
  <c r="DM51" i="2"/>
  <c r="ER51" i="2" s="1"/>
  <c r="DN51" i="2"/>
  <c r="ES51" i="2" s="1"/>
  <c r="DO51" i="2"/>
  <c r="ET51" i="2" s="1"/>
  <c r="CN52" i="2"/>
  <c r="DS52" i="2" s="1"/>
  <c r="CO52" i="2"/>
  <c r="DT52" i="2" s="1"/>
  <c r="CP52" i="2"/>
  <c r="DU52" i="2" s="1"/>
  <c r="CQ52" i="2"/>
  <c r="DV52" i="2" s="1"/>
  <c r="CR52" i="2"/>
  <c r="DW52" i="2" s="1"/>
  <c r="CS52" i="2"/>
  <c r="DX52" i="2" s="1"/>
  <c r="CU52" i="2"/>
  <c r="DZ52" i="2" s="1"/>
  <c r="CV52" i="2"/>
  <c r="EA52" i="2" s="1"/>
  <c r="CW52" i="2"/>
  <c r="EB52" i="2" s="1"/>
  <c r="CX52" i="2"/>
  <c r="EC52" i="2" s="1"/>
  <c r="CY52" i="2"/>
  <c r="ED52" i="2" s="1"/>
  <c r="CZ52" i="2"/>
  <c r="EE52" i="2" s="1"/>
  <c r="DA52" i="2"/>
  <c r="EF52" i="2" s="1"/>
  <c r="DB52" i="2"/>
  <c r="EG52" i="2" s="1"/>
  <c r="DC52" i="2"/>
  <c r="EH52" i="2" s="1"/>
  <c r="DD52" i="2"/>
  <c r="EI52" i="2" s="1"/>
  <c r="DE52" i="2"/>
  <c r="EJ52" i="2" s="1"/>
  <c r="DF52" i="2"/>
  <c r="EK52" i="2" s="1"/>
  <c r="DG52" i="2"/>
  <c r="EL52" i="2" s="1"/>
  <c r="DH52" i="2"/>
  <c r="EM52" i="2" s="1"/>
  <c r="DI52" i="2"/>
  <c r="EN52" i="2" s="1"/>
  <c r="DJ52" i="2"/>
  <c r="EO52" i="2" s="1"/>
  <c r="DK52" i="2"/>
  <c r="EP52" i="2" s="1"/>
  <c r="DL52" i="2"/>
  <c r="EQ52" i="2" s="1"/>
  <c r="DM52" i="2"/>
  <c r="ER52" i="2" s="1"/>
  <c r="DN52" i="2"/>
  <c r="ES52" i="2" s="1"/>
  <c r="DO52" i="2"/>
  <c r="ET52" i="2" s="1"/>
  <c r="CN53" i="2"/>
  <c r="DS53" i="2" s="1"/>
  <c r="CO53" i="2"/>
  <c r="DT53" i="2" s="1"/>
  <c r="CP53" i="2"/>
  <c r="DU53" i="2" s="1"/>
  <c r="CQ53" i="2"/>
  <c r="DV53" i="2" s="1"/>
  <c r="CR53" i="2"/>
  <c r="DW53" i="2" s="1"/>
  <c r="CT53" i="2"/>
  <c r="DY53" i="2" s="1"/>
  <c r="CU53" i="2"/>
  <c r="DZ53" i="2" s="1"/>
  <c r="CV53" i="2"/>
  <c r="EA53" i="2" s="1"/>
  <c r="CW53" i="2"/>
  <c r="EB53" i="2" s="1"/>
  <c r="CX53" i="2"/>
  <c r="EC53" i="2" s="1"/>
  <c r="CY53" i="2"/>
  <c r="ED53" i="2" s="1"/>
  <c r="CZ53" i="2"/>
  <c r="EE53" i="2" s="1"/>
  <c r="DB53" i="2"/>
  <c r="EG53" i="2" s="1"/>
  <c r="DC53" i="2"/>
  <c r="EH53" i="2" s="1"/>
  <c r="DD53" i="2"/>
  <c r="EI53" i="2" s="1"/>
  <c r="DF53" i="2"/>
  <c r="EK53" i="2" s="1"/>
  <c r="DG53" i="2"/>
  <c r="EL53" i="2" s="1"/>
  <c r="DH53" i="2"/>
  <c r="EM53" i="2" s="1"/>
  <c r="DJ53" i="2"/>
  <c r="EO53" i="2" s="1"/>
  <c r="DK53" i="2"/>
  <c r="EP53" i="2" s="1"/>
  <c r="DL53" i="2"/>
  <c r="EQ53" i="2" s="1"/>
  <c r="DN53" i="2"/>
  <c r="ES53" i="2" s="1"/>
  <c r="DO53" i="2"/>
  <c r="ET53" i="2" s="1"/>
  <c r="CN54" i="2"/>
  <c r="DS54" i="2" s="1"/>
  <c r="CO54" i="2"/>
  <c r="DT54" i="2" s="1"/>
  <c r="CP54" i="2"/>
  <c r="DU54" i="2" s="1"/>
  <c r="CQ54" i="2"/>
  <c r="DV54" i="2" s="1"/>
  <c r="CS54" i="2"/>
  <c r="DX54" i="2" s="1"/>
  <c r="CT54" i="2"/>
  <c r="DY54" i="2" s="1"/>
  <c r="CU54" i="2"/>
  <c r="DZ54" i="2" s="1"/>
  <c r="CV54" i="2"/>
  <c r="EA54" i="2" s="1"/>
  <c r="CW54" i="2"/>
  <c r="EB54" i="2" s="1"/>
  <c r="CX54" i="2"/>
  <c r="EC54" i="2" s="1"/>
  <c r="CY54" i="2"/>
  <c r="ED54" i="2" s="1"/>
  <c r="CZ54" i="2"/>
  <c r="EE54" i="2" s="1"/>
  <c r="DA54" i="2"/>
  <c r="EF54" i="2" s="1"/>
  <c r="DB54" i="2"/>
  <c r="EG54" i="2" s="1"/>
  <c r="DC54" i="2"/>
  <c r="EH54" i="2" s="1"/>
  <c r="DD54" i="2"/>
  <c r="EI54" i="2" s="1"/>
  <c r="DE54" i="2"/>
  <c r="EJ54" i="2" s="1"/>
  <c r="DF54" i="2"/>
  <c r="EK54" i="2" s="1"/>
  <c r="DG54" i="2"/>
  <c r="EL54" i="2" s="1"/>
  <c r="DH54" i="2"/>
  <c r="EM54" i="2" s="1"/>
  <c r="DI54" i="2"/>
  <c r="EN54" i="2" s="1"/>
  <c r="DJ54" i="2"/>
  <c r="EO54" i="2" s="1"/>
  <c r="DK54" i="2"/>
  <c r="EP54" i="2" s="1"/>
  <c r="DL54" i="2"/>
  <c r="EQ54" i="2" s="1"/>
  <c r="DM54" i="2"/>
  <c r="ER54" i="2" s="1"/>
  <c r="DN54" i="2"/>
  <c r="ES54" i="2" s="1"/>
  <c r="DO54" i="2"/>
  <c r="ET54" i="2" s="1"/>
  <c r="CN55" i="2"/>
  <c r="DS55" i="2" s="1"/>
  <c r="CO55" i="2"/>
  <c r="DT55" i="2" s="1"/>
  <c r="CP55" i="2"/>
  <c r="DU55" i="2" s="1"/>
  <c r="CR55" i="2"/>
  <c r="DW55" i="2" s="1"/>
  <c r="CS55" i="2"/>
  <c r="DX55" i="2" s="1"/>
  <c r="CT55" i="2"/>
  <c r="DY55" i="2" s="1"/>
  <c r="CU55" i="2"/>
  <c r="DZ55" i="2" s="1"/>
  <c r="CV55" i="2"/>
  <c r="EA55" i="2" s="1"/>
  <c r="CW55" i="2"/>
  <c r="EB55" i="2" s="1"/>
  <c r="CX55" i="2"/>
  <c r="EC55" i="2" s="1"/>
  <c r="CY55" i="2"/>
  <c r="ED55" i="2" s="1"/>
  <c r="CZ55" i="2"/>
  <c r="EE55" i="2" s="1"/>
  <c r="DA55" i="2"/>
  <c r="EF55" i="2" s="1"/>
  <c r="DB55" i="2"/>
  <c r="EG55" i="2" s="1"/>
  <c r="DC55" i="2"/>
  <c r="EH55" i="2" s="1"/>
  <c r="DD55" i="2"/>
  <c r="EI55" i="2" s="1"/>
  <c r="DE55" i="2"/>
  <c r="EJ55" i="2" s="1"/>
  <c r="DF55" i="2"/>
  <c r="EK55" i="2" s="1"/>
  <c r="DG55" i="2"/>
  <c r="EL55" i="2" s="1"/>
  <c r="DH55" i="2"/>
  <c r="EM55" i="2" s="1"/>
  <c r="DI55" i="2"/>
  <c r="EN55" i="2" s="1"/>
  <c r="DJ55" i="2"/>
  <c r="EO55" i="2" s="1"/>
  <c r="DK55" i="2"/>
  <c r="EP55" i="2" s="1"/>
  <c r="DL55" i="2"/>
  <c r="EQ55" i="2" s="1"/>
  <c r="DM55" i="2"/>
  <c r="ER55" i="2" s="1"/>
  <c r="DN55" i="2"/>
  <c r="ES55" i="2" s="1"/>
  <c r="DO55" i="2"/>
  <c r="ET55" i="2" s="1"/>
  <c r="CN56" i="2"/>
  <c r="DS56" i="2" s="1"/>
  <c r="CO56" i="2"/>
  <c r="DT56" i="2" s="1"/>
  <c r="CQ56" i="2"/>
  <c r="DV56" i="2" s="1"/>
  <c r="CR56" i="2"/>
  <c r="DW56" i="2" s="1"/>
  <c r="CS56" i="2"/>
  <c r="DX56" i="2" s="1"/>
  <c r="CT56" i="2"/>
  <c r="DY56" i="2" s="1"/>
  <c r="CU56" i="2"/>
  <c r="DZ56" i="2" s="1"/>
  <c r="CV56" i="2"/>
  <c r="EA56" i="2" s="1"/>
  <c r="CW56" i="2"/>
  <c r="EB56" i="2" s="1"/>
  <c r="CX56" i="2"/>
  <c r="EC56" i="2" s="1"/>
  <c r="CY56" i="2"/>
  <c r="ED56" i="2" s="1"/>
  <c r="DA56" i="2"/>
  <c r="EF56" i="2" s="1"/>
  <c r="DB56" i="2"/>
  <c r="EG56" i="2" s="1"/>
  <c r="DC56" i="2"/>
  <c r="EH56" i="2" s="1"/>
  <c r="DE56" i="2"/>
  <c r="EJ56" i="2" s="1"/>
  <c r="DF56" i="2"/>
  <c r="EK56" i="2" s="1"/>
  <c r="DG56" i="2"/>
  <c r="EL56" i="2" s="1"/>
  <c r="DI56" i="2"/>
  <c r="EN56" i="2" s="1"/>
  <c r="DJ56" i="2"/>
  <c r="EO56" i="2" s="1"/>
  <c r="DK56" i="2"/>
  <c r="EP56" i="2" s="1"/>
  <c r="DM56" i="2"/>
  <c r="ER56" i="2" s="1"/>
  <c r="DN56" i="2"/>
  <c r="ES56" i="2" s="1"/>
  <c r="DO56" i="2"/>
  <c r="ET56" i="2" s="1"/>
  <c r="CN57" i="2"/>
  <c r="DS57" i="2" s="1"/>
  <c r="CP57" i="2"/>
  <c r="DU57" i="2" s="1"/>
  <c r="CQ57" i="2"/>
  <c r="DV57" i="2" s="1"/>
  <c r="CR57" i="2"/>
  <c r="DW57" i="2" s="1"/>
  <c r="CS57" i="2"/>
  <c r="DX57" i="2" s="1"/>
  <c r="CT57" i="2"/>
  <c r="DY57" i="2" s="1"/>
  <c r="CU57" i="2"/>
  <c r="DZ57" i="2" s="1"/>
  <c r="CV57" i="2"/>
  <c r="EA57" i="2" s="1"/>
  <c r="CW57" i="2"/>
  <c r="EB57" i="2" s="1"/>
  <c r="CX57" i="2"/>
  <c r="EC57" i="2" s="1"/>
  <c r="CY57" i="2"/>
  <c r="ED57" i="2" s="1"/>
  <c r="CZ57" i="2"/>
  <c r="EE57" i="2" s="1"/>
  <c r="DA57" i="2"/>
  <c r="EF57" i="2" s="1"/>
  <c r="DB57" i="2"/>
  <c r="EG57" i="2" s="1"/>
  <c r="DC57" i="2"/>
  <c r="EH57" i="2" s="1"/>
  <c r="DD57" i="2"/>
  <c r="EI57" i="2" s="1"/>
  <c r="DE57" i="2"/>
  <c r="EJ57" i="2" s="1"/>
  <c r="DF57" i="2"/>
  <c r="EK57" i="2" s="1"/>
  <c r="DG57" i="2"/>
  <c r="EL57" i="2" s="1"/>
  <c r="DH57" i="2"/>
  <c r="EM57" i="2" s="1"/>
  <c r="DI57" i="2"/>
  <c r="EN57" i="2" s="1"/>
  <c r="DJ57" i="2"/>
  <c r="EO57" i="2" s="1"/>
  <c r="DK57" i="2"/>
  <c r="EP57" i="2" s="1"/>
  <c r="DL57" i="2"/>
  <c r="EQ57" i="2" s="1"/>
  <c r="DM57" i="2"/>
  <c r="ER57" i="2" s="1"/>
  <c r="DN57" i="2"/>
  <c r="ES57" i="2" s="1"/>
  <c r="DO57" i="2"/>
  <c r="ET57" i="2" s="1"/>
  <c r="CO58" i="2"/>
  <c r="DT58" i="2" s="1"/>
  <c r="CP58" i="2"/>
  <c r="DU58" i="2" s="1"/>
  <c r="CQ58" i="2"/>
  <c r="DV58" i="2" s="1"/>
  <c r="CR58" i="2"/>
  <c r="DW58" i="2" s="1"/>
  <c r="CS58" i="2"/>
  <c r="DX58" i="2" s="1"/>
  <c r="CT58" i="2"/>
  <c r="DY58" i="2" s="1"/>
  <c r="CU58" i="2"/>
  <c r="DZ58" i="2" s="1"/>
  <c r="CV58" i="2"/>
  <c r="EA58" i="2" s="1"/>
  <c r="CW58" i="2"/>
  <c r="EB58" i="2" s="1"/>
  <c r="CX58" i="2"/>
  <c r="EC58" i="2" s="1"/>
  <c r="CY58" i="2"/>
  <c r="ED58" i="2" s="1"/>
  <c r="CZ58" i="2"/>
  <c r="EE58" i="2" s="1"/>
  <c r="DA58" i="2"/>
  <c r="EF58" i="2" s="1"/>
  <c r="DB58" i="2"/>
  <c r="EG58" i="2" s="1"/>
  <c r="DC58" i="2"/>
  <c r="EH58" i="2" s="1"/>
  <c r="DD58" i="2"/>
  <c r="EI58" i="2" s="1"/>
  <c r="DE58" i="2"/>
  <c r="EJ58" i="2" s="1"/>
  <c r="DF58" i="2"/>
  <c r="EK58" i="2" s="1"/>
  <c r="DG58" i="2"/>
  <c r="EL58" i="2" s="1"/>
  <c r="DH58" i="2"/>
  <c r="EM58" i="2" s="1"/>
  <c r="DI58" i="2"/>
  <c r="EN58" i="2" s="1"/>
  <c r="DJ58" i="2"/>
  <c r="EO58" i="2" s="1"/>
  <c r="DK58" i="2"/>
  <c r="EP58" i="2" s="1"/>
  <c r="DL58" i="2"/>
  <c r="EQ58" i="2" s="1"/>
  <c r="DM58" i="2"/>
  <c r="ER58" i="2" s="1"/>
  <c r="DN58" i="2"/>
  <c r="ES58" i="2" s="1"/>
  <c r="DO58" i="2"/>
  <c r="ET58" i="2" s="1"/>
  <c r="CN59" i="2"/>
  <c r="DS59" i="2" s="1"/>
  <c r="CO59" i="2"/>
  <c r="DT59" i="2" s="1"/>
  <c r="CP59" i="2"/>
  <c r="DU59" i="2" s="1"/>
  <c r="CQ59" i="2"/>
  <c r="DV59" i="2" s="1"/>
  <c r="CR59" i="2"/>
  <c r="DW59" i="2" s="1"/>
  <c r="CS59" i="2"/>
  <c r="DX59" i="2" s="1"/>
  <c r="CT59" i="2"/>
  <c r="DY59" i="2" s="1"/>
  <c r="CU59" i="2"/>
  <c r="DZ59" i="2" s="1"/>
  <c r="CV59" i="2"/>
  <c r="EA59" i="2" s="1"/>
  <c r="CW59" i="2"/>
  <c r="EB59" i="2" s="1"/>
  <c r="CX59" i="2"/>
  <c r="EC59" i="2" s="1"/>
  <c r="CZ59" i="2"/>
  <c r="EE59" i="2" s="1"/>
  <c r="DA59" i="2"/>
  <c r="EF59" i="2" s="1"/>
  <c r="DB59" i="2"/>
  <c r="EG59" i="2" s="1"/>
  <c r="DD59" i="2"/>
  <c r="EI59" i="2" s="1"/>
  <c r="DE59" i="2"/>
  <c r="EJ59" i="2" s="1"/>
  <c r="DF59" i="2"/>
  <c r="EK59" i="2" s="1"/>
  <c r="DH59" i="2"/>
  <c r="EM59" i="2" s="1"/>
  <c r="DI59" i="2"/>
  <c r="EN59" i="2" s="1"/>
  <c r="DJ59" i="2"/>
  <c r="EO59" i="2" s="1"/>
  <c r="DL59" i="2"/>
  <c r="EQ59" i="2" s="1"/>
  <c r="DM59" i="2"/>
  <c r="ER59" i="2" s="1"/>
  <c r="DN59" i="2"/>
  <c r="ES59" i="2" s="1"/>
  <c r="CN60" i="2"/>
  <c r="DS60" i="2" s="1"/>
  <c r="CO60" i="2"/>
  <c r="DT60" i="2" s="1"/>
  <c r="CP60" i="2"/>
  <c r="DU60" i="2" s="1"/>
  <c r="CQ60" i="2"/>
  <c r="DV60" i="2" s="1"/>
  <c r="CR60" i="2"/>
  <c r="DW60" i="2" s="1"/>
  <c r="CS60" i="2"/>
  <c r="DX60" i="2" s="1"/>
  <c r="CT60" i="2"/>
  <c r="DY60" i="2" s="1"/>
  <c r="CU60" i="2"/>
  <c r="DZ60" i="2" s="1"/>
  <c r="CV60" i="2"/>
  <c r="EA60" i="2" s="1"/>
  <c r="CW60" i="2"/>
  <c r="EB60" i="2" s="1"/>
  <c r="CY60" i="2"/>
  <c r="ED60" i="2" s="1"/>
  <c r="CZ60" i="2"/>
  <c r="EE60" i="2" s="1"/>
  <c r="DA60" i="2"/>
  <c r="EF60" i="2" s="1"/>
  <c r="DB60" i="2"/>
  <c r="EG60" i="2" s="1"/>
  <c r="DC60" i="2"/>
  <c r="EH60" i="2" s="1"/>
  <c r="DD60" i="2"/>
  <c r="EI60" i="2" s="1"/>
  <c r="DE60" i="2"/>
  <c r="EJ60" i="2" s="1"/>
  <c r="DF60" i="2"/>
  <c r="EK60" i="2" s="1"/>
  <c r="DG60" i="2"/>
  <c r="EL60" i="2" s="1"/>
  <c r="DH60" i="2"/>
  <c r="EM60" i="2" s="1"/>
  <c r="DI60" i="2"/>
  <c r="EN60" i="2" s="1"/>
  <c r="DJ60" i="2"/>
  <c r="EO60" i="2" s="1"/>
  <c r="DK60" i="2"/>
  <c r="EP60" i="2" s="1"/>
  <c r="DL60" i="2"/>
  <c r="EQ60" i="2" s="1"/>
  <c r="DM60" i="2"/>
  <c r="ER60" i="2" s="1"/>
  <c r="DN60" i="2"/>
  <c r="ES60" i="2" s="1"/>
  <c r="DO60" i="2"/>
  <c r="ET60" i="2" s="1"/>
  <c r="CN61" i="2"/>
  <c r="DS61" i="2" s="1"/>
  <c r="CO61" i="2"/>
  <c r="DT61" i="2" s="1"/>
  <c r="CP61" i="2"/>
  <c r="DU61" i="2" s="1"/>
  <c r="CQ61" i="2"/>
  <c r="DV61" i="2" s="1"/>
  <c r="CR61" i="2"/>
  <c r="DW61" i="2" s="1"/>
  <c r="CS61" i="2"/>
  <c r="DX61" i="2" s="1"/>
  <c r="CT61" i="2"/>
  <c r="DY61" i="2" s="1"/>
  <c r="CU61" i="2"/>
  <c r="DZ61" i="2" s="1"/>
  <c r="CV61" i="2"/>
  <c r="EA61" i="2" s="1"/>
  <c r="CX61" i="2"/>
  <c r="EC61" i="2" s="1"/>
  <c r="CY61" i="2"/>
  <c r="ED61" i="2" s="1"/>
  <c r="CZ61" i="2"/>
  <c r="EE61" i="2" s="1"/>
  <c r="DA61" i="2"/>
  <c r="EF61" i="2" s="1"/>
  <c r="DB61" i="2"/>
  <c r="EG61" i="2" s="1"/>
  <c r="DC61" i="2"/>
  <c r="EH61" i="2" s="1"/>
  <c r="DD61" i="2"/>
  <c r="EI61" i="2" s="1"/>
  <c r="DE61" i="2"/>
  <c r="EJ61" i="2" s="1"/>
  <c r="DF61" i="2"/>
  <c r="EK61" i="2" s="1"/>
  <c r="DG61" i="2"/>
  <c r="EL61" i="2" s="1"/>
  <c r="DH61" i="2"/>
  <c r="EM61" i="2" s="1"/>
  <c r="DI61" i="2"/>
  <c r="EN61" i="2" s="1"/>
  <c r="DJ61" i="2"/>
  <c r="EO61" i="2" s="1"/>
  <c r="DK61" i="2"/>
  <c r="EP61" i="2" s="1"/>
  <c r="DL61" i="2"/>
  <c r="EQ61" i="2" s="1"/>
  <c r="DM61" i="2"/>
  <c r="ER61" i="2" s="1"/>
  <c r="DN61" i="2"/>
  <c r="ES61" i="2" s="1"/>
  <c r="DO61" i="2"/>
  <c r="ET61" i="2" s="1"/>
  <c r="CN62" i="2"/>
  <c r="DS62" i="2" s="1"/>
  <c r="CO62" i="2"/>
  <c r="DT62" i="2" s="1"/>
  <c r="CP62" i="2"/>
  <c r="DU62" i="2" s="1"/>
  <c r="CQ62" i="2"/>
  <c r="DV62" i="2" s="1"/>
  <c r="CR62" i="2"/>
  <c r="DW62" i="2" s="1"/>
  <c r="CS62" i="2"/>
  <c r="DX62" i="2" s="1"/>
  <c r="CT62" i="2"/>
  <c r="DY62" i="2" s="1"/>
  <c r="CU62" i="2"/>
  <c r="DZ62" i="2" s="1"/>
  <c r="CW62" i="2"/>
  <c r="EB62" i="2" s="1"/>
  <c r="CX62" i="2"/>
  <c r="EC62" i="2" s="1"/>
  <c r="CY62" i="2"/>
  <c r="ED62" i="2" s="1"/>
  <c r="CZ62" i="2"/>
  <c r="EE62" i="2" s="1"/>
  <c r="DA62" i="2"/>
  <c r="EF62" i="2" s="1"/>
  <c r="DC62" i="2"/>
  <c r="EH62" i="2" s="1"/>
  <c r="DD62" i="2"/>
  <c r="EI62" i="2" s="1"/>
  <c r="DE62" i="2"/>
  <c r="EJ62" i="2" s="1"/>
  <c r="DG62" i="2"/>
  <c r="EL62" i="2" s="1"/>
  <c r="DH62" i="2"/>
  <c r="EM62" i="2" s="1"/>
  <c r="DI62" i="2"/>
  <c r="EN62" i="2" s="1"/>
  <c r="DK62" i="2"/>
  <c r="EP62" i="2" s="1"/>
  <c r="DL62" i="2"/>
  <c r="EQ62" i="2" s="1"/>
  <c r="DM62" i="2"/>
  <c r="ER62" i="2" s="1"/>
  <c r="DO62" i="2"/>
  <c r="ET62" i="2" s="1"/>
  <c r="CN63" i="2"/>
  <c r="DS63" i="2" s="1"/>
  <c r="CO63" i="2"/>
  <c r="DT63" i="2" s="1"/>
  <c r="CP63" i="2"/>
  <c r="DU63" i="2" s="1"/>
  <c r="CQ63" i="2"/>
  <c r="DV63" i="2" s="1"/>
  <c r="CR63" i="2"/>
  <c r="DW63" i="2" s="1"/>
  <c r="CS63" i="2"/>
  <c r="DX63" i="2" s="1"/>
  <c r="CT63" i="2"/>
  <c r="DY63" i="2" s="1"/>
  <c r="CV63" i="2"/>
  <c r="EA63" i="2" s="1"/>
  <c r="CW63" i="2"/>
  <c r="EB63" i="2" s="1"/>
  <c r="CX63" i="2"/>
  <c r="EC63" i="2" s="1"/>
  <c r="CY63" i="2"/>
  <c r="ED63" i="2" s="1"/>
  <c r="CZ63" i="2"/>
  <c r="EE63" i="2" s="1"/>
  <c r="DA63" i="2"/>
  <c r="EF63" i="2" s="1"/>
  <c r="DB63" i="2"/>
  <c r="EG63" i="2" s="1"/>
  <c r="DC63" i="2"/>
  <c r="EH63" i="2" s="1"/>
  <c r="DD63" i="2"/>
  <c r="EI63" i="2" s="1"/>
  <c r="DE63" i="2"/>
  <c r="EJ63" i="2" s="1"/>
  <c r="DF63" i="2"/>
  <c r="EK63" i="2" s="1"/>
  <c r="DG63" i="2"/>
  <c r="EL63" i="2" s="1"/>
  <c r="DH63" i="2"/>
  <c r="EM63" i="2" s="1"/>
  <c r="DI63" i="2"/>
  <c r="EN63" i="2" s="1"/>
  <c r="DJ63" i="2"/>
  <c r="EO63" i="2" s="1"/>
  <c r="DK63" i="2"/>
  <c r="EP63" i="2" s="1"/>
  <c r="DL63" i="2"/>
  <c r="EQ63" i="2" s="1"/>
  <c r="DM63" i="2"/>
  <c r="ER63" i="2" s="1"/>
  <c r="DN63" i="2"/>
  <c r="ES63" i="2" s="1"/>
  <c r="DO63" i="2"/>
  <c r="ET63" i="2" s="1"/>
  <c r="CN64" i="2"/>
  <c r="DS64" i="2" s="1"/>
  <c r="CO64" i="2"/>
  <c r="DT64" i="2" s="1"/>
  <c r="CP64" i="2"/>
  <c r="DU64" i="2" s="1"/>
  <c r="CQ64" i="2"/>
  <c r="DV64" i="2" s="1"/>
  <c r="CR64" i="2"/>
  <c r="DW64" i="2" s="1"/>
  <c r="CS64" i="2"/>
  <c r="DX64" i="2" s="1"/>
  <c r="CU64" i="2"/>
  <c r="DZ64" i="2" s="1"/>
  <c r="CV64" i="2"/>
  <c r="EA64" i="2" s="1"/>
  <c r="CW64" i="2"/>
  <c r="EB64" i="2" s="1"/>
  <c r="CX64" i="2"/>
  <c r="EC64" i="2" s="1"/>
  <c r="CY64" i="2"/>
  <c r="ED64" i="2" s="1"/>
  <c r="CZ64" i="2"/>
  <c r="EE64" i="2" s="1"/>
  <c r="DA64" i="2"/>
  <c r="EF64" i="2" s="1"/>
  <c r="DB64" i="2"/>
  <c r="EG64" i="2" s="1"/>
  <c r="DC64" i="2"/>
  <c r="EH64" i="2" s="1"/>
  <c r="DD64" i="2"/>
  <c r="EI64" i="2" s="1"/>
  <c r="DE64" i="2"/>
  <c r="EJ64" i="2" s="1"/>
  <c r="DF64" i="2"/>
  <c r="EK64" i="2" s="1"/>
  <c r="DG64" i="2"/>
  <c r="EL64" i="2" s="1"/>
  <c r="DH64" i="2"/>
  <c r="EM64" i="2" s="1"/>
  <c r="DI64" i="2"/>
  <c r="EN64" i="2" s="1"/>
  <c r="DJ64" i="2"/>
  <c r="EO64" i="2" s="1"/>
  <c r="DK64" i="2"/>
  <c r="EP64" i="2" s="1"/>
  <c r="DL64" i="2"/>
  <c r="EQ64" i="2" s="1"/>
  <c r="DM64" i="2"/>
  <c r="ER64" i="2" s="1"/>
  <c r="DN64" i="2"/>
  <c r="ES64" i="2" s="1"/>
  <c r="DO64" i="2"/>
  <c r="ET64" i="2" s="1"/>
  <c r="CN65" i="2"/>
  <c r="DS65" i="2" s="1"/>
  <c r="CO65" i="2"/>
  <c r="DT65" i="2" s="1"/>
  <c r="CP65" i="2"/>
  <c r="DU65" i="2" s="1"/>
  <c r="CQ65" i="2"/>
  <c r="DV65" i="2" s="1"/>
  <c r="CR65" i="2"/>
  <c r="DW65" i="2" s="1"/>
  <c r="CT65" i="2"/>
  <c r="DY65" i="2" s="1"/>
  <c r="CU65" i="2"/>
  <c r="DZ65" i="2" s="1"/>
  <c r="CV65" i="2"/>
  <c r="EA65" i="2" s="1"/>
  <c r="CW65" i="2"/>
  <c r="EB65" i="2" s="1"/>
  <c r="CX65" i="2"/>
  <c r="EC65" i="2" s="1"/>
  <c r="CY65" i="2"/>
  <c r="ED65" i="2" s="1"/>
  <c r="CZ65" i="2"/>
  <c r="EE65" i="2" s="1"/>
  <c r="DB65" i="2"/>
  <c r="EG65" i="2" s="1"/>
  <c r="DC65" i="2"/>
  <c r="EH65" i="2" s="1"/>
  <c r="DD65" i="2"/>
  <c r="EI65" i="2" s="1"/>
  <c r="DF65" i="2"/>
  <c r="EK65" i="2" s="1"/>
  <c r="DG65" i="2"/>
  <c r="EL65" i="2" s="1"/>
  <c r="DH65" i="2"/>
  <c r="EM65" i="2" s="1"/>
  <c r="DJ65" i="2"/>
  <c r="EO65" i="2" s="1"/>
  <c r="DK65" i="2"/>
  <c r="EP65" i="2" s="1"/>
  <c r="DL65" i="2"/>
  <c r="EQ65" i="2" s="1"/>
  <c r="DN65" i="2"/>
  <c r="ES65" i="2" s="1"/>
  <c r="DO65" i="2"/>
  <c r="ET65" i="2" s="1"/>
  <c r="CN66" i="2"/>
  <c r="DS66" i="2" s="1"/>
  <c r="CO66" i="2"/>
  <c r="DT66" i="2" s="1"/>
  <c r="CP66" i="2"/>
  <c r="DU66" i="2" s="1"/>
  <c r="CQ66" i="2"/>
  <c r="DV66" i="2" s="1"/>
  <c r="CS66" i="2"/>
  <c r="DX66" i="2" s="1"/>
  <c r="CT66" i="2"/>
  <c r="DY66" i="2" s="1"/>
  <c r="CU66" i="2"/>
  <c r="DZ66" i="2" s="1"/>
  <c r="CV66" i="2"/>
  <c r="EA66" i="2" s="1"/>
  <c r="CW66" i="2"/>
  <c r="EB66" i="2" s="1"/>
  <c r="CX66" i="2"/>
  <c r="EC66" i="2" s="1"/>
  <c r="CY66" i="2"/>
  <c r="ED66" i="2" s="1"/>
  <c r="CZ66" i="2"/>
  <c r="EE66" i="2" s="1"/>
  <c r="DA66" i="2"/>
  <c r="EF66" i="2" s="1"/>
  <c r="DB66" i="2"/>
  <c r="EG66" i="2" s="1"/>
  <c r="DC66" i="2"/>
  <c r="EH66" i="2" s="1"/>
  <c r="DD66" i="2"/>
  <c r="EI66" i="2" s="1"/>
  <c r="DE66" i="2"/>
  <c r="EJ66" i="2" s="1"/>
  <c r="DF66" i="2"/>
  <c r="EK66" i="2" s="1"/>
  <c r="DG66" i="2"/>
  <c r="EL66" i="2" s="1"/>
  <c r="DH66" i="2"/>
  <c r="EM66" i="2" s="1"/>
  <c r="DI66" i="2"/>
  <c r="EN66" i="2" s="1"/>
  <c r="DJ66" i="2"/>
  <c r="EO66" i="2" s="1"/>
  <c r="DK66" i="2"/>
  <c r="EP66" i="2" s="1"/>
  <c r="DL66" i="2"/>
  <c r="EQ66" i="2" s="1"/>
  <c r="DM66" i="2"/>
  <c r="ER66" i="2" s="1"/>
  <c r="DN66" i="2"/>
  <c r="ES66" i="2" s="1"/>
  <c r="DO66" i="2"/>
  <c r="ET66" i="2" s="1"/>
  <c r="CN67" i="2"/>
  <c r="DS67" i="2" s="1"/>
  <c r="CO67" i="2"/>
  <c r="DT67" i="2" s="1"/>
  <c r="CP67" i="2"/>
  <c r="DU67" i="2" s="1"/>
  <c r="CR67" i="2"/>
  <c r="DW67" i="2" s="1"/>
  <c r="CS67" i="2"/>
  <c r="DX67" i="2" s="1"/>
  <c r="CT67" i="2"/>
  <c r="DY67" i="2" s="1"/>
  <c r="CU67" i="2"/>
  <c r="DZ67" i="2" s="1"/>
  <c r="CV67" i="2"/>
  <c r="EA67" i="2" s="1"/>
  <c r="CW67" i="2"/>
  <c r="EB67" i="2" s="1"/>
  <c r="CX67" i="2"/>
  <c r="EC67" i="2" s="1"/>
  <c r="CY67" i="2"/>
  <c r="ED67" i="2" s="1"/>
  <c r="CZ67" i="2"/>
  <c r="EE67" i="2" s="1"/>
  <c r="DA67" i="2"/>
  <c r="EF67" i="2" s="1"/>
  <c r="DB67" i="2"/>
  <c r="EG67" i="2" s="1"/>
  <c r="DC67" i="2"/>
  <c r="EH67" i="2" s="1"/>
  <c r="DD67" i="2"/>
  <c r="EI67" i="2" s="1"/>
  <c r="DE67" i="2"/>
  <c r="EJ67" i="2" s="1"/>
  <c r="DF67" i="2"/>
  <c r="EK67" i="2" s="1"/>
  <c r="DG67" i="2"/>
  <c r="EL67" i="2" s="1"/>
  <c r="DH67" i="2"/>
  <c r="EM67" i="2" s="1"/>
  <c r="DI67" i="2"/>
  <c r="EN67" i="2" s="1"/>
  <c r="DJ67" i="2"/>
  <c r="EO67" i="2" s="1"/>
  <c r="DK67" i="2"/>
  <c r="EP67" i="2" s="1"/>
  <c r="DL67" i="2"/>
  <c r="EQ67" i="2" s="1"/>
  <c r="DM67" i="2"/>
  <c r="ER67" i="2" s="1"/>
  <c r="DN67" i="2"/>
  <c r="ES67" i="2" s="1"/>
  <c r="DO67" i="2"/>
  <c r="ET67" i="2" s="1"/>
  <c r="CN68" i="2"/>
  <c r="DS68" i="2" s="1"/>
  <c r="CO68" i="2"/>
  <c r="DT68" i="2" s="1"/>
  <c r="CQ68" i="2"/>
  <c r="DV68" i="2" s="1"/>
  <c r="CR68" i="2"/>
  <c r="DW68" i="2" s="1"/>
  <c r="CS68" i="2"/>
  <c r="DX68" i="2" s="1"/>
  <c r="CT68" i="2"/>
  <c r="DY68" i="2" s="1"/>
  <c r="CU68" i="2"/>
  <c r="DZ68" i="2" s="1"/>
  <c r="CV68" i="2"/>
  <c r="EA68" i="2" s="1"/>
  <c r="CW68" i="2"/>
  <c r="EB68" i="2" s="1"/>
  <c r="CX68" i="2"/>
  <c r="EC68" i="2" s="1"/>
  <c r="CY68" i="2"/>
  <c r="ED68" i="2" s="1"/>
  <c r="DA68" i="2"/>
  <c r="EF68" i="2" s="1"/>
  <c r="DB68" i="2"/>
  <c r="EG68" i="2" s="1"/>
  <c r="DC68" i="2"/>
  <c r="EH68" i="2" s="1"/>
  <c r="DE68" i="2"/>
  <c r="EJ68" i="2" s="1"/>
  <c r="DF68" i="2"/>
  <c r="EK68" i="2" s="1"/>
  <c r="DG68" i="2"/>
  <c r="EL68" i="2" s="1"/>
  <c r="DI68" i="2"/>
  <c r="EN68" i="2" s="1"/>
  <c r="DJ68" i="2"/>
  <c r="EO68" i="2" s="1"/>
  <c r="DK68" i="2"/>
  <c r="EP68" i="2" s="1"/>
  <c r="DM68" i="2"/>
  <c r="ER68" i="2" s="1"/>
  <c r="DN68" i="2"/>
  <c r="ES68" i="2" s="1"/>
  <c r="DO68" i="2"/>
  <c r="ET68" i="2" s="1"/>
  <c r="CN69" i="2"/>
  <c r="DS69" i="2" s="1"/>
  <c r="CP69" i="2"/>
  <c r="DU69" i="2" s="1"/>
  <c r="CQ69" i="2"/>
  <c r="DV69" i="2" s="1"/>
  <c r="CR69" i="2"/>
  <c r="DW69" i="2" s="1"/>
  <c r="CS69" i="2"/>
  <c r="DX69" i="2" s="1"/>
  <c r="CT69" i="2"/>
  <c r="DY69" i="2" s="1"/>
  <c r="CU69" i="2"/>
  <c r="DZ69" i="2" s="1"/>
  <c r="CV69" i="2"/>
  <c r="EA69" i="2" s="1"/>
  <c r="CW69" i="2"/>
  <c r="EB69" i="2" s="1"/>
  <c r="CX69" i="2"/>
  <c r="EC69" i="2" s="1"/>
  <c r="CY69" i="2"/>
  <c r="ED69" i="2" s="1"/>
  <c r="CZ69" i="2"/>
  <c r="EE69" i="2" s="1"/>
  <c r="DA69" i="2"/>
  <c r="EF69" i="2" s="1"/>
  <c r="DB69" i="2"/>
  <c r="EG69" i="2" s="1"/>
  <c r="DC69" i="2"/>
  <c r="EH69" i="2" s="1"/>
  <c r="DD69" i="2"/>
  <c r="EI69" i="2" s="1"/>
  <c r="DE69" i="2"/>
  <c r="EJ69" i="2" s="1"/>
  <c r="DF69" i="2"/>
  <c r="EK69" i="2" s="1"/>
  <c r="DG69" i="2"/>
  <c r="EL69" i="2" s="1"/>
  <c r="DH69" i="2"/>
  <c r="EM69" i="2" s="1"/>
  <c r="DI69" i="2"/>
  <c r="EN69" i="2" s="1"/>
  <c r="DJ69" i="2"/>
  <c r="EO69" i="2" s="1"/>
  <c r="DK69" i="2"/>
  <c r="EP69" i="2" s="1"/>
  <c r="DL69" i="2"/>
  <c r="EQ69" i="2" s="1"/>
  <c r="DM69" i="2"/>
  <c r="ER69" i="2" s="1"/>
  <c r="DN69" i="2"/>
  <c r="ES69" i="2" s="1"/>
  <c r="DO69" i="2"/>
  <c r="ET69" i="2" s="1"/>
  <c r="CO70" i="2"/>
  <c r="DT70" i="2" s="1"/>
  <c r="CP70" i="2"/>
  <c r="DU70" i="2" s="1"/>
  <c r="CQ70" i="2"/>
  <c r="DV70" i="2" s="1"/>
  <c r="CR70" i="2"/>
  <c r="DW70" i="2" s="1"/>
  <c r="CS70" i="2"/>
  <c r="DX70" i="2" s="1"/>
  <c r="CT70" i="2"/>
  <c r="DY70" i="2" s="1"/>
  <c r="CU70" i="2"/>
  <c r="DZ70" i="2" s="1"/>
  <c r="CV70" i="2"/>
  <c r="EA70" i="2" s="1"/>
  <c r="CW70" i="2"/>
  <c r="EB70" i="2" s="1"/>
  <c r="CX70" i="2"/>
  <c r="EC70" i="2" s="1"/>
  <c r="CY70" i="2"/>
  <c r="ED70" i="2" s="1"/>
  <c r="CZ70" i="2"/>
  <c r="EE70" i="2" s="1"/>
  <c r="DA70" i="2"/>
  <c r="EF70" i="2" s="1"/>
  <c r="DB70" i="2"/>
  <c r="EG70" i="2" s="1"/>
  <c r="DC70" i="2"/>
  <c r="EH70" i="2" s="1"/>
  <c r="DD70" i="2"/>
  <c r="EI70" i="2" s="1"/>
  <c r="DE70" i="2"/>
  <c r="EJ70" i="2" s="1"/>
  <c r="DF70" i="2"/>
  <c r="EK70" i="2" s="1"/>
  <c r="DG70" i="2"/>
  <c r="EL70" i="2" s="1"/>
  <c r="DH70" i="2"/>
  <c r="EM70" i="2" s="1"/>
  <c r="DI70" i="2"/>
  <c r="EN70" i="2" s="1"/>
  <c r="DJ70" i="2"/>
  <c r="EO70" i="2" s="1"/>
  <c r="DK70" i="2"/>
  <c r="EP70" i="2" s="1"/>
  <c r="DL70" i="2"/>
  <c r="EQ70" i="2" s="1"/>
  <c r="DM70" i="2"/>
  <c r="ER70" i="2" s="1"/>
  <c r="DN70" i="2"/>
  <c r="ES70" i="2" s="1"/>
  <c r="DO70" i="2"/>
  <c r="ET70" i="2" s="1"/>
  <c r="CN71" i="2"/>
  <c r="DS71" i="2" s="1"/>
  <c r="CO71" i="2"/>
  <c r="DT71" i="2" s="1"/>
  <c r="CP71" i="2"/>
  <c r="DU71" i="2" s="1"/>
  <c r="CQ71" i="2"/>
  <c r="DV71" i="2" s="1"/>
  <c r="CR71" i="2"/>
  <c r="DW71" i="2" s="1"/>
  <c r="CS71" i="2"/>
  <c r="DX71" i="2" s="1"/>
  <c r="CT71" i="2"/>
  <c r="DY71" i="2" s="1"/>
  <c r="CU71" i="2"/>
  <c r="DZ71" i="2" s="1"/>
  <c r="CV71" i="2"/>
  <c r="EA71" i="2" s="1"/>
  <c r="CW71" i="2"/>
  <c r="EB71" i="2" s="1"/>
  <c r="CX71" i="2"/>
  <c r="EC71" i="2" s="1"/>
  <c r="CZ71" i="2"/>
  <c r="EE71" i="2" s="1"/>
  <c r="DA71" i="2"/>
  <c r="EF71" i="2" s="1"/>
  <c r="DB71" i="2"/>
  <c r="EG71" i="2" s="1"/>
  <c r="DD71" i="2"/>
  <c r="EI71" i="2" s="1"/>
  <c r="DE71" i="2"/>
  <c r="EJ71" i="2" s="1"/>
  <c r="DF71" i="2"/>
  <c r="EK71" i="2" s="1"/>
  <c r="DH71" i="2"/>
  <c r="EM71" i="2" s="1"/>
  <c r="DI71" i="2"/>
  <c r="EN71" i="2" s="1"/>
  <c r="DJ71" i="2"/>
  <c r="EO71" i="2" s="1"/>
  <c r="DL71" i="2"/>
  <c r="EQ71" i="2" s="1"/>
  <c r="DM71" i="2"/>
  <c r="ER71" i="2" s="1"/>
  <c r="DN71" i="2"/>
  <c r="ES71" i="2" s="1"/>
  <c r="CN72" i="2"/>
  <c r="DS72" i="2" s="1"/>
  <c r="CO72" i="2"/>
  <c r="DT72" i="2" s="1"/>
  <c r="CP72" i="2"/>
  <c r="DU72" i="2" s="1"/>
  <c r="CQ72" i="2"/>
  <c r="DV72" i="2" s="1"/>
  <c r="CR72" i="2"/>
  <c r="DW72" i="2" s="1"/>
  <c r="CS72" i="2"/>
  <c r="DX72" i="2" s="1"/>
  <c r="CT72" i="2"/>
  <c r="DY72" i="2" s="1"/>
  <c r="CU72" i="2"/>
  <c r="DZ72" i="2" s="1"/>
  <c r="CV72" i="2"/>
  <c r="EA72" i="2" s="1"/>
  <c r="CW72" i="2"/>
  <c r="EB72" i="2" s="1"/>
  <c r="CY72" i="2"/>
  <c r="ED72" i="2" s="1"/>
  <c r="CZ72" i="2"/>
  <c r="EE72" i="2" s="1"/>
  <c r="DA72" i="2"/>
  <c r="EF72" i="2" s="1"/>
  <c r="DB72" i="2"/>
  <c r="EG72" i="2" s="1"/>
  <c r="DC72" i="2"/>
  <c r="EH72" i="2" s="1"/>
  <c r="DD72" i="2"/>
  <c r="EI72" i="2" s="1"/>
  <c r="DE72" i="2"/>
  <c r="EJ72" i="2" s="1"/>
  <c r="DF72" i="2"/>
  <c r="EK72" i="2" s="1"/>
  <c r="DG72" i="2"/>
  <c r="EL72" i="2" s="1"/>
  <c r="DH72" i="2"/>
  <c r="EM72" i="2" s="1"/>
  <c r="DI72" i="2"/>
  <c r="EN72" i="2" s="1"/>
  <c r="DJ72" i="2"/>
  <c r="EO72" i="2" s="1"/>
  <c r="DK72" i="2"/>
  <c r="EP72" i="2" s="1"/>
  <c r="DL72" i="2"/>
  <c r="EQ72" i="2" s="1"/>
  <c r="DM72" i="2"/>
  <c r="ER72" i="2" s="1"/>
  <c r="DN72" i="2"/>
  <c r="ES72" i="2" s="1"/>
  <c r="DO72" i="2"/>
  <c r="ET72" i="2" s="1"/>
  <c r="CN73" i="2"/>
  <c r="DS73" i="2" s="1"/>
  <c r="CO73" i="2"/>
  <c r="DT73" i="2" s="1"/>
  <c r="CP73" i="2"/>
  <c r="DU73" i="2" s="1"/>
  <c r="CQ73" i="2"/>
  <c r="DV73" i="2" s="1"/>
  <c r="CR73" i="2"/>
  <c r="DW73" i="2" s="1"/>
  <c r="CS73" i="2"/>
  <c r="DX73" i="2" s="1"/>
  <c r="CT73" i="2"/>
  <c r="DY73" i="2" s="1"/>
  <c r="CU73" i="2"/>
  <c r="DZ73" i="2" s="1"/>
  <c r="CV73" i="2"/>
  <c r="EA73" i="2" s="1"/>
  <c r="CX73" i="2"/>
  <c r="EC73" i="2" s="1"/>
  <c r="CY73" i="2"/>
  <c r="ED73" i="2" s="1"/>
  <c r="CZ73" i="2"/>
  <c r="EE73" i="2" s="1"/>
  <c r="DA73" i="2"/>
  <c r="EF73" i="2" s="1"/>
  <c r="DB73" i="2"/>
  <c r="EG73" i="2" s="1"/>
  <c r="DC73" i="2"/>
  <c r="EH73" i="2" s="1"/>
  <c r="DD73" i="2"/>
  <c r="EI73" i="2" s="1"/>
  <c r="DE73" i="2"/>
  <c r="EJ73" i="2" s="1"/>
  <c r="DF73" i="2"/>
  <c r="EK73" i="2" s="1"/>
  <c r="DG73" i="2"/>
  <c r="EL73" i="2" s="1"/>
  <c r="DH73" i="2"/>
  <c r="EM73" i="2" s="1"/>
  <c r="DI73" i="2"/>
  <c r="EN73" i="2" s="1"/>
  <c r="DJ73" i="2"/>
  <c r="EO73" i="2" s="1"/>
  <c r="DK73" i="2"/>
  <c r="EP73" i="2" s="1"/>
  <c r="DL73" i="2"/>
  <c r="EQ73" i="2" s="1"/>
  <c r="DM73" i="2"/>
  <c r="ER73" i="2" s="1"/>
  <c r="DN73" i="2"/>
  <c r="ES73" i="2" s="1"/>
  <c r="DO73" i="2"/>
  <c r="ET73" i="2" s="1"/>
  <c r="CN74" i="2"/>
  <c r="DS74" i="2" s="1"/>
  <c r="CO74" i="2"/>
  <c r="DT74" i="2" s="1"/>
  <c r="CP74" i="2"/>
  <c r="DU74" i="2" s="1"/>
  <c r="CQ74" i="2"/>
  <c r="DV74" i="2" s="1"/>
  <c r="CR74" i="2"/>
  <c r="DW74" i="2" s="1"/>
  <c r="CS74" i="2"/>
  <c r="DX74" i="2" s="1"/>
  <c r="CT74" i="2"/>
  <c r="DY74" i="2" s="1"/>
  <c r="CU74" i="2"/>
  <c r="DZ74" i="2" s="1"/>
  <c r="CW74" i="2"/>
  <c r="EB74" i="2" s="1"/>
  <c r="CX74" i="2"/>
  <c r="EC74" i="2" s="1"/>
  <c r="CY74" i="2"/>
  <c r="ED74" i="2" s="1"/>
  <c r="CZ74" i="2"/>
  <c r="EE74" i="2" s="1"/>
  <c r="DA74" i="2"/>
  <c r="EF74" i="2" s="1"/>
  <c r="DC74" i="2"/>
  <c r="EH74" i="2" s="1"/>
  <c r="DD74" i="2"/>
  <c r="EI74" i="2" s="1"/>
  <c r="DE74" i="2"/>
  <c r="EJ74" i="2" s="1"/>
  <c r="DG74" i="2"/>
  <c r="EL74" i="2" s="1"/>
  <c r="DH74" i="2"/>
  <c r="EM74" i="2" s="1"/>
  <c r="DI74" i="2"/>
  <c r="EN74" i="2" s="1"/>
  <c r="DK74" i="2"/>
  <c r="EP74" i="2" s="1"/>
  <c r="DL74" i="2"/>
  <c r="EQ74" i="2" s="1"/>
  <c r="DM74" i="2"/>
  <c r="ER74" i="2" s="1"/>
  <c r="DO74" i="2"/>
  <c r="ET74" i="2" s="1"/>
  <c r="CN75" i="2"/>
  <c r="DS75" i="2" s="1"/>
  <c r="CO75" i="2"/>
  <c r="DT75" i="2" s="1"/>
  <c r="CP75" i="2"/>
  <c r="DU75" i="2" s="1"/>
  <c r="CQ75" i="2"/>
  <c r="DV75" i="2" s="1"/>
  <c r="CR75" i="2"/>
  <c r="DW75" i="2" s="1"/>
  <c r="CS75" i="2"/>
  <c r="DX75" i="2" s="1"/>
  <c r="CT75" i="2"/>
  <c r="DY75" i="2" s="1"/>
  <c r="CV75" i="2"/>
  <c r="EA75" i="2" s="1"/>
  <c r="CW75" i="2"/>
  <c r="EB75" i="2" s="1"/>
  <c r="CX75" i="2"/>
  <c r="EC75" i="2" s="1"/>
  <c r="CY75" i="2"/>
  <c r="ED75" i="2" s="1"/>
  <c r="CZ75" i="2"/>
  <c r="EE75" i="2" s="1"/>
  <c r="DA75" i="2"/>
  <c r="EF75" i="2" s="1"/>
  <c r="DB75" i="2"/>
  <c r="EG75" i="2" s="1"/>
  <c r="DC75" i="2"/>
  <c r="EH75" i="2" s="1"/>
  <c r="DD75" i="2"/>
  <c r="EI75" i="2" s="1"/>
  <c r="DE75" i="2"/>
  <c r="EJ75" i="2" s="1"/>
  <c r="DF75" i="2"/>
  <c r="EK75" i="2" s="1"/>
  <c r="DG75" i="2"/>
  <c r="EL75" i="2" s="1"/>
  <c r="DH75" i="2"/>
  <c r="EM75" i="2" s="1"/>
  <c r="DI75" i="2"/>
  <c r="EN75" i="2" s="1"/>
  <c r="DJ75" i="2"/>
  <c r="EO75" i="2" s="1"/>
  <c r="DK75" i="2"/>
  <c r="EP75" i="2" s="1"/>
  <c r="DL75" i="2"/>
  <c r="EQ75" i="2" s="1"/>
  <c r="DM75" i="2"/>
  <c r="ER75" i="2" s="1"/>
  <c r="DN75" i="2"/>
  <c r="ES75" i="2" s="1"/>
  <c r="DO75" i="2"/>
  <c r="ET75" i="2" s="1"/>
  <c r="CN76" i="2"/>
  <c r="DS76" i="2" s="1"/>
  <c r="CO76" i="2"/>
  <c r="DT76" i="2" s="1"/>
  <c r="CP76" i="2"/>
  <c r="DU76" i="2" s="1"/>
  <c r="CQ76" i="2"/>
  <c r="DV76" i="2" s="1"/>
  <c r="CR76" i="2"/>
  <c r="DW76" i="2" s="1"/>
  <c r="CS76" i="2"/>
  <c r="DX76" i="2" s="1"/>
  <c r="CU76" i="2"/>
  <c r="DZ76" i="2" s="1"/>
  <c r="CV76" i="2"/>
  <c r="EA76" i="2" s="1"/>
  <c r="CW76" i="2"/>
  <c r="EB76" i="2" s="1"/>
  <c r="CX76" i="2"/>
  <c r="EC76" i="2" s="1"/>
  <c r="CY76" i="2"/>
  <c r="ED76" i="2" s="1"/>
  <c r="CZ76" i="2"/>
  <c r="EE76" i="2" s="1"/>
  <c r="DA76" i="2"/>
  <c r="EF76" i="2" s="1"/>
  <c r="DB76" i="2"/>
  <c r="EG76" i="2" s="1"/>
  <c r="DC76" i="2"/>
  <c r="EH76" i="2" s="1"/>
  <c r="DD76" i="2"/>
  <c r="EI76" i="2" s="1"/>
  <c r="DE76" i="2"/>
  <c r="EJ76" i="2" s="1"/>
  <c r="DF76" i="2"/>
  <c r="EK76" i="2" s="1"/>
  <c r="DG76" i="2"/>
  <c r="EL76" i="2" s="1"/>
  <c r="DH76" i="2"/>
  <c r="EM76" i="2" s="1"/>
  <c r="DI76" i="2"/>
  <c r="EN76" i="2" s="1"/>
  <c r="DJ76" i="2"/>
  <c r="EO76" i="2" s="1"/>
  <c r="DK76" i="2"/>
  <c r="EP76" i="2" s="1"/>
  <c r="DL76" i="2"/>
  <c r="EQ76" i="2" s="1"/>
  <c r="DM76" i="2"/>
  <c r="ER76" i="2" s="1"/>
  <c r="DN76" i="2"/>
  <c r="ES76" i="2" s="1"/>
  <c r="DO76" i="2"/>
  <c r="ET76" i="2" s="1"/>
  <c r="CN77" i="2"/>
  <c r="DS77" i="2" s="1"/>
  <c r="CO77" i="2"/>
  <c r="DT77" i="2" s="1"/>
  <c r="CP77" i="2"/>
  <c r="DU77" i="2" s="1"/>
  <c r="CQ77" i="2"/>
  <c r="DV77" i="2" s="1"/>
  <c r="CR77" i="2"/>
  <c r="DW77" i="2" s="1"/>
  <c r="CT77" i="2"/>
  <c r="DY77" i="2" s="1"/>
  <c r="CU77" i="2"/>
  <c r="DZ77" i="2" s="1"/>
  <c r="CV77" i="2"/>
  <c r="EA77" i="2" s="1"/>
  <c r="CW77" i="2"/>
  <c r="EB77" i="2" s="1"/>
  <c r="CX77" i="2"/>
  <c r="EC77" i="2" s="1"/>
  <c r="CY77" i="2"/>
  <c r="ED77" i="2" s="1"/>
  <c r="CZ77" i="2"/>
  <c r="EE77" i="2" s="1"/>
  <c r="DB77" i="2"/>
  <c r="EG77" i="2" s="1"/>
  <c r="DC77" i="2"/>
  <c r="EH77" i="2" s="1"/>
  <c r="DD77" i="2"/>
  <c r="EI77" i="2" s="1"/>
  <c r="DF77" i="2"/>
  <c r="EK77" i="2" s="1"/>
  <c r="DG77" i="2"/>
  <c r="EL77" i="2" s="1"/>
  <c r="DH77" i="2"/>
  <c r="EM77" i="2" s="1"/>
  <c r="DJ77" i="2"/>
  <c r="EO77" i="2" s="1"/>
  <c r="DK77" i="2"/>
  <c r="EP77" i="2" s="1"/>
  <c r="DL77" i="2"/>
  <c r="EQ77" i="2" s="1"/>
  <c r="DN77" i="2"/>
  <c r="ES77" i="2" s="1"/>
  <c r="DO77" i="2"/>
  <c r="ET77" i="2" s="1"/>
  <c r="CN78" i="2"/>
  <c r="DS78" i="2" s="1"/>
  <c r="CO78" i="2"/>
  <c r="DT78" i="2" s="1"/>
  <c r="CP78" i="2"/>
  <c r="DU78" i="2" s="1"/>
  <c r="CQ78" i="2"/>
  <c r="DV78" i="2" s="1"/>
  <c r="CS78" i="2"/>
  <c r="DX78" i="2" s="1"/>
  <c r="CT78" i="2"/>
  <c r="DY78" i="2" s="1"/>
  <c r="CU78" i="2"/>
  <c r="DZ78" i="2" s="1"/>
  <c r="CV78" i="2"/>
  <c r="EA78" i="2" s="1"/>
  <c r="CW78" i="2"/>
  <c r="EB78" i="2" s="1"/>
  <c r="CX78" i="2"/>
  <c r="EC78" i="2" s="1"/>
  <c r="CY78" i="2"/>
  <c r="ED78" i="2" s="1"/>
  <c r="CZ78" i="2"/>
  <c r="EE78" i="2" s="1"/>
  <c r="DA78" i="2"/>
  <c r="EF78" i="2" s="1"/>
  <c r="DB78" i="2"/>
  <c r="EG78" i="2" s="1"/>
  <c r="DC78" i="2"/>
  <c r="EH78" i="2" s="1"/>
  <c r="DD78" i="2"/>
  <c r="EI78" i="2" s="1"/>
  <c r="DE78" i="2"/>
  <c r="EJ78" i="2" s="1"/>
  <c r="DF78" i="2"/>
  <c r="EK78" i="2" s="1"/>
  <c r="DG78" i="2"/>
  <c r="EL78" i="2" s="1"/>
  <c r="DH78" i="2"/>
  <c r="EM78" i="2" s="1"/>
  <c r="DI78" i="2"/>
  <c r="EN78" i="2" s="1"/>
  <c r="DJ78" i="2"/>
  <c r="EO78" i="2" s="1"/>
  <c r="DK78" i="2"/>
  <c r="EP78" i="2" s="1"/>
  <c r="DL78" i="2"/>
  <c r="EQ78" i="2" s="1"/>
  <c r="DM78" i="2"/>
  <c r="ER78" i="2" s="1"/>
  <c r="DN78" i="2"/>
  <c r="ES78" i="2" s="1"/>
  <c r="DO78" i="2"/>
  <c r="ET78" i="2" s="1"/>
  <c r="CN79" i="2"/>
  <c r="DS79" i="2" s="1"/>
  <c r="CO79" i="2"/>
  <c r="DT79" i="2" s="1"/>
  <c r="CP79" i="2"/>
  <c r="DU79" i="2" s="1"/>
  <c r="CR79" i="2"/>
  <c r="DW79" i="2" s="1"/>
  <c r="CS79" i="2"/>
  <c r="DX79" i="2" s="1"/>
  <c r="CT79" i="2"/>
  <c r="DY79" i="2" s="1"/>
  <c r="CU79" i="2"/>
  <c r="DZ79" i="2" s="1"/>
  <c r="CV79" i="2"/>
  <c r="EA79" i="2" s="1"/>
  <c r="CW79" i="2"/>
  <c r="EB79" i="2" s="1"/>
  <c r="CX79" i="2"/>
  <c r="EC79" i="2" s="1"/>
  <c r="CY79" i="2"/>
  <c r="ED79" i="2" s="1"/>
  <c r="CZ79" i="2"/>
  <c r="EE79" i="2" s="1"/>
  <c r="DA79" i="2"/>
  <c r="EF79" i="2" s="1"/>
  <c r="DB79" i="2"/>
  <c r="EG79" i="2" s="1"/>
  <c r="DC79" i="2"/>
  <c r="EH79" i="2" s="1"/>
  <c r="DD79" i="2"/>
  <c r="EI79" i="2" s="1"/>
  <c r="DE79" i="2"/>
  <c r="EJ79" i="2" s="1"/>
  <c r="DF79" i="2"/>
  <c r="EK79" i="2" s="1"/>
  <c r="DG79" i="2"/>
  <c r="EL79" i="2" s="1"/>
  <c r="DH79" i="2"/>
  <c r="EM79" i="2" s="1"/>
  <c r="DI79" i="2"/>
  <c r="EN79" i="2" s="1"/>
  <c r="DJ79" i="2"/>
  <c r="EO79" i="2" s="1"/>
  <c r="DK79" i="2"/>
  <c r="EP79" i="2" s="1"/>
  <c r="DL79" i="2"/>
  <c r="EQ79" i="2" s="1"/>
  <c r="DM79" i="2"/>
  <c r="ER79" i="2" s="1"/>
  <c r="DN79" i="2"/>
  <c r="ES79" i="2" s="1"/>
  <c r="DO79" i="2"/>
  <c r="ET79" i="2" s="1"/>
  <c r="CN80" i="2"/>
  <c r="DS80" i="2" s="1"/>
  <c r="CO80" i="2"/>
  <c r="DT80" i="2" s="1"/>
  <c r="CQ80" i="2"/>
  <c r="DV80" i="2" s="1"/>
  <c r="CR80" i="2"/>
  <c r="DW80" i="2" s="1"/>
  <c r="CS80" i="2"/>
  <c r="DX80" i="2" s="1"/>
  <c r="CT80" i="2"/>
  <c r="DY80" i="2" s="1"/>
  <c r="CU80" i="2"/>
  <c r="DZ80" i="2" s="1"/>
  <c r="CV80" i="2"/>
  <c r="EA80" i="2" s="1"/>
  <c r="CW80" i="2"/>
  <c r="EB80" i="2" s="1"/>
  <c r="CX80" i="2"/>
  <c r="EC80" i="2" s="1"/>
  <c r="CY80" i="2"/>
  <c r="ED80" i="2" s="1"/>
  <c r="DA80" i="2"/>
  <c r="EF80" i="2" s="1"/>
  <c r="DB80" i="2"/>
  <c r="EG80" i="2" s="1"/>
  <c r="DC80" i="2"/>
  <c r="EH80" i="2" s="1"/>
  <c r="DE80" i="2"/>
  <c r="EJ80" i="2" s="1"/>
  <c r="DF80" i="2"/>
  <c r="EK80" i="2" s="1"/>
  <c r="DG80" i="2"/>
  <c r="EL80" i="2" s="1"/>
  <c r="DI80" i="2"/>
  <c r="EN80" i="2" s="1"/>
  <c r="DJ80" i="2"/>
  <c r="EO80" i="2" s="1"/>
  <c r="DK80" i="2"/>
  <c r="EP80" i="2" s="1"/>
  <c r="DM80" i="2"/>
  <c r="ER80" i="2" s="1"/>
  <c r="DN80" i="2"/>
  <c r="ES80" i="2" s="1"/>
  <c r="DO80" i="2"/>
  <c r="ET80" i="2" s="1"/>
  <c r="CN81" i="2"/>
  <c r="DS81" i="2" s="1"/>
  <c r="CP81" i="2"/>
  <c r="DU81" i="2" s="1"/>
  <c r="CQ81" i="2"/>
  <c r="DV81" i="2" s="1"/>
  <c r="CR81" i="2"/>
  <c r="DW81" i="2" s="1"/>
  <c r="CS81" i="2"/>
  <c r="DX81" i="2" s="1"/>
  <c r="CT81" i="2"/>
  <c r="DY81" i="2" s="1"/>
  <c r="CU81" i="2"/>
  <c r="DZ81" i="2" s="1"/>
  <c r="CV81" i="2"/>
  <c r="EA81" i="2" s="1"/>
  <c r="CW81" i="2"/>
  <c r="EB81" i="2" s="1"/>
  <c r="CX81" i="2"/>
  <c r="EC81" i="2" s="1"/>
  <c r="CY81" i="2"/>
  <c r="ED81" i="2" s="1"/>
  <c r="CZ81" i="2"/>
  <c r="EE81" i="2" s="1"/>
  <c r="DA81" i="2"/>
  <c r="EF81" i="2" s="1"/>
  <c r="DB81" i="2"/>
  <c r="EG81" i="2" s="1"/>
  <c r="DC81" i="2"/>
  <c r="EH81" i="2" s="1"/>
  <c r="DD81" i="2"/>
  <c r="EI81" i="2" s="1"/>
  <c r="DE81" i="2"/>
  <c r="EJ81" i="2" s="1"/>
  <c r="DF81" i="2"/>
  <c r="EK81" i="2" s="1"/>
  <c r="DG81" i="2"/>
  <c r="EL81" i="2" s="1"/>
  <c r="DH81" i="2"/>
  <c r="EM81" i="2" s="1"/>
  <c r="DI81" i="2"/>
  <c r="EN81" i="2" s="1"/>
  <c r="DJ81" i="2"/>
  <c r="EO81" i="2" s="1"/>
  <c r="DK81" i="2"/>
  <c r="EP81" i="2" s="1"/>
  <c r="DL81" i="2"/>
  <c r="EQ81" i="2" s="1"/>
  <c r="DM81" i="2"/>
  <c r="ER81" i="2" s="1"/>
  <c r="DN81" i="2"/>
  <c r="ES81" i="2" s="1"/>
  <c r="DO81" i="2"/>
  <c r="ET81" i="2" s="1"/>
  <c r="CO82" i="2"/>
  <c r="DT82" i="2" s="1"/>
  <c r="CP82" i="2"/>
  <c r="DU82" i="2" s="1"/>
  <c r="CQ82" i="2"/>
  <c r="DV82" i="2" s="1"/>
  <c r="CR82" i="2"/>
  <c r="DW82" i="2" s="1"/>
  <c r="CS82" i="2"/>
  <c r="DX82" i="2" s="1"/>
  <c r="CT82" i="2"/>
  <c r="DY82" i="2" s="1"/>
  <c r="CU82" i="2"/>
  <c r="DZ82" i="2" s="1"/>
  <c r="CV82" i="2"/>
  <c r="EA82" i="2" s="1"/>
  <c r="CW82" i="2"/>
  <c r="EB82" i="2" s="1"/>
  <c r="CX82" i="2"/>
  <c r="EC82" i="2" s="1"/>
  <c r="CY82" i="2"/>
  <c r="ED82" i="2" s="1"/>
  <c r="CZ82" i="2"/>
  <c r="EE82" i="2" s="1"/>
  <c r="DA82" i="2"/>
  <c r="EF82" i="2" s="1"/>
  <c r="DB82" i="2"/>
  <c r="EG82" i="2" s="1"/>
  <c r="DC82" i="2"/>
  <c r="EH82" i="2" s="1"/>
  <c r="DD82" i="2"/>
  <c r="EI82" i="2" s="1"/>
  <c r="DE82" i="2"/>
  <c r="EJ82" i="2" s="1"/>
  <c r="DF82" i="2"/>
  <c r="EK82" i="2" s="1"/>
  <c r="DG82" i="2"/>
  <c r="EL82" i="2" s="1"/>
  <c r="DH82" i="2"/>
  <c r="EM82" i="2" s="1"/>
  <c r="DI82" i="2"/>
  <c r="EN82" i="2" s="1"/>
  <c r="DJ82" i="2"/>
  <c r="EO82" i="2" s="1"/>
  <c r="DK82" i="2"/>
  <c r="EP82" i="2" s="1"/>
  <c r="DL82" i="2"/>
  <c r="EQ82" i="2" s="1"/>
  <c r="DM82" i="2"/>
  <c r="ER82" i="2" s="1"/>
  <c r="DN82" i="2"/>
  <c r="ES82" i="2" s="1"/>
  <c r="DO82" i="2"/>
  <c r="ET82" i="2" s="1"/>
  <c r="CN83" i="2"/>
  <c r="DS83" i="2" s="1"/>
  <c r="CO83" i="2"/>
  <c r="DT83" i="2" s="1"/>
  <c r="CP83" i="2"/>
  <c r="DU83" i="2" s="1"/>
  <c r="CQ83" i="2"/>
  <c r="DV83" i="2" s="1"/>
  <c r="CR83" i="2"/>
  <c r="DW83" i="2" s="1"/>
  <c r="CS83" i="2"/>
  <c r="DX83" i="2" s="1"/>
  <c r="CT83" i="2"/>
  <c r="DY83" i="2" s="1"/>
  <c r="CU83" i="2"/>
  <c r="DZ83" i="2" s="1"/>
  <c r="CV83" i="2"/>
  <c r="EA83" i="2" s="1"/>
  <c r="CW83" i="2"/>
  <c r="EB83" i="2" s="1"/>
  <c r="CX83" i="2"/>
  <c r="EC83" i="2" s="1"/>
  <c r="CZ83" i="2"/>
  <c r="EE83" i="2" s="1"/>
  <c r="DA83" i="2"/>
  <c r="EF83" i="2" s="1"/>
  <c r="DB83" i="2"/>
  <c r="EG83" i="2" s="1"/>
  <c r="DD83" i="2"/>
  <c r="EI83" i="2" s="1"/>
  <c r="DE83" i="2"/>
  <c r="EJ83" i="2" s="1"/>
  <c r="DF83" i="2"/>
  <c r="EK83" i="2" s="1"/>
  <c r="DH83" i="2"/>
  <c r="EM83" i="2" s="1"/>
  <c r="DI83" i="2"/>
  <c r="EN83" i="2" s="1"/>
  <c r="DJ83" i="2"/>
  <c r="EO83" i="2" s="1"/>
  <c r="DL83" i="2"/>
  <c r="EQ83" i="2" s="1"/>
  <c r="DM83" i="2"/>
  <c r="ER83" i="2" s="1"/>
  <c r="DN83" i="2"/>
  <c r="ES83" i="2" s="1"/>
  <c r="CN84" i="2"/>
  <c r="DS84" i="2" s="1"/>
  <c r="CO84" i="2"/>
  <c r="DT84" i="2" s="1"/>
  <c r="CP84" i="2"/>
  <c r="DU84" i="2" s="1"/>
  <c r="CQ84" i="2"/>
  <c r="DV84" i="2" s="1"/>
  <c r="CR84" i="2"/>
  <c r="DW84" i="2" s="1"/>
  <c r="CS84" i="2"/>
  <c r="DX84" i="2" s="1"/>
  <c r="CT84" i="2"/>
  <c r="DY84" i="2" s="1"/>
  <c r="CU84" i="2"/>
  <c r="DZ84" i="2" s="1"/>
  <c r="CV84" i="2"/>
  <c r="EA84" i="2" s="1"/>
  <c r="CW84" i="2"/>
  <c r="EB84" i="2" s="1"/>
  <c r="CY84" i="2"/>
  <c r="ED84" i="2" s="1"/>
  <c r="CZ84" i="2"/>
  <c r="EE84" i="2" s="1"/>
  <c r="DA84" i="2"/>
  <c r="EF84" i="2" s="1"/>
  <c r="DB84" i="2"/>
  <c r="EG84" i="2" s="1"/>
  <c r="DC84" i="2"/>
  <c r="EH84" i="2" s="1"/>
  <c r="DD84" i="2"/>
  <c r="EI84" i="2" s="1"/>
  <c r="DE84" i="2"/>
  <c r="EJ84" i="2" s="1"/>
  <c r="DF84" i="2"/>
  <c r="EK84" i="2" s="1"/>
  <c r="DG84" i="2"/>
  <c r="EL84" i="2" s="1"/>
  <c r="DH84" i="2"/>
  <c r="EM84" i="2" s="1"/>
  <c r="DI84" i="2"/>
  <c r="EN84" i="2" s="1"/>
  <c r="DJ84" i="2"/>
  <c r="EO84" i="2" s="1"/>
  <c r="DK84" i="2"/>
  <c r="EP84" i="2" s="1"/>
  <c r="DL84" i="2"/>
  <c r="EQ84" i="2" s="1"/>
  <c r="DM84" i="2"/>
  <c r="ER84" i="2" s="1"/>
  <c r="DN84" i="2"/>
  <c r="ES84" i="2" s="1"/>
  <c r="DO84" i="2"/>
  <c r="ET84" i="2" s="1"/>
  <c r="CN85" i="2"/>
  <c r="DS85" i="2" s="1"/>
  <c r="CO85" i="2"/>
  <c r="DT85" i="2" s="1"/>
  <c r="CP85" i="2"/>
  <c r="DU85" i="2" s="1"/>
  <c r="CQ85" i="2"/>
  <c r="DV85" i="2" s="1"/>
  <c r="CR85" i="2"/>
  <c r="DW85" i="2" s="1"/>
  <c r="CS85" i="2"/>
  <c r="DX85" i="2" s="1"/>
  <c r="CT85" i="2"/>
  <c r="DY85" i="2" s="1"/>
  <c r="CU85" i="2"/>
  <c r="DZ85" i="2" s="1"/>
  <c r="CV85" i="2"/>
  <c r="EA85" i="2" s="1"/>
  <c r="CX85" i="2"/>
  <c r="EC85" i="2" s="1"/>
  <c r="CY85" i="2"/>
  <c r="ED85" i="2" s="1"/>
  <c r="CZ85" i="2"/>
  <c r="EE85" i="2" s="1"/>
  <c r="DA85" i="2"/>
  <c r="EF85" i="2" s="1"/>
  <c r="DB85" i="2"/>
  <c r="EG85" i="2" s="1"/>
  <c r="DC85" i="2"/>
  <c r="EH85" i="2" s="1"/>
  <c r="DD85" i="2"/>
  <c r="EI85" i="2" s="1"/>
  <c r="DE85" i="2"/>
  <c r="EJ85" i="2" s="1"/>
  <c r="DF85" i="2"/>
  <c r="EK85" i="2" s="1"/>
  <c r="DG85" i="2"/>
  <c r="EL85" i="2" s="1"/>
  <c r="DH85" i="2"/>
  <c r="EM85" i="2" s="1"/>
  <c r="DI85" i="2"/>
  <c r="EN85" i="2" s="1"/>
  <c r="DJ85" i="2"/>
  <c r="EO85" i="2" s="1"/>
  <c r="DK85" i="2"/>
  <c r="EP85" i="2" s="1"/>
  <c r="DL85" i="2"/>
  <c r="EQ85" i="2" s="1"/>
  <c r="DM85" i="2"/>
  <c r="ER85" i="2" s="1"/>
  <c r="DN85" i="2"/>
  <c r="ES85" i="2" s="1"/>
  <c r="DO85" i="2"/>
  <c r="ET85" i="2" s="1"/>
  <c r="CN86" i="2"/>
  <c r="DS86" i="2" s="1"/>
  <c r="CO86" i="2"/>
  <c r="DT86" i="2" s="1"/>
  <c r="CP86" i="2"/>
  <c r="DU86" i="2" s="1"/>
  <c r="CQ86" i="2"/>
  <c r="DV86" i="2" s="1"/>
  <c r="CR86" i="2"/>
  <c r="DW86" i="2" s="1"/>
  <c r="CS86" i="2"/>
  <c r="DX86" i="2" s="1"/>
  <c r="CT86" i="2"/>
  <c r="DY86" i="2" s="1"/>
  <c r="CU86" i="2"/>
  <c r="DZ86" i="2" s="1"/>
  <c r="CW86" i="2"/>
  <c r="EB86" i="2" s="1"/>
  <c r="CX86" i="2"/>
  <c r="EC86" i="2" s="1"/>
  <c r="CY86" i="2"/>
  <c r="ED86" i="2" s="1"/>
  <c r="CZ86" i="2"/>
  <c r="EE86" i="2" s="1"/>
  <c r="DA86" i="2"/>
  <c r="EF86" i="2" s="1"/>
  <c r="DC86" i="2"/>
  <c r="EH86" i="2" s="1"/>
  <c r="DD86" i="2"/>
  <c r="EI86" i="2" s="1"/>
  <c r="DE86" i="2"/>
  <c r="EJ86" i="2" s="1"/>
  <c r="DG86" i="2"/>
  <c r="EL86" i="2" s="1"/>
  <c r="DH86" i="2"/>
  <c r="EM86" i="2" s="1"/>
  <c r="DI86" i="2"/>
  <c r="EN86" i="2" s="1"/>
  <c r="DK86" i="2"/>
  <c r="EP86" i="2" s="1"/>
  <c r="DL86" i="2"/>
  <c r="EQ86" i="2" s="1"/>
  <c r="DM86" i="2"/>
  <c r="ER86" i="2" s="1"/>
  <c r="DO86" i="2"/>
  <c r="ET86" i="2" s="1"/>
  <c r="CN87" i="2"/>
  <c r="DS87" i="2" s="1"/>
  <c r="CO87" i="2"/>
  <c r="DT87" i="2" s="1"/>
  <c r="CP87" i="2"/>
  <c r="DU87" i="2" s="1"/>
  <c r="CQ87" i="2"/>
  <c r="DV87" i="2" s="1"/>
  <c r="CR87" i="2"/>
  <c r="DW87" i="2" s="1"/>
  <c r="CS87" i="2"/>
  <c r="DX87" i="2" s="1"/>
  <c r="CT87" i="2"/>
  <c r="DY87" i="2" s="1"/>
  <c r="CV87" i="2"/>
  <c r="EA87" i="2" s="1"/>
  <c r="CW87" i="2"/>
  <c r="EB87" i="2" s="1"/>
  <c r="CX87" i="2"/>
  <c r="EC87" i="2" s="1"/>
  <c r="CY87" i="2"/>
  <c r="ED87" i="2" s="1"/>
  <c r="CZ87" i="2"/>
  <c r="EE87" i="2" s="1"/>
  <c r="DA87" i="2"/>
  <c r="EF87" i="2" s="1"/>
  <c r="DB87" i="2"/>
  <c r="EG87" i="2" s="1"/>
  <c r="DC87" i="2"/>
  <c r="EH87" i="2" s="1"/>
  <c r="DD87" i="2"/>
  <c r="EI87" i="2" s="1"/>
  <c r="DE87" i="2"/>
  <c r="EJ87" i="2" s="1"/>
  <c r="DF87" i="2"/>
  <c r="EK87" i="2" s="1"/>
  <c r="DG87" i="2"/>
  <c r="EL87" i="2" s="1"/>
  <c r="DH87" i="2"/>
  <c r="EM87" i="2" s="1"/>
  <c r="DI87" i="2"/>
  <c r="EN87" i="2" s="1"/>
  <c r="DJ87" i="2"/>
  <c r="EO87" i="2" s="1"/>
  <c r="DK87" i="2"/>
  <c r="EP87" i="2" s="1"/>
  <c r="DL87" i="2"/>
  <c r="EQ87" i="2" s="1"/>
  <c r="DM87" i="2"/>
  <c r="ER87" i="2" s="1"/>
  <c r="DN87" i="2"/>
  <c r="ES87" i="2" s="1"/>
  <c r="DO87" i="2"/>
  <c r="ET87" i="2" s="1"/>
  <c r="CN88" i="2"/>
  <c r="DS88" i="2" s="1"/>
  <c r="CO88" i="2"/>
  <c r="DT88" i="2" s="1"/>
  <c r="CP88" i="2"/>
  <c r="DU88" i="2" s="1"/>
  <c r="CQ88" i="2"/>
  <c r="DV88" i="2" s="1"/>
  <c r="CR88" i="2"/>
  <c r="DW88" i="2" s="1"/>
  <c r="CS88" i="2"/>
  <c r="DX88" i="2" s="1"/>
  <c r="CU88" i="2"/>
  <c r="DZ88" i="2" s="1"/>
  <c r="CV88" i="2"/>
  <c r="EA88" i="2" s="1"/>
  <c r="CW88" i="2"/>
  <c r="EB88" i="2" s="1"/>
  <c r="CX88" i="2"/>
  <c r="EC88" i="2" s="1"/>
  <c r="CY88" i="2"/>
  <c r="ED88" i="2" s="1"/>
  <c r="CZ88" i="2"/>
  <c r="EE88" i="2" s="1"/>
  <c r="DA88" i="2"/>
  <c r="EF88" i="2" s="1"/>
  <c r="DB88" i="2"/>
  <c r="EG88" i="2" s="1"/>
  <c r="DC88" i="2"/>
  <c r="EH88" i="2" s="1"/>
  <c r="DD88" i="2"/>
  <c r="EI88" i="2" s="1"/>
  <c r="DE88" i="2"/>
  <c r="EJ88" i="2" s="1"/>
  <c r="DF88" i="2"/>
  <c r="EK88" i="2" s="1"/>
  <c r="DG88" i="2"/>
  <c r="EL88" i="2" s="1"/>
  <c r="DH88" i="2"/>
  <c r="EM88" i="2" s="1"/>
  <c r="DI88" i="2"/>
  <c r="EN88" i="2" s="1"/>
  <c r="DJ88" i="2"/>
  <c r="EO88" i="2" s="1"/>
  <c r="DK88" i="2"/>
  <c r="EP88" i="2" s="1"/>
  <c r="DL88" i="2"/>
  <c r="EQ88" i="2" s="1"/>
  <c r="DM88" i="2"/>
  <c r="ER88" i="2" s="1"/>
  <c r="DN88" i="2"/>
  <c r="ES88" i="2" s="1"/>
  <c r="DO88" i="2"/>
  <c r="ET88" i="2" s="1"/>
  <c r="CN89" i="2"/>
  <c r="DS89" i="2" s="1"/>
  <c r="CO89" i="2"/>
  <c r="DT89" i="2" s="1"/>
  <c r="CP89" i="2"/>
  <c r="DU89" i="2" s="1"/>
  <c r="CQ89" i="2"/>
  <c r="DV89" i="2" s="1"/>
  <c r="CR89" i="2"/>
  <c r="DW89" i="2" s="1"/>
  <c r="CT89" i="2"/>
  <c r="DY89" i="2" s="1"/>
  <c r="CU89" i="2"/>
  <c r="DZ89" i="2" s="1"/>
  <c r="CV89" i="2"/>
  <c r="EA89" i="2" s="1"/>
  <c r="CW89" i="2"/>
  <c r="EB89" i="2" s="1"/>
  <c r="CX89" i="2"/>
  <c r="EC89" i="2" s="1"/>
  <c r="CY89" i="2"/>
  <c r="ED89" i="2" s="1"/>
  <c r="CZ89" i="2"/>
  <c r="EE89" i="2" s="1"/>
  <c r="DB89" i="2"/>
  <c r="EG89" i="2" s="1"/>
  <c r="DC89" i="2"/>
  <c r="EH89" i="2" s="1"/>
  <c r="DD89" i="2"/>
  <c r="EI89" i="2" s="1"/>
  <c r="DF89" i="2"/>
  <c r="EK89" i="2" s="1"/>
  <c r="DG89" i="2"/>
  <c r="EL89" i="2" s="1"/>
  <c r="DH89" i="2"/>
  <c r="EM89" i="2" s="1"/>
  <c r="DJ89" i="2"/>
  <c r="EO89" i="2" s="1"/>
  <c r="DK89" i="2"/>
  <c r="EP89" i="2" s="1"/>
  <c r="DL89" i="2"/>
  <c r="EQ89" i="2" s="1"/>
  <c r="DN89" i="2"/>
  <c r="ES89" i="2" s="1"/>
  <c r="DO89" i="2"/>
  <c r="ET89" i="2" s="1"/>
  <c r="CN90" i="2"/>
  <c r="DS90" i="2" s="1"/>
  <c r="CO90" i="2"/>
  <c r="DT90" i="2" s="1"/>
  <c r="CP90" i="2"/>
  <c r="DU90" i="2" s="1"/>
  <c r="CQ90" i="2"/>
  <c r="DV90" i="2" s="1"/>
  <c r="CS90" i="2"/>
  <c r="DX90" i="2" s="1"/>
  <c r="CT90" i="2"/>
  <c r="DY90" i="2" s="1"/>
  <c r="CU90" i="2"/>
  <c r="DZ90" i="2" s="1"/>
  <c r="CV90" i="2"/>
  <c r="EA90" i="2" s="1"/>
  <c r="CW90" i="2"/>
  <c r="EB90" i="2" s="1"/>
  <c r="CX90" i="2"/>
  <c r="EC90" i="2" s="1"/>
  <c r="CY90" i="2"/>
  <c r="ED90" i="2" s="1"/>
  <c r="CZ90" i="2"/>
  <c r="EE90" i="2" s="1"/>
  <c r="DA90" i="2"/>
  <c r="EF90" i="2" s="1"/>
  <c r="DB90" i="2"/>
  <c r="EG90" i="2" s="1"/>
  <c r="DC90" i="2"/>
  <c r="EH90" i="2" s="1"/>
  <c r="DD90" i="2"/>
  <c r="EI90" i="2" s="1"/>
  <c r="DE90" i="2"/>
  <c r="EJ90" i="2" s="1"/>
  <c r="DF90" i="2"/>
  <c r="EK90" i="2" s="1"/>
  <c r="DG90" i="2"/>
  <c r="EL90" i="2" s="1"/>
  <c r="DH90" i="2"/>
  <c r="EM90" i="2" s="1"/>
  <c r="DI90" i="2"/>
  <c r="EN90" i="2" s="1"/>
  <c r="DJ90" i="2"/>
  <c r="EO90" i="2" s="1"/>
  <c r="DK90" i="2"/>
  <c r="EP90" i="2" s="1"/>
  <c r="DL90" i="2"/>
  <c r="EQ90" i="2" s="1"/>
  <c r="DM90" i="2"/>
  <c r="ER90" i="2" s="1"/>
  <c r="DN90" i="2"/>
  <c r="ES90" i="2" s="1"/>
  <c r="DO90" i="2"/>
  <c r="ET90" i="2" s="1"/>
  <c r="CN91" i="2"/>
  <c r="DS91" i="2" s="1"/>
  <c r="CO91" i="2"/>
  <c r="DT91" i="2" s="1"/>
  <c r="CP91" i="2"/>
  <c r="DU91" i="2" s="1"/>
  <c r="CR91" i="2"/>
  <c r="DW91" i="2" s="1"/>
  <c r="CS91" i="2"/>
  <c r="DX91" i="2" s="1"/>
  <c r="CT91" i="2"/>
  <c r="DY91" i="2" s="1"/>
  <c r="CU91" i="2"/>
  <c r="DZ91" i="2" s="1"/>
  <c r="CV91" i="2"/>
  <c r="EA91" i="2" s="1"/>
  <c r="CW91" i="2"/>
  <c r="EB91" i="2" s="1"/>
  <c r="CX91" i="2"/>
  <c r="EC91" i="2" s="1"/>
  <c r="CY91" i="2"/>
  <c r="ED91" i="2" s="1"/>
  <c r="CZ91" i="2"/>
  <c r="EE91" i="2" s="1"/>
  <c r="DA91" i="2"/>
  <c r="EF91" i="2" s="1"/>
  <c r="DB91" i="2"/>
  <c r="EG91" i="2" s="1"/>
  <c r="DC91" i="2"/>
  <c r="EH91" i="2" s="1"/>
  <c r="DD91" i="2"/>
  <c r="EI91" i="2" s="1"/>
  <c r="DE91" i="2"/>
  <c r="EJ91" i="2" s="1"/>
  <c r="DF91" i="2"/>
  <c r="EK91" i="2" s="1"/>
  <c r="DG91" i="2"/>
  <c r="EL91" i="2" s="1"/>
  <c r="DH91" i="2"/>
  <c r="EM91" i="2" s="1"/>
  <c r="DI91" i="2"/>
  <c r="EN91" i="2" s="1"/>
  <c r="DJ91" i="2"/>
  <c r="EO91" i="2" s="1"/>
  <c r="DK91" i="2"/>
  <c r="EP91" i="2" s="1"/>
  <c r="DL91" i="2"/>
  <c r="EQ91" i="2" s="1"/>
  <c r="DM91" i="2"/>
  <c r="ER91" i="2" s="1"/>
  <c r="DN91" i="2"/>
  <c r="ES91" i="2" s="1"/>
  <c r="DO91" i="2"/>
  <c r="ET91" i="2" s="1"/>
  <c r="CN92" i="2"/>
  <c r="DS92" i="2" s="1"/>
  <c r="CO92" i="2"/>
  <c r="DT92" i="2" s="1"/>
  <c r="CQ92" i="2"/>
  <c r="DV92" i="2" s="1"/>
  <c r="CR92" i="2"/>
  <c r="DW92" i="2" s="1"/>
  <c r="CS92" i="2"/>
  <c r="DX92" i="2" s="1"/>
  <c r="CT92" i="2"/>
  <c r="DY92" i="2" s="1"/>
  <c r="CU92" i="2"/>
  <c r="DZ92" i="2" s="1"/>
  <c r="CV92" i="2"/>
  <c r="EA92" i="2" s="1"/>
  <c r="CW92" i="2"/>
  <c r="EB92" i="2" s="1"/>
  <c r="CX92" i="2"/>
  <c r="EC92" i="2" s="1"/>
  <c r="CY92" i="2"/>
  <c r="ED92" i="2" s="1"/>
  <c r="DA92" i="2"/>
  <c r="EF92" i="2" s="1"/>
  <c r="DB92" i="2"/>
  <c r="EG92" i="2" s="1"/>
  <c r="DC92" i="2"/>
  <c r="EH92" i="2" s="1"/>
  <c r="DE92" i="2"/>
  <c r="EJ92" i="2" s="1"/>
  <c r="DF92" i="2"/>
  <c r="EK92" i="2" s="1"/>
  <c r="DG92" i="2"/>
  <c r="EL92" i="2" s="1"/>
  <c r="DI92" i="2"/>
  <c r="EN92" i="2" s="1"/>
  <c r="DJ92" i="2"/>
  <c r="EO92" i="2" s="1"/>
  <c r="DK92" i="2"/>
  <c r="EP92" i="2" s="1"/>
  <c r="DM92" i="2"/>
  <c r="ER92" i="2" s="1"/>
  <c r="DN92" i="2"/>
  <c r="ES92" i="2" s="1"/>
  <c r="DO92" i="2"/>
  <c r="ET92" i="2" s="1"/>
  <c r="CN93" i="2"/>
  <c r="DS93" i="2" s="1"/>
  <c r="CP93" i="2"/>
  <c r="DU93" i="2" s="1"/>
  <c r="CQ93" i="2"/>
  <c r="DV93" i="2" s="1"/>
  <c r="CR93" i="2"/>
  <c r="DW93" i="2" s="1"/>
  <c r="CS93" i="2"/>
  <c r="DX93" i="2" s="1"/>
  <c r="CT93" i="2"/>
  <c r="DY93" i="2" s="1"/>
  <c r="CU93" i="2"/>
  <c r="DZ93" i="2" s="1"/>
  <c r="CV93" i="2"/>
  <c r="EA93" i="2" s="1"/>
  <c r="CW93" i="2"/>
  <c r="EB93" i="2" s="1"/>
  <c r="CX93" i="2"/>
  <c r="EC93" i="2" s="1"/>
  <c r="CY93" i="2"/>
  <c r="ED93" i="2" s="1"/>
  <c r="CZ93" i="2"/>
  <c r="EE93" i="2" s="1"/>
  <c r="DA93" i="2"/>
  <c r="EF93" i="2" s="1"/>
  <c r="DB93" i="2"/>
  <c r="EG93" i="2" s="1"/>
  <c r="DC93" i="2"/>
  <c r="EH93" i="2" s="1"/>
  <c r="DD93" i="2"/>
  <c r="EI93" i="2" s="1"/>
  <c r="DE93" i="2"/>
  <c r="EJ93" i="2" s="1"/>
  <c r="DF93" i="2"/>
  <c r="EK93" i="2" s="1"/>
  <c r="DG93" i="2"/>
  <c r="EL93" i="2" s="1"/>
  <c r="DH93" i="2"/>
  <c r="EM93" i="2" s="1"/>
  <c r="DI93" i="2"/>
  <c r="EN93" i="2" s="1"/>
  <c r="DJ93" i="2"/>
  <c r="EO93" i="2" s="1"/>
  <c r="DK93" i="2"/>
  <c r="EP93" i="2" s="1"/>
  <c r="DL93" i="2"/>
  <c r="EQ93" i="2" s="1"/>
  <c r="DM93" i="2"/>
  <c r="ER93" i="2" s="1"/>
  <c r="DN93" i="2"/>
  <c r="ES93" i="2" s="1"/>
  <c r="DO93" i="2"/>
  <c r="ET93" i="2" s="1"/>
  <c r="CO94" i="2"/>
  <c r="DT94" i="2" s="1"/>
  <c r="CP94" i="2"/>
  <c r="DU94" i="2" s="1"/>
  <c r="CQ94" i="2"/>
  <c r="DV94" i="2" s="1"/>
  <c r="CR94" i="2"/>
  <c r="DW94" i="2" s="1"/>
  <c r="CS94" i="2"/>
  <c r="DX94" i="2" s="1"/>
  <c r="CT94" i="2"/>
  <c r="DY94" i="2" s="1"/>
  <c r="CU94" i="2"/>
  <c r="DZ94" i="2" s="1"/>
  <c r="CV94" i="2"/>
  <c r="EA94" i="2" s="1"/>
  <c r="CW94" i="2"/>
  <c r="EB94" i="2" s="1"/>
  <c r="CX94" i="2"/>
  <c r="EC94" i="2" s="1"/>
  <c r="CY94" i="2"/>
  <c r="ED94" i="2" s="1"/>
  <c r="CZ94" i="2"/>
  <c r="EE94" i="2" s="1"/>
  <c r="DA94" i="2"/>
  <c r="EF94" i="2" s="1"/>
  <c r="DB94" i="2"/>
  <c r="EG94" i="2" s="1"/>
  <c r="DC94" i="2"/>
  <c r="EH94" i="2" s="1"/>
  <c r="DD94" i="2"/>
  <c r="EI94" i="2" s="1"/>
  <c r="DE94" i="2"/>
  <c r="EJ94" i="2" s="1"/>
  <c r="DF94" i="2"/>
  <c r="EK94" i="2" s="1"/>
  <c r="DG94" i="2"/>
  <c r="EL94" i="2" s="1"/>
  <c r="DH94" i="2"/>
  <c r="EM94" i="2" s="1"/>
  <c r="DI94" i="2"/>
  <c r="EN94" i="2" s="1"/>
  <c r="DJ94" i="2"/>
  <c r="EO94" i="2" s="1"/>
  <c r="DK94" i="2"/>
  <c r="EP94" i="2" s="1"/>
  <c r="DL94" i="2"/>
  <c r="EQ94" i="2" s="1"/>
  <c r="DM94" i="2"/>
  <c r="ER94" i="2" s="1"/>
  <c r="DN94" i="2"/>
  <c r="ES94" i="2" s="1"/>
  <c r="DO94" i="2"/>
  <c r="ET94" i="2" s="1"/>
  <c r="CN95" i="2"/>
  <c r="DS95" i="2" s="1"/>
  <c r="CO95" i="2"/>
  <c r="DT95" i="2" s="1"/>
  <c r="CP95" i="2"/>
  <c r="DU95" i="2" s="1"/>
  <c r="CQ95" i="2"/>
  <c r="DV95" i="2" s="1"/>
  <c r="CR95" i="2"/>
  <c r="DW95" i="2" s="1"/>
  <c r="CS95" i="2"/>
  <c r="DX95" i="2" s="1"/>
  <c r="CT95" i="2"/>
  <c r="DY95" i="2" s="1"/>
  <c r="CU95" i="2"/>
  <c r="DZ95" i="2" s="1"/>
  <c r="CV95" i="2"/>
  <c r="EA95" i="2" s="1"/>
  <c r="CW95" i="2"/>
  <c r="EB95" i="2" s="1"/>
  <c r="CX95" i="2"/>
  <c r="EC95" i="2" s="1"/>
  <c r="CZ95" i="2"/>
  <c r="EE95" i="2" s="1"/>
  <c r="DA95" i="2"/>
  <c r="EF95" i="2" s="1"/>
  <c r="DB95" i="2"/>
  <c r="EG95" i="2" s="1"/>
  <c r="DD95" i="2"/>
  <c r="EI95" i="2" s="1"/>
  <c r="DE95" i="2"/>
  <c r="EJ95" i="2" s="1"/>
  <c r="DF95" i="2"/>
  <c r="EK95" i="2" s="1"/>
  <c r="DH95" i="2"/>
  <c r="EM95" i="2" s="1"/>
  <c r="DI95" i="2"/>
  <c r="EN95" i="2" s="1"/>
  <c r="DJ95" i="2"/>
  <c r="EO95" i="2" s="1"/>
  <c r="DL95" i="2"/>
  <c r="EQ95" i="2" s="1"/>
  <c r="DM95" i="2"/>
  <c r="ER95" i="2" s="1"/>
  <c r="DN95" i="2"/>
  <c r="ES95" i="2" s="1"/>
  <c r="CN96" i="2"/>
  <c r="DS96" i="2" s="1"/>
  <c r="CO96" i="2"/>
  <c r="DT96" i="2" s="1"/>
  <c r="CP96" i="2"/>
  <c r="DU96" i="2" s="1"/>
  <c r="CQ96" i="2"/>
  <c r="DV96" i="2" s="1"/>
  <c r="CR96" i="2"/>
  <c r="DW96" i="2" s="1"/>
  <c r="CS96" i="2"/>
  <c r="DX96" i="2" s="1"/>
  <c r="CT96" i="2"/>
  <c r="DY96" i="2" s="1"/>
  <c r="CU96" i="2"/>
  <c r="DZ96" i="2" s="1"/>
  <c r="CV96" i="2"/>
  <c r="EA96" i="2" s="1"/>
  <c r="CW96" i="2"/>
  <c r="EB96" i="2" s="1"/>
  <c r="CY96" i="2"/>
  <c r="ED96" i="2" s="1"/>
  <c r="CZ96" i="2"/>
  <c r="EE96" i="2" s="1"/>
  <c r="DA96" i="2"/>
  <c r="EF96" i="2" s="1"/>
  <c r="DB96" i="2"/>
  <c r="EG96" i="2" s="1"/>
  <c r="DC96" i="2"/>
  <c r="EH96" i="2" s="1"/>
  <c r="DD96" i="2"/>
  <c r="EI96" i="2" s="1"/>
  <c r="DE96" i="2"/>
  <c r="EJ96" i="2" s="1"/>
  <c r="DF96" i="2"/>
  <c r="EK96" i="2" s="1"/>
  <c r="DG96" i="2"/>
  <c r="EL96" i="2" s="1"/>
  <c r="DH96" i="2"/>
  <c r="EM96" i="2" s="1"/>
  <c r="DI96" i="2"/>
  <c r="EN96" i="2" s="1"/>
  <c r="DJ96" i="2"/>
  <c r="EO96" i="2" s="1"/>
  <c r="DK96" i="2"/>
  <c r="EP96" i="2" s="1"/>
  <c r="DL96" i="2"/>
  <c r="EQ96" i="2" s="1"/>
  <c r="DM96" i="2"/>
  <c r="ER96" i="2" s="1"/>
  <c r="DN96" i="2"/>
  <c r="ES96" i="2" s="1"/>
  <c r="DO96" i="2"/>
  <c r="ET96" i="2" s="1"/>
  <c r="CN97" i="2"/>
  <c r="DS97" i="2" s="1"/>
  <c r="CO97" i="2"/>
  <c r="DT97" i="2" s="1"/>
  <c r="CP97" i="2"/>
  <c r="DU97" i="2" s="1"/>
  <c r="CQ97" i="2"/>
  <c r="DV97" i="2" s="1"/>
  <c r="CR97" i="2"/>
  <c r="DW97" i="2" s="1"/>
  <c r="CS97" i="2"/>
  <c r="DX97" i="2" s="1"/>
  <c r="CT97" i="2"/>
  <c r="DY97" i="2" s="1"/>
  <c r="CU97" i="2"/>
  <c r="DZ97" i="2" s="1"/>
  <c r="CV97" i="2"/>
  <c r="EA97" i="2" s="1"/>
  <c r="CX97" i="2"/>
  <c r="EC97" i="2" s="1"/>
  <c r="CY97" i="2"/>
  <c r="ED97" i="2" s="1"/>
  <c r="CZ97" i="2"/>
  <c r="EE97" i="2" s="1"/>
  <c r="DA97" i="2"/>
  <c r="EF97" i="2" s="1"/>
  <c r="DB97" i="2"/>
  <c r="EG97" i="2" s="1"/>
  <c r="DC97" i="2"/>
  <c r="EH97" i="2" s="1"/>
  <c r="DD97" i="2"/>
  <c r="EI97" i="2" s="1"/>
  <c r="DE97" i="2"/>
  <c r="EJ97" i="2" s="1"/>
  <c r="DF97" i="2"/>
  <c r="EK97" i="2" s="1"/>
  <c r="DG97" i="2"/>
  <c r="EL97" i="2" s="1"/>
  <c r="DH97" i="2"/>
  <c r="EM97" i="2" s="1"/>
  <c r="DI97" i="2"/>
  <c r="EN97" i="2" s="1"/>
  <c r="DJ97" i="2"/>
  <c r="EO97" i="2" s="1"/>
  <c r="DK97" i="2"/>
  <c r="EP97" i="2" s="1"/>
  <c r="DL97" i="2"/>
  <c r="EQ97" i="2" s="1"/>
  <c r="DM97" i="2"/>
  <c r="ER97" i="2" s="1"/>
  <c r="DN97" i="2"/>
  <c r="ES97" i="2" s="1"/>
  <c r="DO97" i="2"/>
  <c r="ET97" i="2" s="1"/>
  <c r="CN98" i="2"/>
  <c r="DS98" i="2" s="1"/>
  <c r="CO98" i="2"/>
  <c r="DT98" i="2" s="1"/>
  <c r="CP98" i="2"/>
  <c r="DU98" i="2" s="1"/>
  <c r="CQ98" i="2"/>
  <c r="DV98" i="2" s="1"/>
  <c r="CR98" i="2"/>
  <c r="DW98" i="2" s="1"/>
  <c r="CS98" i="2"/>
  <c r="DX98" i="2" s="1"/>
  <c r="CT98" i="2"/>
  <c r="DY98" i="2" s="1"/>
  <c r="CU98" i="2"/>
  <c r="DZ98" i="2" s="1"/>
  <c r="CW98" i="2"/>
  <c r="EB98" i="2" s="1"/>
  <c r="CX98" i="2"/>
  <c r="EC98" i="2" s="1"/>
  <c r="CY98" i="2"/>
  <c r="ED98" i="2" s="1"/>
  <c r="CZ98" i="2"/>
  <c r="EE98" i="2" s="1"/>
  <c r="DA98" i="2"/>
  <c r="EF98" i="2" s="1"/>
  <c r="DC98" i="2"/>
  <c r="EH98" i="2" s="1"/>
  <c r="DD98" i="2"/>
  <c r="EI98" i="2" s="1"/>
  <c r="DE98" i="2"/>
  <c r="EJ98" i="2" s="1"/>
  <c r="DG98" i="2"/>
  <c r="EL98" i="2" s="1"/>
  <c r="DH98" i="2"/>
  <c r="EM98" i="2" s="1"/>
  <c r="DI98" i="2"/>
  <c r="EN98" i="2" s="1"/>
  <c r="DK98" i="2"/>
  <c r="EP98" i="2" s="1"/>
  <c r="DL98" i="2"/>
  <c r="EQ98" i="2" s="1"/>
  <c r="DM98" i="2"/>
  <c r="ER98" i="2" s="1"/>
  <c r="DO98" i="2"/>
  <c r="ET98" i="2" s="1"/>
  <c r="CN99" i="2"/>
  <c r="DS99" i="2" s="1"/>
  <c r="CO99" i="2"/>
  <c r="DT99" i="2" s="1"/>
  <c r="CP99" i="2"/>
  <c r="DU99" i="2" s="1"/>
  <c r="CQ99" i="2"/>
  <c r="DV99" i="2" s="1"/>
  <c r="CR99" i="2"/>
  <c r="DW99" i="2" s="1"/>
  <c r="CS99" i="2"/>
  <c r="DX99" i="2" s="1"/>
  <c r="CT99" i="2"/>
  <c r="DY99" i="2" s="1"/>
  <c r="CV99" i="2"/>
  <c r="EA99" i="2" s="1"/>
  <c r="CW99" i="2"/>
  <c r="EB99" i="2" s="1"/>
  <c r="CX99" i="2"/>
  <c r="EC99" i="2" s="1"/>
  <c r="CY99" i="2"/>
  <c r="ED99" i="2" s="1"/>
  <c r="CZ99" i="2"/>
  <c r="EE99" i="2" s="1"/>
  <c r="DA99" i="2"/>
  <c r="EF99" i="2" s="1"/>
  <c r="DB99" i="2"/>
  <c r="EG99" i="2" s="1"/>
  <c r="DC99" i="2"/>
  <c r="EH99" i="2" s="1"/>
  <c r="DD99" i="2"/>
  <c r="EI99" i="2" s="1"/>
  <c r="DE99" i="2"/>
  <c r="EJ99" i="2" s="1"/>
  <c r="DF99" i="2"/>
  <c r="EK99" i="2" s="1"/>
  <c r="DG99" i="2"/>
  <c r="EL99" i="2" s="1"/>
  <c r="DH99" i="2"/>
  <c r="EM99" i="2" s="1"/>
  <c r="DI99" i="2"/>
  <c r="EN99" i="2" s="1"/>
  <c r="DJ99" i="2"/>
  <c r="EO99" i="2" s="1"/>
  <c r="DK99" i="2"/>
  <c r="EP99" i="2" s="1"/>
  <c r="DL99" i="2"/>
  <c r="EQ99" i="2" s="1"/>
  <c r="DM99" i="2"/>
  <c r="ER99" i="2" s="1"/>
  <c r="DN99" i="2"/>
  <c r="ES99" i="2" s="1"/>
  <c r="DO99" i="2"/>
  <c r="ET99" i="2" s="1"/>
  <c r="CN100" i="2"/>
  <c r="DS100" i="2" s="1"/>
  <c r="CO100" i="2"/>
  <c r="DT100" i="2" s="1"/>
  <c r="CP100" i="2"/>
  <c r="DU100" i="2" s="1"/>
  <c r="CQ100" i="2"/>
  <c r="DV100" i="2" s="1"/>
  <c r="CR100" i="2"/>
  <c r="DW100" i="2" s="1"/>
  <c r="CS100" i="2"/>
  <c r="DX100" i="2" s="1"/>
  <c r="CU100" i="2"/>
  <c r="DZ100" i="2" s="1"/>
  <c r="CV100" i="2"/>
  <c r="EA100" i="2" s="1"/>
  <c r="CW100" i="2"/>
  <c r="EB100" i="2" s="1"/>
  <c r="CX100" i="2"/>
  <c r="EC100" i="2" s="1"/>
  <c r="CY100" i="2"/>
  <c r="ED100" i="2" s="1"/>
  <c r="CZ100" i="2"/>
  <c r="EE100" i="2" s="1"/>
  <c r="DA100" i="2"/>
  <c r="EF100" i="2" s="1"/>
  <c r="DB100" i="2"/>
  <c r="EG100" i="2" s="1"/>
  <c r="DC100" i="2"/>
  <c r="EH100" i="2" s="1"/>
  <c r="DD100" i="2"/>
  <c r="EI100" i="2" s="1"/>
  <c r="DE100" i="2"/>
  <c r="EJ100" i="2" s="1"/>
  <c r="DF100" i="2"/>
  <c r="EK100" i="2" s="1"/>
  <c r="DG100" i="2"/>
  <c r="EL100" i="2" s="1"/>
  <c r="DH100" i="2"/>
  <c r="EM100" i="2" s="1"/>
  <c r="DI100" i="2"/>
  <c r="EN100" i="2" s="1"/>
  <c r="DJ100" i="2"/>
  <c r="EO100" i="2" s="1"/>
  <c r="DK100" i="2"/>
  <c r="EP100" i="2" s="1"/>
  <c r="DL100" i="2"/>
  <c r="EQ100" i="2" s="1"/>
  <c r="DM100" i="2"/>
  <c r="ER100" i="2" s="1"/>
  <c r="DN100" i="2"/>
  <c r="ES100" i="2" s="1"/>
  <c r="DO100" i="2"/>
  <c r="ET100" i="2" s="1"/>
  <c r="CN101" i="2"/>
  <c r="DS101" i="2" s="1"/>
  <c r="CO101" i="2"/>
  <c r="DT101" i="2" s="1"/>
  <c r="CP101" i="2"/>
  <c r="DU101" i="2" s="1"/>
  <c r="CQ101" i="2"/>
  <c r="DV101" i="2" s="1"/>
  <c r="CR101" i="2"/>
  <c r="DW101" i="2" s="1"/>
  <c r="CT101" i="2"/>
  <c r="DY101" i="2" s="1"/>
  <c r="CU101" i="2"/>
  <c r="DZ101" i="2" s="1"/>
  <c r="CV101" i="2"/>
  <c r="EA101" i="2" s="1"/>
  <c r="CW101" i="2"/>
  <c r="EB101" i="2" s="1"/>
  <c r="CX101" i="2"/>
  <c r="EC101" i="2" s="1"/>
  <c r="CY101" i="2"/>
  <c r="ED101" i="2" s="1"/>
  <c r="CZ101" i="2"/>
  <c r="EE101" i="2" s="1"/>
  <c r="DB101" i="2"/>
  <c r="EG101" i="2" s="1"/>
  <c r="DC101" i="2"/>
  <c r="EH101" i="2" s="1"/>
  <c r="DD101" i="2"/>
  <c r="EI101" i="2" s="1"/>
  <c r="DF101" i="2"/>
  <c r="EK101" i="2" s="1"/>
  <c r="DG101" i="2"/>
  <c r="EL101" i="2" s="1"/>
  <c r="DH101" i="2"/>
  <c r="EM101" i="2" s="1"/>
  <c r="DJ101" i="2"/>
  <c r="EO101" i="2" s="1"/>
  <c r="DK101" i="2"/>
  <c r="EP101" i="2" s="1"/>
  <c r="DL101" i="2"/>
  <c r="EQ101" i="2" s="1"/>
  <c r="DN101" i="2"/>
  <c r="ES101" i="2" s="1"/>
  <c r="DO101" i="2"/>
  <c r="ET101" i="2" s="1"/>
  <c r="CN102" i="2"/>
  <c r="DS102" i="2" s="1"/>
  <c r="CO102" i="2"/>
  <c r="DT102" i="2" s="1"/>
  <c r="CP102" i="2"/>
  <c r="DU102" i="2" s="1"/>
  <c r="CQ102" i="2"/>
  <c r="DV102" i="2" s="1"/>
  <c r="CS102" i="2"/>
  <c r="DX102" i="2" s="1"/>
  <c r="CT102" i="2"/>
  <c r="DY102" i="2" s="1"/>
  <c r="CU102" i="2"/>
  <c r="DZ102" i="2" s="1"/>
  <c r="CV102" i="2"/>
  <c r="EA102" i="2" s="1"/>
  <c r="CW102" i="2"/>
  <c r="EB102" i="2" s="1"/>
  <c r="CX102" i="2"/>
  <c r="EC102" i="2" s="1"/>
  <c r="CY102" i="2"/>
  <c r="ED102" i="2" s="1"/>
  <c r="CZ102" i="2"/>
  <c r="EE102" i="2" s="1"/>
  <c r="DA102" i="2"/>
  <c r="EF102" i="2" s="1"/>
  <c r="DB102" i="2"/>
  <c r="EG102" i="2" s="1"/>
  <c r="DC102" i="2"/>
  <c r="EH102" i="2" s="1"/>
  <c r="DD102" i="2"/>
  <c r="EI102" i="2" s="1"/>
  <c r="DE102" i="2"/>
  <c r="EJ102" i="2" s="1"/>
  <c r="DF102" i="2"/>
  <c r="EK102" i="2" s="1"/>
  <c r="DG102" i="2"/>
  <c r="EL102" i="2" s="1"/>
  <c r="DH102" i="2"/>
  <c r="EM102" i="2" s="1"/>
  <c r="DI102" i="2"/>
  <c r="EN102" i="2" s="1"/>
  <c r="DJ102" i="2"/>
  <c r="EO102" i="2" s="1"/>
  <c r="DK102" i="2"/>
  <c r="EP102" i="2" s="1"/>
  <c r="DL102" i="2"/>
  <c r="EQ102" i="2" s="1"/>
  <c r="DM102" i="2"/>
  <c r="ER102" i="2" s="1"/>
  <c r="DN102" i="2"/>
  <c r="ES102" i="2" s="1"/>
  <c r="DO102" i="2"/>
  <c r="ET102" i="2" s="1"/>
  <c r="CN103" i="2"/>
  <c r="DS103" i="2" s="1"/>
  <c r="CO103" i="2"/>
  <c r="DT103" i="2" s="1"/>
  <c r="CP103" i="2"/>
  <c r="DU103" i="2" s="1"/>
  <c r="CR103" i="2"/>
  <c r="DW103" i="2" s="1"/>
  <c r="CS103" i="2"/>
  <c r="DX103" i="2" s="1"/>
  <c r="CT103" i="2"/>
  <c r="DY103" i="2" s="1"/>
  <c r="CU103" i="2"/>
  <c r="DZ103" i="2" s="1"/>
  <c r="CV103" i="2"/>
  <c r="EA103" i="2" s="1"/>
  <c r="CW103" i="2"/>
  <c r="EB103" i="2" s="1"/>
  <c r="CX103" i="2"/>
  <c r="EC103" i="2" s="1"/>
  <c r="CY103" i="2"/>
  <c r="ED103" i="2" s="1"/>
  <c r="CZ103" i="2"/>
  <c r="EE103" i="2" s="1"/>
  <c r="DA103" i="2"/>
  <c r="EF103" i="2" s="1"/>
  <c r="DB103" i="2"/>
  <c r="EG103" i="2" s="1"/>
  <c r="DC103" i="2"/>
  <c r="EH103" i="2" s="1"/>
  <c r="DD103" i="2"/>
  <c r="EI103" i="2" s="1"/>
  <c r="DE103" i="2"/>
  <c r="EJ103" i="2" s="1"/>
  <c r="DF103" i="2"/>
  <c r="EK103" i="2" s="1"/>
  <c r="DG103" i="2"/>
  <c r="EL103" i="2" s="1"/>
  <c r="DH103" i="2"/>
  <c r="EM103" i="2" s="1"/>
  <c r="DI103" i="2"/>
  <c r="EN103" i="2" s="1"/>
  <c r="DJ103" i="2"/>
  <c r="EO103" i="2" s="1"/>
  <c r="DK103" i="2"/>
  <c r="EP103" i="2" s="1"/>
  <c r="DL103" i="2"/>
  <c r="EQ103" i="2" s="1"/>
  <c r="DM103" i="2"/>
  <c r="ER103" i="2" s="1"/>
  <c r="DN103" i="2"/>
  <c r="ES103" i="2" s="1"/>
  <c r="DO103" i="2"/>
  <c r="ET103" i="2" s="1"/>
  <c r="CN104" i="2"/>
  <c r="DS104" i="2" s="1"/>
  <c r="CO104" i="2"/>
  <c r="DT104" i="2" s="1"/>
  <c r="CQ104" i="2"/>
  <c r="DV104" i="2" s="1"/>
  <c r="CR104" i="2"/>
  <c r="DW104" i="2" s="1"/>
  <c r="CS104" i="2"/>
  <c r="DX104" i="2" s="1"/>
  <c r="CT104" i="2"/>
  <c r="DY104" i="2" s="1"/>
  <c r="CU104" i="2"/>
  <c r="DZ104" i="2" s="1"/>
  <c r="CV104" i="2"/>
  <c r="EA104" i="2" s="1"/>
  <c r="CW104" i="2"/>
  <c r="EB104" i="2" s="1"/>
  <c r="CX104" i="2"/>
  <c r="EC104" i="2" s="1"/>
  <c r="CY104" i="2"/>
  <c r="ED104" i="2" s="1"/>
  <c r="DA104" i="2"/>
  <c r="EF104" i="2" s="1"/>
  <c r="DB104" i="2"/>
  <c r="EG104" i="2" s="1"/>
  <c r="DC104" i="2"/>
  <c r="EH104" i="2" s="1"/>
  <c r="DE104" i="2"/>
  <c r="EJ104" i="2" s="1"/>
  <c r="DF104" i="2"/>
  <c r="EK104" i="2" s="1"/>
  <c r="DG104" i="2"/>
  <c r="EL104" i="2" s="1"/>
  <c r="DI104" i="2"/>
  <c r="EN104" i="2" s="1"/>
  <c r="DJ104" i="2"/>
  <c r="EO104" i="2" s="1"/>
  <c r="DK104" i="2"/>
  <c r="EP104" i="2" s="1"/>
  <c r="DM104" i="2"/>
  <c r="ER104" i="2" s="1"/>
  <c r="DN104" i="2"/>
  <c r="ES104" i="2" s="1"/>
  <c r="DO104" i="2"/>
  <c r="ET104" i="2" s="1"/>
  <c r="CN105" i="2"/>
  <c r="DS105" i="2" s="1"/>
  <c r="CP105" i="2"/>
  <c r="DU105" i="2" s="1"/>
  <c r="CQ105" i="2"/>
  <c r="DV105" i="2" s="1"/>
  <c r="CR105" i="2"/>
  <c r="DW105" i="2" s="1"/>
  <c r="CS105" i="2"/>
  <c r="DX105" i="2" s="1"/>
  <c r="CT105" i="2"/>
  <c r="DY105" i="2" s="1"/>
  <c r="CU105" i="2"/>
  <c r="DZ105" i="2" s="1"/>
  <c r="CV105" i="2"/>
  <c r="EA105" i="2" s="1"/>
  <c r="CW105" i="2"/>
  <c r="EB105" i="2" s="1"/>
  <c r="CX105" i="2"/>
  <c r="EC105" i="2" s="1"/>
  <c r="CY105" i="2"/>
  <c r="ED105" i="2" s="1"/>
  <c r="CZ105" i="2"/>
  <c r="EE105" i="2" s="1"/>
  <c r="DA105" i="2"/>
  <c r="EF105" i="2" s="1"/>
  <c r="DB105" i="2"/>
  <c r="EG105" i="2" s="1"/>
  <c r="DC105" i="2"/>
  <c r="EH105" i="2" s="1"/>
  <c r="DD105" i="2"/>
  <c r="EI105" i="2" s="1"/>
  <c r="DE105" i="2"/>
  <c r="EJ105" i="2" s="1"/>
  <c r="DF105" i="2"/>
  <c r="EK105" i="2" s="1"/>
  <c r="DG105" i="2"/>
  <c r="EL105" i="2" s="1"/>
  <c r="DH105" i="2"/>
  <c r="EM105" i="2" s="1"/>
  <c r="DI105" i="2"/>
  <c r="EN105" i="2" s="1"/>
  <c r="DJ105" i="2"/>
  <c r="EO105" i="2" s="1"/>
  <c r="DK105" i="2"/>
  <c r="EP105" i="2" s="1"/>
  <c r="DL105" i="2"/>
  <c r="EQ105" i="2" s="1"/>
  <c r="DM105" i="2"/>
  <c r="ER105" i="2" s="1"/>
  <c r="DN105" i="2"/>
  <c r="ES105" i="2" s="1"/>
  <c r="DO105" i="2"/>
  <c r="ET105" i="2" s="1"/>
  <c r="CO106" i="2"/>
  <c r="DT106" i="2" s="1"/>
  <c r="CP106" i="2"/>
  <c r="DU106" i="2" s="1"/>
  <c r="CQ106" i="2"/>
  <c r="DV106" i="2" s="1"/>
  <c r="CR106" i="2"/>
  <c r="DW106" i="2" s="1"/>
  <c r="CS106" i="2"/>
  <c r="DX106" i="2" s="1"/>
  <c r="CT106" i="2"/>
  <c r="DY106" i="2" s="1"/>
  <c r="CU106" i="2"/>
  <c r="DZ106" i="2" s="1"/>
  <c r="CV106" i="2"/>
  <c r="EA106" i="2" s="1"/>
  <c r="CW106" i="2"/>
  <c r="EB106" i="2" s="1"/>
  <c r="CX106" i="2"/>
  <c r="EC106" i="2" s="1"/>
  <c r="CY106" i="2"/>
  <c r="ED106" i="2" s="1"/>
  <c r="CZ106" i="2"/>
  <c r="EE106" i="2" s="1"/>
  <c r="DA106" i="2"/>
  <c r="EF106" i="2" s="1"/>
  <c r="DB106" i="2"/>
  <c r="EG106" i="2" s="1"/>
  <c r="DC106" i="2"/>
  <c r="EH106" i="2" s="1"/>
  <c r="DD106" i="2"/>
  <c r="EI106" i="2" s="1"/>
  <c r="DE106" i="2"/>
  <c r="EJ106" i="2" s="1"/>
  <c r="DF106" i="2"/>
  <c r="EK106" i="2" s="1"/>
  <c r="DG106" i="2"/>
  <c r="EL106" i="2" s="1"/>
  <c r="DH106" i="2"/>
  <c r="EM106" i="2" s="1"/>
  <c r="DI106" i="2"/>
  <c r="EN106" i="2" s="1"/>
  <c r="DJ106" i="2"/>
  <c r="EO106" i="2" s="1"/>
  <c r="DK106" i="2"/>
  <c r="EP106" i="2" s="1"/>
  <c r="DL106" i="2"/>
  <c r="EQ106" i="2" s="1"/>
  <c r="DM106" i="2"/>
  <c r="ER106" i="2" s="1"/>
  <c r="DN106" i="2"/>
  <c r="ES106" i="2" s="1"/>
  <c r="DO106" i="2"/>
  <c r="ET106" i="2" s="1"/>
  <c r="CN107" i="2"/>
  <c r="DS107" i="2" s="1"/>
  <c r="CO107" i="2"/>
  <c r="DT107" i="2" s="1"/>
  <c r="CP107" i="2"/>
  <c r="DU107" i="2" s="1"/>
  <c r="CQ107" i="2"/>
  <c r="DV107" i="2" s="1"/>
  <c r="CR107" i="2"/>
  <c r="DW107" i="2" s="1"/>
  <c r="CS107" i="2"/>
  <c r="DX107" i="2" s="1"/>
  <c r="CT107" i="2"/>
  <c r="DY107" i="2" s="1"/>
  <c r="CU107" i="2"/>
  <c r="DZ107" i="2" s="1"/>
  <c r="CV107" i="2"/>
  <c r="EA107" i="2" s="1"/>
  <c r="CW107" i="2"/>
  <c r="EB107" i="2" s="1"/>
  <c r="CX107" i="2"/>
  <c r="EC107" i="2" s="1"/>
  <c r="CZ107" i="2"/>
  <c r="EE107" i="2" s="1"/>
  <c r="DA107" i="2"/>
  <c r="EF107" i="2" s="1"/>
  <c r="DB107" i="2"/>
  <c r="EG107" i="2" s="1"/>
  <c r="DD107" i="2"/>
  <c r="EI107" i="2" s="1"/>
  <c r="DE107" i="2"/>
  <c r="EJ107" i="2" s="1"/>
  <c r="DF107" i="2"/>
  <c r="EK107" i="2" s="1"/>
  <c r="DH107" i="2"/>
  <c r="EM107" i="2" s="1"/>
  <c r="DI107" i="2"/>
  <c r="EN107" i="2" s="1"/>
  <c r="DJ107" i="2"/>
  <c r="EO107" i="2" s="1"/>
  <c r="DL107" i="2"/>
  <c r="EQ107" i="2" s="1"/>
  <c r="DM107" i="2"/>
  <c r="ER107" i="2" s="1"/>
  <c r="DN107" i="2"/>
  <c r="ES107" i="2" s="1"/>
  <c r="CN108" i="2"/>
  <c r="DS108" i="2" s="1"/>
  <c r="CO108" i="2"/>
  <c r="DT108" i="2" s="1"/>
  <c r="CP108" i="2"/>
  <c r="DU108" i="2" s="1"/>
  <c r="CQ108" i="2"/>
  <c r="DV108" i="2" s="1"/>
  <c r="CR108" i="2"/>
  <c r="DW108" i="2" s="1"/>
  <c r="CS108" i="2"/>
  <c r="DX108" i="2" s="1"/>
  <c r="CT108" i="2"/>
  <c r="DY108" i="2" s="1"/>
  <c r="CU108" i="2"/>
  <c r="DZ108" i="2" s="1"/>
  <c r="CV108" i="2"/>
  <c r="EA108" i="2" s="1"/>
  <c r="CW108" i="2"/>
  <c r="EB108" i="2" s="1"/>
  <c r="CY108" i="2"/>
  <c r="ED108" i="2" s="1"/>
  <c r="CZ108" i="2"/>
  <c r="EE108" i="2" s="1"/>
  <c r="DA108" i="2"/>
  <c r="EF108" i="2" s="1"/>
  <c r="DB108" i="2"/>
  <c r="EG108" i="2" s="1"/>
  <c r="DC108" i="2"/>
  <c r="EH108" i="2" s="1"/>
  <c r="DD108" i="2"/>
  <c r="EI108" i="2" s="1"/>
  <c r="DE108" i="2"/>
  <c r="EJ108" i="2" s="1"/>
  <c r="DF108" i="2"/>
  <c r="EK108" i="2" s="1"/>
  <c r="DG108" i="2"/>
  <c r="EL108" i="2" s="1"/>
  <c r="DH108" i="2"/>
  <c r="EM108" i="2" s="1"/>
  <c r="DI108" i="2"/>
  <c r="EN108" i="2" s="1"/>
  <c r="DJ108" i="2"/>
  <c r="EO108" i="2" s="1"/>
  <c r="DK108" i="2"/>
  <c r="EP108" i="2" s="1"/>
  <c r="DL108" i="2"/>
  <c r="EQ108" i="2" s="1"/>
  <c r="DM108" i="2"/>
  <c r="ER108" i="2" s="1"/>
  <c r="DN108" i="2"/>
  <c r="ES108" i="2" s="1"/>
  <c r="DO108" i="2"/>
  <c r="ET108" i="2" s="1"/>
  <c r="CN109" i="2"/>
  <c r="DS109" i="2" s="1"/>
  <c r="CO109" i="2"/>
  <c r="DT109" i="2" s="1"/>
  <c r="CP109" i="2"/>
  <c r="DU109" i="2" s="1"/>
  <c r="CQ109" i="2"/>
  <c r="DV109" i="2" s="1"/>
  <c r="CR109" i="2"/>
  <c r="DW109" i="2" s="1"/>
  <c r="CS109" i="2"/>
  <c r="DX109" i="2" s="1"/>
  <c r="CT109" i="2"/>
  <c r="DY109" i="2" s="1"/>
  <c r="CU109" i="2"/>
  <c r="DZ109" i="2" s="1"/>
  <c r="CV109" i="2"/>
  <c r="EA109" i="2" s="1"/>
  <c r="CX109" i="2"/>
  <c r="EC109" i="2" s="1"/>
  <c r="CY109" i="2"/>
  <c r="ED109" i="2" s="1"/>
  <c r="CZ109" i="2"/>
  <c r="EE109" i="2" s="1"/>
  <c r="DA109" i="2"/>
  <c r="EF109" i="2" s="1"/>
  <c r="DB109" i="2"/>
  <c r="EG109" i="2" s="1"/>
  <c r="DC109" i="2"/>
  <c r="EH109" i="2" s="1"/>
  <c r="DD109" i="2"/>
  <c r="EI109" i="2" s="1"/>
  <c r="DE109" i="2"/>
  <c r="EJ109" i="2" s="1"/>
  <c r="DF109" i="2"/>
  <c r="EK109" i="2" s="1"/>
  <c r="DG109" i="2"/>
  <c r="EL109" i="2" s="1"/>
  <c r="DH109" i="2"/>
  <c r="EM109" i="2" s="1"/>
  <c r="DI109" i="2"/>
  <c r="EN109" i="2" s="1"/>
  <c r="DJ109" i="2"/>
  <c r="EO109" i="2" s="1"/>
  <c r="DK109" i="2"/>
  <c r="EP109" i="2" s="1"/>
  <c r="DL109" i="2"/>
  <c r="EQ109" i="2" s="1"/>
  <c r="DM109" i="2"/>
  <c r="ER109" i="2" s="1"/>
  <c r="DN109" i="2"/>
  <c r="ES109" i="2" s="1"/>
  <c r="DO109" i="2"/>
  <c r="ET109" i="2" s="1"/>
  <c r="CN110" i="2"/>
  <c r="DS110" i="2" s="1"/>
  <c r="CO110" i="2"/>
  <c r="DT110" i="2" s="1"/>
  <c r="CP110" i="2"/>
  <c r="DU110" i="2" s="1"/>
  <c r="CQ110" i="2"/>
  <c r="DV110" i="2" s="1"/>
  <c r="CR110" i="2"/>
  <c r="DW110" i="2" s="1"/>
  <c r="CS110" i="2"/>
  <c r="DX110" i="2" s="1"/>
  <c r="CT110" i="2"/>
  <c r="DY110" i="2" s="1"/>
  <c r="CU110" i="2"/>
  <c r="DZ110" i="2" s="1"/>
  <c r="CW110" i="2"/>
  <c r="EB110" i="2" s="1"/>
  <c r="CX110" i="2"/>
  <c r="EC110" i="2" s="1"/>
  <c r="CY110" i="2"/>
  <c r="ED110" i="2" s="1"/>
  <c r="CZ110" i="2"/>
  <c r="EE110" i="2" s="1"/>
  <c r="DA110" i="2"/>
  <c r="EF110" i="2" s="1"/>
  <c r="DC110" i="2"/>
  <c r="EH110" i="2" s="1"/>
  <c r="DD110" i="2"/>
  <c r="EI110" i="2" s="1"/>
  <c r="DE110" i="2"/>
  <c r="EJ110" i="2" s="1"/>
  <c r="DG110" i="2"/>
  <c r="EL110" i="2" s="1"/>
  <c r="DH110" i="2"/>
  <c r="EM110" i="2" s="1"/>
  <c r="DI110" i="2"/>
  <c r="EN110" i="2" s="1"/>
  <c r="DK110" i="2"/>
  <c r="EP110" i="2" s="1"/>
  <c r="DL110" i="2"/>
  <c r="EQ110" i="2" s="1"/>
  <c r="DM110" i="2"/>
  <c r="ER110" i="2" s="1"/>
  <c r="DO110" i="2"/>
  <c r="ET110" i="2" s="1"/>
  <c r="CN111" i="2"/>
  <c r="DS111" i="2" s="1"/>
  <c r="CO111" i="2"/>
  <c r="DT111" i="2" s="1"/>
  <c r="CP111" i="2"/>
  <c r="DU111" i="2" s="1"/>
  <c r="CQ111" i="2"/>
  <c r="DV111" i="2" s="1"/>
  <c r="CR111" i="2"/>
  <c r="DW111" i="2" s="1"/>
  <c r="CS111" i="2"/>
  <c r="DX111" i="2" s="1"/>
  <c r="CT111" i="2"/>
  <c r="DY111" i="2" s="1"/>
  <c r="CV111" i="2"/>
  <c r="EA111" i="2" s="1"/>
  <c r="CW111" i="2"/>
  <c r="EB111" i="2" s="1"/>
  <c r="CX111" i="2"/>
  <c r="EC111" i="2" s="1"/>
  <c r="CY111" i="2"/>
  <c r="ED111" i="2" s="1"/>
  <c r="CZ111" i="2"/>
  <c r="EE111" i="2" s="1"/>
  <c r="DA111" i="2"/>
  <c r="EF111" i="2" s="1"/>
  <c r="DB111" i="2"/>
  <c r="EG111" i="2" s="1"/>
  <c r="DC111" i="2"/>
  <c r="EH111" i="2" s="1"/>
  <c r="DD111" i="2"/>
  <c r="EI111" i="2" s="1"/>
  <c r="DE111" i="2"/>
  <c r="EJ111" i="2" s="1"/>
  <c r="DF111" i="2"/>
  <c r="EK111" i="2" s="1"/>
  <c r="DG111" i="2"/>
  <c r="EL111" i="2" s="1"/>
  <c r="DH111" i="2"/>
  <c r="EM111" i="2" s="1"/>
  <c r="DI111" i="2"/>
  <c r="EN111" i="2" s="1"/>
  <c r="DJ111" i="2"/>
  <c r="EO111" i="2" s="1"/>
  <c r="DK111" i="2"/>
  <c r="EP111" i="2" s="1"/>
  <c r="DL111" i="2"/>
  <c r="EQ111" i="2" s="1"/>
  <c r="DM111" i="2"/>
  <c r="ER111" i="2" s="1"/>
  <c r="DN111" i="2"/>
  <c r="ES111" i="2" s="1"/>
  <c r="DO111" i="2"/>
  <c r="ET111" i="2" s="1"/>
  <c r="CN112" i="2"/>
  <c r="DS112" i="2" s="1"/>
  <c r="CO112" i="2"/>
  <c r="DT112" i="2" s="1"/>
  <c r="CP112" i="2"/>
  <c r="DU112" i="2" s="1"/>
  <c r="CQ112" i="2"/>
  <c r="DV112" i="2" s="1"/>
  <c r="CR112" i="2"/>
  <c r="DW112" i="2" s="1"/>
  <c r="CS112" i="2"/>
  <c r="DX112" i="2" s="1"/>
  <c r="CU112" i="2"/>
  <c r="DZ112" i="2" s="1"/>
  <c r="CV112" i="2"/>
  <c r="EA112" i="2" s="1"/>
  <c r="CW112" i="2"/>
  <c r="EB112" i="2" s="1"/>
  <c r="CX112" i="2"/>
  <c r="EC112" i="2" s="1"/>
  <c r="CY112" i="2"/>
  <c r="ED112" i="2" s="1"/>
  <c r="CZ112" i="2"/>
  <c r="EE112" i="2" s="1"/>
  <c r="DA112" i="2"/>
  <c r="EF112" i="2" s="1"/>
  <c r="DB112" i="2"/>
  <c r="EG112" i="2" s="1"/>
  <c r="DC112" i="2"/>
  <c r="EH112" i="2" s="1"/>
  <c r="DD112" i="2"/>
  <c r="EI112" i="2" s="1"/>
  <c r="DE112" i="2"/>
  <c r="EJ112" i="2" s="1"/>
  <c r="DF112" i="2"/>
  <c r="EK112" i="2" s="1"/>
  <c r="DG112" i="2"/>
  <c r="EL112" i="2" s="1"/>
  <c r="DH112" i="2"/>
  <c r="EM112" i="2" s="1"/>
  <c r="DI112" i="2"/>
  <c r="EN112" i="2" s="1"/>
  <c r="DJ112" i="2"/>
  <c r="EO112" i="2" s="1"/>
  <c r="DK112" i="2"/>
  <c r="EP112" i="2" s="1"/>
  <c r="DL112" i="2"/>
  <c r="EQ112" i="2" s="1"/>
  <c r="DM112" i="2"/>
  <c r="ER112" i="2" s="1"/>
  <c r="DN112" i="2"/>
  <c r="ES112" i="2" s="1"/>
  <c r="DO112" i="2"/>
  <c r="ET112" i="2" s="1"/>
  <c r="CN113" i="2"/>
  <c r="DS113" i="2" s="1"/>
  <c r="CO113" i="2"/>
  <c r="DT113" i="2" s="1"/>
  <c r="CP113" i="2"/>
  <c r="DU113" i="2" s="1"/>
  <c r="CQ113" i="2"/>
  <c r="DV113" i="2" s="1"/>
  <c r="CR113" i="2"/>
  <c r="DW113" i="2" s="1"/>
  <c r="CT113" i="2"/>
  <c r="DY113" i="2" s="1"/>
  <c r="CU113" i="2"/>
  <c r="DZ113" i="2" s="1"/>
  <c r="CV113" i="2"/>
  <c r="EA113" i="2" s="1"/>
  <c r="CW113" i="2"/>
  <c r="EB113" i="2" s="1"/>
  <c r="CX113" i="2"/>
  <c r="EC113" i="2" s="1"/>
  <c r="CY113" i="2"/>
  <c r="ED113" i="2" s="1"/>
  <c r="CZ113" i="2"/>
  <c r="EE113" i="2" s="1"/>
  <c r="DB113" i="2"/>
  <c r="EG113" i="2" s="1"/>
  <c r="DC113" i="2"/>
  <c r="EH113" i="2" s="1"/>
  <c r="DD113" i="2"/>
  <c r="EI113" i="2" s="1"/>
  <c r="DF113" i="2"/>
  <c r="EK113" i="2" s="1"/>
  <c r="DG113" i="2"/>
  <c r="EL113" i="2" s="1"/>
  <c r="DH113" i="2"/>
  <c r="EM113" i="2" s="1"/>
  <c r="DJ113" i="2"/>
  <c r="EO113" i="2" s="1"/>
  <c r="DK113" i="2"/>
  <c r="EP113" i="2" s="1"/>
  <c r="DL113" i="2"/>
  <c r="EQ113" i="2" s="1"/>
  <c r="DN113" i="2"/>
  <c r="ES113" i="2" s="1"/>
  <c r="DO113" i="2"/>
  <c r="ET113" i="2" s="1"/>
  <c r="CN114" i="2"/>
  <c r="DS114" i="2" s="1"/>
  <c r="CO114" i="2"/>
  <c r="DT114" i="2" s="1"/>
  <c r="CP114" i="2"/>
  <c r="DU114" i="2" s="1"/>
  <c r="CQ114" i="2"/>
  <c r="DV114" i="2" s="1"/>
  <c r="CS114" i="2"/>
  <c r="DX114" i="2" s="1"/>
  <c r="CT114" i="2"/>
  <c r="DY114" i="2" s="1"/>
  <c r="CU114" i="2"/>
  <c r="DZ114" i="2" s="1"/>
  <c r="CV114" i="2"/>
  <c r="EA114" i="2" s="1"/>
  <c r="CW114" i="2"/>
  <c r="EB114" i="2" s="1"/>
  <c r="CX114" i="2"/>
  <c r="EC114" i="2" s="1"/>
  <c r="CY114" i="2"/>
  <c r="ED114" i="2" s="1"/>
  <c r="CZ114" i="2"/>
  <c r="EE114" i="2" s="1"/>
  <c r="DA114" i="2"/>
  <c r="EF114" i="2" s="1"/>
  <c r="DB114" i="2"/>
  <c r="EG114" i="2" s="1"/>
  <c r="DC114" i="2"/>
  <c r="EH114" i="2" s="1"/>
  <c r="DD114" i="2"/>
  <c r="EI114" i="2" s="1"/>
  <c r="DE114" i="2"/>
  <c r="EJ114" i="2" s="1"/>
  <c r="DF114" i="2"/>
  <c r="EK114" i="2" s="1"/>
  <c r="DG114" i="2"/>
  <c r="EL114" i="2" s="1"/>
  <c r="DH114" i="2"/>
  <c r="EM114" i="2" s="1"/>
  <c r="DI114" i="2"/>
  <c r="EN114" i="2" s="1"/>
  <c r="DJ114" i="2"/>
  <c r="EO114" i="2" s="1"/>
  <c r="DK114" i="2"/>
  <c r="EP114" i="2" s="1"/>
  <c r="DL114" i="2"/>
  <c r="EQ114" i="2" s="1"/>
  <c r="DM114" i="2"/>
  <c r="ER114" i="2" s="1"/>
  <c r="DN114" i="2"/>
  <c r="ES114" i="2" s="1"/>
  <c r="DO114" i="2"/>
  <c r="ET114" i="2" s="1"/>
  <c r="CN115" i="2"/>
  <c r="DS115" i="2" s="1"/>
  <c r="CO115" i="2"/>
  <c r="DT115" i="2" s="1"/>
  <c r="CP115" i="2"/>
  <c r="DU115" i="2" s="1"/>
  <c r="CR115" i="2"/>
  <c r="DW115" i="2" s="1"/>
  <c r="CS115" i="2"/>
  <c r="DX115" i="2" s="1"/>
  <c r="CT115" i="2"/>
  <c r="DY115" i="2" s="1"/>
  <c r="CU115" i="2"/>
  <c r="DZ115" i="2" s="1"/>
  <c r="CV115" i="2"/>
  <c r="EA115" i="2" s="1"/>
  <c r="CW115" i="2"/>
  <c r="EB115" i="2" s="1"/>
  <c r="CX115" i="2"/>
  <c r="EC115" i="2" s="1"/>
  <c r="CY115" i="2"/>
  <c r="ED115" i="2" s="1"/>
  <c r="CZ115" i="2"/>
  <c r="EE115" i="2" s="1"/>
  <c r="DA115" i="2"/>
  <c r="EF115" i="2" s="1"/>
  <c r="DB115" i="2"/>
  <c r="EG115" i="2" s="1"/>
  <c r="DC115" i="2"/>
  <c r="EH115" i="2" s="1"/>
  <c r="DD115" i="2"/>
  <c r="EI115" i="2" s="1"/>
  <c r="DE115" i="2"/>
  <c r="EJ115" i="2" s="1"/>
  <c r="DF115" i="2"/>
  <c r="EK115" i="2" s="1"/>
  <c r="DG115" i="2"/>
  <c r="EL115" i="2" s="1"/>
  <c r="DH115" i="2"/>
  <c r="EM115" i="2" s="1"/>
  <c r="DI115" i="2"/>
  <c r="EN115" i="2" s="1"/>
  <c r="DJ115" i="2"/>
  <c r="EO115" i="2" s="1"/>
  <c r="DK115" i="2"/>
  <c r="EP115" i="2" s="1"/>
  <c r="DL115" i="2"/>
  <c r="EQ115" i="2" s="1"/>
  <c r="DM115" i="2"/>
  <c r="ER115" i="2" s="1"/>
  <c r="DN115" i="2"/>
  <c r="ES115" i="2" s="1"/>
  <c r="DO115" i="2"/>
  <c r="ET115" i="2" s="1"/>
  <c r="CN116" i="2"/>
  <c r="DS116" i="2" s="1"/>
  <c r="CO116" i="2"/>
  <c r="DT116" i="2" s="1"/>
  <c r="CQ116" i="2"/>
  <c r="DV116" i="2" s="1"/>
  <c r="CR116" i="2"/>
  <c r="DW116" i="2" s="1"/>
  <c r="CS116" i="2"/>
  <c r="DX116" i="2" s="1"/>
  <c r="CT116" i="2"/>
  <c r="DY116" i="2" s="1"/>
  <c r="CU116" i="2"/>
  <c r="DZ116" i="2" s="1"/>
  <c r="CV116" i="2"/>
  <c r="EA116" i="2" s="1"/>
  <c r="CW116" i="2"/>
  <c r="EB116" i="2" s="1"/>
  <c r="CX116" i="2"/>
  <c r="EC116" i="2" s="1"/>
  <c r="CY116" i="2"/>
  <c r="ED116" i="2" s="1"/>
  <c r="DA116" i="2"/>
  <c r="EF116" i="2" s="1"/>
  <c r="DB116" i="2"/>
  <c r="EG116" i="2" s="1"/>
  <c r="DC116" i="2"/>
  <c r="EH116" i="2" s="1"/>
  <c r="DE116" i="2"/>
  <c r="EJ116" i="2" s="1"/>
  <c r="DF116" i="2"/>
  <c r="EK116" i="2" s="1"/>
  <c r="DG116" i="2"/>
  <c r="EL116" i="2" s="1"/>
  <c r="DI116" i="2"/>
  <c r="EN116" i="2" s="1"/>
  <c r="DJ116" i="2"/>
  <c r="EO116" i="2" s="1"/>
  <c r="DK116" i="2"/>
  <c r="EP116" i="2" s="1"/>
  <c r="DM116" i="2"/>
  <c r="ER116" i="2" s="1"/>
  <c r="DN116" i="2"/>
  <c r="ES116" i="2" s="1"/>
  <c r="DO116" i="2"/>
  <c r="ET116" i="2" s="1"/>
  <c r="CN117" i="2"/>
  <c r="DS117" i="2" s="1"/>
  <c r="CP117" i="2"/>
  <c r="DU117" i="2" s="1"/>
  <c r="CQ117" i="2"/>
  <c r="DV117" i="2" s="1"/>
  <c r="CR117" i="2"/>
  <c r="DW117" i="2" s="1"/>
  <c r="CS117" i="2"/>
  <c r="DX117" i="2" s="1"/>
  <c r="CT117" i="2"/>
  <c r="DY117" i="2" s="1"/>
  <c r="CU117" i="2"/>
  <c r="DZ117" i="2" s="1"/>
  <c r="CV117" i="2"/>
  <c r="EA117" i="2" s="1"/>
  <c r="CW117" i="2"/>
  <c r="EB117" i="2" s="1"/>
  <c r="CX117" i="2"/>
  <c r="EC117" i="2" s="1"/>
  <c r="CY117" i="2"/>
  <c r="ED117" i="2" s="1"/>
  <c r="CZ117" i="2"/>
  <c r="EE117" i="2" s="1"/>
  <c r="DA117" i="2"/>
  <c r="EF117" i="2" s="1"/>
  <c r="DB117" i="2"/>
  <c r="EG117" i="2" s="1"/>
  <c r="DC117" i="2"/>
  <c r="EH117" i="2" s="1"/>
  <c r="DD117" i="2"/>
  <c r="EI117" i="2" s="1"/>
  <c r="DE117" i="2"/>
  <c r="EJ117" i="2" s="1"/>
  <c r="DF117" i="2"/>
  <c r="EK117" i="2" s="1"/>
  <c r="DG117" i="2"/>
  <c r="EL117" i="2" s="1"/>
  <c r="DH117" i="2"/>
  <c r="EM117" i="2" s="1"/>
  <c r="DI117" i="2"/>
  <c r="EN117" i="2" s="1"/>
  <c r="DJ117" i="2"/>
  <c r="EO117" i="2" s="1"/>
  <c r="DK117" i="2"/>
  <c r="EP117" i="2" s="1"/>
  <c r="DL117" i="2"/>
  <c r="EQ117" i="2" s="1"/>
  <c r="DM117" i="2"/>
  <c r="ER117" i="2" s="1"/>
  <c r="DN117" i="2"/>
  <c r="ES117" i="2" s="1"/>
  <c r="DO117" i="2"/>
  <c r="ET117" i="2" s="1"/>
  <c r="CO118" i="2"/>
  <c r="DT118" i="2" s="1"/>
  <c r="CP118" i="2"/>
  <c r="DU118" i="2" s="1"/>
  <c r="CQ118" i="2"/>
  <c r="DV118" i="2" s="1"/>
  <c r="CR118" i="2"/>
  <c r="DW118" i="2" s="1"/>
  <c r="CS118" i="2"/>
  <c r="DX118" i="2" s="1"/>
  <c r="CT118" i="2"/>
  <c r="DY118" i="2" s="1"/>
  <c r="CU118" i="2"/>
  <c r="DZ118" i="2" s="1"/>
  <c r="CV118" i="2"/>
  <c r="EA118" i="2" s="1"/>
  <c r="CW118" i="2"/>
  <c r="EB118" i="2" s="1"/>
  <c r="CX118" i="2"/>
  <c r="EC118" i="2" s="1"/>
  <c r="CY118" i="2"/>
  <c r="ED118" i="2" s="1"/>
  <c r="CZ118" i="2"/>
  <c r="EE118" i="2" s="1"/>
  <c r="DA118" i="2"/>
  <c r="EF118" i="2" s="1"/>
  <c r="DB118" i="2"/>
  <c r="EG118" i="2" s="1"/>
  <c r="DC118" i="2"/>
  <c r="EH118" i="2" s="1"/>
  <c r="DD118" i="2"/>
  <c r="EI118" i="2" s="1"/>
  <c r="DE118" i="2"/>
  <c r="EJ118" i="2" s="1"/>
  <c r="DF118" i="2"/>
  <c r="EK118" i="2" s="1"/>
  <c r="DG118" i="2"/>
  <c r="EL118" i="2" s="1"/>
  <c r="DH118" i="2"/>
  <c r="EM118" i="2" s="1"/>
  <c r="DI118" i="2"/>
  <c r="EN118" i="2" s="1"/>
  <c r="DJ118" i="2"/>
  <c r="EO118" i="2" s="1"/>
  <c r="DK118" i="2"/>
  <c r="EP118" i="2" s="1"/>
  <c r="DL118" i="2"/>
  <c r="EQ118" i="2" s="1"/>
  <c r="DM118" i="2"/>
  <c r="ER118" i="2" s="1"/>
  <c r="DN118" i="2"/>
  <c r="ES118" i="2" s="1"/>
  <c r="DO118" i="2"/>
  <c r="ET118" i="2" s="1"/>
  <c r="CN119" i="2"/>
  <c r="DS119" i="2" s="1"/>
  <c r="CO119" i="2"/>
  <c r="DT119" i="2" s="1"/>
  <c r="CP119" i="2"/>
  <c r="DU119" i="2" s="1"/>
  <c r="CQ119" i="2"/>
  <c r="DV119" i="2" s="1"/>
  <c r="CR119" i="2"/>
  <c r="DW119" i="2" s="1"/>
  <c r="CS119" i="2"/>
  <c r="DX119" i="2" s="1"/>
  <c r="CT119" i="2"/>
  <c r="DY119" i="2" s="1"/>
  <c r="CU119" i="2"/>
  <c r="DZ119" i="2" s="1"/>
  <c r="CV119" i="2"/>
  <c r="EA119" i="2" s="1"/>
  <c r="CW119" i="2"/>
  <c r="EB119" i="2" s="1"/>
  <c r="CX119" i="2"/>
  <c r="EC119" i="2" s="1"/>
  <c r="CZ119" i="2"/>
  <c r="EE119" i="2" s="1"/>
  <c r="DA119" i="2"/>
  <c r="EF119" i="2" s="1"/>
  <c r="DB119" i="2"/>
  <c r="EG119" i="2" s="1"/>
  <c r="DD119" i="2"/>
  <c r="EI119" i="2" s="1"/>
  <c r="DE119" i="2"/>
  <c r="EJ119" i="2" s="1"/>
  <c r="DF119" i="2"/>
  <c r="EK119" i="2" s="1"/>
  <c r="DH119" i="2"/>
  <c r="EM119" i="2" s="1"/>
  <c r="DI119" i="2"/>
  <c r="EN119" i="2" s="1"/>
  <c r="DJ119" i="2"/>
  <c r="EO119" i="2" s="1"/>
  <c r="DL119" i="2"/>
  <c r="EQ119" i="2" s="1"/>
  <c r="DM119" i="2"/>
  <c r="ER119" i="2" s="1"/>
  <c r="DN119" i="2"/>
  <c r="ES119" i="2" s="1"/>
  <c r="CN120" i="2"/>
  <c r="DS120" i="2" s="1"/>
  <c r="CO120" i="2"/>
  <c r="DT120" i="2" s="1"/>
  <c r="CP120" i="2"/>
  <c r="DU120" i="2" s="1"/>
  <c r="CQ120" i="2"/>
  <c r="DV120" i="2" s="1"/>
  <c r="CR120" i="2"/>
  <c r="DW120" i="2" s="1"/>
  <c r="CS120" i="2"/>
  <c r="DX120" i="2" s="1"/>
  <c r="CT120" i="2"/>
  <c r="DY120" i="2" s="1"/>
  <c r="CU120" i="2"/>
  <c r="DZ120" i="2" s="1"/>
  <c r="CV120" i="2"/>
  <c r="EA120" i="2" s="1"/>
  <c r="CW120" i="2"/>
  <c r="EB120" i="2" s="1"/>
  <c r="CY120" i="2"/>
  <c r="ED120" i="2" s="1"/>
  <c r="CZ120" i="2"/>
  <c r="EE120" i="2" s="1"/>
  <c r="DA120" i="2"/>
  <c r="EF120" i="2" s="1"/>
  <c r="DB120" i="2"/>
  <c r="EG120" i="2" s="1"/>
  <c r="DC120" i="2"/>
  <c r="EH120" i="2" s="1"/>
  <c r="DD120" i="2"/>
  <c r="EI120" i="2" s="1"/>
  <c r="DE120" i="2"/>
  <c r="EJ120" i="2" s="1"/>
  <c r="DF120" i="2"/>
  <c r="EK120" i="2" s="1"/>
  <c r="DG120" i="2"/>
  <c r="EL120" i="2" s="1"/>
  <c r="DH120" i="2"/>
  <c r="EM120" i="2" s="1"/>
  <c r="DI120" i="2"/>
  <c r="EN120" i="2" s="1"/>
  <c r="DJ120" i="2"/>
  <c r="EO120" i="2" s="1"/>
  <c r="DK120" i="2"/>
  <c r="EP120" i="2" s="1"/>
  <c r="DL120" i="2"/>
  <c r="EQ120" i="2" s="1"/>
  <c r="DM120" i="2"/>
  <c r="ER120" i="2" s="1"/>
  <c r="DN120" i="2"/>
  <c r="ES120" i="2" s="1"/>
  <c r="DO120" i="2"/>
  <c r="ET120" i="2" s="1"/>
  <c r="CN121" i="2"/>
  <c r="DS121" i="2" s="1"/>
  <c r="CO121" i="2"/>
  <c r="DT121" i="2" s="1"/>
  <c r="CP121" i="2"/>
  <c r="DU121" i="2" s="1"/>
  <c r="CQ121" i="2"/>
  <c r="DV121" i="2" s="1"/>
  <c r="CR121" i="2"/>
  <c r="DW121" i="2" s="1"/>
  <c r="CS121" i="2"/>
  <c r="DX121" i="2" s="1"/>
  <c r="CT121" i="2"/>
  <c r="DY121" i="2" s="1"/>
  <c r="CU121" i="2"/>
  <c r="DZ121" i="2" s="1"/>
  <c r="CV121" i="2"/>
  <c r="EA121" i="2" s="1"/>
  <c r="CX121" i="2"/>
  <c r="EC121" i="2" s="1"/>
  <c r="CY121" i="2"/>
  <c r="ED121" i="2" s="1"/>
  <c r="CZ121" i="2"/>
  <c r="EE121" i="2" s="1"/>
  <c r="DA121" i="2"/>
  <c r="EF121" i="2" s="1"/>
  <c r="DB121" i="2"/>
  <c r="EG121" i="2" s="1"/>
  <c r="DC121" i="2"/>
  <c r="EH121" i="2" s="1"/>
  <c r="DD121" i="2"/>
  <c r="EI121" i="2" s="1"/>
  <c r="DE121" i="2"/>
  <c r="EJ121" i="2" s="1"/>
  <c r="DF121" i="2"/>
  <c r="EK121" i="2" s="1"/>
  <c r="DG121" i="2"/>
  <c r="EL121" i="2" s="1"/>
  <c r="DH121" i="2"/>
  <c r="EM121" i="2" s="1"/>
  <c r="DI121" i="2"/>
  <c r="EN121" i="2" s="1"/>
  <c r="DJ121" i="2"/>
  <c r="EO121" i="2" s="1"/>
  <c r="DK121" i="2"/>
  <c r="EP121" i="2" s="1"/>
  <c r="DL121" i="2"/>
  <c r="EQ121" i="2" s="1"/>
  <c r="DM121" i="2"/>
  <c r="ER121" i="2" s="1"/>
  <c r="DN121" i="2"/>
  <c r="ES121" i="2" s="1"/>
  <c r="DO121" i="2"/>
  <c r="ET121" i="2" s="1"/>
  <c r="CN122" i="2"/>
  <c r="DS122" i="2" s="1"/>
  <c r="CO122" i="2"/>
  <c r="DT122" i="2" s="1"/>
  <c r="CP122" i="2"/>
  <c r="DU122" i="2" s="1"/>
  <c r="CQ122" i="2"/>
  <c r="DV122" i="2" s="1"/>
  <c r="CR122" i="2"/>
  <c r="DW122" i="2" s="1"/>
  <c r="CS122" i="2"/>
  <c r="DX122" i="2" s="1"/>
  <c r="CT122" i="2"/>
  <c r="DY122" i="2" s="1"/>
  <c r="CU122" i="2"/>
  <c r="DZ122" i="2" s="1"/>
  <c r="CW122" i="2"/>
  <c r="EB122" i="2" s="1"/>
  <c r="CX122" i="2"/>
  <c r="EC122" i="2" s="1"/>
  <c r="CY122" i="2"/>
  <c r="ED122" i="2" s="1"/>
  <c r="CZ122" i="2"/>
  <c r="EE122" i="2" s="1"/>
  <c r="DA122" i="2"/>
  <c r="EF122" i="2" s="1"/>
  <c r="DC122" i="2"/>
  <c r="EH122" i="2" s="1"/>
  <c r="DD122" i="2"/>
  <c r="EI122" i="2" s="1"/>
  <c r="DE122" i="2"/>
  <c r="EJ122" i="2" s="1"/>
  <c r="DG122" i="2"/>
  <c r="EL122" i="2" s="1"/>
  <c r="DH122" i="2"/>
  <c r="EM122" i="2" s="1"/>
  <c r="DI122" i="2"/>
  <c r="EN122" i="2" s="1"/>
  <c r="DK122" i="2"/>
  <c r="EP122" i="2" s="1"/>
  <c r="DL122" i="2"/>
  <c r="EQ122" i="2" s="1"/>
  <c r="DM122" i="2"/>
  <c r="ER122" i="2" s="1"/>
  <c r="DO122" i="2"/>
  <c r="ET122" i="2" s="1"/>
  <c r="CN123" i="2"/>
  <c r="DS123" i="2" s="1"/>
  <c r="CO123" i="2"/>
  <c r="DT123" i="2" s="1"/>
  <c r="CP123" i="2"/>
  <c r="DU123" i="2" s="1"/>
  <c r="CQ123" i="2"/>
  <c r="DV123" i="2" s="1"/>
  <c r="CR123" i="2"/>
  <c r="DW123" i="2" s="1"/>
  <c r="CS123" i="2"/>
  <c r="DX123" i="2" s="1"/>
  <c r="CT123" i="2"/>
  <c r="DY123" i="2" s="1"/>
  <c r="CV123" i="2"/>
  <c r="EA123" i="2" s="1"/>
  <c r="CW123" i="2"/>
  <c r="EB123" i="2" s="1"/>
  <c r="CX123" i="2"/>
  <c r="EC123" i="2" s="1"/>
  <c r="CY123" i="2"/>
  <c r="ED123" i="2" s="1"/>
  <c r="CZ123" i="2"/>
  <c r="EE123" i="2" s="1"/>
  <c r="DA123" i="2"/>
  <c r="EF123" i="2" s="1"/>
  <c r="DB123" i="2"/>
  <c r="EG123" i="2" s="1"/>
  <c r="DC123" i="2"/>
  <c r="EH123" i="2" s="1"/>
  <c r="DD123" i="2"/>
  <c r="EI123" i="2" s="1"/>
  <c r="DE123" i="2"/>
  <c r="EJ123" i="2" s="1"/>
  <c r="DF123" i="2"/>
  <c r="EK123" i="2" s="1"/>
  <c r="DG123" i="2"/>
  <c r="EL123" i="2" s="1"/>
  <c r="DH123" i="2"/>
  <c r="EM123" i="2" s="1"/>
  <c r="DI123" i="2"/>
  <c r="EN123" i="2" s="1"/>
  <c r="DJ123" i="2"/>
  <c r="EO123" i="2" s="1"/>
  <c r="DK123" i="2"/>
  <c r="EP123" i="2" s="1"/>
  <c r="DL123" i="2"/>
  <c r="EQ123" i="2" s="1"/>
  <c r="DM123" i="2"/>
  <c r="ER123" i="2" s="1"/>
  <c r="DN123" i="2"/>
  <c r="ES123" i="2" s="1"/>
  <c r="DO123" i="2"/>
  <c r="ET123" i="2" s="1"/>
  <c r="CN124" i="2"/>
  <c r="DS124" i="2" s="1"/>
  <c r="CO124" i="2"/>
  <c r="DT124" i="2" s="1"/>
  <c r="CP124" i="2"/>
  <c r="DU124" i="2" s="1"/>
  <c r="CQ124" i="2"/>
  <c r="DV124" i="2" s="1"/>
  <c r="CR124" i="2"/>
  <c r="DW124" i="2" s="1"/>
  <c r="CS124" i="2"/>
  <c r="DX124" i="2" s="1"/>
  <c r="CU124" i="2"/>
  <c r="DZ124" i="2" s="1"/>
  <c r="CV124" i="2"/>
  <c r="EA124" i="2" s="1"/>
  <c r="CW124" i="2"/>
  <c r="EB124" i="2" s="1"/>
  <c r="CX124" i="2"/>
  <c r="EC124" i="2" s="1"/>
  <c r="CY124" i="2"/>
  <c r="ED124" i="2" s="1"/>
  <c r="CZ124" i="2"/>
  <c r="EE124" i="2" s="1"/>
  <c r="DA124" i="2"/>
  <c r="EF124" i="2" s="1"/>
  <c r="DB124" i="2"/>
  <c r="EG124" i="2" s="1"/>
  <c r="DC124" i="2"/>
  <c r="EH124" i="2" s="1"/>
  <c r="DD124" i="2"/>
  <c r="EI124" i="2" s="1"/>
  <c r="DE124" i="2"/>
  <c r="EJ124" i="2" s="1"/>
  <c r="DF124" i="2"/>
  <c r="EK124" i="2" s="1"/>
  <c r="DG124" i="2"/>
  <c r="EL124" i="2" s="1"/>
  <c r="DH124" i="2"/>
  <c r="EM124" i="2" s="1"/>
  <c r="DI124" i="2"/>
  <c r="EN124" i="2" s="1"/>
  <c r="DJ124" i="2"/>
  <c r="EO124" i="2" s="1"/>
  <c r="DK124" i="2"/>
  <c r="EP124" i="2" s="1"/>
  <c r="DL124" i="2"/>
  <c r="EQ124" i="2" s="1"/>
  <c r="DM124" i="2"/>
  <c r="ER124" i="2" s="1"/>
  <c r="DN124" i="2"/>
  <c r="ES124" i="2" s="1"/>
  <c r="DO124" i="2"/>
  <c r="ET124" i="2" s="1"/>
  <c r="CN125" i="2"/>
  <c r="DS125" i="2" s="1"/>
  <c r="CO125" i="2"/>
  <c r="DT125" i="2" s="1"/>
  <c r="CP125" i="2"/>
  <c r="DU125" i="2" s="1"/>
  <c r="CQ125" i="2"/>
  <c r="DV125" i="2" s="1"/>
  <c r="CR125" i="2"/>
  <c r="DW125" i="2" s="1"/>
  <c r="CT125" i="2"/>
  <c r="DY125" i="2" s="1"/>
  <c r="CU125" i="2"/>
  <c r="DZ125" i="2" s="1"/>
  <c r="CV125" i="2"/>
  <c r="EA125" i="2" s="1"/>
  <c r="CW125" i="2"/>
  <c r="EB125" i="2" s="1"/>
  <c r="CX125" i="2"/>
  <c r="EC125" i="2" s="1"/>
  <c r="CY125" i="2"/>
  <c r="ED125" i="2" s="1"/>
  <c r="CZ125" i="2"/>
  <c r="EE125" i="2" s="1"/>
  <c r="DB125" i="2"/>
  <c r="EG125" i="2" s="1"/>
  <c r="DC125" i="2"/>
  <c r="EH125" i="2" s="1"/>
  <c r="DD125" i="2"/>
  <c r="EI125" i="2" s="1"/>
  <c r="DF125" i="2"/>
  <c r="EK125" i="2" s="1"/>
  <c r="DG125" i="2"/>
  <c r="EL125" i="2" s="1"/>
  <c r="DH125" i="2"/>
  <c r="EM125" i="2" s="1"/>
  <c r="DJ125" i="2"/>
  <c r="EO125" i="2" s="1"/>
  <c r="DK125" i="2"/>
  <c r="EP125" i="2" s="1"/>
  <c r="DL125" i="2"/>
  <c r="EQ125" i="2" s="1"/>
  <c r="DN125" i="2"/>
  <c r="ES125" i="2" s="1"/>
  <c r="DO125" i="2"/>
  <c r="ET125" i="2" s="1"/>
  <c r="CM126" i="2"/>
  <c r="DR126" i="2" s="1"/>
  <c r="CN126" i="2"/>
  <c r="DS126" i="2" s="1"/>
  <c r="CO126" i="2"/>
  <c r="DT126" i="2" s="1"/>
  <c r="CP126" i="2"/>
  <c r="DU126" i="2" s="1"/>
  <c r="CQ126" i="2"/>
  <c r="DV126" i="2" s="1"/>
  <c r="CS126" i="2"/>
  <c r="DX126" i="2" s="1"/>
  <c r="CT126" i="2"/>
  <c r="DY126" i="2" s="1"/>
  <c r="CU126" i="2"/>
  <c r="DZ126" i="2" s="1"/>
  <c r="CV126" i="2"/>
  <c r="EA126" i="2" s="1"/>
  <c r="CW126" i="2"/>
  <c r="EB126" i="2" s="1"/>
  <c r="CX126" i="2"/>
  <c r="EC126" i="2" s="1"/>
  <c r="CY126" i="2"/>
  <c r="ED126" i="2" s="1"/>
  <c r="CZ126" i="2"/>
  <c r="EE126" i="2" s="1"/>
  <c r="DA126" i="2"/>
  <c r="EF126" i="2" s="1"/>
  <c r="DB126" i="2"/>
  <c r="EG126" i="2" s="1"/>
  <c r="DC126" i="2"/>
  <c r="EH126" i="2" s="1"/>
  <c r="DD126" i="2"/>
  <c r="EI126" i="2" s="1"/>
  <c r="DE126" i="2"/>
  <c r="EJ126" i="2" s="1"/>
  <c r="DF126" i="2"/>
  <c r="EK126" i="2" s="1"/>
  <c r="DG126" i="2"/>
  <c r="EL126" i="2" s="1"/>
  <c r="DH126" i="2"/>
  <c r="EM126" i="2" s="1"/>
  <c r="DI126" i="2"/>
  <c r="EN126" i="2" s="1"/>
  <c r="DJ126" i="2"/>
  <c r="EO126" i="2" s="1"/>
  <c r="DK126" i="2"/>
  <c r="EP126" i="2" s="1"/>
  <c r="DL126" i="2"/>
  <c r="EQ126" i="2" s="1"/>
  <c r="DM126" i="2"/>
  <c r="ER126" i="2" s="1"/>
  <c r="DN126" i="2"/>
  <c r="ES126" i="2" s="1"/>
  <c r="DO126" i="2"/>
  <c r="ET126" i="2" s="1"/>
  <c r="CN127" i="2"/>
  <c r="DS127" i="2" s="1"/>
  <c r="CO127" i="2"/>
  <c r="DT127" i="2" s="1"/>
  <c r="CP127" i="2"/>
  <c r="DU127" i="2" s="1"/>
  <c r="CR127" i="2"/>
  <c r="DW127" i="2" s="1"/>
  <c r="CS127" i="2"/>
  <c r="DX127" i="2" s="1"/>
  <c r="CT127" i="2"/>
  <c r="DY127" i="2" s="1"/>
  <c r="CU127" i="2"/>
  <c r="DZ127" i="2" s="1"/>
  <c r="CV127" i="2"/>
  <c r="EA127" i="2" s="1"/>
  <c r="CW127" i="2"/>
  <c r="EB127" i="2" s="1"/>
  <c r="CX127" i="2"/>
  <c r="EC127" i="2" s="1"/>
  <c r="CY127" i="2"/>
  <c r="ED127" i="2" s="1"/>
  <c r="CZ127" i="2"/>
  <c r="EE127" i="2" s="1"/>
  <c r="DA127" i="2"/>
  <c r="EF127" i="2" s="1"/>
  <c r="DB127" i="2"/>
  <c r="EG127" i="2" s="1"/>
  <c r="DC127" i="2"/>
  <c r="EH127" i="2" s="1"/>
  <c r="DD127" i="2"/>
  <c r="EI127" i="2" s="1"/>
  <c r="DE127" i="2"/>
  <c r="EJ127" i="2" s="1"/>
  <c r="DF127" i="2"/>
  <c r="EK127" i="2" s="1"/>
  <c r="DG127" i="2"/>
  <c r="EL127" i="2" s="1"/>
  <c r="DH127" i="2"/>
  <c r="EM127" i="2" s="1"/>
  <c r="DI127" i="2"/>
  <c r="EN127" i="2" s="1"/>
  <c r="DJ127" i="2"/>
  <c r="EO127" i="2" s="1"/>
  <c r="DK127" i="2"/>
  <c r="EP127" i="2" s="1"/>
  <c r="DL127" i="2"/>
  <c r="EQ127" i="2" s="1"/>
  <c r="DM127" i="2"/>
  <c r="ER127" i="2" s="1"/>
  <c r="DN127" i="2"/>
  <c r="ES127" i="2" s="1"/>
  <c r="DO127" i="2"/>
  <c r="ET127" i="2" s="1"/>
  <c r="CN128" i="2"/>
  <c r="DS128" i="2" s="1"/>
  <c r="CO128" i="2"/>
  <c r="DT128" i="2" s="1"/>
  <c r="CQ128" i="2"/>
  <c r="DV128" i="2" s="1"/>
  <c r="CR128" i="2"/>
  <c r="DW128" i="2" s="1"/>
  <c r="CS128" i="2"/>
  <c r="DX128" i="2" s="1"/>
  <c r="CT128" i="2"/>
  <c r="DY128" i="2" s="1"/>
  <c r="CU128" i="2"/>
  <c r="DZ128" i="2" s="1"/>
  <c r="CV128" i="2"/>
  <c r="EA128" i="2" s="1"/>
  <c r="CW128" i="2"/>
  <c r="EB128" i="2" s="1"/>
  <c r="CX128" i="2"/>
  <c r="EC128" i="2" s="1"/>
  <c r="CY128" i="2"/>
  <c r="ED128" i="2" s="1"/>
  <c r="DA128" i="2"/>
  <c r="EF128" i="2" s="1"/>
  <c r="DB128" i="2"/>
  <c r="EG128" i="2" s="1"/>
  <c r="DC128" i="2"/>
  <c r="EH128" i="2" s="1"/>
  <c r="DE128" i="2"/>
  <c r="EJ128" i="2" s="1"/>
  <c r="DF128" i="2"/>
  <c r="EK128" i="2" s="1"/>
  <c r="DG128" i="2"/>
  <c r="EL128" i="2" s="1"/>
  <c r="DI128" i="2"/>
  <c r="EN128" i="2" s="1"/>
  <c r="DJ128" i="2"/>
  <c r="EO128" i="2" s="1"/>
  <c r="DK128" i="2"/>
  <c r="EP128" i="2" s="1"/>
  <c r="DM128" i="2"/>
  <c r="ER128" i="2" s="1"/>
  <c r="DN128" i="2"/>
  <c r="ES128" i="2" s="1"/>
  <c r="DO128" i="2"/>
  <c r="ET128" i="2" s="1"/>
  <c r="CN129" i="2"/>
  <c r="DS129" i="2" s="1"/>
  <c r="CP129" i="2"/>
  <c r="DU129" i="2" s="1"/>
  <c r="CQ129" i="2"/>
  <c r="DV129" i="2" s="1"/>
  <c r="CR129" i="2"/>
  <c r="DW129" i="2" s="1"/>
  <c r="CS129" i="2"/>
  <c r="DX129" i="2" s="1"/>
  <c r="CT129" i="2"/>
  <c r="DY129" i="2" s="1"/>
  <c r="CU129" i="2"/>
  <c r="DZ129" i="2" s="1"/>
  <c r="CV129" i="2"/>
  <c r="EA129" i="2" s="1"/>
  <c r="CW129" i="2"/>
  <c r="EB129" i="2" s="1"/>
  <c r="CX129" i="2"/>
  <c r="EC129" i="2" s="1"/>
  <c r="CY129" i="2"/>
  <c r="ED129" i="2" s="1"/>
  <c r="CZ129" i="2"/>
  <c r="EE129" i="2" s="1"/>
  <c r="DA129" i="2"/>
  <c r="EF129" i="2" s="1"/>
  <c r="DB129" i="2"/>
  <c r="EG129" i="2" s="1"/>
  <c r="DC129" i="2"/>
  <c r="EH129" i="2" s="1"/>
  <c r="DD129" i="2"/>
  <c r="EI129" i="2" s="1"/>
  <c r="DE129" i="2"/>
  <c r="EJ129" i="2" s="1"/>
  <c r="DF129" i="2"/>
  <c r="EK129" i="2" s="1"/>
  <c r="DG129" i="2"/>
  <c r="EL129" i="2" s="1"/>
  <c r="DH129" i="2"/>
  <c r="EM129" i="2" s="1"/>
  <c r="DI129" i="2"/>
  <c r="EN129" i="2" s="1"/>
  <c r="DJ129" i="2"/>
  <c r="EO129" i="2" s="1"/>
  <c r="DK129" i="2"/>
  <c r="EP129" i="2" s="1"/>
  <c r="DL129" i="2"/>
  <c r="EQ129" i="2" s="1"/>
  <c r="DM129" i="2"/>
  <c r="ER129" i="2" s="1"/>
  <c r="DN129" i="2"/>
  <c r="ES129" i="2" s="1"/>
  <c r="DO129" i="2"/>
  <c r="ET129" i="2" s="1"/>
  <c r="CO130" i="2"/>
  <c r="DT130" i="2" s="1"/>
  <c r="CP130" i="2"/>
  <c r="DU130" i="2" s="1"/>
  <c r="CQ130" i="2"/>
  <c r="DV130" i="2" s="1"/>
  <c r="CR130" i="2"/>
  <c r="DW130" i="2" s="1"/>
  <c r="CS130" i="2"/>
  <c r="DX130" i="2" s="1"/>
  <c r="CT130" i="2"/>
  <c r="DY130" i="2" s="1"/>
  <c r="CU130" i="2"/>
  <c r="DZ130" i="2" s="1"/>
  <c r="CV130" i="2"/>
  <c r="EA130" i="2" s="1"/>
  <c r="CW130" i="2"/>
  <c r="EB130" i="2" s="1"/>
  <c r="CX130" i="2"/>
  <c r="EC130" i="2" s="1"/>
  <c r="CY130" i="2"/>
  <c r="ED130" i="2" s="1"/>
  <c r="CZ130" i="2"/>
  <c r="EE130" i="2" s="1"/>
  <c r="DA130" i="2"/>
  <c r="EF130" i="2" s="1"/>
  <c r="DB130" i="2"/>
  <c r="EG130" i="2" s="1"/>
  <c r="DC130" i="2"/>
  <c r="EH130" i="2" s="1"/>
  <c r="DD130" i="2"/>
  <c r="EI130" i="2" s="1"/>
  <c r="DE130" i="2"/>
  <c r="EJ130" i="2" s="1"/>
  <c r="DF130" i="2"/>
  <c r="EK130" i="2" s="1"/>
  <c r="DG130" i="2"/>
  <c r="EL130" i="2" s="1"/>
  <c r="DH130" i="2"/>
  <c r="EM130" i="2" s="1"/>
  <c r="DI130" i="2"/>
  <c r="EN130" i="2" s="1"/>
  <c r="DJ130" i="2"/>
  <c r="EO130" i="2" s="1"/>
  <c r="DK130" i="2"/>
  <c r="EP130" i="2" s="1"/>
  <c r="DL130" i="2"/>
  <c r="EQ130" i="2" s="1"/>
  <c r="DM130" i="2"/>
  <c r="ER130" i="2" s="1"/>
  <c r="DN130" i="2"/>
  <c r="ES130" i="2" s="1"/>
  <c r="DO130" i="2"/>
  <c r="ET130" i="2" s="1"/>
  <c r="CN131" i="2"/>
  <c r="DS131" i="2" s="1"/>
  <c r="CO131" i="2"/>
  <c r="DT131" i="2" s="1"/>
  <c r="CP131" i="2"/>
  <c r="DU131" i="2" s="1"/>
  <c r="CQ131" i="2"/>
  <c r="DV131" i="2" s="1"/>
  <c r="CR131" i="2"/>
  <c r="DW131" i="2" s="1"/>
  <c r="CS131" i="2"/>
  <c r="DX131" i="2" s="1"/>
  <c r="CT131" i="2"/>
  <c r="DY131" i="2" s="1"/>
  <c r="CU131" i="2"/>
  <c r="DZ131" i="2" s="1"/>
  <c r="CV131" i="2"/>
  <c r="EA131" i="2" s="1"/>
  <c r="CW131" i="2"/>
  <c r="EB131" i="2" s="1"/>
  <c r="CX131" i="2"/>
  <c r="EC131" i="2" s="1"/>
  <c r="CZ131" i="2"/>
  <c r="EE131" i="2" s="1"/>
  <c r="DA131" i="2"/>
  <c r="EF131" i="2" s="1"/>
  <c r="DB131" i="2"/>
  <c r="EG131" i="2" s="1"/>
  <c r="DD131" i="2"/>
  <c r="EI131" i="2" s="1"/>
  <c r="DE131" i="2"/>
  <c r="EJ131" i="2" s="1"/>
  <c r="DF131" i="2"/>
  <c r="EK131" i="2" s="1"/>
  <c r="DH131" i="2"/>
  <c r="EM131" i="2" s="1"/>
  <c r="DI131" i="2"/>
  <c r="EN131" i="2" s="1"/>
  <c r="DJ131" i="2"/>
  <c r="EO131" i="2" s="1"/>
  <c r="DL131" i="2"/>
  <c r="EQ131" i="2" s="1"/>
  <c r="DM131" i="2"/>
  <c r="ER131" i="2" s="1"/>
  <c r="DN131" i="2"/>
  <c r="ES131" i="2" s="1"/>
  <c r="CN132" i="2"/>
  <c r="DS132" i="2" s="1"/>
  <c r="CO132" i="2"/>
  <c r="DT132" i="2" s="1"/>
  <c r="CP132" i="2"/>
  <c r="DU132" i="2" s="1"/>
  <c r="CQ132" i="2"/>
  <c r="DV132" i="2" s="1"/>
  <c r="CR132" i="2"/>
  <c r="DW132" i="2" s="1"/>
  <c r="CS132" i="2"/>
  <c r="DX132" i="2" s="1"/>
  <c r="CT132" i="2"/>
  <c r="DY132" i="2" s="1"/>
  <c r="CU132" i="2"/>
  <c r="DZ132" i="2" s="1"/>
  <c r="CV132" i="2"/>
  <c r="EA132" i="2" s="1"/>
  <c r="CW132" i="2"/>
  <c r="EB132" i="2" s="1"/>
  <c r="CY132" i="2"/>
  <c r="ED132" i="2" s="1"/>
  <c r="CZ132" i="2"/>
  <c r="EE132" i="2" s="1"/>
  <c r="DA132" i="2"/>
  <c r="EF132" i="2" s="1"/>
  <c r="DB132" i="2"/>
  <c r="EG132" i="2" s="1"/>
  <c r="DC132" i="2"/>
  <c r="EH132" i="2" s="1"/>
  <c r="DD132" i="2"/>
  <c r="EI132" i="2" s="1"/>
  <c r="DE132" i="2"/>
  <c r="EJ132" i="2" s="1"/>
  <c r="DF132" i="2"/>
  <c r="EK132" i="2" s="1"/>
  <c r="DG132" i="2"/>
  <c r="EL132" i="2" s="1"/>
  <c r="DH132" i="2"/>
  <c r="EM132" i="2" s="1"/>
  <c r="DI132" i="2"/>
  <c r="EN132" i="2" s="1"/>
  <c r="DJ132" i="2"/>
  <c r="EO132" i="2" s="1"/>
  <c r="DK132" i="2"/>
  <c r="EP132" i="2" s="1"/>
  <c r="DL132" i="2"/>
  <c r="EQ132" i="2" s="1"/>
  <c r="DM132" i="2"/>
  <c r="ER132" i="2" s="1"/>
  <c r="DN132" i="2"/>
  <c r="ES132" i="2" s="1"/>
  <c r="DO132" i="2"/>
  <c r="ET132" i="2" s="1"/>
  <c r="CN133" i="2"/>
  <c r="DS133" i="2" s="1"/>
  <c r="CO133" i="2"/>
  <c r="DT133" i="2" s="1"/>
  <c r="CP133" i="2"/>
  <c r="DU133" i="2" s="1"/>
  <c r="CQ133" i="2"/>
  <c r="DV133" i="2" s="1"/>
  <c r="CR133" i="2"/>
  <c r="DW133" i="2" s="1"/>
  <c r="CS133" i="2"/>
  <c r="DX133" i="2" s="1"/>
  <c r="CT133" i="2"/>
  <c r="DY133" i="2" s="1"/>
  <c r="CU133" i="2"/>
  <c r="DZ133" i="2" s="1"/>
  <c r="CV133" i="2"/>
  <c r="EA133" i="2" s="1"/>
  <c r="CX133" i="2"/>
  <c r="EC133" i="2" s="1"/>
  <c r="CY133" i="2"/>
  <c r="ED133" i="2" s="1"/>
  <c r="CZ133" i="2"/>
  <c r="EE133" i="2" s="1"/>
  <c r="DA133" i="2"/>
  <c r="EF133" i="2" s="1"/>
  <c r="DB133" i="2"/>
  <c r="EG133" i="2" s="1"/>
  <c r="DC133" i="2"/>
  <c r="EH133" i="2" s="1"/>
  <c r="DD133" i="2"/>
  <c r="EI133" i="2" s="1"/>
  <c r="DE133" i="2"/>
  <c r="EJ133" i="2" s="1"/>
  <c r="DF133" i="2"/>
  <c r="EK133" i="2" s="1"/>
  <c r="DG133" i="2"/>
  <c r="EL133" i="2" s="1"/>
  <c r="DH133" i="2"/>
  <c r="EM133" i="2" s="1"/>
  <c r="DI133" i="2"/>
  <c r="EN133" i="2" s="1"/>
  <c r="DJ133" i="2"/>
  <c r="EO133" i="2" s="1"/>
  <c r="DK133" i="2"/>
  <c r="EP133" i="2" s="1"/>
  <c r="DL133" i="2"/>
  <c r="EQ133" i="2" s="1"/>
  <c r="DM133" i="2"/>
  <c r="ER133" i="2" s="1"/>
  <c r="DN133" i="2"/>
  <c r="ES133" i="2" s="1"/>
  <c r="DO133" i="2"/>
  <c r="ET133" i="2" s="1"/>
  <c r="CN134" i="2"/>
  <c r="DS134" i="2" s="1"/>
  <c r="CO134" i="2"/>
  <c r="DT134" i="2" s="1"/>
  <c r="CP134" i="2"/>
  <c r="DU134" i="2" s="1"/>
  <c r="CQ134" i="2"/>
  <c r="DV134" i="2" s="1"/>
  <c r="CR134" i="2"/>
  <c r="DW134" i="2" s="1"/>
  <c r="CS134" i="2"/>
  <c r="DX134" i="2" s="1"/>
  <c r="CT134" i="2"/>
  <c r="DY134" i="2" s="1"/>
  <c r="CU134" i="2"/>
  <c r="DZ134" i="2" s="1"/>
  <c r="CW134" i="2"/>
  <c r="EB134" i="2" s="1"/>
  <c r="CX134" i="2"/>
  <c r="EC134" i="2" s="1"/>
  <c r="CY134" i="2"/>
  <c r="ED134" i="2" s="1"/>
  <c r="CZ134" i="2"/>
  <c r="EE134" i="2" s="1"/>
  <c r="DA134" i="2"/>
  <c r="EF134" i="2" s="1"/>
  <c r="DC134" i="2"/>
  <c r="EH134" i="2" s="1"/>
  <c r="DD134" i="2"/>
  <c r="EI134" i="2" s="1"/>
  <c r="DE134" i="2"/>
  <c r="EJ134" i="2" s="1"/>
  <c r="DG134" i="2"/>
  <c r="EL134" i="2" s="1"/>
  <c r="DH134" i="2"/>
  <c r="EM134" i="2" s="1"/>
  <c r="DI134" i="2"/>
  <c r="EN134" i="2" s="1"/>
  <c r="DK134" i="2"/>
  <c r="EP134" i="2" s="1"/>
  <c r="DL134" i="2"/>
  <c r="EQ134" i="2" s="1"/>
  <c r="DM134" i="2"/>
  <c r="ER134" i="2" s="1"/>
  <c r="DO134" i="2"/>
  <c r="ET134" i="2" s="1"/>
  <c r="CN135" i="2"/>
  <c r="DS135" i="2" s="1"/>
  <c r="CO135" i="2"/>
  <c r="DT135" i="2" s="1"/>
  <c r="CP135" i="2"/>
  <c r="DU135" i="2" s="1"/>
  <c r="CQ135" i="2"/>
  <c r="DV135" i="2" s="1"/>
  <c r="CR135" i="2"/>
  <c r="DW135" i="2" s="1"/>
  <c r="CS135" i="2"/>
  <c r="DX135" i="2" s="1"/>
  <c r="CT135" i="2"/>
  <c r="DY135" i="2" s="1"/>
  <c r="CV135" i="2"/>
  <c r="EA135" i="2" s="1"/>
  <c r="CW135" i="2"/>
  <c r="EB135" i="2" s="1"/>
  <c r="CX135" i="2"/>
  <c r="EC135" i="2" s="1"/>
  <c r="CY135" i="2"/>
  <c r="ED135" i="2" s="1"/>
  <c r="CZ135" i="2"/>
  <c r="EE135" i="2" s="1"/>
  <c r="DA135" i="2"/>
  <c r="EF135" i="2" s="1"/>
  <c r="DB135" i="2"/>
  <c r="EG135" i="2" s="1"/>
  <c r="DC135" i="2"/>
  <c r="EH135" i="2" s="1"/>
  <c r="DD135" i="2"/>
  <c r="EI135" i="2" s="1"/>
  <c r="DE135" i="2"/>
  <c r="EJ135" i="2" s="1"/>
  <c r="DF135" i="2"/>
  <c r="EK135" i="2" s="1"/>
  <c r="DG135" i="2"/>
  <c r="EL135" i="2" s="1"/>
  <c r="DH135" i="2"/>
  <c r="EM135" i="2" s="1"/>
  <c r="DI135" i="2"/>
  <c r="EN135" i="2" s="1"/>
  <c r="DJ135" i="2"/>
  <c r="EO135" i="2" s="1"/>
  <c r="DK135" i="2"/>
  <c r="EP135" i="2" s="1"/>
  <c r="DL135" i="2"/>
  <c r="EQ135" i="2" s="1"/>
  <c r="DM135" i="2"/>
  <c r="ER135" i="2" s="1"/>
  <c r="DN135" i="2"/>
  <c r="ES135" i="2" s="1"/>
  <c r="DO135" i="2"/>
  <c r="ET135" i="2" s="1"/>
  <c r="CN136" i="2"/>
  <c r="DS136" i="2" s="1"/>
  <c r="CO136" i="2"/>
  <c r="DT136" i="2" s="1"/>
  <c r="CP136" i="2"/>
  <c r="DU136" i="2" s="1"/>
  <c r="CQ136" i="2"/>
  <c r="DV136" i="2" s="1"/>
  <c r="CR136" i="2"/>
  <c r="DW136" i="2" s="1"/>
  <c r="CS136" i="2"/>
  <c r="DX136" i="2" s="1"/>
  <c r="CU136" i="2"/>
  <c r="DZ136" i="2" s="1"/>
  <c r="CV136" i="2"/>
  <c r="EA136" i="2" s="1"/>
  <c r="CW136" i="2"/>
  <c r="EB136" i="2" s="1"/>
  <c r="CX136" i="2"/>
  <c r="EC136" i="2" s="1"/>
  <c r="CY136" i="2"/>
  <c r="ED136" i="2" s="1"/>
  <c r="CZ136" i="2"/>
  <c r="EE136" i="2" s="1"/>
  <c r="DA136" i="2"/>
  <c r="EF136" i="2" s="1"/>
  <c r="DB136" i="2"/>
  <c r="EG136" i="2" s="1"/>
  <c r="DC136" i="2"/>
  <c r="EH136" i="2" s="1"/>
  <c r="DD136" i="2"/>
  <c r="EI136" i="2" s="1"/>
  <c r="DE136" i="2"/>
  <c r="EJ136" i="2" s="1"/>
  <c r="DF136" i="2"/>
  <c r="EK136" i="2" s="1"/>
  <c r="DG136" i="2"/>
  <c r="EL136" i="2" s="1"/>
  <c r="DH136" i="2"/>
  <c r="EM136" i="2" s="1"/>
  <c r="DI136" i="2"/>
  <c r="EN136" i="2" s="1"/>
  <c r="DJ136" i="2"/>
  <c r="EO136" i="2" s="1"/>
  <c r="DK136" i="2"/>
  <c r="EP136" i="2" s="1"/>
  <c r="DL136" i="2"/>
  <c r="EQ136" i="2" s="1"/>
  <c r="DM136" i="2"/>
  <c r="ER136" i="2" s="1"/>
  <c r="DN136" i="2"/>
  <c r="ES136" i="2" s="1"/>
  <c r="DO136" i="2"/>
  <c r="ET136" i="2" s="1"/>
  <c r="CN137" i="2"/>
  <c r="DS137" i="2" s="1"/>
  <c r="CO137" i="2"/>
  <c r="DT137" i="2" s="1"/>
  <c r="CP137" i="2"/>
  <c r="DU137" i="2" s="1"/>
  <c r="CQ137" i="2"/>
  <c r="DV137" i="2" s="1"/>
  <c r="CR137" i="2"/>
  <c r="DW137" i="2" s="1"/>
  <c r="CT137" i="2"/>
  <c r="DY137" i="2" s="1"/>
  <c r="CU137" i="2"/>
  <c r="DZ137" i="2" s="1"/>
  <c r="CV137" i="2"/>
  <c r="EA137" i="2" s="1"/>
  <c r="CW137" i="2"/>
  <c r="EB137" i="2" s="1"/>
  <c r="CX137" i="2"/>
  <c r="EC137" i="2" s="1"/>
  <c r="CY137" i="2"/>
  <c r="ED137" i="2" s="1"/>
  <c r="CZ137" i="2"/>
  <c r="EE137" i="2" s="1"/>
  <c r="DB137" i="2"/>
  <c r="EG137" i="2" s="1"/>
  <c r="DC137" i="2"/>
  <c r="EH137" i="2" s="1"/>
  <c r="DD137" i="2"/>
  <c r="EI137" i="2" s="1"/>
  <c r="DF137" i="2"/>
  <c r="EK137" i="2" s="1"/>
  <c r="DG137" i="2"/>
  <c r="EL137" i="2" s="1"/>
  <c r="DH137" i="2"/>
  <c r="EM137" i="2" s="1"/>
  <c r="DJ137" i="2"/>
  <c r="EO137" i="2" s="1"/>
  <c r="DK137" i="2"/>
  <c r="EP137" i="2" s="1"/>
  <c r="DL137" i="2"/>
  <c r="EQ137" i="2" s="1"/>
  <c r="DN137" i="2"/>
  <c r="ES137" i="2" s="1"/>
  <c r="DO137" i="2"/>
  <c r="ET137" i="2" s="1"/>
  <c r="CN138" i="2"/>
  <c r="DS138" i="2" s="1"/>
  <c r="CO138" i="2"/>
  <c r="DT138" i="2" s="1"/>
  <c r="CP138" i="2"/>
  <c r="DU138" i="2" s="1"/>
  <c r="CQ138" i="2"/>
  <c r="DV138" i="2" s="1"/>
  <c r="CS138" i="2"/>
  <c r="DX138" i="2" s="1"/>
  <c r="CT138" i="2"/>
  <c r="DY138" i="2" s="1"/>
  <c r="CU138" i="2"/>
  <c r="DZ138" i="2" s="1"/>
  <c r="CV138" i="2"/>
  <c r="EA138" i="2" s="1"/>
  <c r="CW138" i="2"/>
  <c r="EB138" i="2" s="1"/>
  <c r="CX138" i="2"/>
  <c r="EC138" i="2" s="1"/>
  <c r="CY138" i="2"/>
  <c r="ED138" i="2" s="1"/>
  <c r="CZ138" i="2"/>
  <c r="EE138" i="2" s="1"/>
  <c r="DA138" i="2"/>
  <c r="EF138" i="2" s="1"/>
  <c r="DB138" i="2"/>
  <c r="EG138" i="2" s="1"/>
  <c r="DC138" i="2"/>
  <c r="EH138" i="2" s="1"/>
  <c r="DD138" i="2"/>
  <c r="EI138" i="2" s="1"/>
  <c r="DE138" i="2"/>
  <c r="EJ138" i="2" s="1"/>
  <c r="DF138" i="2"/>
  <c r="EK138" i="2" s="1"/>
  <c r="DG138" i="2"/>
  <c r="EL138" i="2" s="1"/>
  <c r="DH138" i="2"/>
  <c r="EM138" i="2" s="1"/>
  <c r="DI138" i="2"/>
  <c r="EN138" i="2" s="1"/>
  <c r="DJ138" i="2"/>
  <c r="EO138" i="2" s="1"/>
  <c r="DK138" i="2"/>
  <c r="EP138" i="2" s="1"/>
  <c r="DL138" i="2"/>
  <c r="EQ138" i="2" s="1"/>
  <c r="DM138" i="2"/>
  <c r="ER138" i="2" s="1"/>
  <c r="DN138" i="2"/>
  <c r="ES138" i="2" s="1"/>
  <c r="DO138" i="2"/>
  <c r="ET138" i="2" s="1"/>
  <c r="CN139" i="2"/>
  <c r="DS139" i="2" s="1"/>
  <c r="CO139" i="2"/>
  <c r="DT139" i="2" s="1"/>
  <c r="CP139" i="2"/>
  <c r="DU139" i="2" s="1"/>
  <c r="CR139" i="2"/>
  <c r="DW139" i="2" s="1"/>
  <c r="CS139" i="2"/>
  <c r="DX139" i="2" s="1"/>
  <c r="CT139" i="2"/>
  <c r="DY139" i="2" s="1"/>
  <c r="CU139" i="2"/>
  <c r="DZ139" i="2" s="1"/>
  <c r="CV139" i="2"/>
  <c r="EA139" i="2" s="1"/>
  <c r="CW139" i="2"/>
  <c r="EB139" i="2" s="1"/>
  <c r="CX139" i="2"/>
  <c r="EC139" i="2" s="1"/>
  <c r="CY139" i="2"/>
  <c r="ED139" i="2" s="1"/>
  <c r="CZ139" i="2"/>
  <c r="EE139" i="2" s="1"/>
  <c r="DA139" i="2"/>
  <c r="EF139" i="2" s="1"/>
  <c r="DB139" i="2"/>
  <c r="EG139" i="2" s="1"/>
  <c r="DC139" i="2"/>
  <c r="EH139" i="2" s="1"/>
  <c r="DD139" i="2"/>
  <c r="EI139" i="2" s="1"/>
  <c r="DE139" i="2"/>
  <c r="EJ139" i="2" s="1"/>
  <c r="DF139" i="2"/>
  <c r="EK139" i="2" s="1"/>
  <c r="DG139" i="2"/>
  <c r="EL139" i="2" s="1"/>
  <c r="DH139" i="2"/>
  <c r="EM139" i="2" s="1"/>
  <c r="DI139" i="2"/>
  <c r="EN139" i="2" s="1"/>
  <c r="DJ139" i="2"/>
  <c r="EO139" i="2" s="1"/>
  <c r="DK139" i="2"/>
  <c r="EP139" i="2" s="1"/>
  <c r="DL139" i="2"/>
  <c r="EQ139" i="2" s="1"/>
  <c r="DM139" i="2"/>
  <c r="ER139" i="2" s="1"/>
  <c r="DN139" i="2"/>
  <c r="ES139" i="2" s="1"/>
  <c r="DO139" i="2"/>
  <c r="ET139" i="2" s="1"/>
  <c r="CN140" i="2"/>
  <c r="DS140" i="2" s="1"/>
  <c r="CO140" i="2"/>
  <c r="DT140" i="2" s="1"/>
  <c r="CQ140" i="2"/>
  <c r="DV140" i="2" s="1"/>
  <c r="CR140" i="2"/>
  <c r="DW140" i="2" s="1"/>
  <c r="CS140" i="2"/>
  <c r="DX140" i="2" s="1"/>
  <c r="CT140" i="2"/>
  <c r="DY140" i="2" s="1"/>
  <c r="CU140" i="2"/>
  <c r="DZ140" i="2" s="1"/>
  <c r="CV140" i="2"/>
  <c r="EA140" i="2" s="1"/>
  <c r="CW140" i="2"/>
  <c r="EB140" i="2" s="1"/>
  <c r="CX140" i="2"/>
  <c r="EC140" i="2" s="1"/>
  <c r="CY140" i="2"/>
  <c r="ED140" i="2" s="1"/>
  <c r="DA140" i="2"/>
  <c r="EF140" i="2" s="1"/>
  <c r="DB140" i="2"/>
  <c r="EG140" i="2" s="1"/>
  <c r="DC140" i="2"/>
  <c r="EH140" i="2" s="1"/>
  <c r="DE140" i="2"/>
  <c r="EJ140" i="2" s="1"/>
  <c r="DF140" i="2"/>
  <c r="EK140" i="2" s="1"/>
  <c r="DG140" i="2"/>
  <c r="EL140" i="2" s="1"/>
  <c r="DI140" i="2"/>
  <c r="EN140" i="2" s="1"/>
  <c r="DJ140" i="2"/>
  <c r="EO140" i="2" s="1"/>
  <c r="DK140" i="2"/>
  <c r="EP140" i="2" s="1"/>
  <c r="DM140" i="2"/>
  <c r="ER140" i="2" s="1"/>
  <c r="DN140" i="2"/>
  <c r="ES140" i="2" s="1"/>
  <c r="DO140" i="2"/>
  <c r="ET140" i="2" s="1"/>
  <c r="CN141" i="2"/>
  <c r="DS141" i="2" s="1"/>
  <c r="CP141" i="2"/>
  <c r="DU141" i="2" s="1"/>
  <c r="CQ141" i="2"/>
  <c r="DV141" i="2" s="1"/>
  <c r="CR141" i="2"/>
  <c r="DW141" i="2" s="1"/>
  <c r="CS141" i="2"/>
  <c r="DX141" i="2" s="1"/>
  <c r="CT141" i="2"/>
  <c r="DY141" i="2" s="1"/>
  <c r="CU141" i="2"/>
  <c r="DZ141" i="2" s="1"/>
  <c r="CV141" i="2"/>
  <c r="EA141" i="2" s="1"/>
  <c r="CW141" i="2"/>
  <c r="EB141" i="2" s="1"/>
  <c r="CX141" i="2"/>
  <c r="EC141" i="2" s="1"/>
  <c r="CY141" i="2"/>
  <c r="ED141" i="2" s="1"/>
  <c r="CZ141" i="2"/>
  <c r="EE141" i="2" s="1"/>
  <c r="DA141" i="2"/>
  <c r="EF141" i="2" s="1"/>
  <c r="DB141" i="2"/>
  <c r="EG141" i="2" s="1"/>
  <c r="DC141" i="2"/>
  <c r="EH141" i="2" s="1"/>
  <c r="DD141" i="2"/>
  <c r="EI141" i="2" s="1"/>
  <c r="DE141" i="2"/>
  <c r="EJ141" i="2" s="1"/>
  <c r="DF141" i="2"/>
  <c r="EK141" i="2" s="1"/>
  <c r="DG141" i="2"/>
  <c r="EL141" i="2" s="1"/>
  <c r="DH141" i="2"/>
  <c r="EM141" i="2" s="1"/>
  <c r="DI141" i="2"/>
  <c r="EN141" i="2" s="1"/>
  <c r="DJ141" i="2"/>
  <c r="EO141" i="2" s="1"/>
  <c r="DK141" i="2"/>
  <c r="EP141" i="2" s="1"/>
  <c r="DL141" i="2"/>
  <c r="EQ141" i="2" s="1"/>
  <c r="DM141" i="2"/>
  <c r="ER141" i="2" s="1"/>
  <c r="DN141" i="2"/>
  <c r="ES141" i="2" s="1"/>
  <c r="DO141" i="2"/>
  <c r="ET141" i="2" s="1"/>
  <c r="CM142" i="2"/>
  <c r="DR142" i="2" s="1"/>
  <c r="CO142" i="2"/>
  <c r="DT142" i="2" s="1"/>
  <c r="CP142" i="2"/>
  <c r="DU142" i="2" s="1"/>
  <c r="CQ142" i="2"/>
  <c r="DV142" i="2" s="1"/>
  <c r="CR142" i="2"/>
  <c r="DW142" i="2" s="1"/>
  <c r="CS142" i="2"/>
  <c r="DX142" i="2" s="1"/>
  <c r="CT142" i="2"/>
  <c r="DY142" i="2" s="1"/>
  <c r="CU142" i="2"/>
  <c r="DZ142" i="2" s="1"/>
  <c r="CV142" i="2"/>
  <c r="EA142" i="2" s="1"/>
  <c r="CW142" i="2"/>
  <c r="EB142" i="2" s="1"/>
  <c r="CX142" i="2"/>
  <c r="EC142" i="2" s="1"/>
  <c r="CY142" i="2"/>
  <c r="ED142" i="2" s="1"/>
  <c r="CZ142" i="2"/>
  <c r="EE142" i="2" s="1"/>
  <c r="DA142" i="2"/>
  <c r="EF142" i="2" s="1"/>
  <c r="DB142" i="2"/>
  <c r="EG142" i="2" s="1"/>
  <c r="DC142" i="2"/>
  <c r="EH142" i="2" s="1"/>
  <c r="DD142" i="2"/>
  <c r="EI142" i="2" s="1"/>
  <c r="DE142" i="2"/>
  <c r="EJ142" i="2" s="1"/>
  <c r="DF142" i="2"/>
  <c r="EK142" i="2" s="1"/>
  <c r="DG142" i="2"/>
  <c r="EL142" i="2" s="1"/>
  <c r="DH142" i="2"/>
  <c r="EM142" i="2" s="1"/>
  <c r="DI142" i="2"/>
  <c r="EN142" i="2" s="1"/>
  <c r="DJ142" i="2"/>
  <c r="EO142" i="2" s="1"/>
  <c r="DK142" i="2"/>
  <c r="EP142" i="2" s="1"/>
  <c r="DL142" i="2"/>
  <c r="EQ142" i="2" s="1"/>
  <c r="DM142" i="2"/>
  <c r="ER142" i="2" s="1"/>
  <c r="DN142" i="2"/>
  <c r="ES142" i="2" s="1"/>
  <c r="DO142" i="2"/>
  <c r="ET142" i="2" s="1"/>
  <c r="CN143" i="2"/>
  <c r="DS143" i="2" s="1"/>
  <c r="CO143" i="2"/>
  <c r="DT143" i="2" s="1"/>
  <c r="CP143" i="2"/>
  <c r="DU143" i="2" s="1"/>
  <c r="CQ143" i="2"/>
  <c r="DV143" i="2" s="1"/>
  <c r="CR143" i="2"/>
  <c r="DW143" i="2" s="1"/>
  <c r="CS143" i="2"/>
  <c r="DX143" i="2" s="1"/>
  <c r="CT143" i="2"/>
  <c r="DY143" i="2" s="1"/>
  <c r="CU143" i="2"/>
  <c r="DZ143" i="2" s="1"/>
  <c r="CV143" i="2"/>
  <c r="EA143" i="2" s="1"/>
  <c r="CW143" i="2"/>
  <c r="EB143" i="2" s="1"/>
  <c r="CX143" i="2"/>
  <c r="EC143" i="2" s="1"/>
  <c r="CZ143" i="2"/>
  <c r="EE143" i="2" s="1"/>
  <c r="DA143" i="2"/>
  <c r="EF143" i="2" s="1"/>
  <c r="DB143" i="2"/>
  <c r="EG143" i="2" s="1"/>
  <c r="DD143" i="2"/>
  <c r="EI143" i="2" s="1"/>
  <c r="DE143" i="2"/>
  <c r="EJ143" i="2" s="1"/>
  <c r="DF143" i="2"/>
  <c r="EK143" i="2" s="1"/>
  <c r="DH143" i="2"/>
  <c r="EM143" i="2" s="1"/>
  <c r="DI143" i="2"/>
  <c r="EN143" i="2" s="1"/>
  <c r="DJ143" i="2"/>
  <c r="EO143" i="2" s="1"/>
  <c r="DL143" i="2"/>
  <c r="EQ143" i="2" s="1"/>
  <c r="DM143" i="2"/>
  <c r="ER143" i="2" s="1"/>
  <c r="DN143" i="2"/>
  <c r="ES143" i="2" s="1"/>
  <c r="CN144" i="2"/>
  <c r="DS144" i="2" s="1"/>
  <c r="CO144" i="2"/>
  <c r="DT144" i="2" s="1"/>
  <c r="CP144" i="2"/>
  <c r="DU144" i="2" s="1"/>
  <c r="CQ144" i="2"/>
  <c r="DV144" i="2" s="1"/>
  <c r="CR144" i="2"/>
  <c r="DW144" i="2" s="1"/>
  <c r="CS144" i="2"/>
  <c r="DX144" i="2" s="1"/>
  <c r="CT144" i="2"/>
  <c r="DY144" i="2" s="1"/>
  <c r="CU144" i="2"/>
  <c r="DZ144" i="2" s="1"/>
  <c r="CV144" i="2"/>
  <c r="EA144" i="2" s="1"/>
  <c r="CW144" i="2"/>
  <c r="EB144" i="2" s="1"/>
  <c r="CY144" i="2"/>
  <c r="ED144" i="2" s="1"/>
  <c r="CZ144" i="2"/>
  <c r="EE144" i="2" s="1"/>
  <c r="DA144" i="2"/>
  <c r="EF144" i="2" s="1"/>
  <c r="DB144" i="2"/>
  <c r="EG144" i="2" s="1"/>
  <c r="DC144" i="2"/>
  <c r="EH144" i="2" s="1"/>
  <c r="DD144" i="2"/>
  <c r="EI144" i="2" s="1"/>
  <c r="DE144" i="2"/>
  <c r="EJ144" i="2" s="1"/>
  <c r="DF144" i="2"/>
  <c r="EK144" i="2" s="1"/>
  <c r="DG144" i="2"/>
  <c r="EL144" i="2" s="1"/>
  <c r="DH144" i="2"/>
  <c r="EM144" i="2" s="1"/>
  <c r="DI144" i="2"/>
  <c r="EN144" i="2" s="1"/>
  <c r="DJ144" i="2"/>
  <c r="EO144" i="2" s="1"/>
  <c r="DK144" i="2"/>
  <c r="EP144" i="2" s="1"/>
  <c r="DL144" i="2"/>
  <c r="EQ144" i="2" s="1"/>
  <c r="DM144" i="2"/>
  <c r="ER144" i="2" s="1"/>
  <c r="DN144" i="2"/>
  <c r="ES144" i="2" s="1"/>
  <c r="DO144" i="2"/>
  <c r="ET144" i="2" s="1"/>
  <c r="CN145" i="2"/>
  <c r="DS145" i="2" s="1"/>
  <c r="CO145" i="2"/>
  <c r="DT145" i="2" s="1"/>
  <c r="CP145" i="2"/>
  <c r="DU145" i="2" s="1"/>
  <c r="CQ145" i="2"/>
  <c r="DV145" i="2" s="1"/>
  <c r="CR145" i="2"/>
  <c r="DW145" i="2" s="1"/>
  <c r="CS145" i="2"/>
  <c r="DX145" i="2" s="1"/>
  <c r="CT145" i="2"/>
  <c r="DY145" i="2" s="1"/>
  <c r="CU145" i="2"/>
  <c r="DZ145" i="2" s="1"/>
  <c r="CV145" i="2"/>
  <c r="EA145" i="2" s="1"/>
  <c r="CX145" i="2"/>
  <c r="EC145" i="2" s="1"/>
  <c r="CY145" i="2"/>
  <c r="ED145" i="2" s="1"/>
  <c r="CZ145" i="2"/>
  <c r="EE145" i="2" s="1"/>
  <c r="DA145" i="2"/>
  <c r="EF145" i="2" s="1"/>
  <c r="DB145" i="2"/>
  <c r="EG145" i="2" s="1"/>
  <c r="DC145" i="2"/>
  <c r="EH145" i="2" s="1"/>
  <c r="DD145" i="2"/>
  <c r="EI145" i="2" s="1"/>
  <c r="DE145" i="2"/>
  <c r="EJ145" i="2" s="1"/>
  <c r="DF145" i="2"/>
  <c r="EK145" i="2" s="1"/>
  <c r="DG145" i="2"/>
  <c r="EL145" i="2" s="1"/>
  <c r="DH145" i="2"/>
  <c r="EM145" i="2" s="1"/>
  <c r="DI145" i="2"/>
  <c r="EN145" i="2" s="1"/>
  <c r="DJ145" i="2"/>
  <c r="EO145" i="2" s="1"/>
  <c r="DK145" i="2"/>
  <c r="EP145" i="2" s="1"/>
  <c r="DL145" i="2"/>
  <c r="EQ145" i="2" s="1"/>
  <c r="DM145" i="2"/>
  <c r="ER145" i="2" s="1"/>
  <c r="DN145" i="2"/>
  <c r="ES145" i="2" s="1"/>
  <c r="DO145" i="2"/>
  <c r="ET145" i="2" s="1"/>
  <c r="CM146" i="2"/>
  <c r="DR146" i="2" s="1"/>
  <c r="CN146" i="2"/>
  <c r="DS146" i="2" s="1"/>
  <c r="CO146" i="2"/>
  <c r="DT146" i="2" s="1"/>
  <c r="CP146" i="2"/>
  <c r="DU146" i="2" s="1"/>
  <c r="CQ146" i="2"/>
  <c r="DV146" i="2" s="1"/>
  <c r="CR146" i="2"/>
  <c r="DW146" i="2" s="1"/>
  <c r="CS146" i="2"/>
  <c r="DX146" i="2" s="1"/>
  <c r="CT146" i="2"/>
  <c r="DY146" i="2" s="1"/>
  <c r="CU146" i="2"/>
  <c r="DZ146" i="2" s="1"/>
  <c r="CW146" i="2"/>
  <c r="EB146" i="2" s="1"/>
  <c r="CX146" i="2"/>
  <c r="EC146" i="2" s="1"/>
  <c r="CY146" i="2"/>
  <c r="ED146" i="2" s="1"/>
  <c r="CZ146" i="2"/>
  <c r="EE146" i="2" s="1"/>
  <c r="DA146" i="2"/>
  <c r="EF146" i="2" s="1"/>
  <c r="DC146" i="2"/>
  <c r="EH146" i="2" s="1"/>
  <c r="DD146" i="2"/>
  <c r="EI146" i="2" s="1"/>
  <c r="DE146" i="2"/>
  <c r="EJ146" i="2" s="1"/>
  <c r="DG146" i="2"/>
  <c r="EL146" i="2" s="1"/>
  <c r="DH146" i="2"/>
  <c r="EM146" i="2" s="1"/>
  <c r="DI146" i="2"/>
  <c r="EN146" i="2" s="1"/>
  <c r="DK146" i="2"/>
  <c r="EP146" i="2" s="1"/>
  <c r="DL146" i="2"/>
  <c r="EQ146" i="2" s="1"/>
  <c r="DM146" i="2"/>
  <c r="ER146" i="2" s="1"/>
  <c r="DO146" i="2"/>
  <c r="ET146" i="2" s="1"/>
  <c r="CN147" i="2"/>
  <c r="DS147" i="2" s="1"/>
  <c r="CO147" i="2"/>
  <c r="DT147" i="2" s="1"/>
  <c r="CP147" i="2"/>
  <c r="DU147" i="2" s="1"/>
  <c r="CQ147" i="2"/>
  <c r="DV147" i="2" s="1"/>
  <c r="CR147" i="2"/>
  <c r="DW147" i="2" s="1"/>
  <c r="CS147" i="2"/>
  <c r="DX147" i="2" s="1"/>
  <c r="CT147" i="2"/>
  <c r="DY147" i="2" s="1"/>
  <c r="CV147" i="2"/>
  <c r="EA147" i="2" s="1"/>
  <c r="CW147" i="2"/>
  <c r="EB147" i="2" s="1"/>
  <c r="CX147" i="2"/>
  <c r="EC147" i="2" s="1"/>
  <c r="CY147" i="2"/>
  <c r="ED147" i="2" s="1"/>
  <c r="CZ147" i="2"/>
  <c r="EE147" i="2" s="1"/>
  <c r="DA147" i="2"/>
  <c r="EF147" i="2" s="1"/>
  <c r="DB147" i="2"/>
  <c r="EG147" i="2" s="1"/>
  <c r="DC147" i="2"/>
  <c r="EH147" i="2" s="1"/>
  <c r="DD147" i="2"/>
  <c r="EI147" i="2" s="1"/>
  <c r="DE147" i="2"/>
  <c r="EJ147" i="2" s="1"/>
  <c r="DF147" i="2"/>
  <c r="EK147" i="2" s="1"/>
  <c r="DG147" i="2"/>
  <c r="EL147" i="2" s="1"/>
  <c r="DH147" i="2"/>
  <c r="EM147" i="2" s="1"/>
  <c r="DI147" i="2"/>
  <c r="EN147" i="2" s="1"/>
  <c r="DJ147" i="2"/>
  <c r="EO147" i="2" s="1"/>
  <c r="DK147" i="2"/>
  <c r="EP147" i="2" s="1"/>
  <c r="DL147" i="2"/>
  <c r="EQ147" i="2" s="1"/>
  <c r="DM147" i="2"/>
  <c r="ER147" i="2" s="1"/>
  <c r="DN147" i="2"/>
  <c r="ES147" i="2" s="1"/>
  <c r="DO147" i="2"/>
  <c r="ET147" i="2" s="1"/>
  <c r="CN148" i="2"/>
  <c r="DS148" i="2" s="1"/>
  <c r="CO148" i="2"/>
  <c r="DT148" i="2" s="1"/>
  <c r="CP148" i="2"/>
  <c r="DU148" i="2" s="1"/>
  <c r="CQ148" i="2"/>
  <c r="DV148" i="2" s="1"/>
  <c r="CR148" i="2"/>
  <c r="DW148" i="2" s="1"/>
  <c r="CS148" i="2"/>
  <c r="DX148" i="2" s="1"/>
  <c r="CU148" i="2"/>
  <c r="DZ148" i="2" s="1"/>
  <c r="CV148" i="2"/>
  <c r="EA148" i="2" s="1"/>
  <c r="CW148" i="2"/>
  <c r="EB148" i="2" s="1"/>
  <c r="CX148" i="2"/>
  <c r="EC148" i="2" s="1"/>
  <c r="CY148" i="2"/>
  <c r="ED148" i="2" s="1"/>
  <c r="CZ148" i="2"/>
  <c r="EE148" i="2" s="1"/>
  <c r="DA148" i="2"/>
  <c r="EF148" i="2" s="1"/>
  <c r="DB148" i="2"/>
  <c r="EG148" i="2" s="1"/>
  <c r="DC148" i="2"/>
  <c r="EH148" i="2" s="1"/>
  <c r="DD148" i="2"/>
  <c r="EI148" i="2" s="1"/>
  <c r="DE148" i="2"/>
  <c r="EJ148" i="2" s="1"/>
  <c r="DF148" i="2"/>
  <c r="EK148" i="2" s="1"/>
  <c r="DG148" i="2"/>
  <c r="EL148" i="2" s="1"/>
  <c r="DH148" i="2"/>
  <c r="EM148" i="2" s="1"/>
  <c r="DI148" i="2"/>
  <c r="EN148" i="2" s="1"/>
  <c r="DJ148" i="2"/>
  <c r="EO148" i="2" s="1"/>
  <c r="DK148" i="2"/>
  <c r="EP148" i="2" s="1"/>
  <c r="DL148" i="2"/>
  <c r="EQ148" i="2" s="1"/>
  <c r="DM148" i="2"/>
  <c r="ER148" i="2" s="1"/>
  <c r="DN148" i="2"/>
  <c r="ES148" i="2" s="1"/>
  <c r="DO148" i="2"/>
  <c r="ET148" i="2" s="1"/>
  <c r="CN149" i="2"/>
  <c r="DS149" i="2" s="1"/>
  <c r="CO149" i="2"/>
  <c r="DT149" i="2" s="1"/>
  <c r="CP149" i="2"/>
  <c r="DU149" i="2" s="1"/>
  <c r="CQ149" i="2"/>
  <c r="DV149" i="2" s="1"/>
  <c r="CR149" i="2"/>
  <c r="DW149" i="2" s="1"/>
  <c r="CT149" i="2"/>
  <c r="DY149" i="2" s="1"/>
  <c r="CU149" i="2"/>
  <c r="DZ149" i="2" s="1"/>
  <c r="CV149" i="2"/>
  <c r="EA149" i="2" s="1"/>
  <c r="CW149" i="2"/>
  <c r="EB149" i="2" s="1"/>
  <c r="CX149" i="2"/>
  <c r="EC149" i="2" s="1"/>
  <c r="CY149" i="2"/>
  <c r="ED149" i="2" s="1"/>
  <c r="CZ149" i="2"/>
  <c r="EE149" i="2" s="1"/>
  <c r="DB149" i="2"/>
  <c r="EG149" i="2" s="1"/>
  <c r="DC149" i="2"/>
  <c r="EH149" i="2" s="1"/>
  <c r="DD149" i="2"/>
  <c r="EI149" i="2" s="1"/>
  <c r="DF149" i="2"/>
  <c r="EK149" i="2" s="1"/>
  <c r="DG149" i="2"/>
  <c r="EL149" i="2" s="1"/>
  <c r="DH149" i="2"/>
  <c r="EM149" i="2" s="1"/>
  <c r="DJ149" i="2"/>
  <c r="EO149" i="2" s="1"/>
  <c r="DK149" i="2"/>
  <c r="EP149" i="2" s="1"/>
  <c r="DL149" i="2"/>
  <c r="EQ149" i="2" s="1"/>
  <c r="DN149" i="2"/>
  <c r="ES149" i="2" s="1"/>
  <c r="DO149" i="2"/>
  <c r="ET149" i="2" s="1"/>
  <c r="CM150" i="2"/>
  <c r="DR150" i="2" s="1"/>
  <c r="CN150" i="2"/>
  <c r="DS150" i="2" s="1"/>
  <c r="CO150" i="2"/>
  <c r="DT150" i="2" s="1"/>
  <c r="CP150" i="2"/>
  <c r="DU150" i="2" s="1"/>
  <c r="CQ150" i="2"/>
  <c r="DV150" i="2" s="1"/>
  <c r="CS150" i="2"/>
  <c r="DX150" i="2" s="1"/>
  <c r="CT150" i="2"/>
  <c r="DY150" i="2" s="1"/>
  <c r="CU150" i="2"/>
  <c r="DZ150" i="2" s="1"/>
  <c r="CV150" i="2"/>
  <c r="EA150" i="2" s="1"/>
  <c r="CW150" i="2"/>
  <c r="EB150" i="2" s="1"/>
  <c r="CX150" i="2"/>
  <c r="EC150" i="2" s="1"/>
  <c r="CY150" i="2"/>
  <c r="ED150" i="2" s="1"/>
  <c r="CZ150" i="2"/>
  <c r="EE150" i="2" s="1"/>
  <c r="DA150" i="2"/>
  <c r="EF150" i="2" s="1"/>
  <c r="DB150" i="2"/>
  <c r="EG150" i="2" s="1"/>
  <c r="DC150" i="2"/>
  <c r="EH150" i="2" s="1"/>
  <c r="DD150" i="2"/>
  <c r="EI150" i="2" s="1"/>
  <c r="DE150" i="2"/>
  <c r="EJ150" i="2" s="1"/>
  <c r="DF150" i="2"/>
  <c r="EK150" i="2" s="1"/>
  <c r="DG150" i="2"/>
  <c r="EL150" i="2" s="1"/>
  <c r="DH150" i="2"/>
  <c r="EM150" i="2" s="1"/>
  <c r="DI150" i="2"/>
  <c r="EN150" i="2" s="1"/>
  <c r="DJ150" i="2"/>
  <c r="EO150" i="2" s="1"/>
  <c r="DK150" i="2"/>
  <c r="EP150" i="2" s="1"/>
  <c r="DL150" i="2"/>
  <c r="EQ150" i="2" s="1"/>
  <c r="DM150" i="2"/>
  <c r="ER150" i="2" s="1"/>
  <c r="DN150" i="2"/>
  <c r="ES150" i="2" s="1"/>
  <c r="DO150" i="2"/>
  <c r="ET150" i="2" s="1"/>
  <c r="CN151" i="2"/>
  <c r="DS151" i="2" s="1"/>
  <c r="CO151" i="2"/>
  <c r="DT151" i="2" s="1"/>
  <c r="CP151" i="2"/>
  <c r="DU151" i="2" s="1"/>
  <c r="CR151" i="2"/>
  <c r="DW151" i="2" s="1"/>
  <c r="CS151" i="2"/>
  <c r="DX151" i="2" s="1"/>
  <c r="CT151" i="2"/>
  <c r="DY151" i="2" s="1"/>
  <c r="CU151" i="2"/>
  <c r="DZ151" i="2" s="1"/>
  <c r="CV151" i="2"/>
  <c r="EA151" i="2" s="1"/>
  <c r="CW151" i="2"/>
  <c r="EB151" i="2" s="1"/>
  <c r="CX151" i="2"/>
  <c r="EC151" i="2" s="1"/>
  <c r="CY151" i="2"/>
  <c r="ED151" i="2" s="1"/>
  <c r="CZ151" i="2"/>
  <c r="EE151" i="2" s="1"/>
  <c r="DA151" i="2"/>
  <c r="EF151" i="2" s="1"/>
  <c r="DB151" i="2"/>
  <c r="EG151" i="2" s="1"/>
  <c r="DC151" i="2"/>
  <c r="EH151" i="2" s="1"/>
  <c r="DD151" i="2"/>
  <c r="EI151" i="2" s="1"/>
  <c r="DE151" i="2"/>
  <c r="EJ151" i="2" s="1"/>
  <c r="DF151" i="2"/>
  <c r="EK151" i="2" s="1"/>
  <c r="DG151" i="2"/>
  <c r="EL151" i="2" s="1"/>
  <c r="DH151" i="2"/>
  <c r="EM151" i="2" s="1"/>
  <c r="DI151" i="2"/>
  <c r="EN151" i="2" s="1"/>
  <c r="DJ151" i="2"/>
  <c r="EO151" i="2" s="1"/>
  <c r="DK151" i="2"/>
  <c r="EP151" i="2" s="1"/>
  <c r="DL151" i="2"/>
  <c r="EQ151" i="2" s="1"/>
  <c r="DM151" i="2"/>
  <c r="ER151" i="2" s="1"/>
  <c r="DN151" i="2"/>
  <c r="ES151" i="2" s="1"/>
  <c r="DO151" i="2"/>
  <c r="ET151" i="2" s="1"/>
  <c r="CN152" i="2"/>
  <c r="DS152" i="2" s="1"/>
  <c r="CO152" i="2"/>
  <c r="DT152" i="2" s="1"/>
  <c r="CQ152" i="2"/>
  <c r="DV152" i="2" s="1"/>
  <c r="CR152" i="2"/>
  <c r="DW152" i="2" s="1"/>
  <c r="CS152" i="2"/>
  <c r="DX152" i="2" s="1"/>
  <c r="CT152" i="2"/>
  <c r="DY152" i="2" s="1"/>
  <c r="CU152" i="2"/>
  <c r="DZ152" i="2" s="1"/>
  <c r="CV152" i="2"/>
  <c r="EA152" i="2" s="1"/>
  <c r="CW152" i="2"/>
  <c r="EB152" i="2" s="1"/>
  <c r="CX152" i="2"/>
  <c r="EC152" i="2" s="1"/>
  <c r="CY152" i="2"/>
  <c r="ED152" i="2" s="1"/>
  <c r="DA152" i="2"/>
  <c r="EF152" i="2" s="1"/>
  <c r="DB152" i="2"/>
  <c r="EG152" i="2" s="1"/>
  <c r="DC152" i="2"/>
  <c r="EH152" i="2" s="1"/>
  <c r="DE152" i="2"/>
  <c r="EJ152" i="2" s="1"/>
  <c r="DF152" i="2"/>
  <c r="EK152" i="2" s="1"/>
  <c r="DG152" i="2"/>
  <c r="EL152" i="2" s="1"/>
  <c r="DI152" i="2"/>
  <c r="EN152" i="2" s="1"/>
  <c r="DJ152" i="2"/>
  <c r="EO152" i="2" s="1"/>
  <c r="DK152" i="2"/>
  <c r="EP152" i="2" s="1"/>
  <c r="DM152" i="2"/>
  <c r="ER152" i="2" s="1"/>
  <c r="DN152" i="2"/>
  <c r="ES152" i="2" s="1"/>
  <c r="DO152" i="2"/>
  <c r="ET152" i="2" s="1"/>
  <c r="CN153" i="2"/>
  <c r="DS153" i="2" s="1"/>
  <c r="CP153" i="2"/>
  <c r="DU153" i="2" s="1"/>
  <c r="CQ153" i="2"/>
  <c r="DV153" i="2" s="1"/>
  <c r="CR153" i="2"/>
  <c r="DW153" i="2" s="1"/>
  <c r="CS153" i="2"/>
  <c r="DX153" i="2" s="1"/>
  <c r="CT153" i="2"/>
  <c r="DY153" i="2" s="1"/>
  <c r="CU153" i="2"/>
  <c r="DZ153" i="2" s="1"/>
  <c r="CV153" i="2"/>
  <c r="EA153" i="2" s="1"/>
  <c r="CW153" i="2"/>
  <c r="EB153" i="2" s="1"/>
  <c r="CX153" i="2"/>
  <c r="EC153" i="2" s="1"/>
  <c r="CY153" i="2"/>
  <c r="ED153" i="2" s="1"/>
  <c r="CZ153" i="2"/>
  <c r="EE153" i="2" s="1"/>
  <c r="DA153" i="2"/>
  <c r="EF153" i="2" s="1"/>
  <c r="DB153" i="2"/>
  <c r="EG153" i="2" s="1"/>
  <c r="DC153" i="2"/>
  <c r="EH153" i="2" s="1"/>
  <c r="DD153" i="2"/>
  <c r="EI153" i="2" s="1"/>
  <c r="DE153" i="2"/>
  <c r="EJ153" i="2" s="1"/>
  <c r="DF153" i="2"/>
  <c r="EK153" i="2" s="1"/>
  <c r="DG153" i="2"/>
  <c r="EL153" i="2" s="1"/>
  <c r="DH153" i="2"/>
  <c r="EM153" i="2" s="1"/>
  <c r="DI153" i="2"/>
  <c r="EN153" i="2" s="1"/>
  <c r="DJ153" i="2"/>
  <c r="EO153" i="2" s="1"/>
  <c r="DK153" i="2"/>
  <c r="EP153" i="2" s="1"/>
  <c r="DL153" i="2"/>
  <c r="EQ153" i="2" s="1"/>
  <c r="DM153" i="2"/>
  <c r="ER153" i="2" s="1"/>
  <c r="DN153" i="2"/>
  <c r="ES153" i="2" s="1"/>
  <c r="DO153" i="2"/>
  <c r="ET153" i="2" s="1"/>
  <c r="CO154" i="2"/>
  <c r="DT154" i="2" s="1"/>
  <c r="CP154" i="2"/>
  <c r="DU154" i="2" s="1"/>
  <c r="CQ154" i="2"/>
  <c r="DV154" i="2" s="1"/>
  <c r="CR154" i="2"/>
  <c r="DW154" i="2" s="1"/>
  <c r="CS154" i="2"/>
  <c r="DX154" i="2" s="1"/>
  <c r="CT154" i="2"/>
  <c r="DY154" i="2" s="1"/>
  <c r="CU154" i="2"/>
  <c r="DZ154" i="2" s="1"/>
  <c r="CV154" i="2"/>
  <c r="EA154" i="2" s="1"/>
  <c r="CW154" i="2"/>
  <c r="EB154" i="2" s="1"/>
  <c r="CX154" i="2"/>
  <c r="EC154" i="2" s="1"/>
  <c r="CY154" i="2"/>
  <c r="ED154" i="2" s="1"/>
  <c r="CZ154" i="2"/>
  <c r="EE154" i="2" s="1"/>
  <c r="DA154" i="2"/>
  <c r="EF154" i="2" s="1"/>
  <c r="DB154" i="2"/>
  <c r="EG154" i="2" s="1"/>
  <c r="DC154" i="2"/>
  <c r="EH154" i="2" s="1"/>
  <c r="DD154" i="2"/>
  <c r="EI154" i="2" s="1"/>
  <c r="DE154" i="2"/>
  <c r="EJ154" i="2" s="1"/>
  <c r="DF154" i="2"/>
  <c r="EK154" i="2" s="1"/>
  <c r="DG154" i="2"/>
  <c r="EL154" i="2" s="1"/>
  <c r="DH154" i="2"/>
  <c r="EM154" i="2" s="1"/>
  <c r="DI154" i="2"/>
  <c r="EN154" i="2" s="1"/>
  <c r="DJ154" i="2"/>
  <c r="EO154" i="2" s="1"/>
  <c r="DK154" i="2"/>
  <c r="EP154" i="2" s="1"/>
  <c r="DL154" i="2"/>
  <c r="EQ154" i="2" s="1"/>
  <c r="DM154" i="2"/>
  <c r="ER154" i="2" s="1"/>
  <c r="DN154" i="2"/>
  <c r="ES154" i="2" s="1"/>
  <c r="DO154" i="2"/>
  <c r="ET154" i="2" s="1"/>
  <c r="CN155" i="2"/>
  <c r="DS155" i="2" s="1"/>
  <c r="CO155" i="2"/>
  <c r="DT155" i="2" s="1"/>
  <c r="CP155" i="2"/>
  <c r="DU155" i="2" s="1"/>
  <c r="CQ155" i="2"/>
  <c r="DV155" i="2" s="1"/>
  <c r="CR155" i="2"/>
  <c r="DW155" i="2" s="1"/>
  <c r="CS155" i="2"/>
  <c r="DX155" i="2" s="1"/>
  <c r="CT155" i="2"/>
  <c r="DY155" i="2" s="1"/>
  <c r="CU155" i="2"/>
  <c r="DZ155" i="2" s="1"/>
  <c r="CV155" i="2"/>
  <c r="EA155" i="2" s="1"/>
  <c r="CW155" i="2"/>
  <c r="EB155" i="2" s="1"/>
  <c r="CX155" i="2"/>
  <c r="EC155" i="2" s="1"/>
  <c r="CZ155" i="2"/>
  <c r="EE155" i="2" s="1"/>
  <c r="DA155" i="2"/>
  <c r="EF155" i="2" s="1"/>
  <c r="DB155" i="2"/>
  <c r="EG155" i="2" s="1"/>
  <c r="DD155" i="2"/>
  <c r="EI155" i="2" s="1"/>
  <c r="DE155" i="2"/>
  <c r="EJ155" i="2" s="1"/>
  <c r="DF155" i="2"/>
  <c r="EK155" i="2" s="1"/>
  <c r="DH155" i="2"/>
  <c r="EM155" i="2" s="1"/>
  <c r="DI155" i="2"/>
  <c r="EN155" i="2" s="1"/>
  <c r="DJ155" i="2"/>
  <c r="EO155" i="2" s="1"/>
  <c r="DL155" i="2"/>
  <c r="EQ155" i="2" s="1"/>
  <c r="DM155" i="2"/>
  <c r="ER155" i="2" s="1"/>
  <c r="DN155" i="2"/>
  <c r="ES155" i="2" s="1"/>
  <c r="CN156" i="2"/>
  <c r="DS156" i="2" s="1"/>
  <c r="CO156" i="2"/>
  <c r="DT156" i="2" s="1"/>
  <c r="CP156" i="2"/>
  <c r="DU156" i="2" s="1"/>
  <c r="CQ156" i="2"/>
  <c r="DV156" i="2" s="1"/>
  <c r="CR156" i="2"/>
  <c r="DW156" i="2" s="1"/>
  <c r="CS156" i="2"/>
  <c r="DX156" i="2" s="1"/>
  <c r="CT156" i="2"/>
  <c r="DY156" i="2" s="1"/>
  <c r="CU156" i="2"/>
  <c r="DZ156" i="2" s="1"/>
  <c r="CV156" i="2"/>
  <c r="EA156" i="2" s="1"/>
  <c r="CW156" i="2"/>
  <c r="EB156" i="2" s="1"/>
  <c r="CY156" i="2"/>
  <c r="ED156" i="2" s="1"/>
  <c r="CZ156" i="2"/>
  <c r="EE156" i="2" s="1"/>
  <c r="DA156" i="2"/>
  <c r="EF156" i="2" s="1"/>
  <c r="DB156" i="2"/>
  <c r="EG156" i="2" s="1"/>
  <c r="DC156" i="2"/>
  <c r="EH156" i="2" s="1"/>
  <c r="DD156" i="2"/>
  <c r="EI156" i="2" s="1"/>
  <c r="DE156" i="2"/>
  <c r="EJ156" i="2" s="1"/>
  <c r="DF156" i="2"/>
  <c r="EK156" i="2" s="1"/>
  <c r="DG156" i="2"/>
  <c r="EL156" i="2" s="1"/>
  <c r="DH156" i="2"/>
  <c r="EM156" i="2" s="1"/>
  <c r="DI156" i="2"/>
  <c r="EN156" i="2" s="1"/>
  <c r="DJ156" i="2"/>
  <c r="EO156" i="2" s="1"/>
  <c r="DK156" i="2"/>
  <c r="EP156" i="2" s="1"/>
  <c r="DL156" i="2"/>
  <c r="EQ156" i="2" s="1"/>
  <c r="DM156" i="2"/>
  <c r="ER156" i="2" s="1"/>
  <c r="DN156" i="2"/>
  <c r="ES156" i="2" s="1"/>
  <c r="DO156" i="2"/>
  <c r="ET156" i="2" s="1"/>
  <c r="CN157" i="2"/>
  <c r="DS157" i="2" s="1"/>
  <c r="CO157" i="2"/>
  <c r="DT157" i="2" s="1"/>
  <c r="CP157" i="2"/>
  <c r="DU157" i="2" s="1"/>
  <c r="CQ157" i="2"/>
  <c r="DV157" i="2" s="1"/>
  <c r="CR157" i="2"/>
  <c r="DW157" i="2" s="1"/>
  <c r="CS157" i="2"/>
  <c r="DX157" i="2" s="1"/>
  <c r="CT157" i="2"/>
  <c r="DY157" i="2" s="1"/>
  <c r="CU157" i="2"/>
  <c r="DZ157" i="2" s="1"/>
  <c r="CV157" i="2"/>
  <c r="EA157" i="2" s="1"/>
  <c r="CX157" i="2"/>
  <c r="EC157" i="2" s="1"/>
  <c r="CY157" i="2"/>
  <c r="ED157" i="2" s="1"/>
  <c r="CZ157" i="2"/>
  <c r="EE157" i="2" s="1"/>
  <c r="DA157" i="2"/>
  <c r="EF157" i="2" s="1"/>
  <c r="DB157" i="2"/>
  <c r="EG157" i="2" s="1"/>
  <c r="DC157" i="2"/>
  <c r="EH157" i="2" s="1"/>
  <c r="DD157" i="2"/>
  <c r="EI157" i="2" s="1"/>
  <c r="DE157" i="2"/>
  <c r="EJ157" i="2" s="1"/>
  <c r="DF157" i="2"/>
  <c r="EK157" i="2" s="1"/>
  <c r="DG157" i="2"/>
  <c r="EL157" i="2" s="1"/>
  <c r="DH157" i="2"/>
  <c r="EM157" i="2" s="1"/>
  <c r="DI157" i="2"/>
  <c r="EN157" i="2" s="1"/>
  <c r="DJ157" i="2"/>
  <c r="EO157" i="2" s="1"/>
  <c r="DK157" i="2"/>
  <c r="EP157" i="2" s="1"/>
  <c r="DL157" i="2"/>
  <c r="EQ157" i="2" s="1"/>
  <c r="DM157" i="2"/>
  <c r="ER157" i="2" s="1"/>
  <c r="DN157" i="2"/>
  <c r="ES157" i="2" s="1"/>
  <c r="DO157" i="2"/>
  <c r="ET157" i="2" s="1"/>
  <c r="CN158" i="2"/>
  <c r="DS158" i="2" s="1"/>
  <c r="CO158" i="2"/>
  <c r="DT158" i="2" s="1"/>
  <c r="CP158" i="2"/>
  <c r="DU158" i="2" s="1"/>
  <c r="CQ158" i="2"/>
  <c r="DV158" i="2" s="1"/>
  <c r="CR158" i="2"/>
  <c r="DW158" i="2" s="1"/>
  <c r="CS158" i="2"/>
  <c r="DX158" i="2" s="1"/>
  <c r="CT158" i="2"/>
  <c r="DY158" i="2" s="1"/>
  <c r="CU158" i="2"/>
  <c r="DZ158" i="2" s="1"/>
  <c r="CW158" i="2"/>
  <c r="EB158" i="2" s="1"/>
  <c r="CX158" i="2"/>
  <c r="EC158" i="2" s="1"/>
  <c r="CY158" i="2"/>
  <c r="ED158" i="2" s="1"/>
  <c r="CZ158" i="2"/>
  <c r="EE158" i="2" s="1"/>
  <c r="DA158" i="2"/>
  <c r="EF158" i="2" s="1"/>
  <c r="DC158" i="2"/>
  <c r="EH158" i="2" s="1"/>
  <c r="DD158" i="2"/>
  <c r="EI158" i="2" s="1"/>
  <c r="DE158" i="2"/>
  <c r="EJ158" i="2" s="1"/>
  <c r="DG158" i="2"/>
  <c r="EL158" i="2" s="1"/>
  <c r="DH158" i="2"/>
  <c r="EM158" i="2" s="1"/>
  <c r="DI158" i="2"/>
  <c r="EN158" i="2" s="1"/>
  <c r="DK158" i="2"/>
  <c r="EP158" i="2" s="1"/>
  <c r="DL158" i="2"/>
  <c r="EQ158" i="2" s="1"/>
  <c r="DM158" i="2"/>
  <c r="ER158" i="2" s="1"/>
  <c r="DO158" i="2"/>
  <c r="ET158" i="2" s="1"/>
  <c r="CN159" i="2"/>
  <c r="DS159" i="2" s="1"/>
  <c r="CO159" i="2"/>
  <c r="DT159" i="2" s="1"/>
  <c r="CP159" i="2"/>
  <c r="DU159" i="2" s="1"/>
  <c r="CQ159" i="2"/>
  <c r="DV159" i="2" s="1"/>
  <c r="CR159" i="2"/>
  <c r="DW159" i="2" s="1"/>
  <c r="CS159" i="2"/>
  <c r="DX159" i="2" s="1"/>
  <c r="CT159" i="2"/>
  <c r="DY159" i="2" s="1"/>
  <c r="CV159" i="2"/>
  <c r="EA159" i="2" s="1"/>
  <c r="CW159" i="2"/>
  <c r="EB159" i="2" s="1"/>
  <c r="CX159" i="2"/>
  <c r="EC159" i="2" s="1"/>
  <c r="CY159" i="2"/>
  <c r="ED159" i="2" s="1"/>
  <c r="CZ159" i="2"/>
  <c r="EE159" i="2" s="1"/>
  <c r="DA159" i="2"/>
  <c r="EF159" i="2" s="1"/>
  <c r="DB159" i="2"/>
  <c r="EG159" i="2" s="1"/>
  <c r="DC159" i="2"/>
  <c r="EH159" i="2" s="1"/>
  <c r="DD159" i="2"/>
  <c r="EI159" i="2" s="1"/>
  <c r="DE159" i="2"/>
  <c r="EJ159" i="2" s="1"/>
  <c r="DF159" i="2"/>
  <c r="EK159" i="2" s="1"/>
  <c r="DG159" i="2"/>
  <c r="EL159" i="2" s="1"/>
  <c r="DH159" i="2"/>
  <c r="EM159" i="2" s="1"/>
  <c r="DI159" i="2"/>
  <c r="EN159" i="2" s="1"/>
  <c r="DJ159" i="2"/>
  <c r="EO159" i="2" s="1"/>
  <c r="DK159" i="2"/>
  <c r="EP159" i="2" s="1"/>
  <c r="DL159" i="2"/>
  <c r="EQ159" i="2" s="1"/>
  <c r="DM159" i="2"/>
  <c r="ER159" i="2" s="1"/>
  <c r="DN159" i="2"/>
  <c r="ES159" i="2" s="1"/>
  <c r="DO159" i="2"/>
  <c r="ET159" i="2" s="1"/>
  <c r="CN160" i="2"/>
  <c r="DS160" i="2" s="1"/>
  <c r="CO160" i="2"/>
  <c r="DT160" i="2" s="1"/>
  <c r="CP160" i="2"/>
  <c r="DU160" i="2" s="1"/>
  <c r="CQ160" i="2"/>
  <c r="DV160" i="2" s="1"/>
  <c r="CR160" i="2"/>
  <c r="DW160" i="2" s="1"/>
  <c r="CS160" i="2"/>
  <c r="DX160" i="2" s="1"/>
  <c r="CU160" i="2"/>
  <c r="DZ160" i="2" s="1"/>
  <c r="CV160" i="2"/>
  <c r="EA160" i="2" s="1"/>
  <c r="CW160" i="2"/>
  <c r="EB160" i="2" s="1"/>
  <c r="CX160" i="2"/>
  <c r="EC160" i="2" s="1"/>
  <c r="CY160" i="2"/>
  <c r="ED160" i="2" s="1"/>
  <c r="CZ160" i="2"/>
  <c r="EE160" i="2" s="1"/>
  <c r="DA160" i="2"/>
  <c r="EF160" i="2" s="1"/>
  <c r="DB160" i="2"/>
  <c r="EG160" i="2" s="1"/>
  <c r="DC160" i="2"/>
  <c r="EH160" i="2" s="1"/>
  <c r="DD160" i="2"/>
  <c r="EI160" i="2" s="1"/>
  <c r="DE160" i="2"/>
  <c r="EJ160" i="2" s="1"/>
  <c r="DF160" i="2"/>
  <c r="EK160" i="2" s="1"/>
  <c r="DG160" i="2"/>
  <c r="EL160" i="2" s="1"/>
  <c r="DH160" i="2"/>
  <c r="EM160" i="2" s="1"/>
  <c r="DI160" i="2"/>
  <c r="EN160" i="2" s="1"/>
  <c r="DJ160" i="2"/>
  <c r="EO160" i="2" s="1"/>
  <c r="DK160" i="2"/>
  <c r="EP160" i="2" s="1"/>
  <c r="DL160" i="2"/>
  <c r="EQ160" i="2" s="1"/>
  <c r="DM160" i="2"/>
  <c r="ER160" i="2" s="1"/>
  <c r="DN160" i="2"/>
  <c r="ES160" i="2" s="1"/>
  <c r="DO160" i="2"/>
  <c r="ET160" i="2" s="1"/>
  <c r="CN161" i="2"/>
  <c r="DS161" i="2" s="1"/>
  <c r="CO161" i="2"/>
  <c r="DT161" i="2" s="1"/>
  <c r="CP161" i="2"/>
  <c r="DU161" i="2" s="1"/>
  <c r="CQ161" i="2"/>
  <c r="DV161" i="2" s="1"/>
  <c r="CR161" i="2"/>
  <c r="DW161" i="2" s="1"/>
  <c r="CT161" i="2"/>
  <c r="DY161" i="2" s="1"/>
  <c r="CU161" i="2"/>
  <c r="DZ161" i="2" s="1"/>
  <c r="CV161" i="2"/>
  <c r="EA161" i="2" s="1"/>
  <c r="CW161" i="2"/>
  <c r="EB161" i="2" s="1"/>
  <c r="CX161" i="2"/>
  <c r="EC161" i="2" s="1"/>
  <c r="CY161" i="2"/>
  <c r="ED161" i="2" s="1"/>
  <c r="CZ161" i="2"/>
  <c r="EE161" i="2" s="1"/>
  <c r="DB161" i="2"/>
  <c r="EG161" i="2" s="1"/>
  <c r="DC161" i="2"/>
  <c r="EH161" i="2" s="1"/>
  <c r="DD161" i="2"/>
  <c r="EI161" i="2" s="1"/>
  <c r="DF161" i="2"/>
  <c r="EK161" i="2" s="1"/>
  <c r="DG161" i="2"/>
  <c r="EL161" i="2" s="1"/>
  <c r="DH161" i="2"/>
  <c r="EM161" i="2" s="1"/>
  <c r="DJ161" i="2"/>
  <c r="EO161" i="2" s="1"/>
  <c r="DK161" i="2"/>
  <c r="EP161" i="2" s="1"/>
  <c r="DL161" i="2"/>
  <c r="EQ161" i="2" s="1"/>
  <c r="DN161" i="2"/>
  <c r="ES161" i="2" s="1"/>
  <c r="DO161" i="2"/>
  <c r="ET161" i="2" s="1"/>
  <c r="CM162" i="2"/>
  <c r="DR162" i="2" s="1"/>
  <c r="CN162" i="2"/>
  <c r="DS162" i="2" s="1"/>
  <c r="CO162" i="2"/>
  <c r="DT162" i="2" s="1"/>
  <c r="CP162" i="2"/>
  <c r="DU162" i="2" s="1"/>
  <c r="CQ162" i="2"/>
  <c r="DV162" i="2" s="1"/>
  <c r="CS162" i="2"/>
  <c r="DX162" i="2" s="1"/>
  <c r="CT162" i="2"/>
  <c r="DY162" i="2" s="1"/>
  <c r="CU162" i="2"/>
  <c r="DZ162" i="2" s="1"/>
  <c r="CV162" i="2"/>
  <c r="EA162" i="2" s="1"/>
  <c r="CW162" i="2"/>
  <c r="EB162" i="2" s="1"/>
  <c r="CX162" i="2"/>
  <c r="EC162" i="2" s="1"/>
  <c r="CY162" i="2"/>
  <c r="ED162" i="2" s="1"/>
  <c r="CZ162" i="2"/>
  <c r="EE162" i="2" s="1"/>
  <c r="DA162" i="2"/>
  <c r="EF162" i="2" s="1"/>
  <c r="DB162" i="2"/>
  <c r="EG162" i="2" s="1"/>
  <c r="DC162" i="2"/>
  <c r="EH162" i="2" s="1"/>
  <c r="DD162" i="2"/>
  <c r="EI162" i="2" s="1"/>
  <c r="DE162" i="2"/>
  <c r="EJ162" i="2" s="1"/>
  <c r="DF162" i="2"/>
  <c r="EK162" i="2" s="1"/>
  <c r="DG162" i="2"/>
  <c r="EL162" i="2" s="1"/>
  <c r="DH162" i="2"/>
  <c r="EM162" i="2" s="1"/>
  <c r="DI162" i="2"/>
  <c r="EN162" i="2" s="1"/>
  <c r="DJ162" i="2"/>
  <c r="EO162" i="2" s="1"/>
  <c r="DK162" i="2"/>
  <c r="EP162" i="2" s="1"/>
  <c r="DL162" i="2"/>
  <c r="EQ162" i="2" s="1"/>
  <c r="DM162" i="2"/>
  <c r="ER162" i="2" s="1"/>
  <c r="DN162" i="2"/>
  <c r="ES162" i="2" s="1"/>
  <c r="DO162" i="2"/>
  <c r="ET162" i="2" s="1"/>
  <c r="CN163" i="2"/>
  <c r="DS163" i="2" s="1"/>
  <c r="CO163" i="2"/>
  <c r="DT163" i="2" s="1"/>
  <c r="CP163" i="2"/>
  <c r="DU163" i="2" s="1"/>
  <c r="CR163" i="2"/>
  <c r="DW163" i="2" s="1"/>
  <c r="CS163" i="2"/>
  <c r="DX163" i="2" s="1"/>
  <c r="CT163" i="2"/>
  <c r="DY163" i="2" s="1"/>
  <c r="CU163" i="2"/>
  <c r="DZ163" i="2" s="1"/>
  <c r="CV163" i="2"/>
  <c r="EA163" i="2" s="1"/>
  <c r="CW163" i="2"/>
  <c r="EB163" i="2" s="1"/>
  <c r="CX163" i="2"/>
  <c r="EC163" i="2" s="1"/>
  <c r="CY163" i="2"/>
  <c r="ED163" i="2" s="1"/>
  <c r="CZ163" i="2"/>
  <c r="EE163" i="2" s="1"/>
  <c r="DA163" i="2"/>
  <c r="EF163" i="2" s="1"/>
  <c r="DB163" i="2"/>
  <c r="EG163" i="2" s="1"/>
  <c r="DC163" i="2"/>
  <c r="EH163" i="2" s="1"/>
  <c r="DD163" i="2"/>
  <c r="EI163" i="2" s="1"/>
  <c r="DE163" i="2"/>
  <c r="EJ163" i="2" s="1"/>
  <c r="DF163" i="2"/>
  <c r="EK163" i="2" s="1"/>
  <c r="DG163" i="2"/>
  <c r="EL163" i="2" s="1"/>
  <c r="DH163" i="2"/>
  <c r="EM163" i="2" s="1"/>
  <c r="DI163" i="2"/>
  <c r="EN163" i="2" s="1"/>
  <c r="DJ163" i="2"/>
  <c r="EO163" i="2" s="1"/>
  <c r="DK163" i="2"/>
  <c r="EP163" i="2" s="1"/>
  <c r="DL163" i="2"/>
  <c r="EQ163" i="2" s="1"/>
  <c r="DM163" i="2"/>
  <c r="ER163" i="2" s="1"/>
  <c r="DN163" i="2"/>
  <c r="ES163" i="2" s="1"/>
  <c r="DO163" i="2"/>
  <c r="ET163" i="2" s="1"/>
  <c r="CN164" i="2"/>
  <c r="DS164" i="2" s="1"/>
  <c r="CO164" i="2"/>
  <c r="DT164" i="2" s="1"/>
  <c r="CQ164" i="2"/>
  <c r="DV164" i="2" s="1"/>
  <c r="CR164" i="2"/>
  <c r="DW164" i="2" s="1"/>
  <c r="CS164" i="2"/>
  <c r="DX164" i="2" s="1"/>
  <c r="CT164" i="2"/>
  <c r="DY164" i="2" s="1"/>
  <c r="CU164" i="2"/>
  <c r="DZ164" i="2" s="1"/>
  <c r="CV164" i="2"/>
  <c r="EA164" i="2" s="1"/>
  <c r="CW164" i="2"/>
  <c r="EB164" i="2" s="1"/>
  <c r="CX164" i="2"/>
  <c r="EC164" i="2" s="1"/>
  <c r="CY164" i="2"/>
  <c r="ED164" i="2" s="1"/>
  <c r="DA164" i="2"/>
  <c r="EF164" i="2" s="1"/>
  <c r="DB164" i="2"/>
  <c r="EG164" i="2" s="1"/>
  <c r="DC164" i="2"/>
  <c r="EH164" i="2" s="1"/>
  <c r="DE164" i="2"/>
  <c r="EJ164" i="2" s="1"/>
  <c r="DF164" i="2"/>
  <c r="EK164" i="2" s="1"/>
  <c r="DG164" i="2"/>
  <c r="EL164" i="2" s="1"/>
  <c r="DI164" i="2"/>
  <c r="EN164" i="2" s="1"/>
  <c r="DJ164" i="2"/>
  <c r="EO164" i="2" s="1"/>
  <c r="DK164" i="2"/>
  <c r="EP164" i="2" s="1"/>
  <c r="DM164" i="2"/>
  <c r="ER164" i="2" s="1"/>
  <c r="DN164" i="2"/>
  <c r="ES164" i="2" s="1"/>
  <c r="DO164" i="2"/>
  <c r="ET164" i="2" s="1"/>
  <c r="CN165" i="2"/>
  <c r="DS165" i="2" s="1"/>
  <c r="CP165" i="2"/>
  <c r="DU165" i="2" s="1"/>
  <c r="CQ165" i="2"/>
  <c r="DV165" i="2" s="1"/>
  <c r="CR165" i="2"/>
  <c r="DW165" i="2" s="1"/>
  <c r="CS165" i="2"/>
  <c r="DX165" i="2" s="1"/>
  <c r="CT165" i="2"/>
  <c r="DY165" i="2" s="1"/>
  <c r="CU165" i="2"/>
  <c r="DZ165" i="2" s="1"/>
  <c r="CV165" i="2"/>
  <c r="EA165" i="2" s="1"/>
  <c r="CW165" i="2"/>
  <c r="EB165" i="2" s="1"/>
  <c r="CX165" i="2"/>
  <c r="EC165" i="2" s="1"/>
  <c r="CY165" i="2"/>
  <c r="ED165" i="2" s="1"/>
  <c r="CZ165" i="2"/>
  <c r="EE165" i="2" s="1"/>
  <c r="DA165" i="2"/>
  <c r="EF165" i="2" s="1"/>
  <c r="DB165" i="2"/>
  <c r="EG165" i="2" s="1"/>
  <c r="DC165" i="2"/>
  <c r="EH165" i="2" s="1"/>
  <c r="DD165" i="2"/>
  <c r="EI165" i="2" s="1"/>
  <c r="DE165" i="2"/>
  <c r="EJ165" i="2" s="1"/>
  <c r="DF165" i="2"/>
  <c r="EK165" i="2" s="1"/>
  <c r="DG165" i="2"/>
  <c r="EL165" i="2" s="1"/>
  <c r="DH165" i="2"/>
  <c r="EM165" i="2" s="1"/>
  <c r="DI165" i="2"/>
  <c r="EN165" i="2" s="1"/>
  <c r="DJ165" i="2"/>
  <c r="EO165" i="2" s="1"/>
  <c r="DK165" i="2"/>
  <c r="EP165" i="2" s="1"/>
  <c r="DL165" i="2"/>
  <c r="EQ165" i="2" s="1"/>
  <c r="DM165" i="2"/>
  <c r="ER165" i="2" s="1"/>
  <c r="DN165" i="2"/>
  <c r="ES165" i="2" s="1"/>
  <c r="DO165" i="2"/>
  <c r="ET165" i="2" s="1"/>
  <c r="CM166" i="2"/>
  <c r="DR166" i="2" s="1"/>
  <c r="CO166" i="2"/>
  <c r="DT166" i="2" s="1"/>
  <c r="CP166" i="2"/>
  <c r="DU166" i="2" s="1"/>
  <c r="CQ166" i="2"/>
  <c r="DV166" i="2" s="1"/>
  <c r="CR166" i="2"/>
  <c r="DW166" i="2" s="1"/>
  <c r="CS166" i="2"/>
  <c r="DX166" i="2" s="1"/>
  <c r="CT166" i="2"/>
  <c r="DY166" i="2" s="1"/>
  <c r="CU166" i="2"/>
  <c r="DZ166" i="2" s="1"/>
  <c r="CV166" i="2"/>
  <c r="EA166" i="2" s="1"/>
  <c r="CW166" i="2"/>
  <c r="EB166" i="2" s="1"/>
  <c r="CX166" i="2"/>
  <c r="EC166" i="2" s="1"/>
  <c r="CY166" i="2"/>
  <c r="ED166" i="2" s="1"/>
  <c r="CZ166" i="2"/>
  <c r="EE166" i="2" s="1"/>
  <c r="DA166" i="2"/>
  <c r="EF166" i="2" s="1"/>
  <c r="DB166" i="2"/>
  <c r="EG166" i="2" s="1"/>
  <c r="DC166" i="2"/>
  <c r="EH166" i="2" s="1"/>
  <c r="DD166" i="2"/>
  <c r="EI166" i="2" s="1"/>
  <c r="DE166" i="2"/>
  <c r="EJ166" i="2" s="1"/>
  <c r="DF166" i="2"/>
  <c r="EK166" i="2" s="1"/>
  <c r="DG166" i="2"/>
  <c r="EL166" i="2" s="1"/>
  <c r="DH166" i="2"/>
  <c r="EM166" i="2" s="1"/>
  <c r="DI166" i="2"/>
  <c r="EN166" i="2" s="1"/>
  <c r="DJ166" i="2"/>
  <c r="EO166" i="2" s="1"/>
  <c r="DK166" i="2"/>
  <c r="EP166" i="2" s="1"/>
  <c r="DL166" i="2"/>
  <c r="EQ166" i="2" s="1"/>
  <c r="DM166" i="2"/>
  <c r="ER166" i="2" s="1"/>
  <c r="DN166" i="2"/>
  <c r="ES166" i="2" s="1"/>
  <c r="DO166" i="2"/>
  <c r="ET166" i="2" s="1"/>
  <c r="CN167" i="2"/>
  <c r="DS167" i="2" s="1"/>
  <c r="CO167" i="2"/>
  <c r="DT167" i="2" s="1"/>
  <c r="CP167" i="2"/>
  <c r="DU167" i="2" s="1"/>
  <c r="CQ167" i="2"/>
  <c r="DV167" i="2" s="1"/>
  <c r="CR167" i="2"/>
  <c r="DW167" i="2" s="1"/>
  <c r="CS167" i="2"/>
  <c r="DX167" i="2" s="1"/>
  <c r="CT167" i="2"/>
  <c r="DY167" i="2" s="1"/>
  <c r="CU167" i="2"/>
  <c r="DZ167" i="2" s="1"/>
  <c r="CV167" i="2"/>
  <c r="EA167" i="2" s="1"/>
  <c r="CW167" i="2"/>
  <c r="EB167" i="2" s="1"/>
  <c r="CX167" i="2"/>
  <c r="EC167" i="2" s="1"/>
  <c r="CZ167" i="2"/>
  <c r="EE167" i="2" s="1"/>
  <c r="DA167" i="2"/>
  <c r="EF167" i="2" s="1"/>
  <c r="DB167" i="2"/>
  <c r="EG167" i="2" s="1"/>
  <c r="DD167" i="2"/>
  <c r="EI167" i="2" s="1"/>
  <c r="DE167" i="2"/>
  <c r="EJ167" i="2" s="1"/>
  <c r="DF167" i="2"/>
  <c r="EK167" i="2" s="1"/>
  <c r="DH167" i="2"/>
  <c r="EM167" i="2" s="1"/>
  <c r="DI167" i="2"/>
  <c r="EN167" i="2" s="1"/>
  <c r="DJ167" i="2"/>
  <c r="EO167" i="2" s="1"/>
  <c r="DL167" i="2"/>
  <c r="EQ167" i="2" s="1"/>
  <c r="DM167" i="2"/>
  <c r="ER167" i="2" s="1"/>
  <c r="DN167" i="2"/>
  <c r="ES167" i="2" s="1"/>
  <c r="CN168" i="2"/>
  <c r="DS168" i="2" s="1"/>
  <c r="CO168" i="2"/>
  <c r="DT168" i="2" s="1"/>
  <c r="CP168" i="2"/>
  <c r="DU168" i="2" s="1"/>
  <c r="CQ168" i="2"/>
  <c r="DV168" i="2" s="1"/>
  <c r="CR168" i="2"/>
  <c r="DW168" i="2" s="1"/>
  <c r="CS168" i="2"/>
  <c r="DX168" i="2" s="1"/>
  <c r="CT168" i="2"/>
  <c r="DY168" i="2" s="1"/>
  <c r="CU168" i="2"/>
  <c r="DZ168" i="2" s="1"/>
  <c r="CV168" i="2"/>
  <c r="EA168" i="2" s="1"/>
  <c r="CW168" i="2"/>
  <c r="EB168" i="2" s="1"/>
  <c r="CY168" i="2"/>
  <c r="ED168" i="2" s="1"/>
  <c r="CZ168" i="2"/>
  <c r="EE168" i="2" s="1"/>
  <c r="DA168" i="2"/>
  <c r="EF168" i="2" s="1"/>
  <c r="DB168" i="2"/>
  <c r="EG168" i="2" s="1"/>
  <c r="DC168" i="2"/>
  <c r="EH168" i="2" s="1"/>
  <c r="DD168" i="2"/>
  <c r="EI168" i="2" s="1"/>
  <c r="DE168" i="2"/>
  <c r="EJ168" i="2" s="1"/>
  <c r="DF168" i="2"/>
  <c r="EK168" i="2" s="1"/>
  <c r="DG168" i="2"/>
  <c r="EL168" i="2" s="1"/>
  <c r="DH168" i="2"/>
  <c r="EM168" i="2" s="1"/>
  <c r="DI168" i="2"/>
  <c r="EN168" i="2" s="1"/>
  <c r="DJ168" i="2"/>
  <c r="EO168" i="2" s="1"/>
  <c r="DK168" i="2"/>
  <c r="EP168" i="2" s="1"/>
  <c r="DL168" i="2"/>
  <c r="EQ168" i="2" s="1"/>
  <c r="DM168" i="2"/>
  <c r="ER168" i="2" s="1"/>
  <c r="DN168" i="2"/>
  <c r="ES168" i="2" s="1"/>
  <c r="DO168" i="2"/>
  <c r="ET168" i="2" s="1"/>
  <c r="CN169" i="2"/>
  <c r="DS169" i="2" s="1"/>
  <c r="CO169" i="2"/>
  <c r="DT169" i="2" s="1"/>
  <c r="CP169" i="2"/>
  <c r="DU169" i="2" s="1"/>
  <c r="CQ169" i="2"/>
  <c r="DV169" i="2" s="1"/>
  <c r="CR169" i="2"/>
  <c r="DW169" i="2" s="1"/>
  <c r="CS169" i="2"/>
  <c r="DX169" i="2" s="1"/>
  <c r="CT169" i="2"/>
  <c r="DY169" i="2" s="1"/>
  <c r="CU169" i="2"/>
  <c r="DZ169" i="2" s="1"/>
  <c r="CV169" i="2"/>
  <c r="EA169" i="2" s="1"/>
  <c r="CX169" i="2"/>
  <c r="EC169" i="2" s="1"/>
  <c r="CY169" i="2"/>
  <c r="ED169" i="2" s="1"/>
  <c r="CZ169" i="2"/>
  <c r="EE169" i="2" s="1"/>
  <c r="DA169" i="2"/>
  <c r="EF169" i="2" s="1"/>
  <c r="DB169" i="2"/>
  <c r="EG169" i="2" s="1"/>
  <c r="DC169" i="2"/>
  <c r="EH169" i="2" s="1"/>
  <c r="DD169" i="2"/>
  <c r="EI169" i="2" s="1"/>
  <c r="DE169" i="2"/>
  <c r="EJ169" i="2" s="1"/>
  <c r="DF169" i="2"/>
  <c r="EK169" i="2" s="1"/>
  <c r="DG169" i="2"/>
  <c r="EL169" i="2" s="1"/>
  <c r="DH169" i="2"/>
  <c r="EM169" i="2" s="1"/>
  <c r="DI169" i="2"/>
  <c r="EN169" i="2" s="1"/>
  <c r="DJ169" i="2"/>
  <c r="EO169" i="2" s="1"/>
  <c r="DK169" i="2"/>
  <c r="EP169" i="2" s="1"/>
  <c r="DL169" i="2"/>
  <c r="EQ169" i="2" s="1"/>
  <c r="DM169" i="2"/>
  <c r="ER169" i="2" s="1"/>
  <c r="DN169" i="2"/>
  <c r="ES169" i="2" s="1"/>
  <c r="DO169" i="2"/>
  <c r="ET169" i="2" s="1"/>
  <c r="CM170" i="2"/>
  <c r="DR170" i="2" s="1"/>
  <c r="CN170" i="2"/>
  <c r="DS170" i="2" s="1"/>
  <c r="CO170" i="2"/>
  <c r="DT170" i="2" s="1"/>
  <c r="CP170" i="2"/>
  <c r="DU170" i="2" s="1"/>
  <c r="CQ170" i="2"/>
  <c r="DV170" i="2" s="1"/>
  <c r="CR170" i="2"/>
  <c r="DW170" i="2" s="1"/>
  <c r="CS170" i="2"/>
  <c r="DX170" i="2" s="1"/>
  <c r="CT170" i="2"/>
  <c r="DY170" i="2" s="1"/>
  <c r="CU170" i="2"/>
  <c r="DZ170" i="2" s="1"/>
  <c r="CW170" i="2"/>
  <c r="EB170" i="2" s="1"/>
  <c r="CX170" i="2"/>
  <c r="EC170" i="2" s="1"/>
  <c r="CY170" i="2"/>
  <c r="ED170" i="2" s="1"/>
  <c r="CZ170" i="2"/>
  <c r="EE170" i="2" s="1"/>
  <c r="DA170" i="2"/>
  <c r="EF170" i="2" s="1"/>
  <c r="DC170" i="2"/>
  <c r="EH170" i="2" s="1"/>
  <c r="DD170" i="2"/>
  <c r="EI170" i="2" s="1"/>
  <c r="DE170" i="2"/>
  <c r="EJ170" i="2" s="1"/>
  <c r="DG170" i="2"/>
  <c r="EL170" i="2" s="1"/>
  <c r="DH170" i="2"/>
  <c r="EM170" i="2" s="1"/>
  <c r="DI170" i="2"/>
  <c r="EN170" i="2" s="1"/>
  <c r="DK170" i="2"/>
  <c r="EP170" i="2" s="1"/>
  <c r="DL170" i="2"/>
  <c r="EQ170" i="2" s="1"/>
  <c r="DM170" i="2"/>
  <c r="ER170" i="2" s="1"/>
  <c r="DO170" i="2"/>
  <c r="ET170" i="2" s="1"/>
  <c r="CN171" i="2"/>
  <c r="DS171" i="2" s="1"/>
  <c r="CO171" i="2"/>
  <c r="DT171" i="2" s="1"/>
  <c r="CP171" i="2"/>
  <c r="DU171" i="2" s="1"/>
  <c r="CQ171" i="2"/>
  <c r="DV171" i="2" s="1"/>
  <c r="CR171" i="2"/>
  <c r="DW171" i="2" s="1"/>
  <c r="CS171" i="2"/>
  <c r="DX171" i="2" s="1"/>
  <c r="CT171" i="2"/>
  <c r="DY171" i="2" s="1"/>
  <c r="CV171" i="2"/>
  <c r="EA171" i="2" s="1"/>
  <c r="CW171" i="2"/>
  <c r="EB171" i="2" s="1"/>
  <c r="CX171" i="2"/>
  <c r="EC171" i="2" s="1"/>
  <c r="CY171" i="2"/>
  <c r="ED171" i="2" s="1"/>
  <c r="CZ171" i="2"/>
  <c r="EE171" i="2" s="1"/>
  <c r="DA171" i="2"/>
  <c r="EF171" i="2" s="1"/>
  <c r="DB171" i="2"/>
  <c r="EG171" i="2" s="1"/>
  <c r="DC171" i="2"/>
  <c r="EH171" i="2" s="1"/>
  <c r="DD171" i="2"/>
  <c r="EI171" i="2" s="1"/>
  <c r="DE171" i="2"/>
  <c r="EJ171" i="2" s="1"/>
  <c r="DF171" i="2"/>
  <c r="EK171" i="2" s="1"/>
  <c r="DG171" i="2"/>
  <c r="EL171" i="2" s="1"/>
  <c r="DH171" i="2"/>
  <c r="EM171" i="2" s="1"/>
  <c r="DI171" i="2"/>
  <c r="EN171" i="2" s="1"/>
  <c r="DJ171" i="2"/>
  <c r="EO171" i="2" s="1"/>
  <c r="DK171" i="2"/>
  <c r="EP171" i="2" s="1"/>
  <c r="DL171" i="2"/>
  <c r="EQ171" i="2" s="1"/>
  <c r="DM171" i="2"/>
  <c r="ER171" i="2" s="1"/>
  <c r="DN171" i="2"/>
  <c r="ES171" i="2" s="1"/>
  <c r="DO171" i="2"/>
  <c r="ET171" i="2" s="1"/>
  <c r="CN172" i="2"/>
  <c r="DS172" i="2" s="1"/>
  <c r="CO172" i="2"/>
  <c r="DT172" i="2" s="1"/>
  <c r="CP172" i="2"/>
  <c r="DU172" i="2" s="1"/>
  <c r="CQ172" i="2"/>
  <c r="DV172" i="2" s="1"/>
  <c r="CR172" i="2"/>
  <c r="DW172" i="2" s="1"/>
  <c r="CS172" i="2"/>
  <c r="DX172" i="2" s="1"/>
  <c r="CU172" i="2"/>
  <c r="DZ172" i="2" s="1"/>
  <c r="CV172" i="2"/>
  <c r="EA172" i="2" s="1"/>
  <c r="CW172" i="2"/>
  <c r="EB172" i="2" s="1"/>
  <c r="CX172" i="2"/>
  <c r="EC172" i="2" s="1"/>
  <c r="CY172" i="2"/>
  <c r="ED172" i="2" s="1"/>
  <c r="CZ172" i="2"/>
  <c r="EE172" i="2" s="1"/>
  <c r="DA172" i="2"/>
  <c r="EF172" i="2" s="1"/>
  <c r="DB172" i="2"/>
  <c r="EG172" i="2" s="1"/>
  <c r="DC172" i="2"/>
  <c r="EH172" i="2" s="1"/>
  <c r="DD172" i="2"/>
  <c r="EI172" i="2" s="1"/>
  <c r="DE172" i="2"/>
  <c r="EJ172" i="2" s="1"/>
  <c r="DF172" i="2"/>
  <c r="EK172" i="2" s="1"/>
  <c r="DG172" i="2"/>
  <c r="EL172" i="2" s="1"/>
  <c r="DH172" i="2"/>
  <c r="EM172" i="2" s="1"/>
  <c r="DI172" i="2"/>
  <c r="EN172" i="2" s="1"/>
  <c r="DJ172" i="2"/>
  <c r="EO172" i="2" s="1"/>
  <c r="DK172" i="2"/>
  <c r="EP172" i="2" s="1"/>
  <c r="DL172" i="2"/>
  <c r="EQ172" i="2" s="1"/>
  <c r="DM172" i="2"/>
  <c r="ER172" i="2" s="1"/>
  <c r="DN172" i="2"/>
  <c r="ES172" i="2" s="1"/>
  <c r="DO172" i="2"/>
  <c r="ET172" i="2" s="1"/>
  <c r="CN173" i="2"/>
  <c r="DS173" i="2" s="1"/>
  <c r="CO173" i="2"/>
  <c r="DT173" i="2" s="1"/>
  <c r="CP173" i="2"/>
  <c r="DU173" i="2" s="1"/>
  <c r="CQ173" i="2"/>
  <c r="DV173" i="2" s="1"/>
  <c r="CR173" i="2"/>
  <c r="DW173" i="2" s="1"/>
  <c r="CT173" i="2"/>
  <c r="DY173" i="2" s="1"/>
  <c r="CU173" i="2"/>
  <c r="DZ173" i="2" s="1"/>
  <c r="CV173" i="2"/>
  <c r="EA173" i="2" s="1"/>
  <c r="CW173" i="2"/>
  <c r="EB173" i="2" s="1"/>
  <c r="CX173" i="2"/>
  <c r="EC173" i="2" s="1"/>
  <c r="CY173" i="2"/>
  <c r="ED173" i="2" s="1"/>
  <c r="CZ173" i="2"/>
  <c r="EE173" i="2" s="1"/>
  <c r="DB173" i="2"/>
  <c r="EG173" i="2" s="1"/>
  <c r="DC173" i="2"/>
  <c r="EH173" i="2" s="1"/>
  <c r="DD173" i="2"/>
  <c r="EI173" i="2" s="1"/>
  <c r="DF173" i="2"/>
  <c r="EK173" i="2" s="1"/>
  <c r="DG173" i="2"/>
  <c r="EL173" i="2" s="1"/>
  <c r="DH173" i="2"/>
  <c r="EM173" i="2" s="1"/>
  <c r="DJ173" i="2"/>
  <c r="EO173" i="2" s="1"/>
  <c r="DK173" i="2"/>
  <c r="EP173" i="2" s="1"/>
  <c r="DL173" i="2"/>
  <c r="EQ173" i="2" s="1"/>
  <c r="DN173" i="2"/>
  <c r="ES173" i="2" s="1"/>
  <c r="DO173" i="2"/>
  <c r="ET173" i="2" s="1"/>
  <c r="CM174" i="2"/>
  <c r="DR174" i="2" s="1"/>
  <c r="CN174" i="2"/>
  <c r="DS174" i="2" s="1"/>
  <c r="CO174" i="2"/>
  <c r="DT174" i="2" s="1"/>
  <c r="CP174" i="2"/>
  <c r="DU174" i="2" s="1"/>
  <c r="CQ174" i="2"/>
  <c r="DV174" i="2" s="1"/>
  <c r="CS174" i="2"/>
  <c r="DX174" i="2" s="1"/>
  <c r="CT174" i="2"/>
  <c r="DY174" i="2" s="1"/>
  <c r="CU174" i="2"/>
  <c r="DZ174" i="2" s="1"/>
  <c r="CV174" i="2"/>
  <c r="EA174" i="2" s="1"/>
  <c r="CW174" i="2"/>
  <c r="EB174" i="2" s="1"/>
  <c r="CX174" i="2"/>
  <c r="EC174" i="2" s="1"/>
  <c r="CY174" i="2"/>
  <c r="ED174" i="2" s="1"/>
  <c r="CZ174" i="2"/>
  <c r="EE174" i="2" s="1"/>
  <c r="DA174" i="2"/>
  <c r="EF174" i="2" s="1"/>
  <c r="DB174" i="2"/>
  <c r="EG174" i="2" s="1"/>
  <c r="DC174" i="2"/>
  <c r="EH174" i="2" s="1"/>
  <c r="DD174" i="2"/>
  <c r="EI174" i="2" s="1"/>
  <c r="DE174" i="2"/>
  <c r="EJ174" i="2" s="1"/>
  <c r="DF174" i="2"/>
  <c r="EK174" i="2" s="1"/>
  <c r="DG174" i="2"/>
  <c r="EL174" i="2" s="1"/>
  <c r="DH174" i="2"/>
  <c r="EM174" i="2" s="1"/>
  <c r="DI174" i="2"/>
  <c r="EN174" i="2" s="1"/>
  <c r="DJ174" i="2"/>
  <c r="EO174" i="2" s="1"/>
  <c r="DK174" i="2"/>
  <c r="EP174" i="2" s="1"/>
  <c r="DL174" i="2"/>
  <c r="EQ174" i="2" s="1"/>
  <c r="DM174" i="2"/>
  <c r="ER174" i="2" s="1"/>
  <c r="DN174" i="2"/>
  <c r="ES174" i="2" s="1"/>
  <c r="DO174" i="2"/>
  <c r="ET174" i="2" s="1"/>
  <c r="CN175" i="2"/>
  <c r="DS175" i="2" s="1"/>
  <c r="CO175" i="2"/>
  <c r="DT175" i="2" s="1"/>
  <c r="CP175" i="2"/>
  <c r="DU175" i="2" s="1"/>
  <c r="CR175" i="2"/>
  <c r="DW175" i="2" s="1"/>
  <c r="CS175" i="2"/>
  <c r="DX175" i="2" s="1"/>
  <c r="CT175" i="2"/>
  <c r="DY175" i="2" s="1"/>
  <c r="CU175" i="2"/>
  <c r="DZ175" i="2" s="1"/>
  <c r="CV175" i="2"/>
  <c r="EA175" i="2" s="1"/>
  <c r="CW175" i="2"/>
  <c r="EB175" i="2" s="1"/>
  <c r="CX175" i="2"/>
  <c r="EC175" i="2" s="1"/>
  <c r="CY175" i="2"/>
  <c r="ED175" i="2" s="1"/>
  <c r="CZ175" i="2"/>
  <c r="EE175" i="2" s="1"/>
  <c r="DA175" i="2"/>
  <c r="EF175" i="2" s="1"/>
  <c r="DB175" i="2"/>
  <c r="EG175" i="2" s="1"/>
  <c r="DC175" i="2"/>
  <c r="EH175" i="2" s="1"/>
  <c r="DD175" i="2"/>
  <c r="EI175" i="2" s="1"/>
  <c r="DE175" i="2"/>
  <c r="EJ175" i="2" s="1"/>
  <c r="DF175" i="2"/>
  <c r="EK175" i="2" s="1"/>
  <c r="DG175" i="2"/>
  <c r="EL175" i="2" s="1"/>
  <c r="DH175" i="2"/>
  <c r="EM175" i="2" s="1"/>
  <c r="DI175" i="2"/>
  <c r="EN175" i="2" s="1"/>
  <c r="DJ175" i="2"/>
  <c r="EO175" i="2" s="1"/>
  <c r="DK175" i="2"/>
  <c r="EP175" i="2" s="1"/>
  <c r="DL175" i="2"/>
  <c r="EQ175" i="2" s="1"/>
  <c r="DM175" i="2"/>
  <c r="ER175" i="2" s="1"/>
  <c r="DN175" i="2"/>
  <c r="ES175" i="2" s="1"/>
  <c r="DO175" i="2"/>
  <c r="ET175" i="2" s="1"/>
  <c r="CN176" i="2"/>
  <c r="DS176" i="2" s="1"/>
  <c r="CO176" i="2"/>
  <c r="DT176" i="2" s="1"/>
  <c r="CQ176" i="2"/>
  <c r="DV176" i="2" s="1"/>
  <c r="CR176" i="2"/>
  <c r="DW176" i="2" s="1"/>
  <c r="CS176" i="2"/>
  <c r="DX176" i="2" s="1"/>
  <c r="CT176" i="2"/>
  <c r="DY176" i="2" s="1"/>
  <c r="CU176" i="2"/>
  <c r="DZ176" i="2" s="1"/>
  <c r="CV176" i="2"/>
  <c r="EA176" i="2" s="1"/>
  <c r="CW176" i="2"/>
  <c r="EB176" i="2" s="1"/>
  <c r="CX176" i="2"/>
  <c r="EC176" i="2" s="1"/>
  <c r="CY176" i="2"/>
  <c r="ED176" i="2" s="1"/>
  <c r="DA176" i="2"/>
  <c r="EF176" i="2" s="1"/>
  <c r="DB176" i="2"/>
  <c r="EG176" i="2" s="1"/>
  <c r="DC176" i="2"/>
  <c r="EH176" i="2" s="1"/>
  <c r="DE176" i="2"/>
  <c r="EJ176" i="2" s="1"/>
  <c r="DF176" i="2"/>
  <c r="EK176" i="2" s="1"/>
  <c r="DG176" i="2"/>
  <c r="EL176" i="2" s="1"/>
  <c r="DI176" i="2"/>
  <c r="EN176" i="2" s="1"/>
  <c r="DJ176" i="2"/>
  <c r="EO176" i="2" s="1"/>
  <c r="DK176" i="2"/>
  <c r="EP176" i="2" s="1"/>
  <c r="DM176" i="2"/>
  <c r="ER176" i="2" s="1"/>
  <c r="DN176" i="2"/>
  <c r="ES176" i="2" s="1"/>
  <c r="DO176" i="2"/>
  <c r="ET176" i="2" s="1"/>
  <c r="CN177" i="2"/>
  <c r="DS177" i="2" s="1"/>
  <c r="CP177" i="2"/>
  <c r="DU177" i="2" s="1"/>
  <c r="CQ177" i="2"/>
  <c r="DV177" i="2" s="1"/>
  <c r="CR177" i="2"/>
  <c r="DW177" i="2" s="1"/>
  <c r="CS177" i="2"/>
  <c r="DX177" i="2" s="1"/>
  <c r="CT177" i="2"/>
  <c r="DY177" i="2" s="1"/>
  <c r="CU177" i="2"/>
  <c r="DZ177" i="2" s="1"/>
  <c r="CV177" i="2"/>
  <c r="EA177" i="2" s="1"/>
  <c r="CW177" i="2"/>
  <c r="EB177" i="2" s="1"/>
  <c r="CX177" i="2"/>
  <c r="EC177" i="2" s="1"/>
  <c r="CY177" i="2"/>
  <c r="ED177" i="2" s="1"/>
  <c r="CZ177" i="2"/>
  <c r="EE177" i="2" s="1"/>
  <c r="DA177" i="2"/>
  <c r="EF177" i="2" s="1"/>
  <c r="DB177" i="2"/>
  <c r="EG177" i="2" s="1"/>
  <c r="DC177" i="2"/>
  <c r="EH177" i="2" s="1"/>
  <c r="DD177" i="2"/>
  <c r="EI177" i="2" s="1"/>
  <c r="DE177" i="2"/>
  <c r="EJ177" i="2" s="1"/>
  <c r="DF177" i="2"/>
  <c r="EK177" i="2" s="1"/>
  <c r="DG177" i="2"/>
  <c r="EL177" i="2" s="1"/>
  <c r="DH177" i="2"/>
  <c r="EM177" i="2" s="1"/>
  <c r="DI177" i="2"/>
  <c r="EN177" i="2" s="1"/>
  <c r="DJ177" i="2"/>
  <c r="EO177" i="2" s="1"/>
  <c r="DK177" i="2"/>
  <c r="EP177" i="2" s="1"/>
  <c r="DL177" i="2"/>
  <c r="EQ177" i="2" s="1"/>
  <c r="DM177" i="2"/>
  <c r="ER177" i="2" s="1"/>
  <c r="DN177" i="2"/>
  <c r="ES177" i="2" s="1"/>
  <c r="DO177" i="2"/>
  <c r="ET177" i="2" s="1"/>
  <c r="CO178" i="2"/>
  <c r="DT178" i="2" s="1"/>
  <c r="CP178" i="2"/>
  <c r="DU178" i="2" s="1"/>
  <c r="CQ178" i="2"/>
  <c r="DV178" i="2" s="1"/>
  <c r="CR178" i="2"/>
  <c r="DW178" i="2" s="1"/>
  <c r="CS178" i="2"/>
  <c r="DX178" i="2" s="1"/>
  <c r="CT178" i="2"/>
  <c r="DY178" i="2" s="1"/>
  <c r="CU178" i="2"/>
  <c r="DZ178" i="2" s="1"/>
  <c r="CV178" i="2"/>
  <c r="EA178" i="2" s="1"/>
  <c r="CW178" i="2"/>
  <c r="EB178" i="2" s="1"/>
  <c r="CX178" i="2"/>
  <c r="EC178" i="2" s="1"/>
  <c r="CY178" i="2"/>
  <c r="ED178" i="2" s="1"/>
  <c r="CZ178" i="2"/>
  <c r="EE178" i="2" s="1"/>
  <c r="DA178" i="2"/>
  <c r="EF178" i="2" s="1"/>
  <c r="DB178" i="2"/>
  <c r="EG178" i="2" s="1"/>
  <c r="DC178" i="2"/>
  <c r="EH178" i="2" s="1"/>
  <c r="DD178" i="2"/>
  <c r="EI178" i="2" s="1"/>
  <c r="DE178" i="2"/>
  <c r="EJ178" i="2" s="1"/>
  <c r="DF178" i="2"/>
  <c r="EK178" i="2" s="1"/>
  <c r="DG178" i="2"/>
  <c r="EL178" i="2" s="1"/>
  <c r="DH178" i="2"/>
  <c r="EM178" i="2" s="1"/>
  <c r="DI178" i="2"/>
  <c r="EN178" i="2" s="1"/>
  <c r="DJ178" i="2"/>
  <c r="EO178" i="2" s="1"/>
  <c r="DK178" i="2"/>
  <c r="EP178" i="2" s="1"/>
  <c r="DL178" i="2"/>
  <c r="EQ178" i="2" s="1"/>
  <c r="DM178" i="2"/>
  <c r="ER178" i="2" s="1"/>
  <c r="DN178" i="2"/>
  <c r="ES178" i="2" s="1"/>
  <c r="DO178" i="2"/>
  <c r="ET178" i="2" s="1"/>
  <c r="CN179" i="2"/>
  <c r="DS179" i="2" s="1"/>
  <c r="CO179" i="2"/>
  <c r="DT179" i="2" s="1"/>
  <c r="CP179" i="2"/>
  <c r="DU179" i="2" s="1"/>
  <c r="CQ179" i="2"/>
  <c r="DV179" i="2" s="1"/>
  <c r="CR179" i="2"/>
  <c r="DW179" i="2" s="1"/>
  <c r="CS179" i="2"/>
  <c r="DX179" i="2" s="1"/>
  <c r="CT179" i="2"/>
  <c r="DY179" i="2" s="1"/>
  <c r="CU179" i="2"/>
  <c r="DZ179" i="2" s="1"/>
  <c r="CV179" i="2"/>
  <c r="EA179" i="2" s="1"/>
  <c r="CW179" i="2"/>
  <c r="EB179" i="2" s="1"/>
  <c r="CX179" i="2"/>
  <c r="EC179" i="2" s="1"/>
  <c r="CZ179" i="2"/>
  <c r="EE179" i="2" s="1"/>
  <c r="DA179" i="2"/>
  <c r="EF179" i="2" s="1"/>
  <c r="DB179" i="2"/>
  <c r="EG179" i="2" s="1"/>
  <c r="DD179" i="2"/>
  <c r="EI179" i="2" s="1"/>
  <c r="DE179" i="2"/>
  <c r="EJ179" i="2" s="1"/>
  <c r="DF179" i="2"/>
  <c r="EK179" i="2" s="1"/>
  <c r="DH179" i="2"/>
  <c r="EM179" i="2" s="1"/>
  <c r="DI179" i="2"/>
  <c r="EN179" i="2" s="1"/>
  <c r="DJ179" i="2"/>
  <c r="EO179" i="2" s="1"/>
  <c r="DL179" i="2"/>
  <c r="EQ179" i="2" s="1"/>
  <c r="DM179" i="2"/>
  <c r="ER179" i="2" s="1"/>
  <c r="DN179" i="2"/>
  <c r="ES179" i="2" s="1"/>
  <c r="CN180" i="2"/>
  <c r="DS180" i="2" s="1"/>
  <c r="CO180" i="2"/>
  <c r="DT180" i="2" s="1"/>
  <c r="CP180" i="2"/>
  <c r="DU180" i="2" s="1"/>
  <c r="CQ180" i="2"/>
  <c r="DV180" i="2" s="1"/>
  <c r="CR180" i="2"/>
  <c r="DW180" i="2" s="1"/>
  <c r="CS180" i="2"/>
  <c r="DX180" i="2" s="1"/>
  <c r="CT180" i="2"/>
  <c r="DY180" i="2" s="1"/>
  <c r="CU180" i="2"/>
  <c r="DZ180" i="2" s="1"/>
  <c r="CV180" i="2"/>
  <c r="EA180" i="2" s="1"/>
  <c r="CW180" i="2"/>
  <c r="EB180" i="2" s="1"/>
  <c r="CY180" i="2"/>
  <c r="ED180" i="2" s="1"/>
  <c r="CZ180" i="2"/>
  <c r="EE180" i="2" s="1"/>
  <c r="DA180" i="2"/>
  <c r="EF180" i="2" s="1"/>
  <c r="DB180" i="2"/>
  <c r="EG180" i="2" s="1"/>
  <c r="DC180" i="2"/>
  <c r="EH180" i="2" s="1"/>
  <c r="DD180" i="2"/>
  <c r="EI180" i="2" s="1"/>
  <c r="DE180" i="2"/>
  <c r="EJ180" i="2" s="1"/>
  <c r="DF180" i="2"/>
  <c r="EK180" i="2" s="1"/>
  <c r="DG180" i="2"/>
  <c r="EL180" i="2" s="1"/>
  <c r="DH180" i="2"/>
  <c r="EM180" i="2" s="1"/>
  <c r="DI180" i="2"/>
  <c r="EN180" i="2" s="1"/>
  <c r="DJ180" i="2"/>
  <c r="EO180" i="2" s="1"/>
  <c r="DK180" i="2"/>
  <c r="EP180" i="2" s="1"/>
  <c r="DL180" i="2"/>
  <c r="EQ180" i="2" s="1"/>
  <c r="DM180" i="2"/>
  <c r="ER180" i="2" s="1"/>
  <c r="DN180" i="2"/>
  <c r="ES180" i="2" s="1"/>
  <c r="DO180" i="2"/>
  <c r="ET180" i="2" s="1"/>
  <c r="CN181" i="2"/>
  <c r="DS181" i="2" s="1"/>
  <c r="CO181" i="2"/>
  <c r="DT181" i="2" s="1"/>
  <c r="CP181" i="2"/>
  <c r="DU181" i="2" s="1"/>
  <c r="CQ181" i="2"/>
  <c r="DV181" i="2" s="1"/>
  <c r="CR181" i="2"/>
  <c r="DW181" i="2" s="1"/>
  <c r="CS181" i="2"/>
  <c r="DX181" i="2" s="1"/>
  <c r="CT181" i="2"/>
  <c r="DY181" i="2" s="1"/>
  <c r="CU181" i="2"/>
  <c r="DZ181" i="2" s="1"/>
  <c r="CV181" i="2"/>
  <c r="EA181" i="2" s="1"/>
  <c r="CX181" i="2"/>
  <c r="EC181" i="2" s="1"/>
  <c r="CY181" i="2"/>
  <c r="ED181" i="2" s="1"/>
  <c r="CZ181" i="2"/>
  <c r="EE181" i="2" s="1"/>
  <c r="DA181" i="2"/>
  <c r="EF181" i="2" s="1"/>
  <c r="DB181" i="2"/>
  <c r="EG181" i="2" s="1"/>
  <c r="DC181" i="2"/>
  <c r="EH181" i="2" s="1"/>
  <c r="DD181" i="2"/>
  <c r="EI181" i="2" s="1"/>
  <c r="DE181" i="2"/>
  <c r="EJ181" i="2" s="1"/>
  <c r="DF181" i="2"/>
  <c r="EK181" i="2" s="1"/>
  <c r="DG181" i="2"/>
  <c r="EL181" i="2" s="1"/>
  <c r="DH181" i="2"/>
  <c r="EM181" i="2" s="1"/>
  <c r="DI181" i="2"/>
  <c r="EN181" i="2" s="1"/>
  <c r="DJ181" i="2"/>
  <c r="EO181" i="2" s="1"/>
  <c r="DK181" i="2"/>
  <c r="EP181" i="2" s="1"/>
  <c r="DL181" i="2"/>
  <c r="EQ181" i="2" s="1"/>
  <c r="DM181" i="2"/>
  <c r="ER181" i="2" s="1"/>
  <c r="DN181" i="2"/>
  <c r="ES181" i="2" s="1"/>
  <c r="DO181" i="2"/>
  <c r="ET181" i="2" s="1"/>
  <c r="CN182" i="2"/>
  <c r="DS182" i="2" s="1"/>
  <c r="CO182" i="2"/>
  <c r="DT182" i="2" s="1"/>
  <c r="CP182" i="2"/>
  <c r="DU182" i="2" s="1"/>
  <c r="CQ182" i="2"/>
  <c r="DV182" i="2" s="1"/>
  <c r="CR182" i="2"/>
  <c r="DW182" i="2" s="1"/>
  <c r="CS182" i="2"/>
  <c r="DX182" i="2" s="1"/>
  <c r="CT182" i="2"/>
  <c r="DY182" i="2" s="1"/>
  <c r="CU182" i="2"/>
  <c r="DZ182" i="2" s="1"/>
  <c r="CW182" i="2"/>
  <c r="EB182" i="2" s="1"/>
  <c r="CX182" i="2"/>
  <c r="EC182" i="2" s="1"/>
  <c r="CY182" i="2"/>
  <c r="ED182" i="2" s="1"/>
  <c r="CZ182" i="2"/>
  <c r="EE182" i="2" s="1"/>
  <c r="DA182" i="2"/>
  <c r="EF182" i="2" s="1"/>
  <c r="DC182" i="2"/>
  <c r="EH182" i="2" s="1"/>
  <c r="DD182" i="2"/>
  <c r="EI182" i="2" s="1"/>
  <c r="DE182" i="2"/>
  <c r="EJ182" i="2" s="1"/>
  <c r="DG182" i="2"/>
  <c r="EL182" i="2" s="1"/>
  <c r="DH182" i="2"/>
  <c r="EM182" i="2" s="1"/>
  <c r="DI182" i="2"/>
  <c r="EN182" i="2" s="1"/>
  <c r="DK182" i="2"/>
  <c r="EP182" i="2" s="1"/>
  <c r="DL182" i="2"/>
  <c r="EQ182" i="2" s="1"/>
  <c r="DM182" i="2"/>
  <c r="ER182" i="2" s="1"/>
  <c r="DO182" i="2"/>
  <c r="ET182" i="2" s="1"/>
  <c r="CN183" i="2"/>
  <c r="DS183" i="2" s="1"/>
  <c r="CO183" i="2"/>
  <c r="DT183" i="2" s="1"/>
  <c r="CP183" i="2"/>
  <c r="DU183" i="2" s="1"/>
  <c r="CQ183" i="2"/>
  <c r="DV183" i="2" s="1"/>
  <c r="CR183" i="2"/>
  <c r="DW183" i="2" s="1"/>
  <c r="CS183" i="2"/>
  <c r="DX183" i="2" s="1"/>
  <c r="CT183" i="2"/>
  <c r="DY183" i="2" s="1"/>
  <c r="CV183" i="2"/>
  <c r="EA183" i="2" s="1"/>
  <c r="CW183" i="2"/>
  <c r="EB183" i="2" s="1"/>
  <c r="CX183" i="2"/>
  <c r="EC183" i="2" s="1"/>
  <c r="CY183" i="2"/>
  <c r="ED183" i="2" s="1"/>
  <c r="CZ183" i="2"/>
  <c r="EE183" i="2" s="1"/>
  <c r="DA183" i="2"/>
  <c r="EF183" i="2" s="1"/>
  <c r="DB183" i="2"/>
  <c r="EG183" i="2" s="1"/>
  <c r="DC183" i="2"/>
  <c r="EH183" i="2" s="1"/>
  <c r="DD183" i="2"/>
  <c r="EI183" i="2" s="1"/>
  <c r="DE183" i="2"/>
  <c r="EJ183" i="2" s="1"/>
  <c r="DF183" i="2"/>
  <c r="EK183" i="2" s="1"/>
  <c r="DG183" i="2"/>
  <c r="EL183" i="2" s="1"/>
  <c r="DH183" i="2"/>
  <c r="EM183" i="2" s="1"/>
  <c r="DI183" i="2"/>
  <c r="EN183" i="2" s="1"/>
  <c r="DJ183" i="2"/>
  <c r="EO183" i="2" s="1"/>
  <c r="DK183" i="2"/>
  <c r="EP183" i="2" s="1"/>
  <c r="DL183" i="2"/>
  <c r="EQ183" i="2" s="1"/>
  <c r="DM183" i="2"/>
  <c r="ER183" i="2" s="1"/>
  <c r="DN183" i="2"/>
  <c r="ES183" i="2" s="1"/>
  <c r="DO183" i="2"/>
  <c r="ET183" i="2" s="1"/>
  <c r="CN184" i="2"/>
  <c r="DS184" i="2" s="1"/>
  <c r="CO184" i="2"/>
  <c r="DT184" i="2" s="1"/>
  <c r="CP184" i="2"/>
  <c r="DU184" i="2" s="1"/>
  <c r="CQ184" i="2"/>
  <c r="DV184" i="2" s="1"/>
  <c r="CR184" i="2"/>
  <c r="DW184" i="2" s="1"/>
  <c r="CS184" i="2"/>
  <c r="DX184" i="2" s="1"/>
  <c r="CU184" i="2"/>
  <c r="DZ184" i="2" s="1"/>
  <c r="CV184" i="2"/>
  <c r="EA184" i="2" s="1"/>
  <c r="CW184" i="2"/>
  <c r="EB184" i="2" s="1"/>
  <c r="CX184" i="2"/>
  <c r="EC184" i="2" s="1"/>
  <c r="CY184" i="2"/>
  <c r="ED184" i="2" s="1"/>
  <c r="CZ184" i="2"/>
  <c r="EE184" i="2" s="1"/>
  <c r="DA184" i="2"/>
  <c r="EF184" i="2" s="1"/>
  <c r="DB184" i="2"/>
  <c r="EG184" i="2" s="1"/>
  <c r="DC184" i="2"/>
  <c r="EH184" i="2" s="1"/>
  <c r="DD184" i="2"/>
  <c r="EI184" i="2" s="1"/>
  <c r="DE184" i="2"/>
  <c r="EJ184" i="2" s="1"/>
  <c r="DF184" i="2"/>
  <c r="EK184" i="2" s="1"/>
  <c r="DG184" i="2"/>
  <c r="EL184" i="2" s="1"/>
  <c r="DH184" i="2"/>
  <c r="EM184" i="2" s="1"/>
  <c r="DI184" i="2"/>
  <c r="EN184" i="2" s="1"/>
  <c r="DJ184" i="2"/>
  <c r="EO184" i="2" s="1"/>
  <c r="DK184" i="2"/>
  <c r="EP184" i="2" s="1"/>
  <c r="DL184" i="2"/>
  <c r="EQ184" i="2" s="1"/>
  <c r="DM184" i="2"/>
  <c r="ER184" i="2" s="1"/>
  <c r="DN184" i="2"/>
  <c r="ES184" i="2" s="1"/>
  <c r="DO184" i="2"/>
  <c r="ET184" i="2" s="1"/>
  <c r="CN185" i="2"/>
  <c r="DS185" i="2" s="1"/>
  <c r="CO185" i="2"/>
  <c r="DT185" i="2" s="1"/>
  <c r="CP185" i="2"/>
  <c r="DU185" i="2" s="1"/>
  <c r="CQ185" i="2"/>
  <c r="DV185" i="2" s="1"/>
  <c r="CR185" i="2"/>
  <c r="DW185" i="2" s="1"/>
  <c r="CT185" i="2"/>
  <c r="DY185" i="2" s="1"/>
  <c r="CU185" i="2"/>
  <c r="DZ185" i="2" s="1"/>
  <c r="CV185" i="2"/>
  <c r="EA185" i="2" s="1"/>
  <c r="CW185" i="2"/>
  <c r="EB185" i="2" s="1"/>
  <c r="CX185" i="2"/>
  <c r="EC185" i="2" s="1"/>
  <c r="CY185" i="2"/>
  <c r="ED185" i="2" s="1"/>
  <c r="CZ185" i="2"/>
  <c r="EE185" i="2" s="1"/>
  <c r="DB185" i="2"/>
  <c r="EG185" i="2" s="1"/>
  <c r="DC185" i="2"/>
  <c r="EH185" i="2" s="1"/>
  <c r="DD185" i="2"/>
  <c r="EI185" i="2" s="1"/>
  <c r="DF185" i="2"/>
  <c r="EK185" i="2" s="1"/>
  <c r="DG185" i="2"/>
  <c r="EL185" i="2" s="1"/>
  <c r="DH185" i="2"/>
  <c r="EM185" i="2" s="1"/>
  <c r="DJ185" i="2"/>
  <c r="EO185" i="2" s="1"/>
  <c r="DK185" i="2"/>
  <c r="EP185" i="2" s="1"/>
  <c r="DL185" i="2"/>
  <c r="EQ185" i="2" s="1"/>
  <c r="DN185" i="2"/>
  <c r="ES185" i="2" s="1"/>
  <c r="DO185" i="2"/>
  <c r="ET185" i="2" s="1"/>
  <c r="CM186" i="2"/>
  <c r="DR186" i="2" s="1"/>
  <c r="CN186" i="2"/>
  <c r="DS186" i="2" s="1"/>
  <c r="CO186" i="2"/>
  <c r="DT186" i="2" s="1"/>
  <c r="CP186" i="2"/>
  <c r="DU186" i="2" s="1"/>
  <c r="CQ186" i="2"/>
  <c r="DV186" i="2" s="1"/>
  <c r="CS186" i="2"/>
  <c r="DX186" i="2" s="1"/>
  <c r="CT186" i="2"/>
  <c r="DY186" i="2" s="1"/>
  <c r="CU186" i="2"/>
  <c r="DZ186" i="2" s="1"/>
  <c r="CV186" i="2"/>
  <c r="EA186" i="2" s="1"/>
  <c r="CW186" i="2"/>
  <c r="EB186" i="2" s="1"/>
  <c r="CX186" i="2"/>
  <c r="EC186" i="2" s="1"/>
  <c r="CY186" i="2"/>
  <c r="ED186" i="2" s="1"/>
  <c r="CZ186" i="2"/>
  <c r="EE186" i="2" s="1"/>
  <c r="DA186" i="2"/>
  <c r="EF186" i="2" s="1"/>
  <c r="DB186" i="2"/>
  <c r="EG186" i="2" s="1"/>
  <c r="DC186" i="2"/>
  <c r="EH186" i="2" s="1"/>
  <c r="DD186" i="2"/>
  <c r="EI186" i="2" s="1"/>
  <c r="DE186" i="2"/>
  <c r="EJ186" i="2" s="1"/>
  <c r="DF186" i="2"/>
  <c r="EK186" i="2" s="1"/>
  <c r="DG186" i="2"/>
  <c r="EL186" i="2" s="1"/>
  <c r="DH186" i="2"/>
  <c r="EM186" i="2" s="1"/>
  <c r="DI186" i="2"/>
  <c r="EN186" i="2" s="1"/>
  <c r="DJ186" i="2"/>
  <c r="EO186" i="2" s="1"/>
  <c r="DK186" i="2"/>
  <c r="EP186" i="2" s="1"/>
  <c r="DL186" i="2"/>
  <c r="EQ186" i="2" s="1"/>
  <c r="DM186" i="2"/>
  <c r="ER186" i="2" s="1"/>
  <c r="DN186" i="2"/>
  <c r="ES186" i="2" s="1"/>
  <c r="DO186" i="2"/>
  <c r="ET186" i="2" s="1"/>
  <c r="CN187" i="2"/>
  <c r="DS187" i="2" s="1"/>
  <c r="CO187" i="2"/>
  <c r="DT187" i="2" s="1"/>
  <c r="CP187" i="2"/>
  <c r="DU187" i="2" s="1"/>
  <c r="CR187" i="2"/>
  <c r="DW187" i="2" s="1"/>
  <c r="CS187" i="2"/>
  <c r="DX187" i="2" s="1"/>
  <c r="CT187" i="2"/>
  <c r="DY187" i="2" s="1"/>
  <c r="CU187" i="2"/>
  <c r="DZ187" i="2" s="1"/>
  <c r="CV187" i="2"/>
  <c r="EA187" i="2" s="1"/>
  <c r="CW187" i="2"/>
  <c r="EB187" i="2" s="1"/>
  <c r="CX187" i="2"/>
  <c r="EC187" i="2" s="1"/>
  <c r="CY187" i="2"/>
  <c r="ED187" i="2" s="1"/>
  <c r="CZ187" i="2"/>
  <c r="EE187" i="2" s="1"/>
  <c r="DA187" i="2"/>
  <c r="EF187" i="2" s="1"/>
  <c r="DB187" i="2"/>
  <c r="EG187" i="2" s="1"/>
  <c r="DC187" i="2"/>
  <c r="EH187" i="2" s="1"/>
  <c r="DD187" i="2"/>
  <c r="EI187" i="2" s="1"/>
  <c r="DE187" i="2"/>
  <c r="EJ187" i="2" s="1"/>
  <c r="DF187" i="2"/>
  <c r="EK187" i="2" s="1"/>
  <c r="DG187" i="2"/>
  <c r="EL187" i="2" s="1"/>
  <c r="DH187" i="2"/>
  <c r="EM187" i="2" s="1"/>
  <c r="DI187" i="2"/>
  <c r="EN187" i="2" s="1"/>
  <c r="DJ187" i="2"/>
  <c r="EO187" i="2" s="1"/>
  <c r="DK187" i="2"/>
  <c r="EP187" i="2" s="1"/>
  <c r="DL187" i="2"/>
  <c r="EQ187" i="2" s="1"/>
  <c r="DM187" i="2"/>
  <c r="ER187" i="2" s="1"/>
  <c r="DN187" i="2"/>
  <c r="ES187" i="2" s="1"/>
  <c r="DO187" i="2"/>
  <c r="ET187" i="2" s="1"/>
  <c r="CN188" i="2"/>
  <c r="DS188" i="2" s="1"/>
  <c r="CO188" i="2"/>
  <c r="DT188" i="2" s="1"/>
  <c r="CQ188" i="2"/>
  <c r="DV188" i="2" s="1"/>
  <c r="CR188" i="2"/>
  <c r="DW188" i="2" s="1"/>
  <c r="CS188" i="2"/>
  <c r="DX188" i="2" s="1"/>
  <c r="CT188" i="2"/>
  <c r="DY188" i="2" s="1"/>
  <c r="CU188" i="2"/>
  <c r="DZ188" i="2" s="1"/>
  <c r="CV188" i="2"/>
  <c r="EA188" i="2" s="1"/>
  <c r="CW188" i="2"/>
  <c r="EB188" i="2" s="1"/>
  <c r="CX188" i="2"/>
  <c r="EC188" i="2" s="1"/>
  <c r="CY188" i="2"/>
  <c r="ED188" i="2" s="1"/>
  <c r="CZ188" i="2"/>
  <c r="EE188" i="2" s="1"/>
  <c r="DA188" i="2"/>
  <c r="EF188" i="2" s="1"/>
  <c r="DB188" i="2"/>
  <c r="EG188" i="2" s="1"/>
  <c r="DC188" i="2"/>
  <c r="EH188" i="2" s="1"/>
  <c r="DE188" i="2"/>
  <c r="EJ188" i="2" s="1"/>
  <c r="DF188" i="2"/>
  <c r="EK188" i="2" s="1"/>
  <c r="DG188" i="2"/>
  <c r="EL188" i="2" s="1"/>
  <c r="DI188" i="2"/>
  <c r="EN188" i="2" s="1"/>
  <c r="DJ188" i="2"/>
  <c r="EO188" i="2" s="1"/>
  <c r="DK188" i="2"/>
  <c r="EP188" i="2" s="1"/>
  <c r="DM188" i="2"/>
  <c r="ER188" i="2" s="1"/>
  <c r="DN188" i="2"/>
  <c r="ES188" i="2" s="1"/>
  <c r="DO188" i="2"/>
  <c r="ET188" i="2" s="1"/>
  <c r="CN189" i="2"/>
  <c r="DS189" i="2" s="1"/>
  <c r="CP189" i="2"/>
  <c r="DU189" i="2" s="1"/>
  <c r="CQ189" i="2"/>
  <c r="DV189" i="2" s="1"/>
  <c r="CR189" i="2"/>
  <c r="DW189" i="2" s="1"/>
  <c r="CS189" i="2"/>
  <c r="DX189" i="2" s="1"/>
  <c r="CT189" i="2"/>
  <c r="DY189" i="2" s="1"/>
  <c r="CU189" i="2"/>
  <c r="DZ189" i="2" s="1"/>
  <c r="CV189" i="2"/>
  <c r="EA189" i="2" s="1"/>
  <c r="CW189" i="2"/>
  <c r="EB189" i="2" s="1"/>
  <c r="CX189" i="2"/>
  <c r="EC189" i="2" s="1"/>
  <c r="CY189" i="2"/>
  <c r="ED189" i="2" s="1"/>
  <c r="CZ189" i="2"/>
  <c r="EE189" i="2" s="1"/>
  <c r="DA189" i="2"/>
  <c r="EF189" i="2" s="1"/>
  <c r="DB189" i="2"/>
  <c r="EG189" i="2" s="1"/>
  <c r="DC189" i="2"/>
  <c r="EH189" i="2" s="1"/>
  <c r="DD189" i="2"/>
  <c r="EI189" i="2" s="1"/>
  <c r="DE189" i="2"/>
  <c r="EJ189" i="2" s="1"/>
  <c r="DF189" i="2"/>
  <c r="EK189" i="2" s="1"/>
  <c r="DG189" i="2"/>
  <c r="EL189" i="2" s="1"/>
  <c r="DH189" i="2"/>
  <c r="EM189" i="2" s="1"/>
  <c r="DI189" i="2"/>
  <c r="EN189" i="2" s="1"/>
  <c r="DJ189" i="2"/>
  <c r="EO189" i="2" s="1"/>
  <c r="DK189" i="2"/>
  <c r="EP189" i="2" s="1"/>
  <c r="DL189" i="2"/>
  <c r="EQ189" i="2" s="1"/>
  <c r="DM189" i="2"/>
  <c r="ER189" i="2" s="1"/>
  <c r="DN189" i="2"/>
  <c r="ES189" i="2" s="1"/>
  <c r="DO189" i="2"/>
  <c r="ET189" i="2" s="1"/>
  <c r="CM190" i="2"/>
  <c r="DR190" i="2" s="1"/>
  <c r="CO190" i="2"/>
  <c r="DT190" i="2" s="1"/>
  <c r="CP190" i="2"/>
  <c r="DU190" i="2" s="1"/>
  <c r="CQ190" i="2"/>
  <c r="DV190" i="2" s="1"/>
  <c r="CR190" i="2"/>
  <c r="DW190" i="2" s="1"/>
  <c r="CS190" i="2"/>
  <c r="DX190" i="2" s="1"/>
  <c r="CT190" i="2"/>
  <c r="DY190" i="2" s="1"/>
  <c r="CU190" i="2"/>
  <c r="DZ190" i="2" s="1"/>
  <c r="CV190" i="2"/>
  <c r="EA190" i="2" s="1"/>
  <c r="CW190" i="2"/>
  <c r="EB190" i="2" s="1"/>
  <c r="CX190" i="2"/>
  <c r="EC190" i="2" s="1"/>
  <c r="CY190" i="2"/>
  <c r="ED190" i="2" s="1"/>
  <c r="CZ190" i="2"/>
  <c r="EE190" i="2" s="1"/>
  <c r="DA190" i="2"/>
  <c r="EF190" i="2" s="1"/>
  <c r="DB190" i="2"/>
  <c r="EG190" i="2" s="1"/>
  <c r="DC190" i="2"/>
  <c r="EH190" i="2" s="1"/>
  <c r="DD190" i="2"/>
  <c r="EI190" i="2" s="1"/>
  <c r="DE190" i="2"/>
  <c r="EJ190" i="2" s="1"/>
  <c r="DF190" i="2"/>
  <c r="EK190" i="2" s="1"/>
  <c r="DG190" i="2"/>
  <c r="EL190" i="2" s="1"/>
  <c r="DH190" i="2"/>
  <c r="EM190" i="2" s="1"/>
  <c r="DI190" i="2"/>
  <c r="EN190" i="2" s="1"/>
  <c r="DJ190" i="2"/>
  <c r="EO190" i="2" s="1"/>
  <c r="DK190" i="2"/>
  <c r="EP190" i="2" s="1"/>
  <c r="DL190" i="2"/>
  <c r="EQ190" i="2" s="1"/>
  <c r="DM190" i="2"/>
  <c r="ER190" i="2" s="1"/>
  <c r="DN190" i="2"/>
  <c r="ES190" i="2" s="1"/>
  <c r="DO190" i="2"/>
  <c r="ET190" i="2" s="1"/>
  <c r="CN191" i="2"/>
  <c r="DS191" i="2" s="1"/>
  <c r="CO191" i="2"/>
  <c r="DT191" i="2" s="1"/>
  <c r="CP191" i="2"/>
  <c r="DU191" i="2" s="1"/>
  <c r="CQ191" i="2"/>
  <c r="DV191" i="2" s="1"/>
  <c r="CR191" i="2"/>
  <c r="DW191" i="2" s="1"/>
  <c r="CS191" i="2"/>
  <c r="DX191" i="2" s="1"/>
  <c r="CT191" i="2"/>
  <c r="DY191" i="2" s="1"/>
  <c r="CU191" i="2"/>
  <c r="DZ191" i="2" s="1"/>
  <c r="CV191" i="2"/>
  <c r="EA191" i="2" s="1"/>
  <c r="CW191" i="2"/>
  <c r="EB191" i="2" s="1"/>
  <c r="CX191" i="2"/>
  <c r="EC191" i="2" s="1"/>
  <c r="CZ191" i="2"/>
  <c r="EE191" i="2" s="1"/>
  <c r="DA191" i="2"/>
  <c r="EF191" i="2" s="1"/>
  <c r="DB191" i="2"/>
  <c r="EG191" i="2" s="1"/>
  <c r="DD191" i="2"/>
  <c r="EI191" i="2" s="1"/>
  <c r="DE191" i="2"/>
  <c r="EJ191" i="2" s="1"/>
  <c r="DF191" i="2"/>
  <c r="EK191" i="2" s="1"/>
  <c r="DH191" i="2"/>
  <c r="EM191" i="2" s="1"/>
  <c r="DI191" i="2"/>
  <c r="EN191" i="2" s="1"/>
  <c r="DJ191" i="2"/>
  <c r="EO191" i="2" s="1"/>
  <c r="DL191" i="2"/>
  <c r="EQ191" i="2" s="1"/>
  <c r="DM191" i="2"/>
  <c r="ER191" i="2" s="1"/>
  <c r="DN191" i="2"/>
  <c r="ES191" i="2" s="1"/>
  <c r="CN192" i="2"/>
  <c r="DS192" i="2" s="1"/>
  <c r="CO192" i="2"/>
  <c r="DT192" i="2" s="1"/>
  <c r="CP192" i="2"/>
  <c r="DU192" i="2" s="1"/>
  <c r="CQ192" i="2"/>
  <c r="DV192" i="2" s="1"/>
  <c r="CR192" i="2"/>
  <c r="DW192" i="2" s="1"/>
  <c r="CS192" i="2"/>
  <c r="DX192" i="2" s="1"/>
  <c r="CT192" i="2"/>
  <c r="DY192" i="2" s="1"/>
  <c r="CU192" i="2"/>
  <c r="DZ192" i="2" s="1"/>
  <c r="CV192" i="2"/>
  <c r="EA192" i="2" s="1"/>
  <c r="CW192" i="2"/>
  <c r="EB192" i="2" s="1"/>
  <c r="CY192" i="2"/>
  <c r="ED192" i="2" s="1"/>
  <c r="CZ192" i="2"/>
  <c r="EE192" i="2" s="1"/>
  <c r="DA192" i="2"/>
  <c r="EF192" i="2" s="1"/>
  <c r="DB192" i="2"/>
  <c r="EG192" i="2" s="1"/>
  <c r="DC192" i="2"/>
  <c r="EH192" i="2" s="1"/>
  <c r="DD192" i="2"/>
  <c r="EI192" i="2" s="1"/>
  <c r="DE192" i="2"/>
  <c r="EJ192" i="2" s="1"/>
  <c r="DF192" i="2"/>
  <c r="EK192" i="2" s="1"/>
  <c r="DG192" i="2"/>
  <c r="EL192" i="2" s="1"/>
  <c r="DH192" i="2"/>
  <c r="EM192" i="2" s="1"/>
  <c r="DI192" i="2"/>
  <c r="EN192" i="2" s="1"/>
  <c r="DJ192" i="2"/>
  <c r="EO192" i="2" s="1"/>
  <c r="DK192" i="2"/>
  <c r="EP192" i="2" s="1"/>
  <c r="DL192" i="2"/>
  <c r="EQ192" i="2" s="1"/>
  <c r="DM192" i="2"/>
  <c r="ER192" i="2" s="1"/>
  <c r="DN192" i="2"/>
  <c r="ES192" i="2" s="1"/>
  <c r="DO192" i="2"/>
  <c r="ET192" i="2" s="1"/>
  <c r="CN193" i="2"/>
  <c r="DS193" i="2" s="1"/>
  <c r="CO193" i="2"/>
  <c r="DT193" i="2" s="1"/>
  <c r="CP193" i="2"/>
  <c r="DU193" i="2" s="1"/>
  <c r="CQ193" i="2"/>
  <c r="DV193" i="2" s="1"/>
  <c r="CR193" i="2"/>
  <c r="DW193" i="2" s="1"/>
  <c r="CS193" i="2"/>
  <c r="DX193" i="2" s="1"/>
  <c r="CT193" i="2"/>
  <c r="DY193" i="2" s="1"/>
  <c r="CU193" i="2"/>
  <c r="DZ193" i="2" s="1"/>
  <c r="CV193" i="2"/>
  <c r="EA193" i="2" s="1"/>
  <c r="CX193" i="2"/>
  <c r="EC193" i="2" s="1"/>
  <c r="CY193" i="2"/>
  <c r="ED193" i="2" s="1"/>
  <c r="CZ193" i="2"/>
  <c r="EE193" i="2" s="1"/>
  <c r="DA193" i="2"/>
  <c r="EF193" i="2" s="1"/>
  <c r="DB193" i="2"/>
  <c r="EG193" i="2" s="1"/>
  <c r="DC193" i="2"/>
  <c r="EH193" i="2" s="1"/>
  <c r="DD193" i="2"/>
  <c r="EI193" i="2" s="1"/>
  <c r="DE193" i="2"/>
  <c r="EJ193" i="2" s="1"/>
  <c r="DF193" i="2"/>
  <c r="EK193" i="2" s="1"/>
  <c r="DG193" i="2"/>
  <c r="EL193" i="2" s="1"/>
  <c r="DH193" i="2"/>
  <c r="EM193" i="2" s="1"/>
  <c r="DI193" i="2"/>
  <c r="EN193" i="2" s="1"/>
  <c r="DJ193" i="2"/>
  <c r="EO193" i="2" s="1"/>
  <c r="DK193" i="2"/>
  <c r="EP193" i="2" s="1"/>
  <c r="DL193" i="2"/>
  <c r="EQ193" i="2" s="1"/>
  <c r="DM193" i="2"/>
  <c r="ER193" i="2" s="1"/>
  <c r="DN193" i="2"/>
  <c r="ES193" i="2" s="1"/>
  <c r="DO193" i="2"/>
  <c r="ET193" i="2" s="1"/>
  <c r="CM194" i="2"/>
  <c r="DR194" i="2" s="1"/>
  <c r="CN194" i="2"/>
  <c r="DS194" i="2" s="1"/>
  <c r="CO194" i="2"/>
  <c r="DT194" i="2" s="1"/>
  <c r="CP194" i="2"/>
  <c r="DU194" i="2" s="1"/>
  <c r="CQ194" i="2"/>
  <c r="DV194" i="2" s="1"/>
  <c r="CR194" i="2"/>
  <c r="DW194" i="2" s="1"/>
  <c r="CS194" i="2"/>
  <c r="DX194" i="2" s="1"/>
  <c r="CT194" i="2"/>
  <c r="DY194" i="2" s="1"/>
  <c r="CU194" i="2"/>
  <c r="DZ194" i="2" s="1"/>
  <c r="CW194" i="2"/>
  <c r="EB194" i="2" s="1"/>
  <c r="CX194" i="2"/>
  <c r="EC194" i="2" s="1"/>
  <c r="CY194" i="2"/>
  <c r="ED194" i="2" s="1"/>
  <c r="CZ194" i="2"/>
  <c r="EE194" i="2" s="1"/>
  <c r="DA194" i="2"/>
  <c r="EF194" i="2" s="1"/>
  <c r="DC194" i="2"/>
  <c r="EH194" i="2" s="1"/>
  <c r="DD194" i="2"/>
  <c r="EI194" i="2" s="1"/>
  <c r="DE194" i="2"/>
  <c r="EJ194" i="2" s="1"/>
  <c r="DG194" i="2"/>
  <c r="EL194" i="2" s="1"/>
  <c r="DH194" i="2"/>
  <c r="EM194" i="2" s="1"/>
  <c r="DI194" i="2"/>
  <c r="EN194" i="2" s="1"/>
  <c r="DK194" i="2"/>
  <c r="EP194" i="2" s="1"/>
  <c r="DL194" i="2"/>
  <c r="EQ194" i="2" s="1"/>
  <c r="DM194" i="2"/>
  <c r="ER194" i="2" s="1"/>
  <c r="DN194" i="2"/>
  <c r="ES194" i="2" s="1"/>
  <c r="DO194" i="2"/>
  <c r="ET194" i="2" s="1"/>
  <c r="CN195" i="2"/>
  <c r="DS195" i="2" s="1"/>
  <c r="CO195" i="2"/>
  <c r="DT195" i="2" s="1"/>
  <c r="CP195" i="2"/>
  <c r="DU195" i="2" s="1"/>
  <c r="CQ195" i="2"/>
  <c r="DV195" i="2" s="1"/>
  <c r="CR195" i="2"/>
  <c r="DW195" i="2" s="1"/>
  <c r="CS195" i="2"/>
  <c r="DX195" i="2" s="1"/>
  <c r="CT195" i="2"/>
  <c r="DY195" i="2" s="1"/>
  <c r="CV195" i="2"/>
  <c r="EA195" i="2" s="1"/>
  <c r="CW195" i="2"/>
  <c r="EB195" i="2" s="1"/>
  <c r="CX195" i="2"/>
  <c r="EC195" i="2" s="1"/>
  <c r="CY195" i="2"/>
  <c r="ED195" i="2" s="1"/>
  <c r="CZ195" i="2"/>
  <c r="EE195" i="2" s="1"/>
  <c r="DA195" i="2"/>
  <c r="EF195" i="2" s="1"/>
  <c r="DB195" i="2"/>
  <c r="EG195" i="2" s="1"/>
  <c r="DC195" i="2"/>
  <c r="EH195" i="2" s="1"/>
  <c r="DD195" i="2"/>
  <c r="EI195" i="2" s="1"/>
  <c r="DE195" i="2"/>
  <c r="EJ195" i="2" s="1"/>
  <c r="DF195" i="2"/>
  <c r="EK195" i="2" s="1"/>
  <c r="DG195" i="2"/>
  <c r="EL195" i="2" s="1"/>
  <c r="DH195" i="2"/>
  <c r="EM195" i="2" s="1"/>
  <c r="DI195" i="2"/>
  <c r="EN195" i="2" s="1"/>
  <c r="DJ195" i="2"/>
  <c r="EO195" i="2" s="1"/>
  <c r="DK195" i="2"/>
  <c r="EP195" i="2" s="1"/>
  <c r="DL195" i="2"/>
  <c r="EQ195" i="2" s="1"/>
  <c r="DM195" i="2"/>
  <c r="ER195" i="2" s="1"/>
  <c r="DN195" i="2"/>
  <c r="ES195" i="2" s="1"/>
  <c r="DO195" i="2"/>
  <c r="ET195" i="2" s="1"/>
  <c r="CN196" i="2"/>
  <c r="DS196" i="2" s="1"/>
  <c r="CO196" i="2"/>
  <c r="DT196" i="2" s="1"/>
  <c r="CP196" i="2"/>
  <c r="DU196" i="2" s="1"/>
  <c r="CQ196" i="2"/>
  <c r="DV196" i="2" s="1"/>
  <c r="CR196" i="2"/>
  <c r="DW196" i="2" s="1"/>
  <c r="CS196" i="2"/>
  <c r="DX196" i="2" s="1"/>
  <c r="CU196" i="2"/>
  <c r="DZ196" i="2" s="1"/>
  <c r="CV196" i="2"/>
  <c r="EA196" i="2" s="1"/>
  <c r="CW196" i="2"/>
  <c r="EB196" i="2" s="1"/>
  <c r="CX196" i="2"/>
  <c r="EC196" i="2" s="1"/>
  <c r="CY196" i="2"/>
  <c r="ED196" i="2" s="1"/>
  <c r="CZ196" i="2"/>
  <c r="EE196" i="2" s="1"/>
  <c r="DA196" i="2"/>
  <c r="EF196" i="2" s="1"/>
  <c r="DB196" i="2"/>
  <c r="EG196" i="2" s="1"/>
  <c r="DC196" i="2"/>
  <c r="EH196" i="2" s="1"/>
  <c r="DD196" i="2"/>
  <c r="EI196" i="2" s="1"/>
  <c r="DE196" i="2"/>
  <c r="EJ196" i="2" s="1"/>
  <c r="DF196" i="2"/>
  <c r="EK196" i="2" s="1"/>
  <c r="DG196" i="2"/>
  <c r="EL196" i="2" s="1"/>
  <c r="DH196" i="2"/>
  <c r="EM196" i="2" s="1"/>
  <c r="DI196" i="2"/>
  <c r="EN196" i="2" s="1"/>
  <c r="DJ196" i="2"/>
  <c r="EO196" i="2" s="1"/>
  <c r="DK196" i="2"/>
  <c r="EP196" i="2" s="1"/>
  <c r="DL196" i="2"/>
  <c r="EQ196" i="2" s="1"/>
  <c r="DM196" i="2"/>
  <c r="ER196" i="2" s="1"/>
  <c r="DN196" i="2"/>
  <c r="ES196" i="2" s="1"/>
  <c r="DO196" i="2"/>
  <c r="ET196" i="2" s="1"/>
  <c r="CN197" i="2"/>
  <c r="DS197" i="2" s="1"/>
  <c r="CO197" i="2"/>
  <c r="DT197" i="2" s="1"/>
  <c r="CP197" i="2"/>
  <c r="DU197" i="2" s="1"/>
  <c r="CQ197" i="2"/>
  <c r="DV197" i="2" s="1"/>
  <c r="CR197" i="2"/>
  <c r="DW197" i="2" s="1"/>
  <c r="CT197" i="2"/>
  <c r="DY197" i="2" s="1"/>
  <c r="CU197" i="2"/>
  <c r="DZ197" i="2" s="1"/>
  <c r="CV197" i="2"/>
  <c r="EA197" i="2" s="1"/>
  <c r="CW197" i="2"/>
  <c r="EB197" i="2" s="1"/>
  <c r="CX197" i="2"/>
  <c r="EC197" i="2" s="1"/>
  <c r="CY197" i="2"/>
  <c r="ED197" i="2" s="1"/>
  <c r="CZ197" i="2"/>
  <c r="EE197" i="2" s="1"/>
  <c r="DB197" i="2"/>
  <c r="EG197" i="2" s="1"/>
  <c r="DC197" i="2"/>
  <c r="EH197" i="2" s="1"/>
  <c r="DD197" i="2"/>
  <c r="EI197" i="2" s="1"/>
  <c r="DF197" i="2"/>
  <c r="EK197" i="2" s="1"/>
  <c r="DG197" i="2"/>
  <c r="EL197" i="2" s="1"/>
  <c r="DH197" i="2"/>
  <c r="EM197" i="2" s="1"/>
  <c r="DJ197" i="2"/>
  <c r="EO197" i="2" s="1"/>
  <c r="DK197" i="2"/>
  <c r="EP197" i="2" s="1"/>
  <c r="DL197" i="2"/>
  <c r="EQ197" i="2" s="1"/>
  <c r="DN197" i="2"/>
  <c r="ES197" i="2" s="1"/>
  <c r="DO197" i="2"/>
  <c r="ET197" i="2" s="1"/>
  <c r="CM198" i="2"/>
  <c r="DR198" i="2" s="1"/>
  <c r="CN198" i="2"/>
  <c r="DS198" i="2" s="1"/>
  <c r="CO198" i="2"/>
  <c r="DT198" i="2" s="1"/>
  <c r="CP198" i="2"/>
  <c r="DU198" i="2" s="1"/>
  <c r="CQ198" i="2"/>
  <c r="DV198" i="2" s="1"/>
  <c r="CS198" i="2"/>
  <c r="DX198" i="2" s="1"/>
  <c r="CT198" i="2"/>
  <c r="DY198" i="2" s="1"/>
  <c r="CU198" i="2"/>
  <c r="DZ198" i="2" s="1"/>
  <c r="CV198" i="2"/>
  <c r="EA198" i="2" s="1"/>
  <c r="CW198" i="2"/>
  <c r="EB198" i="2" s="1"/>
  <c r="CX198" i="2"/>
  <c r="EC198" i="2" s="1"/>
  <c r="CY198" i="2"/>
  <c r="ED198" i="2" s="1"/>
  <c r="CZ198" i="2"/>
  <c r="EE198" i="2" s="1"/>
  <c r="DA198" i="2"/>
  <c r="EF198" i="2" s="1"/>
  <c r="DB198" i="2"/>
  <c r="EG198" i="2" s="1"/>
  <c r="DC198" i="2"/>
  <c r="EH198" i="2" s="1"/>
  <c r="DD198" i="2"/>
  <c r="EI198" i="2" s="1"/>
  <c r="DE198" i="2"/>
  <c r="EJ198" i="2" s="1"/>
  <c r="DF198" i="2"/>
  <c r="EK198" i="2" s="1"/>
  <c r="DG198" i="2"/>
  <c r="EL198" i="2" s="1"/>
  <c r="DH198" i="2"/>
  <c r="EM198" i="2" s="1"/>
  <c r="DI198" i="2"/>
  <c r="EN198" i="2" s="1"/>
  <c r="DJ198" i="2"/>
  <c r="EO198" i="2" s="1"/>
  <c r="DK198" i="2"/>
  <c r="EP198" i="2" s="1"/>
  <c r="DL198" i="2"/>
  <c r="EQ198" i="2" s="1"/>
  <c r="DM198" i="2"/>
  <c r="ER198" i="2" s="1"/>
  <c r="DN198" i="2"/>
  <c r="ES198" i="2" s="1"/>
  <c r="DO198" i="2"/>
  <c r="ET198" i="2" s="1"/>
  <c r="CN199" i="2"/>
  <c r="DS199" i="2" s="1"/>
  <c r="CO199" i="2"/>
  <c r="DT199" i="2" s="1"/>
  <c r="CP199" i="2"/>
  <c r="DU199" i="2" s="1"/>
  <c r="CR199" i="2"/>
  <c r="DW199" i="2" s="1"/>
  <c r="CS199" i="2"/>
  <c r="DX199" i="2" s="1"/>
  <c r="CT199" i="2"/>
  <c r="DY199" i="2" s="1"/>
  <c r="CU199" i="2"/>
  <c r="DZ199" i="2" s="1"/>
  <c r="CV199" i="2"/>
  <c r="EA199" i="2" s="1"/>
  <c r="CW199" i="2"/>
  <c r="EB199" i="2" s="1"/>
  <c r="CX199" i="2"/>
  <c r="EC199" i="2" s="1"/>
  <c r="CY199" i="2"/>
  <c r="ED199" i="2" s="1"/>
  <c r="CZ199" i="2"/>
  <c r="EE199" i="2" s="1"/>
  <c r="DA199" i="2"/>
  <c r="EF199" i="2" s="1"/>
  <c r="DB199" i="2"/>
  <c r="EG199" i="2" s="1"/>
  <c r="DC199" i="2"/>
  <c r="EH199" i="2" s="1"/>
  <c r="DD199" i="2"/>
  <c r="EI199" i="2" s="1"/>
  <c r="DE199" i="2"/>
  <c r="EJ199" i="2" s="1"/>
  <c r="DF199" i="2"/>
  <c r="EK199" i="2" s="1"/>
  <c r="DG199" i="2"/>
  <c r="EL199" i="2" s="1"/>
  <c r="DH199" i="2"/>
  <c r="EM199" i="2" s="1"/>
  <c r="DI199" i="2"/>
  <c r="EN199" i="2" s="1"/>
  <c r="DJ199" i="2"/>
  <c r="EO199" i="2" s="1"/>
  <c r="DK199" i="2"/>
  <c r="EP199" i="2" s="1"/>
  <c r="DL199" i="2"/>
  <c r="EQ199" i="2" s="1"/>
  <c r="DM199" i="2"/>
  <c r="ER199" i="2" s="1"/>
  <c r="DN199" i="2"/>
  <c r="ES199" i="2" s="1"/>
  <c r="DO199" i="2"/>
  <c r="ET199" i="2" s="1"/>
  <c r="CN200" i="2"/>
  <c r="DS200" i="2" s="1"/>
  <c r="CO200" i="2"/>
  <c r="DT200" i="2" s="1"/>
  <c r="CQ200" i="2"/>
  <c r="DV200" i="2" s="1"/>
  <c r="CR200" i="2"/>
  <c r="DW200" i="2" s="1"/>
  <c r="CS200" i="2"/>
  <c r="DX200" i="2" s="1"/>
  <c r="CT200" i="2"/>
  <c r="DY200" i="2" s="1"/>
  <c r="CU200" i="2"/>
  <c r="DZ200" i="2" s="1"/>
  <c r="CV200" i="2"/>
  <c r="EA200" i="2" s="1"/>
  <c r="CW200" i="2"/>
  <c r="EB200" i="2" s="1"/>
  <c r="CX200" i="2"/>
  <c r="EC200" i="2" s="1"/>
  <c r="CY200" i="2"/>
  <c r="ED200" i="2" s="1"/>
  <c r="DA200" i="2"/>
  <c r="EF200" i="2" s="1"/>
  <c r="DB200" i="2"/>
  <c r="EG200" i="2" s="1"/>
  <c r="DC200" i="2"/>
  <c r="EH200" i="2" s="1"/>
  <c r="DD200" i="2"/>
  <c r="EI200" i="2" s="1"/>
  <c r="DE200" i="2"/>
  <c r="EJ200" i="2" s="1"/>
  <c r="DF200" i="2"/>
  <c r="EK200" i="2" s="1"/>
  <c r="DG200" i="2"/>
  <c r="EL200" i="2" s="1"/>
  <c r="DH200" i="2"/>
  <c r="EM200" i="2" s="1"/>
  <c r="DI200" i="2"/>
  <c r="EN200" i="2" s="1"/>
  <c r="DJ200" i="2"/>
  <c r="EO200" i="2" s="1"/>
  <c r="DK200" i="2"/>
  <c r="EP200" i="2" s="1"/>
  <c r="DM200" i="2"/>
  <c r="ER200" i="2" s="1"/>
  <c r="DN200" i="2"/>
  <c r="ES200" i="2" s="1"/>
  <c r="DO200" i="2"/>
  <c r="ET200" i="2" s="1"/>
  <c r="CM201" i="2"/>
  <c r="DR201" i="2" s="1"/>
  <c r="CN201" i="2"/>
  <c r="DS201" i="2" s="1"/>
  <c r="CP201" i="2"/>
  <c r="DU201" i="2" s="1"/>
  <c r="CQ201" i="2"/>
  <c r="DV201" i="2" s="1"/>
  <c r="CR201" i="2"/>
  <c r="DW201" i="2" s="1"/>
  <c r="CS201" i="2"/>
  <c r="DX201" i="2" s="1"/>
  <c r="CT201" i="2"/>
  <c r="DY201" i="2" s="1"/>
  <c r="CU201" i="2"/>
  <c r="DZ201" i="2" s="1"/>
  <c r="CV201" i="2"/>
  <c r="EA201" i="2" s="1"/>
  <c r="CW201" i="2"/>
  <c r="EB201" i="2" s="1"/>
  <c r="CX201" i="2"/>
  <c r="EC201" i="2" s="1"/>
  <c r="CY201" i="2"/>
  <c r="ED201" i="2" s="1"/>
  <c r="CZ201" i="2"/>
  <c r="EE201" i="2" s="1"/>
  <c r="DA201" i="2"/>
  <c r="EF201" i="2" s="1"/>
  <c r="DB201" i="2"/>
  <c r="EG201" i="2" s="1"/>
  <c r="DC201" i="2"/>
  <c r="EH201" i="2" s="1"/>
  <c r="DD201" i="2"/>
  <c r="EI201" i="2" s="1"/>
  <c r="DE201" i="2"/>
  <c r="EJ201" i="2" s="1"/>
  <c r="DF201" i="2"/>
  <c r="EK201" i="2" s="1"/>
  <c r="DG201" i="2"/>
  <c r="EL201" i="2" s="1"/>
  <c r="DH201" i="2"/>
  <c r="EM201" i="2" s="1"/>
  <c r="DI201" i="2"/>
  <c r="EN201" i="2" s="1"/>
  <c r="DJ201" i="2"/>
  <c r="EO201" i="2" s="1"/>
  <c r="DK201" i="2"/>
  <c r="EP201" i="2" s="1"/>
  <c r="DL201" i="2"/>
  <c r="EQ201" i="2" s="1"/>
  <c r="DM201" i="2"/>
  <c r="ER201" i="2" s="1"/>
  <c r="DN201" i="2"/>
  <c r="ES201" i="2" s="1"/>
  <c r="DO201" i="2"/>
  <c r="ET201" i="2" s="1"/>
  <c r="CO202" i="2"/>
  <c r="DT202" i="2" s="1"/>
  <c r="CP202" i="2"/>
  <c r="DU202" i="2" s="1"/>
  <c r="CQ202" i="2"/>
  <c r="DV202" i="2" s="1"/>
  <c r="CR202" i="2"/>
  <c r="DW202" i="2" s="1"/>
  <c r="CS202" i="2"/>
  <c r="DX202" i="2" s="1"/>
  <c r="CT202" i="2"/>
  <c r="DY202" i="2" s="1"/>
  <c r="CU202" i="2"/>
  <c r="DZ202" i="2" s="1"/>
  <c r="CV202" i="2"/>
  <c r="EA202" i="2" s="1"/>
  <c r="CW202" i="2"/>
  <c r="EB202" i="2" s="1"/>
  <c r="CX202" i="2"/>
  <c r="EC202" i="2" s="1"/>
  <c r="CY202" i="2"/>
  <c r="ED202" i="2" s="1"/>
  <c r="CZ202" i="2"/>
  <c r="EE202" i="2" s="1"/>
  <c r="DA202" i="2"/>
  <c r="EF202" i="2" s="1"/>
  <c r="DB202" i="2"/>
  <c r="EG202" i="2" s="1"/>
  <c r="DC202" i="2"/>
  <c r="EH202" i="2" s="1"/>
  <c r="DD202" i="2"/>
  <c r="EI202" i="2" s="1"/>
  <c r="DE202" i="2"/>
  <c r="EJ202" i="2" s="1"/>
  <c r="DF202" i="2"/>
  <c r="EK202" i="2" s="1"/>
  <c r="DG202" i="2"/>
  <c r="EL202" i="2" s="1"/>
  <c r="DH202" i="2"/>
  <c r="EM202" i="2" s="1"/>
  <c r="DI202" i="2"/>
  <c r="EN202" i="2" s="1"/>
  <c r="DJ202" i="2"/>
  <c r="EO202" i="2" s="1"/>
  <c r="DK202" i="2"/>
  <c r="EP202" i="2" s="1"/>
  <c r="DL202" i="2"/>
  <c r="EQ202" i="2" s="1"/>
  <c r="DM202" i="2"/>
  <c r="ER202" i="2" s="1"/>
  <c r="DN202" i="2"/>
  <c r="ES202" i="2" s="1"/>
  <c r="DO202" i="2"/>
  <c r="ET202" i="2" s="1"/>
  <c r="CN203" i="2"/>
  <c r="DS203" i="2" s="1"/>
  <c r="CO203" i="2"/>
  <c r="DT203" i="2" s="1"/>
  <c r="CP203" i="2"/>
  <c r="DU203" i="2" s="1"/>
  <c r="CQ203" i="2"/>
  <c r="DV203" i="2" s="1"/>
  <c r="CR203" i="2"/>
  <c r="DW203" i="2" s="1"/>
  <c r="CS203" i="2"/>
  <c r="DX203" i="2" s="1"/>
  <c r="CT203" i="2"/>
  <c r="DY203" i="2" s="1"/>
  <c r="CU203" i="2"/>
  <c r="DZ203" i="2" s="1"/>
  <c r="CV203" i="2"/>
  <c r="EA203" i="2" s="1"/>
  <c r="CW203" i="2"/>
  <c r="EB203" i="2" s="1"/>
  <c r="CX203" i="2"/>
  <c r="EC203" i="2" s="1"/>
  <c r="CZ203" i="2"/>
  <c r="EE203" i="2" s="1"/>
  <c r="DA203" i="2"/>
  <c r="EF203" i="2" s="1"/>
  <c r="DB203" i="2"/>
  <c r="EG203" i="2" s="1"/>
  <c r="DD203" i="2"/>
  <c r="EI203" i="2" s="1"/>
  <c r="DE203" i="2"/>
  <c r="EJ203" i="2" s="1"/>
  <c r="DF203" i="2"/>
  <c r="EK203" i="2" s="1"/>
  <c r="DH203" i="2"/>
  <c r="EM203" i="2" s="1"/>
  <c r="DI203" i="2"/>
  <c r="EN203" i="2" s="1"/>
  <c r="DJ203" i="2"/>
  <c r="EO203" i="2" s="1"/>
  <c r="DL203" i="2"/>
  <c r="EQ203" i="2" s="1"/>
  <c r="DM203" i="2"/>
  <c r="ER203" i="2" s="1"/>
  <c r="DN203" i="2"/>
  <c r="ES203" i="2" s="1"/>
  <c r="CN204" i="2"/>
  <c r="DS204" i="2" s="1"/>
  <c r="CO204" i="2"/>
  <c r="DT204" i="2" s="1"/>
  <c r="CP204" i="2"/>
  <c r="DU204" i="2" s="1"/>
  <c r="CQ204" i="2"/>
  <c r="DV204" i="2" s="1"/>
  <c r="CR204" i="2"/>
  <c r="DW204" i="2" s="1"/>
  <c r="CS204" i="2"/>
  <c r="DX204" i="2" s="1"/>
  <c r="CT204" i="2"/>
  <c r="DY204" i="2" s="1"/>
  <c r="CU204" i="2"/>
  <c r="DZ204" i="2" s="1"/>
  <c r="CV204" i="2"/>
  <c r="EA204" i="2" s="1"/>
  <c r="CW204" i="2"/>
  <c r="EB204" i="2" s="1"/>
  <c r="CY204" i="2"/>
  <c r="ED204" i="2" s="1"/>
  <c r="CZ204" i="2"/>
  <c r="EE204" i="2" s="1"/>
  <c r="DA204" i="2"/>
  <c r="EF204" i="2" s="1"/>
  <c r="DB204" i="2"/>
  <c r="EG204" i="2" s="1"/>
  <c r="DC204" i="2"/>
  <c r="EH204" i="2" s="1"/>
  <c r="DD204" i="2"/>
  <c r="EI204" i="2" s="1"/>
  <c r="DE204" i="2"/>
  <c r="EJ204" i="2" s="1"/>
  <c r="DF204" i="2"/>
  <c r="EK204" i="2" s="1"/>
  <c r="DG204" i="2"/>
  <c r="EL204" i="2" s="1"/>
  <c r="DH204" i="2"/>
  <c r="EM204" i="2" s="1"/>
  <c r="DI204" i="2"/>
  <c r="EN204" i="2" s="1"/>
  <c r="DJ204" i="2"/>
  <c r="EO204" i="2" s="1"/>
  <c r="DK204" i="2"/>
  <c r="EP204" i="2" s="1"/>
  <c r="DL204" i="2"/>
  <c r="EQ204" i="2" s="1"/>
  <c r="DM204" i="2"/>
  <c r="ER204" i="2" s="1"/>
  <c r="DN204" i="2"/>
  <c r="ES204" i="2" s="1"/>
  <c r="DO204" i="2"/>
  <c r="ET204" i="2" s="1"/>
  <c r="CN205" i="2"/>
  <c r="DS205" i="2" s="1"/>
  <c r="CO205" i="2"/>
  <c r="DT205" i="2" s="1"/>
  <c r="CP205" i="2"/>
  <c r="DU205" i="2" s="1"/>
  <c r="CQ205" i="2"/>
  <c r="DV205" i="2" s="1"/>
  <c r="CR205" i="2"/>
  <c r="DW205" i="2" s="1"/>
  <c r="CS205" i="2"/>
  <c r="DX205" i="2" s="1"/>
  <c r="CT205" i="2"/>
  <c r="DY205" i="2" s="1"/>
  <c r="CU205" i="2"/>
  <c r="DZ205" i="2" s="1"/>
  <c r="CV205" i="2"/>
  <c r="EA205" i="2" s="1"/>
  <c r="CX205" i="2"/>
  <c r="EC205" i="2" s="1"/>
  <c r="CY205" i="2"/>
  <c r="ED205" i="2" s="1"/>
  <c r="CZ205" i="2"/>
  <c r="EE205" i="2" s="1"/>
  <c r="DA205" i="2"/>
  <c r="EF205" i="2" s="1"/>
  <c r="DB205" i="2"/>
  <c r="EG205" i="2" s="1"/>
  <c r="DC205" i="2"/>
  <c r="EH205" i="2" s="1"/>
  <c r="DD205" i="2"/>
  <c r="EI205" i="2" s="1"/>
  <c r="DE205" i="2"/>
  <c r="EJ205" i="2" s="1"/>
  <c r="DF205" i="2"/>
  <c r="EK205" i="2" s="1"/>
  <c r="DG205" i="2"/>
  <c r="EL205" i="2" s="1"/>
  <c r="DH205" i="2"/>
  <c r="EM205" i="2" s="1"/>
  <c r="DI205" i="2"/>
  <c r="EN205" i="2" s="1"/>
  <c r="DJ205" i="2"/>
  <c r="EO205" i="2" s="1"/>
  <c r="DK205" i="2"/>
  <c r="EP205" i="2" s="1"/>
  <c r="DL205" i="2"/>
  <c r="EQ205" i="2" s="1"/>
  <c r="DM205" i="2"/>
  <c r="ER205" i="2" s="1"/>
  <c r="DN205" i="2"/>
  <c r="ES205" i="2" s="1"/>
  <c r="DO205" i="2"/>
  <c r="ET205" i="2" s="1"/>
  <c r="CN206" i="2"/>
  <c r="DS206" i="2" s="1"/>
  <c r="CO206" i="2"/>
  <c r="DT206" i="2" s="1"/>
  <c r="CP206" i="2"/>
  <c r="DU206" i="2" s="1"/>
  <c r="CQ206" i="2"/>
  <c r="DV206" i="2" s="1"/>
  <c r="CR206" i="2"/>
  <c r="DW206" i="2" s="1"/>
  <c r="CS206" i="2"/>
  <c r="DX206" i="2" s="1"/>
  <c r="CT206" i="2"/>
  <c r="DY206" i="2" s="1"/>
  <c r="CU206" i="2"/>
  <c r="DZ206" i="2" s="1"/>
  <c r="CW206" i="2"/>
  <c r="EB206" i="2" s="1"/>
  <c r="CX206" i="2"/>
  <c r="EC206" i="2" s="1"/>
  <c r="CY206" i="2"/>
  <c r="ED206" i="2" s="1"/>
  <c r="CZ206" i="2"/>
  <c r="EE206" i="2" s="1"/>
  <c r="DA206" i="2"/>
  <c r="EF206" i="2" s="1"/>
  <c r="DB206" i="2"/>
  <c r="EG206" i="2" s="1"/>
  <c r="DC206" i="2"/>
  <c r="EH206" i="2" s="1"/>
  <c r="DD206" i="2"/>
  <c r="EI206" i="2" s="1"/>
  <c r="DE206" i="2"/>
  <c r="EJ206" i="2" s="1"/>
  <c r="DF206" i="2"/>
  <c r="EK206" i="2" s="1"/>
  <c r="DG206" i="2"/>
  <c r="EL206" i="2" s="1"/>
  <c r="DH206" i="2"/>
  <c r="EM206" i="2" s="1"/>
  <c r="DI206" i="2"/>
  <c r="EN206" i="2" s="1"/>
  <c r="DK206" i="2"/>
  <c r="EP206" i="2" s="1"/>
  <c r="DL206" i="2"/>
  <c r="EQ206" i="2" s="1"/>
  <c r="DM206" i="2"/>
  <c r="ER206" i="2" s="1"/>
  <c r="DO206" i="2"/>
  <c r="ET206" i="2" s="1"/>
  <c r="CN207" i="2"/>
  <c r="DS207" i="2" s="1"/>
  <c r="CO207" i="2"/>
  <c r="DT207" i="2" s="1"/>
  <c r="CP207" i="2"/>
  <c r="DU207" i="2" s="1"/>
  <c r="CQ207" i="2"/>
  <c r="DV207" i="2" s="1"/>
  <c r="CR207" i="2"/>
  <c r="DW207" i="2" s="1"/>
  <c r="CS207" i="2"/>
  <c r="DX207" i="2" s="1"/>
  <c r="CT207" i="2"/>
  <c r="DY207" i="2" s="1"/>
  <c r="CV207" i="2"/>
  <c r="EA207" i="2" s="1"/>
  <c r="CW207" i="2"/>
  <c r="EB207" i="2" s="1"/>
  <c r="CX207" i="2"/>
  <c r="EC207" i="2" s="1"/>
  <c r="CY207" i="2"/>
  <c r="ED207" i="2" s="1"/>
  <c r="CZ207" i="2"/>
  <c r="EE207" i="2" s="1"/>
  <c r="DA207" i="2"/>
  <c r="EF207" i="2" s="1"/>
  <c r="DB207" i="2"/>
  <c r="EG207" i="2" s="1"/>
  <c r="DC207" i="2"/>
  <c r="EH207" i="2" s="1"/>
  <c r="DD207" i="2"/>
  <c r="EI207" i="2" s="1"/>
  <c r="DE207" i="2"/>
  <c r="EJ207" i="2" s="1"/>
  <c r="DF207" i="2"/>
  <c r="EK207" i="2" s="1"/>
  <c r="DG207" i="2"/>
  <c r="EL207" i="2" s="1"/>
  <c r="DH207" i="2"/>
  <c r="EM207" i="2" s="1"/>
  <c r="DI207" i="2"/>
  <c r="EN207" i="2" s="1"/>
  <c r="DJ207" i="2"/>
  <c r="EO207" i="2" s="1"/>
  <c r="DK207" i="2"/>
  <c r="EP207" i="2" s="1"/>
  <c r="DL207" i="2"/>
  <c r="EQ207" i="2" s="1"/>
  <c r="DM207" i="2"/>
  <c r="ER207" i="2" s="1"/>
  <c r="DN207" i="2"/>
  <c r="ES207" i="2" s="1"/>
  <c r="DO207" i="2"/>
  <c r="ET207" i="2" s="1"/>
  <c r="CN208" i="2"/>
  <c r="DS208" i="2" s="1"/>
  <c r="CO208" i="2"/>
  <c r="DT208" i="2" s="1"/>
  <c r="CP208" i="2"/>
  <c r="DU208" i="2" s="1"/>
  <c r="CQ208" i="2"/>
  <c r="DV208" i="2" s="1"/>
  <c r="CR208" i="2"/>
  <c r="DW208" i="2" s="1"/>
  <c r="CS208" i="2"/>
  <c r="DX208" i="2" s="1"/>
  <c r="CU208" i="2"/>
  <c r="DZ208" i="2" s="1"/>
  <c r="CV208" i="2"/>
  <c r="EA208" i="2" s="1"/>
  <c r="CW208" i="2"/>
  <c r="EB208" i="2" s="1"/>
  <c r="CX208" i="2"/>
  <c r="EC208" i="2" s="1"/>
  <c r="CY208" i="2"/>
  <c r="ED208" i="2" s="1"/>
  <c r="CZ208" i="2"/>
  <c r="EE208" i="2" s="1"/>
  <c r="DA208" i="2"/>
  <c r="EF208" i="2" s="1"/>
  <c r="DB208" i="2"/>
  <c r="EG208" i="2" s="1"/>
  <c r="DC208" i="2"/>
  <c r="EH208" i="2" s="1"/>
  <c r="DD208" i="2"/>
  <c r="EI208" i="2" s="1"/>
  <c r="DE208" i="2"/>
  <c r="EJ208" i="2" s="1"/>
  <c r="DF208" i="2"/>
  <c r="EK208" i="2" s="1"/>
  <c r="DG208" i="2"/>
  <c r="EL208" i="2" s="1"/>
  <c r="DH208" i="2"/>
  <c r="EM208" i="2" s="1"/>
  <c r="DI208" i="2"/>
  <c r="EN208" i="2" s="1"/>
  <c r="DJ208" i="2"/>
  <c r="EO208" i="2" s="1"/>
  <c r="DK208" i="2"/>
  <c r="EP208" i="2" s="1"/>
  <c r="DL208" i="2"/>
  <c r="EQ208" i="2" s="1"/>
  <c r="DM208" i="2"/>
  <c r="ER208" i="2" s="1"/>
  <c r="DN208" i="2"/>
  <c r="ES208" i="2" s="1"/>
  <c r="DO208" i="2"/>
  <c r="ET208" i="2" s="1"/>
  <c r="CN209" i="2"/>
  <c r="DS209" i="2" s="1"/>
  <c r="CO209" i="2"/>
  <c r="DT209" i="2" s="1"/>
  <c r="CP209" i="2"/>
  <c r="DU209" i="2" s="1"/>
  <c r="CQ209" i="2"/>
  <c r="DV209" i="2" s="1"/>
  <c r="CR209" i="2"/>
  <c r="DW209" i="2" s="1"/>
  <c r="CT209" i="2"/>
  <c r="DY209" i="2" s="1"/>
  <c r="CU209" i="2"/>
  <c r="DZ209" i="2" s="1"/>
  <c r="CV209" i="2"/>
  <c r="EA209" i="2" s="1"/>
  <c r="CW209" i="2"/>
  <c r="EB209" i="2" s="1"/>
  <c r="CX209" i="2"/>
  <c r="EC209" i="2" s="1"/>
  <c r="CY209" i="2"/>
  <c r="ED209" i="2" s="1"/>
  <c r="CZ209" i="2"/>
  <c r="EE209" i="2" s="1"/>
  <c r="DB209" i="2"/>
  <c r="EG209" i="2" s="1"/>
  <c r="DC209" i="2"/>
  <c r="EH209" i="2" s="1"/>
  <c r="DD209" i="2"/>
  <c r="EI209" i="2" s="1"/>
  <c r="DF209" i="2"/>
  <c r="EK209" i="2" s="1"/>
  <c r="DG209" i="2"/>
  <c r="EL209" i="2" s="1"/>
  <c r="DH209" i="2"/>
  <c r="EM209" i="2" s="1"/>
  <c r="DJ209" i="2"/>
  <c r="EO209" i="2" s="1"/>
  <c r="DK209" i="2"/>
  <c r="EP209" i="2" s="1"/>
  <c r="DL209" i="2"/>
  <c r="EQ209" i="2" s="1"/>
  <c r="DN209" i="2"/>
  <c r="ES209" i="2" s="1"/>
  <c r="DO209" i="2"/>
  <c r="ET209" i="2" s="1"/>
  <c r="CM210" i="2"/>
  <c r="DR210" i="2" s="1"/>
  <c r="CN210" i="2"/>
  <c r="DS210" i="2" s="1"/>
  <c r="CO210" i="2"/>
  <c r="DT210" i="2" s="1"/>
  <c r="CP210" i="2"/>
  <c r="DU210" i="2" s="1"/>
  <c r="CQ210" i="2"/>
  <c r="DV210" i="2" s="1"/>
  <c r="CS210" i="2"/>
  <c r="DX210" i="2" s="1"/>
  <c r="CT210" i="2"/>
  <c r="DY210" i="2" s="1"/>
  <c r="CU210" i="2"/>
  <c r="DZ210" i="2" s="1"/>
  <c r="CV210" i="2"/>
  <c r="EA210" i="2" s="1"/>
  <c r="CW210" i="2"/>
  <c r="EB210" i="2" s="1"/>
  <c r="CX210" i="2"/>
  <c r="EC210" i="2" s="1"/>
  <c r="CY210" i="2"/>
  <c r="ED210" i="2" s="1"/>
  <c r="CZ210" i="2"/>
  <c r="EE210" i="2" s="1"/>
  <c r="DA210" i="2"/>
  <c r="EF210" i="2" s="1"/>
  <c r="DB210" i="2"/>
  <c r="EG210" i="2" s="1"/>
  <c r="DC210" i="2"/>
  <c r="EH210" i="2" s="1"/>
  <c r="DD210" i="2"/>
  <c r="EI210" i="2" s="1"/>
  <c r="DE210" i="2"/>
  <c r="EJ210" i="2" s="1"/>
  <c r="DF210" i="2"/>
  <c r="EK210" i="2" s="1"/>
  <c r="DG210" i="2"/>
  <c r="EL210" i="2" s="1"/>
  <c r="DH210" i="2"/>
  <c r="EM210" i="2" s="1"/>
  <c r="DI210" i="2"/>
  <c r="EN210" i="2" s="1"/>
  <c r="DJ210" i="2"/>
  <c r="EO210" i="2" s="1"/>
  <c r="DK210" i="2"/>
  <c r="EP210" i="2" s="1"/>
  <c r="DL210" i="2"/>
  <c r="EQ210" i="2" s="1"/>
  <c r="DM210" i="2"/>
  <c r="ER210" i="2" s="1"/>
  <c r="DN210" i="2"/>
  <c r="ES210" i="2" s="1"/>
  <c r="DO210" i="2"/>
  <c r="ET210" i="2" s="1"/>
  <c r="CN211" i="2"/>
  <c r="DS211" i="2" s="1"/>
  <c r="CO211" i="2"/>
  <c r="DT211" i="2" s="1"/>
  <c r="CP211" i="2"/>
  <c r="DU211" i="2" s="1"/>
  <c r="CR211" i="2"/>
  <c r="DW211" i="2" s="1"/>
  <c r="CS211" i="2"/>
  <c r="DX211" i="2" s="1"/>
  <c r="CT211" i="2"/>
  <c r="DY211" i="2" s="1"/>
  <c r="CU211" i="2"/>
  <c r="DZ211" i="2" s="1"/>
  <c r="CV211" i="2"/>
  <c r="EA211" i="2" s="1"/>
  <c r="CW211" i="2"/>
  <c r="EB211" i="2" s="1"/>
  <c r="CX211" i="2"/>
  <c r="EC211" i="2" s="1"/>
  <c r="CY211" i="2"/>
  <c r="ED211" i="2" s="1"/>
  <c r="CZ211" i="2"/>
  <c r="EE211" i="2" s="1"/>
  <c r="DA211" i="2"/>
  <c r="EF211" i="2" s="1"/>
  <c r="DB211" i="2"/>
  <c r="EG211" i="2" s="1"/>
  <c r="DC211" i="2"/>
  <c r="EH211" i="2" s="1"/>
  <c r="DD211" i="2"/>
  <c r="EI211" i="2" s="1"/>
  <c r="DE211" i="2"/>
  <c r="EJ211" i="2" s="1"/>
  <c r="DF211" i="2"/>
  <c r="EK211" i="2" s="1"/>
  <c r="DG211" i="2"/>
  <c r="EL211" i="2" s="1"/>
  <c r="DH211" i="2"/>
  <c r="EM211" i="2" s="1"/>
  <c r="DI211" i="2"/>
  <c r="EN211" i="2" s="1"/>
  <c r="DJ211" i="2"/>
  <c r="EO211" i="2" s="1"/>
  <c r="DK211" i="2"/>
  <c r="EP211" i="2" s="1"/>
  <c r="DL211" i="2"/>
  <c r="EQ211" i="2" s="1"/>
  <c r="DM211" i="2"/>
  <c r="ER211" i="2" s="1"/>
  <c r="DN211" i="2"/>
  <c r="ES211" i="2" s="1"/>
  <c r="DO211" i="2"/>
  <c r="ET211" i="2" s="1"/>
  <c r="CN5" i="2"/>
  <c r="DS5" i="2" s="1"/>
  <c r="CO5" i="2"/>
  <c r="DT5" i="2" s="1"/>
  <c r="CP5" i="2"/>
  <c r="DU5" i="2" s="1"/>
  <c r="CQ5" i="2"/>
  <c r="DV5" i="2" s="1"/>
  <c r="CR5" i="2"/>
  <c r="DW5" i="2" s="1"/>
  <c r="CS5" i="2"/>
  <c r="DX5" i="2" s="1"/>
  <c r="CT5" i="2"/>
  <c r="DY5" i="2" s="1"/>
  <c r="CU5" i="2"/>
  <c r="DZ5" i="2" s="1"/>
  <c r="CV5" i="2"/>
  <c r="EA5" i="2" s="1"/>
  <c r="CW5" i="2"/>
  <c r="EB5" i="2" s="1"/>
  <c r="CX5" i="2"/>
  <c r="EC5" i="2" s="1"/>
  <c r="CY5" i="2"/>
  <c r="ED5" i="2" s="1"/>
  <c r="CZ5" i="2"/>
  <c r="EE5" i="2" s="1"/>
  <c r="DA5" i="2"/>
  <c r="EF5" i="2" s="1"/>
  <c r="DB5" i="2"/>
  <c r="EG5" i="2" s="1"/>
  <c r="DC5" i="2"/>
  <c r="EH5" i="2" s="1"/>
  <c r="DD5" i="2"/>
  <c r="EI5" i="2" s="1"/>
  <c r="DE5" i="2"/>
  <c r="EJ5" i="2" s="1"/>
  <c r="DF5" i="2"/>
  <c r="EK5" i="2" s="1"/>
  <c r="DG5" i="2"/>
  <c r="EL5" i="2" s="1"/>
  <c r="DH5" i="2"/>
  <c r="EM5" i="2" s="1"/>
  <c r="DI5" i="2"/>
  <c r="EN5" i="2" s="1"/>
  <c r="DJ5" i="2"/>
  <c r="EO5" i="2" s="1"/>
  <c r="DK5" i="2"/>
  <c r="EP5" i="2" s="1"/>
  <c r="DL5" i="2"/>
  <c r="EQ5" i="2" s="1"/>
  <c r="DM5" i="2"/>
  <c r="ER5" i="2" s="1"/>
  <c r="DN5" i="2"/>
  <c r="ES5" i="2" s="1"/>
  <c r="DO5" i="2"/>
  <c r="ET5" i="2" s="1"/>
  <c r="AE210" i="5"/>
  <c r="CN202" i="2" s="1"/>
  <c r="DS202" i="2" s="1"/>
  <c r="C210" i="5"/>
  <c r="CM202" i="2" s="1"/>
  <c r="DR202" i="2" s="1"/>
  <c r="AE209" i="5"/>
  <c r="CN190" i="2" s="1"/>
  <c r="DS190" i="2" s="1"/>
  <c r="C209" i="5"/>
  <c r="AE208" i="5"/>
  <c r="CN178" i="2" s="1"/>
  <c r="DS178" i="2" s="1"/>
  <c r="C208" i="5"/>
  <c r="CM178" i="2" s="1"/>
  <c r="DR178" i="2" s="1"/>
  <c r="AE207" i="5"/>
  <c r="CN166" i="2" s="1"/>
  <c r="DS166" i="2" s="1"/>
  <c r="C207" i="5"/>
  <c r="AE206" i="5"/>
  <c r="CN154" i="2" s="1"/>
  <c r="DS154" i="2" s="1"/>
  <c r="C206" i="5"/>
  <c r="CM154" i="2" s="1"/>
  <c r="DR154" i="2" s="1"/>
  <c r="AE205" i="5"/>
  <c r="CN142" i="2" s="1"/>
  <c r="DS142" i="2" s="1"/>
  <c r="C205" i="5"/>
  <c r="AE204" i="5"/>
  <c r="CN130" i="2" s="1"/>
  <c r="DS130" i="2" s="1"/>
  <c r="C204" i="5"/>
  <c r="CM130" i="2" s="1"/>
  <c r="DR130" i="2" s="1"/>
  <c r="AE203" i="5"/>
  <c r="CN118" i="2" s="1"/>
  <c r="DS118" i="2" s="1"/>
  <c r="C203" i="5"/>
  <c r="CM118" i="2" s="1"/>
  <c r="DR118" i="2" s="1"/>
  <c r="AE202" i="5"/>
  <c r="CN106" i="2" s="1"/>
  <c r="DS106" i="2" s="1"/>
  <c r="C202" i="5"/>
  <c r="CM106" i="2" s="1"/>
  <c r="DR106" i="2" s="1"/>
  <c r="AE201" i="5"/>
  <c r="CN94" i="2" s="1"/>
  <c r="DS94" i="2" s="1"/>
  <c r="C201" i="5"/>
  <c r="CM94" i="2" s="1"/>
  <c r="DR94" i="2" s="1"/>
  <c r="AE200" i="5"/>
  <c r="CN82" i="2" s="1"/>
  <c r="DS82" i="2" s="1"/>
  <c r="C200" i="5"/>
  <c r="CM82" i="2" s="1"/>
  <c r="DR82" i="2" s="1"/>
  <c r="AE199" i="5"/>
  <c r="CN70" i="2" s="1"/>
  <c r="DS70" i="2" s="1"/>
  <c r="C199" i="5"/>
  <c r="CM70" i="2" s="1"/>
  <c r="DR70" i="2" s="1"/>
  <c r="AE198" i="5"/>
  <c r="CN58" i="2" s="1"/>
  <c r="DS58" i="2" s="1"/>
  <c r="C198" i="5"/>
  <c r="CM58" i="2" s="1"/>
  <c r="DR58" i="2" s="1"/>
  <c r="AE197" i="5"/>
  <c r="CN46" i="2" s="1"/>
  <c r="DS46" i="2" s="1"/>
  <c r="C197" i="5"/>
  <c r="CM46" i="2" s="1"/>
  <c r="DR46" i="2" s="1"/>
  <c r="AE196" i="5"/>
  <c r="CN34" i="2" s="1"/>
  <c r="DS34" i="2" s="1"/>
  <c r="C196" i="5"/>
  <c r="CM34" i="2" s="1"/>
  <c r="DR34" i="2" s="1"/>
  <c r="AE195" i="5"/>
  <c r="CN22" i="2" s="1"/>
  <c r="DS22" i="2" s="1"/>
  <c r="C195" i="5"/>
  <c r="CM22" i="2" s="1"/>
  <c r="DR22" i="2" s="1"/>
  <c r="AE194" i="5"/>
  <c r="CN10" i="2" s="1"/>
  <c r="DS10" i="2" s="1"/>
  <c r="C194" i="5"/>
  <c r="CM10" i="2" s="1"/>
  <c r="DR10" i="2" s="1"/>
  <c r="AD193" i="5"/>
  <c r="CO201" i="2" s="1"/>
  <c r="DT201" i="2" s="1"/>
  <c r="C193" i="5"/>
  <c r="AD192" i="5"/>
  <c r="CO189" i="2" s="1"/>
  <c r="DT189" i="2" s="1"/>
  <c r="C192" i="5"/>
  <c r="CM189" i="2" s="1"/>
  <c r="DR189" i="2" s="1"/>
  <c r="AD191" i="5"/>
  <c r="CO177" i="2" s="1"/>
  <c r="DT177" i="2" s="1"/>
  <c r="C191" i="5"/>
  <c r="CM177" i="2" s="1"/>
  <c r="DR177" i="2" s="1"/>
  <c r="AD190" i="5"/>
  <c r="CO165" i="2" s="1"/>
  <c r="DT165" i="2" s="1"/>
  <c r="C190" i="5"/>
  <c r="CM165" i="2" s="1"/>
  <c r="DR165" i="2" s="1"/>
  <c r="AD189" i="5"/>
  <c r="CO153" i="2" s="1"/>
  <c r="DT153" i="2" s="1"/>
  <c r="C189" i="5"/>
  <c r="CM153" i="2" s="1"/>
  <c r="DR153" i="2" s="1"/>
  <c r="AD188" i="5"/>
  <c r="CO141" i="2" s="1"/>
  <c r="DT141" i="2" s="1"/>
  <c r="C188" i="5"/>
  <c r="CM141" i="2" s="1"/>
  <c r="DR141" i="2" s="1"/>
  <c r="AD187" i="5"/>
  <c r="CO129" i="2" s="1"/>
  <c r="DT129" i="2" s="1"/>
  <c r="C187" i="5"/>
  <c r="CM129" i="2" s="1"/>
  <c r="DR129" i="2" s="1"/>
  <c r="AD186" i="5"/>
  <c r="CO117" i="2" s="1"/>
  <c r="DT117" i="2" s="1"/>
  <c r="C186" i="5"/>
  <c r="CM117" i="2" s="1"/>
  <c r="DR117" i="2" s="1"/>
  <c r="AD185" i="5"/>
  <c r="CO105" i="2" s="1"/>
  <c r="DT105" i="2" s="1"/>
  <c r="C185" i="5"/>
  <c r="CM105" i="2" s="1"/>
  <c r="DR105" i="2" s="1"/>
  <c r="AD184" i="5"/>
  <c r="CO93" i="2" s="1"/>
  <c r="DT93" i="2" s="1"/>
  <c r="C184" i="5"/>
  <c r="CM93" i="2" s="1"/>
  <c r="DR93" i="2" s="1"/>
  <c r="AD183" i="5"/>
  <c r="CO81" i="2" s="1"/>
  <c r="DT81" i="2" s="1"/>
  <c r="C183" i="5"/>
  <c r="CM81" i="2" s="1"/>
  <c r="DR81" i="2" s="1"/>
  <c r="AD182" i="5"/>
  <c r="CO69" i="2" s="1"/>
  <c r="DT69" i="2" s="1"/>
  <c r="C182" i="5"/>
  <c r="CM69" i="2" s="1"/>
  <c r="DR69" i="2" s="1"/>
  <c r="AD181" i="5"/>
  <c r="CO57" i="2" s="1"/>
  <c r="DT57" i="2" s="1"/>
  <c r="C181" i="5"/>
  <c r="CM57" i="2" s="1"/>
  <c r="DR57" i="2" s="1"/>
  <c r="AD180" i="5"/>
  <c r="CO45" i="2" s="1"/>
  <c r="DT45" i="2" s="1"/>
  <c r="C180" i="5"/>
  <c r="CM45" i="2" s="1"/>
  <c r="DR45" i="2" s="1"/>
  <c r="AD179" i="5"/>
  <c r="CO33" i="2" s="1"/>
  <c r="DT33" i="2" s="1"/>
  <c r="C179" i="5"/>
  <c r="CM33" i="2" s="1"/>
  <c r="DR33" i="2" s="1"/>
  <c r="AD178" i="5"/>
  <c r="CO21" i="2" s="1"/>
  <c r="DT21" i="2" s="1"/>
  <c r="C178" i="5"/>
  <c r="CM21" i="2" s="1"/>
  <c r="DR21" i="2" s="1"/>
  <c r="AD177" i="5"/>
  <c r="CO9" i="2" s="1"/>
  <c r="DT9" i="2" s="1"/>
  <c r="C177" i="5"/>
  <c r="CM9" i="2" s="1"/>
  <c r="DR9" i="2" s="1"/>
  <c r="Z3" i="5"/>
  <c r="AA3" i="5" s="1"/>
  <c r="AB3" i="5" s="1"/>
  <c r="AC3" i="5" s="1"/>
  <c r="AC176" i="5"/>
  <c r="DL200" i="2" s="1"/>
  <c r="EQ200" i="2" s="1"/>
  <c r="AB176" i="5"/>
  <c r="AA176" i="5"/>
  <c r="Z176" i="5"/>
  <c r="CZ200" i="2" s="1"/>
  <c r="EE200" i="2" s="1"/>
  <c r="Y176" i="5"/>
  <c r="CP200" i="2" s="1"/>
  <c r="DU200" i="2" s="1"/>
  <c r="C176" i="5"/>
  <c r="CM200" i="2" s="1"/>
  <c r="DR200" i="2" s="1"/>
  <c r="AC175" i="5"/>
  <c r="DL188" i="2" s="1"/>
  <c r="EQ188" i="2" s="1"/>
  <c r="AB175" i="5"/>
  <c r="DH188" i="2" s="1"/>
  <c r="EM188" i="2" s="1"/>
  <c r="AA175" i="5"/>
  <c r="DD188" i="2" s="1"/>
  <c r="EI188" i="2" s="1"/>
  <c r="Z175" i="5"/>
  <c r="Y175" i="5"/>
  <c r="CP188" i="2" s="1"/>
  <c r="DU188" i="2" s="1"/>
  <c r="C175" i="5"/>
  <c r="CM188" i="2" s="1"/>
  <c r="DR188" i="2" s="1"/>
  <c r="AC174" i="5"/>
  <c r="DL176" i="2" s="1"/>
  <c r="EQ176" i="2" s="1"/>
  <c r="AB174" i="5"/>
  <c r="DH176" i="2" s="1"/>
  <c r="EM176" i="2" s="1"/>
  <c r="AA174" i="5"/>
  <c r="DD176" i="2" s="1"/>
  <c r="EI176" i="2" s="1"/>
  <c r="Z174" i="5"/>
  <c r="CZ176" i="2" s="1"/>
  <c r="EE176" i="2" s="1"/>
  <c r="Y174" i="5"/>
  <c r="CP176" i="2" s="1"/>
  <c r="DU176" i="2" s="1"/>
  <c r="C174" i="5"/>
  <c r="CM176" i="2" s="1"/>
  <c r="DR176" i="2" s="1"/>
  <c r="AC173" i="5"/>
  <c r="DL164" i="2" s="1"/>
  <c r="EQ164" i="2" s="1"/>
  <c r="AB173" i="5"/>
  <c r="DH164" i="2" s="1"/>
  <c r="EM164" i="2" s="1"/>
  <c r="AA173" i="5"/>
  <c r="DD164" i="2" s="1"/>
  <c r="EI164" i="2" s="1"/>
  <c r="Z173" i="5"/>
  <c r="CZ164" i="2" s="1"/>
  <c r="EE164" i="2" s="1"/>
  <c r="Y173" i="5"/>
  <c r="CP164" i="2" s="1"/>
  <c r="DU164" i="2" s="1"/>
  <c r="C173" i="5"/>
  <c r="CM164" i="2" s="1"/>
  <c r="DR164" i="2" s="1"/>
  <c r="AC172" i="5"/>
  <c r="DL152" i="2" s="1"/>
  <c r="EQ152" i="2" s="1"/>
  <c r="AB172" i="5"/>
  <c r="DH152" i="2" s="1"/>
  <c r="EM152" i="2" s="1"/>
  <c r="AA172" i="5"/>
  <c r="DD152" i="2" s="1"/>
  <c r="EI152" i="2" s="1"/>
  <c r="Z172" i="5"/>
  <c r="CZ152" i="2" s="1"/>
  <c r="EE152" i="2" s="1"/>
  <c r="Y172" i="5"/>
  <c r="CP152" i="2" s="1"/>
  <c r="DU152" i="2" s="1"/>
  <c r="C172" i="5"/>
  <c r="CM152" i="2" s="1"/>
  <c r="DR152" i="2" s="1"/>
  <c r="AC171" i="5"/>
  <c r="DL140" i="2" s="1"/>
  <c r="EQ140" i="2" s="1"/>
  <c r="AB171" i="5"/>
  <c r="DH140" i="2" s="1"/>
  <c r="EM140" i="2" s="1"/>
  <c r="AA171" i="5"/>
  <c r="DD140" i="2" s="1"/>
  <c r="EI140" i="2" s="1"/>
  <c r="Z171" i="5"/>
  <c r="CZ140" i="2" s="1"/>
  <c r="EE140" i="2" s="1"/>
  <c r="Y171" i="5"/>
  <c r="CP140" i="2" s="1"/>
  <c r="DU140" i="2" s="1"/>
  <c r="C171" i="5"/>
  <c r="CM140" i="2" s="1"/>
  <c r="DR140" i="2" s="1"/>
  <c r="AC170" i="5"/>
  <c r="DL128" i="2" s="1"/>
  <c r="EQ128" i="2" s="1"/>
  <c r="AB170" i="5"/>
  <c r="DH128" i="2" s="1"/>
  <c r="EM128" i="2" s="1"/>
  <c r="AA170" i="5"/>
  <c r="DD128" i="2" s="1"/>
  <c r="EI128" i="2" s="1"/>
  <c r="Z170" i="5"/>
  <c r="CZ128" i="2" s="1"/>
  <c r="EE128" i="2" s="1"/>
  <c r="Y170" i="5"/>
  <c r="CP128" i="2" s="1"/>
  <c r="DU128" i="2" s="1"/>
  <c r="C170" i="5"/>
  <c r="CM128" i="2" s="1"/>
  <c r="DR128" i="2" s="1"/>
  <c r="AC169" i="5"/>
  <c r="DL116" i="2" s="1"/>
  <c r="EQ116" i="2" s="1"/>
  <c r="AB169" i="5"/>
  <c r="DH116" i="2" s="1"/>
  <c r="EM116" i="2" s="1"/>
  <c r="AA169" i="5"/>
  <c r="DD116" i="2" s="1"/>
  <c r="EI116" i="2" s="1"/>
  <c r="Z169" i="5"/>
  <c r="CZ116" i="2" s="1"/>
  <c r="EE116" i="2" s="1"/>
  <c r="Y169" i="5"/>
  <c r="CP116" i="2" s="1"/>
  <c r="DU116" i="2" s="1"/>
  <c r="C169" i="5"/>
  <c r="CM116" i="2" s="1"/>
  <c r="DR116" i="2" s="1"/>
  <c r="AC168" i="5"/>
  <c r="DL104" i="2" s="1"/>
  <c r="EQ104" i="2" s="1"/>
  <c r="AB168" i="5"/>
  <c r="DH104" i="2" s="1"/>
  <c r="EM104" i="2" s="1"/>
  <c r="AA168" i="5"/>
  <c r="DD104" i="2" s="1"/>
  <c r="EI104" i="2" s="1"/>
  <c r="Z168" i="5"/>
  <c r="CZ104" i="2" s="1"/>
  <c r="EE104" i="2" s="1"/>
  <c r="Y168" i="5"/>
  <c r="CP104" i="2" s="1"/>
  <c r="DU104" i="2" s="1"/>
  <c r="C168" i="5"/>
  <c r="CM104" i="2" s="1"/>
  <c r="DR104" i="2" s="1"/>
  <c r="AC167" i="5"/>
  <c r="DL92" i="2" s="1"/>
  <c r="EQ92" i="2" s="1"/>
  <c r="AB167" i="5"/>
  <c r="DH92" i="2" s="1"/>
  <c r="EM92" i="2" s="1"/>
  <c r="AA167" i="5"/>
  <c r="DD92" i="2" s="1"/>
  <c r="EI92" i="2" s="1"/>
  <c r="Z167" i="5"/>
  <c r="CZ92" i="2" s="1"/>
  <c r="EE92" i="2" s="1"/>
  <c r="Y167" i="5"/>
  <c r="CP92" i="2" s="1"/>
  <c r="DU92" i="2" s="1"/>
  <c r="C167" i="5"/>
  <c r="CM92" i="2" s="1"/>
  <c r="DR92" i="2" s="1"/>
  <c r="AC166" i="5"/>
  <c r="DL80" i="2" s="1"/>
  <c r="EQ80" i="2" s="1"/>
  <c r="AB166" i="5"/>
  <c r="DH80" i="2" s="1"/>
  <c r="EM80" i="2" s="1"/>
  <c r="AA166" i="5"/>
  <c r="DD80" i="2" s="1"/>
  <c r="EI80" i="2" s="1"/>
  <c r="Z166" i="5"/>
  <c r="CZ80" i="2" s="1"/>
  <c r="EE80" i="2" s="1"/>
  <c r="Y166" i="5"/>
  <c r="CP80" i="2" s="1"/>
  <c r="DU80" i="2" s="1"/>
  <c r="C166" i="5"/>
  <c r="CM80" i="2" s="1"/>
  <c r="DR80" i="2" s="1"/>
  <c r="AC165" i="5"/>
  <c r="DL68" i="2" s="1"/>
  <c r="EQ68" i="2" s="1"/>
  <c r="AB165" i="5"/>
  <c r="DH68" i="2" s="1"/>
  <c r="EM68" i="2" s="1"/>
  <c r="AA165" i="5"/>
  <c r="DD68" i="2" s="1"/>
  <c r="EI68" i="2" s="1"/>
  <c r="Z165" i="5"/>
  <c r="CZ68" i="2" s="1"/>
  <c r="EE68" i="2" s="1"/>
  <c r="Y165" i="5"/>
  <c r="CP68" i="2" s="1"/>
  <c r="DU68" i="2" s="1"/>
  <c r="C165" i="5"/>
  <c r="CM68" i="2" s="1"/>
  <c r="DR68" i="2" s="1"/>
  <c r="AC164" i="5"/>
  <c r="DL56" i="2" s="1"/>
  <c r="EQ56" i="2" s="1"/>
  <c r="AB164" i="5"/>
  <c r="DH56" i="2" s="1"/>
  <c r="EM56" i="2" s="1"/>
  <c r="AA164" i="5"/>
  <c r="DD56" i="2" s="1"/>
  <c r="EI56" i="2" s="1"/>
  <c r="Z164" i="5"/>
  <c r="CZ56" i="2" s="1"/>
  <c r="EE56" i="2" s="1"/>
  <c r="Y164" i="5"/>
  <c r="CP56" i="2" s="1"/>
  <c r="DU56" i="2" s="1"/>
  <c r="C164" i="5"/>
  <c r="CM56" i="2" s="1"/>
  <c r="DR56" i="2" s="1"/>
  <c r="AC163" i="5"/>
  <c r="DL44" i="2" s="1"/>
  <c r="EQ44" i="2" s="1"/>
  <c r="AB163" i="5"/>
  <c r="DH44" i="2" s="1"/>
  <c r="EM44" i="2" s="1"/>
  <c r="AA163" i="5"/>
  <c r="DD44" i="2" s="1"/>
  <c r="EI44" i="2" s="1"/>
  <c r="Z163" i="5"/>
  <c r="CZ44" i="2" s="1"/>
  <c r="EE44" i="2" s="1"/>
  <c r="Y163" i="5"/>
  <c r="CP44" i="2" s="1"/>
  <c r="DU44" i="2" s="1"/>
  <c r="C163" i="5"/>
  <c r="CM44" i="2" s="1"/>
  <c r="DR44" i="2" s="1"/>
  <c r="AC162" i="5"/>
  <c r="DL32" i="2" s="1"/>
  <c r="EQ32" i="2" s="1"/>
  <c r="AB162" i="5"/>
  <c r="DH32" i="2" s="1"/>
  <c r="EM32" i="2" s="1"/>
  <c r="AA162" i="5"/>
  <c r="DD32" i="2" s="1"/>
  <c r="EI32" i="2" s="1"/>
  <c r="Z162" i="5"/>
  <c r="CZ32" i="2" s="1"/>
  <c r="EE32" i="2" s="1"/>
  <c r="Y162" i="5"/>
  <c r="CP32" i="2" s="1"/>
  <c r="DU32" i="2" s="1"/>
  <c r="C162" i="5"/>
  <c r="CM32" i="2" s="1"/>
  <c r="DR32" i="2" s="1"/>
  <c r="AC161" i="5"/>
  <c r="DL20" i="2" s="1"/>
  <c r="EQ20" i="2" s="1"/>
  <c r="AB161" i="5"/>
  <c r="DH20" i="2" s="1"/>
  <c r="EM20" i="2" s="1"/>
  <c r="AA161" i="5"/>
  <c r="DD20" i="2" s="1"/>
  <c r="EI20" i="2" s="1"/>
  <c r="Z161" i="5"/>
  <c r="CZ20" i="2" s="1"/>
  <c r="EE20" i="2" s="1"/>
  <c r="Y161" i="5"/>
  <c r="CP20" i="2" s="1"/>
  <c r="DU20" i="2" s="1"/>
  <c r="C161" i="5"/>
  <c r="CM20" i="2" s="1"/>
  <c r="DR20" i="2" s="1"/>
  <c r="Y160" i="5"/>
  <c r="CP8" i="2" s="1"/>
  <c r="DU8" i="2" s="1"/>
  <c r="C160" i="5"/>
  <c r="CM8" i="2" s="1"/>
  <c r="DR8" i="2" s="1"/>
  <c r="X159" i="5"/>
  <c r="CQ211" i="2" s="1"/>
  <c r="DV211" i="2" s="1"/>
  <c r="C159" i="5"/>
  <c r="CM211" i="2" s="1"/>
  <c r="DR211" i="2" s="1"/>
  <c r="X158" i="5"/>
  <c r="CQ199" i="2" s="1"/>
  <c r="DV199" i="2" s="1"/>
  <c r="C158" i="5"/>
  <c r="CM199" i="2" s="1"/>
  <c r="DR199" i="2" s="1"/>
  <c r="X157" i="5"/>
  <c r="CQ187" i="2" s="1"/>
  <c r="DV187" i="2" s="1"/>
  <c r="C157" i="5"/>
  <c r="CM187" i="2" s="1"/>
  <c r="DR187" i="2" s="1"/>
  <c r="X156" i="5"/>
  <c r="CQ175" i="2" s="1"/>
  <c r="DV175" i="2" s="1"/>
  <c r="C156" i="5"/>
  <c r="CM175" i="2" s="1"/>
  <c r="DR175" i="2" s="1"/>
  <c r="X155" i="5"/>
  <c r="CQ163" i="2" s="1"/>
  <c r="DV163" i="2" s="1"/>
  <c r="C155" i="5"/>
  <c r="CM163" i="2" s="1"/>
  <c r="DR163" i="2" s="1"/>
  <c r="X154" i="5"/>
  <c r="CQ151" i="2" s="1"/>
  <c r="DV151" i="2" s="1"/>
  <c r="C154" i="5"/>
  <c r="CM151" i="2" s="1"/>
  <c r="DR151" i="2" s="1"/>
  <c r="X153" i="5"/>
  <c r="CQ139" i="2" s="1"/>
  <c r="DV139" i="2" s="1"/>
  <c r="C153" i="5"/>
  <c r="CM139" i="2" s="1"/>
  <c r="DR139" i="2" s="1"/>
  <c r="X152" i="5"/>
  <c r="CQ127" i="2" s="1"/>
  <c r="DV127" i="2" s="1"/>
  <c r="C152" i="5"/>
  <c r="CM127" i="2" s="1"/>
  <c r="DR127" i="2" s="1"/>
  <c r="X151" i="5"/>
  <c r="CQ115" i="2" s="1"/>
  <c r="DV115" i="2" s="1"/>
  <c r="C151" i="5"/>
  <c r="CM115" i="2" s="1"/>
  <c r="DR115" i="2" s="1"/>
  <c r="X150" i="5"/>
  <c r="CQ103" i="2" s="1"/>
  <c r="DV103" i="2" s="1"/>
  <c r="C150" i="5"/>
  <c r="CM103" i="2" s="1"/>
  <c r="DR103" i="2" s="1"/>
  <c r="X149" i="5"/>
  <c r="CQ91" i="2" s="1"/>
  <c r="DV91" i="2" s="1"/>
  <c r="C149" i="5"/>
  <c r="CM91" i="2" s="1"/>
  <c r="DR91" i="2" s="1"/>
  <c r="X148" i="5"/>
  <c r="CQ79" i="2" s="1"/>
  <c r="DV79" i="2" s="1"/>
  <c r="C148" i="5"/>
  <c r="CM79" i="2" s="1"/>
  <c r="DR79" i="2" s="1"/>
  <c r="X147" i="5"/>
  <c r="CQ67" i="2" s="1"/>
  <c r="DV67" i="2" s="1"/>
  <c r="C147" i="5"/>
  <c r="CM67" i="2" s="1"/>
  <c r="DR67" i="2" s="1"/>
  <c r="X146" i="5"/>
  <c r="CQ55" i="2" s="1"/>
  <c r="DV55" i="2" s="1"/>
  <c r="C146" i="5"/>
  <c r="CM55" i="2" s="1"/>
  <c r="DR55" i="2" s="1"/>
  <c r="X145" i="5"/>
  <c r="CQ43" i="2" s="1"/>
  <c r="DV43" i="2" s="1"/>
  <c r="C145" i="5"/>
  <c r="CM43" i="2" s="1"/>
  <c r="DR43" i="2" s="1"/>
  <c r="X144" i="5"/>
  <c r="CQ31" i="2" s="1"/>
  <c r="DV31" i="2" s="1"/>
  <c r="C144" i="5"/>
  <c r="CM31" i="2" s="1"/>
  <c r="DR31" i="2" s="1"/>
  <c r="X143" i="5"/>
  <c r="CQ19" i="2" s="1"/>
  <c r="DV19" i="2" s="1"/>
  <c r="C143" i="5"/>
  <c r="CM19" i="2" s="1"/>
  <c r="DR19" i="2" s="1"/>
  <c r="X142" i="5"/>
  <c r="CQ7" i="2" s="1"/>
  <c r="DV7" i="2" s="1"/>
  <c r="C142" i="5"/>
  <c r="CM7" i="2" s="1"/>
  <c r="DR7" i="2" s="1"/>
  <c r="W141" i="5"/>
  <c r="CR210" i="2" s="1"/>
  <c r="DW210" i="2" s="1"/>
  <c r="C141" i="5"/>
  <c r="W140" i="5"/>
  <c r="CR198" i="2" s="1"/>
  <c r="DW198" i="2" s="1"/>
  <c r="C140" i="5"/>
  <c r="W139" i="5"/>
  <c r="CR186" i="2" s="1"/>
  <c r="DW186" i="2" s="1"/>
  <c r="C139" i="5"/>
  <c r="W138" i="5"/>
  <c r="CR174" i="2" s="1"/>
  <c r="DW174" i="2" s="1"/>
  <c r="C138" i="5"/>
  <c r="W137" i="5"/>
  <c r="CR162" i="2" s="1"/>
  <c r="DW162" i="2" s="1"/>
  <c r="C137" i="5"/>
  <c r="W136" i="5"/>
  <c r="CR150" i="2" s="1"/>
  <c r="DW150" i="2" s="1"/>
  <c r="C136" i="5"/>
  <c r="W135" i="5"/>
  <c r="CR138" i="2" s="1"/>
  <c r="DW138" i="2" s="1"/>
  <c r="C135" i="5"/>
  <c r="CM138" i="2" s="1"/>
  <c r="DR138" i="2" s="1"/>
  <c r="W134" i="5"/>
  <c r="CR126" i="2" s="1"/>
  <c r="DW126" i="2" s="1"/>
  <c r="C134" i="5"/>
  <c r="W133" i="5"/>
  <c r="CR114" i="2" s="1"/>
  <c r="DW114" i="2" s="1"/>
  <c r="C133" i="5"/>
  <c r="CM114" i="2" s="1"/>
  <c r="DR114" i="2" s="1"/>
  <c r="W132" i="5"/>
  <c r="CR102" i="2" s="1"/>
  <c r="DW102" i="2" s="1"/>
  <c r="C132" i="5"/>
  <c r="CM102" i="2" s="1"/>
  <c r="DR102" i="2" s="1"/>
  <c r="W131" i="5"/>
  <c r="CR90" i="2" s="1"/>
  <c r="DW90" i="2" s="1"/>
  <c r="C131" i="5"/>
  <c r="CM90" i="2" s="1"/>
  <c r="DR90" i="2" s="1"/>
  <c r="W130" i="5"/>
  <c r="CR78" i="2" s="1"/>
  <c r="DW78" i="2" s="1"/>
  <c r="C130" i="5"/>
  <c r="CM78" i="2" s="1"/>
  <c r="DR78" i="2" s="1"/>
  <c r="W129" i="5"/>
  <c r="CR66" i="2" s="1"/>
  <c r="DW66" i="2" s="1"/>
  <c r="C129" i="5"/>
  <c r="CM66" i="2" s="1"/>
  <c r="DR66" i="2" s="1"/>
  <c r="W128" i="5"/>
  <c r="CR54" i="2" s="1"/>
  <c r="DW54" i="2" s="1"/>
  <c r="C128" i="5"/>
  <c r="CM54" i="2" s="1"/>
  <c r="DR54" i="2" s="1"/>
  <c r="W127" i="5"/>
  <c r="CR42" i="2" s="1"/>
  <c r="DW42" i="2" s="1"/>
  <c r="C127" i="5"/>
  <c r="CM42" i="2" s="1"/>
  <c r="DR42" i="2" s="1"/>
  <c r="W126" i="5"/>
  <c r="CR30" i="2" s="1"/>
  <c r="DW30" i="2" s="1"/>
  <c r="C126" i="5"/>
  <c r="CM30" i="2" s="1"/>
  <c r="DR30" i="2" s="1"/>
  <c r="W125" i="5"/>
  <c r="CR18" i="2" s="1"/>
  <c r="DW18" i="2" s="1"/>
  <c r="C125" i="5"/>
  <c r="CM18" i="2" s="1"/>
  <c r="DR18" i="2" s="1"/>
  <c r="W124" i="5"/>
  <c r="CR6" i="2" s="1"/>
  <c r="DW6" i="2" s="1"/>
  <c r="C124" i="5"/>
  <c r="CM6" i="2" s="1"/>
  <c r="DR6" i="2" s="1"/>
  <c r="S3" i="5"/>
  <c r="T3" i="5" s="1"/>
  <c r="U3" i="5" s="1"/>
  <c r="V3" i="5" s="1"/>
  <c r="V123" i="5"/>
  <c r="DM209" i="2" s="1"/>
  <c r="ER209" i="2" s="1"/>
  <c r="U123" i="5"/>
  <c r="DI209" i="2" s="1"/>
  <c r="EN209" i="2" s="1"/>
  <c r="T123" i="5"/>
  <c r="DE209" i="2" s="1"/>
  <c r="EJ209" i="2" s="1"/>
  <c r="S123" i="5"/>
  <c r="DA209" i="2" s="1"/>
  <c r="EF209" i="2" s="1"/>
  <c r="R123" i="5"/>
  <c r="CS209" i="2" s="1"/>
  <c r="DX209" i="2" s="1"/>
  <c r="C123" i="5"/>
  <c r="CM209" i="2" s="1"/>
  <c r="DR209" i="2" s="1"/>
  <c r="V122" i="5"/>
  <c r="DM197" i="2" s="1"/>
  <c r="ER197" i="2" s="1"/>
  <c r="U122" i="5"/>
  <c r="DI197" i="2" s="1"/>
  <c r="EN197" i="2" s="1"/>
  <c r="T122" i="5"/>
  <c r="DE197" i="2" s="1"/>
  <c r="EJ197" i="2" s="1"/>
  <c r="S122" i="5"/>
  <c r="DA197" i="2" s="1"/>
  <c r="EF197" i="2" s="1"/>
  <c r="R122" i="5"/>
  <c r="CS197" i="2" s="1"/>
  <c r="DX197" i="2" s="1"/>
  <c r="C122" i="5"/>
  <c r="CM197" i="2" s="1"/>
  <c r="DR197" i="2" s="1"/>
  <c r="V121" i="5"/>
  <c r="DM185" i="2" s="1"/>
  <c r="ER185" i="2" s="1"/>
  <c r="U121" i="5"/>
  <c r="DI185" i="2" s="1"/>
  <c r="EN185" i="2" s="1"/>
  <c r="T121" i="5"/>
  <c r="DE185" i="2" s="1"/>
  <c r="EJ185" i="2" s="1"/>
  <c r="S121" i="5"/>
  <c r="DA185" i="2" s="1"/>
  <c r="EF185" i="2" s="1"/>
  <c r="R121" i="5"/>
  <c r="CS185" i="2" s="1"/>
  <c r="DX185" i="2" s="1"/>
  <c r="C121" i="5"/>
  <c r="CM185" i="2" s="1"/>
  <c r="DR185" i="2" s="1"/>
  <c r="V120" i="5"/>
  <c r="DM173" i="2" s="1"/>
  <c r="ER173" i="2" s="1"/>
  <c r="U120" i="5"/>
  <c r="DI173" i="2" s="1"/>
  <c r="EN173" i="2" s="1"/>
  <c r="T120" i="5"/>
  <c r="DE173" i="2" s="1"/>
  <c r="EJ173" i="2" s="1"/>
  <c r="S120" i="5"/>
  <c r="DA173" i="2" s="1"/>
  <c r="EF173" i="2" s="1"/>
  <c r="R120" i="5"/>
  <c r="CS173" i="2" s="1"/>
  <c r="DX173" i="2" s="1"/>
  <c r="C120" i="5"/>
  <c r="CM173" i="2" s="1"/>
  <c r="DR173" i="2" s="1"/>
  <c r="V119" i="5"/>
  <c r="DM161" i="2" s="1"/>
  <c r="ER161" i="2" s="1"/>
  <c r="U119" i="5"/>
  <c r="DI161" i="2" s="1"/>
  <c r="EN161" i="2" s="1"/>
  <c r="T119" i="5"/>
  <c r="DE161" i="2" s="1"/>
  <c r="EJ161" i="2" s="1"/>
  <c r="S119" i="5"/>
  <c r="DA161" i="2" s="1"/>
  <c r="EF161" i="2" s="1"/>
  <c r="R119" i="5"/>
  <c r="CS161" i="2" s="1"/>
  <c r="DX161" i="2" s="1"/>
  <c r="C119" i="5"/>
  <c r="CM161" i="2" s="1"/>
  <c r="DR161" i="2" s="1"/>
  <c r="V118" i="5"/>
  <c r="DM149" i="2" s="1"/>
  <c r="ER149" i="2" s="1"/>
  <c r="U118" i="5"/>
  <c r="DI149" i="2" s="1"/>
  <c r="EN149" i="2" s="1"/>
  <c r="T118" i="5"/>
  <c r="DE149" i="2" s="1"/>
  <c r="EJ149" i="2" s="1"/>
  <c r="S118" i="5"/>
  <c r="DA149" i="2" s="1"/>
  <c r="EF149" i="2" s="1"/>
  <c r="R118" i="5"/>
  <c r="CS149" i="2" s="1"/>
  <c r="DX149" i="2" s="1"/>
  <c r="C118" i="5"/>
  <c r="CM149" i="2" s="1"/>
  <c r="DR149" i="2" s="1"/>
  <c r="V117" i="5"/>
  <c r="DM137" i="2" s="1"/>
  <c r="ER137" i="2" s="1"/>
  <c r="U117" i="5"/>
  <c r="DI137" i="2" s="1"/>
  <c r="EN137" i="2" s="1"/>
  <c r="T117" i="5"/>
  <c r="DE137" i="2" s="1"/>
  <c r="EJ137" i="2" s="1"/>
  <c r="S117" i="5"/>
  <c r="DA137" i="2" s="1"/>
  <c r="EF137" i="2" s="1"/>
  <c r="R117" i="5"/>
  <c r="CS137" i="2" s="1"/>
  <c r="DX137" i="2" s="1"/>
  <c r="C117" i="5"/>
  <c r="CM137" i="2" s="1"/>
  <c r="DR137" i="2" s="1"/>
  <c r="V116" i="5"/>
  <c r="DM125" i="2" s="1"/>
  <c r="ER125" i="2" s="1"/>
  <c r="U116" i="5"/>
  <c r="DI125" i="2" s="1"/>
  <c r="EN125" i="2" s="1"/>
  <c r="T116" i="5"/>
  <c r="DE125" i="2" s="1"/>
  <c r="EJ125" i="2" s="1"/>
  <c r="S116" i="5"/>
  <c r="DA125" i="2" s="1"/>
  <c r="EF125" i="2" s="1"/>
  <c r="R116" i="5"/>
  <c r="CS125" i="2" s="1"/>
  <c r="DX125" i="2" s="1"/>
  <c r="C116" i="5"/>
  <c r="CM125" i="2" s="1"/>
  <c r="DR125" i="2" s="1"/>
  <c r="V115" i="5"/>
  <c r="DM113" i="2" s="1"/>
  <c r="ER113" i="2" s="1"/>
  <c r="U115" i="5"/>
  <c r="DI113" i="2" s="1"/>
  <c r="EN113" i="2" s="1"/>
  <c r="T115" i="5"/>
  <c r="DE113" i="2" s="1"/>
  <c r="EJ113" i="2" s="1"/>
  <c r="S115" i="5"/>
  <c r="DA113" i="2" s="1"/>
  <c r="EF113" i="2" s="1"/>
  <c r="R115" i="5"/>
  <c r="CS113" i="2" s="1"/>
  <c r="DX113" i="2" s="1"/>
  <c r="C115" i="5"/>
  <c r="CM113" i="2" s="1"/>
  <c r="DR113" i="2" s="1"/>
  <c r="V114" i="5"/>
  <c r="DM101" i="2" s="1"/>
  <c r="ER101" i="2" s="1"/>
  <c r="U114" i="5"/>
  <c r="DI101" i="2" s="1"/>
  <c r="EN101" i="2" s="1"/>
  <c r="T114" i="5"/>
  <c r="DE101" i="2" s="1"/>
  <c r="EJ101" i="2" s="1"/>
  <c r="S114" i="5"/>
  <c r="DA101" i="2" s="1"/>
  <c r="EF101" i="2" s="1"/>
  <c r="R114" i="5"/>
  <c r="CS101" i="2" s="1"/>
  <c r="DX101" i="2" s="1"/>
  <c r="C114" i="5"/>
  <c r="CM101" i="2" s="1"/>
  <c r="DR101" i="2" s="1"/>
  <c r="V113" i="5"/>
  <c r="DM89" i="2" s="1"/>
  <c r="ER89" i="2" s="1"/>
  <c r="U113" i="5"/>
  <c r="DI89" i="2" s="1"/>
  <c r="EN89" i="2" s="1"/>
  <c r="T113" i="5"/>
  <c r="DE89" i="2" s="1"/>
  <c r="EJ89" i="2" s="1"/>
  <c r="S113" i="5"/>
  <c r="DA89" i="2" s="1"/>
  <c r="EF89" i="2" s="1"/>
  <c r="R113" i="5"/>
  <c r="CS89" i="2" s="1"/>
  <c r="DX89" i="2" s="1"/>
  <c r="C113" i="5"/>
  <c r="CM89" i="2" s="1"/>
  <c r="DR89" i="2" s="1"/>
  <c r="V112" i="5"/>
  <c r="DM77" i="2" s="1"/>
  <c r="ER77" i="2" s="1"/>
  <c r="U112" i="5"/>
  <c r="DI77" i="2" s="1"/>
  <c r="EN77" i="2" s="1"/>
  <c r="T112" i="5"/>
  <c r="DE77" i="2" s="1"/>
  <c r="EJ77" i="2" s="1"/>
  <c r="S112" i="5"/>
  <c r="DA77" i="2" s="1"/>
  <c r="EF77" i="2" s="1"/>
  <c r="R112" i="5"/>
  <c r="CS77" i="2" s="1"/>
  <c r="DX77" i="2" s="1"/>
  <c r="C112" i="5"/>
  <c r="CM77" i="2" s="1"/>
  <c r="DR77" i="2" s="1"/>
  <c r="V111" i="5"/>
  <c r="DM65" i="2" s="1"/>
  <c r="ER65" i="2" s="1"/>
  <c r="U111" i="5"/>
  <c r="DI65" i="2" s="1"/>
  <c r="EN65" i="2" s="1"/>
  <c r="T111" i="5"/>
  <c r="DE65" i="2" s="1"/>
  <c r="EJ65" i="2" s="1"/>
  <c r="S111" i="5"/>
  <c r="DA65" i="2" s="1"/>
  <c r="EF65" i="2" s="1"/>
  <c r="R111" i="5"/>
  <c r="CS65" i="2" s="1"/>
  <c r="DX65" i="2" s="1"/>
  <c r="C111" i="5"/>
  <c r="CM65" i="2" s="1"/>
  <c r="DR65" i="2" s="1"/>
  <c r="V110" i="5"/>
  <c r="DM53" i="2" s="1"/>
  <c r="ER53" i="2" s="1"/>
  <c r="U110" i="5"/>
  <c r="DI53" i="2" s="1"/>
  <c r="EN53" i="2" s="1"/>
  <c r="T110" i="5"/>
  <c r="DE53" i="2" s="1"/>
  <c r="EJ53" i="2" s="1"/>
  <c r="S110" i="5"/>
  <c r="DA53" i="2" s="1"/>
  <c r="EF53" i="2" s="1"/>
  <c r="R110" i="5"/>
  <c r="CS53" i="2" s="1"/>
  <c r="DX53" i="2" s="1"/>
  <c r="C110" i="5"/>
  <c r="CM53" i="2" s="1"/>
  <c r="DR53" i="2" s="1"/>
  <c r="V109" i="5"/>
  <c r="DM41" i="2" s="1"/>
  <c r="ER41" i="2" s="1"/>
  <c r="U109" i="5"/>
  <c r="DI41" i="2" s="1"/>
  <c r="EN41" i="2" s="1"/>
  <c r="T109" i="5"/>
  <c r="DE41" i="2" s="1"/>
  <c r="EJ41" i="2" s="1"/>
  <c r="S109" i="5"/>
  <c r="DA41" i="2" s="1"/>
  <c r="EF41" i="2" s="1"/>
  <c r="R109" i="5"/>
  <c r="CS41" i="2" s="1"/>
  <c r="DX41" i="2" s="1"/>
  <c r="C109" i="5"/>
  <c r="CM41" i="2" s="1"/>
  <c r="DR41" i="2" s="1"/>
  <c r="V108" i="5"/>
  <c r="DM29" i="2" s="1"/>
  <c r="ER29" i="2" s="1"/>
  <c r="U108" i="5"/>
  <c r="DI29" i="2" s="1"/>
  <c r="EN29" i="2" s="1"/>
  <c r="T108" i="5"/>
  <c r="DE29" i="2" s="1"/>
  <c r="EJ29" i="2" s="1"/>
  <c r="S108" i="5"/>
  <c r="DA29" i="2" s="1"/>
  <c r="EF29" i="2" s="1"/>
  <c r="R108" i="5"/>
  <c r="CS29" i="2" s="1"/>
  <c r="DX29" i="2" s="1"/>
  <c r="C108" i="5"/>
  <c r="CM29" i="2" s="1"/>
  <c r="DR29" i="2" s="1"/>
  <c r="V107" i="5"/>
  <c r="DM17" i="2" s="1"/>
  <c r="ER17" i="2" s="1"/>
  <c r="U107" i="5"/>
  <c r="DI17" i="2" s="1"/>
  <c r="EN17" i="2" s="1"/>
  <c r="T107" i="5"/>
  <c r="DE17" i="2" s="1"/>
  <c r="EJ17" i="2" s="1"/>
  <c r="S107" i="5"/>
  <c r="DA17" i="2" s="1"/>
  <c r="EF17" i="2" s="1"/>
  <c r="R107" i="5"/>
  <c r="CS17" i="2" s="1"/>
  <c r="DX17" i="2" s="1"/>
  <c r="C107" i="5"/>
  <c r="CM17" i="2" s="1"/>
  <c r="DR17" i="2" s="1"/>
  <c r="R106" i="5"/>
  <c r="C106" i="5"/>
  <c r="CM5" i="2" s="1"/>
  <c r="DR5" i="2" s="1"/>
  <c r="Q105" i="5"/>
  <c r="CT208" i="2" s="1"/>
  <c r="DY208" i="2" s="1"/>
  <c r="C105" i="5"/>
  <c r="CM208" i="2" s="1"/>
  <c r="DR208" i="2" s="1"/>
  <c r="Q104" i="5"/>
  <c r="CT196" i="2" s="1"/>
  <c r="DY196" i="2" s="1"/>
  <c r="C104" i="5"/>
  <c r="CM196" i="2" s="1"/>
  <c r="DR196" i="2" s="1"/>
  <c r="Q103" i="5"/>
  <c r="CT184" i="2" s="1"/>
  <c r="DY184" i="2" s="1"/>
  <c r="C103" i="5"/>
  <c r="CM184" i="2" s="1"/>
  <c r="DR184" i="2" s="1"/>
  <c r="Q102" i="5"/>
  <c r="CT172" i="2" s="1"/>
  <c r="DY172" i="2" s="1"/>
  <c r="C102" i="5"/>
  <c r="CM172" i="2" s="1"/>
  <c r="DR172" i="2" s="1"/>
  <c r="Q101" i="5"/>
  <c r="CT160" i="2" s="1"/>
  <c r="DY160" i="2" s="1"/>
  <c r="C101" i="5"/>
  <c r="CM160" i="2" s="1"/>
  <c r="DR160" i="2" s="1"/>
  <c r="Q100" i="5"/>
  <c r="CT148" i="2" s="1"/>
  <c r="DY148" i="2" s="1"/>
  <c r="C100" i="5"/>
  <c r="CM148" i="2" s="1"/>
  <c r="DR148" i="2" s="1"/>
  <c r="Q99" i="5"/>
  <c r="CT136" i="2" s="1"/>
  <c r="DY136" i="2" s="1"/>
  <c r="C99" i="5"/>
  <c r="CM136" i="2" s="1"/>
  <c r="DR136" i="2" s="1"/>
  <c r="Q98" i="5"/>
  <c r="CT124" i="2" s="1"/>
  <c r="DY124" i="2" s="1"/>
  <c r="C98" i="5"/>
  <c r="CM124" i="2" s="1"/>
  <c r="DR124" i="2" s="1"/>
  <c r="Q97" i="5"/>
  <c r="CT112" i="2" s="1"/>
  <c r="DY112" i="2" s="1"/>
  <c r="C97" i="5"/>
  <c r="CM112" i="2" s="1"/>
  <c r="DR112" i="2" s="1"/>
  <c r="Q96" i="5"/>
  <c r="CT100" i="2" s="1"/>
  <c r="DY100" i="2" s="1"/>
  <c r="C96" i="5"/>
  <c r="CM100" i="2" s="1"/>
  <c r="DR100" i="2" s="1"/>
  <c r="Q95" i="5"/>
  <c r="CT88" i="2" s="1"/>
  <c r="DY88" i="2" s="1"/>
  <c r="C95" i="5"/>
  <c r="CM88" i="2" s="1"/>
  <c r="DR88" i="2" s="1"/>
  <c r="Q94" i="5"/>
  <c r="CT76" i="2" s="1"/>
  <c r="DY76" i="2" s="1"/>
  <c r="C94" i="5"/>
  <c r="CM76" i="2" s="1"/>
  <c r="DR76" i="2" s="1"/>
  <c r="Q93" i="5"/>
  <c r="CT64" i="2" s="1"/>
  <c r="DY64" i="2" s="1"/>
  <c r="C93" i="5"/>
  <c r="CM64" i="2" s="1"/>
  <c r="DR64" i="2" s="1"/>
  <c r="Q92" i="5"/>
  <c r="CT52" i="2" s="1"/>
  <c r="DY52" i="2" s="1"/>
  <c r="C92" i="5"/>
  <c r="CM52" i="2" s="1"/>
  <c r="DR52" i="2" s="1"/>
  <c r="Q91" i="5"/>
  <c r="CT40" i="2" s="1"/>
  <c r="DY40" i="2" s="1"/>
  <c r="C91" i="5"/>
  <c r="CM40" i="2" s="1"/>
  <c r="DR40" i="2" s="1"/>
  <c r="Q90" i="5"/>
  <c r="CT28" i="2" s="1"/>
  <c r="DY28" i="2" s="1"/>
  <c r="C90" i="5"/>
  <c r="CM28" i="2" s="1"/>
  <c r="DR28" i="2" s="1"/>
  <c r="Q89" i="5"/>
  <c r="CT16" i="2" s="1"/>
  <c r="DY16" i="2" s="1"/>
  <c r="C89" i="5"/>
  <c r="CM16" i="2" s="1"/>
  <c r="DR16" i="2" s="1"/>
  <c r="P88" i="5"/>
  <c r="CU207" i="2" s="1"/>
  <c r="DZ207" i="2" s="1"/>
  <c r="C88" i="5"/>
  <c r="CM207" i="2" s="1"/>
  <c r="DR207" i="2" s="1"/>
  <c r="P87" i="5"/>
  <c r="CU195" i="2" s="1"/>
  <c r="DZ195" i="2" s="1"/>
  <c r="C87" i="5"/>
  <c r="CM195" i="2" s="1"/>
  <c r="DR195" i="2" s="1"/>
  <c r="P86" i="5"/>
  <c r="CU183" i="2" s="1"/>
  <c r="DZ183" i="2" s="1"/>
  <c r="C86" i="5"/>
  <c r="CM183" i="2" s="1"/>
  <c r="DR183" i="2" s="1"/>
  <c r="P85" i="5"/>
  <c r="CU171" i="2" s="1"/>
  <c r="DZ171" i="2" s="1"/>
  <c r="C85" i="5"/>
  <c r="CM171" i="2" s="1"/>
  <c r="DR171" i="2" s="1"/>
  <c r="P84" i="5"/>
  <c r="CU159" i="2" s="1"/>
  <c r="DZ159" i="2" s="1"/>
  <c r="C84" i="5"/>
  <c r="CM159" i="2" s="1"/>
  <c r="DR159" i="2" s="1"/>
  <c r="P83" i="5"/>
  <c r="CU147" i="2" s="1"/>
  <c r="DZ147" i="2" s="1"/>
  <c r="C83" i="5"/>
  <c r="CM147" i="2" s="1"/>
  <c r="DR147" i="2" s="1"/>
  <c r="P82" i="5"/>
  <c r="CU135" i="2" s="1"/>
  <c r="DZ135" i="2" s="1"/>
  <c r="C82" i="5"/>
  <c r="CM135" i="2" s="1"/>
  <c r="DR135" i="2" s="1"/>
  <c r="P81" i="5"/>
  <c r="CU123" i="2" s="1"/>
  <c r="DZ123" i="2" s="1"/>
  <c r="C81" i="5"/>
  <c r="CM123" i="2" s="1"/>
  <c r="DR123" i="2" s="1"/>
  <c r="P80" i="5"/>
  <c r="CU111" i="2" s="1"/>
  <c r="DZ111" i="2" s="1"/>
  <c r="C80" i="5"/>
  <c r="CM111" i="2" s="1"/>
  <c r="DR111" i="2" s="1"/>
  <c r="P79" i="5"/>
  <c r="CU99" i="2" s="1"/>
  <c r="DZ99" i="2" s="1"/>
  <c r="C79" i="5"/>
  <c r="CM99" i="2" s="1"/>
  <c r="DR99" i="2" s="1"/>
  <c r="P78" i="5"/>
  <c r="CU87" i="2" s="1"/>
  <c r="DZ87" i="2" s="1"/>
  <c r="C78" i="5"/>
  <c r="CM87" i="2" s="1"/>
  <c r="DR87" i="2" s="1"/>
  <c r="P77" i="5"/>
  <c r="CU75" i="2" s="1"/>
  <c r="DZ75" i="2" s="1"/>
  <c r="C77" i="5"/>
  <c r="CM75" i="2" s="1"/>
  <c r="DR75" i="2" s="1"/>
  <c r="P76" i="5"/>
  <c r="CU63" i="2" s="1"/>
  <c r="DZ63" i="2" s="1"/>
  <c r="C76" i="5"/>
  <c r="CM63" i="2" s="1"/>
  <c r="DR63" i="2" s="1"/>
  <c r="P75" i="5"/>
  <c r="CU51" i="2" s="1"/>
  <c r="DZ51" i="2" s="1"/>
  <c r="C75" i="5"/>
  <c r="CM51" i="2" s="1"/>
  <c r="DR51" i="2" s="1"/>
  <c r="P74" i="5"/>
  <c r="CU39" i="2" s="1"/>
  <c r="DZ39" i="2" s="1"/>
  <c r="C74" i="5"/>
  <c r="CM39" i="2" s="1"/>
  <c r="DR39" i="2" s="1"/>
  <c r="P73" i="5"/>
  <c r="CU27" i="2" s="1"/>
  <c r="DZ27" i="2" s="1"/>
  <c r="C73" i="5"/>
  <c r="CM27" i="2" s="1"/>
  <c r="DR27" i="2" s="1"/>
  <c r="P72" i="5"/>
  <c r="CU15" i="2" s="1"/>
  <c r="DZ15" i="2" s="1"/>
  <c r="C72" i="5"/>
  <c r="CM15" i="2" s="1"/>
  <c r="DR15" i="2" s="1"/>
  <c r="O71" i="5"/>
  <c r="DN206" i="2" s="1"/>
  <c r="ES206" i="2" s="1"/>
  <c r="N71" i="5"/>
  <c r="DJ206" i="2" s="1"/>
  <c r="EO206" i="2" s="1"/>
  <c r="M71" i="5"/>
  <c r="L71" i="5"/>
  <c r="K71" i="5"/>
  <c r="CV206" i="2" s="1"/>
  <c r="EA206" i="2" s="1"/>
  <c r="C71" i="5"/>
  <c r="CM206" i="2" s="1"/>
  <c r="DR206" i="2" s="1"/>
  <c r="O70" i="5"/>
  <c r="N70" i="5"/>
  <c r="DJ194" i="2" s="1"/>
  <c r="EO194" i="2" s="1"/>
  <c r="M70" i="5"/>
  <c r="DF194" i="2" s="1"/>
  <c r="EK194" i="2" s="1"/>
  <c r="L70" i="5"/>
  <c r="DB194" i="2" s="1"/>
  <c r="EG194" i="2" s="1"/>
  <c r="K70" i="5"/>
  <c r="CV194" i="2" s="1"/>
  <c r="EA194" i="2" s="1"/>
  <c r="C70" i="5"/>
  <c r="O69" i="5"/>
  <c r="DN182" i="2" s="1"/>
  <c r="ES182" i="2" s="1"/>
  <c r="N69" i="5"/>
  <c r="DJ182" i="2" s="1"/>
  <c r="EO182" i="2" s="1"/>
  <c r="M69" i="5"/>
  <c r="DF182" i="2" s="1"/>
  <c r="EK182" i="2" s="1"/>
  <c r="L69" i="5"/>
  <c r="DB182" i="2" s="1"/>
  <c r="EG182" i="2" s="1"/>
  <c r="K69" i="5"/>
  <c r="CV182" i="2" s="1"/>
  <c r="EA182" i="2" s="1"/>
  <c r="C69" i="5"/>
  <c r="CM182" i="2" s="1"/>
  <c r="DR182" i="2" s="1"/>
  <c r="O68" i="5"/>
  <c r="DN170" i="2" s="1"/>
  <c r="ES170" i="2" s="1"/>
  <c r="N68" i="5"/>
  <c r="DJ170" i="2" s="1"/>
  <c r="EO170" i="2" s="1"/>
  <c r="M68" i="5"/>
  <c r="DF170" i="2" s="1"/>
  <c r="EK170" i="2" s="1"/>
  <c r="L68" i="5"/>
  <c r="DB170" i="2" s="1"/>
  <c r="EG170" i="2" s="1"/>
  <c r="K68" i="5"/>
  <c r="CV170" i="2" s="1"/>
  <c r="EA170" i="2" s="1"/>
  <c r="C68" i="5"/>
  <c r="O67" i="5"/>
  <c r="DN158" i="2" s="1"/>
  <c r="ES158" i="2" s="1"/>
  <c r="N67" i="5"/>
  <c r="DJ158" i="2" s="1"/>
  <c r="EO158" i="2" s="1"/>
  <c r="M67" i="5"/>
  <c r="DF158" i="2" s="1"/>
  <c r="EK158" i="2" s="1"/>
  <c r="L67" i="5"/>
  <c r="DB158" i="2" s="1"/>
  <c r="EG158" i="2" s="1"/>
  <c r="K67" i="5"/>
  <c r="CV158" i="2" s="1"/>
  <c r="EA158" i="2" s="1"/>
  <c r="C67" i="5"/>
  <c r="CM158" i="2" s="1"/>
  <c r="DR158" i="2" s="1"/>
  <c r="O66" i="5"/>
  <c r="DN146" i="2" s="1"/>
  <c r="ES146" i="2" s="1"/>
  <c r="N66" i="5"/>
  <c r="DJ146" i="2" s="1"/>
  <c r="EO146" i="2" s="1"/>
  <c r="M66" i="5"/>
  <c r="DF146" i="2" s="1"/>
  <c r="EK146" i="2" s="1"/>
  <c r="L66" i="5"/>
  <c r="DB146" i="2" s="1"/>
  <c r="EG146" i="2" s="1"/>
  <c r="K66" i="5"/>
  <c r="CV146" i="2" s="1"/>
  <c r="EA146" i="2" s="1"/>
  <c r="C66" i="5"/>
  <c r="O65" i="5"/>
  <c r="DN134" i="2" s="1"/>
  <c r="ES134" i="2" s="1"/>
  <c r="N65" i="5"/>
  <c r="DJ134" i="2" s="1"/>
  <c r="EO134" i="2" s="1"/>
  <c r="M65" i="5"/>
  <c r="DF134" i="2" s="1"/>
  <c r="EK134" i="2" s="1"/>
  <c r="L65" i="5"/>
  <c r="DB134" i="2" s="1"/>
  <c r="EG134" i="2" s="1"/>
  <c r="K65" i="5"/>
  <c r="CV134" i="2" s="1"/>
  <c r="EA134" i="2" s="1"/>
  <c r="C65" i="5"/>
  <c r="CM134" i="2" s="1"/>
  <c r="DR134" i="2" s="1"/>
  <c r="O64" i="5"/>
  <c r="DN122" i="2" s="1"/>
  <c r="ES122" i="2" s="1"/>
  <c r="N64" i="5"/>
  <c r="DJ122" i="2" s="1"/>
  <c r="EO122" i="2" s="1"/>
  <c r="M64" i="5"/>
  <c r="DF122" i="2" s="1"/>
  <c r="EK122" i="2" s="1"/>
  <c r="L64" i="5"/>
  <c r="DB122" i="2" s="1"/>
  <c r="EG122" i="2" s="1"/>
  <c r="K64" i="5"/>
  <c r="CV122" i="2" s="1"/>
  <c r="EA122" i="2" s="1"/>
  <c r="C64" i="5"/>
  <c r="CM122" i="2" s="1"/>
  <c r="DR122" i="2" s="1"/>
  <c r="O63" i="5"/>
  <c r="DN110" i="2" s="1"/>
  <c r="ES110" i="2" s="1"/>
  <c r="N63" i="5"/>
  <c r="DJ110" i="2" s="1"/>
  <c r="EO110" i="2" s="1"/>
  <c r="M63" i="5"/>
  <c r="DF110" i="2" s="1"/>
  <c r="EK110" i="2" s="1"/>
  <c r="L63" i="5"/>
  <c r="DB110" i="2" s="1"/>
  <c r="EG110" i="2" s="1"/>
  <c r="K63" i="5"/>
  <c r="CV110" i="2" s="1"/>
  <c r="EA110" i="2" s="1"/>
  <c r="C63" i="5"/>
  <c r="CM110" i="2" s="1"/>
  <c r="DR110" i="2" s="1"/>
  <c r="O62" i="5"/>
  <c r="DN98" i="2" s="1"/>
  <c r="ES98" i="2" s="1"/>
  <c r="N62" i="5"/>
  <c r="DJ98" i="2" s="1"/>
  <c r="EO98" i="2" s="1"/>
  <c r="M62" i="5"/>
  <c r="DF98" i="2" s="1"/>
  <c r="EK98" i="2" s="1"/>
  <c r="L62" i="5"/>
  <c r="DB98" i="2" s="1"/>
  <c r="EG98" i="2" s="1"/>
  <c r="K62" i="5"/>
  <c r="CV98" i="2" s="1"/>
  <c r="EA98" i="2" s="1"/>
  <c r="C62" i="5"/>
  <c r="CM98" i="2" s="1"/>
  <c r="DR98" i="2" s="1"/>
  <c r="O61" i="5"/>
  <c r="DN86" i="2" s="1"/>
  <c r="ES86" i="2" s="1"/>
  <c r="N61" i="5"/>
  <c r="DJ86" i="2" s="1"/>
  <c r="EO86" i="2" s="1"/>
  <c r="M61" i="5"/>
  <c r="DF86" i="2" s="1"/>
  <c r="EK86" i="2" s="1"/>
  <c r="L61" i="5"/>
  <c r="DB86" i="2" s="1"/>
  <c r="EG86" i="2" s="1"/>
  <c r="K61" i="5"/>
  <c r="CV86" i="2" s="1"/>
  <c r="EA86" i="2" s="1"/>
  <c r="C61" i="5"/>
  <c r="CM86" i="2" s="1"/>
  <c r="DR86" i="2" s="1"/>
  <c r="O60" i="5"/>
  <c r="DN74" i="2" s="1"/>
  <c r="ES74" i="2" s="1"/>
  <c r="N60" i="5"/>
  <c r="DJ74" i="2" s="1"/>
  <c r="EO74" i="2" s="1"/>
  <c r="M60" i="5"/>
  <c r="DF74" i="2" s="1"/>
  <c r="EK74" i="2" s="1"/>
  <c r="L60" i="5"/>
  <c r="DB74" i="2" s="1"/>
  <c r="EG74" i="2" s="1"/>
  <c r="K60" i="5"/>
  <c r="CV74" i="2" s="1"/>
  <c r="EA74" i="2" s="1"/>
  <c r="C60" i="5"/>
  <c r="CM74" i="2" s="1"/>
  <c r="DR74" i="2" s="1"/>
  <c r="O59" i="5"/>
  <c r="DN62" i="2" s="1"/>
  <c r="ES62" i="2" s="1"/>
  <c r="N59" i="5"/>
  <c r="DJ62" i="2" s="1"/>
  <c r="EO62" i="2" s="1"/>
  <c r="M59" i="5"/>
  <c r="DF62" i="2" s="1"/>
  <c r="EK62" i="2" s="1"/>
  <c r="L59" i="5"/>
  <c r="DB62" i="2" s="1"/>
  <c r="EG62" i="2" s="1"/>
  <c r="K59" i="5"/>
  <c r="CV62" i="2" s="1"/>
  <c r="EA62" i="2" s="1"/>
  <c r="C59" i="5"/>
  <c r="CM62" i="2" s="1"/>
  <c r="DR62" i="2" s="1"/>
  <c r="O58" i="5"/>
  <c r="DN50" i="2" s="1"/>
  <c r="ES50" i="2" s="1"/>
  <c r="N58" i="5"/>
  <c r="DJ50" i="2" s="1"/>
  <c r="EO50" i="2" s="1"/>
  <c r="M58" i="5"/>
  <c r="DF50" i="2" s="1"/>
  <c r="EK50" i="2" s="1"/>
  <c r="L58" i="5"/>
  <c r="DB50" i="2" s="1"/>
  <c r="EG50" i="2" s="1"/>
  <c r="K58" i="5"/>
  <c r="CV50" i="2" s="1"/>
  <c r="EA50" i="2" s="1"/>
  <c r="C58" i="5"/>
  <c r="CM50" i="2" s="1"/>
  <c r="DR50" i="2" s="1"/>
  <c r="O57" i="5"/>
  <c r="DN38" i="2" s="1"/>
  <c r="ES38" i="2" s="1"/>
  <c r="N57" i="5"/>
  <c r="DJ38" i="2" s="1"/>
  <c r="EO38" i="2" s="1"/>
  <c r="M57" i="5"/>
  <c r="DF38" i="2" s="1"/>
  <c r="EK38" i="2" s="1"/>
  <c r="L57" i="5"/>
  <c r="DB38" i="2" s="1"/>
  <c r="EG38" i="2" s="1"/>
  <c r="K57" i="5"/>
  <c r="CV38" i="2" s="1"/>
  <c r="EA38" i="2" s="1"/>
  <c r="C57" i="5"/>
  <c r="CM38" i="2" s="1"/>
  <c r="DR38" i="2" s="1"/>
  <c r="O56" i="5"/>
  <c r="DN26" i="2" s="1"/>
  <c r="ES26" i="2" s="1"/>
  <c r="N56" i="5"/>
  <c r="DJ26" i="2" s="1"/>
  <c r="EO26" i="2" s="1"/>
  <c r="M56" i="5"/>
  <c r="DF26" i="2" s="1"/>
  <c r="EK26" i="2" s="1"/>
  <c r="L56" i="5"/>
  <c r="DB26" i="2" s="1"/>
  <c r="EG26" i="2" s="1"/>
  <c r="K56" i="5"/>
  <c r="CV26" i="2" s="1"/>
  <c r="EA26" i="2" s="1"/>
  <c r="C56" i="5"/>
  <c r="CM26" i="2" s="1"/>
  <c r="DR26" i="2" s="1"/>
  <c r="O55" i="5"/>
  <c r="DN14" i="2" s="1"/>
  <c r="ES14" i="2" s="1"/>
  <c r="N55" i="5"/>
  <c r="DJ14" i="2" s="1"/>
  <c r="EO14" i="2" s="1"/>
  <c r="M55" i="5"/>
  <c r="DF14" i="2" s="1"/>
  <c r="EK14" i="2" s="1"/>
  <c r="L55" i="5"/>
  <c r="DB14" i="2" s="1"/>
  <c r="EG14" i="2" s="1"/>
  <c r="K55" i="5"/>
  <c r="CV14" i="2" s="1"/>
  <c r="EA14" i="2" s="1"/>
  <c r="C55" i="5"/>
  <c r="CM14" i="2" s="1"/>
  <c r="DR14" i="2" s="1"/>
  <c r="L3" i="5"/>
  <c r="M3" i="5" s="1"/>
  <c r="N3" i="5" s="1"/>
  <c r="O3" i="5" s="1"/>
  <c r="J54" i="5"/>
  <c r="CW205" i="2" s="1"/>
  <c r="EB205" i="2" s="1"/>
  <c r="C54" i="5"/>
  <c r="CM205" i="2" s="1"/>
  <c r="DR205" i="2" s="1"/>
  <c r="J53" i="5"/>
  <c r="CW193" i="2" s="1"/>
  <c r="EB193" i="2" s="1"/>
  <c r="C53" i="5"/>
  <c r="CM193" i="2" s="1"/>
  <c r="DR193" i="2" s="1"/>
  <c r="J52" i="5"/>
  <c r="CW181" i="2" s="1"/>
  <c r="EB181" i="2" s="1"/>
  <c r="C52" i="5"/>
  <c r="CM181" i="2" s="1"/>
  <c r="DR181" i="2" s="1"/>
  <c r="J51" i="5"/>
  <c r="CW169" i="2" s="1"/>
  <c r="EB169" i="2" s="1"/>
  <c r="C51" i="5"/>
  <c r="CM169" i="2" s="1"/>
  <c r="DR169" i="2" s="1"/>
  <c r="J50" i="5"/>
  <c r="CW157" i="2" s="1"/>
  <c r="EB157" i="2" s="1"/>
  <c r="C50" i="5"/>
  <c r="CM157" i="2" s="1"/>
  <c r="DR157" i="2" s="1"/>
  <c r="J49" i="5"/>
  <c r="CW145" i="2" s="1"/>
  <c r="EB145" i="2" s="1"/>
  <c r="C49" i="5"/>
  <c r="CM145" i="2" s="1"/>
  <c r="DR145" i="2" s="1"/>
  <c r="J48" i="5"/>
  <c r="CW133" i="2" s="1"/>
  <c r="EB133" i="2" s="1"/>
  <c r="C48" i="5"/>
  <c r="CM133" i="2" s="1"/>
  <c r="DR133" i="2" s="1"/>
  <c r="J47" i="5"/>
  <c r="CW121" i="2" s="1"/>
  <c r="EB121" i="2" s="1"/>
  <c r="C47" i="5"/>
  <c r="CM121" i="2" s="1"/>
  <c r="DR121" i="2" s="1"/>
  <c r="J46" i="5"/>
  <c r="CW109" i="2" s="1"/>
  <c r="EB109" i="2" s="1"/>
  <c r="C46" i="5"/>
  <c r="CM109" i="2" s="1"/>
  <c r="DR109" i="2" s="1"/>
  <c r="J45" i="5"/>
  <c r="CW97" i="2" s="1"/>
  <c r="EB97" i="2" s="1"/>
  <c r="C45" i="5"/>
  <c r="CM97" i="2" s="1"/>
  <c r="DR97" i="2" s="1"/>
  <c r="J44" i="5"/>
  <c r="CW85" i="2" s="1"/>
  <c r="EB85" i="2" s="1"/>
  <c r="C44" i="5"/>
  <c r="CM85" i="2" s="1"/>
  <c r="DR85" i="2" s="1"/>
  <c r="J43" i="5"/>
  <c r="CW73" i="2" s="1"/>
  <c r="EB73" i="2" s="1"/>
  <c r="C43" i="5"/>
  <c r="CM73" i="2" s="1"/>
  <c r="DR73" i="2" s="1"/>
  <c r="J42" i="5"/>
  <c r="CW61" i="2" s="1"/>
  <c r="EB61" i="2" s="1"/>
  <c r="C42" i="5"/>
  <c r="CM61" i="2" s="1"/>
  <c r="DR61" i="2" s="1"/>
  <c r="J41" i="5"/>
  <c r="CW49" i="2" s="1"/>
  <c r="EB49" i="2" s="1"/>
  <c r="C41" i="5"/>
  <c r="CM49" i="2" s="1"/>
  <c r="DR49" i="2" s="1"/>
  <c r="J40" i="5"/>
  <c r="CW37" i="2" s="1"/>
  <c r="EB37" i="2" s="1"/>
  <c r="C40" i="5"/>
  <c r="CM37" i="2" s="1"/>
  <c r="DR37" i="2" s="1"/>
  <c r="J39" i="5"/>
  <c r="CW25" i="2" s="1"/>
  <c r="EB25" i="2" s="1"/>
  <c r="C39" i="5"/>
  <c r="CM25" i="2" s="1"/>
  <c r="DR25" i="2" s="1"/>
  <c r="J38" i="5"/>
  <c r="CW13" i="2" s="1"/>
  <c r="EB13" i="2" s="1"/>
  <c r="C38" i="5"/>
  <c r="CM13" i="2" s="1"/>
  <c r="DR13" i="2" s="1"/>
  <c r="I37" i="5"/>
  <c r="CX204" i="2" s="1"/>
  <c r="EC204" i="2" s="1"/>
  <c r="C37" i="5"/>
  <c r="CM204" i="2" s="1"/>
  <c r="DR204" i="2" s="1"/>
  <c r="I36" i="5"/>
  <c r="CX192" i="2" s="1"/>
  <c r="EC192" i="2" s="1"/>
  <c r="C36" i="5"/>
  <c r="CM192" i="2" s="1"/>
  <c r="DR192" i="2" s="1"/>
  <c r="I35" i="5"/>
  <c r="CX180" i="2" s="1"/>
  <c r="EC180" i="2" s="1"/>
  <c r="C35" i="5"/>
  <c r="CM180" i="2" s="1"/>
  <c r="DR180" i="2" s="1"/>
  <c r="I34" i="5"/>
  <c r="CX168" i="2" s="1"/>
  <c r="EC168" i="2" s="1"/>
  <c r="C34" i="5"/>
  <c r="CM168" i="2" s="1"/>
  <c r="DR168" i="2" s="1"/>
  <c r="I33" i="5"/>
  <c r="CX156" i="2" s="1"/>
  <c r="EC156" i="2" s="1"/>
  <c r="C33" i="5"/>
  <c r="CM156" i="2" s="1"/>
  <c r="DR156" i="2" s="1"/>
  <c r="I32" i="5"/>
  <c r="CX144" i="2" s="1"/>
  <c r="EC144" i="2" s="1"/>
  <c r="C32" i="5"/>
  <c r="CM144" i="2" s="1"/>
  <c r="DR144" i="2" s="1"/>
  <c r="I31" i="5"/>
  <c r="CX132" i="2" s="1"/>
  <c r="EC132" i="2" s="1"/>
  <c r="C31" i="5"/>
  <c r="CM132" i="2" s="1"/>
  <c r="DR132" i="2" s="1"/>
  <c r="I30" i="5"/>
  <c r="CX120" i="2" s="1"/>
  <c r="EC120" i="2" s="1"/>
  <c r="C30" i="5"/>
  <c r="CM120" i="2" s="1"/>
  <c r="DR120" i="2" s="1"/>
  <c r="I29" i="5"/>
  <c r="CX108" i="2" s="1"/>
  <c r="EC108" i="2" s="1"/>
  <c r="C29" i="5"/>
  <c r="CM108" i="2" s="1"/>
  <c r="DR108" i="2" s="1"/>
  <c r="I28" i="5"/>
  <c r="CX96" i="2" s="1"/>
  <c r="EC96" i="2" s="1"/>
  <c r="C28" i="5"/>
  <c r="CM96" i="2" s="1"/>
  <c r="DR96" i="2" s="1"/>
  <c r="I27" i="5"/>
  <c r="CX84" i="2" s="1"/>
  <c r="EC84" i="2" s="1"/>
  <c r="C27" i="5"/>
  <c r="CM84" i="2" s="1"/>
  <c r="DR84" i="2" s="1"/>
  <c r="I26" i="5"/>
  <c r="CX72" i="2" s="1"/>
  <c r="EC72" i="2" s="1"/>
  <c r="C26" i="5"/>
  <c r="CM72" i="2" s="1"/>
  <c r="DR72" i="2" s="1"/>
  <c r="I25" i="5"/>
  <c r="CX60" i="2" s="1"/>
  <c r="EC60" i="2" s="1"/>
  <c r="C25" i="5"/>
  <c r="CM60" i="2" s="1"/>
  <c r="DR60" i="2" s="1"/>
  <c r="I24" i="5"/>
  <c r="CX48" i="2" s="1"/>
  <c r="EC48" i="2" s="1"/>
  <c r="C24" i="5"/>
  <c r="CM48" i="2" s="1"/>
  <c r="DR48" i="2" s="1"/>
  <c r="I23" i="5"/>
  <c r="CX36" i="2" s="1"/>
  <c r="EC36" i="2" s="1"/>
  <c r="C23" i="5"/>
  <c r="CM36" i="2" s="1"/>
  <c r="DR36" i="2" s="1"/>
  <c r="I22" i="5"/>
  <c r="CX24" i="2" s="1"/>
  <c r="EC24" i="2" s="1"/>
  <c r="C22" i="5"/>
  <c r="CM24" i="2" s="1"/>
  <c r="DR24" i="2" s="1"/>
  <c r="I21" i="5"/>
  <c r="CX12" i="2" s="1"/>
  <c r="EC12" i="2" s="1"/>
  <c r="C21" i="5"/>
  <c r="CM12" i="2" s="1"/>
  <c r="DR12" i="2" s="1"/>
  <c r="H20" i="5"/>
  <c r="DO203" i="2" s="1"/>
  <c r="ET203" i="2" s="1"/>
  <c r="G20" i="5"/>
  <c r="DK203" i="2" s="1"/>
  <c r="EP203" i="2" s="1"/>
  <c r="F20" i="5"/>
  <c r="DG203" i="2" s="1"/>
  <c r="EL203" i="2" s="1"/>
  <c r="E20" i="5"/>
  <c r="DC203" i="2" s="1"/>
  <c r="EH203" i="2" s="1"/>
  <c r="D20" i="5"/>
  <c r="CY203" i="2" s="1"/>
  <c r="ED203" i="2" s="1"/>
  <c r="C20" i="5"/>
  <c r="CM203" i="2" s="1"/>
  <c r="DR203" i="2" s="1"/>
  <c r="H19" i="5"/>
  <c r="DO191" i="2" s="1"/>
  <c r="ET191" i="2" s="1"/>
  <c r="G19" i="5"/>
  <c r="DK191" i="2" s="1"/>
  <c r="EP191" i="2" s="1"/>
  <c r="F19" i="5"/>
  <c r="DG191" i="2" s="1"/>
  <c r="EL191" i="2" s="1"/>
  <c r="E19" i="5"/>
  <c r="DC191" i="2" s="1"/>
  <c r="EH191" i="2" s="1"/>
  <c r="D19" i="5"/>
  <c r="CY191" i="2" s="1"/>
  <c r="ED191" i="2" s="1"/>
  <c r="C19" i="5"/>
  <c r="CM191" i="2" s="1"/>
  <c r="DR191" i="2" s="1"/>
  <c r="H18" i="5"/>
  <c r="DO179" i="2" s="1"/>
  <c r="ET179" i="2" s="1"/>
  <c r="G18" i="5"/>
  <c r="DK179" i="2" s="1"/>
  <c r="EP179" i="2" s="1"/>
  <c r="F18" i="5"/>
  <c r="DG179" i="2" s="1"/>
  <c r="EL179" i="2" s="1"/>
  <c r="E18" i="5"/>
  <c r="DC179" i="2" s="1"/>
  <c r="EH179" i="2" s="1"/>
  <c r="D18" i="5"/>
  <c r="CY179" i="2" s="1"/>
  <c r="ED179" i="2" s="1"/>
  <c r="C18" i="5"/>
  <c r="CM179" i="2" s="1"/>
  <c r="DR179" i="2" s="1"/>
  <c r="H17" i="5"/>
  <c r="DO167" i="2" s="1"/>
  <c r="ET167" i="2" s="1"/>
  <c r="G17" i="5"/>
  <c r="DK167" i="2" s="1"/>
  <c r="EP167" i="2" s="1"/>
  <c r="F17" i="5"/>
  <c r="DG167" i="2" s="1"/>
  <c r="EL167" i="2" s="1"/>
  <c r="E17" i="5"/>
  <c r="DC167" i="2" s="1"/>
  <c r="EH167" i="2" s="1"/>
  <c r="D17" i="5"/>
  <c r="CY167" i="2" s="1"/>
  <c r="ED167" i="2" s="1"/>
  <c r="C17" i="5"/>
  <c r="CM167" i="2" s="1"/>
  <c r="DR167" i="2" s="1"/>
  <c r="H16" i="5"/>
  <c r="DO155" i="2" s="1"/>
  <c r="ET155" i="2" s="1"/>
  <c r="G16" i="5"/>
  <c r="DK155" i="2" s="1"/>
  <c r="EP155" i="2" s="1"/>
  <c r="F16" i="5"/>
  <c r="DG155" i="2" s="1"/>
  <c r="EL155" i="2" s="1"/>
  <c r="E16" i="5"/>
  <c r="DC155" i="2" s="1"/>
  <c r="EH155" i="2" s="1"/>
  <c r="D16" i="5"/>
  <c r="CY155" i="2" s="1"/>
  <c r="ED155" i="2" s="1"/>
  <c r="C16" i="5"/>
  <c r="CM155" i="2" s="1"/>
  <c r="DR155" i="2" s="1"/>
  <c r="H15" i="5"/>
  <c r="DO143" i="2" s="1"/>
  <c r="ET143" i="2" s="1"/>
  <c r="G15" i="5"/>
  <c r="DK143" i="2" s="1"/>
  <c r="EP143" i="2" s="1"/>
  <c r="F15" i="5"/>
  <c r="DG143" i="2" s="1"/>
  <c r="EL143" i="2" s="1"/>
  <c r="E15" i="5"/>
  <c r="DC143" i="2" s="1"/>
  <c r="EH143" i="2" s="1"/>
  <c r="D15" i="5"/>
  <c r="CY143" i="2" s="1"/>
  <c r="ED143" i="2" s="1"/>
  <c r="C15" i="5"/>
  <c r="CM143" i="2" s="1"/>
  <c r="DR143" i="2" s="1"/>
  <c r="H14" i="5"/>
  <c r="DO131" i="2" s="1"/>
  <c r="ET131" i="2" s="1"/>
  <c r="G14" i="5"/>
  <c r="DK131" i="2" s="1"/>
  <c r="EP131" i="2" s="1"/>
  <c r="F14" i="5"/>
  <c r="DG131" i="2" s="1"/>
  <c r="EL131" i="2" s="1"/>
  <c r="E14" i="5"/>
  <c r="DC131" i="2" s="1"/>
  <c r="EH131" i="2" s="1"/>
  <c r="D14" i="5"/>
  <c r="CY131" i="2" s="1"/>
  <c r="ED131" i="2" s="1"/>
  <c r="C14" i="5"/>
  <c r="CM131" i="2" s="1"/>
  <c r="DR131" i="2" s="1"/>
  <c r="H13" i="5"/>
  <c r="DO119" i="2" s="1"/>
  <c r="ET119" i="2" s="1"/>
  <c r="G13" i="5"/>
  <c r="DK119" i="2" s="1"/>
  <c r="EP119" i="2" s="1"/>
  <c r="F13" i="5"/>
  <c r="DG119" i="2" s="1"/>
  <c r="EL119" i="2" s="1"/>
  <c r="E13" i="5"/>
  <c r="DC119" i="2" s="1"/>
  <c r="EH119" i="2" s="1"/>
  <c r="D13" i="5"/>
  <c r="CY119" i="2" s="1"/>
  <c r="ED119" i="2" s="1"/>
  <c r="C13" i="5"/>
  <c r="CM119" i="2" s="1"/>
  <c r="DR119" i="2" s="1"/>
  <c r="H12" i="5"/>
  <c r="DO107" i="2" s="1"/>
  <c r="ET107" i="2" s="1"/>
  <c r="G12" i="5"/>
  <c r="DK107" i="2" s="1"/>
  <c r="EP107" i="2" s="1"/>
  <c r="F12" i="5"/>
  <c r="DG107" i="2" s="1"/>
  <c r="EL107" i="2" s="1"/>
  <c r="E12" i="5"/>
  <c r="DC107" i="2" s="1"/>
  <c r="EH107" i="2" s="1"/>
  <c r="D12" i="5"/>
  <c r="CY107" i="2" s="1"/>
  <c r="ED107" i="2" s="1"/>
  <c r="C12" i="5"/>
  <c r="CM107" i="2" s="1"/>
  <c r="DR107" i="2" s="1"/>
  <c r="H11" i="5"/>
  <c r="DO95" i="2" s="1"/>
  <c r="ET95" i="2" s="1"/>
  <c r="G11" i="5"/>
  <c r="DK95" i="2" s="1"/>
  <c r="EP95" i="2" s="1"/>
  <c r="F11" i="5"/>
  <c r="DG95" i="2" s="1"/>
  <c r="EL95" i="2" s="1"/>
  <c r="E11" i="5"/>
  <c r="DC95" i="2" s="1"/>
  <c r="EH95" i="2" s="1"/>
  <c r="D11" i="5"/>
  <c r="CY95" i="2" s="1"/>
  <c r="ED95" i="2" s="1"/>
  <c r="C11" i="5"/>
  <c r="CM95" i="2" s="1"/>
  <c r="DR95" i="2" s="1"/>
  <c r="H10" i="5"/>
  <c r="DO83" i="2" s="1"/>
  <c r="ET83" i="2" s="1"/>
  <c r="G10" i="5"/>
  <c r="DK83" i="2" s="1"/>
  <c r="EP83" i="2" s="1"/>
  <c r="F10" i="5"/>
  <c r="DG83" i="2" s="1"/>
  <c r="EL83" i="2" s="1"/>
  <c r="E10" i="5"/>
  <c r="DC83" i="2" s="1"/>
  <c r="EH83" i="2" s="1"/>
  <c r="D10" i="5"/>
  <c r="CY83" i="2" s="1"/>
  <c r="ED83" i="2" s="1"/>
  <c r="C10" i="5"/>
  <c r="CM83" i="2" s="1"/>
  <c r="DR83" i="2" s="1"/>
  <c r="H9" i="5"/>
  <c r="DO71" i="2" s="1"/>
  <c r="ET71" i="2" s="1"/>
  <c r="G9" i="5"/>
  <c r="DK71" i="2" s="1"/>
  <c r="EP71" i="2" s="1"/>
  <c r="F9" i="5"/>
  <c r="DG71" i="2" s="1"/>
  <c r="EL71" i="2" s="1"/>
  <c r="E9" i="5"/>
  <c r="DC71" i="2" s="1"/>
  <c r="EH71" i="2" s="1"/>
  <c r="D9" i="5"/>
  <c r="CY71" i="2" s="1"/>
  <c r="ED71" i="2" s="1"/>
  <c r="C9" i="5"/>
  <c r="CM71" i="2" s="1"/>
  <c r="DR71" i="2" s="1"/>
  <c r="H8" i="5"/>
  <c r="DO59" i="2" s="1"/>
  <c r="ET59" i="2" s="1"/>
  <c r="G8" i="5"/>
  <c r="DK59" i="2" s="1"/>
  <c r="EP59" i="2" s="1"/>
  <c r="F8" i="5"/>
  <c r="DG59" i="2" s="1"/>
  <c r="EL59" i="2" s="1"/>
  <c r="E8" i="5"/>
  <c r="DC59" i="2" s="1"/>
  <c r="EH59" i="2" s="1"/>
  <c r="D8" i="5"/>
  <c r="CY59" i="2" s="1"/>
  <c r="ED59" i="2" s="1"/>
  <c r="C8" i="5"/>
  <c r="CM59" i="2" s="1"/>
  <c r="DR59" i="2" s="1"/>
  <c r="H7" i="5"/>
  <c r="DO47" i="2" s="1"/>
  <c r="ET47" i="2" s="1"/>
  <c r="G7" i="5"/>
  <c r="DK47" i="2" s="1"/>
  <c r="EP47" i="2" s="1"/>
  <c r="F7" i="5"/>
  <c r="DG47" i="2" s="1"/>
  <c r="EL47" i="2" s="1"/>
  <c r="E7" i="5"/>
  <c r="DC47" i="2" s="1"/>
  <c r="EH47" i="2" s="1"/>
  <c r="D7" i="5"/>
  <c r="CY47" i="2" s="1"/>
  <c r="ED47" i="2" s="1"/>
  <c r="C7" i="5"/>
  <c r="CM47" i="2" s="1"/>
  <c r="DR47" i="2" s="1"/>
  <c r="H6" i="5"/>
  <c r="DO35" i="2" s="1"/>
  <c r="ET35" i="2" s="1"/>
  <c r="G6" i="5"/>
  <c r="DK35" i="2" s="1"/>
  <c r="EP35" i="2" s="1"/>
  <c r="F6" i="5"/>
  <c r="DG35" i="2" s="1"/>
  <c r="EL35" i="2" s="1"/>
  <c r="E6" i="5"/>
  <c r="DC35" i="2" s="1"/>
  <c r="EH35" i="2" s="1"/>
  <c r="D6" i="5"/>
  <c r="CY35" i="2" s="1"/>
  <c r="ED35" i="2" s="1"/>
  <c r="C6" i="5"/>
  <c r="CM35" i="2" s="1"/>
  <c r="DR35" i="2" s="1"/>
  <c r="H5" i="5"/>
  <c r="DO23" i="2" s="1"/>
  <c r="ET23" i="2" s="1"/>
  <c r="G5" i="5"/>
  <c r="DK23" i="2" s="1"/>
  <c r="EP23" i="2" s="1"/>
  <c r="F5" i="5"/>
  <c r="DG23" i="2" s="1"/>
  <c r="EL23" i="2" s="1"/>
  <c r="E5" i="5"/>
  <c r="DC23" i="2" s="1"/>
  <c r="EH23" i="2" s="1"/>
  <c r="D5" i="5"/>
  <c r="CY23" i="2" s="1"/>
  <c r="ED23" i="2" s="1"/>
  <c r="C5" i="5"/>
  <c r="CM23" i="2" s="1"/>
  <c r="DR23" i="2" s="1"/>
  <c r="H4" i="5"/>
  <c r="DO11" i="2" s="1"/>
  <c r="ET11" i="2" s="1"/>
  <c r="G4" i="5"/>
  <c r="DK11" i="2" s="1"/>
  <c r="EP11" i="2" s="1"/>
  <c r="F4" i="5"/>
  <c r="DG11" i="2" s="1"/>
  <c r="EL11" i="2" s="1"/>
  <c r="E4" i="5"/>
  <c r="DC11" i="2" s="1"/>
  <c r="EH11" i="2" s="1"/>
  <c r="D4" i="5"/>
  <c r="CY11" i="2" s="1"/>
  <c r="ED11" i="2" s="1"/>
  <c r="C4" i="5"/>
  <c r="CM11" i="2" s="1"/>
  <c r="DR11" i="2" s="1"/>
  <c r="CG58" i="2"/>
  <c r="CH58" i="2"/>
  <c r="CI58" i="2"/>
  <c r="CJ58" i="2"/>
  <c r="CK58" i="2"/>
  <c r="CF59" i="2"/>
  <c r="CG59" i="2"/>
  <c r="CH59" i="2"/>
  <c r="CI59" i="2"/>
  <c r="CJ59" i="2"/>
  <c r="CK59" i="2"/>
  <c r="CF60" i="2"/>
  <c r="CG60" i="2"/>
  <c r="CH60" i="2"/>
  <c r="CI60" i="2"/>
  <c r="CJ60" i="2"/>
  <c r="CK60" i="2"/>
  <c r="CF61" i="2"/>
  <c r="CG61" i="2"/>
  <c r="CH61" i="2"/>
  <c r="CI61" i="2"/>
  <c r="CJ61" i="2"/>
  <c r="CK61" i="2"/>
  <c r="CL61" i="2"/>
  <c r="CF62" i="2"/>
  <c r="CG62" i="2"/>
  <c r="CH62" i="2"/>
  <c r="CI62" i="2"/>
  <c r="CJ62" i="2"/>
  <c r="CK62" i="2"/>
  <c r="CL62" i="2"/>
  <c r="CF63" i="2"/>
  <c r="CG63" i="2"/>
  <c r="CH63" i="2"/>
  <c r="CI63" i="2"/>
  <c r="CJ63" i="2"/>
  <c r="CK63" i="2"/>
  <c r="CF64" i="2"/>
  <c r="CG64" i="2"/>
  <c r="CH64" i="2"/>
  <c r="CI64" i="2"/>
  <c r="CJ64" i="2"/>
  <c r="CK64" i="2"/>
  <c r="CF65" i="2"/>
  <c r="CG65" i="2"/>
  <c r="CH65" i="2"/>
  <c r="CI65" i="2"/>
  <c r="CJ65" i="2"/>
  <c r="CK65" i="2"/>
  <c r="CL65" i="2"/>
  <c r="CF66" i="2"/>
  <c r="CG66" i="2"/>
  <c r="CH66" i="2"/>
  <c r="CI66" i="2"/>
  <c r="CJ66" i="2"/>
  <c r="CK66" i="2"/>
  <c r="CL66" i="2"/>
  <c r="CF67" i="2"/>
  <c r="CG67" i="2"/>
  <c r="CH67" i="2"/>
  <c r="CI67" i="2"/>
  <c r="CJ67" i="2"/>
  <c r="CK67" i="2"/>
  <c r="CL67" i="2"/>
  <c r="CF68" i="2"/>
  <c r="CG68" i="2"/>
  <c r="CH68" i="2"/>
  <c r="CI68" i="2"/>
  <c r="CJ68" i="2"/>
  <c r="CK68" i="2"/>
  <c r="CL68" i="2"/>
  <c r="CF69" i="2"/>
  <c r="CG69" i="2"/>
  <c r="CH69" i="2"/>
  <c r="CI69" i="2"/>
  <c r="CJ69" i="2"/>
  <c r="CK69" i="2"/>
  <c r="CL69" i="2"/>
  <c r="CF70" i="2"/>
  <c r="CG70" i="2"/>
  <c r="CH70" i="2"/>
  <c r="CI70" i="2"/>
  <c r="CJ70" i="2"/>
  <c r="CK70" i="2"/>
  <c r="CF71" i="2"/>
  <c r="CG71" i="2"/>
  <c r="CH71" i="2"/>
  <c r="CI71" i="2"/>
  <c r="CJ71" i="2"/>
  <c r="CK71" i="2"/>
  <c r="CL71" i="2"/>
  <c r="CF72" i="2"/>
  <c r="CG72" i="2"/>
  <c r="CH72" i="2"/>
  <c r="CI72" i="2"/>
  <c r="CJ72" i="2"/>
  <c r="CK72" i="2"/>
  <c r="CL72" i="2"/>
  <c r="CF73" i="2"/>
  <c r="CG73" i="2"/>
  <c r="CH73" i="2"/>
  <c r="CI73" i="2"/>
  <c r="CJ73" i="2"/>
  <c r="CK73" i="2"/>
  <c r="CL73" i="2"/>
  <c r="CF74" i="2"/>
  <c r="CG74" i="2"/>
  <c r="CH74" i="2"/>
  <c r="CI74" i="2"/>
  <c r="CJ74" i="2"/>
  <c r="CK74" i="2"/>
  <c r="CL74" i="2"/>
  <c r="CF75" i="2"/>
  <c r="CG75" i="2"/>
  <c r="CH75" i="2"/>
  <c r="CI75" i="2"/>
  <c r="CJ75" i="2"/>
  <c r="CK75" i="2"/>
  <c r="CL75" i="2"/>
  <c r="CF76" i="2"/>
  <c r="CG76" i="2"/>
  <c r="CH76" i="2"/>
  <c r="CI76" i="2"/>
  <c r="CJ76" i="2"/>
  <c r="CK76" i="2"/>
  <c r="CF77" i="2"/>
  <c r="CG77" i="2"/>
  <c r="CH77" i="2"/>
  <c r="CI77" i="2"/>
  <c r="CJ77" i="2"/>
  <c r="CK77" i="2"/>
  <c r="CL77" i="2"/>
  <c r="CF78" i="2"/>
  <c r="CG78" i="2"/>
  <c r="CH78" i="2"/>
  <c r="CI78" i="2"/>
  <c r="CJ78" i="2"/>
  <c r="CK78" i="2"/>
  <c r="CL78" i="2"/>
  <c r="CF79" i="2"/>
  <c r="CG79" i="2"/>
  <c r="CH79" i="2"/>
  <c r="CI79" i="2"/>
  <c r="CJ79" i="2"/>
  <c r="CK79" i="2"/>
  <c r="CL79" i="2"/>
  <c r="CF80" i="2"/>
  <c r="CG80" i="2"/>
  <c r="CH80" i="2"/>
  <c r="CI80" i="2"/>
  <c r="CJ80" i="2"/>
  <c r="CK80" i="2"/>
  <c r="CL80" i="2"/>
  <c r="CF81" i="2"/>
  <c r="CG81" i="2"/>
  <c r="CH81" i="2"/>
  <c r="CI81" i="2"/>
  <c r="CJ81" i="2"/>
  <c r="CK81" i="2"/>
  <c r="CL81" i="2"/>
  <c r="CF82" i="2"/>
  <c r="CG82" i="2"/>
  <c r="CH82" i="2"/>
  <c r="CI82" i="2"/>
  <c r="CJ82" i="2"/>
  <c r="CK82" i="2"/>
  <c r="CF83" i="2"/>
  <c r="CG83" i="2"/>
  <c r="CH83" i="2"/>
  <c r="CI83" i="2"/>
  <c r="CJ83" i="2"/>
  <c r="CK83" i="2"/>
  <c r="CL83" i="2"/>
  <c r="CF84" i="2"/>
  <c r="CG84" i="2"/>
  <c r="CH84" i="2"/>
  <c r="CI84" i="2"/>
  <c r="CJ84" i="2"/>
  <c r="CK84" i="2"/>
  <c r="CL84" i="2"/>
  <c r="CF85" i="2"/>
  <c r="CG85" i="2"/>
  <c r="CH85" i="2"/>
  <c r="CI85" i="2"/>
  <c r="CJ85" i="2"/>
  <c r="CK85" i="2"/>
  <c r="CL85" i="2"/>
  <c r="CF86" i="2"/>
  <c r="CG86" i="2"/>
  <c r="CH86" i="2"/>
  <c r="CI86" i="2"/>
  <c r="CJ86" i="2"/>
  <c r="CK86" i="2"/>
  <c r="CL86" i="2"/>
  <c r="CF87" i="2"/>
  <c r="CG87" i="2"/>
  <c r="CH87" i="2"/>
  <c r="CI87" i="2"/>
  <c r="CJ87" i="2"/>
  <c r="CK87" i="2"/>
  <c r="CL87" i="2"/>
  <c r="CF88" i="2"/>
  <c r="CG88" i="2"/>
  <c r="CH88" i="2"/>
  <c r="CI88" i="2"/>
  <c r="CJ88" i="2"/>
  <c r="CK88" i="2"/>
  <c r="CF89" i="2"/>
  <c r="CG89" i="2"/>
  <c r="CH89" i="2"/>
  <c r="CI89" i="2"/>
  <c r="CJ89" i="2"/>
  <c r="CK89" i="2"/>
  <c r="CL89" i="2"/>
  <c r="CF90" i="2"/>
  <c r="CG90" i="2"/>
  <c r="CH90" i="2"/>
  <c r="CI90" i="2"/>
  <c r="CJ90" i="2"/>
  <c r="CK90" i="2"/>
  <c r="CL90" i="2"/>
  <c r="CF91" i="2"/>
  <c r="CG91" i="2"/>
  <c r="CH91" i="2"/>
  <c r="CI91" i="2"/>
  <c r="CJ91" i="2"/>
  <c r="CK91" i="2"/>
  <c r="CL91" i="2"/>
  <c r="CF92" i="2"/>
  <c r="CG92" i="2"/>
  <c r="CH92" i="2"/>
  <c r="CI92" i="2"/>
  <c r="CJ92" i="2"/>
  <c r="CK92" i="2"/>
  <c r="CL92" i="2"/>
  <c r="CF93" i="2"/>
  <c r="CG93" i="2"/>
  <c r="CH93" i="2"/>
  <c r="CI93" i="2"/>
  <c r="CJ93" i="2"/>
  <c r="CK93" i="2"/>
  <c r="CL93" i="2"/>
  <c r="CF94" i="2"/>
  <c r="CG94" i="2"/>
  <c r="CH94" i="2"/>
  <c r="CI94" i="2"/>
  <c r="CJ94" i="2"/>
  <c r="CK94" i="2"/>
  <c r="CF95" i="2"/>
  <c r="CG95" i="2"/>
  <c r="CH95" i="2"/>
  <c r="CI95" i="2"/>
  <c r="CJ95" i="2"/>
  <c r="CK95" i="2"/>
  <c r="CL95" i="2"/>
  <c r="CF96" i="2"/>
  <c r="CG96" i="2"/>
  <c r="CH96" i="2"/>
  <c r="CI96" i="2"/>
  <c r="CJ96" i="2"/>
  <c r="CK96" i="2"/>
  <c r="CL96" i="2"/>
  <c r="CF97" i="2"/>
  <c r="CG97" i="2"/>
  <c r="CH97" i="2"/>
  <c r="CI97" i="2"/>
  <c r="CJ97" i="2"/>
  <c r="CK97" i="2"/>
  <c r="CL97" i="2"/>
  <c r="CF98" i="2"/>
  <c r="CG98" i="2"/>
  <c r="CH98" i="2"/>
  <c r="CI98" i="2"/>
  <c r="CJ98" i="2"/>
  <c r="CK98" i="2"/>
  <c r="CL98" i="2"/>
  <c r="CF99" i="2"/>
  <c r="CG99" i="2"/>
  <c r="CH99" i="2"/>
  <c r="CI99" i="2"/>
  <c r="CJ99" i="2"/>
  <c r="CK99" i="2"/>
  <c r="CL99" i="2"/>
  <c r="CF100" i="2"/>
  <c r="CG100" i="2"/>
  <c r="CH100" i="2"/>
  <c r="CI100" i="2"/>
  <c r="CJ100" i="2"/>
  <c r="CK100" i="2"/>
  <c r="CF101" i="2"/>
  <c r="CG101" i="2"/>
  <c r="CH101" i="2"/>
  <c r="CI101" i="2"/>
  <c r="CJ101" i="2"/>
  <c r="CK101" i="2"/>
  <c r="CL101" i="2"/>
  <c r="CF102" i="2"/>
  <c r="CG102" i="2"/>
  <c r="CH102" i="2"/>
  <c r="CI102" i="2"/>
  <c r="CJ102" i="2"/>
  <c r="CK102" i="2"/>
  <c r="CL102" i="2"/>
  <c r="CF103" i="2"/>
  <c r="CG103" i="2"/>
  <c r="CH103" i="2"/>
  <c r="CI103" i="2"/>
  <c r="CJ103" i="2"/>
  <c r="CK103" i="2"/>
  <c r="CL103" i="2"/>
  <c r="CF104" i="2"/>
  <c r="CG104" i="2"/>
  <c r="CH104" i="2"/>
  <c r="CI104" i="2"/>
  <c r="CJ104" i="2"/>
  <c r="CK104" i="2"/>
  <c r="CL104" i="2"/>
  <c r="CF105" i="2"/>
  <c r="CG105" i="2"/>
  <c r="CH105" i="2"/>
  <c r="CI105" i="2"/>
  <c r="CJ105" i="2"/>
  <c r="CK105" i="2"/>
  <c r="CL105" i="2"/>
  <c r="CF106" i="2"/>
  <c r="CG106" i="2"/>
  <c r="CH106" i="2"/>
  <c r="CI106" i="2"/>
  <c r="CJ106" i="2"/>
  <c r="CK106" i="2"/>
  <c r="CF107" i="2"/>
  <c r="CG107" i="2"/>
  <c r="CH107" i="2"/>
  <c r="CI107" i="2"/>
  <c r="CJ107" i="2"/>
  <c r="CK107" i="2"/>
  <c r="CL107" i="2"/>
  <c r="CF108" i="2"/>
  <c r="CG108" i="2"/>
  <c r="CH108" i="2"/>
  <c r="CI108" i="2"/>
  <c r="CJ108" i="2"/>
  <c r="CK108" i="2"/>
  <c r="CL108" i="2"/>
  <c r="CF109" i="2"/>
  <c r="CG109" i="2"/>
  <c r="CH109" i="2"/>
  <c r="CI109" i="2"/>
  <c r="CJ109" i="2"/>
  <c r="CK109" i="2"/>
  <c r="CL109" i="2"/>
  <c r="CF110" i="2"/>
  <c r="CG110" i="2"/>
  <c r="CH110" i="2"/>
  <c r="CI110" i="2"/>
  <c r="CJ110" i="2"/>
  <c r="CK110" i="2"/>
  <c r="CL110" i="2"/>
  <c r="CF111" i="2"/>
  <c r="CG111" i="2"/>
  <c r="CH111" i="2"/>
  <c r="CI111" i="2"/>
  <c r="CJ111" i="2"/>
  <c r="CK111" i="2"/>
  <c r="CL111" i="2"/>
  <c r="CF112" i="2"/>
  <c r="CG112" i="2"/>
  <c r="CH112" i="2"/>
  <c r="CI112" i="2"/>
  <c r="CJ112" i="2"/>
  <c r="CK112" i="2"/>
  <c r="CF113" i="2"/>
  <c r="CG113" i="2"/>
  <c r="CH113" i="2"/>
  <c r="CI113" i="2"/>
  <c r="CJ113" i="2"/>
  <c r="CK113" i="2"/>
  <c r="CL113" i="2"/>
  <c r="CF114" i="2"/>
  <c r="CG114" i="2"/>
  <c r="CH114" i="2"/>
  <c r="CI114" i="2"/>
  <c r="CJ114" i="2"/>
  <c r="CK114" i="2"/>
  <c r="CL114" i="2"/>
  <c r="CF115" i="2"/>
  <c r="CG115" i="2"/>
  <c r="CH115" i="2"/>
  <c r="CI115" i="2"/>
  <c r="CJ115" i="2"/>
  <c r="CK115" i="2"/>
  <c r="CL115" i="2"/>
  <c r="CF116" i="2"/>
  <c r="CG116" i="2"/>
  <c r="CH116" i="2"/>
  <c r="CI116" i="2"/>
  <c r="CJ116" i="2"/>
  <c r="CK116" i="2"/>
  <c r="CL116" i="2"/>
  <c r="CF117" i="2"/>
  <c r="CG117" i="2"/>
  <c r="CH117" i="2"/>
  <c r="CI117" i="2"/>
  <c r="CJ117" i="2"/>
  <c r="CK117" i="2"/>
  <c r="CL117" i="2"/>
  <c r="CF118" i="2"/>
  <c r="CG118" i="2"/>
  <c r="CH118" i="2"/>
  <c r="CI118" i="2"/>
  <c r="CJ118" i="2"/>
  <c r="CK118" i="2"/>
  <c r="CF119" i="2"/>
  <c r="CG119" i="2"/>
  <c r="CH119" i="2"/>
  <c r="CI119" i="2"/>
  <c r="CJ119" i="2"/>
  <c r="CK119" i="2"/>
  <c r="CL119" i="2"/>
  <c r="CF120" i="2"/>
  <c r="CG120" i="2"/>
  <c r="CH120" i="2"/>
  <c r="CI120" i="2"/>
  <c r="CJ120" i="2"/>
  <c r="CK120" i="2"/>
  <c r="CL120" i="2"/>
  <c r="CF121" i="2"/>
  <c r="CG121" i="2"/>
  <c r="CH121" i="2"/>
  <c r="CI121" i="2"/>
  <c r="CJ121" i="2"/>
  <c r="CK121" i="2"/>
  <c r="CL121" i="2"/>
  <c r="CF122" i="2"/>
  <c r="CG122" i="2"/>
  <c r="CH122" i="2"/>
  <c r="CI122" i="2"/>
  <c r="CJ122" i="2"/>
  <c r="CK122" i="2"/>
  <c r="CL122" i="2"/>
  <c r="CF123" i="2"/>
  <c r="CG123" i="2"/>
  <c r="CH123" i="2"/>
  <c r="CI123" i="2"/>
  <c r="CJ123" i="2"/>
  <c r="CK123" i="2"/>
  <c r="CL123" i="2"/>
  <c r="CF124" i="2"/>
  <c r="CG124" i="2"/>
  <c r="CH124" i="2"/>
  <c r="CI124" i="2"/>
  <c r="CJ124" i="2"/>
  <c r="CK124" i="2"/>
  <c r="CF125" i="2"/>
  <c r="CG125" i="2"/>
  <c r="CH125" i="2"/>
  <c r="CI125" i="2"/>
  <c r="CJ125" i="2"/>
  <c r="CK125" i="2"/>
  <c r="CL125" i="2"/>
  <c r="CF126" i="2"/>
  <c r="CG126" i="2"/>
  <c r="CH126" i="2"/>
  <c r="CI126" i="2"/>
  <c r="CJ126" i="2"/>
  <c r="CK126" i="2"/>
  <c r="CL126" i="2"/>
  <c r="CF127" i="2"/>
  <c r="CG127" i="2"/>
  <c r="CH127" i="2"/>
  <c r="CI127" i="2"/>
  <c r="CJ127" i="2"/>
  <c r="CK127" i="2"/>
  <c r="CL127" i="2"/>
  <c r="CF128" i="2"/>
  <c r="CG128" i="2"/>
  <c r="CH128" i="2"/>
  <c r="CI128" i="2"/>
  <c r="CJ128" i="2"/>
  <c r="CK128" i="2"/>
  <c r="CL128" i="2"/>
  <c r="CF129" i="2"/>
  <c r="CG129" i="2"/>
  <c r="CH129" i="2"/>
  <c r="CI129" i="2"/>
  <c r="CJ129" i="2"/>
  <c r="CK129" i="2"/>
  <c r="CL129" i="2"/>
  <c r="CF130" i="2"/>
  <c r="CG130" i="2"/>
  <c r="CH130" i="2"/>
  <c r="CI130" i="2"/>
  <c r="CJ130" i="2"/>
  <c r="CK130" i="2"/>
  <c r="CF131" i="2"/>
  <c r="CG131" i="2"/>
  <c r="CH131" i="2"/>
  <c r="CI131" i="2"/>
  <c r="CJ131" i="2"/>
  <c r="CK131" i="2"/>
  <c r="CL131" i="2"/>
  <c r="CF132" i="2"/>
  <c r="CG132" i="2"/>
  <c r="CH132" i="2"/>
  <c r="CI132" i="2"/>
  <c r="CJ132" i="2"/>
  <c r="CK132" i="2"/>
  <c r="CL132" i="2"/>
  <c r="CF133" i="2"/>
  <c r="CG133" i="2"/>
  <c r="CH133" i="2"/>
  <c r="CI133" i="2"/>
  <c r="CJ133" i="2"/>
  <c r="CK133" i="2"/>
  <c r="CL133" i="2"/>
  <c r="CF134" i="2"/>
  <c r="CG134" i="2"/>
  <c r="CH134" i="2"/>
  <c r="CI134" i="2"/>
  <c r="CJ134" i="2"/>
  <c r="CK134" i="2"/>
  <c r="CL134" i="2"/>
  <c r="CF135" i="2"/>
  <c r="CG135" i="2"/>
  <c r="CH135" i="2"/>
  <c r="CI135" i="2"/>
  <c r="CJ135" i="2"/>
  <c r="CK135" i="2"/>
  <c r="CL135" i="2"/>
  <c r="CF136" i="2"/>
  <c r="CG136" i="2"/>
  <c r="CH136" i="2"/>
  <c r="CI136" i="2"/>
  <c r="CJ136" i="2"/>
  <c r="CK136" i="2"/>
  <c r="CF137" i="2"/>
  <c r="CG137" i="2"/>
  <c r="CH137" i="2"/>
  <c r="CI137" i="2"/>
  <c r="CJ137" i="2"/>
  <c r="CK137" i="2"/>
  <c r="CL137" i="2"/>
  <c r="CF138" i="2"/>
  <c r="CG138" i="2"/>
  <c r="CH138" i="2"/>
  <c r="CI138" i="2"/>
  <c r="CJ138" i="2"/>
  <c r="CK138" i="2"/>
  <c r="CL138" i="2"/>
  <c r="CF139" i="2"/>
  <c r="CG139" i="2"/>
  <c r="CH139" i="2"/>
  <c r="CI139" i="2"/>
  <c r="CJ139" i="2"/>
  <c r="CK139" i="2"/>
  <c r="CL139" i="2"/>
  <c r="CF140" i="2"/>
  <c r="CG140" i="2"/>
  <c r="CH140" i="2"/>
  <c r="CI140" i="2"/>
  <c r="CJ140" i="2"/>
  <c r="CK140" i="2"/>
  <c r="CL140" i="2"/>
  <c r="CF141" i="2"/>
  <c r="CG141" i="2"/>
  <c r="CH141" i="2"/>
  <c r="CI141" i="2"/>
  <c r="CJ141" i="2"/>
  <c r="CK141" i="2"/>
  <c r="CL141" i="2"/>
  <c r="CF142" i="2"/>
  <c r="CG142" i="2"/>
  <c r="CH142" i="2"/>
  <c r="CI142" i="2"/>
  <c r="CJ142" i="2"/>
  <c r="CK142" i="2"/>
  <c r="CF143" i="2"/>
  <c r="CG143" i="2"/>
  <c r="CH143" i="2"/>
  <c r="CI143" i="2"/>
  <c r="CJ143" i="2"/>
  <c r="CK143" i="2"/>
  <c r="CL143" i="2"/>
  <c r="CF144" i="2"/>
  <c r="CG144" i="2"/>
  <c r="CH144" i="2"/>
  <c r="CI144" i="2"/>
  <c r="CJ144" i="2"/>
  <c r="CK144" i="2"/>
  <c r="CL144" i="2"/>
  <c r="CF145" i="2"/>
  <c r="CG145" i="2"/>
  <c r="CH145" i="2"/>
  <c r="CI145" i="2"/>
  <c r="CJ145" i="2"/>
  <c r="CK145" i="2"/>
  <c r="CL145" i="2"/>
  <c r="CF146" i="2"/>
  <c r="CG146" i="2"/>
  <c r="CH146" i="2"/>
  <c r="CI146" i="2"/>
  <c r="CJ146" i="2"/>
  <c r="CK146" i="2"/>
  <c r="CL146" i="2"/>
  <c r="CF147" i="2"/>
  <c r="CG147" i="2"/>
  <c r="CH147" i="2"/>
  <c r="CI147" i="2"/>
  <c r="CJ147" i="2"/>
  <c r="CK147" i="2"/>
  <c r="CL147" i="2"/>
  <c r="CF148" i="2"/>
  <c r="CG148" i="2"/>
  <c r="CH148" i="2"/>
  <c r="CI148" i="2"/>
  <c r="CJ148" i="2"/>
  <c r="CK148" i="2"/>
  <c r="CF149" i="2"/>
  <c r="CG149" i="2"/>
  <c r="CH149" i="2"/>
  <c r="CI149" i="2"/>
  <c r="CJ149" i="2"/>
  <c r="CK149" i="2"/>
  <c r="CL149" i="2"/>
  <c r="CF150" i="2"/>
  <c r="CG150" i="2"/>
  <c r="CH150" i="2"/>
  <c r="CI150" i="2"/>
  <c r="CJ150" i="2"/>
  <c r="CK150" i="2"/>
  <c r="CL150" i="2"/>
  <c r="CF151" i="2"/>
  <c r="CG151" i="2"/>
  <c r="CH151" i="2"/>
  <c r="CI151" i="2"/>
  <c r="CJ151" i="2"/>
  <c r="CK151" i="2"/>
  <c r="CL151" i="2"/>
  <c r="CF152" i="2"/>
  <c r="CG152" i="2"/>
  <c r="CH152" i="2"/>
  <c r="CI152" i="2"/>
  <c r="CJ152" i="2"/>
  <c r="CK152" i="2"/>
  <c r="CL152" i="2"/>
  <c r="CF153" i="2"/>
  <c r="CG153" i="2"/>
  <c r="CH153" i="2"/>
  <c r="CI153" i="2"/>
  <c r="CJ153" i="2"/>
  <c r="CK153" i="2"/>
  <c r="CL153" i="2"/>
  <c r="CF154" i="2"/>
  <c r="CG154" i="2"/>
  <c r="CH154" i="2"/>
  <c r="CI154" i="2"/>
  <c r="CJ154" i="2"/>
  <c r="CK154" i="2"/>
  <c r="CF155" i="2"/>
  <c r="CG155" i="2"/>
  <c r="CH155" i="2"/>
  <c r="CI155" i="2"/>
  <c r="CJ155" i="2"/>
  <c r="CK155" i="2"/>
  <c r="CL155" i="2"/>
  <c r="CF156" i="2"/>
  <c r="CG156" i="2"/>
  <c r="CH156" i="2"/>
  <c r="CI156" i="2"/>
  <c r="CJ156" i="2"/>
  <c r="CK156" i="2"/>
  <c r="CL156" i="2"/>
  <c r="CF157" i="2"/>
  <c r="CG157" i="2"/>
  <c r="CH157" i="2"/>
  <c r="CI157" i="2"/>
  <c r="CJ157" i="2"/>
  <c r="CK157" i="2"/>
  <c r="CL157" i="2"/>
  <c r="CF158" i="2"/>
  <c r="CG158" i="2"/>
  <c r="CH158" i="2"/>
  <c r="CI158" i="2"/>
  <c r="CJ158" i="2"/>
  <c r="CK158" i="2"/>
  <c r="CL158" i="2"/>
  <c r="CF159" i="2"/>
  <c r="CG159" i="2"/>
  <c r="CH159" i="2"/>
  <c r="CI159" i="2"/>
  <c r="CJ159" i="2"/>
  <c r="CK159" i="2"/>
  <c r="CL159" i="2"/>
  <c r="CF160" i="2"/>
  <c r="CG160" i="2"/>
  <c r="CH160" i="2"/>
  <c r="CI160" i="2"/>
  <c r="CJ160" i="2"/>
  <c r="CK160" i="2"/>
  <c r="CF161" i="2"/>
  <c r="CG161" i="2"/>
  <c r="CH161" i="2"/>
  <c r="CI161" i="2"/>
  <c r="CJ161" i="2"/>
  <c r="CK161" i="2"/>
  <c r="CL161" i="2"/>
  <c r="CF162" i="2"/>
  <c r="CG162" i="2"/>
  <c r="CH162" i="2"/>
  <c r="CI162" i="2"/>
  <c r="CJ162" i="2"/>
  <c r="CK162" i="2"/>
  <c r="CL162" i="2"/>
  <c r="CF163" i="2"/>
  <c r="CG163" i="2"/>
  <c r="CH163" i="2"/>
  <c r="CI163" i="2"/>
  <c r="CJ163" i="2"/>
  <c r="CK163" i="2"/>
  <c r="CL163" i="2"/>
  <c r="CF164" i="2"/>
  <c r="CG164" i="2"/>
  <c r="CH164" i="2"/>
  <c r="CI164" i="2"/>
  <c r="CJ164" i="2"/>
  <c r="CK164" i="2"/>
  <c r="CL164" i="2"/>
  <c r="CF165" i="2"/>
  <c r="CG165" i="2"/>
  <c r="CH165" i="2"/>
  <c r="CI165" i="2"/>
  <c r="CJ165" i="2"/>
  <c r="CK165" i="2"/>
  <c r="CL165" i="2"/>
  <c r="CF166" i="2"/>
  <c r="CG166" i="2"/>
  <c r="CH166" i="2"/>
  <c r="CI166" i="2"/>
  <c r="CJ166" i="2"/>
  <c r="CK166" i="2"/>
  <c r="CF167" i="2"/>
  <c r="CG167" i="2"/>
  <c r="CH167" i="2"/>
  <c r="CI167" i="2"/>
  <c r="CJ167" i="2"/>
  <c r="CK167" i="2"/>
  <c r="CL167" i="2"/>
  <c r="CF168" i="2"/>
  <c r="CG168" i="2"/>
  <c r="CH168" i="2"/>
  <c r="CI168" i="2"/>
  <c r="CJ168" i="2"/>
  <c r="CK168" i="2"/>
  <c r="CL168" i="2"/>
  <c r="CF169" i="2"/>
  <c r="CG169" i="2"/>
  <c r="CH169" i="2"/>
  <c r="CI169" i="2"/>
  <c r="CJ169" i="2"/>
  <c r="CK169" i="2"/>
  <c r="CL169" i="2"/>
  <c r="CF170" i="2"/>
  <c r="CG170" i="2"/>
  <c r="CH170" i="2"/>
  <c r="CI170" i="2"/>
  <c r="CJ170" i="2"/>
  <c r="CK170" i="2"/>
  <c r="CL170" i="2"/>
  <c r="CF171" i="2"/>
  <c r="CG171" i="2"/>
  <c r="CH171" i="2"/>
  <c r="CI171" i="2"/>
  <c r="CJ171" i="2"/>
  <c r="CK171" i="2"/>
  <c r="CL171" i="2"/>
  <c r="CF172" i="2"/>
  <c r="CG172" i="2"/>
  <c r="CH172" i="2"/>
  <c r="CI172" i="2"/>
  <c r="CJ172" i="2"/>
  <c r="CK172" i="2"/>
  <c r="CF173" i="2"/>
  <c r="CG173" i="2"/>
  <c r="CH173" i="2"/>
  <c r="CI173" i="2"/>
  <c r="CJ173" i="2"/>
  <c r="CK173" i="2"/>
  <c r="CL173" i="2"/>
  <c r="CF174" i="2"/>
  <c r="CG174" i="2"/>
  <c r="CH174" i="2"/>
  <c r="CI174" i="2"/>
  <c r="CJ174" i="2"/>
  <c r="CK174" i="2"/>
  <c r="CL174" i="2"/>
  <c r="CF175" i="2"/>
  <c r="CG175" i="2"/>
  <c r="CH175" i="2"/>
  <c r="CI175" i="2"/>
  <c r="CJ175" i="2"/>
  <c r="CK175" i="2"/>
  <c r="CL175" i="2"/>
  <c r="CF176" i="2"/>
  <c r="CG176" i="2"/>
  <c r="CH176" i="2"/>
  <c r="CI176" i="2"/>
  <c r="CJ176" i="2"/>
  <c r="CK176" i="2"/>
  <c r="CL176" i="2"/>
  <c r="CF177" i="2"/>
  <c r="CG177" i="2"/>
  <c r="CH177" i="2"/>
  <c r="CI177" i="2"/>
  <c r="CJ177" i="2"/>
  <c r="CK177" i="2"/>
  <c r="CL177" i="2"/>
  <c r="CF178" i="2"/>
  <c r="CG178" i="2"/>
  <c r="CH178" i="2"/>
  <c r="CI178" i="2"/>
  <c r="CJ178" i="2"/>
  <c r="CK178" i="2"/>
  <c r="CF179" i="2"/>
  <c r="CG179" i="2"/>
  <c r="CH179" i="2"/>
  <c r="CI179" i="2"/>
  <c r="CJ179" i="2"/>
  <c r="CK179" i="2"/>
  <c r="CL179" i="2"/>
  <c r="CF180" i="2"/>
  <c r="CG180" i="2"/>
  <c r="CH180" i="2"/>
  <c r="CI180" i="2"/>
  <c r="CJ180" i="2"/>
  <c r="CK180" i="2"/>
  <c r="CL180" i="2"/>
  <c r="CF181" i="2"/>
  <c r="CG181" i="2"/>
  <c r="CH181" i="2"/>
  <c r="CI181" i="2"/>
  <c r="CJ181" i="2"/>
  <c r="CK181" i="2"/>
  <c r="CL181" i="2"/>
  <c r="CF182" i="2"/>
  <c r="CG182" i="2"/>
  <c r="CH182" i="2"/>
  <c r="CI182" i="2"/>
  <c r="CJ182" i="2"/>
  <c r="CK182" i="2"/>
  <c r="CL182" i="2"/>
  <c r="CF183" i="2"/>
  <c r="CG183" i="2"/>
  <c r="CH183" i="2"/>
  <c r="CI183" i="2"/>
  <c r="CJ183" i="2"/>
  <c r="CK183" i="2"/>
  <c r="CL183" i="2"/>
  <c r="CF184" i="2"/>
  <c r="CG184" i="2"/>
  <c r="CH184" i="2"/>
  <c r="CI184" i="2"/>
  <c r="CJ184" i="2"/>
  <c r="CK184" i="2"/>
  <c r="CF185" i="2"/>
  <c r="CG185" i="2"/>
  <c r="CH185" i="2"/>
  <c r="CI185" i="2"/>
  <c r="CJ185" i="2"/>
  <c r="CK185" i="2"/>
  <c r="CL185" i="2"/>
  <c r="CF186" i="2"/>
  <c r="CG186" i="2"/>
  <c r="CH186" i="2"/>
  <c r="CI186" i="2"/>
  <c r="CJ186" i="2"/>
  <c r="CK186" i="2"/>
  <c r="CL186" i="2"/>
  <c r="CF187" i="2"/>
  <c r="CG187" i="2"/>
  <c r="CH187" i="2"/>
  <c r="CI187" i="2"/>
  <c r="CJ187" i="2"/>
  <c r="CK187" i="2"/>
  <c r="CL187" i="2"/>
  <c r="CF188" i="2"/>
  <c r="CG188" i="2"/>
  <c r="CH188" i="2"/>
  <c r="CI188" i="2"/>
  <c r="CJ188" i="2"/>
  <c r="CK188" i="2"/>
  <c r="CL188" i="2"/>
  <c r="CF189" i="2"/>
  <c r="CG189" i="2"/>
  <c r="CH189" i="2"/>
  <c r="CI189" i="2"/>
  <c r="CJ189" i="2"/>
  <c r="CK189" i="2"/>
  <c r="CL189" i="2"/>
  <c r="CF190" i="2"/>
  <c r="CG190" i="2"/>
  <c r="CH190" i="2"/>
  <c r="CI190" i="2"/>
  <c r="CJ190" i="2"/>
  <c r="CK190" i="2"/>
  <c r="CF191" i="2"/>
  <c r="CG191" i="2"/>
  <c r="CH191" i="2"/>
  <c r="CI191" i="2"/>
  <c r="CJ191" i="2"/>
  <c r="CK191" i="2"/>
  <c r="CF192" i="2"/>
  <c r="CG192" i="2"/>
  <c r="CH192" i="2"/>
  <c r="CI192" i="2"/>
  <c r="CJ192" i="2"/>
  <c r="CK192" i="2"/>
  <c r="CL192" i="2"/>
  <c r="CF193" i="2"/>
  <c r="CG193" i="2"/>
  <c r="CH193" i="2"/>
  <c r="CI193" i="2"/>
  <c r="CJ193" i="2"/>
  <c r="CK193" i="2"/>
  <c r="CL193" i="2"/>
  <c r="CF194" i="2"/>
  <c r="CG194" i="2"/>
  <c r="CH194" i="2"/>
  <c r="CI194" i="2"/>
  <c r="CJ194" i="2"/>
  <c r="CK194" i="2"/>
  <c r="CL194" i="2"/>
  <c r="CF195" i="2"/>
  <c r="CG195" i="2"/>
  <c r="CH195" i="2"/>
  <c r="CI195" i="2"/>
  <c r="CJ195" i="2"/>
  <c r="CK195" i="2"/>
  <c r="CL195" i="2"/>
  <c r="CF196" i="2"/>
  <c r="CG196" i="2"/>
  <c r="CH196" i="2"/>
  <c r="CI196" i="2"/>
  <c r="CJ196" i="2"/>
  <c r="CK196" i="2"/>
  <c r="CF197" i="2"/>
  <c r="CG197" i="2"/>
  <c r="CH197" i="2"/>
  <c r="CI197" i="2"/>
  <c r="CJ197" i="2"/>
  <c r="CK197" i="2"/>
  <c r="CL197" i="2"/>
  <c r="CF198" i="2"/>
  <c r="CG198" i="2"/>
  <c r="CH198" i="2"/>
  <c r="CI198" i="2"/>
  <c r="CJ198" i="2"/>
  <c r="CK198" i="2"/>
  <c r="CL198" i="2"/>
  <c r="CF199" i="2"/>
  <c r="CG199" i="2"/>
  <c r="CH199" i="2"/>
  <c r="CI199" i="2"/>
  <c r="CJ199" i="2"/>
  <c r="CK199" i="2"/>
  <c r="CL199" i="2"/>
  <c r="CF200" i="2"/>
  <c r="CG200" i="2"/>
  <c r="CH200" i="2"/>
  <c r="CI200" i="2"/>
  <c r="CJ200" i="2"/>
  <c r="CK200" i="2"/>
  <c r="CL200" i="2"/>
  <c r="CF201" i="2"/>
  <c r="CG201" i="2"/>
  <c r="CH201" i="2"/>
  <c r="CI201" i="2"/>
  <c r="CJ201" i="2"/>
  <c r="CK201" i="2"/>
  <c r="CL201" i="2"/>
  <c r="CF202" i="2"/>
  <c r="CG202" i="2"/>
  <c r="CH202" i="2"/>
  <c r="CI202" i="2"/>
  <c r="CJ202" i="2"/>
  <c r="CK202" i="2"/>
  <c r="CF203" i="2"/>
  <c r="CG203" i="2"/>
  <c r="CH203" i="2"/>
  <c r="CI203" i="2"/>
  <c r="CJ203" i="2"/>
  <c r="CK203" i="2"/>
  <c r="CL203" i="2"/>
  <c r="CF204" i="2"/>
  <c r="CG204" i="2"/>
  <c r="CH204" i="2"/>
  <c r="CI204" i="2"/>
  <c r="CJ204" i="2"/>
  <c r="CK204" i="2"/>
  <c r="CL204" i="2"/>
  <c r="CF205" i="2"/>
  <c r="CG205" i="2"/>
  <c r="CH205" i="2"/>
  <c r="CI205" i="2"/>
  <c r="CJ205" i="2"/>
  <c r="CK205" i="2"/>
  <c r="CL205" i="2"/>
  <c r="CF206" i="2"/>
  <c r="CG206" i="2"/>
  <c r="CH206" i="2"/>
  <c r="CI206" i="2"/>
  <c r="CJ206" i="2"/>
  <c r="CK206" i="2"/>
  <c r="CL206" i="2"/>
  <c r="CF207" i="2"/>
  <c r="CG207" i="2"/>
  <c r="CH207" i="2"/>
  <c r="CI207" i="2"/>
  <c r="CJ207" i="2"/>
  <c r="CK207" i="2"/>
  <c r="CL207" i="2"/>
  <c r="CF208" i="2"/>
  <c r="CG208" i="2"/>
  <c r="CH208" i="2"/>
  <c r="CI208" i="2"/>
  <c r="CJ208" i="2"/>
  <c r="CK208" i="2"/>
  <c r="CF209" i="2"/>
  <c r="CG209" i="2"/>
  <c r="CH209" i="2"/>
  <c r="CI209" i="2"/>
  <c r="CJ209" i="2"/>
  <c r="CK209" i="2"/>
  <c r="CL209" i="2"/>
  <c r="CF210" i="2"/>
  <c r="CG210" i="2"/>
  <c r="CH210" i="2"/>
  <c r="CI210" i="2"/>
  <c r="CJ210" i="2"/>
  <c r="CK210" i="2"/>
  <c r="CL210" i="2"/>
  <c r="CF211" i="2"/>
  <c r="CG211" i="2"/>
  <c r="CH211" i="2"/>
  <c r="CI211" i="2"/>
  <c r="CJ211" i="2"/>
  <c r="CK211" i="2"/>
  <c r="CL211" i="2"/>
  <c r="C218" i="2" l="1"/>
  <c r="D218" i="2"/>
  <c r="C198" i="2"/>
  <c r="D198" i="2"/>
  <c r="C179" i="2"/>
  <c r="D179" i="2"/>
  <c r="C159" i="2"/>
  <c r="D159" i="2"/>
  <c r="C139" i="2"/>
  <c r="D139" i="2"/>
  <c r="D119" i="2"/>
  <c r="C119" i="2"/>
  <c r="E178" i="2"/>
  <c r="F178" i="2" s="1"/>
  <c r="G178" i="2" s="1"/>
  <c r="H178" i="2" s="1"/>
  <c r="E118" i="2"/>
  <c r="F118" i="2" s="1"/>
  <c r="G118" i="2" s="1"/>
  <c r="H118" i="2" s="1"/>
  <c r="E61" i="2"/>
  <c r="F61" i="2" s="1"/>
  <c r="G61" i="2" s="1"/>
  <c r="H61" i="2" s="1"/>
  <c r="F223" i="2"/>
  <c r="G223" i="2"/>
  <c r="H223" i="2"/>
  <c r="I223" i="2"/>
  <c r="J223" i="2"/>
  <c r="K223" i="2"/>
  <c r="F224" i="2"/>
  <c r="G224" i="2"/>
  <c r="H224" i="2"/>
  <c r="I224" i="2"/>
  <c r="J224" i="2"/>
  <c r="K224" i="2"/>
  <c r="F225" i="2"/>
  <c r="G225" i="2"/>
  <c r="H225" i="2"/>
  <c r="I225" i="2"/>
  <c r="J225" i="2"/>
  <c r="K225" i="2"/>
  <c r="F226" i="2"/>
  <c r="G226" i="2"/>
  <c r="H226" i="2"/>
  <c r="I226" i="2"/>
  <c r="J226" i="2"/>
  <c r="K226" i="2"/>
  <c r="F227" i="2"/>
  <c r="G227" i="2"/>
  <c r="H227" i="2"/>
  <c r="I227" i="2"/>
  <c r="J227" i="2"/>
  <c r="K227" i="2"/>
  <c r="F228" i="2"/>
  <c r="G228" i="2"/>
  <c r="H228" i="2"/>
  <c r="I228" i="2"/>
  <c r="J228" i="2"/>
  <c r="K228" i="2"/>
  <c r="F229" i="2"/>
  <c r="G229" i="2"/>
  <c r="H229" i="2"/>
  <c r="I229" i="2"/>
  <c r="J229" i="2"/>
  <c r="K229" i="2"/>
  <c r="F230" i="2"/>
  <c r="G230" i="2"/>
  <c r="H230" i="2"/>
  <c r="I230" i="2"/>
  <c r="J230" i="2"/>
  <c r="K230" i="2"/>
  <c r="F231" i="2"/>
  <c r="G231" i="2"/>
  <c r="H231" i="2"/>
  <c r="I231" i="2"/>
  <c r="J231" i="2"/>
  <c r="K231" i="2"/>
  <c r="F232" i="2"/>
  <c r="G232" i="2"/>
  <c r="H232" i="2"/>
  <c r="I232" i="2"/>
  <c r="J232" i="2"/>
  <c r="K232" i="2"/>
  <c r="F233" i="2"/>
  <c r="G233" i="2"/>
  <c r="H233" i="2"/>
  <c r="I233" i="2"/>
  <c r="J233" i="2"/>
  <c r="K233" i="2"/>
  <c r="F234" i="2"/>
  <c r="G234" i="2"/>
  <c r="H234" i="2"/>
  <c r="I234" i="2"/>
  <c r="J234" i="2"/>
  <c r="K234" i="2"/>
  <c r="G222" i="2"/>
  <c r="H222" i="2"/>
  <c r="I222" i="2"/>
  <c r="J222" i="2"/>
  <c r="K222" i="2"/>
  <c r="F222" i="2"/>
  <c r="C220" i="2"/>
  <c r="D220" i="2"/>
  <c r="C221" i="2"/>
  <c r="D221" i="2"/>
  <c r="C222" i="2"/>
  <c r="D222" i="2"/>
  <c r="C223" i="2"/>
  <c r="D223" i="2"/>
  <c r="C224" i="2"/>
  <c r="D224" i="2"/>
  <c r="C225" i="2"/>
  <c r="D225" i="2"/>
  <c r="C226" i="2"/>
  <c r="D226" i="2"/>
  <c r="C227" i="2"/>
  <c r="D227" i="2"/>
  <c r="C228" i="2"/>
  <c r="D228" i="2"/>
  <c r="C229" i="2"/>
  <c r="D229" i="2"/>
  <c r="C230" i="2"/>
  <c r="D230" i="2"/>
  <c r="C231" i="2"/>
  <c r="D231" i="2"/>
  <c r="C232" i="2"/>
  <c r="D232" i="2"/>
  <c r="C233" i="2"/>
  <c r="D233" i="2"/>
  <c r="C234" i="2"/>
  <c r="D234" i="2"/>
  <c r="D219" i="2"/>
  <c r="C219" i="2"/>
  <c r="C200" i="2"/>
  <c r="D200" i="2"/>
  <c r="C201" i="2"/>
  <c r="D201" i="2"/>
  <c r="C202" i="2"/>
  <c r="D202" i="2"/>
  <c r="C203" i="2"/>
  <c r="D203" i="2"/>
  <c r="C204" i="2"/>
  <c r="D204" i="2"/>
  <c r="C205" i="2"/>
  <c r="D205" i="2"/>
  <c r="C206" i="2"/>
  <c r="D206" i="2"/>
  <c r="C207" i="2"/>
  <c r="D207" i="2"/>
  <c r="C208" i="2"/>
  <c r="D208" i="2"/>
  <c r="C209" i="2"/>
  <c r="D209" i="2"/>
  <c r="C210" i="2"/>
  <c r="D210" i="2"/>
  <c r="C211" i="2"/>
  <c r="D211" i="2"/>
  <c r="C212" i="2"/>
  <c r="D212" i="2"/>
  <c r="C213" i="2"/>
  <c r="D213" i="2"/>
  <c r="C214" i="2"/>
  <c r="D214" i="2"/>
  <c r="D199" i="2"/>
  <c r="C199" i="2"/>
  <c r="C181" i="2"/>
  <c r="D181" i="2"/>
  <c r="E181" i="2"/>
  <c r="F181" i="2"/>
  <c r="G181" i="2"/>
  <c r="H181" i="2"/>
  <c r="C182" i="2"/>
  <c r="D182" i="2"/>
  <c r="E182" i="2"/>
  <c r="F182" i="2"/>
  <c r="G182" i="2"/>
  <c r="H182" i="2"/>
  <c r="C183" i="2"/>
  <c r="D183" i="2"/>
  <c r="E183" i="2"/>
  <c r="F183" i="2"/>
  <c r="G183" i="2"/>
  <c r="H183" i="2"/>
  <c r="C184" i="2"/>
  <c r="D184" i="2"/>
  <c r="E184" i="2"/>
  <c r="F184" i="2"/>
  <c r="G184" i="2"/>
  <c r="H184" i="2"/>
  <c r="C185" i="2"/>
  <c r="D185" i="2"/>
  <c r="E185" i="2"/>
  <c r="F185" i="2"/>
  <c r="G185" i="2"/>
  <c r="H185" i="2"/>
  <c r="C186" i="2"/>
  <c r="D186" i="2"/>
  <c r="E186" i="2"/>
  <c r="F186" i="2"/>
  <c r="G186" i="2"/>
  <c r="H186" i="2"/>
  <c r="C187" i="2"/>
  <c r="D187" i="2"/>
  <c r="E187" i="2"/>
  <c r="F187" i="2"/>
  <c r="G187" i="2"/>
  <c r="H187" i="2"/>
  <c r="C188" i="2"/>
  <c r="D188" i="2"/>
  <c r="E188" i="2"/>
  <c r="F188" i="2"/>
  <c r="G188" i="2"/>
  <c r="H188" i="2"/>
  <c r="C189" i="2"/>
  <c r="D189" i="2"/>
  <c r="E189" i="2"/>
  <c r="F189" i="2"/>
  <c r="G189" i="2"/>
  <c r="H189" i="2"/>
  <c r="C190" i="2"/>
  <c r="D190" i="2"/>
  <c r="E190" i="2"/>
  <c r="F190" i="2"/>
  <c r="G190" i="2"/>
  <c r="H190" i="2"/>
  <c r="C191" i="2"/>
  <c r="D191" i="2"/>
  <c r="E191" i="2"/>
  <c r="F191" i="2"/>
  <c r="G191" i="2"/>
  <c r="H191" i="2"/>
  <c r="C192" i="2"/>
  <c r="D192" i="2"/>
  <c r="E192" i="2"/>
  <c r="F192" i="2"/>
  <c r="G192" i="2"/>
  <c r="H192" i="2"/>
  <c r="C193" i="2"/>
  <c r="D193" i="2"/>
  <c r="E193" i="2"/>
  <c r="F193" i="2"/>
  <c r="G193" i="2"/>
  <c r="H193" i="2"/>
  <c r="C194" i="2"/>
  <c r="D194" i="2"/>
  <c r="E194" i="2"/>
  <c r="F194" i="2"/>
  <c r="G194" i="2"/>
  <c r="H194" i="2"/>
  <c r="C195" i="2"/>
  <c r="D195" i="2"/>
  <c r="E195" i="2"/>
  <c r="F195" i="2"/>
  <c r="G195" i="2"/>
  <c r="H195" i="2"/>
  <c r="D180" i="2"/>
  <c r="E180" i="2"/>
  <c r="F180" i="2"/>
  <c r="G180" i="2"/>
  <c r="H180" i="2"/>
  <c r="C180" i="2"/>
  <c r="F164" i="2"/>
  <c r="G164" i="2"/>
  <c r="H164" i="2"/>
  <c r="I164" i="2"/>
  <c r="J164" i="2"/>
  <c r="K164" i="2"/>
  <c r="L164" i="2"/>
  <c r="F166" i="2"/>
  <c r="G166" i="2"/>
  <c r="H166" i="2"/>
  <c r="I166" i="2"/>
  <c r="J166" i="2"/>
  <c r="K166" i="2"/>
  <c r="L166" i="2"/>
  <c r="F167" i="2"/>
  <c r="G167" i="2"/>
  <c r="H167" i="2"/>
  <c r="I167" i="2"/>
  <c r="J167" i="2"/>
  <c r="K167" i="2"/>
  <c r="L167" i="2"/>
  <c r="F168" i="2"/>
  <c r="G168" i="2"/>
  <c r="H168" i="2"/>
  <c r="I168" i="2"/>
  <c r="J168" i="2"/>
  <c r="K168" i="2"/>
  <c r="L168" i="2"/>
  <c r="F169" i="2"/>
  <c r="G169" i="2"/>
  <c r="H169" i="2"/>
  <c r="I169" i="2"/>
  <c r="J169" i="2"/>
  <c r="K169" i="2"/>
  <c r="L169" i="2"/>
  <c r="F170" i="2"/>
  <c r="G170" i="2"/>
  <c r="H170" i="2"/>
  <c r="I170" i="2"/>
  <c r="J170" i="2"/>
  <c r="K170" i="2"/>
  <c r="L170" i="2"/>
  <c r="F171" i="2"/>
  <c r="G171" i="2"/>
  <c r="H171" i="2"/>
  <c r="I171" i="2"/>
  <c r="J171" i="2"/>
  <c r="K171" i="2"/>
  <c r="L171" i="2"/>
  <c r="F172" i="2"/>
  <c r="G172" i="2"/>
  <c r="H172" i="2"/>
  <c r="I172" i="2"/>
  <c r="J172" i="2"/>
  <c r="K172" i="2"/>
  <c r="L172" i="2"/>
  <c r="F173" i="2"/>
  <c r="G173" i="2"/>
  <c r="H173" i="2"/>
  <c r="I173" i="2"/>
  <c r="J173" i="2"/>
  <c r="K173" i="2"/>
  <c r="L173" i="2"/>
  <c r="F174" i="2"/>
  <c r="G174" i="2"/>
  <c r="H174" i="2"/>
  <c r="I174" i="2"/>
  <c r="J174" i="2"/>
  <c r="K174" i="2"/>
  <c r="L174" i="2"/>
  <c r="F175" i="2"/>
  <c r="G175" i="2"/>
  <c r="H175" i="2"/>
  <c r="I175" i="2"/>
  <c r="J175" i="2"/>
  <c r="K175" i="2"/>
  <c r="L175" i="2"/>
  <c r="F176" i="2"/>
  <c r="G176" i="2"/>
  <c r="H176" i="2"/>
  <c r="I176" i="2"/>
  <c r="J176" i="2"/>
  <c r="K176" i="2"/>
  <c r="L176" i="2"/>
  <c r="G165" i="2"/>
  <c r="H165" i="2"/>
  <c r="I165" i="2"/>
  <c r="J165" i="2"/>
  <c r="K165" i="2"/>
  <c r="L165" i="2"/>
  <c r="C161" i="2"/>
  <c r="D161" i="2"/>
  <c r="C162" i="2"/>
  <c r="D162" i="2"/>
  <c r="C163" i="2"/>
  <c r="D163" i="2"/>
  <c r="C164" i="2"/>
  <c r="D164" i="2"/>
  <c r="C165" i="2"/>
  <c r="D165" i="2"/>
  <c r="C166" i="2"/>
  <c r="D166" i="2"/>
  <c r="C167" i="2"/>
  <c r="D167" i="2"/>
  <c r="C168" i="2"/>
  <c r="D168" i="2"/>
  <c r="C169" i="2"/>
  <c r="D169" i="2"/>
  <c r="C170" i="2"/>
  <c r="D170" i="2"/>
  <c r="C171" i="2"/>
  <c r="D171" i="2"/>
  <c r="C172" i="2"/>
  <c r="D172" i="2"/>
  <c r="C173" i="2"/>
  <c r="D173" i="2"/>
  <c r="C174" i="2"/>
  <c r="D174" i="2"/>
  <c r="C175" i="2"/>
  <c r="D175" i="2"/>
  <c r="C176" i="2"/>
  <c r="D176" i="2"/>
  <c r="D160" i="2"/>
  <c r="C160" i="2"/>
  <c r="F165" i="2"/>
  <c r="C141" i="2"/>
  <c r="D141" i="2"/>
  <c r="C142" i="2"/>
  <c r="D142" i="2"/>
  <c r="C143" i="2"/>
  <c r="D143" i="2"/>
  <c r="C144" i="2"/>
  <c r="D144" i="2"/>
  <c r="C145" i="2"/>
  <c r="D145" i="2"/>
  <c r="C146" i="2"/>
  <c r="D146" i="2"/>
  <c r="C147" i="2"/>
  <c r="D147" i="2"/>
  <c r="C148" i="2"/>
  <c r="D148" i="2"/>
  <c r="C149" i="2"/>
  <c r="D149" i="2"/>
  <c r="C150" i="2"/>
  <c r="D150" i="2"/>
  <c r="C151" i="2"/>
  <c r="D151" i="2"/>
  <c r="C152" i="2"/>
  <c r="D152" i="2"/>
  <c r="C153" i="2"/>
  <c r="D153" i="2"/>
  <c r="C154" i="2"/>
  <c r="D154" i="2"/>
  <c r="C155" i="2"/>
  <c r="D155" i="2"/>
  <c r="C156" i="2"/>
  <c r="D156" i="2"/>
  <c r="D140" i="2"/>
  <c r="C140" i="2"/>
  <c r="C121" i="2"/>
  <c r="D121" i="2"/>
  <c r="E121" i="2"/>
  <c r="F121" i="2"/>
  <c r="G121" i="2"/>
  <c r="H121" i="2"/>
  <c r="C122" i="2"/>
  <c r="D122" i="2"/>
  <c r="E122" i="2"/>
  <c r="F122" i="2"/>
  <c r="G122" i="2"/>
  <c r="H122" i="2"/>
  <c r="C123" i="2"/>
  <c r="D123" i="2"/>
  <c r="E123" i="2"/>
  <c r="F123" i="2"/>
  <c r="G123" i="2"/>
  <c r="H123" i="2"/>
  <c r="C124" i="2"/>
  <c r="D124" i="2"/>
  <c r="E124" i="2"/>
  <c r="F124" i="2"/>
  <c r="G124" i="2"/>
  <c r="H124" i="2"/>
  <c r="C125" i="2"/>
  <c r="D125" i="2"/>
  <c r="E125" i="2"/>
  <c r="F125" i="2"/>
  <c r="G125" i="2"/>
  <c r="H125" i="2"/>
  <c r="C126" i="2"/>
  <c r="D126" i="2"/>
  <c r="E126" i="2"/>
  <c r="F126" i="2"/>
  <c r="G126" i="2"/>
  <c r="H126" i="2"/>
  <c r="C127" i="2"/>
  <c r="D127" i="2"/>
  <c r="E127" i="2"/>
  <c r="F127" i="2"/>
  <c r="G127" i="2"/>
  <c r="H127" i="2"/>
  <c r="C128" i="2"/>
  <c r="D128" i="2"/>
  <c r="E128" i="2"/>
  <c r="F128" i="2"/>
  <c r="G128" i="2"/>
  <c r="H128" i="2"/>
  <c r="C129" i="2"/>
  <c r="D129" i="2"/>
  <c r="E129" i="2"/>
  <c r="F129" i="2"/>
  <c r="G129" i="2"/>
  <c r="H129" i="2"/>
  <c r="C130" i="2"/>
  <c r="D130" i="2"/>
  <c r="E130" i="2"/>
  <c r="F130" i="2"/>
  <c r="G130" i="2"/>
  <c r="H130" i="2"/>
  <c r="C131" i="2"/>
  <c r="D131" i="2"/>
  <c r="E131" i="2"/>
  <c r="F131" i="2"/>
  <c r="G131" i="2"/>
  <c r="H131" i="2"/>
  <c r="C132" i="2"/>
  <c r="D132" i="2"/>
  <c r="E132" i="2"/>
  <c r="F132" i="2"/>
  <c r="G132" i="2"/>
  <c r="H132" i="2"/>
  <c r="C133" i="2"/>
  <c r="D133" i="2"/>
  <c r="E133" i="2"/>
  <c r="F133" i="2"/>
  <c r="G133" i="2"/>
  <c r="H133" i="2"/>
  <c r="C134" i="2"/>
  <c r="D134" i="2"/>
  <c r="E134" i="2"/>
  <c r="F134" i="2"/>
  <c r="G134" i="2"/>
  <c r="H134" i="2"/>
  <c r="C135" i="2"/>
  <c r="D135" i="2"/>
  <c r="E135" i="2"/>
  <c r="F135" i="2"/>
  <c r="G135" i="2"/>
  <c r="H135" i="2"/>
  <c r="C136" i="2"/>
  <c r="D136" i="2"/>
  <c r="E136" i="2"/>
  <c r="F136" i="2"/>
  <c r="G136" i="2"/>
  <c r="H136" i="2"/>
  <c r="D120" i="2"/>
  <c r="E120" i="2"/>
  <c r="F120" i="2"/>
  <c r="G120" i="2"/>
  <c r="H120" i="2"/>
  <c r="C120" i="2"/>
  <c r="F105" i="2"/>
  <c r="G105" i="2"/>
  <c r="H105" i="2"/>
  <c r="I105" i="2"/>
  <c r="J105" i="2"/>
  <c r="K105" i="2"/>
  <c r="F106" i="2"/>
  <c r="G106" i="2"/>
  <c r="H106" i="2"/>
  <c r="I106" i="2"/>
  <c r="J106" i="2"/>
  <c r="K106" i="2"/>
  <c r="F107" i="2"/>
  <c r="G107" i="2"/>
  <c r="H107" i="2"/>
  <c r="I107" i="2"/>
  <c r="J107" i="2"/>
  <c r="K107" i="2"/>
  <c r="F108" i="2"/>
  <c r="G108" i="2"/>
  <c r="H108" i="2"/>
  <c r="I108" i="2"/>
  <c r="J108" i="2"/>
  <c r="K108" i="2"/>
  <c r="F109" i="2"/>
  <c r="G109" i="2"/>
  <c r="H109" i="2"/>
  <c r="I109" i="2"/>
  <c r="J109" i="2"/>
  <c r="K109" i="2"/>
  <c r="F110" i="2"/>
  <c r="G110" i="2"/>
  <c r="H110" i="2"/>
  <c r="I110" i="2"/>
  <c r="J110" i="2"/>
  <c r="K110" i="2"/>
  <c r="F111" i="2"/>
  <c r="G111" i="2"/>
  <c r="H111" i="2"/>
  <c r="I111" i="2"/>
  <c r="J111" i="2"/>
  <c r="K111" i="2"/>
  <c r="F112" i="2"/>
  <c r="G112" i="2"/>
  <c r="H112" i="2"/>
  <c r="I112" i="2"/>
  <c r="J112" i="2"/>
  <c r="K112" i="2"/>
  <c r="F113" i="2"/>
  <c r="G113" i="2"/>
  <c r="H113" i="2"/>
  <c r="I113" i="2"/>
  <c r="J113" i="2"/>
  <c r="K113" i="2"/>
  <c r="F114" i="2"/>
  <c r="G114" i="2"/>
  <c r="H114" i="2"/>
  <c r="I114" i="2"/>
  <c r="J114" i="2"/>
  <c r="K114" i="2"/>
  <c r="F115" i="2"/>
  <c r="G115" i="2"/>
  <c r="H115" i="2"/>
  <c r="I115" i="2"/>
  <c r="J115" i="2"/>
  <c r="K115" i="2"/>
  <c r="F116" i="2"/>
  <c r="G116" i="2"/>
  <c r="H116" i="2"/>
  <c r="I116" i="2"/>
  <c r="J116" i="2"/>
  <c r="K116" i="2"/>
  <c r="G104" i="2"/>
  <c r="H104" i="2"/>
  <c r="I104" i="2"/>
  <c r="J104" i="2"/>
  <c r="K104" i="2"/>
  <c r="F104" i="2"/>
  <c r="C101" i="2"/>
  <c r="D101" i="2"/>
  <c r="C102" i="2"/>
  <c r="D102" i="2"/>
  <c r="C103" i="2"/>
  <c r="D103" i="2"/>
  <c r="C104" i="2"/>
  <c r="D104" i="2"/>
  <c r="C105" i="2"/>
  <c r="D105" i="2"/>
  <c r="C106" i="2"/>
  <c r="D106" i="2"/>
  <c r="C107" i="2"/>
  <c r="D107" i="2"/>
  <c r="C108" i="2"/>
  <c r="D108" i="2"/>
  <c r="C109" i="2"/>
  <c r="D109" i="2"/>
  <c r="C110" i="2"/>
  <c r="D110" i="2"/>
  <c r="C111" i="2"/>
  <c r="D111" i="2"/>
  <c r="C112" i="2"/>
  <c r="D112" i="2"/>
  <c r="C113" i="2"/>
  <c r="D113" i="2"/>
  <c r="C114" i="2"/>
  <c r="D114" i="2"/>
  <c r="C115" i="2"/>
  <c r="D115" i="2"/>
  <c r="C116" i="2"/>
  <c r="D116" i="2"/>
  <c r="D100" i="2"/>
  <c r="C100" i="2"/>
  <c r="C82" i="2"/>
  <c r="D82" i="2"/>
  <c r="C83" i="2"/>
  <c r="D83" i="2"/>
  <c r="C84" i="2"/>
  <c r="D84" i="2"/>
  <c r="C85" i="2"/>
  <c r="D85" i="2"/>
  <c r="C86" i="2"/>
  <c r="D86" i="2"/>
  <c r="C87" i="2"/>
  <c r="D87" i="2"/>
  <c r="C88" i="2"/>
  <c r="D88" i="2"/>
  <c r="C89" i="2"/>
  <c r="D89" i="2"/>
  <c r="C90" i="2"/>
  <c r="D90" i="2"/>
  <c r="C91" i="2"/>
  <c r="D91" i="2"/>
  <c r="C92" i="2"/>
  <c r="D92" i="2"/>
  <c r="C93" i="2"/>
  <c r="D93" i="2"/>
  <c r="C94" i="2"/>
  <c r="D94" i="2"/>
  <c r="C95" i="2"/>
  <c r="D95" i="2"/>
  <c r="C96" i="2"/>
  <c r="D96" i="2"/>
  <c r="C97" i="2"/>
  <c r="D97" i="2"/>
  <c r="D81" i="2"/>
  <c r="C81" i="2"/>
  <c r="C63" i="2"/>
  <c r="D63" i="2"/>
  <c r="E63" i="2"/>
  <c r="F63" i="2"/>
  <c r="G63" i="2"/>
  <c r="H63" i="2"/>
  <c r="C64" i="2"/>
  <c r="D64" i="2"/>
  <c r="E64" i="2"/>
  <c r="F64" i="2"/>
  <c r="G64" i="2"/>
  <c r="H64" i="2"/>
  <c r="C65" i="2"/>
  <c r="D65" i="2"/>
  <c r="E65" i="2"/>
  <c r="F65" i="2"/>
  <c r="G65" i="2"/>
  <c r="H65" i="2"/>
  <c r="C66" i="2"/>
  <c r="D66" i="2"/>
  <c r="E66" i="2"/>
  <c r="F66" i="2"/>
  <c r="G66" i="2"/>
  <c r="H66" i="2"/>
  <c r="C67" i="2"/>
  <c r="D67" i="2"/>
  <c r="E67" i="2"/>
  <c r="F67" i="2"/>
  <c r="G67" i="2"/>
  <c r="H67" i="2"/>
  <c r="C68" i="2"/>
  <c r="D68" i="2"/>
  <c r="E68" i="2"/>
  <c r="F68" i="2"/>
  <c r="G68" i="2"/>
  <c r="H68" i="2"/>
  <c r="C69" i="2"/>
  <c r="D69" i="2"/>
  <c r="E69" i="2"/>
  <c r="F69" i="2"/>
  <c r="G69" i="2"/>
  <c r="H69" i="2"/>
  <c r="C70" i="2"/>
  <c r="D70" i="2"/>
  <c r="E70" i="2"/>
  <c r="F70" i="2"/>
  <c r="G70" i="2"/>
  <c r="H70" i="2"/>
  <c r="C71" i="2"/>
  <c r="D71" i="2"/>
  <c r="E71" i="2"/>
  <c r="F71" i="2"/>
  <c r="G71" i="2"/>
  <c r="H71" i="2"/>
  <c r="C72" i="2"/>
  <c r="D72" i="2"/>
  <c r="E72" i="2"/>
  <c r="F72" i="2"/>
  <c r="G72" i="2"/>
  <c r="H72" i="2"/>
  <c r="C73" i="2"/>
  <c r="D73" i="2"/>
  <c r="E73" i="2"/>
  <c r="F73" i="2"/>
  <c r="G73" i="2"/>
  <c r="H73" i="2"/>
  <c r="C74" i="2"/>
  <c r="D74" i="2"/>
  <c r="E74" i="2"/>
  <c r="F74" i="2"/>
  <c r="G74" i="2"/>
  <c r="H74" i="2"/>
  <c r="C75" i="2"/>
  <c r="D75" i="2"/>
  <c r="E75" i="2"/>
  <c r="F75" i="2"/>
  <c r="G75" i="2"/>
  <c r="H75" i="2"/>
  <c r="C76" i="2"/>
  <c r="D76" i="2"/>
  <c r="E76" i="2"/>
  <c r="F76" i="2"/>
  <c r="G76" i="2"/>
  <c r="H76" i="2"/>
  <c r="C77" i="2"/>
  <c r="D77" i="2"/>
  <c r="E77" i="2"/>
  <c r="F77" i="2"/>
  <c r="G77" i="2"/>
  <c r="H77" i="2"/>
  <c r="C78" i="2"/>
  <c r="D78" i="2"/>
  <c r="E78" i="2"/>
  <c r="F78" i="2"/>
  <c r="G78" i="2"/>
  <c r="H78" i="2"/>
  <c r="D62" i="2"/>
  <c r="E62" i="2"/>
  <c r="F62" i="2"/>
  <c r="G62" i="2"/>
  <c r="H62" i="2"/>
  <c r="C62" i="2"/>
  <c r="F48" i="2"/>
  <c r="G48" i="2"/>
  <c r="H48" i="2"/>
  <c r="I48" i="2"/>
  <c r="J48" i="2"/>
  <c r="K48" i="2"/>
  <c r="L48" i="2"/>
  <c r="F49" i="2"/>
  <c r="G49" i="2"/>
  <c r="H49" i="2"/>
  <c r="I49" i="2"/>
  <c r="J49" i="2"/>
  <c r="K49" i="2"/>
  <c r="L49" i="2"/>
  <c r="F50" i="2"/>
  <c r="G50" i="2"/>
  <c r="H50" i="2"/>
  <c r="I50" i="2"/>
  <c r="J50" i="2"/>
  <c r="K50" i="2"/>
  <c r="L50" i="2"/>
  <c r="F51" i="2"/>
  <c r="G51" i="2"/>
  <c r="H51" i="2"/>
  <c r="I51" i="2"/>
  <c r="J51" i="2"/>
  <c r="K51" i="2"/>
  <c r="L51" i="2"/>
  <c r="F52" i="2"/>
  <c r="G52" i="2"/>
  <c r="H52" i="2"/>
  <c r="I52" i="2"/>
  <c r="J52" i="2"/>
  <c r="K52" i="2"/>
  <c r="L52" i="2"/>
  <c r="F53" i="2"/>
  <c r="G53" i="2"/>
  <c r="H53" i="2"/>
  <c r="I53" i="2"/>
  <c r="J53" i="2"/>
  <c r="K53" i="2"/>
  <c r="L53" i="2"/>
  <c r="F54" i="2"/>
  <c r="G54" i="2"/>
  <c r="H54" i="2"/>
  <c r="I54" i="2"/>
  <c r="J54" i="2"/>
  <c r="K54" i="2"/>
  <c r="L54" i="2"/>
  <c r="F55" i="2"/>
  <c r="G55" i="2"/>
  <c r="H55" i="2"/>
  <c r="I55" i="2"/>
  <c r="J55" i="2"/>
  <c r="K55" i="2"/>
  <c r="L55" i="2"/>
  <c r="F56" i="2"/>
  <c r="G56" i="2"/>
  <c r="H56" i="2"/>
  <c r="I56" i="2"/>
  <c r="J56" i="2"/>
  <c r="K56" i="2"/>
  <c r="L56" i="2"/>
  <c r="F57" i="2"/>
  <c r="G57" i="2"/>
  <c r="H57" i="2"/>
  <c r="I57" i="2"/>
  <c r="J57" i="2"/>
  <c r="K57" i="2"/>
  <c r="L57" i="2"/>
  <c r="F58" i="2"/>
  <c r="G58" i="2"/>
  <c r="H58" i="2"/>
  <c r="I58" i="2"/>
  <c r="J58" i="2"/>
  <c r="K58" i="2"/>
  <c r="L58" i="2"/>
  <c r="F59" i="2"/>
  <c r="G59" i="2"/>
  <c r="H59" i="2"/>
  <c r="I59" i="2"/>
  <c r="J59" i="2"/>
  <c r="K59" i="2"/>
  <c r="L59" i="2"/>
  <c r="G47" i="2"/>
  <c r="H47" i="2"/>
  <c r="I47" i="2"/>
  <c r="J47" i="2"/>
  <c r="K47" i="2"/>
  <c r="L47" i="2"/>
  <c r="F47" i="2"/>
  <c r="C59" i="2"/>
  <c r="D59" i="2"/>
  <c r="C44" i="2"/>
  <c r="D44" i="2"/>
  <c r="C45" i="2"/>
  <c r="D45" i="2"/>
  <c r="C46" i="2"/>
  <c r="D46" i="2"/>
  <c r="C47" i="2"/>
  <c r="D47" i="2"/>
  <c r="C48" i="2"/>
  <c r="D48" i="2"/>
  <c r="C49" i="2"/>
  <c r="D49" i="2"/>
  <c r="C50" i="2"/>
  <c r="D50" i="2"/>
  <c r="C51" i="2"/>
  <c r="D51" i="2"/>
  <c r="C52" i="2"/>
  <c r="D52" i="2"/>
  <c r="C53" i="2"/>
  <c r="D53" i="2"/>
  <c r="C54" i="2"/>
  <c r="D54" i="2"/>
  <c r="C55" i="2"/>
  <c r="D55" i="2"/>
  <c r="C56" i="2"/>
  <c r="D56" i="2"/>
  <c r="C57" i="2"/>
  <c r="D57" i="2"/>
  <c r="C58" i="2"/>
  <c r="D58" i="2"/>
  <c r="D43" i="2"/>
  <c r="C43" i="2"/>
  <c r="C25" i="2"/>
  <c r="D25" i="2"/>
  <c r="E25" i="2"/>
  <c r="F25" i="2"/>
  <c r="G25" i="2"/>
  <c r="H25" i="2"/>
  <c r="C26" i="2"/>
  <c r="D26" i="2"/>
  <c r="E26" i="2"/>
  <c r="F26" i="2"/>
  <c r="G26" i="2"/>
  <c r="H26" i="2"/>
  <c r="C27" i="2"/>
  <c r="D27" i="2"/>
  <c r="E27" i="2"/>
  <c r="F27" i="2"/>
  <c r="G27" i="2"/>
  <c r="H27" i="2"/>
  <c r="C28" i="2"/>
  <c r="D28" i="2"/>
  <c r="E28" i="2"/>
  <c r="F28" i="2"/>
  <c r="G28" i="2"/>
  <c r="H28" i="2"/>
  <c r="C29" i="2"/>
  <c r="D29" i="2"/>
  <c r="E29" i="2"/>
  <c r="F29" i="2"/>
  <c r="G29" i="2"/>
  <c r="H29" i="2"/>
  <c r="C30" i="2"/>
  <c r="D30" i="2"/>
  <c r="E30" i="2"/>
  <c r="F30" i="2"/>
  <c r="G30" i="2"/>
  <c r="H30" i="2"/>
  <c r="C31" i="2"/>
  <c r="D31" i="2"/>
  <c r="E31" i="2"/>
  <c r="F31" i="2"/>
  <c r="G31" i="2"/>
  <c r="H31" i="2"/>
  <c r="C32" i="2"/>
  <c r="D32" i="2"/>
  <c r="E32" i="2"/>
  <c r="F32" i="2"/>
  <c r="G32" i="2"/>
  <c r="H32" i="2"/>
  <c r="C33" i="2"/>
  <c r="D33" i="2"/>
  <c r="E33" i="2"/>
  <c r="F33" i="2"/>
  <c r="G33" i="2"/>
  <c r="H33" i="2"/>
  <c r="C34" i="2"/>
  <c r="D34" i="2"/>
  <c r="E34" i="2"/>
  <c r="F34" i="2"/>
  <c r="G34" i="2"/>
  <c r="H34" i="2"/>
  <c r="C35" i="2"/>
  <c r="D35" i="2"/>
  <c r="E35" i="2"/>
  <c r="F35" i="2"/>
  <c r="G35" i="2"/>
  <c r="H35" i="2"/>
  <c r="C36" i="2"/>
  <c r="D36" i="2"/>
  <c r="E36" i="2"/>
  <c r="F36" i="2"/>
  <c r="G36" i="2"/>
  <c r="H36" i="2"/>
  <c r="C37" i="2"/>
  <c r="D37" i="2"/>
  <c r="E37" i="2"/>
  <c r="F37" i="2"/>
  <c r="G37" i="2"/>
  <c r="H37" i="2"/>
  <c r="C38" i="2"/>
  <c r="D38" i="2"/>
  <c r="E38" i="2"/>
  <c r="F38" i="2"/>
  <c r="G38" i="2"/>
  <c r="H38" i="2"/>
  <c r="C39" i="2"/>
  <c r="D39" i="2"/>
  <c r="E39" i="2"/>
  <c r="F39" i="2"/>
  <c r="G39" i="2"/>
  <c r="H39" i="2"/>
  <c r="C40" i="2"/>
  <c r="D40" i="2"/>
  <c r="E40" i="2"/>
  <c r="F40" i="2"/>
  <c r="G40" i="2"/>
  <c r="H40" i="2"/>
  <c r="D24" i="2"/>
  <c r="E24" i="2"/>
  <c r="F24" i="2"/>
  <c r="G24" i="2"/>
  <c r="H24" i="2"/>
  <c r="C24" i="2"/>
  <c r="E5" i="2"/>
  <c r="F5" i="2"/>
  <c r="G5" i="2"/>
  <c r="H5" i="2"/>
  <c r="E6" i="2"/>
  <c r="F6" i="2"/>
  <c r="G6" i="2"/>
  <c r="H6" i="2"/>
  <c r="E7" i="2"/>
  <c r="F7" i="2"/>
  <c r="G7" i="2"/>
  <c r="H7" i="2"/>
  <c r="E8" i="2"/>
  <c r="F8" i="2"/>
  <c r="G8" i="2"/>
  <c r="H8" i="2"/>
  <c r="E9" i="2"/>
  <c r="F9" i="2"/>
  <c r="G9" i="2"/>
  <c r="H9" i="2"/>
  <c r="E10" i="2"/>
  <c r="F10" i="2"/>
  <c r="G10" i="2"/>
  <c r="H10" i="2"/>
  <c r="E11" i="2"/>
  <c r="F11" i="2"/>
  <c r="G11" i="2"/>
  <c r="H11" i="2"/>
  <c r="E12" i="2"/>
  <c r="F12" i="2"/>
  <c r="G12" i="2"/>
  <c r="H12" i="2"/>
  <c r="E13" i="2"/>
  <c r="F13" i="2"/>
  <c r="G13" i="2"/>
  <c r="H13" i="2"/>
  <c r="E14" i="2"/>
  <c r="F14" i="2"/>
  <c r="G14" i="2"/>
  <c r="H14" i="2"/>
  <c r="E15" i="2"/>
  <c r="F15" i="2"/>
  <c r="G15" i="2"/>
  <c r="H15" i="2"/>
  <c r="E16" i="2"/>
  <c r="F16" i="2"/>
  <c r="G16" i="2"/>
  <c r="H16" i="2"/>
  <c r="E17" i="2"/>
  <c r="F17" i="2"/>
  <c r="G17" i="2"/>
  <c r="H17" i="2"/>
  <c r="E18" i="2"/>
  <c r="F18" i="2"/>
  <c r="G18" i="2"/>
  <c r="H18" i="2"/>
  <c r="E19" i="2"/>
  <c r="F19" i="2"/>
  <c r="G19" i="2"/>
  <c r="H19" i="2"/>
  <c r="E20" i="2"/>
  <c r="F20" i="2"/>
  <c r="G20" i="2"/>
  <c r="H20" i="2"/>
  <c r="E21" i="2"/>
  <c r="F21" i="2"/>
  <c r="G21" i="2"/>
  <c r="H21" i="2"/>
  <c r="C6" i="2"/>
  <c r="D6" i="2"/>
  <c r="C7" i="2"/>
  <c r="D7" i="2"/>
  <c r="C8" i="2"/>
  <c r="D8" i="2"/>
  <c r="C9" i="2"/>
  <c r="D9" i="2"/>
  <c r="C10" i="2"/>
  <c r="D10" i="2"/>
  <c r="C11" i="2"/>
  <c r="D11" i="2"/>
  <c r="C12" i="2"/>
  <c r="D12" i="2"/>
  <c r="C13" i="2"/>
  <c r="D13" i="2"/>
  <c r="C14" i="2"/>
  <c r="D14" i="2"/>
  <c r="C15" i="2"/>
  <c r="D15" i="2"/>
  <c r="C16" i="2"/>
  <c r="D16" i="2"/>
  <c r="C17" i="2"/>
  <c r="D17" i="2"/>
  <c r="C18" i="2"/>
  <c r="D18" i="2"/>
  <c r="C19" i="2"/>
  <c r="D19" i="2"/>
  <c r="C20" i="2"/>
  <c r="D20" i="2"/>
  <c r="C21" i="2"/>
  <c r="D21" i="2"/>
  <c r="D5" i="2"/>
  <c r="GB10" i="1"/>
  <c r="GB11" i="1"/>
  <c r="GB12" i="1"/>
  <c r="GB13" i="1"/>
  <c r="GB14" i="1"/>
  <c r="GB15" i="1"/>
  <c r="GB16" i="1"/>
  <c r="GB17" i="1"/>
  <c r="GB18" i="1"/>
  <c r="GB19" i="1"/>
  <c r="GB20" i="1"/>
  <c r="GB21" i="1"/>
  <c r="GB22" i="1"/>
  <c r="GB23" i="1"/>
  <c r="GB24" i="1"/>
  <c r="GB25" i="1"/>
  <c r="GB26" i="1"/>
  <c r="GB27" i="1"/>
  <c r="GB28" i="1"/>
  <c r="GB29" i="1"/>
  <c r="GB30" i="1"/>
  <c r="GB31" i="1"/>
  <c r="GB32" i="1"/>
  <c r="GB33" i="1"/>
  <c r="GB34" i="1"/>
  <c r="GB35" i="1"/>
  <c r="GB36" i="1"/>
  <c r="GB37" i="1"/>
  <c r="GB38" i="1"/>
  <c r="GB39" i="1"/>
  <c r="GB40" i="1"/>
  <c r="GB41" i="1"/>
  <c r="GB42" i="1"/>
  <c r="GB43" i="1"/>
  <c r="GB44" i="1"/>
  <c r="GB45" i="1"/>
  <c r="GB46" i="1"/>
  <c r="GB47" i="1"/>
  <c r="GB48" i="1"/>
  <c r="GB49" i="1"/>
  <c r="GB50" i="1"/>
  <c r="GB51" i="1"/>
  <c r="GB52" i="1"/>
  <c r="GB53" i="1"/>
  <c r="GB54" i="1"/>
  <c r="GB55" i="1"/>
  <c r="GB56" i="1"/>
  <c r="GB57" i="1"/>
  <c r="GB58" i="1"/>
  <c r="GB59" i="1"/>
  <c r="GB60" i="1"/>
  <c r="GB9" i="1"/>
  <c r="GA9" i="1"/>
  <c r="FZ9" i="1"/>
  <c r="FY9" i="1"/>
  <c r="FX9" i="1"/>
  <c r="FW9" i="1"/>
  <c r="FW20" i="1"/>
  <c r="FX20" i="1"/>
  <c r="FY20" i="1"/>
  <c r="FZ20" i="1"/>
  <c r="GA20" i="1"/>
  <c r="FW21" i="1"/>
  <c r="FX21" i="1"/>
  <c r="FY21" i="1"/>
  <c r="FZ21" i="1"/>
  <c r="GA21" i="1"/>
  <c r="FW22" i="1"/>
  <c r="FX22" i="1"/>
  <c r="FY22" i="1"/>
  <c r="FZ22" i="1"/>
  <c r="GA22" i="1"/>
  <c r="FW23" i="1"/>
  <c r="FX23" i="1"/>
  <c r="FY23" i="1"/>
  <c r="FZ23" i="1"/>
  <c r="GA23" i="1"/>
  <c r="FW24" i="1"/>
  <c r="FX24" i="1"/>
  <c r="FY24" i="1"/>
  <c r="FZ24" i="1"/>
  <c r="GA24" i="1"/>
  <c r="FW25" i="1"/>
  <c r="FX25" i="1"/>
  <c r="FY25" i="1"/>
  <c r="FZ25" i="1"/>
  <c r="GA25" i="1"/>
  <c r="FW26" i="1"/>
  <c r="FX26" i="1"/>
  <c r="FY26" i="1"/>
  <c r="FZ26" i="1"/>
  <c r="GA26" i="1"/>
  <c r="FW27" i="1"/>
  <c r="FX27" i="1"/>
  <c r="FY27" i="1"/>
  <c r="FZ27" i="1"/>
  <c r="GA27" i="1"/>
  <c r="FW28" i="1"/>
  <c r="FX28" i="1"/>
  <c r="FY28" i="1"/>
  <c r="FZ28" i="1"/>
  <c r="GA28" i="1"/>
  <c r="FW29" i="1"/>
  <c r="FX29" i="1"/>
  <c r="FY29" i="1"/>
  <c r="FZ29" i="1"/>
  <c r="GA29" i="1"/>
  <c r="FW30" i="1"/>
  <c r="FX30" i="1"/>
  <c r="FY30" i="1"/>
  <c r="FZ30" i="1"/>
  <c r="GA30" i="1"/>
  <c r="FW31" i="1"/>
  <c r="FX31" i="1"/>
  <c r="FY31" i="1"/>
  <c r="FZ31" i="1"/>
  <c r="GA31" i="1"/>
  <c r="FW32" i="1"/>
  <c r="FX32" i="1"/>
  <c r="FY32" i="1"/>
  <c r="FZ32" i="1"/>
  <c r="GA32" i="1"/>
  <c r="FW33" i="1"/>
  <c r="FX33" i="1"/>
  <c r="FY33" i="1"/>
  <c r="FZ33" i="1"/>
  <c r="GA33" i="1"/>
  <c r="FW34" i="1"/>
  <c r="FX34" i="1"/>
  <c r="FY34" i="1"/>
  <c r="FZ34" i="1"/>
  <c r="GA34" i="1"/>
  <c r="FW35" i="1"/>
  <c r="FX35" i="1"/>
  <c r="FY35" i="1"/>
  <c r="FZ35" i="1"/>
  <c r="GA35" i="1"/>
  <c r="FW36" i="1"/>
  <c r="FX36" i="1"/>
  <c r="FY36" i="1"/>
  <c r="FZ36" i="1"/>
  <c r="GA36" i="1"/>
  <c r="FW37" i="1"/>
  <c r="FX37" i="1"/>
  <c r="FY37" i="1"/>
  <c r="FZ37" i="1"/>
  <c r="GA37" i="1"/>
  <c r="FW38" i="1"/>
  <c r="FX38" i="1"/>
  <c r="FY38" i="1"/>
  <c r="FZ38" i="1"/>
  <c r="GA38" i="1"/>
  <c r="FW39" i="1"/>
  <c r="FX39" i="1"/>
  <c r="FY39" i="1"/>
  <c r="FZ39" i="1"/>
  <c r="GA39" i="1"/>
  <c r="FW40" i="1"/>
  <c r="FX40" i="1"/>
  <c r="FY40" i="1"/>
  <c r="FZ40" i="1"/>
  <c r="GA40" i="1"/>
  <c r="FW41" i="1"/>
  <c r="FX41" i="1"/>
  <c r="FY41" i="1"/>
  <c r="FZ41" i="1"/>
  <c r="GA41" i="1"/>
  <c r="FW42" i="1"/>
  <c r="FX42" i="1"/>
  <c r="FY42" i="1"/>
  <c r="FZ42" i="1"/>
  <c r="GA42" i="1"/>
  <c r="FW43" i="1"/>
  <c r="FX43" i="1"/>
  <c r="FY43" i="1"/>
  <c r="FZ43" i="1"/>
  <c r="GA43" i="1"/>
  <c r="FW44" i="1"/>
  <c r="FX44" i="1"/>
  <c r="FY44" i="1"/>
  <c r="FZ44" i="1"/>
  <c r="GA44" i="1"/>
  <c r="FW45" i="1"/>
  <c r="FX45" i="1"/>
  <c r="FY45" i="1"/>
  <c r="FZ45" i="1"/>
  <c r="GA45" i="1"/>
  <c r="FW46" i="1"/>
  <c r="FX46" i="1"/>
  <c r="FY46" i="1"/>
  <c r="FZ46" i="1"/>
  <c r="GA46" i="1"/>
  <c r="FW47" i="1"/>
  <c r="FX47" i="1"/>
  <c r="FY47" i="1"/>
  <c r="FZ47" i="1"/>
  <c r="GA47" i="1"/>
  <c r="FW48" i="1"/>
  <c r="FX48" i="1"/>
  <c r="FY48" i="1"/>
  <c r="FZ48" i="1"/>
  <c r="GA48" i="1"/>
  <c r="FW49" i="1"/>
  <c r="FX49" i="1"/>
  <c r="FY49" i="1"/>
  <c r="FZ49" i="1"/>
  <c r="GA49" i="1"/>
  <c r="FW50" i="1"/>
  <c r="FX50" i="1"/>
  <c r="FY50" i="1"/>
  <c r="FZ50" i="1"/>
  <c r="GA50" i="1"/>
  <c r="FW51" i="1"/>
  <c r="FX51" i="1"/>
  <c r="FY51" i="1"/>
  <c r="FZ51" i="1"/>
  <c r="GA51" i="1"/>
  <c r="FW52" i="1"/>
  <c r="FX52" i="1"/>
  <c r="FY52" i="1"/>
  <c r="FZ52" i="1"/>
  <c r="GA52" i="1"/>
  <c r="FW53" i="1"/>
  <c r="FX53" i="1"/>
  <c r="FY53" i="1"/>
  <c r="FZ53" i="1"/>
  <c r="GA53" i="1"/>
  <c r="FW54" i="1"/>
  <c r="FX54" i="1"/>
  <c r="FY54" i="1"/>
  <c r="FZ54" i="1"/>
  <c r="GA54" i="1"/>
  <c r="FW55" i="1"/>
  <c r="FX55" i="1"/>
  <c r="FY55" i="1"/>
  <c r="FZ55" i="1"/>
  <c r="GA55" i="1"/>
  <c r="FW56" i="1"/>
  <c r="FX56" i="1"/>
  <c r="FY56" i="1"/>
  <c r="FZ56" i="1"/>
  <c r="GA56" i="1"/>
  <c r="FW57" i="1"/>
  <c r="FX57" i="1"/>
  <c r="FY57" i="1"/>
  <c r="FZ57" i="1"/>
  <c r="GA57" i="1"/>
  <c r="FW58" i="1"/>
  <c r="FX58" i="1"/>
  <c r="FY58" i="1"/>
  <c r="FZ58" i="1"/>
  <c r="GA58" i="1"/>
  <c r="FW59" i="1"/>
  <c r="FX59" i="1"/>
  <c r="FY59" i="1"/>
  <c r="FZ59" i="1"/>
  <c r="GA59" i="1"/>
  <c r="FW60" i="1"/>
  <c r="FX60" i="1"/>
  <c r="FY60" i="1"/>
  <c r="FZ60" i="1"/>
  <c r="GA60" i="1"/>
  <c r="FW10" i="1"/>
  <c r="FX10" i="1"/>
  <c r="FY10" i="1"/>
  <c r="FZ10" i="1"/>
  <c r="GA10" i="1"/>
  <c r="FW11" i="1"/>
  <c r="FX11" i="1"/>
  <c r="FY11" i="1"/>
  <c r="FZ11" i="1"/>
  <c r="GA11" i="1"/>
  <c r="FW12" i="1"/>
  <c r="FX12" i="1"/>
  <c r="FY12" i="1"/>
  <c r="FZ12" i="1"/>
  <c r="GA12" i="1"/>
  <c r="FW13" i="1"/>
  <c r="FX13" i="1"/>
  <c r="FY13" i="1"/>
  <c r="FZ13" i="1"/>
  <c r="GA13" i="1"/>
  <c r="FW14" i="1"/>
  <c r="FX14" i="1"/>
  <c r="FY14" i="1"/>
  <c r="FZ14" i="1"/>
  <c r="GA14" i="1"/>
  <c r="FW15" i="1"/>
  <c r="FX15" i="1"/>
  <c r="FY15" i="1"/>
  <c r="FZ15" i="1"/>
  <c r="GA15" i="1"/>
  <c r="FW16" i="1"/>
  <c r="FX16" i="1"/>
  <c r="FY16" i="1"/>
  <c r="FZ16" i="1"/>
  <c r="GA16" i="1"/>
  <c r="FW17" i="1"/>
  <c r="FX17" i="1"/>
  <c r="FY17" i="1"/>
  <c r="FZ17" i="1"/>
  <c r="GA17" i="1"/>
  <c r="FW18" i="1"/>
  <c r="FX18" i="1"/>
  <c r="FY18" i="1"/>
  <c r="FZ18" i="1"/>
  <c r="GA18" i="1"/>
  <c r="FW19" i="1"/>
  <c r="FX19" i="1"/>
  <c r="FY19" i="1"/>
  <c r="FZ19" i="1"/>
  <c r="GA19" i="1"/>
  <c r="AZ9" i="4" l="1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H214" i="2"/>
  <c r="G214" i="2"/>
  <c r="F214" i="2"/>
  <c r="E214" i="2"/>
  <c r="H213" i="2"/>
  <c r="G213" i="2"/>
  <c r="F213" i="2"/>
  <c r="E213" i="2"/>
  <c r="H212" i="2"/>
  <c r="G212" i="2"/>
  <c r="F212" i="2"/>
  <c r="E212" i="2"/>
  <c r="H211" i="2"/>
  <c r="G211" i="2"/>
  <c r="F211" i="2"/>
  <c r="E211" i="2"/>
  <c r="H210" i="2"/>
  <c r="G210" i="2"/>
  <c r="F210" i="2"/>
  <c r="E210" i="2"/>
  <c r="H209" i="2"/>
  <c r="G209" i="2"/>
  <c r="F209" i="2"/>
  <c r="E209" i="2"/>
  <c r="H208" i="2"/>
  <c r="G208" i="2"/>
  <c r="F208" i="2"/>
  <c r="E208" i="2"/>
  <c r="H207" i="2"/>
  <c r="G207" i="2"/>
  <c r="F207" i="2"/>
  <c r="E207" i="2"/>
  <c r="H206" i="2"/>
  <c r="G206" i="2"/>
  <c r="F206" i="2"/>
  <c r="E206" i="2"/>
  <c r="H205" i="2"/>
  <c r="G205" i="2"/>
  <c r="F205" i="2"/>
  <c r="E205" i="2"/>
  <c r="H204" i="2"/>
  <c r="G204" i="2"/>
  <c r="F204" i="2"/>
  <c r="E204" i="2"/>
  <c r="H203" i="2"/>
  <c r="G203" i="2"/>
  <c r="F203" i="2"/>
  <c r="E203" i="2"/>
  <c r="H202" i="2"/>
  <c r="G202" i="2"/>
  <c r="F202" i="2"/>
  <c r="E202" i="2"/>
  <c r="H201" i="2"/>
  <c r="G201" i="2"/>
  <c r="F201" i="2"/>
  <c r="E201" i="2"/>
  <c r="H200" i="2"/>
  <c r="G200" i="2"/>
  <c r="F200" i="2"/>
  <c r="E200" i="2"/>
  <c r="H199" i="2"/>
  <c r="G199" i="2"/>
  <c r="F199" i="2"/>
  <c r="E199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H156" i="2"/>
  <c r="G156" i="2"/>
  <c r="F156" i="2"/>
  <c r="E156" i="2"/>
  <c r="H155" i="2"/>
  <c r="G155" i="2"/>
  <c r="F155" i="2"/>
  <c r="E155" i="2"/>
  <c r="H154" i="2"/>
  <c r="G154" i="2"/>
  <c r="F154" i="2"/>
  <c r="E154" i="2"/>
  <c r="H153" i="2"/>
  <c r="G153" i="2"/>
  <c r="F153" i="2"/>
  <c r="E153" i="2"/>
  <c r="H152" i="2"/>
  <c r="G152" i="2"/>
  <c r="F152" i="2"/>
  <c r="E152" i="2"/>
  <c r="H151" i="2"/>
  <c r="G151" i="2"/>
  <c r="F151" i="2"/>
  <c r="E151" i="2"/>
  <c r="H150" i="2"/>
  <c r="G150" i="2"/>
  <c r="F150" i="2"/>
  <c r="E150" i="2"/>
  <c r="H149" i="2"/>
  <c r="G149" i="2"/>
  <c r="F149" i="2"/>
  <c r="E149" i="2"/>
  <c r="H148" i="2"/>
  <c r="G148" i="2"/>
  <c r="F148" i="2"/>
  <c r="E148" i="2"/>
  <c r="H147" i="2"/>
  <c r="G147" i="2"/>
  <c r="F147" i="2"/>
  <c r="E147" i="2"/>
  <c r="H146" i="2"/>
  <c r="G146" i="2"/>
  <c r="F146" i="2"/>
  <c r="E146" i="2"/>
  <c r="H145" i="2"/>
  <c r="G145" i="2"/>
  <c r="F145" i="2"/>
  <c r="E145" i="2"/>
  <c r="H144" i="2"/>
  <c r="G144" i="2"/>
  <c r="F144" i="2"/>
  <c r="E144" i="2"/>
  <c r="H143" i="2"/>
  <c r="G143" i="2"/>
  <c r="F143" i="2"/>
  <c r="E143" i="2"/>
  <c r="H142" i="2"/>
  <c r="G142" i="2"/>
  <c r="F142" i="2"/>
  <c r="E142" i="2"/>
  <c r="H141" i="2"/>
  <c r="G141" i="2"/>
  <c r="F141" i="2"/>
  <c r="E141" i="2"/>
  <c r="H140" i="2"/>
  <c r="G140" i="2"/>
  <c r="F140" i="2"/>
  <c r="E140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H97" i="2"/>
  <c r="G97" i="2"/>
  <c r="F97" i="2"/>
  <c r="E97" i="2"/>
  <c r="H96" i="2"/>
  <c r="G96" i="2"/>
  <c r="F96" i="2"/>
  <c r="E96" i="2"/>
  <c r="H95" i="2"/>
  <c r="G95" i="2"/>
  <c r="F95" i="2"/>
  <c r="E95" i="2"/>
  <c r="H94" i="2"/>
  <c r="G94" i="2"/>
  <c r="F94" i="2"/>
  <c r="E94" i="2"/>
  <c r="H93" i="2"/>
  <c r="G93" i="2"/>
  <c r="F93" i="2"/>
  <c r="E93" i="2"/>
  <c r="H92" i="2"/>
  <c r="G92" i="2"/>
  <c r="F92" i="2"/>
  <c r="E92" i="2"/>
  <c r="H91" i="2"/>
  <c r="G91" i="2"/>
  <c r="F91" i="2"/>
  <c r="E91" i="2"/>
  <c r="H90" i="2"/>
  <c r="G90" i="2"/>
  <c r="F90" i="2"/>
  <c r="E90" i="2"/>
  <c r="H89" i="2"/>
  <c r="G89" i="2"/>
  <c r="F89" i="2"/>
  <c r="E89" i="2"/>
  <c r="H88" i="2"/>
  <c r="G88" i="2"/>
  <c r="F88" i="2"/>
  <c r="E88" i="2"/>
  <c r="H87" i="2"/>
  <c r="G87" i="2"/>
  <c r="F87" i="2"/>
  <c r="E87" i="2"/>
  <c r="H86" i="2"/>
  <c r="G86" i="2"/>
  <c r="F86" i="2"/>
  <c r="E86" i="2"/>
  <c r="H85" i="2"/>
  <c r="G85" i="2"/>
  <c r="F85" i="2"/>
  <c r="E85" i="2"/>
  <c r="H84" i="2"/>
  <c r="G84" i="2"/>
  <c r="F84" i="2"/>
  <c r="E84" i="2"/>
  <c r="H83" i="2"/>
  <c r="G83" i="2"/>
  <c r="F83" i="2"/>
  <c r="E83" i="2"/>
  <c r="H82" i="2"/>
  <c r="G82" i="2"/>
  <c r="F82" i="2"/>
  <c r="E82" i="2"/>
  <c r="H81" i="2"/>
  <c r="G81" i="2"/>
  <c r="F81" i="2"/>
  <c r="E81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C5" i="2"/>
  <c r="BI10" i="4"/>
  <c r="BJ10" i="4"/>
  <c r="BK10" i="4"/>
  <c r="BL10" i="4"/>
  <c r="BM10" i="4"/>
  <c r="BN10" i="4"/>
  <c r="BI11" i="4"/>
  <c r="BJ11" i="4"/>
  <c r="BK11" i="4"/>
  <c r="BL11" i="4"/>
  <c r="BM11" i="4"/>
  <c r="BN11" i="4"/>
  <c r="BI12" i="4"/>
  <c r="BJ12" i="4"/>
  <c r="BK12" i="4"/>
  <c r="BL12" i="4"/>
  <c r="BM12" i="4"/>
  <c r="BN12" i="4"/>
  <c r="BI13" i="4"/>
  <c r="BJ13" i="4"/>
  <c r="BK13" i="4"/>
  <c r="BL13" i="4"/>
  <c r="BM13" i="4"/>
  <c r="BN13" i="4"/>
  <c r="BI14" i="4"/>
  <c r="BJ14" i="4"/>
  <c r="BK14" i="4"/>
  <c r="BL14" i="4"/>
  <c r="BM14" i="4"/>
  <c r="BN14" i="4"/>
  <c r="BI15" i="4"/>
  <c r="BJ15" i="4"/>
  <c r="BK15" i="4"/>
  <c r="BL15" i="4"/>
  <c r="BM15" i="4"/>
  <c r="BN15" i="4"/>
  <c r="BI16" i="4"/>
  <c r="BJ16" i="4"/>
  <c r="BK16" i="4"/>
  <c r="BL16" i="4"/>
  <c r="BM16" i="4"/>
  <c r="BN16" i="4"/>
  <c r="BI17" i="4"/>
  <c r="BJ17" i="4"/>
  <c r="BK17" i="4"/>
  <c r="BL17" i="4"/>
  <c r="BM17" i="4"/>
  <c r="BN17" i="4"/>
  <c r="BI18" i="4"/>
  <c r="BJ18" i="4"/>
  <c r="BK18" i="4"/>
  <c r="BL18" i="4"/>
  <c r="BM18" i="4"/>
  <c r="BN18" i="4"/>
  <c r="BI19" i="4"/>
  <c r="BJ19" i="4"/>
  <c r="BK19" i="4"/>
  <c r="BL19" i="4"/>
  <c r="BM19" i="4"/>
  <c r="BN19" i="4"/>
  <c r="BI20" i="4"/>
  <c r="BJ20" i="4"/>
  <c r="BK20" i="4"/>
  <c r="BL20" i="4"/>
  <c r="BM20" i="4"/>
  <c r="BN20" i="4"/>
  <c r="BI21" i="4"/>
  <c r="BJ21" i="4"/>
  <c r="BK21" i="4"/>
  <c r="BL21" i="4"/>
  <c r="BM21" i="4"/>
  <c r="BN21" i="4"/>
  <c r="BI22" i="4"/>
  <c r="BJ22" i="4"/>
  <c r="BK22" i="4"/>
  <c r="BL22" i="4"/>
  <c r="BM22" i="4"/>
  <c r="BN22" i="4"/>
  <c r="BI23" i="4"/>
  <c r="BJ23" i="4"/>
  <c r="BK23" i="4"/>
  <c r="BL23" i="4"/>
  <c r="BM23" i="4"/>
  <c r="BN23" i="4"/>
  <c r="BI24" i="4"/>
  <c r="BJ24" i="4"/>
  <c r="BK24" i="4"/>
  <c r="BL24" i="4"/>
  <c r="BM24" i="4"/>
  <c r="BN24" i="4"/>
  <c r="BI25" i="4"/>
  <c r="BJ25" i="4"/>
  <c r="BK25" i="4"/>
  <c r="BL25" i="4"/>
  <c r="BM25" i="4"/>
  <c r="BN25" i="4"/>
  <c r="BI26" i="4"/>
  <c r="BJ26" i="4"/>
  <c r="BK26" i="4"/>
  <c r="BL26" i="4"/>
  <c r="BM26" i="4"/>
  <c r="BN26" i="4"/>
  <c r="BI27" i="4"/>
  <c r="BJ27" i="4"/>
  <c r="BK27" i="4"/>
  <c r="BL27" i="4"/>
  <c r="BM27" i="4"/>
  <c r="BN27" i="4"/>
  <c r="BI28" i="4"/>
  <c r="BJ28" i="4"/>
  <c r="BK28" i="4"/>
  <c r="BL28" i="4"/>
  <c r="BM28" i="4"/>
  <c r="BN28" i="4"/>
  <c r="BI29" i="4"/>
  <c r="BJ29" i="4"/>
  <c r="BK29" i="4"/>
  <c r="BL29" i="4"/>
  <c r="BM29" i="4"/>
  <c r="BN29" i="4"/>
  <c r="BI30" i="4"/>
  <c r="BJ30" i="4"/>
  <c r="BK30" i="4"/>
  <c r="BL30" i="4"/>
  <c r="BM30" i="4"/>
  <c r="BN30" i="4"/>
  <c r="BI31" i="4"/>
  <c r="BJ31" i="4"/>
  <c r="BK31" i="4"/>
  <c r="BL31" i="4"/>
  <c r="BM31" i="4"/>
  <c r="BN31" i="4"/>
  <c r="BI32" i="4"/>
  <c r="BJ32" i="4"/>
  <c r="BK32" i="4"/>
  <c r="BL32" i="4"/>
  <c r="BM32" i="4"/>
  <c r="BN32" i="4"/>
  <c r="BI33" i="4"/>
  <c r="BJ33" i="4"/>
  <c r="BK33" i="4"/>
  <c r="BL33" i="4"/>
  <c r="BM33" i="4"/>
  <c r="BN33" i="4"/>
  <c r="BI34" i="4"/>
  <c r="BJ34" i="4"/>
  <c r="BK34" i="4"/>
  <c r="BL34" i="4"/>
  <c r="BM34" i="4"/>
  <c r="BN34" i="4"/>
  <c r="BI35" i="4"/>
  <c r="BJ35" i="4"/>
  <c r="BK35" i="4"/>
  <c r="BL35" i="4"/>
  <c r="BM35" i="4"/>
  <c r="BN35" i="4"/>
  <c r="BI36" i="4"/>
  <c r="BJ36" i="4"/>
  <c r="BK36" i="4"/>
  <c r="BL36" i="4"/>
  <c r="BM36" i="4"/>
  <c r="BN36" i="4"/>
  <c r="BI37" i="4"/>
  <c r="BJ37" i="4"/>
  <c r="BK37" i="4"/>
  <c r="BL37" i="4"/>
  <c r="BM37" i="4"/>
  <c r="BN37" i="4"/>
  <c r="BI38" i="4"/>
  <c r="BJ38" i="4"/>
  <c r="BK38" i="4"/>
  <c r="BL38" i="4"/>
  <c r="BM38" i="4"/>
  <c r="BN38" i="4"/>
  <c r="BI39" i="4"/>
  <c r="BJ39" i="4"/>
  <c r="BK39" i="4"/>
  <c r="BL39" i="4"/>
  <c r="BM39" i="4"/>
  <c r="BN39" i="4"/>
  <c r="BI40" i="4"/>
  <c r="BJ40" i="4"/>
  <c r="BK40" i="4"/>
  <c r="BL40" i="4"/>
  <c r="BM40" i="4"/>
  <c r="BN40" i="4"/>
  <c r="BI41" i="4"/>
  <c r="BJ41" i="4"/>
  <c r="BK41" i="4"/>
  <c r="BL41" i="4"/>
  <c r="BM41" i="4"/>
  <c r="BN41" i="4"/>
  <c r="BI42" i="4"/>
  <c r="BJ42" i="4"/>
  <c r="BK42" i="4"/>
  <c r="BL42" i="4"/>
  <c r="BM42" i="4"/>
  <c r="BN42" i="4"/>
  <c r="BI43" i="4"/>
  <c r="BJ43" i="4"/>
  <c r="BK43" i="4"/>
  <c r="BL43" i="4"/>
  <c r="BM43" i="4"/>
  <c r="BN43" i="4"/>
  <c r="BI44" i="4"/>
  <c r="BJ44" i="4"/>
  <c r="BK44" i="4"/>
  <c r="BL44" i="4"/>
  <c r="BM44" i="4"/>
  <c r="BN44" i="4"/>
  <c r="BI45" i="4"/>
  <c r="BJ45" i="4"/>
  <c r="BK45" i="4"/>
  <c r="BL45" i="4"/>
  <c r="BM45" i="4"/>
  <c r="BN45" i="4"/>
  <c r="BI46" i="4"/>
  <c r="BJ46" i="4"/>
  <c r="BK46" i="4"/>
  <c r="BL46" i="4"/>
  <c r="BM46" i="4"/>
  <c r="BN46" i="4"/>
  <c r="BI47" i="4"/>
  <c r="BJ47" i="4"/>
  <c r="BK47" i="4"/>
  <c r="BL47" i="4"/>
  <c r="BM47" i="4"/>
  <c r="BN47" i="4"/>
  <c r="BI48" i="4"/>
  <c r="BJ48" i="4"/>
  <c r="BK48" i="4"/>
  <c r="BL48" i="4"/>
  <c r="BM48" i="4"/>
  <c r="BN48" i="4"/>
  <c r="BI49" i="4"/>
  <c r="BJ49" i="4"/>
  <c r="BK49" i="4"/>
  <c r="BL49" i="4"/>
  <c r="BM49" i="4"/>
  <c r="BN49" i="4"/>
  <c r="BI50" i="4"/>
  <c r="BJ50" i="4"/>
  <c r="BK50" i="4"/>
  <c r="BL50" i="4"/>
  <c r="BM50" i="4"/>
  <c r="BN50" i="4"/>
  <c r="BI51" i="4"/>
  <c r="BJ51" i="4"/>
  <c r="BK51" i="4"/>
  <c r="BL51" i="4"/>
  <c r="BM51" i="4"/>
  <c r="BN51" i="4"/>
  <c r="BI52" i="4"/>
  <c r="BJ52" i="4"/>
  <c r="BK52" i="4"/>
  <c r="BL52" i="4"/>
  <c r="BM52" i="4"/>
  <c r="BN52" i="4"/>
  <c r="BI53" i="4"/>
  <c r="BJ53" i="4"/>
  <c r="BK53" i="4"/>
  <c r="BL53" i="4"/>
  <c r="BM53" i="4"/>
  <c r="BN53" i="4"/>
  <c r="BI54" i="4"/>
  <c r="BJ54" i="4"/>
  <c r="BK54" i="4"/>
  <c r="BL54" i="4"/>
  <c r="BM54" i="4"/>
  <c r="BN54" i="4"/>
  <c r="BI55" i="4"/>
  <c r="BJ55" i="4"/>
  <c r="BK55" i="4"/>
  <c r="BL55" i="4"/>
  <c r="BM55" i="4"/>
  <c r="BN55" i="4"/>
  <c r="BI56" i="4"/>
  <c r="BJ56" i="4"/>
  <c r="BK56" i="4"/>
  <c r="BL56" i="4"/>
  <c r="BM56" i="4"/>
  <c r="BN56" i="4"/>
  <c r="BI57" i="4"/>
  <c r="BJ57" i="4"/>
  <c r="BK57" i="4"/>
  <c r="BL57" i="4"/>
  <c r="BM57" i="4"/>
  <c r="BN57" i="4"/>
  <c r="BI58" i="4"/>
  <c r="BJ58" i="4"/>
  <c r="BK58" i="4"/>
  <c r="BL58" i="4"/>
  <c r="BM58" i="4"/>
  <c r="BN58" i="4"/>
  <c r="BI59" i="4"/>
  <c r="BJ59" i="4"/>
  <c r="BK59" i="4"/>
  <c r="BL59" i="4"/>
  <c r="BM59" i="4"/>
  <c r="BN59" i="4"/>
  <c r="BI60" i="4"/>
  <c r="BJ60" i="4"/>
  <c r="BK60" i="4"/>
  <c r="BL60" i="4"/>
  <c r="BM60" i="4"/>
  <c r="BN60" i="4"/>
  <c r="BI61" i="4"/>
  <c r="BJ61" i="4"/>
  <c r="BK61" i="4"/>
  <c r="BL61" i="4"/>
  <c r="BM61" i="4"/>
  <c r="BN61" i="4"/>
  <c r="BI62" i="4"/>
  <c r="BJ62" i="4"/>
  <c r="BK62" i="4"/>
  <c r="BL62" i="4"/>
  <c r="BM62" i="4"/>
  <c r="BN62" i="4"/>
  <c r="BI63" i="4"/>
  <c r="BJ63" i="4"/>
  <c r="BK63" i="4"/>
  <c r="BL63" i="4"/>
  <c r="BM63" i="4"/>
  <c r="BN63" i="4"/>
  <c r="BI64" i="4"/>
  <c r="BJ64" i="4"/>
  <c r="BK64" i="4"/>
  <c r="BL64" i="4"/>
  <c r="BM64" i="4"/>
  <c r="BN64" i="4"/>
  <c r="BI65" i="4"/>
  <c r="BJ65" i="4"/>
  <c r="BK65" i="4"/>
  <c r="BL65" i="4"/>
  <c r="BM65" i="4"/>
  <c r="BN65" i="4"/>
  <c r="BI66" i="4"/>
  <c r="BJ66" i="4"/>
  <c r="BK66" i="4"/>
  <c r="BL66" i="4"/>
  <c r="BM66" i="4"/>
  <c r="BN66" i="4"/>
  <c r="BI67" i="4"/>
  <c r="BJ67" i="4"/>
  <c r="BK67" i="4"/>
  <c r="BL67" i="4"/>
  <c r="BM67" i="4"/>
  <c r="BN67" i="4"/>
  <c r="BI68" i="4"/>
  <c r="BJ68" i="4"/>
  <c r="BK68" i="4"/>
  <c r="BL68" i="4"/>
  <c r="BM68" i="4"/>
  <c r="BN68" i="4"/>
  <c r="BI69" i="4"/>
  <c r="BJ69" i="4"/>
  <c r="BK69" i="4"/>
  <c r="BL69" i="4"/>
  <c r="BM69" i="4"/>
  <c r="BN69" i="4"/>
  <c r="BI70" i="4"/>
  <c r="BJ70" i="4"/>
  <c r="BK70" i="4"/>
  <c r="BL70" i="4"/>
  <c r="BM70" i="4"/>
  <c r="BN70" i="4"/>
  <c r="BI71" i="4"/>
  <c r="BJ71" i="4"/>
  <c r="BK71" i="4"/>
  <c r="BL71" i="4"/>
  <c r="BM71" i="4"/>
  <c r="BN71" i="4"/>
  <c r="BI72" i="4"/>
  <c r="BJ72" i="4"/>
  <c r="BK72" i="4"/>
  <c r="BL72" i="4"/>
  <c r="BM72" i="4"/>
  <c r="BN72" i="4"/>
  <c r="BI73" i="4"/>
  <c r="BJ73" i="4"/>
  <c r="BK73" i="4"/>
  <c r="BL73" i="4"/>
  <c r="BM73" i="4"/>
  <c r="BN73" i="4"/>
  <c r="BI74" i="4"/>
  <c r="BJ74" i="4"/>
  <c r="BK74" i="4"/>
  <c r="BL74" i="4"/>
  <c r="BM74" i="4"/>
  <c r="BN74" i="4"/>
  <c r="BI75" i="4"/>
  <c r="BJ75" i="4"/>
  <c r="BK75" i="4"/>
  <c r="BL75" i="4"/>
  <c r="BM75" i="4"/>
  <c r="BN75" i="4"/>
  <c r="BI76" i="4"/>
  <c r="BJ76" i="4"/>
  <c r="BK76" i="4"/>
  <c r="BL76" i="4"/>
  <c r="BM76" i="4"/>
  <c r="BN76" i="4"/>
  <c r="BI77" i="4"/>
  <c r="BJ77" i="4"/>
  <c r="BK77" i="4"/>
  <c r="BL77" i="4"/>
  <c r="BM77" i="4"/>
  <c r="BN77" i="4"/>
  <c r="BI78" i="4"/>
  <c r="BJ78" i="4"/>
  <c r="BK78" i="4"/>
  <c r="BL78" i="4"/>
  <c r="BM78" i="4"/>
  <c r="BN78" i="4"/>
  <c r="BI79" i="4"/>
  <c r="BJ79" i="4"/>
  <c r="BK79" i="4"/>
  <c r="BL79" i="4"/>
  <c r="BM79" i="4"/>
  <c r="BN79" i="4"/>
  <c r="BI80" i="4"/>
  <c r="BJ80" i="4"/>
  <c r="BK80" i="4"/>
  <c r="BL80" i="4"/>
  <c r="BM80" i="4"/>
  <c r="BN80" i="4"/>
  <c r="BI81" i="4"/>
  <c r="BJ81" i="4"/>
  <c r="BK81" i="4"/>
  <c r="BL81" i="4"/>
  <c r="BM81" i="4"/>
  <c r="BN81" i="4"/>
  <c r="BI82" i="4"/>
  <c r="BJ82" i="4"/>
  <c r="BK82" i="4"/>
  <c r="BL82" i="4"/>
  <c r="BM82" i="4"/>
  <c r="BN82" i="4"/>
  <c r="BI83" i="4"/>
  <c r="BJ83" i="4"/>
  <c r="BK83" i="4"/>
  <c r="BL83" i="4"/>
  <c r="BM83" i="4"/>
  <c r="BN83" i="4"/>
  <c r="BI84" i="4"/>
  <c r="BJ84" i="4"/>
  <c r="BK84" i="4"/>
  <c r="BL84" i="4"/>
  <c r="BM84" i="4"/>
  <c r="BN84" i="4"/>
  <c r="BI85" i="4"/>
  <c r="BJ85" i="4"/>
  <c r="BK85" i="4"/>
  <c r="BL85" i="4"/>
  <c r="BM85" i="4"/>
  <c r="BN85" i="4"/>
  <c r="BI86" i="4"/>
  <c r="BJ86" i="4"/>
  <c r="BK86" i="4"/>
  <c r="BL86" i="4"/>
  <c r="BM86" i="4"/>
  <c r="BN86" i="4"/>
  <c r="BI87" i="4"/>
  <c r="BJ87" i="4"/>
  <c r="BK87" i="4"/>
  <c r="BL87" i="4"/>
  <c r="BM87" i="4"/>
  <c r="BN87" i="4"/>
  <c r="BI88" i="4"/>
  <c r="BJ88" i="4"/>
  <c r="BK88" i="4"/>
  <c r="BL88" i="4"/>
  <c r="BM88" i="4"/>
  <c r="BN88" i="4"/>
  <c r="BI89" i="4"/>
  <c r="BJ89" i="4"/>
  <c r="BK89" i="4"/>
  <c r="BL89" i="4"/>
  <c r="BM89" i="4"/>
  <c r="BN89" i="4"/>
  <c r="BI90" i="4"/>
  <c r="BJ90" i="4"/>
  <c r="BK90" i="4"/>
  <c r="BL90" i="4"/>
  <c r="BM90" i="4"/>
  <c r="BN90" i="4"/>
  <c r="BI91" i="4"/>
  <c r="BJ91" i="4"/>
  <c r="BK91" i="4"/>
  <c r="BL91" i="4"/>
  <c r="BM91" i="4"/>
  <c r="BN91" i="4"/>
  <c r="BI92" i="4"/>
  <c r="BJ92" i="4"/>
  <c r="BK92" i="4"/>
  <c r="BL92" i="4"/>
  <c r="BM92" i="4"/>
  <c r="BN92" i="4"/>
  <c r="BI93" i="4"/>
  <c r="BJ93" i="4"/>
  <c r="BK93" i="4"/>
  <c r="BL93" i="4"/>
  <c r="BM93" i="4"/>
  <c r="BN93" i="4"/>
  <c r="BI94" i="4"/>
  <c r="BJ94" i="4"/>
  <c r="BK94" i="4"/>
  <c r="BL94" i="4"/>
  <c r="BM94" i="4"/>
  <c r="BN94" i="4"/>
  <c r="BI95" i="4"/>
  <c r="BJ95" i="4"/>
  <c r="BK95" i="4"/>
  <c r="BL95" i="4"/>
  <c r="BM95" i="4"/>
  <c r="BN95" i="4"/>
  <c r="BI96" i="4"/>
  <c r="BJ96" i="4"/>
  <c r="BK96" i="4"/>
  <c r="BL96" i="4"/>
  <c r="BM96" i="4"/>
  <c r="BN96" i="4"/>
  <c r="BI97" i="4"/>
  <c r="BJ97" i="4"/>
  <c r="BK97" i="4"/>
  <c r="BL97" i="4"/>
  <c r="BM97" i="4"/>
  <c r="BN97" i="4"/>
  <c r="BI98" i="4"/>
  <c r="BJ98" i="4"/>
  <c r="BK98" i="4"/>
  <c r="BL98" i="4"/>
  <c r="BM98" i="4"/>
  <c r="BN98" i="4"/>
  <c r="BI99" i="4"/>
  <c r="BJ99" i="4"/>
  <c r="BK99" i="4"/>
  <c r="BL99" i="4"/>
  <c r="BM99" i="4"/>
  <c r="BN99" i="4"/>
  <c r="BI100" i="4"/>
  <c r="BJ100" i="4"/>
  <c r="BK100" i="4"/>
  <c r="BL100" i="4"/>
  <c r="BM100" i="4"/>
  <c r="BN100" i="4"/>
  <c r="BI101" i="4"/>
  <c r="BJ101" i="4"/>
  <c r="BK101" i="4"/>
  <c r="BL101" i="4"/>
  <c r="BM101" i="4"/>
  <c r="BN101" i="4"/>
  <c r="BI102" i="4"/>
  <c r="BJ102" i="4"/>
  <c r="BK102" i="4"/>
  <c r="BL102" i="4"/>
  <c r="BM102" i="4"/>
  <c r="BN102" i="4"/>
  <c r="BI103" i="4"/>
  <c r="BJ103" i="4"/>
  <c r="BK103" i="4"/>
  <c r="BL103" i="4"/>
  <c r="BM103" i="4"/>
  <c r="BN103" i="4"/>
  <c r="BI104" i="4"/>
  <c r="BJ104" i="4"/>
  <c r="BK104" i="4"/>
  <c r="BL104" i="4"/>
  <c r="BM104" i="4"/>
  <c r="BN104" i="4"/>
  <c r="BI105" i="4"/>
  <c r="BJ105" i="4"/>
  <c r="BK105" i="4"/>
  <c r="BL105" i="4"/>
  <c r="BM105" i="4"/>
  <c r="BN105" i="4"/>
  <c r="BI106" i="4"/>
  <c r="BJ106" i="4"/>
  <c r="BK106" i="4"/>
  <c r="BL106" i="4"/>
  <c r="BM106" i="4"/>
  <c r="BN106" i="4"/>
  <c r="BI107" i="4"/>
  <c r="BJ107" i="4"/>
  <c r="BK107" i="4"/>
  <c r="BL107" i="4"/>
  <c r="BM107" i="4"/>
  <c r="BN107" i="4"/>
  <c r="BI108" i="4"/>
  <c r="BJ108" i="4"/>
  <c r="BK108" i="4"/>
  <c r="BL108" i="4"/>
  <c r="BM108" i="4"/>
  <c r="BN108" i="4"/>
  <c r="BI109" i="4"/>
  <c r="BJ109" i="4"/>
  <c r="BK109" i="4"/>
  <c r="BL109" i="4"/>
  <c r="BM109" i="4"/>
  <c r="BN109" i="4"/>
  <c r="BI110" i="4"/>
  <c r="BJ110" i="4"/>
  <c r="BK110" i="4"/>
  <c r="BL110" i="4"/>
  <c r="BM110" i="4"/>
  <c r="BN110" i="4"/>
  <c r="BI111" i="4"/>
  <c r="BJ111" i="4"/>
  <c r="BK111" i="4"/>
  <c r="BL111" i="4"/>
  <c r="BM111" i="4"/>
  <c r="BN111" i="4"/>
  <c r="BI112" i="4"/>
  <c r="BJ112" i="4"/>
  <c r="BK112" i="4"/>
  <c r="BL112" i="4"/>
  <c r="BM112" i="4"/>
  <c r="BN112" i="4"/>
  <c r="BI113" i="4"/>
  <c r="BJ113" i="4"/>
  <c r="BK113" i="4"/>
  <c r="BL113" i="4"/>
  <c r="BM113" i="4"/>
  <c r="BN113" i="4"/>
  <c r="BI114" i="4"/>
  <c r="BJ114" i="4"/>
  <c r="BK114" i="4"/>
  <c r="BL114" i="4"/>
  <c r="BM114" i="4"/>
  <c r="BN114" i="4"/>
  <c r="BI115" i="4"/>
  <c r="BJ115" i="4"/>
  <c r="BK115" i="4"/>
  <c r="BL115" i="4"/>
  <c r="BM115" i="4"/>
  <c r="BN115" i="4"/>
  <c r="BI116" i="4"/>
  <c r="BJ116" i="4"/>
  <c r="BK116" i="4"/>
  <c r="BL116" i="4"/>
  <c r="BM116" i="4"/>
  <c r="BN116" i="4"/>
  <c r="BI117" i="4"/>
  <c r="BJ117" i="4"/>
  <c r="BK117" i="4"/>
  <c r="BL117" i="4"/>
  <c r="BM117" i="4"/>
  <c r="BN117" i="4"/>
  <c r="BI118" i="4"/>
  <c r="BJ118" i="4"/>
  <c r="BK118" i="4"/>
  <c r="BL118" i="4"/>
  <c r="BM118" i="4"/>
  <c r="BN118" i="4"/>
  <c r="BI119" i="4"/>
  <c r="BJ119" i="4"/>
  <c r="BK119" i="4"/>
  <c r="BL119" i="4"/>
  <c r="BM119" i="4"/>
  <c r="BN119" i="4"/>
  <c r="BI120" i="4"/>
  <c r="BJ120" i="4"/>
  <c r="BK120" i="4"/>
  <c r="BL120" i="4"/>
  <c r="BM120" i="4"/>
  <c r="BN120" i="4"/>
  <c r="BI121" i="4"/>
  <c r="BJ121" i="4"/>
  <c r="BK121" i="4"/>
  <c r="BL121" i="4"/>
  <c r="BM121" i="4"/>
  <c r="BN121" i="4"/>
  <c r="BI122" i="4"/>
  <c r="BJ122" i="4"/>
  <c r="BK122" i="4"/>
  <c r="BL122" i="4"/>
  <c r="BM122" i="4"/>
  <c r="BN122" i="4"/>
  <c r="BI123" i="4"/>
  <c r="BJ123" i="4"/>
  <c r="BK123" i="4"/>
  <c r="BL123" i="4"/>
  <c r="BM123" i="4"/>
  <c r="BN123" i="4"/>
  <c r="BI124" i="4"/>
  <c r="BJ124" i="4"/>
  <c r="BK124" i="4"/>
  <c r="BL124" i="4"/>
  <c r="BM124" i="4"/>
  <c r="BN124" i="4"/>
  <c r="BI125" i="4"/>
  <c r="BJ125" i="4"/>
  <c r="BK125" i="4"/>
  <c r="BL125" i="4"/>
  <c r="BM125" i="4"/>
  <c r="BN125" i="4"/>
  <c r="BI126" i="4"/>
  <c r="BJ126" i="4"/>
  <c r="BK126" i="4"/>
  <c r="BL126" i="4"/>
  <c r="BM126" i="4"/>
  <c r="BN126" i="4"/>
  <c r="BI127" i="4"/>
  <c r="BJ127" i="4"/>
  <c r="BK127" i="4"/>
  <c r="BL127" i="4"/>
  <c r="BM127" i="4"/>
  <c r="BN127" i="4"/>
  <c r="BI128" i="4"/>
  <c r="BJ128" i="4"/>
  <c r="BK128" i="4"/>
  <c r="BL128" i="4"/>
  <c r="BM128" i="4"/>
  <c r="BN128" i="4"/>
  <c r="BI129" i="4"/>
  <c r="BJ129" i="4"/>
  <c r="BK129" i="4"/>
  <c r="BL129" i="4"/>
  <c r="BM129" i="4"/>
  <c r="BN129" i="4"/>
  <c r="BI130" i="4"/>
  <c r="BJ130" i="4"/>
  <c r="BK130" i="4"/>
  <c r="BL130" i="4"/>
  <c r="BM130" i="4"/>
  <c r="BN130" i="4"/>
  <c r="BI131" i="4"/>
  <c r="BJ131" i="4"/>
  <c r="BK131" i="4"/>
  <c r="BL131" i="4"/>
  <c r="BM131" i="4"/>
  <c r="BN131" i="4"/>
  <c r="BI132" i="4"/>
  <c r="BJ132" i="4"/>
  <c r="BK132" i="4"/>
  <c r="BL132" i="4"/>
  <c r="BM132" i="4"/>
  <c r="BN132" i="4"/>
  <c r="BI133" i="4"/>
  <c r="BJ133" i="4"/>
  <c r="BK133" i="4"/>
  <c r="BL133" i="4"/>
  <c r="BM133" i="4"/>
  <c r="BN133" i="4"/>
  <c r="BI134" i="4"/>
  <c r="BJ134" i="4"/>
  <c r="BK134" i="4"/>
  <c r="BL134" i="4"/>
  <c r="BM134" i="4"/>
  <c r="BN134" i="4"/>
  <c r="BI135" i="4"/>
  <c r="BJ135" i="4"/>
  <c r="BK135" i="4"/>
  <c r="BL135" i="4"/>
  <c r="BM135" i="4"/>
  <c r="BN135" i="4"/>
  <c r="BI136" i="4"/>
  <c r="BJ136" i="4"/>
  <c r="BK136" i="4"/>
  <c r="BL136" i="4"/>
  <c r="BM136" i="4"/>
  <c r="BN136" i="4"/>
  <c r="BI137" i="4"/>
  <c r="BJ137" i="4"/>
  <c r="BK137" i="4"/>
  <c r="BL137" i="4"/>
  <c r="BM137" i="4"/>
  <c r="BN137" i="4"/>
  <c r="BI138" i="4"/>
  <c r="BJ138" i="4"/>
  <c r="BK138" i="4"/>
  <c r="BL138" i="4"/>
  <c r="BM138" i="4"/>
  <c r="BN138" i="4"/>
  <c r="BI139" i="4"/>
  <c r="BJ139" i="4"/>
  <c r="BK139" i="4"/>
  <c r="BL139" i="4"/>
  <c r="BM139" i="4"/>
  <c r="BN139" i="4"/>
  <c r="BI140" i="4"/>
  <c r="BJ140" i="4"/>
  <c r="BK140" i="4"/>
  <c r="BL140" i="4"/>
  <c r="BM140" i="4"/>
  <c r="BN140" i="4"/>
  <c r="BI141" i="4"/>
  <c r="BJ141" i="4"/>
  <c r="BK141" i="4"/>
  <c r="BL141" i="4"/>
  <c r="BM141" i="4"/>
  <c r="BN141" i="4"/>
  <c r="BI142" i="4"/>
  <c r="BJ142" i="4"/>
  <c r="BK142" i="4"/>
  <c r="BL142" i="4"/>
  <c r="BM142" i="4"/>
  <c r="BN142" i="4"/>
  <c r="BI143" i="4"/>
  <c r="BJ143" i="4"/>
  <c r="BK143" i="4"/>
  <c r="BL143" i="4"/>
  <c r="BM143" i="4"/>
  <c r="BN143" i="4"/>
  <c r="BI144" i="4"/>
  <c r="BJ144" i="4"/>
  <c r="BK144" i="4"/>
  <c r="BL144" i="4"/>
  <c r="BM144" i="4"/>
  <c r="BN144" i="4"/>
  <c r="BI145" i="4"/>
  <c r="BJ145" i="4"/>
  <c r="BK145" i="4"/>
  <c r="BL145" i="4"/>
  <c r="BM145" i="4"/>
  <c r="BN145" i="4"/>
  <c r="BI146" i="4"/>
  <c r="BJ146" i="4"/>
  <c r="BK146" i="4"/>
  <c r="BL146" i="4"/>
  <c r="BM146" i="4"/>
  <c r="BN146" i="4"/>
  <c r="BI147" i="4"/>
  <c r="BJ147" i="4"/>
  <c r="BK147" i="4"/>
  <c r="BL147" i="4"/>
  <c r="BM147" i="4"/>
  <c r="BN147" i="4"/>
  <c r="BI148" i="4"/>
  <c r="BJ148" i="4"/>
  <c r="BK148" i="4"/>
  <c r="BL148" i="4"/>
  <c r="BM148" i="4"/>
  <c r="BN148" i="4"/>
  <c r="BI149" i="4"/>
  <c r="BJ149" i="4"/>
  <c r="BK149" i="4"/>
  <c r="BL149" i="4"/>
  <c r="BM149" i="4"/>
  <c r="BN149" i="4"/>
  <c r="BI150" i="4"/>
  <c r="BJ150" i="4"/>
  <c r="BK150" i="4"/>
  <c r="BL150" i="4"/>
  <c r="BM150" i="4"/>
  <c r="BN150" i="4"/>
  <c r="BI151" i="4"/>
  <c r="BJ151" i="4"/>
  <c r="BK151" i="4"/>
  <c r="BL151" i="4"/>
  <c r="BM151" i="4"/>
  <c r="BN151" i="4"/>
  <c r="BI152" i="4"/>
  <c r="BJ152" i="4"/>
  <c r="BK152" i="4"/>
  <c r="BL152" i="4"/>
  <c r="BM152" i="4"/>
  <c r="BN152" i="4"/>
  <c r="BI153" i="4"/>
  <c r="BJ153" i="4"/>
  <c r="BK153" i="4"/>
  <c r="BL153" i="4"/>
  <c r="BM153" i="4"/>
  <c r="BN153" i="4"/>
  <c r="BI154" i="4"/>
  <c r="BJ154" i="4"/>
  <c r="BK154" i="4"/>
  <c r="BL154" i="4"/>
  <c r="BM154" i="4"/>
  <c r="BN154" i="4"/>
  <c r="BI155" i="4"/>
  <c r="BJ155" i="4"/>
  <c r="BK155" i="4"/>
  <c r="BL155" i="4"/>
  <c r="BM155" i="4"/>
  <c r="BN155" i="4"/>
  <c r="BI156" i="4"/>
  <c r="BJ156" i="4"/>
  <c r="BK156" i="4"/>
  <c r="BL156" i="4"/>
  <c r="BM156" i="4"/>
  <c r="BN156" i="4"/>
  <c r="BI157" i="4"/>
  <c r="BJ157" i="4"/>
  <c r="BK157" i="4"/>
  <c r="BL157" i="4"/>
  <c r="BM157" i="4"/>
  <c r="BN157" i="4"/>
  <c r="BI158" i="4"/>
  <c r="BJ158" i="4"/>
  <c r="BK158" i="4"/>
  <c r="BL158" i="4"/>
  <c r="BM158" i="4"/>
  <c r="BN158" i="4"/>
  <c r="BI159" i="4"/>
  <c r="BJ159" i="4"/>
  <c r="BK159" i="4"/>
  <c r="BL159" i="4"/>
  <c r="BM159" i="4"/>
  <c r="BN159" i="4"/>
  <c r="BI160" i="4"/>
  <c r="BJ160" i="4"/>
  <c r="BK160" i="4"/>
  <c r="BL160" i="4"/>
  <c r="BM160" i="4"/>
  <c r="BN160" i="4"/>
  <c r="BI161" i="4"/>
  <c r="BJ161" i="4"/>
  <c r="BK161" i="4"/>
  <c r="BL161" i="4"/>
  <c r="BM161" i="4"/>
  <c r="BN161" i="4"/>
  <c r="BI162" i="4"/>
  <c r="BJ162" i="4"/>
  <c r="BK162" i="4"/>
  <c r="BL162" i="4"/>
  <c r="BM162" i="4"/>
  <c r="BN162" i="4"/>
  <c r="BI163" i="4"/>
  <c r="BJ163" i="4"/>
  <c r="BK163" i="4"/>
  <c r="BL163" i="4"/>
  <c r="BM163" i="4"/>
  <c r="BN163" i="4"/>
  <c r="BI164" i="4"/>
  <c r="BJ164" i="4"/>
  <c r="BK164" i="4"/>
  <c r="BL164" i="4"/>
  <c r="BM164" i="4"/>
  <c r="BN164" i="4"/>
  <c r="BI165" i="4"/>
  <c r="BJ165" i="4"/>
  <c r="BK165" i="4"/>
  <c r="BL165" i="4"/>
  <c r="BM165" i="4"/>
  <c r="BN165" i="4"/>
  <c r="BI166" i="4"/>
  <c r="BJ166" i="4"/>
  <c r="BK166" i="4"/>
  <c r="BL166" i="4"/>
  <c r="BM166" i="4"/>
  <c r="BN166" i="4"/>
  <c r="BI167" i="4"/>
  <c r="BJ167" i="4"/>
  <c r="BK167" i="4"/>
  <c r="BL167" i="4"/>
  <c r="BM167" i="4"/>
  <c r="BN167" i="4"/>
  <c r="BI168" i="4"/>
  <c r="BJ168" i="4"/>
  <c r="BK168" i="4"/>
  <c r="BL168" i="4"/>
  <c r="BM168" i="4"/>
  <c r="BN168" i="4"/>
  <c r="BI169" i="4"/>
  <c r="BJ169" i="4"/>
  <c r="BK169" i="4"/>
  <c r="BL169" i="4"/>
  <c r="BM169" i="4"/>
  <c r="BN169" i="4"/>
  <c r="BI170" i="4"/>
  <c r="BJ170" i="4"/>
  <c r="BK170" i="4"/>
  <c r="BL170" i="4"/>
  <c r="BM170" i="4"/>
  <c r="BN170" i="4"/>
  <c r="BI171" i="4"/>
  <c r="BJ171" i="4"/>
  <c r="BK171" i="4"/>
  <c r="BL171" i="4"/>
  <c r="BM171" i="4"/>
  <c r="BN171" i="4"/>
  <c r="BI172" i="4"/>
  <c r="BJ172" i="4"/>
  <c r="BK172" i="4"/>
  <c r="BL172" i="4"/>
  <c r="BM172" i="4"/>
  <c r="BN172" i="4"/>
  <c r="BI173" i="4"/>
  <c r="BJ173" i="4"/>
  <c r="BK173" i="4"/>
  <c r="BL173" i="4"/>
  <c r="BM173" i="4"/>
  <c r="BN173" i="4"/>
  <c r="BI174" i="4"/>
  <c r="BJ174" i="4"/>
  <c r="BK174" i="4"/>
  <c r="BL174" i="4"/>
  <c r="BM174" i="4"/>
  <c r="BN174" i="4"/>
  <c r="BI175" i="4"/>
  <c r="BJ175" i="4"/>
  <c r="BK175" i="4"/>
  <c r="BL175" i="4"/>
  <c r="BM175" i="4"/>
  <c r="BN175" i="4"/>
  <c r="BI176" i="4"/>
  <c r="BJ176" i="4"/>
  <c r="BK176" i="4"/>
  <c r="BL176" i="4"/>
  <c r="BM176" i="4"/>
  <c r="BN176" i="4"/>
  <c r="BI177" i="4"/>
  <c r="BJ177" i="4"/>
  <c r="BK177" i="4"/>
  <c r="BL177" i="4"/>
  <c r="BM177" i="4"/>
  <c r="BN177" i="4"/>
  <c r="BI178" i="4"/>
  <c r="BJ178" i="4"/>
  <c r="BK178" i="4"/>
  <c r="BL178" i="4"/>
  <c r="BM178" i="4"/>
  <c r="BN178" i="4"/>
  <c r="BI179" i="4"/>
  <c r="BJ179" i="4"/>
  <c r="BK179" i="4"/>
  <c r="BL179" i="4"/>
  <c r="BM179" i="4"/>
  <c r="BN179" i="4"/>
  <c r="BI180" i="4"/>
  <c r="BJ180" i="4"/>
  <c r="BK180" i="4"/>
  <c r="BL180" i="4"/>
  <c r="BM180" i="4"/>
  <c r="BN180" i="4"/>
  <c r="BI181" i="4"/>
  <c r="BJ181" i="4"/>
  <c r="BK181" i="4"/>
  <c r="BL181" i="4"/>
  <c r="BM181" i="4"/>
  <c r="BN181" i="4"/>
  <c r="BI182" i="4"/>
  <c r="BJ182" i="4"/>
  <c r="BK182" i="4"/>
  <c r="BL182" i="4"/>
  <c r="BM182" i="4"/>
  <c r="BN182" i="4"/>
  <c r="BI183" i="4"/>
  <c r="BJ183" i="4"/>
  <c r="BK183" i="4"/>
  <c r="BL183" i="4"/>
  <c r="BM183" i="4"/>
  <c r="BN183" i="4"/>
  <c r="BI184" i="4"/>
  <c r="BJ184" i="4"/>
  <c r="BK184" i="4"/>
  <c r="BL184" i="4"/>
  <c r="BM184" i="4"/>
  <c r="BN184" i="4"/>
  <c r="BI185" i="4"/>
  <c r="BJ185" i="4"/>
  <c r="BK185" i="4"/>
  <c r="BL185" i="4"/>
  <c r="BM185" i="4"/>
  <c r="BN185" i="4"/>
  <c r="BI186" i="4"/>
  <c r="BJ186" i="4"/>
  <c r="BK186" i="4"/>
  <c r="BL186" i="4"/>
  <c r="BM186" i="4"/>
  <c r="BN186" i="4"/>
  <c r="BI187" i="4"/>
  <c r="BJ187" i="4"/>
  <c r="BK187" i="4"/>
  <c r="BL187" i="4"/>
  <c r="BM187" i="4"/>
  <c r="BN187" i="4"/>
  <c r="BI188" i="4"/>
  <c r="BJ188" i="4"/>
  <c r="BK188" i="4"/>
  <c r="BL188" i="4"/>
  <c r="BM188" i="4"/>
  <c r="BN188" i="4"/>
  <c r="BI189" i="4"/>
  <c r="BJ189" i="4"/>
  <c r="BK189" i="4"/>
  <c r="BL189" i="4"/>
  <c r="BM189" i="4"/>
  <c r="BN189" i="4"/>
  <c r="BI190" i="4"/>
  <c r="BJ190" i="4"/>
  <c r="BK190" i="4"/>
  <c r="BL190" i="4"/>
  <c r="BM190" i="4"/>
  <c r="BN190" i="4"/>
  <c r="BI191" i="4"/>
  <c r="BJ191" i="4"/>
  <c r="BK191" i="4"/>
  <c r="BL191" i="4"/>
  <c r="BM191" i="4"/>
  <c r="BN191" i="4"/>
  <c r="BI192" i="4"/>
  <c r="BJ192" i="4"/>
  <c r="BK192" i="4"/>
  <c r="BL192" i="4"/>
  <c r="BM192" i="4"/>
  <c r="BN192" i="4"/>
  <c r="BI193" i="4"/>
  <c r="BJ193" i="4"/>
  <c r="BK193" i="4"/>
  <c r="BL193" i="4"/>
  <c r="BM193" i="4"/>
  <c r="BN193" i="4"/>
  <c r="BI194" i="4"/>
  <c r="BJ194" i="4"/>
  <c r="BK194" i="4"/>
  <c r="BL194" i="4"/>
  <c r="BM194" i="4"/>
  <c r="BN194" i="4"/>
  <c r="BI195" i="4"/>
  <c r="BJ195" i="4"/>
  <c r="BK195" i="4"/>
  <c r="BL195" i="4"/>
  <c r="BM195" i="4"/>
  <c r="BN195" i="4"/>
  <c r="BI196" i="4"/>
  <c r="BJ196" i="4"/>
  <c r="BK196" i="4"/>
  <c r="BL196" i="4"/>
  <c r="BM196" i="4"/>
  <c r="BN196" i="4"/>
  <c r="BI197" i="4"/>
  <c r="BJ197" i="4"/>
  <c r="BK197" i="4"/>
  <c r="BL197" i="4"/>
  <c r="BM197" i="4"/>
  <c r="BN197" i="4"/>
  <c r="BI198" i="4"/>
  <c r="BJ198" i="4"/>
  <c r="BK198" i="4"/>
  <c r="BL198" i="4"/>
  <c r="BM198" i="4"/>
  <c r="BN198" i="4"/>
  <c r="BI199" i="4"/>
  <c r="BJ199" i="4"/>
  <c r="BK199" i="4"/>
  <c r="BL199" i="4"/>
  <c r="BM199" i="4"/>
  <c r="BN199" i="4"/>
  <c r="BI200" i="4"/>
  <c r="BJ200" i="4"/>
  <c r="BK200" i="4"/>
  <c r="BL200" i="4"/>
  <c r="BM200" i="4"/>
  <c r="BN200" i="4"/>
  <c r="BI201" i="4"/>
  <c r="BJ201" i="4"/>
  <c r="BK201" i="4"/>
  <c r="BL201" i="4"/>
  <c r="BM201" i="4"/>
  <c r="BN201" i="4"/>
  <c r="BI202" i="4"/>
  <c r="BJ202" i="4"/>
  <c r="BK202" i="4"/>
  <c r="BL202" i="4"/>
  <c r="BM202" i="4"/>
  <c r="BN202" i="4"/>
  <c r="BI203" i="4"/>
  <c r="BJ203" i="4"/>
  <c r="BK203" i="4"/>
  <c r="BL203" i="4"/>
  <c r="BM203" i="4"/>
  <c r="BN203" i="4"/>
  <c r="BI204" i="4"/>
  <c r="BJ204" i="4"/>
  <c r="BK204" i="4"/>
  <c r="BL204" i="4"/>
  <c r="BM204" i="4"/>
  <c r="BN204" i="4"/>
  <c r="BI205" i="4"/>
  <c r="BJ205" i="4"/>
  <c r="BK205" i="4"/>
  <c r="BL205" i="4"/>
  <c r="BM205" i="4"/>
  <c r="BN205" i="4"/>
  <c r="BI206" i="4"/>
  <c r="BJ206" i="4"/>
  <c r="BK206" i="4"/>
  <c r="BL206" i="4"/>
  <c r="BM206" i="4"/>
  <c r="BN206" i="4"/>
  <c r="BI207" i="4"/>
  <c r="BJ207" i="4"/>
  <c r="BK207" i="4"/>
  <c r="BL207" i="4"/>
  <c r="BM207" i="4"/>
  <c r="BN207" i="4"/>
  <c r="BI208" i="4"/>
  <c r="BJ208" i="4"/>
  <c r="BK208" i="4"/>
  <c r="BL208" i="4"/>
  <c r="BM208" i="4"/>
  <c r="BN208" i="4"/>
  <c r="BI209" i="4"/>
  <c r="BJ209" i="4"/>
  <c r="BK209" i="4"/>
  <c r="BL209" i="4"/>
  <c r="BM209" i="4"/>
  <c r="BN209" i="4"/>
  <c r="BI210" i="4"/>
  <c r="BJ210" i="4"/>
  <c r="BK210" i="4"/>
  <c r="BL210" i="4"/>
  <c r="BM210" i="4"/>
  <c r="BN210" i="4"/>
  <c r="BI211" i="4"/>
  <c r="BJ211" i="4"/>
  <c r="BK211" i="4"/>
  <c r="BL211" i="4"/>
  <c r="BM211" i="4"/>
  <c r="BN211" i="4"/>
  <c r="BI212" i="4"/>
  <c r="BJ212" i="4"/>
  <c r="BK212" i="4"/>
  <c r="BL212" i="4"/>
  <c r="BM212" i="4"/>
  <c r="BN212" i="4"/>
  <c r="BI213" i="4"/>
  <c r="BJ213" i="4"/>
  <c r="BK213" i="4"/>
  <c r="BL213" i="4"/>
  <c r="BM213" i="4"/>
  <c r="BN213" i="4"/>
  <c r="BI214" i="4"/>
  <c r="BJ214" i="4"/>
  <c r="BK214" i="4"/>
  <c r="BL214" i="4"/>
  <c r="BM214" i="4"/>
  <c r="BN214" i="4"/>
  <c r="BI215" i="4"/>
  <c r="BJ215" i="4"/>
  <c r="BK215" i="4"/>
  <c r="BL215" i="4"/>
  <c r="BM215" i="4"/>
  <c r="BN215" i="4"/>
  <c r="BJ9" i="4"/>
  <c r="BK9" i="4"/>
  <c r="BL9" i="4"/>
  <c r="BM9" i="4"/>
  <c r="BN9" i="4"/>
  <c r="BI9" i="4"/>
  <c r="BG215" i="4"/>
  <c r="BG214" i="4"/>
  <c r="BG213" i="4"/>
  <c r="BG212" i="4"/>
  <c r="BG211" i="4"/>
  <c r="BG210" i="4"/>
  <c r="BG209" i="4"/>
  <c r="BG208" i="4"/>
  <c r="BG207" i="4"/>
  <c r="BG206" i="4"/>
  <c r="BG205" i="4"/>
  <c r="BG204" i="4"/>
  <c r="BG203" i="4"/>
  <c r="BG202" i="4"/>
  <c r="BG201" i="4"/>
  <c r="BG200" i="4"/>
  <c r="BG199" i="4"/>
  <c r="BG198" i="4"/>
  <c r="BG197" i="4"/>
  <c r="BG196" i="4"/>
  <c r="BG195" i="4"/>
  <c r="BG194" i="4"/>
  <c r="BG193" i="4"/>
  <c r="BG192" i="4"/>
  <c r="BG191" i="4"/>
  <c r="BG190" i="4"/>
  <c r="BG189" i="4"/>
  <c r="BG188" i="4"/>
  <c r="BG187" i="4"/>
  <c r="BG186" i="4"/>
  <c r="BG185" i="4"/>
  <c r="BG184" i="4"/>
  <c r="BG183" i="4"/>
  <c r="BG182" i="4"/>
  <c r="BG181" i="4"/>
  <c r="BG180" i="4"/>
  <c r="BG179" i="4"/>
  <c r="BG178" i="4"/>
  <c r="BG177" i="4"/>
  <c r="BG176" i="4"/>
  <c r="BG175" i="4"/>
  <c r="BG174" i="4"/>
  <c r="BG173" i="4"/>
  <c r="BG172" i="4"/>
  <c r="BG171" i="4"/>
  <c r="BG170" i="4"/>
  <c r="BG169" i="4"/>
  <c r="BG168" i="4"/>
  <c r="BG167" i="4"/>
  <c r="BG166" i="4"/>
  <c r="BG165" i="4"/>
  <c r="BG164" i="4"/>
  <c r="BG163" i="4"/>
  <c r="BG162" i="4"/>
  <c r="BG161" i="4"/>
  <c r="BG160" i="4"/>
  <c r="BG159" i="4"/>
  <c r="BG158" i="4"/>
  <c r="BG157" i="4"/>
  <c r="BG156" i="4"/>
  <c r="BG155" i="4"/>
  <c r="BG154" i="4"/>
  <c r="BG153" i="4"/>
  <c r="BG152" i="4"/>
  <c r="BG151" i="4"/>
  <c r="BG150" i="4"/>
  <c r="BG149" i="4"/>
  <c r="BG148" i="4"/>
  <c r="BG147" i="4"/>
  <c r="BG146" i="4"/>
  <c r="BG145" i="4"/>
  <c r="BG144" i="4"/>
  <c r="BG143" i="4"/>
  <c r="BG142" i="4"/>
  <c r="BG141" i="4"/>
  <c r="BG140" i="4"/>
  <c r="BG139" i="4"/>
  <c r="BG138" i="4"/>
  <c r="BG137" i="4"/>
  <c r="BG136" i="4"/>
  <c r="BG135" i="4"/>
  <c r="BG134" i="4"/>
  <c r="BG133" i="4"/>
  <c r="BG132" i="4"/>
  <c r="BG131" i="4"/>
  <c r="BG130" i="4"/>
  <c r="BG129" i="4"/>
  <c r="BG128" i="4"/>
  <c r="BG127" i="4"/>
  <c r="BG126" i="4"/>
  <c r="BG125" i="4"/>
  <c r="BG124" i="4"/>
  <c r="BG123" i="4"/>
  <c r="BG122" i="4"/>
  <c r="BG121" i="4"/>
  <c r="BG120" i="4"/>
  <c r="BG119" i="4"/>
  <c r="BG118" i="4"/>
  <c r="BG117" i="4"/>
  <c r="BG116" i="4"/>
  <c r="BG115" i="4"/>
  <c r="BG114" i="4"/>
  <c r="BG113" i="4"/>
  <c r="BG112" i="4"/>
  <c r="BG111" i="4"/>
  <c r="BG110" i="4"/>
  <c r="BG109" i="4"/>
  <c r="BG108" i="4"/>
  <c r="BG107" i="4"/>
  <c r="BG106" i="4"/>
  <c r="BG105" i="4"/>
  <c r="BG104" i="4"/>
  <c r="BG103" i="4"/>
  <c r="BG102" i="4"/>
  <c r="BG101" i="4"/>
  <c r="BG100" i="4"/>
  <c r="BG99" i="4"/>
  <c r="BG98" i="4"/>
  <c r="BG97" i="4"/>
  <c r="BG96" i="4"/>
  <c r="BG95" i="4"/>
  <c r="BG94" i="4"/>
  <c r="BG93" i="4"/>
  <c r="BG92" i="4"/>
  <c r="BG91" i="4"/>
  <c r="BG90" i="4"/>
  <c r="BG89" i="4"/>
  <c r="BG88" i="4"/>
  <c r="BG87" i="4"/>
  <c r="BG86" i="4"/>
  <c r="BG85" i="4"/>
  <c r="BG84" i="4"/>
  <c r="BG83" i="4"/>
  <c r="BG82" i="4"/>
  <c r="BG81" i="4"/>
  <c r="BG80" i="4"/>
  <c r="BG79" i="4"/>
  <c r="BG78" i="4"/>
  <c r="BG77" i="4"/>
  <c r="BG76" i="4"/>
  <c r="BG75" i="4"/>
  <c r="BG74" i="4"/>
  <c r="BG73" i="4"/>
  <c r="BG72" i="4"/>
  <c r="BG71" i="4"/>
  <c r="BG70" i="4"/>
  <c r="BG69" i="4"/>
  <c r="BG68" i="4"/>
  <c r="BG67" i="4"/>
  <c r="BG66" i="4"/>
  <c r="BG65" i="4"/>
  <c r="BG64" i="4"/>
  <c r="BG63" i="4"/>
  <c r="BG62" i="4"/>
  <c r="BG61" i="4"/>
  <c r="BG60" i="4"/>
  <c r="BG59" i="4"/>
  <c r="BG58" i="4"/>
  <c r="BG57" i="4"/>
  <c r="BG56" i="4"/>
  <c r="BG55" i="4"/>
  <c r="BG54" i="4"/>
  <c r="BG53" i="4"/>
  <c r="BG52" i="4"/>
  <c r="BG51" i="4"/>
  <c r="BG50" i="4"/>
  <c r="BG49" i="4"/>
  <c r="BG48" i="4"/>
  <c r="BG47" i="4"/>
  <c r="BG46" i="4"/>
  <c r="BG45" i="4"/>
  <c r="BG44" i="4"/>
  <c r="BG43" i="4"/>
  <c r="BG42" i="4"/>
  <c r="BG41" i="4"/>
  <c r="BG40" i="4"/>
  <c r="BG39" i="4"/>
  <c r="BG38" i="4"/>
  <c r="BG37" i="4"/>
  <c r="BG36" i="4"/>
  <c r="BG35" i="4"/>
  <c r="BG34" i="4"/>
  <c r="BG33" i="4"/>
  <c r="BG32" i="4"/>
  <c r="BG31" i="4"/>
  <c r="BG30" i="4"/>
  <c r="BG29" i="4"/>
  <c r="BG28" i="4"/>
  <c r="BG27" i="4"/>
  <c r="BG26" i="4"/>
  <c r="BG25" i="4"/>
  <c r="BG24" i="4"/>
  <c r="BG23" i="4"/>
  <c r="BG22" i="4"/>
  <c r="BG21" i="4"/>
  <c r="BG20" i="4"/>
  <c r="BG19" i="4"/>
  <c r="BG18" i="4"/>
  <c r="BG17" i="4"/>
  <c r="BG16" i="4"/>
  <c r="BG15" i="4"/>
  <c r="BG14" i="4"/>
  <c r="BG13" i="4"/>
  <c r="BG12" i="4"/>
  <c r="BG11" i="4"/>
  <c r="BG10" i="4"/>
  <c r="BG9" i="4"/>
  <c r="AZ10" i="4"/>
  <c r="BA10" i="4"/>
  <c r="BB10" i="4"/>
  <c r="BC10" i="4"/>
  <c r="BD10" i="4"/>
  <c r="BE10" i="4"/>
  <c r="AZ11" i="4"/>
  <c r="BA11" i="4"/>
  <c r="BB11" i="4"/>
  <c r="BC11" i="4"/>
  <c r="BD11" i="4"/>
  <c r="BE11" i="4"/>
  <c r="AZ12" i="4"/>
  <c r="BA12" i="4"/>
  <c r="BB12" i="4"/>
  <c r="BC12" i="4"/>
  <c r="BD12" i="4"/>
  <c r="BE12" i="4"/>
  <c r="AZ13" i="4"/>
  <c r="BA13" i="4"/>
  <c r="BB13" i="4"/>
  <c r="BC13" i="4"/>
  <c r="BD13" i="4"/>
  <c r="BE13" i="4"/>
  <c r="AZ14" i="4"/>
  <c r="BA14" i="4"/>
  <c r="BB14" i="4"/>
  <c r="BC14" i="4"/>
  <c r="BD14" i="4"/>
  <c r="BE14" i="4"/>
  <c r="AZ15" i="4"/>
  <c r="BA15" i="4"/>
  <c r="BB15" i="4"/>
  <c r="BC15" i="4"/>
  <c r="BD15" i="4"/>
  <c r="BE15" i="4"/>
  <c r="AZ16" i="4"/>
  <c r="BA16" i="4"/>
  <c r="BB16" i="4"/>
  <c r="BC16" i="4"/>
  <c r="BD16" i="4"/>
  <c r="BE16" i="4"/>
  <c r="AZ17" i="4"/>
  <c r="BA17" i="4"/>
  <c r="BB17" i="4"/>
  <c r="BC17" i="4"/>
  <c r="BD17" i="4"/>
  <c r="BE17" i="4"/>
  <c r="AZ18" i="4"/>
  <c r="BA18" i="4"/>
  <c r="BB18" i="4"/>
  <c r="BC18" i="4"/>
  <c r="BD18" i="4"/>
  <c r="BE18" i="4"/>
  <c r="AZ19" i="4"/>
  <c r="BA19" i="4"/>
  <c r="BB19" i="4"/>
  <c r="BC19" i="4"/>
  <c r="BD19" i="4"/>
  <c r="BE19" i="4"/>
  <c r="AZ20" i="4"/>
  <c r="BA20" i="4"/>
  <c r="BB20" i="4"/>
  <c r="BC20" i="4"/>
  <c r="BD20" i="4"/>
  <c r="BE20" i="4"/>
  <c r="AZ21" i="4"/>
  <c r="BA21" i="4"/>
  <c r="BB21" i="4"/>
  <c r="BC21" i="4"/>
  <c r="BD21" i="4"/>
  <c r="BE21" i="4"/>
  <c r="AZ22" i="4"/>
  <c r="BA22" i="4"/>
  <c r="BB22" i="4"/>
  <c r="BC22" i="4"/>
  <c r="BD22" i="4"/>
  <c r="BE22" i="4"/>
  <c r="AZ23" i="4"/>
  <c r="BA23" i="4"/>
  <c r="BB23" i="4"/>
  <c r="BC23" i="4"/>
  <c r="BD23" i="4"/>
  <c r="BE23" i="4"/>
  <c r="AZ24" i="4"/>
  <c r="BA24" i="4"/>
  <c r="BB24" i="4"/>
  <c r="BC24" i="4"/>
  <c r="BD24" i="4"/>
  <c r="BE24" i="4"/>
  <c r="AZ25" i="4"/>
  <c r="BA25" i="4"/>
  <c r="BB25" i="4"/>
  <c r="BC25" i="4"/>
  <c r="BD25" i="4"/>
  <c r="BE25" i="4"/>
  <c r="AZ26" i="4"/>
  <c r="BA26" i="4"/>
  <c r="BB26" i="4"/>
  <c r="BC26" i="4"/>
  <c r="BD26" i="4"/>
  <c r="BE26" i="4"/>
  <c r="AZ27" i="4"/>
  <c r="BA27" i="4"/>
  <c r="BB27" i="4"/>
  <c r="BC27" i="4"/>
  <c r="BD27" i="4"/>
  <c r="BE27" i="4"/>
  <c r="AZ28" i="4"/>
  <c r="BA28" i="4"/>
  <c r="BB28" i="4"/>
  <c r="BC28" i="4"/>
  <c r="BD28" i="4"/>
  <c r="BE28" i="4"/>
  <c r="AZ29" i="4"/>
  <c r="BA29" i="4"/>
  <c r="BB29" i="4"/>
  <c r="BC29" i="4"/>
  <c r="BD29" i="4"/>
  <c r="BE29" i="4"/>
  <c r="AZ30" i="4"/>
  <c r="BA30" i="4"/>
  <c r="BB30" i="4"/>
  <c r="BC30" i="4"/>
  <c r="BD30" i="4"/>
  <c r="BE30" i="4"/>
  <c r="AZ31" i="4"/>
  <c r="BA31" i="4"/>
  <c r="BB31" i="4"/>
  <c r="BC31" i="4"/>
  <c r="BD31" i="4"/>
  <c r="BE31" i="4"/>
  <c r="AZ32" i="4"/>
  <c r="BA32" i="4"/>
  <c r="BB32" i="4"/>
  <c r="BC32" i="4"/>
  <c r="BD32" i="4"/>
  <c r="BE32" i="4"/>
  <c r="AZ33" i="4"/>
  <c r="BA33" i="4"/>
  <c r="BB33" i="4"/>
  <c r="BC33" i="4"/>
  <c r="BD33" i="4"/>
  <c r="BE33" i="4"/>
  <c r="AZ34" i="4"/>
  <c r="BA34" i="4"/>
  <c r="BB34" i="4"/>
  <c r="BC34" i="4"/>
  <c r="BD34" i="4"/>
  <c r="BE34" i="4"/>
  <c r="AZ35" i="4"/>
  <c r="BA35" i="4"/>
  <c r="BB35" i="4"/>
  <c r="BC35" i="4"/>
  <c r="BD35" i="4"/>
  <c r="BE35" i="4"/>
  <c r="AZ36" i="4"/>
  <c r="BA36" i="4"/>
  <c r="BB36" i="4"/>
  <c r="BC36" i="4"/>
  <c r="BD36" i="4"/>
  <c r="BE36" i="4"/>
  <c r="AZ37" i="4"/>
  <c r="BA37" i="4"/>
  <c r="BB37" i="4"/>
  <c r="BC37" i="4"/>
  <c r="BD37" i="4"/>
  <c r="BE37" i="4"/>
  <c r="AZ38" i="4"/>
  <c r="BA38" i="4"/>
  <c r="BB38" i="4"/>
  <c r="BC38" i="4"/>
  <c r="BD38" i="4"/>
  <c r="BE38" i="4"/>
  <c r="AZ39" i="4"/>
  <c r="BA39" i="4"/>
  <c r="BB39" i="4"/>
  <c r="BC39" i="4"/>
  <c r="BD39" i="4"/>
  <c r="BE39" i="4"/>
  <c r="AZ40" i="4"/>
  <c r="BA40" i="4"/>
  <c r="BB40" i="4"/>
  <c r="BC40" i="4"/>
  <c r="BD40" i="4"/>
  <c r="BE40" i="4"/>
  <c r="AZ41" i="4"/>
  <c r="BA41" i="4"/>
  <c r="BB41" i="4"/>
  <c r="BC41" i="4"/>
  <c r="BD41" i="4"/>
  <c r="BE41" i="4"/>
  <c r="AZ42" i="4"/>
  <c r="BA42" i="4"/>
  <c r="BB42" i="4"/>
  <c r="BC42" i="4"/>
  <c r="BD42" i="4"/>
  <c r="BE42" i="4"/>
  <c r="AZ43" i="4"/>
  <c r="BA43" i="4"/>
  <c r="BB43" i="4"/>
  <c r="BC43" i="4"/>
  <c r="BD43" i="4"/>
  <c r="BE43" i="4"/>
  <c r="AZ44" i="4"/>
  <c r="BA44" i="4"/>
  <c r="BB44" i="4"/>
  <c r="BC44" i="4"/>
  <c r="BD44" i="4"/>
  <c r="BE44" i="4"/>
  <c r="AZ45" i="4"/>
  <c r="BA45" i="4"/>
  <c r="BB45" i="4"/>
  <c r="BC45" i="4"/>
  <c r="BD45" i="4"/>
  <c r="BE45" i="4"/>
  <c r="AZ46" i="4"/>
  <c r="BA46" i="4"/>
  <c r="BB46" i="4"/>
  <c r="BC46" i="4"/>
  <c r="BD46" i="4"/>
  <c r="BE46" i="4"/>
  <c r="AZ47" i="4"/>
  <c r="BA47" i="4"/>
  <c r="BB47" i="4"/>
  <c r="BC47" i="4"/>
  <c r="BD47" i="4"/>
  <c r="BE47" i="4"/>
  <c r="AZ48" i="4"/>
  <c r="BA48" i="4"/>
  <c r="BB48" i="4"/>
  <c r="BC48" i="4"/>
  <c r="BD48" i="4"/>
  <c r="BE48" i="4"/>
  <c r="AZ49" i="4"/>
  <c r="BA49" i="4"/>
  <c r="BB49" i="4"/>
  <c r="BC49" i="4"/>
  <c r="BD49" i="4"/>
  <c r="BE49" i="4"/>
  <c r="AZ50" i="4"/>
  <c r="BA50" i="4"/>
  <c r="BB50" i="4"/>
  <c r="BC50" i="4"/>
  <c r="BD50" i="4"/>
  <c r="BE50" i="4"/>
  <c r="AZ51" i="4"/>
  <c r="BA51" i="4"/>
  <c r="BB51" i="4"/>
  <c r="BC51" i="4"/>
  <c r="BD51" i="4"/>
  <c r="BE51" i="4"/>
  <c r="AZ52" i="4"/>
  <c r="BA52" i="4"/>
  <c r="BB52" i="4"/>
  <c r="BC52" i="4"/>
  <c r="BD52" i="4"/>
  <c r="BE52" i="4"/>
  <c r="AZ53" i="4"/>
  <c r="BA53" i="4"/>
  <c r="BB53" i="4"/>
  <c r="BC53" i="4"/>
  <c r="BD53" i="4"/>
  <c r="BE53" i="4"/>
  <c r="AZ54" i="4"/>
  <c r="BA54" i="4"/>
  <c r="BB54" i="4"/>
  <c r="BC54" i="4"/>
  <c r="BD54" i="4"/>
  <c r="BE54" i="4"/>
  <c r="AZ55" i="4"/>
  <c r="BA55" i="4"/>
  <c r="BB55" i="4"/>
  <c r="BC55" i="4"/>
  <c r="BD55" i="4"/>
  <c r="BE55" i="4"/>
  <c r="AZ56" i="4"/>
  <c r="BA56" i="4"/>
  <c r="BB56" i="4"/>
  <c r="BC56" i="4"/>
  <c r="BD56" i="4"/>
  <c r="BE56" i="4"/>
  <c r="AZ57" i="4"/>
  <c r="BA57" i="4"/>
  <c r="BB57" i="4"/>
  <c r="BC57" i="4"/>
  <c r="BD57" i="4"/>
  <c r="BE57" i="4"/>
  <c r="AZ58" i="4"/>
  <c r="BA58" i="4"/>
  <c r="BB58" i="4"/>
  <c r="BC58" i="4"/>
  <c r="BD58" i="4"/>
  <c r="BE58" i="4"/>
  <c r="AZ59" i="4"/>
  <c r="BA59" i="4"/>
  <c r="BB59" i="4"/>
  <c r="BC59" i="4"/>
  <c r="BD59" i="4"/>
  <c r="BE59" i="4"/>
  <c r="AZ60" i="4"/>
  <c r="BA60" i="4"/>
  <c r="BB60" i="4"/>
  <c r="BC60" i="4"/>
  <c r="BD60" i="4"/>
  <c r="BE60" i="4"/>
  <c r="AZ61" i="4"/>
  <c r="BA61" i="4"/>
  <c r="BB61" i="4"/>
  <c r="BC61" i="4"/>
  <c r="BD61" i="4"/>
  <c r="BE61" i="4"/>
  <c r="AZ62" i="4"/>
  <c r="BA62" i="4"/>
  <c r="BB62" i="4"/>
  <c r="BC62" i="4"/>
  <c r="BD62" i="4"/>
  <c r="BE62" i="4"/>
  <c r="AZ63" i="4"/>
  <c r="BA63" i="4"/>
  <c r="BB63" i="4"/>
  <c r="BC63" i="4"/>
  <c r="BD63" i="4"/>
  <c r="BE63" i="4"/>
  <c r="AZ64" i="4"/>
  <c r="BA64" i="4"/>
  <c r="BB64" i="4"/>
  <c r="BC64" i="4"/>
  <c r="BD64" i="4"/>
  <c r="BE64" i="4"/>
  <c r="AZ65" i="4"/>
  <c r="BA65" i="4"/>
  <c r="BB65" i="4"/>
  <c r="BC65" i="4"/>
  <c r="BD65" i="4"/>
  <c r="BE65" i="4"/>
  <c r="AZ66" i="4"/>
  <c r="BA66" i="4"/>
  <c r="BB66" i="4"/>
  <c r="BC66" i="4"/>
  <c r="BD66" i="4"/>
  <c r="BE66" i="4"/>
  <c r="AZ67" i="4"/>
  <c r="BA67" i="4"/>
  <c r="BB67" i="4"/>
  <c r="BC67" i="4"/>
  <c r="BD67" i="4"/>
  <c r="BE67" i="4"/>
  <c r="AZ68" i="4"/>
  <c r="BA68" i="4"/>
  <c r="BB68" i="4"/>
  <c r="BC68" i="4"/>
  <c r="BD68" i="4"/>
  <c r="BE68" i="4"/>
  <c r="AZ69" i="4"/>
  <c r="BA69" i="4"/>
  <c r="BB69" i="4"/>
  <c r="BC69" i="4"/>
  <c r="BD69" i="4"/>
  <c r="BE69" i="4"/>
  <c r="AZ70" i="4"/>
  <c r="BA70" i="4"/>
  <c r="BB70" i="4"/>
  <c r="BC70" i="4"/>
  <c r="BD70" i="4"/>
  <c r="BE70" i="4"/>
  <c r="AZ71" i="4"/>
  <c r="BA71" i="4"/>
  <c r="BB71" i="4"/>
  <c r="BC71" i="4"/>
  <c r="BD71" i="4"/>
  <c r="BE71" i="4"/>
  <c r="AZ72" i="4"/>
  <c r="BA72" i="4"/>
  <c r="BB72" i="4"/>
  <c r="BC72" i="4"/>
  <c r="BD72" i="4"/>
  <c r="BE72" i="4"/>
  <c r="AZ73" i="4"/>
  <c r="BA73" i="4"/>
  <c r="BB73" i="4"/>
  <c r="BC73" i="4"/>
  <c r="BD73" i="4"/>
  <c r="BE73" i="4"/>
  <c r="AZ74" i="4"/>
  <c r="BA74" i="4"/>
  <c r="BB74" i="4"/>
  <c r="BC74" i="4"/>
  <c r="BD74" i="4"/>
  <c r="BE74" i="4"/>
  <c r="AZ75" i="4"/>
  <c r="BA75" i="4"/>
  <c r="BB75" i="4"/>
  <c r="BC75" i="4"/>
  <c r="BD75" i="4"/>
  <c r="BE75" i="4"/>
  <c r="AZ76" i="4"/>
  <c r="BA76" i="4"/>
  <c r="BB76" i="4"/>
  <c r="BC76" i="4"/>
  <c r="BD76" i="4"/>
  <c r="BE76" i="4"/>
  <c r="AZ77" i="4"/>
  <c r="BA77" i="4"/>
  <c r="BB77" i="4"/>
  <c r="BC77" i="4"/>
  <c r="BD77" i="4"/>
  <c r="BE77" i="4"/>
  <c r="AZ78" i="4"/>
  <c r="BA78" i="4"/>
  <c r="BB78" i="4"/>
  <c r="BC78" i="4"/>
  <c r="BD78" i="4"/>
  <c r="BE78" i="4"/>
  <c r="AZ79" i="4"/>
  <c r="BA79" i="4"/>
  <c r="BB79" i="4"/>
  <c r="BC79" i="4"/>
  <c r="BD79" i="4"/>
  <c r="BE79" i="4"/>
  <c r="AZ80" i="4"/>
  <c r="BA80" i="4"/>
  <c r="BB80" i="4"/>
  <c r="BC80" i="4"/>
  <c r="BD80" i="4"/>
  <c r="BE80" i="4"/>
  <c r="AZ81" i="4"/>
  <c r="BA81" i="4"/>
  <c r="BB81" i="4"/>
  <c r="BC81" i="4"/>
  <c r="BD81" i="4"/>
  <c r="BE81" i="4"/>
  <c r="AZ82" i="4"/>
  <c r="BA82" i="4"/>
  <c r="BB82" i="4"/>
  <c r="BC82" i="4"/>
  <c r="BD82" i="4"/>
  <c r="BE82" i="4"/>
  <c r="AZ83" i="4"/>
  <c r="BA83" i="4"/>
  <c r="BB83" i="4"/>
  <c r="BC83" i="4"/>
  <c r="BD83" i="4"/>
  <c r="BE83" i="4"/>
  <c r="AZ84" i="4"/>
  <c r="BA84" i="4"/>
  <c r="BB84" i="4"/>
  <c r="BC84" i="4"/>
  <c r="BD84" i="4"/>
  <c r="BE84" i="4"/>
  <c r="AZ85" i="4"/>
  <c r="BA85" i="4"/>
  <c r="BB85" i="4"/>
  <c r="BC85" i="4"/>
  <c r="BD85" i="4"/>
  <c r="BE85" i="4"/>
  <c r="AZ86" i="4"/>
  <c r="BA86" i="4"/>
  <c r="BB86" i="4"/>
  <c r="BC86" i="4"/>
  <c r="BD86" i="4"/>
  <c r="BE86" i="4"/>
  <c r="AZ87" i="4"/>
  <c r="BA87" i="4"/>
  <c r="BB87" i="4"/>
  <c r="BC87" i="4"/>
  <c r="BD87" i="4"/>
  <c r="BE87" i="4"/>
  <c r="AZ88" i="4"/>
  <c r="BA88" i="4"/>
  <c r="BB88" i="4"/>
  <c r="BC88" i="4"/>
  <c r="BD88" i="4"/>
  <c r="BE88" i="4"/>
  <c r="AZ89" i="4"/>
  <c r="BA89" i="4"/>
  <c r="BB89" i="4"/>
  <c r="BC89" i="4"/>
  <c r="BD89" i="4"/>
  <c r="BE89" i="4"/>
  <c r="AZ90" i="4"/>
  <c r="BA90" i="4"/>
  <c r="BB90" i="4"/>
  <c r="BC90" i="4"/>
  <c r="BD90" i="4"/>
  <c r="BE90" i="4"/>
  <c r="AZ91" i="4"/>
  <c r="BA91" i="4"/>
  <c r="BB91" i="4"/>
  <c r="BC91" i="4"/>
  <c r="BD91" i="4"/>
  <c r="BE91" i="4"/>
  <c r="AZ92" i="4"/>
  <c r="BA92" i="4"/>
  <c r="BB92" i="4"/>
  <c r="BC92" i="4"/>
  <c r="BD92" i="4"/>
  <c r="BE92" i="4"/>
  <c r="AZ93" i="4"/>
  <c r="BA93" i="4"/>
  <c r="BB93" i="4"/>
  <c r="BC93" i="4"/>
  <c r="BD93" i="4"/>
  <c r="BE93" i="4"/>
  <c r="AZ94" i="4"/>
  <c r="BA94" i="4"/>
  <c r="BB94" i="4"/>
  <c r="BC94" i="4"/>
  <c r="BD94" i="4"/>
  <c r="BE94" i="4"/>
  <c r="AZ95" i="4"/>
  <c r="BA95" i="4"/>
  <c r="BB95" i="4"/>
  <c r="BC95" i="4"/>
  <c r="BD95" i="4"/>
  <c r="BE95" i="4"/>
  <c r="AZ96" i="4"/>
  <c r="BA96" i="4"/>
  <c r="BB96" i="4"/>
  <c r="BC96" i="4"/>
  <c r="BD96" i="4"/>
  <c r="BE96" i="4"/>
  <c r="AZ97" i="4"/>
  <c r="BA97" i="4"/>
  <c r="BB97" i="4"/>
  <c r="BC97" i="4"/>
  <c r="BD97" i="4"/>
  <c r="BE97" i="4"/>
  <c r="AZ98" i="4"/>
  <c r="BA98" i="4"/>
  <c r="BB98" i="4"/>
  <c r="BC98" i="4"/>
  <c r="BD98" i="4"/>
  <c r="BE98" i="4"/>
  <c r="AZ99" i="4"/>
  <c r="BA99" i="4"/>
  <c r="BB99" i="4"/>
  <c r="BC99" i="4"/>
  <c r="BD99" i="4"/>
  <c r="BE99" i="4"/>
  <c r="AZ100" i="4"/>
  <c r="BA100" i="4"/>
  <c r="BB100" i="4"/>
  <c r="BC100" i="4"/>
  <c r="BD100" i="4"/>
  <c r="BE100" i="4"/>
  <c r="AZ101" i="4"/>
  <c r="BA101" i="4"/>
  <c r="BB101" i="4"/>
  <c r="BC101" i="4"/>
  <c r="BD101" i="4"/>
  <c r="BE101" i="4"/>
  <c r="AZ102" i="4"/>
  <c r="BA102" i="4"/>
  <c r="BB102" i="4"/>
  <c r="BC102" i="4"/>
  <c r="BD102" i="4"/>
  <c r="BE102" i="4"/>
  <c r="AZ103" i="4"/>
  <c r="BA103" i="4"/>
  <c r="BB103" i="4"/>
  <c r="BC103" i="4"/>
  <c r="BD103" i="4"/>
  <c r="BE103" i="4"/>
  <c r="AZ104" i="4"/>
  <c r="BA104" i="4"/>
  <c r="BB104" i="4"/>
  <c r="BC104" i="4"/>
  <c r="BD104" i="4"/>
  <c r="BE104" i="4"/>
  <c r="AZ105" i="4"/>
  <c r="BA105" i="4"/>
  <c r="BB105" i="4"/>
  <c r="BC105" i="4"/>
  <c r="BD105" i="4"/>
  <c r="BE105" i="4"/>
  <c r="AZ106" i="4"/>
  <c r="BA106" i="4"/>
  <c r="BB106" i="4"/>
  <c r="BC106" i="4"/>
  <c r="BD106" i="4"/>
  <c r="BE106" i="4"/>
  <c r="AZ107" i="4"/>
  <c r="BA107" i="4"/>
  <c r="BB107" i="4"/>
  <c r="BC107" i="4"/>
  <c r="BD107" i="4"/>
  <c r="BE107" i="4"/>
  <c r="AZ108" i="4"/>
  <c r="BA108" i="4"/>
  <c r="BB108" i="4"/>
  <c r="BC108" i="4"/>
  <c r="BD108" i="4"/>
  <c r="BE108" i="4"/>
  <c r="AZ109" i="4"/>
  <c r="BA109" i="4"/>
  <c r="BB109" i="4"/>
  <c r="BC109" i="4"/>
  <c r="BD109" i="4"/>
  <c r="BE109" i="4"/>
  <c r="AZ110" i="4"/>
  <c r="BA110" i="4"/>
  <c r="BB110" i="4"/>
  <c r="BC110" i="4"/>
  <c r="BD110" i="4"/>
  <c r="BE110" i="4"/>
  <c r="AZ111" i="4"/>
  <c r="BA111" i="4"/>
  <c r="BB111" i="4"/>
  <c r="BC111" i="4"/>
  <c r="BD111" i="4"/>
  <c r="BE111" i="4"/>
  <c r="AZ112" i="4"/>
  <c r="BA112" i="4"/>
  <c r="BB112" i="4"/>
  <c r="BC112" i="4"/>
  <c r="BD112" i="4"/>
  <c r="BE112" i="4"/>
  <c r="AZ113" i="4"/>
  <c r="BA113" i="4"/>
  <c r="BB113" i="4"/>
  <c r="BC113" i="4"/>
  <c r="BD113" i="4"/>
  <c r="BE113" i="4"/>
  <c r="AZ114" i="4"/>
  <c r="BA114" i="4"/>
  <c r="BB114" i="4"/>
  <c r="BC114" i="4"/>
  <c r="BD114" i="4"/>
  <c r="BE114" i="4"/>
  <c r="AZ115" i="4"/>
  <c r="BA115" i="4"/>
  <c r="BB115" i="4"/>
  <c r="BC115" i="4"/>
  <c r="BD115" i="4"/>
  <c r="BE115" i="4"/>
  <c r="AZ116" i="4"/>
  <c r="BA116" i="4"/>
  <c r="BB116" i="4"/>
  <c r="BC116" i="4"/>
  <c r="BD116" i="4"/>
  <c r="BE116" i="4"/>
  <c r="AZ117" i="4"/>
  <c r="BA117" i="4"/>
  <c r="BB117" i="4"/>
  <c r="BC117" i="4"/>
  <c r="BD117" i="4"/>
  <c r="BE117" i="4"/>
  <c r="AZ118" i="4"/>
  <c r="BA118" i="4"/>
  <c r="BB118" i="4"/>
  <c r="BC118" i="4"/>
  <c r="BD118" i="4"/>
  <c r="BE118" i="4"/>
  <c r="AZ119" i="4"/>
  <c r="BA119" i="4"/>
  <c r="BB119" i="4"/>
  <c r="BC119" i="4"/>
  <c r="BD119" i="4"/>
  <c r="BE119" i="4"/>
  <c r="AZ120" i="4"/>
  <c r="BA120" i="4"/>
  <c r="BB120" i="4"/>
  <c r="BC120" i="4"/>
  <c r="BD120" i="4"/>
  <c r="BE120" i="4"/>
  <c r="AZ121" i="4"/>
  <c r="BA121" i="4"/>
  <c r="BB121" i="4"/>
  <c r="BC121" i="4"/>
  <c r="BD121" i="4"/>
  <c r="BE121" i="4"/>
  <c r="AZ122" i="4"/>
  <c r="BA122" i="4"/>
  <c r="BB122" i="4"/>
  <c r="BC122" i="4"/>
  <c r="BD122" i="4"/>
  <c r="BE122" i="4"/>
  <c r="AZ123" i="4"/>
  <c r="BA123" i="4"/>
  <c r="BB123" i="4"/>
  <c r="BC123" i="4"/>
  <c r="BD123" i="4"/>
  <c r="BE123" i="4"/>
  <c r="AZ124" i="4"/>
  <c r="BA124" i="4"/>
  <c r="BB124" i="4"/>
  <c r="BC124" i="4"/>
  <c r="BD124" i="4"/>
  <c r="BE124" i="4"/>
  <c r="AZ125" i="4"/>
  <c r="BA125" i="4"/>
  <c r="BB125" i="4"/>
  <c r="BC125" i="4"/>
  <c r="BD125" i="4"/>
  <c r="BE125" i="4"/>
  <c r="AZ126" i="4"/>
  <c r="BA126" i="4"/>
  <c r="BB126" i="4"/>
  <c r="BC126" i="4"/>
  <c r="BD126" i="4"/>
  <c r="BE126" i="4"/>
  <c r="AZ127" i="4"/>
  <c r="BA127" i="4"/>
  <c r="BB127" i="4"/>
  <c r="BC127" i="4"/>
  <c r="BD127" i="4"/>
  <c r="BE127" i="4"/>
  <c r="AZ128" i="4"/>
  <c r="BA128" i="4"/>
  <c r="BB128" i="4"/>
  <c r="BC128" i="4"/>
  <c r="BD128" i="4"/>
  <c r="BE128" i="4"/>
  <c r="AZ129" i="4"/>
  <c r="BA129" i="4"/>
  <c r="BB129" i="4"/>
  <c r="BC129" i="4"/>
  <c r="BD129" i="4"/>
  <c r="BE129" i="4"/>
  <c r="AZ130" i="4"/>
  <c r="BA130" i="4"/>
  <c r="BB130" i="4"/>
  <c r="BC130" i="4"/>
  <c r="BD130" i="4"/>
  <c r="BE130" i="4"/>
  <c r="AZ131" i="4"/>
  <c r="BA131" i="4"/>
  <c r="BB131" i="4"/>
  <c r="BC131" i="4"/>
  <c r="BD131" i="4"/>
  <c r="BE131" i="4"/>
  <c r="AZ132" i="4"/>
  <c r="BA132" i="4"/>
  <c r="BB132" i="4"/>
  <c r="BC132" i="4"/>
  <c r="BD132" i="4"/>
  <c r="BE132" i="4"/>
  <c r="AZ133" i="4"/>
  <c r="BA133" i="4"/>
  <c r="BB133" i="4"/>
  <c r="BC133" i="4"/>
  <c r="BD133" i="4"/>
  <c r="BE133" i="4"/>
  <c r="AZ134" i="4"/>
  <c r="BA134" i="4"/>
  <c r="BB134" i="4"/>
  <c r="BC134" i="4"/>
  <c r="BD134" i="4"/>
  <c r="BE134" i="4"/>
  <c r="AZ135" i="4"/>
  <c r="BA135" i="4"/>
  <c r="BB135" i="4"/>
  <c r="BC135" i="4"/>
  <c r="BD135" i="4"/>
  <c r="BE135" i="4"/>
  <c r="AZ136" i="4"/>
  <c r="BA136" i="4"/>
  <c r="BB136" i="4"/>
  <c r="BC136" i="4"/>
  <c r="BD136" i="4"/>
  <c r="BE136" i="4"/>
  <c r="AZ137" i="4"/>
  <c r="BA137" i="4"/>
  <c r="BB137" i="4"/>
  <c r="BC137" i="4"/>
  <c r="BD137" i="4"/>
  <c r="BE137" i="4"/>
  <c r="AZ138" i="4"/>
  <c r="BA138" i="4"/>
  <c r="BB138" i="4"/>
  <c r="BC138" i="4"/>
  <c r="BD138" i="4"/>
  <c r="BE138" i="4"/>
  <c r="AZ139" i="4"/>
  <c r="BA139" i="4"/>
  <c r="BB139" i="4"/>
  <c r="BC139" i="4"/>
  <c r="BD139" i="4"/>
  <c r="BE139" i="4"/>
  <c r="AZ140" i="4"/>
  <c r="BA140" i="4"/>
  <c r="BB140" i="4"/>
  <c r="BC140" i="4"/>
  <c r="BD140" i="4"/>
  <c r="BE140" i="4"/>
  <c r="AZ141" i="4"/>
  <c r="BA141" i="4"/>
  <c r="BB141" i="4"/>
  <c r="BC141" i="4"/>
  <c r="BD141" i="4"/>
  <c r="BE141" i="4"/>
  <c r="AZ142" i="4"/>
  <c r="BA142" i="4"/>
  <c r="BB142" i="4"/>
  <c r="BC142" i="4"/>
  <c r="BD142" i="4"/>
  <c r="BE142" i="4"/>
  <c r="AZ143" i="4"/>
  <c r="BA143" i="4"/>
  <c r="BB143" i="4"/>
  <c r="BC143" i="4"/>
  <c r="BD143" i="4"/>
  <c r="BE143" i="4"/>
  <c r="AZ144" i="4"/>
  <c r="BA144" i="4"/>
  <c r="BB144" i="4"/>
  <c r="BC144" i="4"/>
  <c r="BD144" i="4"/>
  <c r="BE144" i="4"/>
  <c r="AZ145" i="4"/>
  <c r="BA145" i="4"/>
  <c r="BB145" i="4"/>
  <c r="BC145" i="4"/>
  <c r="BD145" i="4"/>
  <c r="BE145" i="4"/>
  <c r="AZ146" i="4"/>
  <c r="BA146" i="4"/>
  <c r="BB146" i="4"/>
  <c r="BC146" i="4"/>
  <c r="BD146" i="4"/>
  <c r="BE146" i="4"/>
  <c r="AZ147" i="4"/>
  <c r="BA147" i="4"/>
  <c r="BB147" i="4"/>
  <c r="BC147" i="4"/>
  <c r="BD147" i="4"/>
  <c r="BE147" i="4"/>
  <c r="AZ148" i="4"/>
  <c r="BA148" i="4"/>
  <c r="BB148" i="4"/>
  <c r="BC148" i="4"/>
  <c r="BD148" i="4"/>
  <c r="BE148" i="4"/>
  <c r="AZ149" i="4"/>
  <c r="BA149" i="4"/>
  <c r="BB149" i="4"/>
  <c r="BC149" i="4"/>
  <c r="BD149" i="4"/>
  <c r="BE149" i="4"/>
  <c r="AZ150" i="4"/>
  <c r="BA150" i="4"/>
  <c r="BB150" i="4"/>
  <c r="BC150" i="4"/>
  <c r="BD150" i="4"/>
  <c r="BE150" i="4"/>
  <c r="AZ151" i="4"/>
  <c r="BA151" i="4"/>
  <c r="BB151" i="4"/>
  <c r="BC151" i="4"/>
  <c r="BD151" i="4"/>
  <c r="BE151" i="4"/>
  <c r="AZ152" i="4"/>
  <c r="BA152" i="4"/>
  <c r="BB152" i="4"/>
  <c r="BC152" i="4"/>
  <c r="BD152" i="4"/>
  <c r="BE152" i="4"/>
  <c r="AZ153" i="4"/>
  <c r="BA153" i="4"/>
  <c r="BB153" i="4"/>
  <c r="BC153" i="4"/>
  <c r="BD153" i="4"/>
  <c r="BE153" i="4"/>
  <c r="AZ154" i="4"/>
  <c r="BA154" i="4"/>
  <c r="BB154" i="4"/>
  <c r="BC154" i="4"/>
  <c r="BD154" i="4"/>
  <c r="BE154" i="4"/>
  <c r="AZ155" i="4"/>
  <c r="BA155" i="4"/>
  <c r="BB155" i="4"/>
  <c r="BC155" i="4"/>
  <c r="BD155" i="4"/>
  <c r="BE155" i="4"/>
  <c r="AZ156" i="4"/>
  <c r="BA156" i="4"/>
  <c r="BB156" i="4"/>
  <c r="BC156" i="4"/>
  <c r="BD156" i="4"/>
  <c r="BE156" i="4"/>
  <c r="AZ157" i="4"/>
  <c r="BA157" i="4"/>
  <c r="BB157" i="4"/>
  <c r="BC157" i="4"/>
  <c r="BD157" i="4"/>
  <c r="BE157" i="4"/>
  <c r="AZ158" i="4"/>
  <c r="BA158" i="4"/>
  <c r="BB158" i="4"/>
  <c r="BC158" i="4"/>
  <c r="BD158" i="4"/>
  <c r="BE158" i="4"/>
  <c r="AZ159" i="4"/>
  <c r="BA159" i="4"/>
  <c r="BB159" i="4"/>
  <c r="BC159" i="4"/>
  <c r="BD159" i="4"/>
  <c r="BE159" i="4"/>
  <c r="AZ160" i="4"/>
  <c r="BA160" i="4"/>
  <c r="BB160" i="4"/>
  <c r="BC160" i="4"/>
  <c r="BD160" i="4"/>
  <c r="BE160" i="4"/>
  <c r="AZ161" i="4"/>
  <c r="BA161" i="4"/>
  <c r="BB161" i="4"/>
  <c r="BC161" i="4"/>
  <c r="BD161" i="4"/>
  <c r="BE161" i="4"/>
  <c r="AZ162" i="4"/>
  <c r="BA162" i="4"/>
  <c r="BB162" i="4"/>
  <c r="BC162" i="4"/>
  <c r="BD162" i="4"/>
  <c r="BE162" i="4"/>
  <c r="AZ163" i="4"/>
  <c r="BA163" i="4"/>
  <c r="BB163" i="4"/>
  <c r="BC163" i="4"/>
  <c r="BD163" i="4"/>
  <c r="BE163" i="4"/>
  <c r="AZ164" i="4"/>
  <c r="BA164" i="4"/>
  <c r="BB164" i="4"/>
  <c r="BC164" i="4"/>
  <c r="BD164" i="4"/>
  <c r="BE164" i="4"/>
  <c r="AZ165" i="4"/>
  <c r="BA165" i="4"/>
  <c r="BB165" i="4"/>
  <c r="BC165" i="4"/>
  <c r="BD165" i="4"/>
  <c r="BE165" i="4"/>
  <c r="AZ166" i="4"/>
  <c r="BA166" i="4"/>
  <c r="BB166" i="4"/>
  <c r="BC166" i="4"/>
  <c r="BD166" i="4"/>
  <c r="BE166" i="4"/>
  <c r="AZ167" i="4"/>
  <c r="BA167" i="4"/>
  <c r="BB167" i="4"/>
  <c r="BC167" i="4"/>
  <c r="BD167" i="4"/>
  <c r="BE167" i="4"/>
  <c r="AZ168" i="4"/>
  <c r="BA168" i="4"/>
  <c r="BB168" i="4"/>
  <c r="BC168" i="4"/>
  <c r="BD168" i="4"/>
  <c r="BE168" i="4"/>
  <c r="AZ169" i="4"/>
  <c r="BA169" i="4"/>
  <c r="BB169" i="4"/>
  <c r="BC169" i="4"/>
  <c r="BD169" i="4"/>
  <c r="BE169" i="4"/>
  <c r="AZ170" i="4"/>
  <c r="BA170" i="4"/>
  <c r="BB170" i="4"/>
  <c r="BC170" i="4"/>
  <c r="BD170" i="4"/>
  <c r="BE170" i="4"/>
  <c r="AZ171" i="4"/>
  <c r="BA171" i="4"/>
  <c r="BB171" i="4"/>
  <c r="BC171" i="4"/>
  <c r="BD171" i="4"/>
  <c r="BE171" i="4"/>
  <c r="AZ172" i="4"/>
  <c r="BA172" i="4"/>
  <c r="BB172" i="4"/>
  <c r="BC172" i="4"/>
  <c r="BD172" i="4"/>
  <c r="BE172" i="4"/>
  <c r="AZ173" i="4"/>
  <c r="BA173" i="4"/>
  <c r="BB173" i="4"/>
  <c r="BC173" i="4"/>
  <c r="BD173" i="4"/>
  <c r="BE173" i="4"/>
  <c r="AZ174" i="4"/>
  <c r="BA174" i="4"/>
  <c r="BB174" i="4"/>
  <c r="BC174" i="4"/>
  <c r="BD174" i="4"/>
  <c r="BE174" i="4"/>
  <c r="AZ175" i="4"/>
  <c r="BA175" i="4"/>
  <c r="BB175" i="4"/>
  <c r="BC175" i="4"/>
  <c r="BD175" i="4"/>
  <c r="BE175" i="4"/>
  <c r="AZ176" i="4"/>
  <c r="BA176" i="4"/>
  <c r="BB176" i="4"/>
  <c r="BC176" i="4"/>
  <c r="BD176" i="4"/>
  <c r="BE176" i="4"/>
  <c r="AZ177" i="4"/>
  <c r="BA177" i="4"/>
  <c r="BB177" i="4"/>
  <c r="BC177" i="4"/>
  <c r="BD177" i="4"/>
  <c r="BE177" i="4"/>
  <c r="AZ178" i="4"/>
  <c r="BA178" i="4"/>
  <c r="BB178" i="4"/>
  <c r="BC178" i="4"/>
  <c r="BD178" i="4"/>
  <c r="BE178" i="4"/>
  <c r="AZ179" i="4"/>
  <c r="BA179" i="4"/>
  <c r="BB179" i="4"/>
  <c r="BC179" i="4"/>
  <c r="BD179" i="4"/>
  <c r="BE179" i="4"/>
  <c r="AZ180" i="4"/>
  <c r="BA180" i="4"/>
  <c r="BB180" i="4"/>
  <c r="BC180" i="4"/>
  <c r="BD180" i="4"/>
  <c r="BE180" i="4"/>
  <c r="AZ181" i="4"/>
  <c r="BA181" i="4"/>
  <c r="BB181" i="4"/>
  <c r="BC181" i="4"/>
  <c r="BD181" i="4"/>
  <c r="BE181" i="4"/>
  <c r="AZ182" i="4"/>
  <c r="BA182" i="4"/>
  <c r="BB182" i="4"/>
  <c r="BC182" i="4"/>
  <c r="BD182" i="4"/>
  <c r="BE182" i="4"/>
  <c r="AZ183" i="4"/>
  <c r="BA183" i="4"/>
  <c r="BB183" i="4"/>
  <c r="BC183" i="4"/>
  <c r="BD183" i="4"/>
  <c r="BE183" i="4"/>
  <c r="AZ184" i="4"/>
  <c r="BA184" i="4"/>
  <c r="BB184" i="4"/>
  <c r="BC184" i="4"/>
  <c r="BD184" i="4"/>
  <c r="BE184" i="4"/>
  <c r="AZ185" i="4"/>
  <c r="BA185" i="4"/>
  <c r="BB185" i="4"/>
  <c r="BC185" i="4"/>
  <c r="BD185" i="4"/>
  <c r="BE185" i="4"/>
  <c r="AZ186" i="4"/>
  <c r="BA186" i="4"/>
  <c r="BB186" i="4"/>
  <c r="BC186" i="4"/>
  <c r="BD186" i="4"/>
  <c r="BE186" i="4"/>
  <c r="AZ187" i="4"/>
  <c r="BA187" i="4"/>
  <c r="BB187" i="4"/>
  <c r="BC187" i="4"/>
  <c r="BD187" i="4"/>
  <c r="BE187" i="4"/>
  <c r="AZ188" i="4"/>
  <c r="BA188" i="4"/>
  <c r="BB188" i="4"/>
  <c r="BC188" i="4"/>
  <c r="BD188" i="4"/>
  <c r="BE188" i="4"/>
  <c r="AZ189" i="4"/>
  <c r="BA189" i="4"/>
  <c r="BB189" i="4"/>
  <c r="BC189" i="4"/>
  <c r="BD189" i="4"/>
  <c r="BE189" i="4"/>
  <c r="AZ190" i="4"/>
  <c r="BA190" i="4"/>
  <c r="BB190" i="4"/>
  <c r="BC190" i="4"/>
  <c r="BD190" i="4"/>
  <c r="BE190" i="4"/>
  <c r="AZ191" i="4"/>
  <c r="BA191" i="4"/>
  <c r="BB191" i="4"/>
  <c r="BC191" i="4"/>
  <c r="BD191" i="4"/>
  <c r="BE191" i="4"/>
  <c r="AZ192" i="4"/>
  <c r="BA192" i="4"/>
  <c r="BB192" i="4"/>
  <c r="BC192" i="4"/>
  <c r="BD192" i="4"/>
  <c r="BE192" i="4"/>
  <c r="AZ193" i="4"/>
  <c r="BA193" i="4"/>
  <c r="BB193" i="4"/>
  <c r="BC193" i="4"/>
  <c r="BD193" i="4"/>
  <c r="BE193" i="4"/>
  <c r="AZ194" i="4"/>
  <c r="BA194" i="4"/>
  <c r="BB194" i="4"/>
  <c r="BC194" i="4"/>
  <c r="BD194" i="4"/>
  <c r="BE194" i="4"/>
  <c r="AZ195" i="4"/>
  <c r="BA195" i="4"/>
  <c r="BB195" i="4"/>
  <c r="BC195" i="4"/>
  <c r="BD195" i="4"/>
  <c r="BE195" i="4"/>
  <c r="AZ196" i="4"/>
  <c r="BA196" i="4"/>
  <c r="BB196" i="4"/>
  <c r="BC196" i="4"/>
  <c r="BD196" i="4"/>
  <c r="BE196" i="4"/>
  <c r="AZ197" i="4"/>
  <c r="BA197" i="4"/>
  <c r="BB197" i="4"/>
  <c r="BC197" i="4"/>
  <c r="BD197" i="4"/>
  <c r="BE197" i="4"/>
  <c r="AZ198" i="4"/>
  <c r="BA198" i="4"/>
  <c r="BB198" i="4"/>
  <c r="BC198" i="4"/>
  <c r="BD198" i="4"/>
  <c r="BE198" i="4"/>
  <c r="AZ199" i="4"/>
  <c r="BA199" i="4"/>
  <c r="BB199" i="4"/>
  <c r="BC199" i="4"/>
  <c r="BD199" i="4"/>
  <c r="BE199" i="4"/>
  <c r="AZ200" i="4"/>
  <c r="BA200" i="4"/>
  <c r="BB200" i="4"/>
  <c r="BC200" i="4"/>
  <c r="BD200" i="4"/>
  <c r="BE200" i="4"/>
  <c r="AZ201" i="4"/>
  <c r="BA201" i="4"/>
  <c r="BB201" i="4"/>
  <c r="BC201" i="4"/>
  <c r="BD201" i="4"/>
  <c r="BE201" i="4"/>
  <c r="AZ202" i="4"/>
  <c r="BA202" i="4"/>
  <c r="BB202" i="4"/>
  <c r="BC202" i="4"/>
  <c r="BD202" i="4"/>
  <c r="BE202" i="4"/>
  <c r="AZ203" i="4"/>
  <c r="BA203" i="4"/>
  <c r="BB203" i="4"/>
  <c r="BC203" i="4"/>
  <c r="BD203" i="4"/>
  <c r="BE203" i="4"/>
  <c r="AZ204" i="4"/>
  <c r="BA204" i="4"/>
  <c r="BB204" i="4"/>
  <c r="BC204" i="4"/>
  <c r="BD204" i="4"/>
  <c r="BE204" i="4"/>
  <c r="AZ205" i="4"/>
  <c r="BA205" i="4"/>
  <c r="BB205" i="4"/>
  <c r="BC205" i="4"/>
  <c r="BD205" i="4"/>
  <c r="BE205" i="4"/>
  <c r="AZ206" i="4"/>
  <c r="BA206" i="4"/>
  <c r="BB206" i="4"/>
  <c r="BC206" i="4"/>
  <c r="BD206" i="4"/>
  <c r="BE206" i="4"/>
  <c r="AZ207" i="4"/>
  <c r="BA207" i="4"/>
  <c r="BB207" i="4"/>
  <c r="BC207" i="4"/>
  <c r="BD207" i="4"/>
  <c r="BE207" i="4"/>
  <c r="AZ208" i="4"/>
  <c r="BA208" i="4"/>
  <c r="BB208" i="4"/>
  <c r="BC208" i="4"/>
  <c r="BD208" i="4"/>
  <c r="BE208" i="4"/>
  <c r="AZ209" i="4"/>
  <c r="BA209" i="4"/>
  <c r="BB209" i="4"/>
  <c r="BC209" i="4"/>
  <c r="BD209" i="4"/>
  <c r="BE209" i="4"/>
  <c r="AZ210" i="4"/>
  <c r="BA210" i="4"/>
  <c r="BB210" i="4"/>
  <c r="BC210" i="4"/>
  <c r="BD210" i="4"/>
  <c r="BE210" i="4"/>
  <c r="AZ211" i="4"/>
  <c r="BA211" i="4"/>
  <c r="BB211" i="4"/>
  <c r="BC211" i="4"/>
  <c r="BD211" i="4"/>
  <c r="BE211" i="4"/>
  <c r="AZ212" i="4"/>
  <c r="BA212" i="4"/>
  <c r="BB212" i="4"/>
  <c r="BC212" i="4"/>
  <c r="BD212" i="4"/>
  <c r="BE212" i="4"/>
  <c r="AZ213" i="4"/>
  <c r="BA213" i="4"/>
  <c r="BB213" i="4"/>
  <c r="BC213" i="4"/>
  <c r="BD213" i="4"/>
  <c r="BE213" i="4"/>
  <c r="AZ214" i="4"/>
  <c r="BA214" i="4"/>
  <c r="BB214" i="4"/>
  <c r="BC214" i="4"/>
  <c r="BD214" i="4"/>
  <c r="BE214" i="4"/>
  <c r="AZ215" i="4"/>
  <c r="BA215" i="4"/>
  <c r="BB215" i="4"/>
  <c r="BC215" i="4"/>
  <c r="BD215" i="4"/>
  <c r="BE215" i="4"/>
  <c r="BA9" i="4"/>
  <c r="BB9" i="4"/>
  <c r="BC9" i="4"/>
  <c r="BD9" i="4"/>
  <c r="BE9" i="4"/>
  <c r="AX10" i="4"/>
  <c r="AX11" i="4"/>
  <c r="AX12" i="4"/>
  <c r="AX13" i="4"/>
  <c r="AX14" i="4"/>
  <c r="AX15" i="4"/>
  <c r="AX16" i="4"/>
  <c r="AX17" i="4"/>
  <c r="AX18" i="4"/>
  <c r="AX19" i="4"/>
  <c r="AX20" i="4"/>
  <c r="AX21" i="4"/>
  <c r="AX22" i="4"/>
  <c r="AX23" i="4"/>
  <c r="AX24" i="4"/>
  <c r="AX25" i="4"/>
  <c r="AX26" i="4"/>
  <c r="AX27" i="4"/>
  <c r="AX28" i="4"/>
  <c r="AX29" i="4"/>
  <c r="AX30" i="4"/>
  <c r="AX31" i="4"/>
  <c r="AX32" i="4"/>
  <c r="AX33" i="4"/>
  <c r="AX34" i="4"/>
  <c r="AX35" i="4"/>
  <c r="AX36" i="4"/>
  <c r="AX37" i="4"/>
  <c r="AX38" i="4"/>
  <c r="AX39" i="4"/>
  <c r="AX40" i="4"/>
  <c r="AX41" i="4"/>
  <c r="AX42" i="4"/>
  <c r="AX43" i="4"/>
  <c r="AX44" i="4"/>
  <c r="AX45" i="4"/>
  <c r="AX46" i="4"/>
  <c r="AX47" i="4"/>
  <c r="AX48" i="4"/>
  <c r="AX49" i="4"/>
  <c r="AX50" i="4"/>
  <c r="AX51" i="4"/>
  <c r="AX52" i="4"/>
  <c r="AX53" i="4"/>
  <c r="AX54" i="4"/>
  <c r="AX55" i="4"/>
  <c r="AX56" i="4"/>
  <c r="AX57" i="4"/>
  <c r="AX58" i="4"/>
  <c r="AX59" i="4"/>
  <c r="AX60" i="4"/>
  <c r="AX61" i="4"/>
  <c r="AX62" i="4"/>
  <c r="AX63" i="4"/>
  <c r="AX64" i="4"/>
  <c r="AX65" i="4"/>
  <c r="AX66" i="4"/>
  <c r="AX67" i="4"/>
  <c r="AX68" i="4"/>
  <c r="AX69" i="4"/>
  <c r="AX70" i="4"/>
  <c r="AX71" i="4"/>
  <c r="AX72" i="4"/>
  <c r="AX73" i="4"/>
  <c r="AX74" i="4"/>
  <c r="AX75" i="4"/>
  <c r="AX76" i="4"/>
  <c r="AX77" i="4"/>
  <c r="AX78" i="4"/>
  <c r="AX79" i="4"/>
  <c r="AX80" i="4"/>
  <c r="AX81" i="4"/>
  <c r="AX82" i="4"/>
  <c r="AX83" i="4"/>
  <c r="AX84" i="4"/>
  <c r="AX85" i="4"/>
  <c r="AX86" i="4"/>
  <c r="AX87" i="4"/>
  <c r="AX88" i="4"/>
  <c r="AX89" i="4"/>
  <c r="AX90" i="4"/>
  <c r="AX91" i="4"/>
  <c r="AX92" i="4"/>
  <c r="AX93" i="4"/>
  <c r="AX94" i="4"/>
  <c r="AX95" i="4"/>
  <c r="AX96" i="4"/>
  <c r="AX97" i="4"/>
  <c r="AX98" i="4"/>
  <c r="AX99" i="4"/>
  <c r="AX100" i="4"/>
  <c r="AX101" i="4"/>
  <c r="AX102" i="4"/>
  <c r="AX103" i="4"/>
  <c r="AX104" i="4"/>
  <c r="AX105" i="4"/>
  <c r="AX106" i="4"/>
  <c r="AX107" i="4"/>
  <c r="AX108" i="4"/>
  <c r="AX109" i="4"/>
  <c r="AX110" i="4"/>
  <c r="AX111" i="4"/>
  <c r="AX112" i="4"/>
  <c r="AX113" i="4"/>
  <c r="AX114" i="4"/>
  <c r="AX115" i="4"/>
  <c r="AX116" i="4"/>
  <c r="AX117" i="4"/>
  <c r="AX118" i="4"/>
  <c r="AX119" i="4"/>
  <c r="AX120" i="4"/>
  <c r="AX121" i="4"/>
  <c r="AX122" i="4"/>
  <c r="AX123" i="4"/>
  <c r="AX124" i="4"/>
  <c r="AX125" i="4"/>
  <c r="AX126" i="4"/>
  <c r="AX127" i="4"/>
  <c r="AX128" i="4"/>
  <c r="AX129" i="4"/>
  <c r="AX130" i="4"/>
  <c r="AX131" i="4"/>
  <c r="AX132" i="4"/>
  <c r="AX133" i="4"/>
  <c r="AX134" i="4"/>
  <c r="AX135" i="4"/>
  <c r="AX136" i="4"/>
  <c r="AX137" i="4"/>
  <c r="AX138" i="4"/>
  <c r="AX139" i="4"/>
  <c r="AX140" i="4"/>
  <c r="AX141" i="4"/>
  <c r="AX142" i="4"/>
  <c r="AX143" i="4"/>
  <c r="AX144" i="4"/>
  <c r="AX145" i="4"/>
  <c r="AX146" i="4"/>
  <c r="AX147" i="4"/>
  <c r="AX148" i="4"/>
  <c r="AX149" i="4"/>
  <c r="AX150" i="4"/>
  <c r="AX151" i="4"/>
  <c r="AX152" i="4"/>
  <c r="AX153" i="4"/>
  <c r="AX154" i="4"/>
  <c r="AX155" i="4"/>
  <c r="AX156" i="4"/>
  <c r="AX157" i="4"/>
  <c r="AX158" i="4"/>
  <c r="AX159" i="4"/>
  <c r="AX160" i="4"/>
  <c r="AX161" i="4"/>
  <c r="AX162" i="4"/>
  <c r="AX163" i="4"/>
  <c r="AX164" i="4"/>
  <c r="AX165" i="4"/>
  <c r="AX166" i="4"/>
  <c r="AX167" i="4"/>
  <c r="AX168" i="4"/>
  <c r="AX169" i="4"/>
  <c r="AX170" i="4"/>
  <c r="AX171" i="4"/>
  <c r="AX172" i="4"/>
  <c r="AX173" i="4"/>
  <c r="AX174" i="4"/>
  <c r="AX175" i="4"/>
  <c r="AX176" i="4"/>
  <c r="AX177" i="4"/>
  <c r="AX178" i="4"/>
  <c r="AX179" i="4"/>
  <c r="AX180" i="4"/>
  <c r="AX181" i="4"/>
  <c r="AX182" i="4"/>
  <c r="AX183" i="4"/>
  <c r="AX184" i="4"/>
  <c r="AX185" i="4"/>
  <c r="AX186" i="4"/>
  <c r="AX187" i="4"/>
  <c r="AX188" i="4"/>
  <c r="AX189" i="4"/>
  <c r="AX190" i="4"/>
  <c r="AX191" i="4"/>
  <c r="AX192" i="4"/>
  <c r="AX193" i="4"/>
  <c r="AX194" i="4"/>
  <c r="AX195" i="4"/>
  <c r="AX196" i="4"/>
  <c r="AX197" i="4"/>
  <c r="AX198" i="4"/>
  <c r="AX199" i="4"/>
  <c r="AX200" i="4"/>
  <c r="AX201" i="4"/>
  <c r="AX202" i="4"/>
  <c r="AX203" i="4"/>
  <c r="AX204" i="4"/>
  <c r="AX205" i="4"/>
  <c r="AX206" i="4"/>
  <c r="AX207" i="4"/>
  <c r="AX208" i="4"/>
  <c r="AX209" i="4"/>
  <c r="AX210" i="4"/>
  <c r="AX211" i="4"/>
  <c r="AX212" i="4"/>
  <c r="AX213" i="4"/>
  <c r="AX214" i="4"/>
  <c r="AX215" i="4"/>
  <c r="AX9" i="4"/>
</calcChain>
</file>

<file path=xl/connections.xml><?xml version="1.0" encoding="utf-8"?>
<connections xmlns="http://schemas.openxmlformats.org/spreadsheetml/2006/main">
  <connection id="1" odcFile="L:\Software\Excel\Previsoes.odc" keepAlive="1" name="SRV-ITR-ANA01 DM_GIE010 Macroeconomic Forecasts4" type="5" refreshedVersion="3" onlyUseConnectionFile="1" background="1" saveData="1">
    <dbPr connection="Provider=MSOLAP.4;Integrated Security=SSPI;Persist Security Info=True;Initial Catalog=DM_GIE010;Data Source=lip-wana1:2383;MDX Compatibility=1;Safety Options=2;MDX Missing Member Mode=Error" command="Macroeconomic Forecasts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5">
    <s v="SRV-ITR-ANA01 DM_GIE010 Macroeconomic Forecasts4"/>
    <s v="{[Country].[Country].[Classification].&amp;[Aggregates].&amp;[Euro area]}"/>
    <s v="{[Variable].[Variable].[Topic].&amp;[Prices and costs].&amp;[HICP / CPI]}"/>
    <s v="{[Unit].[Unit].&amp;[% change, year on year]}"/>
    <s v="{[Organism].[Organism].[Organism].&amp;[Consensus Economics]}"/>
  </metadataStrings>
  <mdxMetadata count="4">
    <mdx n="0" f="s">
      <ms ns="1" c="0"/>
    </mdx>
    <mdx n="0" f="s">
      <ms ns="2" c="0"/>
    </mdx>
    <mdx n="0" f="s">
      <ms ns="3" c="0"/>
    </mdx>
    <mdx n="0" f="s">
      <ms ns="4" c="0"/>
    </mdx>
  </mdx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<sst xmlns="http://schemas.openxmlformats.org/spreadsheetml/2006/main" count="13202" uniqueCount="354">
  <si>
    <t>Country</t>
  </si>
  <si>
    <t>Euro area</t>
  </si>
  <si>
    <t>Variable</t>
  </si>
  <si>
    <t>HICP / CPI</t>
  </si>
  <si>
    <t>Unit</t>
  </si>
  <si>
    <t>% change, year on year</t>
  </si>
  <si>
    <t>Organism</t>
  </si>
  <si>
    <t>Consensus Economics</t>
  </si>
  <si>
    <t>Value</t>
  </si>
  <si>
    <t>Column Labels</t>
  </si>
  <si>
    <t>2015</t>
  </si>
  <si>
    <t>Jun 15</t>
  </si>
  <si>
    <t>Row Labels</t>
  </si>
  <si>
    <t>Final Version</t>
  </si>
  <si>
    <t>Quarter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</si>
  <si>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</si>
  <si>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</si>
  <si>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</si>
  <si>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</si>
  <si>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</si>
  <si>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</si>
  <si>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</si>
  <si>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</si>
  <si>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</si>
  <si>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</si>
  <si>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</si>
  <si>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</si>
  <si>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</si>
  <si>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</si>
  <si>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</si>
  <si>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</si>
  <si>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</si>
  <si>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</si>
  <si>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</si>
  <si>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</si>
  <si>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</si>
  <si>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</si>
  <si>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</si>
  <si>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</si>
  <si>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</si>
  <si>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Mar 14</t>
  </si>
  <si>
    <t>Jun 14</t>
  </si>
  <si>
    <t>Sep 14</t>
  </si>
  <si>
    <t>Dec 14</t>
  </si>
  <si>
    <t>Mar 15</t>
  </si>
  <si>
    <t>Sep 15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</si>
  <si>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</si>
  <si>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</si>
  <si>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</si>
  <si>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</si>
  <si>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</si>
  <si>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</si>
  <si>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</si>
  <si>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</si>
  <si>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</si>
  <si>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</si>
  <si>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</si>
  <si>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</si>
  <si>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</si>
  <si>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</si>
  <si>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</si>
  <si>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</si>
  <si>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</si>
  <si>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</si>
  <si>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</si>
  <si>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</si>
  <si>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</si>
  <si>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</si>
  <si>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</si>
  <si>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</si>
  <si>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</si>
  <si>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</si>
  <si>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</si>
  <si>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</si>
  <si>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</si>
  <si>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</si>
  <si>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</si>
  <si>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</si>
  <si>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</si>
  <si>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</si>
  <si>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</si>
  <si>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</si>
  <si>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</si>
  <si>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</si>
  <si>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</si>
  <si>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</si>
  <si>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</si>
  <si>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</si>
  <si>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</si>
  <si>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</si>
  <si>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</si>
  <si>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</si>
  <si>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</si>
  <si>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</si>
  <si>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</si>
  <si>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</si>
  <si>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2017Q1</t>
  </si>
  <si>
    <t>2017Q2</t>
  </si>
  <si>
    <t>Mar 13</t>
  </si>
  <si>
    <t>Jun 13</t>
  </si>
  <si>
    <t>Sep 13</t>
  </si>
  <si>
    <t>Dec 13</t>
  </si>
  <si>
    <t>Mar 12</t>
  </si>
  <si>
    <t>Jun 12</t>
  </si>
  <si>
    <t>Sep 12</t>
  </si>
  <si>
    <t>Dec 12</t>
  </si>
  <si>
    <t>Dec 02</t>
  </si>
  <si>
    <t>Mar 03</t>
  </si>
  <si>
    <t>Jun 03</t>
  </si>
  <si>
    <t>Sep 03</t>
  </si>
  <si>
    <t>Dec 03</t>
  </si>
  <si>
    <t>Mar 04</t>
  </si>
  <si>
    <t>Jun 04</t>
  </si>
  <si>
    <t>Sep 04</t>
  </si>
  <si>
    <t>Dec 04</t>
  </si>
  <si>
    <t>Year</t>
  </si>
  <si>
    <t>1998</t>
  </si>
  <si>
    <t>1999</t>
  </si>
  <si>
    <t>2000</t>
  </si>
  <si>
    <t>2001</t>
  </si>
  <si>
    <t>2016</t>
  </si>
  <si>
    <t>2017</t>
  </si>
  <si>
    <t>2018</t>
  </si>
  <si>
    <t>2019</t>
  </si>
  <si>
    <t>2020</t>
  </si>
  <si>
    <t>Jul 98</t>
  </si>
  <si>
    <t>Aug 98</t>
  </si>
  <si>
    <t>Sep 98</t>
  </si>
  <si>
    <t>Oct 98</t>
  </si>
  <si>
    <t>Nov 98</t>
  </si>
  <si>
    <t>Dec 98</t>
  </si>
  <si>
    <t>Jan 99</t>
  </si>
  <si>
    <t>Feb 99</t>
  </si>
  <si>
    <t>Mar 99</t>
  </si>
  <si>
    <t>Apr 99</t>
  </si>
  <si>
    <t>May 99</t>
  </si>
  <si>
    <t>Jun 99</t>
  </si>
  <si>
    <t>Jul 99</t>
  </si>
  <si>
    <t>Aug 99</t>
  </si>
  <si>
    <t>Sep 99</t>
  </si>
  <si>
    <t>Oct 99</t>
  </si>
  <si>
    <t>Nov 99</t>
  </si>
  <si>
    <t>Dec 99</t>
  </si>
  <si>
    <t>Jan 00</t>
  </si>
  <si>
    <t>Feb 00</t>
  </si>
  <si>
    <t>Mar 00</t>
  </si>
  <si>
    <t>Apr 00</t>
  </si>
  <si>
    <t>May 00</t>
  </si>
  <si>
    <t>Jun 00</t>
  </si>
  <si>
    <t>Jul 00</t>
  </si>
  <si>
    <t>Aug 00</t>
  </si>
  <si>
    <t>Sep 00</t>
  </si>
  <si>
    <t>Oct 00</t>
  </si>
  <si>
    <t>Nov 00</t>
  </si>
  <si>
    <t>Dec 00</t>
  </si>
  <si>
    <t>Jan 01</t>
  </si>
  <si>
    <t>Feb 01</t>
  </si>
  <si>
    <t>Mar 01</t>
  </si>
  <si>
    <t>Apr 01</t>
  </si>
  <si>
    <t>May 01</t>
  </si>
  <si>
    <t>Jun 01</t>
  </si>
  <si>
    <t>Jul 01</t>
  </si>
  <si>
    <t>Aug 01</t>
  </si>
  <si>
    <t>Sep 01</t>
  </si>
  <si>
    <t>Oct 01</t>
  </si>
  <si>
    <t>Nov 01</t>
  </si>
  <si>
    <t>Dec 01</t>
  </si>
  <si>
    <t>Jan 02</t>
  </si>
  <si>
    <t>Feb 02</t>
  </si>
  <si>
    <t>Mar 02</t>
  </si>
  <si>
    <t>Apr 02</t>
  </si>
  <si>
    <t>May 02</t>
  </si>
  <si>
    <t>Jun 02</t>
  </si>
  <si>
    <t>Jul 02</t>
  </si>
  <si>
    <t>Aug 02</t>
  </si>
  <si>
    <t>Sep 02</t>
  </si>
  <si>
    <t>Oct 02</t>
  </si>
  <si>
    <t>Nov 02</t>
  </si>
  <si>
    <t>Jan 03</t>
  </si>
  <si>
    <t>Feb 03</t>
  </si>
  <si>
    <t>Apr 03</t>
  </si>
  <si>
    <t>May 03</t>
  </si>
  <si>
    <t>Jul 03</t>
  </si>
  <si>
    <t>Aug 03</t>
  </si>
  <si>
    <t>Oct 03</t>
  </si>
  <si>
    <t>Nov 03</t>
  </si>
  <si>
    <t>Jan 04</t>
  </si>
  <si>
    <t>Feb 04</t>
  </si>
  <si>
    <t>Apr 04</t>
  </si>
  <si>
    <t>May 04</t>
  </si>
  <si>
    <t>Jul 04</t>
  </si>
  <si>
    <t>Aug 04</t>
  </si>
  <si>
    <t>Oct 04</t>
  </si>
  <si>
    <t>Nov 04</t>
  </si>
  <si>
    <t>Jan 05</t>
  </si>
  <si>
    <t>Feb 05</t>
  </si>
  <si>
    <t>Mar 05</t>
  </si>
  <si>
    <t>Apr 05</t>
  </si>
  <si>
    <t>May 05</t>
  </si>
  <si>
    <t>Jun 05</t>
  </si>
  <si>
    <t>Jul 05</t>
  </si>
  <si>
    <t>Aug 05</t>
  </si>
  <si>
    <t>Sep 05</t>
  </si>
  <si>
    <t>Oct 05</t>
  </si>
  <si>
    <t>Nov 05</t>
  </si>
  <si>
    <t>Dec 05</t>
  </si>
  <si>
    <t>Jan 06</t>
  </si>
  <si>
    <t>Feb 06</t>
  </si>
  <si>
    <t>Mar 06</t>
  </si>
  <si>
    <t>Apr 06</t>
  </si>
  <si>
    <t>May 06</t>
  </si>
  <si>
    <t>Jun 06</t>
  </si>
  <si>
    <t>Jul 06</t>
  </si>
  <si>
    <t>Aug 06</t>
  </si>
  <si>
    <t>Sep 06</t>
  </si>
  <si>
    <t>Oct 06</t>
  </si>
  <si>
    <t>Nov 06</t>
  </si>
  <si>
    <t>Dec 06</t>
  </si>
  <si>
    <t>Jan 07</t>
  </si>
  <si>
    <t>Feb 07</t>
  </si>
  <si>
    <t>Mar 07</t>
  </si>
  <si>
    <t>Apr 07</t>
  </si>
  <si>
    <t>May 07</t>
  </si>
  <si>
    <t>Jun 07</t>
  </si>
  <si>
    <t>Jul 07</t>
  </si>
  <si>
    <t>Aug 07</t>
  </si>
  <si>
    <t>Sep 07</t>
  </si>
  <si>
    <t>Oct 07</t>
  </si>
  <si>
    <t>Nov 07</t>
  </si>
  <si>
    <t>Dec 07</t>
  </si>
  <si>
    <t>Jan 08</t>
  </si>
  <si>
    <t>Feb 08</t>
  </si>
  <si>
    <t>Mar 08</t>
  </si>
  <si>
    <t>Apr 08</t>
  </si>
  <si>
    <t>May 08</t>
  </si>
  <si>
    <t>Jun 08</t>
  </si>
  <si>
    <t>Jul 08</t>
  </si>
  <si>
    <t>Aug 08</t>
  </si>
  <si>
    <t>Sep 08</t>
  </si>
  <si>
    <t>Oct 08</t>
  </si>
  <si>
    <t>Nov 08</t>
  </si>
  <si>
    <t>Dec 08</t>
  </si>
  <si>
    <t>Jan 09</t>
  </si>
  <si>
    <t>Feb 09</t>
  </si>
  <si>
    <t>Mar 09</t>
  </si>
  <si>
    <t>Apr 09</t>
  </si>
  <si>
    <t>May 09</t>
  </si>
  <si>
    <t>Jun 09</t>
  </si>
  <si>
    <t>Jul 09</t>
  </si>
  <si>
    <t>Aug 09</t>
  </si>
  <si>
    <t>Sep 09</t>
  </si>
  <si>
    <t>Oct 09</t>
  </si>
  <si>
    <t>Nov 09</t>
  </si>
  <si>
    <t>Dec 09</t>
  </si>
  <si>
    <t>Jan 10</t>
  </si>
  <si>
    <t>Feb 10</t>
  </si>
  <si>
    <t>Mar 10</t>
  </si>
  <si>
    <t>Apr 10</t>
  </si>
  <si>
    <t>May 10</t>
  </si>
  <si>
    <t>Jun 10</t>
  </si>
  <si>
    <t>Jul 10</t>
  </si>
  <si>
    <t>Aug 10</t>
  </si>
  <si>
    <t>Sep 10</t>
  </si>
  <si>
    <t>Oct 10</t>
  </si>
  <si>
    <t>Nov 10</t>
  </si>
  <si>
    <t>Dec 10</t>
  </si>
  <si>
    <t>Jan 11</t>
  </si>
  <si>
    <t>Feb 11</t>
  </si>
  <si>
    <t>Mar 11</t>
  </si>
  <si>
    <t>Apr 11</t>
  </si>
  <si>
    <t>May 11</t>
  </si>
  <si>
    <t>Jun 11</t>
  </si>
  <si>
    <t>Jul 11</t>
  </si>
  <si>
    <t>Aug 11</t>
  </si>
  <si>
    <t>Sep 11</t>
  </si>
  <si>
    <t>Oct 11</t>
  </si>
  <si>
    <t>Nov 11</t>
  </si>
  <si>
    <t>Dec 11</t>
  </si>
  <si>
    <t>Jan 12</t>
  </si>
  <si>
    <t>Feb 12</t>
  </si>
  <si>
    <t>Apr 12</t>
  </si>
  <si>
    <t>May 12</t>
  </si>
  <si>
    <t>Jul 12</t>
  </si>
  <si>
    <t>Aug 12</t>
  </si>
  <si>
    <t>Oct 12</t>
  </si>
  <si>
    <t>Nov 12</t>
  </si>
  <si>
    <t>Jan 13</t>
  </si>
  <si>
    <t>Feb 13</t>
  </si>
  <si>
    <t>Apr 13</t>
  </si>
  <si>
    <t>May 13</t>
  </si>
  <si>
    <t>Jul 13</t>
  </si>
  <si>
    <t>Aug 13</t>
  </si>
  <si>
    <t>Oct 13</t>
  </si>
  <si>
    <t>Nov 13</t>
  </si>
  <si>
    <t>Jan 14</t>
  </si>
  <si>
    <t>Feb 14</t>
  </si>
  <si>
    <t>Apr 14</t>
  </si>
  <si>
    <t>May 14</t>
  </si>
  <si>
    <t>Jul 14</t>
  </si>
  <si>
    <t>Aug 14</t>
  </si>
  <si>
    <t>Oct 14</t>
  </si>
  <si>
    <t>Nov 14</t>
  </si>
  <si>
    <t>Jan 15</t>
  </si>
  <si>
    <t>Feb 15</t>
  </si>
  <si>
    <t>Apr 15</t>
  </si>
  <si>
    <t>May 15</t>
  </si>
  <si>
    <t>Jul 15</t>
  </si>
  <si>
    <t>Aug 15</t>
  </si>
  <si>
    <t>jan</t>
  </si>
  <si>
    <t>t</t>
  </si>
  <si>
    <t>t+1</t>
  </si>
  <si>
    <t>t+2</t>
  </si>
  <si>
    <t>t+3</t>
  </si>
  <si>
    <t>t+4</t>
  </si>
  <si>
    <t>t+5</t>
  </si>
  <si>
    <t>Beg quarter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</si>
  <si>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</si>
  <si>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</si>
  <si>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</si>
  <si>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</si>
  <si>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</si>
  <si>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</si>
  <si>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</si>
  <si>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</si>
  <si>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</si>
  <si>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</si>
  <si>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</si>
  <si>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*</t>
  </si>
  <si>
    <t>Quarters</t>
  </si>
  <si>
    <t>Years</t>
  </si>
  <si>
    <t/>
  </si>
  <si>
    <t>Quarterly forecast</t>
  </si>
  <si>
    <t>Yearly forecast</t>
  </si>
  <si>
    <t>2021-2025</t>
  </si>
  <si>
    <t>2020-2024</t>
  </si>
  <si>
    <t>2019-2023</t>
  </si>
  <si>
    <t>2018-2022</t>
  </si>
  <si>
    <t>2017-2021</t>
  </si>
  <si>
    <t>2016-2020</t>
  </si>
  <si>
    <t>2015-2019</t>
  </si>
  <si>
    <t>2014-2018</t>
  </si>
  <si>
    <t>2013-2017</t>
  </si>
  <si>
    <t>2012-2016</t>
  </si>
  <si>
    <t>2011-2015</t>
  </si>
  <si>
    <t>2010-2014</t>
  </si>
  <si>
    <t>2009-2013</t>
  </si>
  <si>
    <t>5 Year Avg</t>
  </si>
  <si>
    <t>5Y 8M</t>
  </si>
  <si>
    <t>5Y 2M</t>
  </si>
  <si>
    <t>5Y 5M</t>
  </si>
  <si>
    <t>5Y</t>
  </si>
  <si>
    <t>5Y averages</t>
  </si>
  <si>
    <t>ECB Survey of Professional Forecasters</t>
  </si>
  <si>
    <t>Number of months until next trimester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</si>
</sst>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mm\ 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4" tint="0.59999389629810485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name val="Helv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5" fillId="0" borderId="0"/>
  </cellStyleXfs>
  <cellXfs count="183">
    <xf numFmtId="0" fontId="0" fillId="0" borderId="0" xfId="0"/>
    <xf numFmtId="17" fontId="2" fillId="0" borderId="0" xfId="0" applyNumberFormat="1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/>
    </xf>
    <xf numFmtId="14" fontId="0" fillId="0" borderId="0" xfId="0" applyNumberFormat="1" applyAlignment="1">
      <alignment horizontal="left" indent="1"/>
    </xf>
    <xf numFmtId="0" fontId="0" fillId="0" borderId="0" xfId="0" applyNumberFormat="1" applyAlignment="1">
      <alignment horizontal="left" indent="1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 indent="1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6" fillId="2" borderId="1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17" fontId="6" fillId="0" borderId="0" xfId="0" applyNumberFormat="1" applyFont="1" applyAlignment="1">
      <alignment horizontal="left" indent="1"/>
    </xf>
    <xf numFmtId="0" fontId="6" fillId="0" borderId="0" xfId="0" applyFont="1" applyAlignment="1">
      <alignment horizontal="left" indent="1"/>
    </xf>
    <xf numFmtId="164" fontId="0" fillId="0" borderId="0" xfId="0" applyNumberFormat="1" applyAlignment="1">
      <alignment horizontal="left" indent="1"/>
    </xf>
    <xf numFmtId="164" fontId="6" fillId="0" borderId="0" xfId="0" applyNumberFormat="1" applyFont="1" applyAlignment="1">
      <alignment horizontal="center"/>
    </xf>
    <xf numFmtId="164" fontId="6" fillId="0" borderId="1" xfId="0" applyNumberFormat="1" applyFont="1" applyBorder="1" applyAlignment="1">
      <alignment horizontal="left"/>
    </xf>
    <xf numFmtId="164" fontId="6" fillId="0" borderId="0" xfId="0" applyNumberFormat="1" applyFont="1" applyAlignment="1"/>
    <xf numFmtId="1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0" fillId="0" borderId="0" xfId="0" applyAlignment="1"/>
    <xf numFmtId="0" fontId="0" fillId="0" borderId="0" xfId="0" applyFill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165" fontId="6" fillId="0" borderId="11" xfId="0" applyNumberFormat="1" applyFont="1" applyBorder="1" applyAlignment="1">
      <alignment horizontal="left"/>
    </xf>
    <xf numFmtId="165" fontId="6" fillId="0" borderId="12" xfId="0" applyNumberFormat="1" applyFont="1" applyBorder="1" applyAlignment="1">
      <alignment horizontal="left"/>
    </xf>
    <xf numFmtId="165" fontId="6" fillId="0" borderId="13" xfId="0" applyNumberFormat="1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/>
    <xf numFmtId="0" fontId="6" fillId="0" borderId="0" xfId="0" applyNumberFormat="1" applyFont="1" applyFill="1" applyBorder="1"/>
    <xf numFmtId="0" fontId="6" fillId="0" borderId="0" xfId="0" applyFont="1" applyFill="1" applyBorder="1" applyAlignment="1">
      <alignment horizontal="left"/>
    </xf>
    <xf numFmtId="164" fontId="0" fillId="0" borderId="0" xfId="0" applyNumberFormat="1" applyFill="1" applyBorder="1"/>
    <xf numFmtId="0" fontId="0" fillId="0" borderId="13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6" fillId="0" borderId="15" xfId="0" applyNumberFormat="1" applyFont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7" fontId="0" fillId="0" borderId="12" xfId="0" applyNumberFormat="1" applyBorder="1" applyAlignment="1">
      <alignment horizontal="left" indent="1"/>
    </xf>
    <xf numFmtId="14" fontId="0" fillId="0" borderId="11" xfId="0" applyNumberFormat="1" applyBorder="1" applyAlignment="1">
      <alignment horizontal="left" indent="1"/>
    </xf>
    <xf numFmtId="0" fontId="0" fillId="0" borderId="0" xfId="0" applyBorder="1"/>
    <xf numFmtId="0" fontId="0" fillId="0" borderId="7" xfId="0" applyBorder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1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8" xfId="0" applyNumberFormat="1" applyFont="1" applyFill="1" applyBorder="1" applyAlignment="1">
      <alignment horizontal="center"/>
    </xf>
    <xf numFmtId="0" fontId="6" fillId="2" borderId="2" xfId="0" applyNumberFormat="1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165" fontId="0" fillId="0" borderId="11" xfId="0" applyNumberFormat="1" applyBorder="1" applyAlignment="1">
      <alignment horizontal="left" indent="1"/>
    </xf>
    <xf numFmtId="165" fontId="0" fillId="0" borderId="2" xfId="0" applyNumberFormat="1" applyBorder="1" applyAlignment="1">
      <alignment horizontal="left" indent="1"/>
    </xf>
    <xf numFmtId="165" fontId="0" fillId="0" borderId="12" xfId="0" applyNumberFormat="1" applyBorder="1" applyAlignment="1">
      <alignment horizontal="left" indent="1"/>
    </xf>
    <xf numFmtId="165" fontId="0" fillId="0" borderId="14" xfId="0" applyNumberFormat="1" applyBorder="1" applyAlignment="1">
      <alignment horizontal="left" indent="1"/>
    </xf>
    <xf numFmtId="2" fontId="6" fillId="0" borderId="0" xfId="0" applyNumberFormat="1" applyFont="1" applyBorder="1" applyAlignment="1">
      <alignment horizontal="center"/>
    </xf>
    <xf numFmtId="0" fontId="0" fillId="0" borderId="14" xfId="0" applyBorder="1" applyAlignment="1">
      <alignment horizontal="left" indent="1"/>
    </xf>
    <xf numFmtId="165" fontId="0" fillId="0" borderId="13" xfId="0" applyNumberFormat="1" applyBorder="1" applyAlignment="1">
      <alignment horizontal="left" indent="1"/>
    </xf>
    <xf numFmtId="165" fontId="0" fillId="0" borderId="5" xfId="0" applyNumberFormat="1" applyBorder="1" applyAlignment="1">
      <alignment horizontal="left" indent="1"/>
    </xf>
    <xf numFmtId="1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6" fillId="0" borderId="8" xfId="0" applyNumberFormat="1" applyFont="1" applyBorder="1" applyAlignment="1">
      <alignment horizontal="center"/>
    </xf>
    <xf numFmtId="0" fontId="6" fillId="0" borderId="9" xfId="0" applyNumberFormat="1" applyFont="1" applyBorder="1" applyAlignment="1">
      <alignment horizontal="center"/>
    </xf>
    <xf numFmtId="1" fontId="6" fillId="0" borderId="9" xfId="0" applyNumberFormat="1" applyFont="1" applyBorder="1" applyAlignment="1">
      <alignment horizontal="center"/>
    </xf>
    <xf numFmtId="1" fontId="6" fillId="0" borderId="10" xfId="0" applyNumberFormat="1" applyFont="1" applyBorder="1" applyAlignment="1">
      <alignment horizontal="center"/>
    </xf>
    <xf numFmtId="0" fontId="6" fillId="0" borderId="0" xfId="0" applyFont="1" applyAlignment="1"/>
    <xf numFmtId="165" fontId="6" fillId="0" borderId="11" xfId="0" applyNumberFormat="1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5" fontId="6" fillId="0" borderId="12" xfId="0" applyNumberFormat="1" applyFont="1" applyBorder="1" applyAlignment="1">
      <alignment horizontal="center"/>
    </xf>
    <xf numFmtId="0" fontId="0" fillId="0" borderId="15" xfId="0" applyBorder="1"/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165" fontId="6" fillId="0" borderId="13" xfId="0" applyNumberFormat="1" applyFont="1" applyBorder="1" applyAlignment="1">
      <alignment horizontal="center"/>
    </xf>
    <xf numFmtId="0" fontId="0" fillId="0" borderId="6" xfId="0" applyBorder="1"/>
    <xf numFmtId="165" fontId="6" fillId="0" borderId="0" xfId="0" applyNumberFormat="1" applyFont="1" applyBorder="1" applyAlignment="1">
      <alignment horizontal="left"/>
    </xf>
    <xf numFmtId="0" fontId="6" fillId="0" borderId="0" xfId="0" applyFont="1" applyBorder="1" applyAlignment="1"/>
    <xf numFmtId="0" fontId="0" fillId="0" borderId="0" xfId="0" applyAlignment="1">
      <alignment horizontal="center"/>
    </xf>
    <xf numFmtId="1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5" fontId="0" fillId="0" borderId="14" xfId="0" applyNumberFormat="1" applyBorder="1" applyAlignment="1">
      <alignment horizontal="center"/>
    </xf>
    <xf numFmtId="164" fontId="0" fillId="0" borderId="14" xfId="0" applyNumberFormat="1" applyBorder="1"/>
    <xf numFmtId="164" fontId="0" fillId="0" borderId="0" xfId="0" applyNumberFormat="1" applyBorder="1"/>
    <xf numFmtId="164" fontId="0" fillId="0" borderId="15" xfId="0" applyNumberFormat="1" applyBorder="1"/>
    <xf numFmtId="0" fontId="6" fillId="0" borderId="14" xfId="0" applyNumberFormat="1" applyFont="1" applyBorder="1"/>
    <xf numFmtId="0" fontId="6" fillId="0" borderId="0" xfId="0" applyNumberFormat="1" applyFont="1" applyBorder="1"/>
    <xf numFmtId="0" fontId="6" fillId="0" borderId="15" xfId="0" applyNumberFormat="1" applyFont="1" applyBorder="1"/>
    <xf numFmtId="165" fontId="0" fillId="0" borderId="5" xfId="0" applyNumberFormat="1" applyBorder="1" applyAlignment="1">
      <alignment horizontal="center"/>
    </xf>
    <xf numFmtId="0" fontId="6" fillId="0" borderId="5" xfId="0" applyNumberFormat="1" applyFont="1" applyBorder="1"/>
    <xf numFmtId="0" fontId="6" fillId="0" borderId="6" xfId="0" applyNumberFormat="1" applyFont="1" applyBorder="1"/>
    <xf numFmtId="164" fontId="0" fillId="0" borderId="6" xfId="0" applyNumberFormat="1" applyBorder="1"/>
    <xf numFmtId="164" fontId="0" fillId="0" borderId="7" xfId="0" applyNumberFormat="1" applyBorder="1"/>
    <xf numFmtId="0" fontId="6" fillId="0" borderId="0" xfId="0" applyFont="1" applyBorder="1"/>
    <xf numFmtId="0" fontId="6" fillId="0" borderId="10" xfId="0" applyNumberFormat="1" applyFont="1" applyBorder="1" applyAlignment="1">
      <alignment horizontal="center"/>
    </xf>
    <xf numFmtId="0" fontId="6" fillId="0" borderId="2" xfId="0" applyFont="1" applyBorder="1" applyAlignment="1">
      <alignment horizontal="left" indent="1"/>
    </xf>
    <xf numFmtId="0" fontId="6" fillId="0" borderId="3" xfId="0" applyFont="1" applyBorder="1" applyAlignment="1">
      <alignment horizontal="left" indent="1"/>
    </xf>
    <xf numFmtId="0" fontId="6" fillId="0" borderId="4" xfId="0" applyFont="1" applyBorder="1" applyAlignment="1">
      <alignment horizontal="left" indent="1"/>
    </xf>
    <xf numFmtId="0" fontId="6" fillId="0" borderId="11" xfId="0" applyFont="1" applyBorder="1" applyAlignment="1">
      <alignment horizontal="left" indent="1"/>
    </xf>
    <xf numFmtId="14" fontId="6" fillId="2" borderId="0" xfId="0" applyNumberFormat="1" applyFont="1" applyFill="1" applyBorder="1" applyAlignment="1">
      <alignment horizontal="center"/>
    </xf>
    <xf numFmtId="0" fontId="6" fillId="0" borderId="12" xfId="0" applyFont="1" applyBorder="1" applyAlignment="1">
      <alignment horizontal="left" indent="1"/>
    </xf>
    <xf numFmtId="0" fontId="6" fillId="2" borderId="14" xfId="0" applyFont="1" applyFill="1" applyBorder="1" applyAlignment="1">
      <alignment horizontal="center"/>
    </xf>
    <xf numFmtId="0" fontId="6" fillId="0" borderId="13" xfId="0" applyFont="1" applyBorder="1" applyAlignment="1">
      <alignment horizontal="left" indent="1"/>
    </xf>
    <xf numFmtId="164" fontId="0" fillId="0" borderId="5" xfId="0" applyNumberFormat="1" applyBorder="1"/>
    <xf numFmtId="0" fontId="6" fillId="2" borderId="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0" fillId="0" borderId="2" xfId="0" applyBorder="1"/>
    <xf numFmtId="0" fontId="0" fillId="0" borderId="14" xfId="0" applyBorder="1"/>
  </cellXfs>
  <cellStyles count="8">
    <cellStyle name="Normal" xfId="0" builtinId="0"/>
    <cellStyle name="Normal 2" xfId="1"/>
    <cellStyle name="Normal 2 2" xfId="2"/>
    <cellStyle name="Normal 3 2" xfId="3"/>
    <cellStyle name="Normal 5" xfId="4"/>
    <cellStyle name="Normal 6" xfId="5"/>
    <cellStyle name="Standard_Zahlen" xfId="6"/>
    <cellStyle name="Style 1" xfId="7"/>
  </cellStyles>
  <dxfs count="2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mmm\ yy"/>
    </dxf>
    <dxf>
      <numFmt numFmtId="19" formatCode="dd/mm/yyyy"/>
    </dxf>
    <dxf>
      <alignment horizontal="center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rome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ometer annual"/>
      <sheetName val="Per month Barometer"/>
      <sheetName val="Quarters Barometer"/>
      <sheetName val="Results Barometer"/>
    </sheetNames>
    <sheetDataSet>
      <sheetData sheetId="0">
        <row r="5">
          <cell r="Z5">
            <v>39083</v>
          </cell>
        </row>
      </sheetData>
      <sheetData sheetId="1" refreshError="1"/>
      <sheetData sheetId="2">
        <row r="9">
          <cell r="DA9">
            <v>40179</v>
          </cell>
        </row>
      </sheetData>
      <sheetData sheetId="3" refreshError="1"/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Joana Garcia" refreshedDate="42261.450856249998" backgroundQuery="1" createdVersion="3" refreshedVersion="3" minRefreshableVersion="3" recordCount="0" supportSubquery="1" supportAdvancedDrill="1">
  <cacheSource type="external" connectionId="1"/>
  <cacheFields count="21">
    <cacheField name="[Measures].[Value]" caption="Value" numFmtId="0" hierarchy="29" level="32767"/>
    <cacheField name="[Country].[Country].[Classification]" caption="Classification" numFmtId="0" level="1">
      <sharedItems containsSemiMixedTypes="0" containsString="0"/>
    </cacheField>
    <cacheField name="[Country].[Country].[Country]" caption="Country" numFmtId="0" level="2">
      <sharedItems containsSemiMixedTypes="0" containsString="0"/>
    </cacheField>
    <cacheField name="[Country].[Country].[Country].[CountryID]" caption="CountryID" propertyName="CountryID" numFmtId="0" level="2" memberPropertyField="1">
      <sharedItems containsSemiMixedTypes="0" containsString="0"/>
    </cacheField>
    <cacheField name="[Country].[Country].[Country].[Ordering CountryName on dbo VDIMPAI00_Pais NumOrdem]" caption="Ordering CountryName on dbo VDIMPAI00_Pais NumOrdem" propertyName="Ordering CountryName on dbo VDIMPAI00_Pais NumOrdem" numFmtId="0" level="2" memberPropertyField="1">
      <sharedItems containsSemiMixedTypes="0" containsString="0"/>
    </cacheField>
    <cacheField name="[Organism].[Organism].[Organism]" caption="Organism" numFmtId="0" hierarchy="4" level="1" mappingCount="2">
      <sharedItems count="2">
        <s v="[Organism].[Organism].[Organism].&amp;[Consensus Economics]" c="Consensus Economics" cp="2">
          <x/>
          <x/>
        </s>
        <s v="[Organism].[Organism].[Organism].&amp;[ECB Survey of Professional Forecasters]" u="1" c="ECB Survey of Professional Forecasters"/>
      </sharedItems>
      <mpMap v="6"/>
      <mpMap v="7"/>
    </cacheField>
    <cacheField name="[Organism].[Organism].[Organism].[ID Organ]" caption="ID Organ" propertyName="ID Organ" numFmtId="0" hierarchy="4" level="1" memberPropertyField="1">
      <sharedItems containsSemiMixedTypes="0" containsString="0" containsNumber="1" containsInteger="1" minValue="2" maxValue="2" count="1">
        <n v="2"/>
      </sharedItems>
    </cacheField>
    <cacheField name="[Organism].[Organism].[Organism].[Ordering Dsg Organ on dbo VDIMORG00_Organismo NumOrdem]" caption="Ordering Dsg Organ on dbo VDIMORG00_Organismo NumOrdem" propertyName="Ordering Dsg Organ on dbo VDIMORG00_Organismo NumOrdem" numFmtId="0" hierarchy="4" level="1" memberPropertyField="1">
      <sharedItems containsSemiMixedTypes="0" containsString="0" containsNumber="1" containsInteger="1" minValue="60" maxValue="60" count="1">
        <n v="60"/>
      </sharedItems>
    </cacheField>
    <cacheField name="[Variable].[Variable].[Topic]" caption="Topic" numFmtId="0" hierarchy="7" level="1">
      <sharedItems containsSemiMixedTypes="0" containsString="0"/>
    </cacheField>
    <cacheField name="[Variable].[Variable].[Variable]" caption="Variable" numFmtId="0" hierarchy="7" level="2">
      <sharedItems containsSemiMixedTypes="0" containsString="0"/>
    </cacheField>
    <cacheField name="[Variable].[Variable].[Topic].[Ordering Dsg Categoria on dbo VDIMCAV00_CategoriaVariavel NumOrdem]" caption="Ordering Dsg Categoria on dbo VDIMCAV00_CategoriaVariavel NumOrdem" propertyName="Ordering Dsg Categoria on dbo VDIMCAV00_CategoriaVariavel NumOrdem" numFmtId="0" hierarchy="7" level="1" memberPropertyField="1">
      <sharedItems containsSemiMixedTypes="0" containsString="0"/>
    </cacheField>
    <cacheField name="[Variable].[Variable].[Variable].[Ordering VariableName on dbo VDIMVAO00_Variavel NumOrdem]" caption="Ordering VariableName on dbo VDIMVAO00_Variavel NumOrdem" propertyName="Ordering VariableName on dbo VDIMVAO00_Variavel NumOrdem" numFmtId="0" hierarchy="7" level="2" memberPropertyField="1">
      <sharedItems containsSemiMixedTypes="0" containsString="0"/>
    </cacheField>
    <cacheField name="[Variable].[Variable].[Variable].[VariableID]" caption="VariableID" propertyName="VariableID" numFmtId="0" hierarchy="7" level="2" memberPropertyField="1">
      <sharedItems containsSemiMixedTypes="0" containsString="0"/>
    </cacheField>
    <cacheField name="[Unit].[Unit].[Unit]" caption="Unit" numFmtId="0" hierarchy="6" level="1">
      <sharedItems containsSemiMixedTypes="0" containsString="0"/>
    </cacheField>
    <cacheField name="[Forecast Date].[Forecast Date].[Year]" caption="Year" numFmtId="0" hierarchy="2" level="1">
      <sharedItems count="18">
        <s v="[Forecast Date].[Forecast Date].[Year].&amp;[1998]" c="1998"/>
        <s v="[Forecast Date].[Forecast Date].[Year].&amp;[1999]" c="1999"/>
        <s v="[Forecast Date].[Forecast Date].[Year].&amp;[2000]" c="2000"/>
        <s v="[Forecast Date].[Forecast Date].[Year].&amp;[2001]" c="2001"/>
        <s v="[Forecast Date].[Forecast Date].[Year].&amp;[2002]" c="2002"/>
        <s v="[Forecast Date].[Forecast Date].[Year].&amp;[2003]" c="2003"/>
        <s v="[Forecast Date].[Forecast Date].[Year].&amp;[2004]" c="2004"/>
        <s v="[Forecast Date].[Forecast Date].[Year].&amp;[2005]" c="2005"/>
        <s v="[Forecast Date].[Forecast Date].[Year].&amp;[2006]" c="2006"/>
        <s v="[Forecast Date].[Forecast Date].[Year].&amp;[2007]" c="2007"/>
        <s v="[Forecast Date].[Forecast Date].[Year].&amp;[2008]" c="2008"/>
        <s v="[Forecast Date].[Forecast Date].[Year].&amp;[2009]" c="2009"/>
        <s v="[Forecast Date].[Forecast Date].[Year].&amp;[2010]" c="2010"/>
        <s v="[Forecast Date].[Forecast Date].[Year].&amp;[2011]" c="2011"/>
        <s v="[Forecast Date].[Forecast Date].[Year].&amp;[2012]" c="2012"/>
        <s v="[Forecast Date].[Forecast Date].[Year].&amp;[2013]" c="2013"/>
        <s v="[Forecast Date].[Forecast Date].[Year].&amp;[2014]" c="2014"/>
        <s v="[Forecast Date].[Forecast Date].[Year].&amp;[2015]" c="2015"/>
      </sharedItems>
    </cacheField>
    <cacheField name="[Forecast Date].[Forecast Date].[Month]" caption="Month" numFmtId="0" hierarchy="2" level="2">
      <sharedItems count="207">
        <s v="[Forecast Date].[Forecast Date].[Year].&amp;[1998].&amp;[07]&amp;[1998]" c="Jul 98"/>
        <s v="[Forecast Date].[Forecast Date].[Year].&amp;[1998].&amp;[08]&amp;[1998]" c="Aug 98"/>
        <s v="[Forecast Date].[Forecast Date].[Year].&amp;[1998].&amp;[09]&amp;[1998]" c="Sep 98"/>
        <s v="[Forecast Date].[Forecast Date].[Year].&amp;[1998].&amp;[10]&amp;[1998]" c="Oct 98"/>
        <s v="[Forecast Date].[Forecast Date].[Year].&amp;[1998].&amp;[11]&amp;[1998]" c="Nov 98"/>
        <s v="[Forecast Date].[Forecast Date].[Year].&amp;[1998].&amp;[12]&amp;[1998]" c="Dec 98"/>
        <s v="[Forecast Date].[Forecast Date].[Year].&amp;[1999].&amp;[01]&amp;[1999]" c="Jan 99"/>
        <s v="[Forecast Date].[Forecast Date].[Year].&amp;[1999].&amp;[02]&amp;[1999]" c="Feb 99"/>
        <s v="[Forecast Date].[Forecast Date].[Year].&amp;[1999].&amp;[03]&amp;[1999]" c="Mar 99"/>
        <s v="[Forecast Date].[Forecast Date].[Year].&amp;[1999].&amp;[04]&amp;[1999]" c="Apr 99"/>
        <s v="[Forecast Date].[Forecast Date].[Year].&amp;[1999].&amp;[05]&amp;[1999]" c="May 99"/>
        <s v="[Forecast Date].[Forecast Date].[Year].&amp;[1999].&amp;[06]&amp;[1999]" c="Jun 99"/>
        <s v="[Forecast Date].[Forecast Date].[Year].&amp;[1999].&amp;[07]&amp;[1999]" c="Jul 99"/>
        <s v="[Forecast Date].[Forecast Date].[Year].&amp;[1999].&amp;[08]&amp;[1999]" c="Aug 99"/>
        <s v="[Forecast Date].[Forecast Date].[Year].&amp;[1999].&amp;[09]&amp;[1999]" c="Sep 99"/>
        <s v="[Forecast Date].[Forecast Date].[Year].&amp;[1999].&amp;[10]&amp;[1999]" c="Oct 99"/>
        <s v="[Forecast Date].[Forecast Date].[Year].&amp;[1999].&amp;[11]&amp;[1999]" c="Nov 99"/>
        <s v="[Forecast Date].[Forecast Date].[Year].&amp;[1999].&amp;[12]&amp;[1999]" c="Dec 99"/>
        <s v="[Forecast Date].[Forecast Date].[Year].&amp;[2000].&amp;[01]&amp;[2000]" c="Jan 00"/>
        <s v="[Forecast Date].[Forecast Date].[Year].&amp;[2000].&amp;[02]&amp;[2000]" c="Feb 00"/>
        <s v="[Forecast Date].[Forecast Date].[Year].&amp;[2000].&amp;[03]&amp;[2000]" c="Mar 00"/>
        <s v="[Forecast Date].[Forecast Date].[Year].&amp;[2000].&amp;[04]&amp;[2000]" c="Apr 00"/>
        <s v="[Forecast Date].[Forecast Date].[Year].&amp;[2000].&amp;[05]&amp;[2000]" c="May 00"/>
        <s v="[Forecast Date].[Forecast Date].[Year].&amp;[2000].&amp;[06]&amp;[2000]" c="Jun 00"/>
        <s v="[Forecast Date].[Forecast Date].[Year].&amp;[2000].&amp;[07]&amp;[2000]" c="Jul 00"/>
        <s v="[Forecast Date].[Forecast Date].[Year].&amp;[2000].&amp;[08]&amp;[2000]" c="Aug 00"/>
        <s v="[Forecast Date].[Forecast Date].[Year].&amp;[2000].&amp;[09]&amp;[2000]" c="Sep 00"/>
        <s v="[Forecast Date].[Forecast Date].[Year].&amp;[2000].&amp;[10]&amp;[2000]" c="Oct 00"/>
        <s v="[Forecast Date].[Forecast Date].[Year].&amp;[2000].&amp;[11]&amp;[2000]" c="Nov 00"/>
        <s v="[Forecast Date].[Forecast Date].[Year].&amp;[2000].&amp;[12]&amp;[2000]" c="Dec 00"/>
        <s v="[Forecast Date].[Forecast Date].[Year].&amp;[2001].&amp;[01]&amp;[2001]" c="Jan 01"/>
        <s v="[Forecast Date].[Forecast Date].[Year].&amp;[2001].&amp;[02]&amp;[2001]" c="Feb 01"/>
        <s v="[Forecast Date].[Forecast Date].[Year].&amp;[2001].&amp;[03]&amp;[2001]" c="Mar 01"/>
        <s v="[Forecast Date].[Forecast Date].[Year].&amp;[2001].&amp;[04]&amp;[2001]" c="Apr 01"/>
        <s v="[Forecast Date].[Forecast Date].[Year].&amp;[2001].&amp;[05]&amp;[2001]" c="May 01"/>
        <s v="[Forecast Date].[Forecast Date].[Year].&amp;[2001].&amp;[06]&amp;[2001]" c="Jun 01"/>
        <s v="[Forecast Date].[Forecast Date].[Year].&amp;[2001].&amp;[07]&amp;[2001]" c="Jul 01"/>
        <s v="[Forecast Date].[Forecast Date].[Year].&amp;[2001].&amp;[08]&amp;[2001]" c="Aug 01"/>
        <s v="[Forecast Date].[Forecast Date].[Year].&amp;[2001].&amp;[09]&amp;[2001]" c="Sep 01"/>
        <s v="[Forecast Date].[Forecast Date].[Year].&amp;[2001].&amp;[10]&amp;[2001]" c="Oct 01"/>
        <s v="[Forecast Date].[Forecast Date].[Year].&amp;[2001].&amp;[11]&amp;[2001]" c="Nov 01"/>
        <s v="[Forecast Date].[Forecast Date].[Year].&amp;[2001].&amp;[12]&amp;[2001]" c="Dec 01"/>
        <s v="[Forecast Date].[Forecast Date].[Year].&amp;[2002].&amp;[01]&amp;[2002]" c="Jan 02"/>
        <s v="[Forecast Date].[Forecast Date].[Year].&amp;[2002].&amp;[02]&amp;[2002]" c="Feb 02"/>
        <s v="[Forecast Date].[Forecast Date].[Year].&amp;[2002].&amp;[03]&amp;[2002]" c="Mar 02"/>
        <s v="[Forecast Date].[Forecast Date].[Year].&amp;[2002].&amp;[04]&amp;[2002]" c="Apr 02"/>
        <s v="[Forecast Date].[Forecast Date].[Year].&amp;[2002].&amp;[05]&amp;[2002]" c="May 02"/>
        <s v="[Forecast Date].[Forecast Date].[Year].&amp;[2002].&amp;[06]&amp;[2002]" c="Jun 02"/>
        <s v="[Forecast Date].[Forecast Date].[Year].&amp;[2002].&amp;[07]&amp;[2002]" c="Jul 02"/>
        <s v="[Forecast Date].[Forecast Date].[Year].&amp;[2002].&amp;[08]&amp;[2002]" c="Aug 02"/>
        <s v="[Forecast Date].[Forecast Date].[Year].&amp;[2002].&amp;[09]&amp;[2002]" c="Sep 02"/>
        <s v="[Forecast Date].[Forecast Date].[Year].&amp;[2002].&amp;[10]&amp;[2002]" c="Oct 02"/>
        <s v="[Forecast Date].[Forecast Date].[Year].&amp;[2002].&amp;[11]&amp;[2002]" c="Nov 02"/>
        <s v="[Forecast Date].[Forecast Date].[Year].&amp;[2002].&amp;[12]&amp;[2002]" c="Dec 02"/>
        <s v="[Forecast Date].[Forecast Date].[Year].&amp;[2003].&amp;[01]&amp;[2003]" c="Jan 03"/>
        <s v="[Forecast Date].[Forecast Date].[Year].&amp;[2003].&amp;[02]&amp;[2003]" c="Feb 03"/>
        <s v="[Forecast Date].[Forecast Date].[Year].&amp;[2003].&amp;[03]&amp;[2003]" c="Mar 03"/>
        <s v="[Forecast Date].[Forecast Date].[Year].&amp;[2003].&amp;[04]&amp;[2003]" c="Apr 03"/>
        <s v="[Forecast Date].[Forecast Date].[Year].&amp;[2003].&amp;[05]&amp;[2003]" c="May 03"/>
        <s v="[Forecast Date].[Forecast Date].[Year].&amp;[2003].&amp;[06]&amp;[2003]" c="Jun 03"/>
        <s v="[Forecast Date].[Forecast Date].[Year].&amp;[2003].&amp;[07]&amp;[2003]" c="Jul 03"/>
        <s v="[Forecast Date].[Forecast Date].[Year].&amp;[2003].&amp;[08]&amp;[2003]" c="Aug 03"/>
        <s v="[Forecast Date].[Forecast Date].[Year].&amp;[2003].&amp;[09]&amp;[2003]" c="Sep 03"/>
        <s v="[Forecast Date].[Forecast Date].[Year].&amp;[2003].&amp;[10]&amp;[2003]" c="Oct 03"/>
        <s v="[Forecast Date].[Forecast Date].[Year].&amp;[2003].&amp;[11]&amp;[2003]" c="Nov 03"/>
        <s v="[Forecast Date].[Forecast Date].[Year].&amp;[2003].&amp;[12]&amp;[2003]" c="Dec 03"/>
        <s v="[Forecast Date].[Forecast Date].[Year].&amp;[2004].&amp;[01]&amp;[2004]" c="Jan 04"/>
        <s v="[Forecast Date].[Forecast Date].[Year].&amp;[2004].&amp;[02]&amp;[2004]" c="Feb 04"/>
        <s v="[Forecast Date].[Forecast Date].[Year].&amp;[2004].&amp;[03]&amp;[2004]" c="Mar 04"/>
        <s v="[Forecast Date].[Forecast Date].[Year].&amp;[2004].&amp;[04]&amp;[2004]" c="Apr 04"/>
        <s v="[Forecast Date].[Forecast Date].[Year].&amp;[2004].&amp;[05]&amp;[2004]" c="May 04"/>
        <s v="[Forecast Date].[Forecast Date].[Year].&amp;[2004].&amp;[06]&amp;[2004]" c="Jun 04"/>
        <s v="[Forecast Date].[Forecast Date].[Year].&amp;[2004].&amp;[07]&amp;[2004]" c="Jul 04"/>
        <s v="[Forecast Date].[Forecast Date].[Year].&amp;[2004].&amp;[08]&amp;[2004]" c="Aug 04"/>
        <s v="[Forecast Date].[Forecast Date].[Year].&amp;[2004].&amp;[09]&amp;[2004]" c="Sep 04"/>
        <s v="[Forecast Date].[Forecast Date].[Year].&amp;[2004].&amp;[10]&amp;[2004]" c="Oct 04"/>
        <s v="[Forecast Date].[Forecast Date].[Year].&amp;[2004].&amp;[11]&amp;[2004]" c="Nov 04"/>
        <s v="[Forecast Date].[Forecast Date].[Year].&amp;[2004].&amp;[12]&amp;[2004]" c="Dec 04"/>
        <s v="[Forecast Date].[Forecast Date].[Year].&amp;[2005].&amp;[01]&amp;[2005]" c="Jan 05"/>
        <s v="[Forecast Date].[Forecast Date].[Year].&amp;[2005].&amp;[02]&amp;[2005]" c="Feb 05"/>
        <s v="[Forecast Date].[Forecast Date].[Year].&amp;[2005].&amp;[03]&amp;[2005]" c="Mar 05"/>
        <s v="[Forecast Date].[Forecast Date].[Year].&amp;[2005].&amp;[04]&amp;[2005]" c="Apr 05"/>
        <s v="[Forecast Date].[Forecast Date].[Year].&amp;[2005].&amp;[05]&amp;[2005]" c="May 05"/>
        <s v="[Forecast Date].[Forecast Date].[Year].&amp;[2005].&amp;[06]&amp;[2005]" c="Jun 05"/>
        <s v="[Forecast Date].[Forecast Date].[Year].&amp;[2005].&amp;[07]&amp;[2005]" c="Jul 05"/>
        <s v="[Forecast Date].[Forecast Date].[Year].&amp;[2005].&amp;[08]&amp;[2005]" c="Aug 05"/>
        <s v="[Forecast Date].[Forecast Date].[Year].&amp;[2005].&amp;[09]&amp;[2005]" c="Sep 05"/>
        <s v="[Forecast Date].[Forecast Date].[Year].&amp;[2005].&amp;[10]&amp;[2005]" c="Oct 05"/>
        <s v="[Forecast Date].[Forecast Date].[Year].&amp;[2005].&amp;[11]&amp;[2005]" c="Nov 05"/>
        <s v="[Forecast Date].[Forecast Date].[Year].&amp;[2005].&amp;[12]&amp;[2005]" c="Dec 05"/>
        <s v="[Forecast Date].[Forecast Date].[Year].&amp;[2006].&amp;[01]&amp;[2006]" c="Jan 06"/>
        <s v="[Forecast Date].[Forecast Date].[Year].&amp;[2006].&amp;[02]&amp;[2006]" c="Feb 06"/>
        <s v="[Forecast Date].[Forecast Date].[Year].&amp;[2006].&amp;[03]&amp;[2006]" c="Mar 06"/>
        <s v="[Forecast Date].[Forecast Date].[Year].&amp;[2006].&amp;[04]&amp;[2006]" c="Apr 06"/>
        <s v="[Forecast Date].[Forecast Date].[Year].&amp;[2006].&amp;[05]&amp;[2006]" c="May 06"/>
        <s v="[Forecast Date].[Forecast Date].[Year].&amp;[2006].&amp;[06]&amp;[2006]" c="Jun 06"/>
        <s v="[Forecast Date].[Forecast Date].[Year].&amp;[2006].&amp;[07]&amp;[2006]" c="Jul 06"/>
        <s v="[Forecast Date].[Forecast Date].[Year].&amp;[2006].&amp;[08]&amp;[2006]" c="Aug 06"/>
        <s v="[Forecast Date].[Forecast Date].[Year].&amp;[2006].&amp;[09]&amp;[2006]" c="Sep 06"/>
        <s v="[Forecast Date].[Forecast Date].[Year].&amp;[2006].&amp;[10]&amp;[2006]" c="Oct 06"/>
        <s v="[Forecast Date].[Forecast Date].[Year].&amp;[2006].&amp;[11]&amp;[2006]" c="Nov 06"/>
        <s v="[Forecast Date].[Forecast Date].[Year].&amp;[2006].&amp;[12]&amp;[2006]" c="Dec 06"/>
        <s v="[Forecast Date].[Forecast Date].[Year].&amp;[2007].&amp;[01]&amp;[2007]" c="Jan 07"/>
        <s v="[Forecast Date].[Forecast Date].[Year].&amp;[2007].&amp;[02]&amp;[2007]" c="Feb 07"/>
        <s v="[Forecast Date].[Forecast Date].[Year].&amp;[2007].&amp;[03]&amp;[2007]" c="Mar 07"/>
        <s v="[Forecast Date].[Forecast Date].[Year].&amp;[2007].&amp;[04]&amp;[2007]" c="Apr 07"/>
        <s v="[Forecast Date].[Forecast Date].[Year].&amp;[2007].&amp;[05]&amp;[2007]" c="May 07"/>
        <s v="[Forecast Date].[Forecast Date].[Year].&amp;[2007].&amp;[06]&amp;[2007]" c="Jun 07"/>
        <s v="[Forecast Date].[Forecast Date].[Year].&amp;[2007].&amp;[07]&amp;[2007]" c="Jul 07"/>
        <s v="[Forecast Date].[Forecast Date].[Year].&amp;[2007].&amp;[08]&amp;[2007]" c="Aug 07"/>
        <s v="[Forecast Date].[Forecast Date].[Year].&amp;[2007].&amp;[09]&amp;[2007]" c="Sep 07"/>
        <s v="[Forecast Date].[Forecast Date].[Year].&amp;[2007].&amp;[10]&amp;[2007]" c="Oct 07"/>
        <s v="[Forecast Date].[Forecast Date].[Year].&amp;[2007].&amp;[11]&amp;[2007]" c="Nov 07"/>
        <s v="[Forecast Date].[Forecast Date].[Year].&amp;[2007].&amp;[12]&amp;[2007]" c="Dec 07"/>
        <s v="[Forecast Date].[Forecast Date].[Year].&amp;[2008].&amp;[01]&amp;[2008]" c="Jan 08"/>
        <s v="[Forecast Date].[Forecast Date].[Year].&amp;[2008].&amp;[02]&amp;[2008]" c="Feb 08"/>
        <s v="[Forecast Date].[Forecast Date].[Year].&amp;[2008].&amp;[03]&amp;[2008]" c="Mar 08"/>
        <s v="[Forecast Date].[Forecast Date].[Year].&amp;[2008].&amp;[04]&amp;[2008]" c="Apr 08"/>
        <s v="[Forecast Date].[Forecast Date].[Year].&amp;[2008].&amp;[05]&amp;[2008]" c="May 08"/>
        <s v="[Forecast Date].[Forecast Date].[Year].&amp;[2008].&amp;[06]&amp;[2008]" c="Jun 08"/>
        <s v="[Forecast Date].[Forecast Date].[Year].&amp;[2008].&amp;[07]&amp;[2008]" c="Jul 08"/>
        <s v="[Forecast Date].[Forecast Date].[Year].&amp;[2008].&amp;[08]&amp;[2008]" c="Aug 08"/>
        <s v="[Forecast Date].[Forecast Date].[Year].&amp;[2008].&amp;[09]&amp;[2008]" c="Sep 08"/>
        <s v="[Forecast Date].[Forecast Date].[Year].&amp;[2008].&amp;[10]&amp;[2008]" c="Oct 08"/>
        <s v="[Forecast Date].[Forecast Date].[Year].&amp;[2008].&amp;[11]&amp;[2008]" c="Nov 08"/>
        <s v="[Forecast Date].[Forecast Date].[Year].&amp;[2008].&amp;[12]&amp;[2008]" c="Dec 08"/>
        <s v="[Forecast Date].[Forecast Date].[Year].&amp;[2009].&amp;[01]&amp;[2009]" c="Jan 09"/>
        <s v="[Forecast Date].[Forecast Date].[Year].&amp;[2009].&amp;[02]&amp;[2009]" c="Feb 09"/>
        <s v="[Forecast Date].[Forecast Date].[Year].&amp;[2009].&amp;[03]&amp;[2009]" c="Mar 09"/>
        <s v="[Forecast Date].[Forecast Date].[Year].&amp;[2009].&amp;[04]&amp;[2009]" c="Apr 09"/>
        <s v="[Forecast Date].[Forecast Date].[Year].&amp;[2009].&amp;[05]&amp;[2009]" c="May 09"/>
        <s v="[Forecast Date].[Forecast Date].[Year].&amp;[2009].&amp;[06]&amp;[2009]" c="Jun 09"/>
        <s v="[Forecast Date].[Forecast Date].[Year].&amp;[2009].&amp;[07]&amp;[2009]" c="Jul 09"/>
        <s v="[Forecast Date].[Forecast Date].[Year].&amp;[2009].&amp;[08]&amp;[2009]" c="Aug 09"/>
        <s v="[Forecast Date].[Forecast Date].[Year].&amp;[2009].&amp;[09]&amp;[2009]" c="Sep 09"/>
        <s v="[Forecast Date].[Forecast Date].[Year].&amp;[2009].&amp;[10]&amp;[2009]" c="Oct 09"/>
        <s v="[Forecast Date].[Forecast Date].[Year].&amp;[2009].&amp;[11]&amp;[2009]" c="Nov 09"/>
        <s v="[Forecast Date].[Forecast Date].[Year].&amp;[2009].&amp;[12]&amp;[2009]" c="Dec 09"/>
        <s v="[Forecast Date].[Forecast Date].[Year].&amp;[2010].&amp;[01]&amp;[2010]" c="Jan 10"/>
        <s v="[Forecast Date].[Forecast Date].[Year].&amp;[2010].&amp;[02]&amp;[2010]" c="Feb 10"/>
        <s v="[Forecast Date].[Forecast Date].[Year].&amp;[2010].&amp;[03]&amp;[2010]" c="Mar 10"/>
        <s v="[Forecast Date].[Forecast Date].[Year].&amp;[2010].&amp;[04]&amp;[2010]" c="Apr 10"/>
        <s v="[Forecast Date].[Forecast Date].[Year].&amp;[2010].&amp;[05]&amp;[2010]" c="May 10"/>
        <s v="[Forecast Date].[Forecast Date].[Year].&amp;[2010].&amp;[06]&amp;[2010]" c="Jun 10"/>
        <s v="[Forecast Date].[Forecast Date].[Year].&amp;[2010].&amp;[07]&amp;[2010]" c="Jul 10"/>
        <s v="[Forecast Date].[Forecast Date].[Year].&amp;[2010].&amp;[08]&amp;[2010]" c="Aug 10"/>
        <s v="[Forecast Date].[Forecast Date].[Year].&amp;[2010].&amp;[09]&amp;[2010]" c="Sep 10"/>
        <s v="[Forecast Date].[Forecast Date].[Year].&amp;[2010].&amp;[10]&amp;[2010]" c="Oct 10"/>
        <s v="[Forecast Date].[Forecast Date].[Year].&amp;[2010].&amp;[11]&amp;[2010]" c="Nov 10"/>
        <s v="[Forecast Date].[Forecast Date].[Year].&amp;[2010].&amp;[12]&amp;[2010]" c="Dec 10"/>
        <s v="[Forecast Date].[Forecast Date].[Year].&amp;[2011].&amp;[01]&amp;[2011]" c="Jan 11"/>
        <s v="[Forecast Date].[Forecast Date].[Year].&amp;[2011].&amp;[02]&amp;[2011]" c="Feb 11"/>
        <s v="[Forecast Date].[Forecast Date].[Year].&amp;[2011].&amp;[03]&amp;[2011]" c="Mar 11"/>
        <s v="[Forecast Date].[Forecast Date].[Year].&amp;[2011].&amp;[04]&amp;[2011]" c="Apr 11"/>
        <s v="[Forecast Date].[Forecast Date].[Year].&amp;[2011].&amp;[05]&amp;[2011]" c="May 11"/>
        <s v="[Forecast Date].[Forecast Date].[Year].&amp;[2011].&amp;[06]&amp;[2011]" c="Jun 11"/>
        <s v="[Forecast Date].[Forecast Date].[Year].&amp;[2011].&amp;[07]&amp;[2011]" c="Jul 11"/>
        <s v="[Forecast Date].[Forecast Date].[Year].&amp;[2011].&amp;[08]&amp;[2011]" c="Aug 11"/>
        <s v="[Forecast Date].[Forecast Date].[Year].&amp;[2011].&amp;[09]&amp;[2011]" c="Sep 11"/>
        <s v="[Forecast Date].[Forecast Date].[Year].&amp;[2011].&amp;[10]&amp;[2011]" c="Oct 11"/>
        <s v="[Forecast Date].[Forecast Date].[Year].&amp;[2011].&amp;[11]&amp;[2011]" c="Nov 11"/>
        <s v="[Forecast Date].[Forecast Date].[Year].&amp;[2011].&amp;[12]&amp;[2011]" c="Dec 11"/>
        <s v="[Forecast Date].[Forecast Date].[Year].&amp;[2012].&amp;[01]&amp;[2012]" c="Jan 12"/>
        <s v="[Forecast Date].[Forecast Date].[Year].&amp;[2012].&amp;[02]&amp;[2012]" c="Feb 12"/>
        <s v="[Forecast Date].[Forecast Date].[Year].&amp;[2012].&amp;[03]&amp;[2012]" c="Mar 12"/>
        <s v="[Forecast Date].[Forecast Date].[Year].&amp;[2012].&amp;[04]&amp;[2012]" c="Apr 12"/>
        <s v="[Forecast Date].[Forecast Date].[Year].&amp;[2012].&amp;[05]&amp;[2012]" c="May 12"/>
        <s v="[Forecast Date].[Forecast Date].[Year].&amp;[2012].&amp;[06]&amp;[2012]" c="Jun 12"/>
        <s v="[Forecast Date].[Forecast Date].[Year].&amp;[2012].&amp;[07]&amp;[2012]" c="Jul 12"/>
        <s v="[Forecast Date].[Forecast Date].[Year].&amp;[2012].&amp;[08]&amp;[2012]" c="Aug 12"/>
        <s v="[Forecast Date].[Forecast Date].[Year].&amp;[2012].&amp;[09]&amp;[2012]" c="Sep 12"/>
        <s v="[Forecast Date].[Forecast Date].[Year].&amp;[2012].&amp;[10]&amp;[2012]" c="Oct 12"/>
        <s v="[Forecast Date].[Forecast Date].[Year].&amp;[2012].&amp;[11]&amp;[2012]" c="Nov 12"/>
        <s v="[Forecast Date].[Forecast Date].[Year].&amp;[2012].&amp;[12]&amp;[2012]" c="Dec 12"/>
        <s v="[Forecast Date].[Forecast Date].[Year].&amp;[2013].&amp;[01]&amp;[2013]" c="Jan 13"/>
        <s v="[Forecast Date].[Forecast Date].[Year].&amp;[2013].&amp;[02]&amp;[2013]" c="Feb 13"/>
        <s v="[Forecast Date].[Forecast Date].[Year].&amp;[2013].&amp;[03]&amp;[2013]" c="Mar 13"/>
        <s v="[Forecast Date].[Forecast Date].[Year].&amp;[2013].&amp;[04]&amp;[2013]" c="Apr 13"/>
        <s v="[Forecast Date].[Forecast Date].[Year].&amp;[2013].&amp;[05]&amp;[2013]" c="May 13"/>
        <s v="[Forecast Date].[Forecast Date].[Year].&amp;[2013].&amp;[06]&amp;[2013]" c="Jun 13"/>
        <s v="[Forecast Date].[Forecast Date].[Year].&amp;[2013].&amp;[07]&amp;[2013]" c="Jul 13"/>
        <s v="[Forecast Date].[Forecast Date].[Year].&amp;[2013].&amp;[08]&amp;[2013]" c="Aug 13"/>
        <s v="[Forecast Date].[Forecast Date].[Year].&amp;[2013].&amp;[09]&amp;[2013]" c="Sep 13"/>
        <s v="[Forecast Date].[Forecast Date].[Year].&amp;[2013].&amp;[10]&amp;[2013]" c="Oct 13"/>
        <s v="[Forecast Date].[Forecast Date].[Year].&amp;[2013].&amp;[11]&amp;[2013]" c="Nov 13"/>
        <s v="[Forecast Date].[Forecast Date].[Year].&amp;[2013].&amp;[12]&amp;[2013]" c="Dec 13"/>
        <s v="[Forecast Date].[Forecast Date].[Year].&amp;[2014].&amp;[01]&amp;[2014]" c="Jan 14"/>
        <s v="[Forecast Date].[Forecast Date].[Year].&amp;[2014].&amp;[02]&amp;[2014]" c="Feb 14"/>
        <s v="[Forecast Date].[Forecast Date].[Year].&amp;[2014].&amp;[03]&amp;[2014]" c="Mar 14"/>
        <s v="[Forecast Date].[Forecast Date].[Year].&amp;[2014].&amp;[04]&amp;[2014]" c="Apr 14"/>
        <s v="[Forecast Date].[Forecast Date].[Year].&amp;[2014].&amp;[05]&amp;[2014]" c="May 14"/>
        <s v="[Forecast Date].[Forecast Date].[Year].&amp;[2014].&amp;[06]&amp;[2014]" c="Jun 14"/>
        <s v="[Forecast Date].[Forecast Date].[Year].&amp;[2014].&amp;[07]&amp;[2014]" c="Jul 14"/>
        <s v="[Forecast Date].[Forecast Date].[Year].&amp;[2014].&amp;[08]&amp;[2014]" c="Aug 14"/>
        <s v="[Forecast Date].[Forecast Date].[Year].&amp;[2014].&amp;[09]&amp;[2014]" c="Sep 14"/>
        <s v="[Forecast Date].[Forecast Date].[Year].&amp;[2014].&amp;[10]&amp;[2014]" c="Oct 14"/>
        <s v="[Forecast Date].[Forecast Date].[Year].&amp;[2014].&amp;[11]&amp;[2014]" c="Nov 14"/>
        <s v="[Forecast Date].[Forecast Date].[Year].&amp;[2014].&amp;[12]&amp;[2014]" c="Dec 14"/>
        <s v="[Forecast Date].[Forecast Date].[Year].&amp;[2015].&amp;[01]&amp;[2015]" c="Jan 15"/>
        <s v="[Forecast Date].[Forecast Date].[Year].&amp;[2015].&amp;[02]&amp;[2015]" c="Feb 15"/>
        <s v="[Forecast Date].[Forecast Date].[Year].&amp;[2015].&amp;[03]&amp;[2015]" c="Mar 15"/>
        <s v="[Forecast Date].[Forecast Date].[Year].&amp;[2015].&amp;[04]&amp;[2015]" c="Apr 15"/>
        <s v="[Forecast Date].[Forecast Date].[Year].&amp;[2015].&amp;[05]&amp;[2015]" c="May 15"/>
        <s v="[Forecast Date].[Forecast Date].[Year].&amp;[2015].&amp;[06]&amp;[2015]" c="Jun 15"/>
        <s v="[Forecast Date].[Forecast Date].[Year].&amp;[2015].&amp;[07]&amp;[2015]" c="Jul 15"/>
        <s v="[Forecast Date].[Forecast Date].[Year].&amp;[2015].&amp;[08]&amp;[2015]" c="Aug 15"/>
        <s v="[Forecast Date].[Forecast Date].[Year].&amp;[2015].&amp;[09]&amp;[2015]" c="Sep 15"/>
      </sharedItems>
    </cacheField>
    <cacheField name="[Forecast Date].[Forecast Date].[Version]" caption="Version" numFmtId="0" hierarchy="2" level="3">
      <sharedItems containsSemiMixedTypes="0" containsString="0"/>
    </cacheField>
    <cacheField name="[Forecast Date].[Forecast Date].[Version].[Ordering Version on dbo VDIMDAP00_DataPrevisao IDVersao]" caption="Ordering Version on dbo VDIMDAP00_DataPrevisao IDVersao" propertyName="Ordering Version on dbo VDIMDAP00_DataPrevisao IDVersao" numFmtId="0" hierarchy="2" level="3" memberPropertyField="1">
      <sharedItems containsSemiMixedTypes="0" containsString="0"/>
    </cacheField>
    <cacheField name="[Period].[Period].[Frequency]" caption="Frequency" numFmtId="0" hierarchy="5" level="1">
      <sharedItems count="1">
        <s v="[Period].[Period].[Year]" c="Year"/>
      </sharedItems>
    </cacheField>
    <cacheField name="[Period].[Period].[Period]" caption="Period" numFmtId="0" hierarchy="5" level="2" mappingCount="1">
      <sharedItems count="23">
        <s v="[Period].[Period].[1998]" c="1998" cp="1">
          <x/>
        </s>
        <s v="[Period].[Period].[1999]" c="1999" cp="1">
          <x/>
        </s>
        <s v="[Period].[Period].[2000]" c="2000" cp="1">
          <x/>
        </s>
        <s v="[Period].[Period].[2001]" c="2001" cp="1">
          <x/>
        </s>
        <s v="[Period].[Period].[2002]" c="2002" cp="1">
          <x/>
        </s>
        <s v="[Period].[Period].[2003]" c="2003" cp="1">
          <x/>
        </s>
        <s v="[Period].[Period].[2004]" c="2004" cp="1">
          <x/>
        </s>
        <s v="[Period].[Period].[2005]" c="2005" cp="1">
          <x/>
        </s>
        <s v="[Period].[Period].[2006]" c="2006" cp="1">
          <x/>
        </s>
        <s v="[Period].[Period].[2007]" c="2007" cp="1">
          <x/>
        </s>
        <s v="[Period].[Period].[2008]" c="2008" cp="1">
          <x/>
        </s>
        <s v="[Period].[Period].[2009]" c="2009" cp="1">
          <x/>
        </s>
        <s v="[Period].[Period].[2010]" c="2010" cp="1">
          <x/>
        </s>
        <s v="[Period].[Period].[2011]" c="2011" cp="1">
          <x/>
        </s>
        <s v="[Period].[Period].[2012]" c="2012" cp="1">
          <x/>
        </s>
        <s v="[Period].[Period].[2013]" c="2013" cp="1">
          <x/>
        </s>
        <s v="[Period].[Period].[2014]" c="2014" cp="1">
          <x/>
        </s>
        <s v="[Period].[Period].[2015]" c="2015" cp="1">
          <x/>
        </s>
        <s v="[Period].[Period].[2016]" c="2016" cp="1">
          <x/>
        </s>
        <s v="[Period].[Period].[2017]" c="2017" cp="1">
          <x/>
        </s>
        <s v="[Period].[Period].[2018]" c="2018" cp="1">
          <x/>
        </s>
        <s v="[Period].[Period].[2019]" c="2019" cp="1">
          <x/>
        </s>
        <s v="[Period].[Period].[2020]" c="2020" cp="1">
          <x/>
        </s>
      </sharedItems>
      <mpMap v="20"/>
    </cacheField>
    <cacheField name="[Period].[Period].[Period].[Time Span]" caption="Time Span" propertyName="Time Span" numFmtId="0" hierarchy="5" level="2" memberPropertyField="1">
      <sharedItems count="1">
        <s v="Year"/>
      </sharedItems>
    </cacheField>
  </cacheFields>
  <cacheHierarchies count="31">
    <cacheHierarchy uniqueName="[Country].[Country]" caption="Country" defaultMemberUniqueName="[Country].[Country].[All]" allUniqueName="[Country].[Country].[All]" dimensionUniqueName="[Country]" displayFolder="" count="3" unbalanced="0">
      <fieldsUsage count="3">
        <fieldUsage x="-1"/>
        <fieldUsage x="1"/>
        <fieldUsage x="2"/>
      </fieldsUsage>
    </cacheHierarchy>
    <cacheHierarchy uniqueName="[Forecast Date].[All Versions]" caption="All Versions" attribute="1" defaultMemberUniqueName="[Forecast Date].[All Versions].&amp;[Last Version]" dimensionUniqueName="[Forecast Date]" displayFolder="" count="0" unbalanced="0"/>
    <cacheHierarchy uniqueName="[Forecast Date].[Forecast Date]" caption="Forecast Date" defaultMemberUniqueName="[Forecast Date].[Forecast Date].[All]" allUniqueName="[Forecast Date].[Forecast Date].[All]" dimensionUniqueName="[Forecast Date]" displayFolder="" count="4" unbalanced="0">
      <fieldsUsage count="4">
        <fieldUsage x="-1"/>
        <fieldUsage x="14"/>
        <fieldUsage x="15"/>
        <fieldUsage x="16"/>
      </fieldsUsage>
    </cacheHierarchy>
    <cacheHierarchy uniqueName="[Forecast Date].[Last-Previous Forecasts]" caption="Last-Previous Forecasts" attribute="1" defaultMemberUniqueName="[Forecast Date].[Last-Previous Forecasts].[All]" allUniqueName="[Forecast Date].[Last-Previous Forecasts].[All]" dimensionUniqueName="[Forecast Date]" displayFolder="" count="0" unbalanced="0"/>
    <cacheHierarchy uniqueName="[Organism].[Organism]" caption="Organism" defaultMemberUniqueName="[Organism].[Organism].[All]" allUniqueName="[Organism].[Organism].[All]" dimensionUniqueName="[Organism]" displayFolder="" count="2" unbalanced="0">
      <fieldsUsage count="2">
        <fieldUsage x="-1"/>
        <fieldUsage x="5"/>
      </fieldsUsage>
    </cacheHierarchy>
    <cacheHierarchy uniqueName="[Period].[Period]" caption="Period" defaultMemberUniqueName="[Period].[Period].[All]" allUniqueName="[Period].[Period].[All]" dimensionUniqueName="[Period]" displayFolder="" count="3" unbalanced="0">
      <fieldsUsage count="3">
        <fieldUsage x="-1"/>
        <fieldUsage x="18"/>
        <fieldUsage x="19"/>
      </fieldsUsage>
    </cacheHierarchy>
    <cacheHierarchy uniqueName="[Unit].[Unit]" caption="Unit" attribute="1" defaultMemberUniqueName="[Unit].[Unit].[All]" allUniqueName="[Unit].[Unit].[All]" dimensionUniqueName="[Unit]" displayFolder="" count="2" unbalanced="0">
      <fieldsUsage count="2">
        <fieldUsage x="-1"/>
        <fieldUsage x="13"/>
      </fieldsUsage>
    </cacheHierarchy>
    <cacheHierarchy uniqueName="[Variable].[Variable]" caption="Variable" defaultMemberUniqueName="[Variable].[Variable].[All]" allUniqueName="[Variable].[Variable].[All]" dimensionUniqueName="[Variable]" displayFolder="" count="3" unbalanced="0">
      <fieldsUsage count="3">
        <fieldUsage x="-1"/>
        <fieldUsage x="8"/>
        <fieldUsage x="9"/>
      </fieldsUsage>
    </cacheHierarchy>
    <cacheHierarchy uniqueName="[Country].[Category]" caption="Category" attribute="1" defaultMemberUniqueName="[Country].[Category].[All]" allUniqueName="[Country].[Category].[All]" dimensionUniqueName="[Country]" displayFolder="" count="0" unbalanced="0" hidden="1"/>
    <cacheHierarchy uniqueName="[Country].[CountryName]" caption="CountryName" attribute="1" defaultMemberUniqueName="[Country].[CountryName].[All]" allUniqueName="[Country].[CountryName].[All]" dimensionUniqueName="[Country]" displayFolder="" count="0" unbalanced="0" hidden="1"/>
    <cacheHierarchy uniqueName="[Country].[IDCountry]" caption="IDCountry" attribute="1" keyAttribute="1" defaultMemberUniqueName="[Country].[IDCountry].[All]" allUniqueName="[Country].[IDCountry].[All]" dimensionUniqueName="[Country]" displayFolder="" count="0" unbalanced="0" hidden="1"/>
    <cacheHierarchy uniqueName="[Country].[Ordering CountryName on dbo VDIMPAI00_Pais NumOrdem]" caption="Ordering CountryName on dbo VDIMPAI00_Pais NumOrdem" attribute="1" defaultMemberUniqueName="[Country].[Ordering CountryName on dbo VDIMPAI00_Pais NumOrdem].[All]" allUniqueName="[Country].[Ordering CountryName on dbo VDIMPAI00_Pais NumOrdem].[All]" dimensionUniqueName="[Country]" displayFolder="" count="0" unbalanced="0" hidden="1"/>
    <cacheHierarchy uniqueName="[Forecast Date].[IDPublication]" caption="IDPublication" attribute="1" keyAttribute="1" defaultMemberUniqueName="[Forecast Date].[IDPublication].[All]" allUniqueName="[Forecast Date].[IDPublication].[All]" dimensionUniqueName="[Forecast Date]" displayFolder="" count="0" unbalanced="0" hidden="1"/>
    <cacheHierarchy uniqueName="[Forecast Date].[Month]" caption="Month" attribute="1" defaultMemberUniqueName="[Forecast Date].[Month].[All]" allUniqueName="[Forecast Date].[Month].[All]" dimensionUniqueName="[Forecast Date]" displayFolder="" count="0" unbalanced="0" hidden="1"/>
    <cacheHierarchy uniqueName="[Forecast Date].[Ordering Version on dbo VDIMDAP00_DataPrevisao IDVersao]" caption="Ordering Version on dbo VDIMDAP00_DataPrevisao IDVersao" attribute="1" defaultMemberUniqueName="[Forecast Date].[Ordering Version on dbo VDIMDAP00_DataPrevisao IDVersao].[All]" allUniqueName="[Forecast Date].[Ordering Version on dbo VDIMDAP00_DataPrevisao IDVersao].[All]" dimensionUniqueName="[Forecast Date]" displayFolder="" count="0" unbalanced="0" hidden="1"/>
    <cacheHierarchy uniqueName="[Forecast Date].[Version]" caption="Version" attribute="1" defaultMemberUniqueName="[Forecast Date].[Version].[All]" allUniqueName="[Forecast Date].[Version].[All]" dimensionUniqueName="[Forecast Date]" displayFolder="" count="0" unbalanced="0" hidden="1"/>
    <cacheHierarchy uniqueName="[Forecast Date].[Year]" caption="Year" attribute="1" defaultMemberUniqueName="[Forecast Date].[Year].[All]" allUniqueName="[Forecast Date].[Year].[All]" dimensionUniqueName="[Forecast Date]" displayFolder="" count="0" unbalanced="0" hidden="1"/>
    <cacheHierarchy uniqueName="[Organism].[Dsg Organ]" caption="Dsg Organ" attribute="1" defaultMemberUniqueName="[Organism].[Dsg Organ].[All]" allUniqueName="[Organism].[Dsg Organ].[All]" dimensionUniqueName="[Organism]" displayFolder="" count="0" unbalanced="0" hidden="1"/>
    <cacheHierarchy uniqueName="[Organism].[IDOrganism]" caption="IDOrganism" attribute="1" keyAttribute="1" defaultMemberUniqueName="[Organism].[IDOrganism].[All]" allUniqueName="[Organism].[IDOrganism].[All]" dimensionUniqueName="[Organism]" displayFolder="" count="0" unbalanced="0" hidden="1"/>
    <cacheHierarchy uniqueName="[Organism].[Num Ordem]" caption="Num Ordem" attribute="1" defaultMemberUniqueName="[Organism].[Num Ordem].[All]" allUniqueName="[Organism].[Num Ordem].[All]" dimensionUniqueName="[Organism]" displayFolder="" count="0" unbalanced="0" hidden="1"/>
    <cacheHierarchy uniqueName="[Organism].[Ordering Dsg Organ on dbo VDIMORG00_Organismo NumOrdem]" caption="Ordering Dsg Organ on dbo VDIMORG00_Organismo NumOrdem" attribute="1" defaultMemberUniqueName="[Organism].[Ordering Dsg Organ on dbo VDIMORG00_Organismo NumOrdem].[All]" allUniqueName="[Organism].[Ordering Dsg Organ on dbo VDIMORG00_Organismo NumOrdem].[All]" dimensionUniqueName="[Organism]" displayFolder="" count="0" unbalanced="0" hidden="1"/>
    <cacheHierarchy uniqueName="[Period].[Time Period]" caption="Time Period" attribute="1" keyAttribute="1" defaultMemberUniqueName="[Period].[Time Period].[All]" allUniqueName="[Period].[Time Period].[All]" dimensionUniqueName="[Period]" displayFolder="" count="0" unbalanced="0" hidden="1"/>
    <cacheHierarchy uniqueName="[Period].[Time Span]" caption="Time Span" attribute="1" defaultMemberUniqueName="[Period].[Time Span].[All]" allUniqueName="[Period].[Time Span].[All]" dimensionUniqueName="[Period]" displayFolder="" count="0" unbalanced="0" hidden="1"/>
    <cacheHierarchy uniqueName="[Unit].[IDUnit]" caption="IDUnit" attribute="1" keyAttribute="1" defaultMemberUniqueName="[Unit].[IDUnit].[All]" allUniqueName="[Unit].[IDUnit].[All]" dimensionUniqueName="[Unit]" displayFolder="" count="0" unbalanced="0" hidden="1"/>
    <cacheHierarchy uniqueName="[Variable].[Dsg Categoria]" caption="Dsg Categoria" attribute="1" defaultMemberUniqueName="[Variable].[Dsg Categoria].[All]" allUniqueName="[Variable].[Dsg Categoria].[All]" dimensionUniqueName="[Variable]" displayFolder="" count="0" unbalanced="0" hidden="1"/>
    <cacheHierarchy uniqueName="[Variable].[IDVariable]" caption="IDVariable" attribute="1" keyAttribute="1" defaultMemberUniqueName="[Variable].[IDVariable].[All]" allUniqueName="[Variable].[IDVariable].[All]" dimensionUniqueName="[Variable]" displayFolder="" count="0" unbalanced="0" hidden="1"/>
    <cacheHierarchy uniqueName="[Variable].[Ordering Dsg Categoria on dbo VDIMCAV00_CategoriaVariavel NumOrdem]" caption="Ordering Dsg Categoria on dbo VDIMCAV00_CategoriaVariavel NumOrdem" attribute="1" defaultMemberUniqueName="[Variable].[Ordering Dsg Categoria on dbo VDIMCAV00_CategoriaVariavel NumOrdem].[All]" allUniqueName="[Variable].[Ordering Dsg Categoria on dbo VDIMCAV00_CategoriaVariavel NumOrdem].[All]" dimensionUniqueName="[Variable]" displayFolder="" count="0" unbalanced="0" hidden="1"/>
    <cacheHierarchy uniqueName="[Variable].[Ordering VariableName on dbo VDIMVAO00_Variavel NumOrdem]" caption="Ordering VariableName on dbo VDIMVAO00_Variavel NumOrdem" attribute="1" defaultMemberUniqueName="[Variable].[Ordering VariableName on dbo VDIMVAO00_Variavel NumOrdem].[All]" allUniqueName="[Variable].[Ordering VariableName on dbo VDIMVAO00_Variavel NumOrdem].[All]" dimensionUniqueName="[Variable]" displayFolder="" count="0" unbalanced="0" hidden="1"/>
    <cacheHierarchy uniqueName="[Variable].[VariableName]" caption="VariableName" attribute="1" defaultMemberUniqueName="[Variable].[VariableName].[All]" allUniqueName="[Variable].[VariableName].[All]" dimensionUniqueName="[Variable]" displayFolder="" count="0" unbalanced="0" hidden="1"/>
    <cacheHierarchy uniqueName="[Measures].[Value]" caption="Value" measure="1" displayFolder="" count="0" oneField="1">
      <fieldsUsage count="1">
        <fieldUsage x="0"/>
      </fieldsUsage>
    </cacheHierarchy>
    <cacheHierarchy uniqueName="[Measures].[InitialValue]" caption="InitialValue" measure="1" displayFolder="" measureGroup="Macroeconomic Forecasts" count="0" hidden="1"/>
  </cacheHierarchies>
  <kpis count="0"/>
  <dimensions count="7">
    <dimension name="Country" uniqueName="[Country]" caption="Country"/>
    <dimension name="Forecast Date" uniqueName="[Forecast Date]" caption="Forecast Date"/>
    <dimension measure="1" name="Measures" uniqueName="[Measures]" caption="Measures"/>
    <dimension name="Organism" uniqueName="[Organism]" caption="Organism"/>
    <dimension name="Period" uniqueName="[Period]" caption="Period"/>
    <dimension name="Unit" uniqueName="[Unit]" caption="Unit"/>
    <dimension name="Variable" uniqueName="[Variable]" caption="Variable"/>
  </dimensions>
  <measureGroups count="1">
    <measureGroup name="Macroeconomic Forecasts" caption="Macroeconomic Forecasts"/>
  </measureGroups>
  <maps count="6">
    <map measureGroup="0" dimension="0"/>
    <map measureGroup="0" dimension="1"/>
    <map measureGroup="0" dimension="3"/>
    <map measureGroup="0" dimension="4"/>
    <map measureGroup="0" dimension="5"/>
    <map measureGroup="0" dimension="6"/>
  </map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Joana Garcia" refreshedDate="42261.472461458332" backgroundQuery="1" createdVersion="3" refreshedVersion="3" minRefreshableVersion="3" recordCount="0" supportSubquery="1" supportAdvancedDrill="1">
  <cacheSource type="external" connectionId="1"/>
  <cacheFields count="23">
    <cacheField name="[Organism].[Organism].[Organism]" caption="Organism" numFmtId="0" hierarchy="4" level="1">
      <sharedItems count="1">
        <s v="[Organism].[Organism].[Organism].&amp;[Consensus Economics]" c="Consensus Economics"/>
      </sharedItems>
    </cacheField>
    <cacheField name="[Organism].[Organism].[Organism].[ID Organ]" caption="ID Organ" propertyName="ID Organ" numFmtId="0" hierarchy="4" level="1" memberPropertyField="1">
      <sharedItems containsSemiMixedTypes="0" containsString="0"/>
    </cacheField>
    <cacheField name="[Organism].[Organism].[Organism].[Ordering Dsg Organ on dbo VDIMORG00_Organismo NumOrdem]" caption="Ordering Dsg Organ on dbo VDIMORG00_Organismo NumOrdem" propertyName="Ordering Dsg Organ on dbo VDIMORG00_Organismo NumOrdem" numFmtId="0" hierarchy="4" level="1" memberPropertyField="1">
      <sharedItems containsSemiMixedTypes="0" containsString="0"/>
    </cacheField>
    <cacheField name="[Period].[Period].[Frequency]" caption="Frequency" numFmtId="0" hierarchy="5" level="1">
      <sharedItems count="1">
        <s v="[Period].[Period].[Quarter]" c="Quarter"/>
      </sharedItems>
    </cacheField>
    <cacheField name="[Period].[Period].[Period]" caption="Period" numFmtId="0" hierarchy="5" level="2" mappingCount="1">
      <sharedItems count="64">
        <s v="[Period].[Period].[2001Q3]" c="2001Q3" cp="1">
          <x/>
        </s>
        <s v="[Period].[Period].[2001Q4]" c="2001Q4" cp="1">
          <x/>
        </s>
        <s v="[Period].[Period].[2002Q1]" c="2002Q1" cp="1">
          <x/>
        </s>
        <s v="[Period].[Period].[2002Q2]" c="2002Q2" cp="1">
          <x/>
        </s>
        <s v="[Period].[Period].[2002Q3]" c="2002Q3" cp="1">
          <x/>
        </s>
        <s v="[Period].[Period].[2002Q4]" c="2002Q4" cp="1">
          <x/>
        </s>
        <s v="[Period].[Period].[2003Q1]" c="2003Q1" cp="1">
          <x/>
        </s>
        <s v="[Period].[Period].[2003Q2]" c="2003Q2" cp="1">
          <x/>
        </s>
        <s v="[Period].[Period].[2003Q3]" c="2003Q3" cp="1">
          <x/>
        </s>
        <s v="[Period].[Period].[2003Q4]" c="2003Q4" cp="1">
          <x/>
        </s>
        <s v="[Period].[Period].[2004Q1]" c="2004Q1" cp="1">
          <x/>
        </s>
        <s v="[Period].[Period].[2004Q2]" c="2004Q2" cp="1">
          <x/>
        </s>
        <s v="[Period].[Period].[2004Q3]" c="2004Q3" cp="1">
          <x/>
        </s>
        <s v="[Period].[Period].[2004Q4]" c="2004Q4" cp="1">
          <x/>
        </s>
        <s v="[Period].[Period].[2005Q1]" c="2005Q1" cp="1">
          <x/>
        </s>
        <s v="[Period].[Period].[2005Q2]" c="2005Q2" cp="1">
          <x/>
        </s>
        <s v="[Period].[Period].[2005Q3]" c="2005Q3" cp="1">
          <x/>
        </s>
        <s v="[Period].[Period].[2005Q4]" c="2005Q4" cp="1">
          <x/>
        </s>
        <s v="[Period].[Period].[2006Q1]" c="2006Q1" cp="1">
          <x/>
        </s>
        <s v="[Period].[Period].[2006Q2]" c="2006Q2" cp="1">
          <x/>
        </s>
        <s v="[Period].[Period].[2006Q3]" c="2006Q3" cp="1">
          <x/>
        </s>
        <s v="[Period].[Period].[2006Q4]" c="2006Q4" cp="1">
          <x/>
        </s>
        <s v="[Period].[Period].[2007Q1]" c="2007Q1" cp="1">
          <x/>
        </s>
        <s v="[Period].[Period].[2007Q2]" c="2007Q2" cp="1">
          <x/>
        </s>
        <s v="[Period].[Period].[2007Q3]" c="2007Q3" cp="1">
          <x/>
        </s>
        <s v="[Period].[Period].[2007Q4]" c="2007Q4" cp="1">
          <x/>
        </s>
        <s v="[Period].[Period].[2008Q1]" c="2008Q1" cp="1">
          <x/>
        </s>
        <s v="[Period].[Period].[2008Q2]" c="2008Q2" cp="1">
          <x/>
        </s>
        <s v="[Period].[Period].[2008Q3]" c="2008Q3" cp="1">
          <x/>
        </s>
        <s v="[Period].[Period].[2008Q4]" c="2008Q4" cp="1">
          <x/>
        </s>
        <s v="[Period].[Period].[2009Q1]" c="2009Q1" cp="1">
          <x/>
        </s>
        <s v="[Period].[Period].[2009Q2]" c="2009Q2" cp="1">
          <x/>
        </s>
        <s v="[Period].[Period].[2009Q3]" c="2009Q3" cp="1">
          <x/>
        </s>
        <s v="[Period].[Period].[2009Q4]" c="2009Q4" cp="1">
          <x/>
        </s>
        <s v="[Period].[Period].[2010Q1]" c="2010Q1" cp="1">
          <x/>
        </s>
        <s v="[Period].[Period].[2010Q2]" c="2010Q2" cp="1">
          <x/>
        </s>
        <s v="[Period].[Period].[2010Q3]" c="2010Q3" cp="1">
          <x/>
        </s>
        <s v="[Period].[Period].[2010Q4]" c="2010Q4" cp="1">
          <x/>
        </s>
        <s v="[Period].[Period].[2011Q1]" c="2011Q1" cp="1">
          <x/>
        </s>
        <s v="[Period].[Period].[2011Q2]" c="2011Q2" cp="1">
          <x/>
        </s>
        <s v="[Period].[Period].[2011Q3]" c="2011Q3" cp="1">
          <x/>
        </s>
        <s v="[Period].[Period].[2011Q4]" c="2011Q4" cp="1">
          <x/>
        </s>
        <s v="[Period].[Period].[2012Q1]" c="2012Q1" cp="1">
          <x/>
        </s>
        <s v="[Period].[Period].[2012Q2]" c="2012Q2" cp="1">
          <x/>
        </s>
        <s v="[Period].[Period].[2012Q3]" c="2012Q3" cp="1">
          <x/>
        </s>
        <s v="[Period].[Period].[2012Q4]" c="2012Q4" cp="1">
          <x/>
        </s>
        <s v="[Period].[Period].[2013Q1]" c="2013Q1" cp="1">
          <x/>
        </s>
        <s v="[Period].[Period].[2013Q2]" c="2013Q2" cp="1">
          <x/>
        </s>
        <s v="[Period].[Period].[2013Q3]" c="2013Q3" cp="1">
          <x/>
        </s>
        <s v="[Period].[Period].[2013Q4]" c="2013Q4" cp="1">
          <x/>
        </s>
        <s v="[Period].[Period].[2014Q1]" c="2014Q1" cp="1">
          <x/>
        </s>
        <s v="[Period].[Period].[2014Q2]" c="2014Q2" cp="1">
          <x/>
        </s>
        <s v="[Period].[Period].[2014Q3]" c="2014Q3" cp="1">
          <x/>
        </s>
        <s v="[Period].[Period].[2014Q4]" c="2014Q4" cp="1">
          <x/>
        </s>
        <s v="[Period].[Period].[2015Q1]" c="2015Q1" cp="1">
          <x/>
        </s>
        <s v="[Period].[Period].[2015Q2]" c="2015Q2" cp="1">
          <x/>
        </s>
        <s v="[Period].[Period].[2015Q3]" c="2015Q3" cp="1">
          <x/>
        </s>
        <s v="[Period].[Period].[2015Q4]" c="2015Q4" cp="1">
          <x/>
        </s>
        <s v="[Period].[Period].[2016Q1]" c="2016Q1" cp="1">
          <x/>
        </s>
        <s v="[Period].[Period].[2016Q2]" c="2016Q2" cp="1">
          <x/>
        </s>
        <s v="[Period].[Period].[2016Q3]" c="2016Q3" cp="1">
          <x/>
        </s>
        <s v="[Period].[Period].[2016Q4]" c="2016Q4" cp="1">
          <x/>
        </s>
        <s v="[Period].[Period].[2017Q1]" c="2017Q1" cp="1">
          <x/>
        </s>
        <s v="[Period].[Period].[2017Q2]" c="2017Q2" cp="1">
          <x/>
        </s>
      </sharedItems>
      <mpMap v="5"/>
    </cacheField>
    <cacheField name="[Period].[Period].[Period].[Time Span]" caption="Time Span" propertyName="Time Span" numFmtId="0" hierarchy="5" level="2" memberPropertyField="1">
      <sharedItems count="1">
        <s v="Quarter"/>
      </sharedItems>
    </cacheField>
    <cacheField name="[Variable].[Variable].[Topic]" caption="Topic" numFmtId="0" hierarchy="7" level="1">
      <sharedItems count="1">
        <s v="[Variable].[Variable].[Topic].&amp;[Prices and costs]" c="Prices and costs"/>
      </sharedItems>
    </cacheField>
    <cacheField name="[Variable].[Variable].[Variable]" caption="Variable" numFmtId="0" hierarchy="7" level="2">
      <sharedItems count="3">
        <s v="[Variable].[Variable].[Topic].&amp;[Prices and costs].&amp;[HICP / CPI]" c="HICP / CPI"/>
        <s v="[Variable].[Variable].[Topic].&amp;[Prices and costs].&amp;[HICP energy]" c="HICP energy"/>
        <s v="[Variable].[Variable].[Topic].&amp;[Prices and costs].&amp;[HICP exc. energy]" c="HICP exc. energy"/>
      </sharedItems>
    </cacheField>
    <cacheField name="[Variable].[Variable].[Topic].[Ordering Dsg Categoria on dbo VDIMCAV00_CategoriaVariavel NumOrdem]" caption="Ordering Dsg Categoria on dbo VDIMCAV00_CategoriaVariavel NumOrdem" propertyName="Ordering Dsg Categoria on dbo VDIMCAV00_CategoriaVariavel NumOrdem" numFmtId="0" hierarchy="7" level="1" memberPropertyField="1">
      <sharedItems containsSemiMixedTypes="0" containsString="0"/>
    </cacheField>
    <cacheField name="[Variable].[Variable].[Variable].[Ordering VariableName on dbo VDIMVAO00_Variavel NumOrdem]" caption="Ordering VariableName on dbo VDIMVAO00_Variavel NumOrdem" propertyName="Ordering VariableName on dbo VDIMVAO00_Variavel NumOrdem" numFmtId="0" hierarchy="7" level="2" memberPropertyField="1">
      <sharedItems containsSemiMixedTypes="0" containsString="0"/>
    </cacheField>
    <cacheField name="[Variable].[Variable].[Variable].[VariableID]" caption="VariableID" propertyName="VariableID" numFmtId="0" hierarchy="7" level="2" memberPropertyField="1">
      <sharedItems containsSemiMixedTypes="0" containsString="0"/>
    </cacheField>
    <cacheField name="[Unit].[Unit].[Unit]" caption="Unit" numFmtId="0" hierarchy="6" level="1">
      <sharedItems containsSemiMixedTypes="0" containsString="0"/>
    </cacheField>
    <cacheField name="[Country].[Country].[Classification]" caption="Classification" numFmtId="0" level="1">
      <sharedItems count="2">
        <s v="[Country].[Country].[Classification].&amp;[Aggregates]" c="Aggregates"/>
        <s v="[Country].[Country].[Classification].&amp;[Countries]" u="1" c="Countries"/>
      </sharedItems>
    </cacheField>
    <cacheField name="[Country].[Country].[Country]" caption="Country" numFmtId="0" level="2">
      <sharedItems count="1">
        <s v="[Country].[Country].[Classification].&amp;[Aggregates].&amp;[Euro area]" c="Euro area"/>
      </sharedItems>
    </cacheField>
    <cacheField name="[Country].[Country].[Country].[CountryID]" caption="CountryID" propertyName="CountryID" numFmtId="0" level="2" memberPropertyField="1">
      <sharedItems containsSemiMixedTypes="0" containsString="0"/>
    </cacheField>
    <cacheField name="[Country].[Country].[Country].[Ordering CountryName on dbo VDIMPAI00_Pais NumOrdem]" caption="Ordering CountryName on dbo VDIMPAI00_Pais NumOrdem" propertyName="Ordering CountryName on dbo VDIMPAI00_Pais NumOrdem" numFmtId="0" level="2" memberPropertyField="1">
      <sharedItems containsSemiMixedTypes="0" containsString="0"/>
    </cacheField>
    <cacheField name="[Forecast Date].[Last-Previous Forecasts].[Last-Previous Forecasts]" caption="Last-Previous Forecasts" numFmtId="0" hierarchy="3" level="1">
      <sharedItems count="1">
        <s v="[Forecast Date].[Last-Previous Forecasts].&amp;[Last]" c="Last"/>
      </sharedItems>
    </cacheField>
    <cacheField name="[Forecast Date].[Forecast Date].[Year]" caption="Year" numFmtId="0" hierarchy="2" level="1">
      <sharedItems count="14">
        <s v="[Forecast Date].[Forecast Date].[Year].&amp;[2002]" c="2002"/>
        <s v="[Forecast Date].[Forecast Date].[Year].&amp;[2003]" c="2003"/>
        <s v="[Forecast Date].[Forecast Date].[Year].&amp;[2004]" c="2004"/>
        <s v="[Forecast Date].[Forecast Date].[Year].&amp;[2005]" c="2005"/>
        <s v="[Forecast Date].[Forecast Date].[Year].&amp;[2006]" c="2006"/>
        <s v="[Forecast Date].[Forecast Date].[Year].&amp;[2007]" c="2007"/>
        <s v="[Forecast Date].[Forecast Date].[Year].&amp;[2008]" c="2008"/>
        <s v="[Forecast Date].[Forecast Date].[Year].&amp;[2009]" c="2009"/>
        <s v="[Forecast Date].[Forecast Date].[Year].&amp;[2010]" c="2010"/>
        <s v="[Forecast Date].[Forecast Date].[Year].&amp;[2011]" c="2011"/>
        <s v="[Forecast Date].[Forecast Date].[Year].&amp;[2012]" c="2012"/>
        <s v="[Forecast Date].[Forecast Date].[Year].&amp;[2013]" c="2013"/>
        <s v="[Forecast Date].[Forecast Date].[Year].&amp;[2014]" c="2014"/>
        <s v="[Forecast Date].[Forecast Date].[Year].&amp;[2015]" c="2015"/>
      </sharedItems>
    </cacheField>
    <cacheField name="[Forecast Date].[Forecast Date].[Month]" caption="Month" numFmtId="0" hierarchy="2" level="2">
      <sharedItems count="52">
        <s v="[Forecast Date].[Forecast Date].[Year].&amp;[2002].&amp;[12]&amp;[2002]" c="Dec 02"/>
        <s v="[Forecast Date].[Forecast Date].[Year].&amp;[2003].&amp;[03]&amp;[2003]" c="Mar 03"/>
        <s v="[Forecast Date].[Forecast Date].[Year].&amp;[2003].&amp;[06]&amp;[2003]" c="Jun 03"/>
        <s v="[Forecast Date].[Forecast Date].[Year].&amp;[2003].&amp;[09]&amp;[2003]" c="Sep 03"/>
        <s v="[Forecast Date].[Forecast Date].[Year].&amp;[2003].&amp;[12]&amp;[2003]" c="Dec 03"/>
        <s v="[Forecast Date].[Forecast Date].[Year].&amp;[2004].&amp;[03]&amp;[2004]" c="Mar 04"/>
        <s v="[Forecast Date].[Forecast Date].[Year].&amp;[2004].&amp;[06]&amp;[2004]" c="Jun 04"/>
        <s v="[Forecast Date].[Forecast Date].[Year].&amp;[2004].&amp;[09]&amp;[2004]" c="Sep 04"/>
        <s v="[Forecast Date].[Forecast Date].[Year].&amp;[2004].&amp;[12]&amp;[2004]" c="Dec 04"/>
        <s v="[Forecast Date].[Forecast Date].[Year].&amp;[2005].&amp;[03]&amp;[2005]" c="Mar 05"/>
        <s v="[Forecast Date].[Forecast Date].[Year].&amp;[2005].&amp;[06]&amp;[2005]" c="Jun 05"/>
        <s v="[Forecast Date].[Forecast Date].[Year].&amp;[2005].&amp;[09]&amp;[2005]" c="Sep 05"/>
        <s v="[Forecast Date].[Forecast Date].[Year].&amp;[2005].&amp;[12]&amp;[2005]" c="Dec 05"/>
        <s v="[Forecast Date].[Forecast Date].[Year].&amp;[2006].&amp;[03]&amp;[2006]" c="Mar 06"/>
        <s v="[Forecast Date].[Forecast Date].[Year].&amp;[2006].&amp;[06]&amp;[2006]" c="Jun 06"/>
        <s v="[Forecast Date].[Forecast Date].[Year].&amp;[2006].&amp;[09]&amp;[2006]" c="Sep 06"/>
        <s v="[Forecast Date].[Forecast Date].[Year].&amp;[2006].&amp;[12]&amp;[2006]" c="Dec 06"/>
        <s v="[Forecast Date].[Forecast Date].[Year].&amp;[2007].&amp;[03]&amp;[2007]" c="Mar 07"/>
        <s v="[Forecast Date].[Forecast Date].[Year].&amp;[2007].&amp;[06]&amp;[2007]" c="Jun 07"/>
        <s v="[Forecast Date].[Forecast Date].[Year].&amp;[2007].&amp;[09]&amp;[2007]" c="Sep 07"/>
        <s v="[Forecast Date].[Forecast Date].[Year].&amp;[2007].&amp;[12]&amp;[2007]" c="Dec 07"/>
        <s v="[Forecast Date].[Forecast Date].[Year].&amp;[2008].&amp;[03]&amp;[2008]" c="Mar 08"/>
        <s v="[Forecast Date].[Forecast Date].[Year].&amp;[2008].&amp;[06]&amp;[2008]" c="Jun 08"/>
        <s v="[Forecast Date].[Forecast Date].[Year].&amp;[2008].&amp;[09]&amp;[2008]" c="Sep 08"/>
        <s v="[Forecast Date].[Forecast Date].[Year].&amp;[2008].&amp;[12]&amp;[2008]" c="Dec 08"/>
        <s v="[Forecast Date].[Forecast Date].[Year].&amp;[2009].&amp;[03]&amp;[2009]" c="Mar 09"/>
        <s v="[Forecast Date].[Forecast Date].[Year].&amp;[2009].&amp;[06]&amp;[2009]" c="Jun 09"/>
        <s v="[Forecast Date].[Forecast Date].[Year].&amp;[2009].&amp;[09]&amp;[2009]" c="Sep 09"/>
        <s v="[Forecast Date].[Forecast Date].[Year].&amp;[2009].&amp;[12]&amp;[2009]" c="Dec 09"/>
        <s v="[Forecast Date].[Forecast Date].[Year].&amp;[2010].&amp;[03]&amp;[2010]" c="Mar 10"/>
        <s v="[Forecast Date].[Forecast Date].[Year].&amp;[2010].&amp;[06]&amp;[2010]" c="Jun 10"/>
        <s v="[Forecast Date].[Forecast Date].[Year].&amp;[2010].&amp;[09]&amp;[2010]" c="Sep 10"/>
        <s v="[Forecast Date].[Forecast Date].[Year].&amp;[2010].&amp;[12]&amp;[2010]" c="Dec 10"/>
        <s v="[Forecast Date].[Forecast Date].[Year].&amp;[2011].&amp;[03]&amp;[2011]" c="Mar 11"/>
        <s v="[Forecast Date].[Forecast Date].[Year].&amp;[2011].&amp;[06]&amp;[2011]" c="Jun 11"/>
        <s v="[Forecast Date].[Forecast Date].[Year].&amp;[2011].&amp;[09]&amp;[2011]" c="Sep 11"/>
        <s v="[Forecast Date].[Forecast Date].[Year].&amp;[2011].&amp;[12]&amp;[2011]" c="Dec 11"/>
        <s v="[Forecast Date].[Forecast Date].[Year].&amp;[2012].&amp;[03]&amp;[2012]" c="Mar 12"/>
        <s v="[Forecast Date].[Forecast Date].[Year].&amp;[2012].&amp;[06]&amp;[2012]" c="Jun 12"/>
        <s v="[Forecast Date].[Forecast Date].[Year].&amp;[2012].&amp;[09]&amp;[2012]" c="Sep 12"/>
        <s v="[Forecast Date].[Forecast Date].[Year].&amp;[2012].&amp;[12]&amp;[2012]" c="Dec 12"/>
        <s v="[Forecast Date].[Forecast Date].[Year].&amp;[2013].&amp;[03]&amp;[2013]" c="Mar 13"/>
        <s v="[Forecast Date].[Forecast Date].[Year].&amp;[2013].&amp;[06]&amp;[2013]" c="Jun 13"/>
        <s v="[Forecast Date].[Forecast Date].[Year].&amp;[2013].&amp;[09]&amp;[2013]" c="Sep 13"/>
        <s v="[Forecast Date].[Forecast Date].[Year].&amp;[2013].&amp;[12]&amp;[2013]" c="Dec 13"/>
        <s v="[Forecast Date].[Forecast Date].[Year].&amp;[2014].&amp;[03]&amp;[2014]" c="Mar 14"/>
        <s v="[Forecast Date].[Forecast Date].[Year].&amp;[2014].&amp;[06]&amp;[2014]" c="Jun 14"/>
        <s v="[Forecast Date].[Forecast Date].[Year].&amp;[2014].&amp;[09]&amp;[2014]" c="Sep 14"/>
        <s v="[Forecast Date].[Forecast Date].[Year].&amp;[2014].&amp;[12]&amp;[2014]" c="Dec 14"/>
        <s v="[Forecast Date].[Forecast Date].[Year].&amp;[2015].&amp;[03]&amp;[2015]" c="Mar 15"/>
        <s v="[Forecast Date].[Forecast Date].[Year].&amp;[2015].&amp;[06]&amp;[2015]" c="Jun 15"/>
        <s v="[Forecast Date].[Forecast Date].[Year].&amp;[2015].&amp;[09]&amp;[2015]" c="Sep 15"/>
      </sharedItems>
    </cacheField>
    <cacheField name="[Forecast Date].[Forecast Date].[Version]" caption="Version" numFmtId="0" hierarchy="2" level="3" mappingCount="1">
      <sharedItems count="52">
        <s v="[Forecast Date].[Forecast Date].[Year].&amp;[2002].&amp;[12]&amp;[2002].&amp;[Final Version]" c="Final Version" cp="1">
          <x/>
        </s>
        <s v="[Forecast Date].[Forecast Date].[Year].&amp;[2003].&amp;[03]&amp;[2003].&amp;[Final Version]" c="Final Version" cp="1">
          <x/>
        </s>
        <s v="[Forecast Date].[Forecast Date].[Year].&amp;[2003].&amp;[06]&amp;[2003].&amp;[Final Version]" c="Final Version" cp="1">
          <x/>
        </s>
        <s v="[Forecast Date].[Forecast Date].[Year].&amp;[2003].&amp;[09]&amp;[2003].&amp;[Final Version]" c="Final Version" cp="1">
          <x/>
        </s>
        <s v="[Forecast Date].[Forecast Date].[Year].&amp;[2003].&amp;[12]&amp;[2003].&amp;[Final Version]" c="Final Version" cp="1">
          <x/>
        </s>
        <s v="[Forecast Date].[Forecast Date].[Year].&amp;[2004].&amp;[03]&amp;[2004].&amp;[Final Version]" c="Final Version" cp="1">
          <x/>
        </s>
        <s v="[Forecast Date].[Forecast Date].[Year].&amp;[2004].&amp;[06]&amp;[2004].&amp;[Final Version]" c="Final Version" cp="1">
          <x/>
        </s>
        <s v="[Forecast Date].[Forecast Date].[Year].&amp;[2004].&amp;[09]&amp;[2004].&amp;[Final Version]" c="Final Version" cp="1">
          <x/>
        </s>
        <s v="[Forecast Date].[Forecast Date].[Year].&amp;[2004].&amp;[12]&amp;[2004].&amp;[Final Version]" c="Final Version" cp="1">
          <x/>
        </s>
        <s v="[Forecast Date].[Forecast Date].[Year].&amp;[2005].&amp;[03]&amp;[2005].&amp;[Final Version]" c="Final Version" cp="1">
          <x/>
        </s>
        <s v="[Forecast Date].[Forecast Date].[Year].&amp;[2005].&amp;[06]&amp;[2005].&amp;[Final Version]" c="Final Version" cp="1">
          <x/>
        </s>
        <s v="[Forecast Date].[Forecast Date].[Year].&amp;[2005].&amp;[09]&amp;[2005].&amp;[Final Version]" c="Final Version" cp="1">
          <x/>
        </s>
        <s v="[Forecast Date].[Forecast Date].[Year].&amp;[2005].&amp;[12]&amp;[2005].&amp;[Final Version]" c="Final Version" cp="1">
          <x/>
        </s>
        <s v="[Forecast Date].[Forecast Date].[Year].&amp;[2006].&amp;[03]&amp;[2006].&amp;[Final Version]" c="Final Version" cp="1">
          <x/>
        </s>
        <s v="[Forecast Date].[Forecast Date].[Year].&amp;[2006].&amp;[06]&amp;[2006].&amp;[Final Version]" c="Final Version" cp="1">
          <x/>
        </s>
        <s v="[Forecast Date].[Forecast Date].[Year].&amp;[2006].&amp;[09]&amp;[2006].&amp;[Final Version]" c="Final Version" cp="1">
          <x/>
        </s>
        <s v="[Forecast Date].[Forecast Date].[Year].&amp;[2006].&amp;[12]&amp;[2006].&amp;[Final Version]" c="Final Version" cp="1">
          <x/>
        </s>
        <s v="[Forecast Date].[Forecast Date].[Year].&amp;[2007].&amp;[03]&amp;[2007].&amp;[Final Version]" c="Final Version" cp="1">
          <x/>
        </s>
        <s v="[Forecast Date].[Forecast Date].[Year].&amp;[2007].&amp;[06]&amp;[2007].&amp;[Final Version]" c="Final Version" cp="1">
          <x/>
        </s>
        <s v="[Forecast Date].[Forecast Date].[Year].&amp;[2007].&amp;[09]&amp;[2007].&amp;[Final Version]" c="Final Version" cp="1">
          <x/>
        </s>
        <s v="[Forecast Date].[Forecast Date].[Year].&amp;[2007].&amp;[12]&amp;[2007].&amp;[Final Version]" c="Final Version" cp="1">
          <x/>
        </s>
        <s v="[Forecast Date].[Forecast Date].[Year].&amp;[2008].&amp;[03]&amp;[2008].&amp;[Final Version]" c="Final Version" cp="1">
          <x/>
        </s>
        <s v="[Forecast Date].[Forecast Date].[Year].&amp;[2008].&amp;[06]&amp;[2008].&amp;[Final Version]" c="Final Version" cp="1">
          <x/>
        </s>
        <s v="[Forecast Date].[Forecast Date].[Year].&amp;[2008].&amp;[09]&amp;[2008].&amp;[Final Version]" c="Final Version" cp="1">
          <x/>
        </s>
        <s v="[Forecast Date].[Forecast Date].[Year].&amp;[2008].&amp;[12]&amp;[2008].&amp;[Final Version]" c="Final Version" cp="1">
          <x/>
        </s>
        <s v="[Forecast Date].[Forecast Date].[Year].&amp;[2009].&amp;[03]&amp;[2009].&amp;[Final Version]" c="Final Version" cp="1">
          <x/>
        </s>
        <s v="[Forecast Date].[Forecast Date].[Year].&amp;[2009].&amp;[06]&amp;[2009].&amp;[Final Version]" c="Final Version" cp="1">
          <x/>
        </s>
        <s v="[Forecast Date].[Forecast Date].[Year].&amp;[2009].&amp;[09]&amp;[2009].&amp;[Final Version]" c="Final Version" cp="1">
          <x/>
        </s>
        <s v="[Forecast Date].[Forecast Date].[Year].&amp;[2009].&amp;[12]&amp;[2009].&amp;[Final Version]" c="Final Version" cp="1">
          <x/>
        </s>
        <s v="[Forecast Date].[Forecast Date].[Year].&amp;[2010].&amp;[03]&amp;[2010].&amp;[Final Version]" c="Final Version" cp="1">
          <x/>
        </s>
        <s v="[Forecast Date].[Forecast Date].[Year].&amp;[2010].&amp;[06]&amp;[2010].&amp;[Final Version]" c="Final Version" cp="1">
          <x/>
        </s>
        <s v="[Forecast Date].[Forecast Date].[Year].&amp;[2010].&amp;[09]&amp;[2010].&amp;[Final Version]" c="Final Version" cp="1">
          <x/>
        </s>
        <s v="[Forecast Date].[Forecast Date].[Year].&amp;[2010].&amp;[12]&amp;[2010].&amp;[Final Version]" c="Final Version" cp="1">
          <x/>
        </s>
        <s v="[Forecast Date].[Forecast Date].[Year].&amp;[2011].&amp;[03]&amp;[2011].&amp;[Final Version]" c="Final Version" cp="1">
          <x/>
        </s>
        <s v="[Forecast Date].[Forecast Date].[Year].&amp;[2011].&amp;[06]&amp;[2011].&amp;[Final Version]" c="Final Version" cp="1">
          <x/>
        </s>
        <s v="[Forecast Date].[Forecast Date].[Year].&amp;[2011].&amp;[09]&amp;[2011].&amp;[Final Version]" c="Final Version" cp="1">
          <x/>
        </s>
        <s v="[Forecast Date].[Forecast Date].[Year].&amp;[2011].&amp;[12]&amp;[2011].&amp;[Final Version]" c="Final Version" cp="1">
          <x/>
        </s>
        <s v="[Forecast Date].[Forecast Date].[Year].&amp;[2012].&amp;[03]&amp;[2012].&amp;[Final Version]" c="Final Version" cp="1">
          <x/>
        </s>
        <s v="[Forecast Date].[Forecast Date].[Year].&amp;[2012].&amp;[06]&amp;[2012].&amp;[Final Version]" c="Final Version" cp="1">
          <x/>
        </s>
        <s v="[Forecast Date].[Forecast Date].[Year].&amp;[2012].&amp;[09]&amp;[2012].&amp;[Final Version]" c="Final Version" cp="1">
          <x/>
        </s>
        <s v="[Forecast Date].[Forecast Date].[Year].&amp;[2012].&amp;[12]&amp;[2012].&amp;[Final Version]" c="Final Version" cp="1">
          <x/>
        </s>
        <s v="[Forecast Date].[Forecast Date].[Year].&amp;[2013].&amp;[03]&amp;[2013].&amp;[Final Version]" c="Final Version" cp="1">
          <x/>
        </s>
        <s v="[Forecast Date].[Forecast Date].[Year].&amp;[2013].&amp;[06]&amp;[2013].&amp;[Final Version]" c="Final Version" cp="1">
          <x/>
        </s>
        <s v="[Forecast Date].[Forecast Date].[Year].&amp;[2013].&amp;[09]&amp;[2013].&amp;[Final Version]" c="Final Version" cp="1">
          <x/>
        </s>
        <s v="[Forecast Date].[Forecast Date].[Year].&amp;[2013].&amp;[12]&amp;[2013].&amp;[Final Version]" c="Final Version" cp="1">
          <x/>
        </s>
        <s v="[Forecast Date].[Forecast Date].[Year].&amp;[2014].&amp;[03]&amp;[2014].&amp;[Final Version]" c="Final Version" cp="1">
          <x/>
        </s>
        <s v="[Forecast Date].[Forecast Date].[Year].&amp;[2014].&amp;[06]&amp;[2014].&amp;[Final Version]" c="Final Version" cp="1">
          <x/>
        </s>
        <s v="[Forecast Date].[Forecast Date].[Year].&amp;[2014].&amp;[09]&amp;[2014].&amp;[Final Version]" c="Final Version" cp="1">
          <x/>
        </s>
        <s v="[Forecast Date].[Forecast Date].[Year].&amp;[2014].&amp;[12]&amp;[2014].&amp;[Final Version]" c="Final Version" cp="1">
          <x/>
        </s>
        <s v="[Forecast Date].[Forecast Date].[Year].&amp;[2015].&amp;[03]&amp;[2015].&amp;[Final Version]" c="Final Version" cp="1">
          <x/>
        </s>
        <s v="[Forecast Date].[Forecast Date].[Year].&amp;[2015].&amp;[06]&amp;[2015].&amp;[Final Version]" c="Final Version" cp="1">
          <x/>
        </s>
        <s v="[Forecast Date].[Forecast Date].[Year].&amp;[2015].&amp;[09]&amp;[2015].&amp;[Final Version]" c="Final Version" cp="1">
          <x/>
        </s>
      </sharedItems>
      <mpMap v="20"/>
    </cacheField>
    <cacheField name="[Forecast Date].[Forecast Date].[Version].[Ordering Version on dbo VDIMDAP00_DataPrevisao IDVersao]" caption="Ordering Version on dbo VDIMDAP00_DataPrevisao IDVersao" propertyName="Ordering Version on dbo VDIMDAP00_DataPrevisao IDVersao" numFmtId="0" hierarchy="2" level="3" memberPropertyField="1">
      <sharedItems containsSemiMixedTypes="0" containsString="0" containsNumber="1" containsInteger="1" minValue="4" maxValue="4" count="1">
        <n v="4"/>
      </sharedItems>
    </cacheField>
    <cacheField name="[Forecast Date].[All Versions].[All Versions]" caption="All Versions" numFmtId="0" hierarchy="1">
      <sharedItems count="1">
        <s v="[Forecast Date].[All Versions].&amp;[Last Version]" c="Last Version"/>
      </sharedItems>
    </cacheField>
    <cacheField name="[Measures].[Value]" caption="Value" numFmtId="0" hierarchy="29" level="32767"/>
  </cacheFields>
  <cacheHierarchies count="31">
    <cacheHierarchy uniqueName="[Country].[Country]" caption="Country" defaultMemberUniqueName="[Country].[Country].[All]" allUniqueName="[Country].[Country].[All]" dimensionUniqueName="[Country]" displayFolder="" count="3" unbalanced="0">
      <fieldsUsage count="3">
        <fieldUsage x="-1"/>
        <fieldUsage x="12"/>
        <fieldUsage x="13"/>
      </fieldsUsage>
    </cacheHierarchy>
    <cacheHierarchy uniqueName="[Forecast Date].[All Versions]" caption="All Versions" attribute="1" defaultMemberUniqueName="[Forecast Date].[All Versions].&amp;[Last Version]" dimensionUniqueName="[Forecast Date]" displayFolder="" count="1" unbalanced="0">
      <fieldsUsage count="1">
        <fieldUsage x="21"/>
      </fieldsUsage>
    </cacheHierarchy>
    <cacheHierarchy uniqueName="[Forecast Date].[Forecast Date]" caption="Forecast Date" defaultMemberUniqueName="[Forecast Date].[Forecast Date].[All]" allUniqueName="[Forecast Date].[Forecast Date].[All]" dimensionUniqueName="[Forecast Date]" displayFolder="" count="4" unbalanced="0">
      <fieldsUsage count="4">
        <fieldUsage x="-1"/>
        <fieldUsage x="17"/>
        <fieldUsage x="18"/>
        <fieldUsage x="19"/>
      </fieldsUsage>
    </cacheHierarchy>
    <cacheHierarchy uniqueName="[Forecast Date].[Last-Previous Forecasts]" caption="Last-Previous Forecasts" attribute="1" defaultMemberUniqueName="[Forecast Date].[Last-Previous Forecasts].[All]" allUniqueName="[Forecast Date].[Last-Previous Forecasts].[All]" dimensionUniqueName="[Forecast Date]" displayFolder="" count="2" unbalanced="0">
      <fieldsUsage count="2">
        <fieldUsage x="-1"/>
        <fieldUsage x="16"/>
      </fieldsUsage>
    </cacheHierarchy>
    <cacheHierarchy uniqueName="[Organism].[Organism]" caption="Organism" defaultMemberUniqueName="[Organism].[Organism].[All]" allUniqueName="[Organism].[Organism].[All]" dimensionUniqueName="[Organism]" displayFolder="" count="2" unbalanced="0">
      <fieldsUsage count="2">
        <fieldUsage x="-1"/>
        <fieldUsage x="0"/>
      </fieldsUsage>
    </cacheHierarchy>
    <cacheHierarchy uniqueName="[Period].[Period]" caption="Period" defaultMemberUniqueName="[Period].[Period].[All]" allUniqueName="[Period].[Period].[All]" dimensionUniqueName="[Period]" displayFolder="" count="3" unbalanced="0">
      <fieldsUsage count="3">
        <fieldUsage x="-1"/>
        <fieldUsage x="3"/>
        <fieldUsage x="4"/>
      </fieldsUsage>
    </cacheHierarchy>
    <cacheHierarchy uniqueName="[Unit].[Unit]" caption="Unit" attribute="1" defaultMemberUniqueName="[Unit].[Unit].[All]" allUniqueName="[Unit].[Unit].[All]" dimensionUniqueName="[Unit]" displayFolder="" count="2" unbalanced="0">
      <fieldsUsage count="2">
        <fieldUsage x="-1"/>
        <fieldUsage x="11"/>
      </fieldsUsage>
    </cacheHierarchy>
    <cacheHierarchy uniqueName="[Variable].[Variable]" caption="Variable" defaultMemberUniqueName="[Variable].[Variable].[All]" allUniqueName="[Variable].[Variable].[All]" dimensionUniqueName="[Variable]" displayFolder="" count="3" unbalanced="0">
      <fieldsUsage count="3">
        <fieldUsage x="-1"/>
        <fieldUsage x="6"/>
        <fieldUsage x="7"/>
      </fieldsUsage>
    </cacheHierarchy>
    <cacheHierarchy uniqueName="[Country].[Category]" caption="Category" attribute="1" defaultMemberUniqueName="[Country].[Category].[All]" allUniqueName="[Country].[Category].[All]" dimensionUniqueName="[Country]" displayFolder="" count="0" unbalanced="0" hidden="1"/>
    <cacheHierarchy uniqueName="[Country].[CountryName]" caption="CountryName" attribute="1" defaultMemberUniqueName="[Country].[CountryName].[All]" allUniqueName="[Country].[CountryName].[All]" dimensionUniqueName="[Country]" displayFolder="" count="0" unbalanced="0" hidden="1"/>
    <cacheHierarchy uniqueName="[Country].[IDCountry]" caption="IDCountry" attribute="1" keyAttribute="1" defaultMemberUniqueName="[Country].[IDCountry].[All]" allUniqueName="[Country].[IDCountry].[All]" dimensionUniqueName="[Country]" displayFolder="" count="0" unbalanced="0" hidden="1"/>
    <cacheHierarchy uniqueName="[Country].[Ordering CountryName on dbo VDIMPAI00_Pais NumOrdem]" caption="Ordering CountryName on dbo VDIMPAI00_Pais NumOrdem" attribute="1" defaultMemberUniqueName="[Country].[Ordering CountryName on dbo VDIMPAI00_Pais NumOrdem].[All]" allUniqueName="[Country].[Ordering CountryName on dbo VDIMPAI00_Pais NumOrdem].[All]" dimensionUniqueName="[Country]" displayFolder="" count="0" unbalanced="0" hidden="1"/>
    <cacheHierarchy uniqueName="[Forecast Date].[IDPublication]" caption="IDPublication" attribute="1" keyAttribute="1" defaultMemberUniqueName="[Forecast Date].[IDPublication].[All]" allUniqueName="[Forecast Date].[IDPublication].[All]" dimensionUniqueName="[Forecast Date]" displayFolder="" count="0" unbalanced="0" hidden="1"/>
    <cacheHierarchy uniqueName="[Forecast Date].[Month]" caption="Month" attribute="1" defaultMemberUniqueName="[Forecast Date].[Month].[All]" allUniqueName="[Forecast Date].[Month].[All]" dimensionUniqueName="[Forecast Date]" displayFolder="" count="0" unbalanced="0" hidden="1"/>
    <cacheHierarchy uniqueName="[Forecast Date].[Ordering Version on dbo VDIMDAP00_DataPrevisao IDVersao]" caption="Ordering Version on dbo VDIMDAP00_DataPrevisao IDVersao" attribute="1" defaultMemberUniqueName="[Forecast Date].[Ordering Version on dbo VDIMDAP00_DataPrevisao IDVersao].[All]" allUniqueName="[Forecast Date].[Ordering Version on dbo VDIMDAP00_DataPrevisao IDVersao].[All]" dimensionUniqueName="[Forecast Date]" displayFolder="" count="0" unbalanced="0" hidden="1"/>
    <cacheHierarchy uniqueName="[Forecast Date].[Version]" caption="Version" attribute="1" defaultMemberUniqueName="[Forecast Date].[Version].[All]" allUniqueName="[Forecast Date].[Version].[All]" dimensionUniqueName="[Forecast Date]" displayFolder="" count="0" unbalanced="0" hidden="1"/>
    <cacheHierarchy uniqueName="[Forecast Date].[Year]" caption="Year" attribute="1" defaultMemberUniqueName="[Forecast Date].[Year].[All]" allUniqueName="[Forecast Date].[Year].[All]" dimensionUniqueName="[Forecast Date]" displayFolder="" count="0" unbalanced="0" hidden="1"/>
    <cacheHierarchy uniqueName="[Organism].[Dsg Organ]" caption="Dsg Organ" attribute="1" defaultMemberUniqueName="[Organism].[Dsg Organ].[All]" allUniqueName="[Organism].[Dsg Organ].[All]" dimensionUniqueName="[Organism]" displayFolder="" count="0" unbalanced="0" hidden="1"/>
    <cacheHierarchy uniqueName="[Organism].[IDOrganism]" caption="IDOrganism" attribute="1" keyAttribute="1" defaultMemberUniqueName="[Organism].[IDOrganism].[All]" allUniqueName="[Organism].[IDOrganism].[All]" dimensionUniqueName="[Organism]" displayFolder="" count="0" unbalanced="0" hidden="1"/>
    <cacheHierarchy uniqueName="[Organism].[Num Ordem]" caption="Num Ordem" attribute="1" defaultMemberUniqueName="[Organism].[Num Ordem].[All]" allUniqueName="[Organism].[Num Ordem].[All]" dimensionUniqueName="[Organism]" displayFolder="" count="0" unbalanced="0" hidden="1"/>
    <cacheHierarchy uniqueName="[Organism].[Ordering Dsg Organ on dbo VDIMORG00_Organismo NumOrdem]" caption="Ordering Dsg Organ on dbo VDIMORG00_Organismo NumOrdem" attribute="1" defaultMemberUniqueName="[Organism].[Ordering Dsg Organ on dbo VDIMORG00_Organismo NumOrdem].[All]" allUniqueName="[Organism].[Ordering Dsg Organ on dbo VDIMORG00_Organismo NumOrdem].[All]" dimensionUniqueName="[Organism]" displayFolder="" count="0" unbalanced="0" hidden="1"/>
    <cacheHierarchy uniqueName="[Period].[Time Period]" caption="Time Period" attribute="1" keyAttribute="1" defaultMemberUniqueName="[Period].[Time Period].[All]" allUniqueName="[Period].[Time Period].[All]" dimensionUniqueName="[Period]" displayFolder="" count="0" unbalanced="0" hidden="1"/>
    <cacheHierarchy uniqueName="[Period].[Time Span]" caption="Time Span" attribute="1" defaultMemberUniqueName="[Period].[Time Span].[All]" allUniqueName="[Period].[Time Span].[All]" dimensionUniqueName="[Period]" displayFolder="" count="0" unbalanced="0" hidden="1"/>
    <cacheHierarchy uniqueName="[Unit].[IDUnit]" caption="IDUnit" attribute="1" keyAttribute="1" defaultMemberUniqueName="[Unit].[IDUnit].[All]" allUniqueName="[Unit].[IDUnit].[All]" dimensionUniqueName="[Unit]" displayFolder="" count="0" unbalanced="0" hidden="1"/>
    <cacheHierarchy uniqueName="[Variable].[Dsg Categoria]" caption="Dsg Categoria" attribute="1" defaultMemberUniqueName="[Variable].[Dsg Categoria].[All]" allUniqueName="[Variable].[Dsg Categoria].[All]" dimensionUniqueName="[Variable]" displayFolder="" count="0" unbalanced="0" hidden="1"/>
    <cacheHierarchy uniqueName="[Variable].[IDVariable]" caption="IDVariable" attribute="1" keyAttribute="1" defaultMemberUniqueName="[Variable].[IDVariable].[All]" allUniqueName="[Variable].[IDVariable].[All]" dimensionUniqueName="[Variable]" displayFolder="" count="0" unbalanced="0" hidden="1"/>
    <cacheHierarchy uniqueName="[Variable].[Ordering Dsg Categoria on dbo VDIMCAV00_CategoriaVariavel NumOrdem]" caption="Ordering Dsg Categoria on dbo VDIMCAV00_CategoriaVariavel NumOrdem" attribute="1" defaultMemberUniqueName="[Variable].[Ordering Dsg Categoria on dbo VDIMCAV00_CategoriaVariavel NumOrdem].[All]" allUniqueName="[Variable].[Ordering Dsg Categoria on dbo VDIMCAV00_CategoriaVariavel NumOrdem].[All]" dimensionUniqueName="[Variable]" displayFolder="" count="0" unbalanced="0" hidden="1"/>
    <cacheHierarchy uniqueName="[Variable].[Ordering VariableName on dbo VDIMVAO00_Variavel NumOrdem]" caption="Ordering VariableName on dbo VDIMVAO00_Variavel NumOrdem" attribute="1" defaultMemberUniqueName="[Variable].[Ordering VariableName on dbo VDIMVAO00_Variavel NumOrdem].[All]" allUniqueName="[Variable].[Ordering VariableName on dbo VDIMVAO00_Variavel NumOrdem].[All]" dimensionUniqueName="[Variable]" displayFolder="" count="0" unbalanced="0" hidden="1"/>
    <cacheHierarchy uniqueName="[Variable].[VariableName]" caption="VariableName" attribute="1" defaultMemberUniqueName="[Variable].[VariableName].[All]" allUniqueName="[Variable].[VariableName].[All]" dimensionUniqueName="[Variable]" displayFolder="" count="0" unbalanced="0" hidden="1"/>
    <cacheHierarchy uniqueName="[Measures].[Value]" caption="Value" measure="1" displayFolder="" count="0" oneField="1">
      <fieldsUsage count="1">
        <fieldUsage x="22"/>
      </fieldsUsage>
    </cacheHierarchy>
    <cacheHierarchy uniqueName="[Measures].[InitialValue]" caption="InitialValue" measure="1" displayFolder="" measureGroup="Macroeconomic Forecasts" count="0" hidden="1"/>
  </cacheHierarchies>
  <kpis count="0"/>
  <dimensions count="7">
    <dimension name="Country" uniqueName="[Country]" caption="Country"/>
    <dimension name="Forecast Date" uniqueName="[Forecast Date]" caption="Forecast Date"/>
    <dimension measure="1" name="Measures" uniqueName="[Measures]" caption="Measures"/>
    <dimension name="Organism" uniqueName="[Organism]" caption="Organism"/>
    <dimension name="Period" uniqueName="[Period]" caption="Period"/>
    <dimension name="Unit" uniqueName="[Unit]" caption="Unit"/>
    <dimension name="Variable" uniqueName="[Variable]" caption="Variable"/>
  </dimensions>
  <measureGroups count="1">
    <measureGroup name="Macroeconomic Forecasts" caption="Macroeconomic Forecasts"/>
  </measureGroups>
  <maps count="6">
    <map measureGroup="0" dimension="0"/>
    <map measureGroup="0" dimension="1"/>
    <map measureGroup="0" dimension="3"/>
    <map measureGroup="0" dimension="4"/>
    <map measureGroup="0" dimension="5"/>
    <map measureGroup="0" dimension="6"/>
  </map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saveData="0" refreshedBy="Joana Garcia" refreshedDate="42262.611093402775" backgroundQuery="1" createdVersion="3" refreshedVersion="3" minRefreshableVersion="3" recordCount="0" supportSubquery="1" supportAdvancedDrill="1">
  <cacheSource type="external" connectionId="1"/>
  <cacheFields count="21">
    <cacheField name="[Measures].[Value]" caption="Value" numFmtId="0" hierarchy="29" level="32767"/>
    <cacheField name="[Country].[Country].[Classification]" caption="Classification" numFmtId="0" level="1">
      <sharedItems containsSemiMixedTypes="0" containsString="0"/>
    </cacheField>
    <cacheField name="[Country].[Country].[Country]" caption="Country" numFmtId="0" level="2">
      <sharedItems containsSemiMixedTypes="0" containsString="0"/>
    </cacheField>
    <cacheField name="[Country].[Country].[Country].[CountryID]" caption="CountryID" propertyName="CountryID" numFmtId="0" level="2" memberPropertyField="1">
      <sharedItems containsSemiMixedTypes="0" containsString="0"/>
    </cacheField>
    <cacheField name="[Country].[Country].[Country].[Ordering CountryName on dbo VDIMPAI00_Pais NumOrdem]" caption="Ordering CountryName on dbo VDIMPAI00_Pais NumOrdem" propertyName="Ordering CountryName on dbo VDIMPAI00_Pais NumOrdem" numFmtId="0" level="2" memberPropertyField="1">
      <sharedItems containsSemiMixedTypes="0" containsString="0"/>
    </cacheField>
    <cacheField name="[Organism].[Organism].[Organism]" caption="Organism" numFmtId="0" hierarchy="4" level="1" mappingCount="2">
      <sharedItems count="2">
        <s v="[Organism].[Organism].[Organism].&amp;[Consensus Economics]" c="Consensus Economics" cp="2">
          <x/>
          <x/>
        </s>
        <s v="[Organism].[Organism].[Organism].&amp;[ECB Survey of Professional Forecasters]" u="1" c="ECB Survey of Professional Forecasters"/>
      </sharedItems>
      <mpMap v="6"/>
      <mpMap v="7"/>
    </cacheField>
    <cacheField name="[Organism].[Organism].[Organism].[ID Organ]" caption="ID Organ" propertyName="ID Organ" numFmtId="0" hierarchy="4" level="1" memberPropertyField="1">
      <sharedItems containsSemiMixedTypes="0" containsString="0" containsNumber="1" containsInteger="1" minValue="2" maxValue="2" count="1">
        <n v="2"/>
      </sharedItems>
    </cacheField>
    <cacheField name="[Organism].[Organism].[Organism].[Ordering Dsg Organ on dbo VDIMORG00_Organismo NumOrdem]" caption="Ordering Dsg Organ on dbo VDIMORG00_Organismo NumOrdem" propertyName="Ordering Dsg Organ on dbo VDIMORG00_Organismo NumOrdem" numFmtId="0" hierarchy="4" level="1" memberPropertyField="1">
      <sharedItems containsSemiMixedTypes="0" containsString="0" containsNumber="1" containsInteger="1" minValue="60" maxValue="60" count="1">
        <n v="60"/>
      </sharedItems>
    </cacheField>
    <cacheField name="[Variable].[Variable].[Topic]" caption="Topic" numFmtId="0" hierarchy="7" level="1">
      <sharedItems containsSemiMixedTypes="0" containsString="0"/>
    </cacheField>
    <cacheField name="[Variable].[Variable].[Variable]" caption="Variable" numFmtId="0" hierarchy="7" level="2">
      <sharedItems containsSemiMixedTypes="0" containsString="0"/>
    </cacheField>
    <cacheField name="[Variable].[Variable].[Topic].[Ordering Dsg Categoria on dbo VDIMCAV00_CategoriaVariavel NumOrdem]" caption="Ordering Dsg Categoria on dbo VDIMCAV00_CategoriaVariavel NumOrdem" propertyName="Ordering Dsg Categoria on dbo VDIMCAV00_CategoriaVariavel NumOrdem" numFmtId="0" hierarchy="7" level="1" memberPropertyField="1">
      <sharedItems containsSemiMixedTypes="0" containsString="0"/>
    </cacheField>
    <cacheField name="[Variable].[Variable].[Variable].[Ordering VariableName on dbo VDIMVAO00_Variavel NumOrdem]" caption="Ordering VariableName on dbo VDIMVAO00_Variavel NumOrdem" propertyName="Ordering VariableName on dbo VDIMVAO00_Variavel NumOrdem" numFmtId="0" hierarchy="7" level="2" memberPropertyField="1">
      <sharedItems containsSemiMixedTypes="0" containsString="0"/>
    </cacheField>
    <cacheField name="[Variable].[Variable].[Variable].[VariableID]" caption="VariableID" propertyName="VariableID" numFmtId="0" hierarchy="7" level="2" memberPropertyField="1">
      <sharedItems containsSemiMixedTypes="0" containsString="0"/>
    </cacheField>
    <cacheField name="[Unit].[Unit].[Unit]" caption="Unit" numFmtId="0" hierarchy="6" level="1">
      <sharedItems containsSemiMixedTypes="0" containsString="0"/>
    </cacheField>
    <cacheField name="[Forecast Date].[Forecast Date].[Year]" caption="Year" numFmtId="0" hierarchy="2" level="1">
      <sharedItems count="13">
        <s v="[Forecast Date].[Forecast Date].[Year].&amp;[2003]" c="2003"/>
        <s v="[Forecast Date].[Forecast Date].[Year].&amp;[2004]" c="2004"/>
        <s v="[Forecast Date].[Forecast Date].[Year].&amp;[2005]" c="2005"/>
        <s v="[Forecast Date].[Forecast Date].[Year].&amp;[2006]" c="2006"/>
        <s v="[Forecast Date].[Forecast Date].[Year].&amp;[2007]" c="2007"/>
        <s v="[Forecast Date].[Forecast Date].[Year].&amp;[2008]" c="2008"/>
        <s v="[Forecast Date].[Forecast Date].[Year].&amp;[2009]" c="2009"/>
        <s v="[Forecast Date].[Forecast Date].[Year].&amp;[2010]" c="2010"/>
        <s v="[Forecast Date].[Forecast Date].[Year].&amp;[2011]" c="2011"/>
        <s v="[Forecast Date].[Forecast Date].[Year].&amp;[2012]" c="2012"/>
        <s v="[Forecast Date].[Forecast Date].[Year].&amp;[2013]" c="2013"/>
        <s v="[Forecast Date].[Forecast Date].[Year].&amp;[2014]" c="2014"/>
        <s v="[Forecast Date].[Forecast Date].[Year].&amp;[2015]" c="2015"/>
      </sharedItems>
    </cacheField>
    <cacheField name="[Forecast Date].[Forecast Date].[Month]" caption="Month" numFmtId="0" hierarchy="2" level="2">
      <sharedItems count="96">
        <s v="[Forecast Date].[Forecast Date].[Year].&amp;[2003].&amp;[04]&amp;[2003]" c="Apr 03"/>
        <s v="[Forecast Date].[Forecast Date].[Year].&amp;[2003].&amp;[10]&amp;[2003]" c="Oct 03"/>
        <s v="[Forecast Date].[Forecast Date].[Year].&amp;[2004].&amp;[04]&amp;[2004]" c="Apr 04"/>
        <s v="[Forecast Date].[Forecast Date].[Year].&amp;[2004].&amp;[10]&amp;[2004]" c="Oct 04"/>
        <s v="[Forecast Date].[Forecast Date].[Year].&amp;[2005].&amp;[04]&amp;[2005]" c="Apr 05"/>
        <s v="[Forecast Date].[Forecast Date].[Year].&amp;[2005].&amp;[10]&amp;[2005]" c="Oct 05"/>
        <s v="[Forecast Date].[Forecast Date].[Year].&amp;[2006].&amp;[04]&amp;[2006]" c="Apr 06"/>
        <s v="[Forecast Date].[Forecast Date].[Year].&amp;[2006].&amp;[10]&amp;[2006]" c="Oct 06"/>
        <s v="[Forecast Date].[Forecast Date].[Year].&amp;[2007].&amp;[04]&amp;[2007]" c="Apr 07"/>
        <s v="[Forecast Date].[Forecast Date].[Year].&amp;[2007].&amp;[10]&amp;[2007]" c="Oct 07"/>
        <s v="[Forecast Date].[Forecast Date].[Year].&amp;[2008].&amp;[04]&amp;[2008]" c="Apr 08"/>
        <s v="[Forecast Date].[Forecast Date].[Year].&amp;[2008].&amp;[10]&amp;[2008]" c="Oct 08"/>
        <s v="[Forecast Date].[Forecast Date].[Year].&amp;[2009].&amp;[04]&amp;[2009]" c="Apr 09"/>
        <s v="[Forecast Date].[Forecast Date].[Year].&amp;[2009].&amp;[10]&amp;[2009]" c="Oct 09"/>
        <s v="[Forecast Date].[Forecast Date].[Year].&amp;[2010].&amp;[04]&amp;[2010]" c="Apr 10"/>
        <s v="[Forecast Date].[Forecast Date].[Year].&amp;[2010].&amp;[10]&amp;[2010]" c="Oct 10"/>
        <s v="[Forecast Date].[Forecast Date].[Year].&amp;[2011].&amp;[04]&amp;[2011]" c="Apr 11"/>
        <s v="[Forecast Date].[Forecast Date].[Year].&amp;[2011].&amp;[10]&amp;[2011]" c="Oct 11"/>
        <s v="[Forecast Date].[Forecast Date].[Year].&amp;[2012].&amp;[04]&amp;[2012]" c="Apr 12"/>
        <s v="[Forecast Date].[Forecast Date].[Year].&amp;[2012].&amp;[10]&amp;[2012]" c="Oct 12"/>
        <s v="[Forecast Date].[Forecast Date].[Year].&amp;[2013].&amp;[04]&amp;[2013]" c="Apr 13"/>
        <s v="[Forecast Date].[Forecast Date].[Year].&amp;[2013].&amp;[10]&amp;[2013]" c="Oct 13"/>
        <s v="[Forecast Date].[Forecast Date].[Year].&amp;[2014].&amp;[04]&amp;[2014]" c="Apr 14"/>
        <s v="[Forecast Date].[Forecast Date].[Year].&amp;[2014].&amp;[07]&amp;[2014]" c="Jul 14"/>
        <s v="[Forecast Date].[Forecast Date].[Year].&amp;[2014].&amp;[10]&amp;[2014]" c="Oct 14"/>
        <s v="[Forecast Date].[Forecast Date].[Year].&amp;[2015].&amp;[01]&amp;[2015]" c="Jan 15"/>
        <s v="[Forecast Date].[Forecast Date].[Year].&amp;[2015].&amp;[04]&amp;[2015]" c="Apr 15"/>
        <s v="[Forecast Date].[Forecast Date].[Year].&amp;[2015].&amp;[07]&amp;[2015]" c="Jul 15"/>
        <s v="[Forecast Date].[Forecast Date].[Year].&amp;[2003].&amp;[02]&amp;[2003]" u="1" c="Feb 03"/>
        <s v="[Forecast Date].[Forecast Date].[Year].&amp;[2003].&amp;[03]&amp;[2003]" u="1" c="Mar 03"/>
        <s v="[Forecast Date].[Forecast Date].[Year].&amp;[2003].&amp;[05]&amp;[2003]" u="1" c="May 03"/>
        <s v="[Forecast Date].[Forecast Date].[Year].&amp;[2003].&amp;[06]&amp;[2003]" u="1" c="Jun 03"/>
        <s v="[Forecast Date].[Forecast Date].[Year].&amp;[2003].&amp;[07]&amp;[2003]" u="1" c="Jul 03"/>
        <s v="[Forecast Date].[Forecast Date].[Year].&amp;[2003].&amp;[08]&amp;[2003]" u="1" c="Aug 03"/>
        <s v="[Forecast Date].[Forecast Date].[Year].&amp;[2003].&amp;[09]&amp;[2003]" u="1" c="Sep 03"/>
        <s v="[Forecast Date].[Forecast Date].[Year].&amp;[2003].&amp;[11]&amp;[2003]" u="1" c="Nov 03"/>
        <s v="[Forecast Date].[Forecast Date].[Year].&amp;[2003].&amp;[12]&amp;[2003]" u="1" c="Dec 03"/>
        <s v="[Forecast Date].[Forecast Date].[Year].&amp;[2004].&amp;[01]&amp;[2004]" u="1" c="Jan 04"/>
        <s v="[Forecast Date].[Forecast Date].[Year].&amp;[2004].&amp;[02]&amp;[2004]" u="1" c="Feb 04"/>
        <s v="[Forecast Date].[Forecast Date].[Year].&amp;[2004].&amp;[03]&amp;[2004]" u="1" c="Mar 04"/>
        <s v="[Forecast Date].[Forecast Date].[Year].&amp;[2004].&amp;[05]&amp;[2004]" u="1" c="May 04"/>
        <s v="[Forecast Date].[Forecast Date].[Year].&amp;[2004].&amp;[06]&amp;[2004]" u="1" c="Jun 04"/>
        <s v="[Forecast Date].[Forecast Date].[Year].&amp;[2004].&amp;[07]&amp;[2004]" u="1" c="Jul 04"/>
        <s v="[Forecast Date].[Forecast Date].[Year].&amp;[2004].&amp;[08]&amp;[2004]" u="1" c="Aug 04"/>
        <s v="[Forecast Date].[Forecast Date].[Year].&amp;[2004].&amp;[09]&amp;[2004]" u="1" c="Sep 04"/>
        <s v="[Forecast Date].[Forecast Date].[Year].&amp;[2004].&amp;[11]&amp;[2004]" u="1" c="Nov 04"/>
        <s v="[Forecast Date].[Forecast Date].[Year].&amp;[2004].&amp;[12]&amp;[2004]" u="1" c="Dec 04"/>
        <s v="[Forecast Date].[Forecast Date].[Year].&amp;[2005].&amp;[01]&amp;[2005]" u="1" c="Jan 05"/>
        <s v="[Forecast Date].[Forecast Date].[Year].&amp;[2005].&amp;[02]&amp;[2005]" u="1" c="Feb 05"/>
        <s v="[Forecast Date].[Forecast Date].[Year].&amp;[2005].&amp;[03]&amp;[2005]" u="1" c="Mar 05"/>
        <s v="[Forecast Date].[Forecast Date].[Year].&amp;[2005].&amp;[05]&amp;[2005]" u="1" c="May 05"/>
        <s v="[Forecast Date].[Forecast Date].[Year].&amp;[2005].&amp;[06]&amp;[2005]" u="1" c="Jun 05"/>
        <s v="[Forecast Date].[Forecast Date].[Year].&amp;[2005].&amp;[07]&amp;[2005]" u="1" c="Jul 05"/>
        <s v="[Forecast Date].[Forecast Date].[Year].&amp;[2005].&amp;[08]&amp;[2005]" u="1" c="Aug 05"/>
        <s v="[Forecast Date].[Forecast Date].[Year].&amp;[2005].&amp;[09]&amp;[2005]" u="1" c="Sep 05"/>
        <s v="[Forecast Date].[Forecast Date].[Year].&amp;[2005].&amp;[11]&amp;[2005]" u="1" c="Nov 05"/>
        <s v="[Forecast Date].[Forecast Date].[Year].&amp;[2005].&amp;[12]&amp;[2005]" u="1" c="Dec 05"/>
        <s v="[Forecast Date].[Forecast Date].[Year].&amp;[2006].&amp;[01]&amp;[2006]" u="1" c="Jan 06"/>
        <s v="[Forecast Date].[Forecast Date].[Year].&amp;[2006].&amp;[02]&amp;[2006]" u="1" c="Feb 06"/>
        <s v="[Forecast Date].[Forecast Date].[Year].&amp;[2006].&amp;[03]&amp;[2006]" u="1" c="Mar 06"/>
        <s v="[Forecast Date].[Forecast Date].[Year].&amp;[2006].&amp;[05]&amp;[2006]" u="1" c="May 06"/>
        <s v="[Forecast Date].[Forecast Date].[Year].&amp;[2006].&amp;[06]&amp;[2006]" u="1" c="Jun 06"/>
        <s v="[Forecast Date].[Forecast Date].[Year].&amp;[2006].&amp;[07]&amp;[2006]" u="1" c="Jul 06"/>
        <s v="[Forecast Date].[Forecast Date].[Year].&amp;[2006].&amp;[08]&amp;[2006]" u="1" c="Aug 06"/>
        <s v="[Forecast Date].[Forecast Date].[Year].&amp;[2006].&amp;[09]&amp;[2006]" u="1" c="Sep 06"/>
        <s v="[Forecast Date].[Forecast Date].[Year].&amp;[2006].&amp;[11]&amp;[2006]" u="1" c="Nov 06"/>
        <s v="[Forecast Date].[Forecast Date].[Year].&amp;[2006].&amp;[12]&amp;[2006]" u="1" c="Dec 06"/>
        <s v="[Forecast Date].[Forecast Date].[Year].&amp;[2007].&amp;[01]&amp;[2007]" u="1" c="Jan 07"/>
        <s v="[Forecast Date].[Forecast Date].[Year].&amp;[2007].&amp;[02]&amp;[2007]" u="1" c="Feb 07"/>
        <s v="[Forecast Date].[Forecast Date].[Year].&amp;[2007].&amp;[03]&amp;[2007]" u="1" c="Mar 07"/>
        <s v="[Forecast Date].[Forecast Date].[Year].&amp;[2007].&amp;[05]&amp;[2007]" u="1" c="May 07"/>
        <s v="[Forecast Date].[Forecast Date].[Year].&amp;[2007].&amp;[06]&amp;[2007]" u="1" c="Jun 07"/>
        <s v="[Forecast Date].[Forecast Date].[Year].&amp;[2007].&amp;[07]&amp;[2007]" u="1" c="Jul 07"/>
        <s v="[Forecast Date].[Forecast Date].[Year].&amp;[2007].&amp;[08]&amp;[2007]" u="1" c="Aug 07"/>
        <s v="[Forecast Date].[Forecast Date].[Year].&amp;[2007].&amp;[09]&amp;[2007]" u="1" c="Sep 07"/>
        <s v="[Forecast Date].[Forecast Date].[Year].&amp;[2007].&amp;[11]&amp;[2007]" u="1" c="Nov 07"/>
        <s v="[Forecast Date].[Forecast Date].[Year].&amp;[2007].&amp;[12]&amp;[2007]" u="1" c="Dec 07"/>
        <s v="[Forecast Date].[Forecast Date].[Year].&amp;[2008].&amp;[01]&amp;[2008]" u="1" c="Jan 08"/>
        <s v="[Forecast Date].[Forecast Date].[Year].&amp;[2008].&amp;[02]&amp;[2008]" u="1" c="Feb 08"/>
        <s v="[Forecast Date].[Forecast Date].[Year].&amp;[2008].&amp;[03]&amp;[2008]" u="1" c="Mar 08"/>
        <s v="[Forecast Date].[Forecast Date].[Year].&amp;[2008].&amp;[05]&amp;[2008]" u="1" c="May 08"/>
        <s v="[Forecast Date].[Forecast Date].[Year].&amp;[2008].&amp;[06]&amp;[2008]" u="1" c="Jun 08"/>
        <s v="[Forecast Date].[Forecast Date].[Year].&amp;[2008].&amp;[07]&amp;[2008]" u="1" c="Jul 08"/>
        <s v="[Forecast Date].[Forecast Date].[Year].&amp;[2008].&amp;[08]&amp;[2008]" u="1" c="Aug 08"/>
        <s v="[Forecast Date].[Forecast Date].[Year].&amp;[2008].&amp;[09]&amp;[2008]" u="1" c="Sep 08"/>
        <s v="[Forecast Date].[Forecast Date].[Year].&amp;[2008].&amp;[11]&amp;[2008]" u="1" c="Nov 08"/>
        <s v="[Forecast Date].[Forecast Date].[Year].&amp;[2008].&amp;[12]&amp;[2008]" u="1" c="Dec 08"/>
        <s v="[Forecast Date].[Forecast Date].[Year].&amp;[2009].&amp;[01]&amp;[2009]" u="1" c="Jan 09"/>
        <s v="[Forecast Date].[Forecast Date].[Year].&amp;[2009].&amp;[02]&amp;[2009]" u="1" c="Feb 09"/>
        <s v="[Forecast Date].[Forecast Date].[Year].&amp;[2009].&amp;[03]&amp;[2009]" u="1" c="Mar 09"/>
        <s v="[Forecast Date].[Forecast Date].[Year].&amp;[2009].&amp;[05]&amp;[2009]" u="1" c="May 09"/>
        <s v="[Forecast Date].[Forecast Date].[Year].&amp;[2009].&amp;[06]&amp;[2009]" u="1" c="Jun 09"/>
        <s v="[Forecast Date].[Forecast Date].[Year].&amp;[2009].&amp;[07]&amp;[2009]" u="1" c="Jul 09"/>
        <s v="[Forecast Date].[Forecast Date].[Year].&amp;[2009].&amp;[08]&amp;[2009]" u="1" c="Aug 09"/>
        <s v="[Forecast Date].[Forecast Date].[Year].&amp;[2009].&amp;[09]&amp;[2009]" u="1" c="Sep 09"/>
        <s v="[Forecast Date].[Forecast Date].[Year].&amp;[2009].&amp;[11]&amp;[2009]" u="1" c="Nov 09"/>
      </sharedItems>
    </cacheField>
    <cacheField name="[Forecast Date].[Forecast Date].[Version]" caption="Version" numFmtId="0" hierarchy="2" level="3">
      <sharedItems containsSemiMixedTypes="0" containsString="0"/>
    </cacheField>
    <cacheField name="[Forecast Date].[Forecast Date].[Version].[Ordering Version on dbo VDIMDAP00_DataPrevisao IDVersao]" caption="Ordering Version on dbo VDIMDAP00_DataPrevisao IDVersao" propertyName="Ordering Version on dbo VDIMDAP00_DataPrevisao IDVersao" numFmtId="0" hierarchy="2" level="3" memberPropertyField="1">
      <sharedItems containsSemiMixedTypes="0" containsString="0"/>
    </cacheField>
    <cacheField name="[Period].[Period].[Frequency]" caption="Frequency" numFmtId="0" hierarchy="5" level="1">
      <sharedItems count="2">
        <s v="[Period].[Period].[5 Year Avg]" c="5 Year Avg"/>
        <s v="[Period].[Period].[Year]" u="1" c="Year"/>
      </sharedItems>
    </cacheField>
    <cacheField name="[Period].[Period].[Period]" caption="Period" numFmtId="0" hierarchy="5" level="2" mappingCount="1">
      <sharedItems count="21">
        <s v="[Period].[Period].[2009-2013]" c="2009-2013" cp="1">
          <x/>
        </s>
        <s v="[Period].[Period].[2010-2014]" c="2010-2014" cp="1">
          <x/>
        </s>
        <s v="[Period].[Period].[2011-2015]" c="2011-2015" cp="1">
          <x/>
        </s>
        <s v="[Period].[Period].[2012-2016]" c="2012-2016" cp="1">
          <x/>
        </s>
        <s v="[Period].[Period].[2013-2017]" c="2013-2017" cp="1">
          <x/>
        </s>
        <s v="[Period].[Period].[2014-2018]" c="2014-2018" cp="1">
          <x/>
        </s>
        <s v="[Period].[Period].[2015-2019]" c="2015-2019" cp="1">
          <x/>
        </s>
        <s v="[Period].[Period].[2016-2020]" c="2016-2020" cp="1">
          <x/>
        </s>
        <s v="[Period].[Period].[2017-2021]" c="2017-2021" cp="1">
          <x/>
        </s>
        <s v="[Period].[Period].[2018-2022]" c="2018-2022" cp="1">
          <x/>
        </s>
        <s v="[Period].[Period].[2019-2023]" c="2019-2023" cp="1">
          <x/>
        </s>
        <s v="[Period].[Period].[2020-2024]" c="2020-2024" cp="1">
          <x/>
        </s>
        <s v="[Period].[Period].[2021-2025]" c="2021-2025" cp="1">
          <x/>
        </s>
        <s v="[Period].[Period].[2007]" u="1" c="2007"/>
        <s v="[Period].[Period].[2008]" u="1" c="2008"/>
        <s v="[Period].[Period].[2009]" u="1" c="2009"/>
        <s v="[Period].[Period].[2010]" u="1" c="2010"/>
        <s v="[Period].[Period].[2011]" u="1" c="2011"/>
        <s v="[Period].[Period].[2012]" u="1" c="2012"/>
        <s v="[Period].[Period].[2013]" u="1" c="2013"/>
        <s v="[Period].[Period].[2014]" u="1" c="2014"/>
      </sharedItems>
      <mpMap v="20"/>
    </cacheField>
    <cacheField name="[Period].[Period].[Period].[Time Span]" caption="Time Span" propertyName="Time Span" numFmtId="0" hierarchy="5" level="2" memberPropertyField="1">
      <sharedItems count="1">
        <s v="5 Year Avg"/>
      </sharedItems>
    </cacheField>
  </cacheFields>
  <cacheHierarchies count="31">
    <cacheHierarchy uniqueName="[Country].[Country]" caption="Country" defaultMemberUniqueName="[Country].[Country].[All]" allUniqueName="[Country].[Country].[All]" dimensionUniqueName="[Country]" displayFolder="" count="3" unbalanced="0">
      <fieldsUsage count="3">
        <fieldUsage x="-1"/>
        <fieldUsage x="1"/>
        <fieldUsage x="2"/>
      </fieldsUsage>
    </cacheHierarchy>
    <cacheHierarchy uniqueName="[Forecast Date].[All Versions]" caption="All Versions" attribute="1" defaultMemberUniqueName="[Forecast Date].[All Versions].&amp;[Last Version]" dimensionUniqueName="[Forecast Date]" displayFolder="" count="0" unbalanced="0"/>
    <cacheHierarchy uniqueName="[Forecast Date].[Forecast Date]" caption="Forecast Date" defaultMemberUniqueName="[Forecast Date].[Forecast Date].[All]" allUniqueName="[Forecast Date].[Forecast Date].[All]" dimensionUniqueName="[Forecast Date]" displayFolder="" count="4" unbalanced="0">
      <fieldsUsage count="4">
        <fieldUsage x="-1"/>
        <fieldUsage x="14"/>
        <fieldUsage x="15"/>
        <fieldUsage x="16"/>
      </fieldsUsage>
    </cacheHierarchy>
    <cacheHierarchy uniqueName="[Forecast Date].[Last-Previous Forecasts]" caption="Last-Previous Forecasts" attribute="1" defaultMemberUniqueName="[Forecast Date].[Last-Previous Forecasts].[All]" allUniqueName="[Forecast Date].[Last-Previous Forecasts].[All]" dimensionUniqueName="[Forecast Date]" displayFolder="" count="0" unbalanced="0"/>
    <cacheHierarchy uniqueName="[Organism].[Organism]" caption="Organism" defaultMemberUniqueName="[Organism].[Organism].[All]" allUniqueName="[Organism].[Organism].[All]" dimensionUniqueName="[Organism]" displayFolder="" count="2" unbalanced="0">
      <fieldsUsage count="2">
        <fieldUsage x="-1"/>
        <fieldUsage x="5"/>
      </fieldsUsage>
    </cacheHierarchy>
    <cacheHierarchy uniqueName="[Period].[Period]" caption="Period" defaultMemberUniqueName="[Period].[Period].[All]" allUniqueName="[Period].[Period].[All]" dimensionUniqueName="[Period]" displayFolder="" count="3" unbalanced="0">
      <fieldsUsage count="3">
        <fieldUsage x="-1"/>
        <fieldUsage x="18"/>
        <fieldUsage x="19"/>
      </fieldsUsage>
    </cacheHierarchy>
    <cacheHierarchy uniqueName="[Unit].[Unit]" caption="Unit" attribute="1" defaultMemberUniqueName="[Unit].[Unit].[All]" allUniqueName="[Unit].[Unit].[All]" dimensionUniqueName="[Unit]" displayFolder="" count="2" unbalanced="0">
      <fieldsUsage count="2">
        <fieldUsage x="-1"/>
        <fieldUsage x="13"/>
      </fieldsUsage>
    </cacheHierarchy>
    <cacheHierarchy uniqueName="[Variable].[Variable]" caption="Variable" defaultMemberUniqueName="[Variable].[Variable].[All]" allUniqueName="[Variable].[Variable].[All]" dimensionUniqueName="[Variable]" displayFolder="" count="3" unbalanced="0">
      <fieldsUsage count="3">
        <fieldUsage x="-1"/>
        <fieldUsage x="8"/>
        <fieldUsage x="9"/>
      </fieldsUsage>
    </cacheHierarchy>
    <cacheHierarchy uniqueName="[Country].[Category]" caption="Category" attribute="1" defaultMemberUniqueName="[Country].[Category].[All]" allUniqueName="[Country].[Category].[All]" dimensionUniqueName="[Country]" displayFolder="" count="0" unbalanced="0" hidden="1"/>
    <cacheHierarchy uniqueName="[Country].[CountryName]" caption="CountryName" attribute="1" defaultMemberUniqueName="[Country].[CountryName].[All]" allUniqueName="[Country].[CountryName].[All]" dimensionUniqueName="[Country]" displayFolder="" count="0" unbalanced="0" hidden="1"/>
    <cacheHierarchy uniqueName="[Country].[IDCountry]" caption="IDCountry" attribute="1" keyAttribute="1" defaultMemberUniqueName="[Country].[IDCountry].[All]" allUniqueName="[Country].[IDCountry].[All]" dimensionUniqueName="[Country]" displayFolder="" count="0" unbalanced="0" hidden="1"/>
    <cacheHierarchy uniqueName="[Country].[Ordering CountryName on dbo VDIMPAI00_Pais NumOrdem]" caption="Ordering CountryName on dbo VDIMPAI00_Pais NumOrdem" attribute="1" defaultMemberUniqueName="[Country].[Ordering CountryName on dbo VDIMPAI00_Pais NumOrdem].[All]" allUniqueName="[Country].[Ordering CountryName on dbo VDIMPAI00_Pais NumOrdem].[All]" dimensionUniqueName="[Country]" displayFolder="" count="0" unbalanced="0" hidden="1"/>
    <cacheHierarchy uniqueName="[Forecast Date].[IDPublication]" caption="IDPublication" attribute="1" keyAttribute="1" defaultMemberUniqueName="[Forecast Date].[IDPublication].[All]" allUniqueName="[Forecast Date].[IDPublication].[All]" dimensionUniqueName="[Forecast Date]" displayFolder="" count="0" unbalanced="0" hidden="1"/>
    <cacheHierarchy uniqueName="[Forecast Date].[Month]" caption="Month" attribute="1" defaultMemberUniqueName="[Forecast Date].[Month].[All]" allUniqueName="[Forecast Date].[Month].[All]" dimensionUniqueName="[Forecast Date]" displayFolder="" count="0" unbalanced="0" hidden="1"/>
    <cacheHierarchy uniqueName="[Forecast Date].[Ordering Version on dbo VDIMDAP00_DataPrevisao IDVersao]" caption="Ordering Version on dbo VDIMDAP00_DataPrevisao IDVersao" attribute="1" defaultMemberUniqueName="[Forecast Date].[Ordering Version on dbo VDIMDAP00_DataPrevisao IDVersao].[All]" allUniqueName="[Forecast Date].[Ordering Version on dbo VDIMDAP00_DataPrevisao IDVersao].[All]" dimensionUniqueName="[Forecast Date]" displayFolder="" count="0" unbalanced="0" hidden="1"/>
    <cacheHierarchy uniqueName="[Forecast Date].[Version]" caption="Version" attribute="1" defaultMemberUniqueName="[Forecast Date].[Version].[All]" allUniqueName="[Forecast Date].[Version].[All]" dimensionUniqueName="[Forecast Date]" displayFolder="" count="0" unbalanced="0" hidden="1"/>
    <cacheHierarchy uniqueName="[Forecast Date].[Year]" caption="Year" attribute="1" defaultMemberUniqueName="[Forecast Date].[Year].[All]" allUniqueName="[Forecast Date].[Year].[All]" dimensionUniqueName="[Forecast Date]" displayFolder="" count="0" unbalanced="0" hidden="1"/>
    <cacheHierarchy uniqueName="[Organism].[Dsg Organ]" caption="Dsg Organ" attribute="1" defaultMemberUniqueName="[Organism].[Dsg Organ].[All]" allUniqueName="[Organism].[Dsg Organ].[All]" dimensionUniqueName="[Organism]" displayFolder="" count="0" unbalanced="0" hidden="1"/>
    <cacheHierarchy uniqueName="[Organism].[IDOrganism]" caption="IDOrganism" attribute="1" keyAttribute="1" defaultMemberUniqueName="[Organism].[IDOrganism].[All]" allUniqueName="[Organism].[IDOrganism].[All]" dimensionUniqueName="[Organism]" displayFolder="" count="0" unbalanced="0" hidden="1"/>
    <cacheHierarchy uniqueName="[Organism].[Num Ordem]" caption="Num Ordem" attribute="1" defaultMemberUniqueName="[Organism].[Num Ordem].[All]" allUniqueName="[Organism].[Num Ordem].[All]" dimensionUniqueName="[Organism]" displayFolder="" count="0" unbalanced="0" hidden="1"/>
    <cacheHierarchy uniqueName="[Organism].[Ordering Dsg Organ on dbo VDIMORG00_Organismo NumOrdem]" caption="Ordering Dsg Organ on dbo VDIMORG00_Organismo NumOrdem" attribute="1" defaultMemberUniqueName="[Organism].[Ordering Dsg Organ on dbo VDIMORG00_Organismo NumOrdem].[All]" allUniqueName="[Organism].[Ordering Dsg Organ on dbo VDIMORG00_Organismo NumOrdem].[All]" dimensionUniqueName="[Organism]" displayFolder="" count="0" unbalanced="0" hidden="1"/>
    <cacheHierarchy uniqueName="[Period].[Time Period]" caption="Time Period" attribute="1" keyAttribute="1" defaultMemberUniqueName="[Period].[Time Period].[All]" allUniqueName="[Period].[Time Period].[All]" dimensionUniqueName="[Period]" displayFolder="" count="0" unbalanced="0" hidden="1"/>
    <cacheHierarchy uniqueName="[Period].[Time Span]" caption="Time Span" attribute="1" defaultMemberUniqueName="[Period].[Time Span].[All]" allUniqueName="[Period].[Time Span].[All]" dimensionUniqueName="[Period]" displayFolder="" count="0" unbalanced="0" hidden="1"/>
    <cacheHierarchy uniqueName="[Unit].[IDUnit]" caption="IDUnit" attribute="1" keyAttribute="1" defaultMemberUniqueName="[Unit].[IDUnit].[All]" allUniqueName="[Unit].[IDUnit].[All]" dimensionUniqueName="[Unit]" displayFolder="" count="0" unbalanced="0" hidden="1"/>
    <cacheHierarchy uniqueName="[Variable].[Dsg Categoria]" caption="Dsg Categoria" attribute="1" defaultMemberUniqueName="[Variable].[Dsg Categoria].[All]" allUniqueName="[Variable].[Dsg Categoria].[All]" dimensionUniqueName="[Variable]" displayFolder="" count="0" unbalanced="0" hidden="1"/>
    <cacheHierarchy uniqueName="[Variable].[IDVariable]" caption="IDVariable" attribute="1" keyAttribute="1" defaultMemberUniqueName="[Variable].[IDVariable].[All]" allUniqueName="[Variable].[IDVariable].[All]" dimensionUniqueName="[Variable]" displayFolder="" count="0" unbalanced="0" hidden="1"/>
    <cacheHierarchy uniqueName="[Variable].[Ordering Dsg Categoria on dbo VDIMCAV00_CategoriaVariavel NumOrdem]" caption="Ordering Dsg Categoria on dbo VDIMCAV00_CategoriaVariavel NumOrdem" attribute="1" defaultMemberUniqueName="[Variable].[Ordering Dsg Categoria on dbo VDIMCAV00_CategoriaVariavel NumOrdem].[All]" allUniqueName="[Variable].[Ordering Dsg Categoria on dbo VDIMCAV00_CategoriaVariavel NumOrdem].[All]" dimensionUniqueName="[Variable]" displayFolder="" count="0" unbalanced="0" hidden="1"/>
    <cacheHierarchy uniqueName="[Variable].[Ordering VariableName on dbo VDIMVAO00_Variavel NumOrdem]" caption="Ordering VariableName on dbo VDIMVAO00_Variavel NumOrdem" attribute="1" defaultMemberUniqueName="[Variable].[Ordering VariableName on dbo VDIMVAO00_Variavel NumOrdem].[All]" allUniqueName="[Variable].[Ordering VariableName on dbo VDIMVAO00_Variavel NumOrdem].[All]" dimensionUniqueName="[Variable]" displayFolder="" count="0" unbalanced="0" hidden="1"/>
    <cacheHierarchy uniqueName="[Variable].[VariableName]" caption="VariableName" attribute="1" defaultMemberUniqueName="[Variable].[VariableName].[All]" allUniqueName="[Variable].[VariableName].[All]" dimensionUniqueName="[Variable]" displayFolder="" count="0" unbalanced="0" hidden="1"/>
    <cacheHierarchy uniqueName="[Measures].[Value]" caption="Value" measure="1" displayFolder="" count="0" oneField="1">
      <fieldsUsage count="1">
        <fieldUsage x="0"/>
      </fieldsUsage>
    </cacheHierarchy>
    <cacheHierarchy uniqueName="[Measures].[InitialValue]" caption="InitialValue" measure="1" displayFolder="" measureGroup="Macroeconomic Forecasts" count="0" hidden="1"/>
  </cacheHierarchies>
  <kpis count="0"/>
  <dimensions count="7">
    <dimension name="Country" uniqueName="[Country]" caption="Country"/>
    <dimension name="Forecast Date" uniqueName="[Forecast Date]" caption="Forecast Date"/>
    <dimension measure="1" name="Measures" uniqueName="[Measures]" caption="Measures"/>
    <dimension name="Organism" uniqueName="[Organism]" caption="Organism"/>
    <dimension name="Period" uniqueName="[Period]" caption="Period"/>
    <dimension name="Unit" uniqueName="[Unit]" caption="Unit"/>
    <dimension name="Variable" uniqueName="[Variable]" caption="Variable"/>
  </dimensions>
  <measureGroups count="1">
    <measureGroup name="Macroeconomic Forecasts" caption="Macroeconomic Forecasts"/>
  </measureGroups>
  <maps count="6">
    <map measureGroup="0" dimension="0"/>
    <map measureGroup="0" dimension="1"/>
    <map measureGroup="0" dimension="3"/>
    <map measureGroup="0" dimension="4"/>
    <map measureGroup="0" dimension="5"/>
    <map measureGroup="0" dimension="6"/>
  </map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3" minRefreshableVersion="3" showCalcMbrs="0" useAutoFormatting="1" subtotalHiddenItems="1" rowGrandTotals="0" colGrandTotals="0" itemPrintTitles="1" createdVersion="3" indent="0" outline="1" outlineData="1" multipleFieldFilters="0" fieldListSortAscending="1">
  <location ref="A5:X233" firstHeaderRow="1" firstDataRow="4" firstDataCol="1" rowPageCount="3" colPageCount="1"/>
  <pivotFields count="21">
    <pivotField dataField="1" showAll="0"/>
    <pivotField axis="axisPage" allDrilled="1" showAll="0" dataSourceSort="1" defaultSubtotal="0"/>
    <pivotField axis="axisPage" showAll="0" dataSourceSort="1" defaultSubtotal="0"/>
    <pivotField showAll="0" dataSourceSort="1" defaultSubtotal="0" showPropTip="1"/>
    <pivotField showAll="0" dataSourceSort="1" defaultSubtotal="0" showPropTip="1"/>
    <pivotField axis="axisCol" allDrilled="1" showAll="0" dataSourceSort="1" defaultSubtotal="0">
      <items count="2">
        <item s="1" x="0"/>
        <item x="1"/>
      </items>
    </pivotField>
    <pivotField showAll="0" dataSourceSort="1" defaultSubtotal="0" showPropTip="1"/>
    <pivotField showAll="0" dataSourceSort="1" defaultSubtotal="0" showPropTip="1"/>
    <pivotField axis="axisPage" allDrilled="1" showAll="0" dataSourceSort="1" defaultSubtotal="0"/>
    <pivotField axis="axisPage" showAll="0" dataSourceSort="1" defaultSubtotal="0"/>
    <pivotField showAll="0" dataSourceSort="1" defaultSubtotal="0" showPropTip="1"/>
    <pivotField showAll="0" dataSourceSort="1" defaultSubtotal="0" showPropTip="1"/>
    <pivotField showAll="0" dataSourceSort="1" defaultSubtotal="0" showPropTip="1"/>
    <pivotField axis="axisPage" allDrilled="1" showAll="0" dataSourceSort="1" defaultSubtotal="0" defaultAttributeDrillState="1"/>
    <pivotField axis="axisRow" allDrilled="1" showAll="0" dataSourceSort="1" defaultSubtotal="0">
      <items count="18">
        <item c="1" x="0"/>
        <item c="1" x="1"/>
        <item c="1" x="2"/>
        <item c="1" x="3"/>
        <item c="1" x="4"/>
        <item c="1" x="5"/>
        <item c="1" x="6"/>
        <item c="1" x="7"/>
        <item c="1" x="8"/>
        <item c="1" x="9"/>
        <item c="1" x="10"/>
        <item c="1" x="11"/>
        <item c="1" x="12"/>
        <item c="1" x="13"/>
        <item c="1" x="14"/>
        <item c="1" x="15"/>
        <item c="1" x="16"/>
        <item c="1" x="17"/>
      </items>
    </pivotField>
    <pivotField axis="axisRow" allDrilled="1" showAll="0" dataSourceSort="1" defaultSubtotal="0">
      <items count="207">
        <item c="1" x="0"/>
        <item c="1" x="1"/>
        <item c="1" x="2"/>
        <item c="1" x="3"/>
        <item c="1" x="4"/>
        <item c="1" x="5"/>
        <item c="1" x="6"/>
        <item c="1" x="7"/>
        <item c="1" x="8"/>
        <item c="1" x="9"/>
        <item c="1" x="10"/>
        <item c="1" x="11"/>
        <item c="1" x="12"/>
        <item c="1" x="13"/>
        <item c="1" x="14"/>
        <item c="1" x="15"/>
        <item c="1" x="16"/>
        <item c="1" x="17"/>
        <item c="1" x="18"/>
        <item c="1" x="19"/>
        <item c="1" x="20"/>
        <item c="1" x="21"/>
        <item c="1" x="22"/>
        <item c="1" x="23"/>
        <item c="1" x="24"/>
        <item c="1" x="25"/>
        <item c="1" x="26"/>
        <item c="1" x="27"/>
        <item c="1" x="28"/>
        <item c="1" x="29"/>
        <item c="1" x="30"/>
        <item c="1" x="31"/>
        <item c="1" x="32"/>
        <item c="1" x="33"/>
        <item c="1" x="34"/>
        <item c="1" x="35"/>
        <item c="1" x="36"/>
        <item c="1" x="37"/>
        <item c="1" x="38"/>
        <item c="1" x="39"/>
        <item c="1" x="40"/>
        <item c="1" x="41"/>
        <item c="1" x="42"/>
        <item c="1" x="43"/>
        <item c="1" x="44"/>
        <item c="1" x="45"/>
        <item c="1" x="46"/>
        <item c="1" x="47"/>
        <item c="1" x="48"/>
        <item c="1" x="49"/>
        <item c="1" x="50"/>
        <item c="1" x="51"/>
        <item c="1" x="52"/>
        <item c="1" x="53"/>
        <item c="1" x="54"/>
        <item c="1" x="55"/>
        <item c="1" x="56"/>
        <item c="1" x="57"/>
        <item c="1" x="58"/>
        <item c="1" x="59"/>
        <item c="1" x="60"/>
        <item c="1" x="61"/>
        <item c="1" x="62"/>
        <item c="1" x="63"/>
        <item c="1" x="64"/>
        <item c="1" x="65"/>
        <item c="1" x="66"/>
        <item c="1" x="67"/>
        <item c="1" x="68"/>
        <item c="1" x="69"/>
        <item c="1" x="70"/>
        <item c="1" x="71"/>
        <item c="1" x="72"/>
        <item c="1" x="73"/>
        <item c="1" x="74"/>
        <item c="1" x="75"/>
        <item c="1" x="76"/>
        <item c="1" x="77"/>
        <item c="1" x="78"/>
        <item c="1" x="79"/>
        <item c="1" x="80"/>
        <item c="1" x="81"/>
        <item c="1" x="82"/>
        <item c="1" x="83"/>
        <item c="1" x="84"/>
        <item c="1" x="85"/>
        <item c="1" x="86"/>
        <item c="1" x="87"/>
        <item c="1" x="88"/>
        <item c="1" x="89"/>
        <item c="1" x="90"/>
        <item c="1" x="91"/>
        <item c="1" x="92"/>
        <item c="1" x="93"/>
        <item c="1" x="94"/>
        <item c="1" x="95"/>
        <item c="1" x="96"/>
        <item c="1" x="97"/>
        <item c="1" x="98"/>
        <item c="1" x="99"/>
        <item c="1" x="100"/>
        <item c="1" x="101"/>
        <item c="1" x="102"/>
        <item c="1" x="103"/>
        <item c="1" x="104"/>
        <item c="1" x="105"/>
        <item c="1" x="106"/>
        <item c="1" x="107"/>
        <item c="1" x="108"/>
        <item c="1" x="109"/>
        <item c="1" x="110"/>
        <item c="1" x="111"/>
        <item c="1" x="112"/>
        <item c="1" x="113"/>
        <item c="1" x="114"/>
        <item c="1" x="115"/>
        <item c="1" x="116"/>
        <item c="1" x="117"/>
        <item c="1" x="118"/>
        <item c="1" x="119"/>
        <item c="1" x="120"/>
        <item c="1" x="121"/>
        <item c="1" x="122"/>
        <item c="1" x="123"/>
        <item c="1" x="124"/>
        <item c="1" x="125"/>
        <item c="1" x="126"/>
        <item c="1" x="127"/>
        <item c="1" x="128"/>
        <item c="1" x="129"/>
        <item c="1" x="130"/>
        <item c="1" x="131"/>
        <item c="1" x="132"/>
        <item c="1" x="133"/>
        <item c="1" x="134"/>
        <item c="1" x="135"/>
        <item c="1" x="136"/>
        <item c="1" x="137"/>
        <item c="1" x="138"/>
        <item c="1" x="139"/>
        <item c="1" x="140"/>
        <item c="1" x="141"/>
        <item c="1" x="142"/>
        <item c="1" x="143"/>
        <item c="1" x="144"/>
        <item c="1" x="145"/>
        <item c="1" x="146"/>
        <item c="1" x="147"/>
        <item c="1" x="148"/>
        <item c="1" x="149"/>
        <item c="1" x="150"/>
        <item c="1" x="151"/>
        <item c="1" x="152"/>
        <item c="1" x="153"/>
        <item c="1" x="154"/>
        <item c="1" x="155"/>
        <item c="1" x="156"/>
        <item c="1" x="157"/>
        <item c="1" x="158"/>
        <item c="1" x="159"/>
        <item c="1" x="160"/>
        <item c="1" x="161"/>
        <item c="1" x="162"/>
        <item c="1" x="163"/>
        <item c="1" x="164"/>
        <item c="1" x="165"/>
        <item c="1" x="166"/>
        <item c="1" x="167"/>
        <item c="1" x="168"/>
        <item c="1" x="169"/>
        <item c="1" x="170"/>
        <item c="1" x="171"/>
        <item c="1" x="172"/>
        <item c="1" x="173"/>
        <item c="1" x="174"/>
        <item c="1" x="175"/>
        <item c="1" x="176"/>
        <item c="1" x="177"/>
        <item c="1" x="178"/>
        <item c="1" x="179"/>
        <item c="1" x="180"/>
        <item c="1" x="181"/>
        <item c="1" x="182"/>
        <item c="1" x="183"/>
        <item c="1" x="184"/>
        <item c="1" x="185"/>
        <item c="1" x="186"/>
        <item c="1" x="187"/>
        <item c="1" x="188"/>
        <item c="1" x="189"/>
        <item c="1" x="190"/>
        <item c="1" x="191"/>
        <item c="1" x="192"/>
        <item c="1" x="193"/>
        <item c="1" x="194"/>
        <item c="1" x="195"/>
        <item c="1" x="196"/>
        <item c="1" x="197"/>
        <item c="1" x="198"/>
        <item c="1" x="199"/>
        <item c="1" x="200"/>
        <item c="1" x="201"/>
        <item c="1" x="202"/>
        <item c="1" x="203"/>
        <item c="1" x="204"/>
        <item c="1" x="205"/>
        <item c="1" x="206"/>
      </items>
    </pivotField>
    <pivotField axis="axisRow" showAll="0" dataSourceSort="1" defaultSubtotal="0"/>
    <pivotField showAll="0" dataSourceSort="1" defaultSubtotal="0" showPropTip="1"/>
    <pivotField axis="axisCol" allDrilled="1" showAll="0" dataSourceSort="1" defaultSubtotal="0">
      <items count="1">
        <item s="1" c="1" x="0"/>
      </items>
    </pivotField>
    <pivotField axis="axisCol" allDrilled="1" showAll="0" dataSourceSort="1" defaultSubtota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</items>
    </pivotField>
    <pivotField showAll="0" dataSourceSort="1" defaultSubtotal="0" showPropTip="1"/>
  </pivotFields>
  <rowFields count="2">
    <field x="14"/>
    <field x="15"/>
  </rowFields>
  <rowItems count="225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2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3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>
      <x v="4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>
      <x v="5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>
      <x v="6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>
      <x v="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>
      <x v="8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9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>
      <x v="10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>
      <x v="11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>
      <x v="12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>
      <x v="13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>
      <x v="14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>
      <x v="15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>
      <x v="16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>
      <x v="1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</rowItems>
  <colFields count="3">
    <field x="5"/>
    <field x="18"/>
    <field x="19"/>
  </colFields>
  <colItems count="23">
    <i>
      <x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</colItems>
  <pageFields count="3">
    <pageField fld="1" hier="0" name="[Country].[Country].[Classification].&amp;[Aggregates].&amp;[Euro area]" cap="Euro area"/>
    <pageField fld="8" hier="7" name="[Variable].[Variable].[Topic].&amp;[Prices and costs].&amp;[HICP / CPI]" cap="HICP / CPI"/>
    <pageField fld="13" hier="6" name="[Unit].[Unit].&amp;[% change, year on year]" cap="% change, year on year"/>
  </pageFields>
  <dataFields count="1">
    <dataField fld="0" baseField="0" baseItem="0"/>
  </dataFields>
  <formats count="16">
    <format dxfId="28">
      <pivotArea collapsedLevelsAreSubtotals="1" fieldPosition="0">
        <references count="3">
          <reference field="5" count="1" selected="0">
            <x v="1"/>
          </reference>
          <reference field="15" count="11">
            <x v="55"/>
            <x v="56"/>
            <x v="57"/>
            <x v="58"/>
            <x v="59"/>
            <x v="60"/>
            <x v="61"/>
            <x v="62"/>
            <x v="63"/>
            <x v="64"/>
            <x v="65"/>
          </reference>
          <reference field="19" count="8" selected="0"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27">
      <pivotArea collapsedLevelsAreSubtotals="1" fieldPosition="0">
        <references count="3">
          <reference field="5" count="1" selected="0">
            <x v="1"/>
          </reference>
          <reference field="14" count="1">
            <x v="6"/>
          </reference>
          <reference field="19" count="8" selected="0"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26">
      <pivotArea collapsedLevelsAreSubtotals="1" fieldPosition="0">
        <references count="3">
          <reference field="5" count="1" selected="0">
            <x v="1"/>
          </reference>
          <reference field="15" count="12"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</reference>
          <reference field="19" count="8" selected="0"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25">
      <pivotArea collapsedLevelsAreSubtotals="1" fieldPosition="0">
        <references count="3">
          <reference field="5" count="1" selected="0">
            <x v="1"/>
          </reference>
          <reference field="14" count="1">
            <x v="7"/>
          </reference>
          <reference field="19" count="8" selected="0"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24">
      <pivotArea collapsedLevelsAreSubtotals="1" fieldPosition="0">
        <references count="3">
          <reference field="5" count="1" selected="0">
            <x v="1"/>
          </reference>
          <reference field="15" count="12"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</reference>
          <reference field="19" count="8" selected="0"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23">
      <pivotArea collapsedLevelsAreSubtotals="1" fieldPosition="0">
        <references count="3">
          <reference field="5" count="1" selected="0">
            <x v="1"/>
          </reference>
          <reference field="14" count="1">
            <x v="8"/>
          </reference>
          <reference field="19" count="8" selected="0"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22">
      <pivotArea collapsedLevelsAreSubtotals="1" fieldPosition="0">
        <references count="3">
          <reference field="5" count="1" selected="0">
            <x v="1"/>
          </reference>
          <reference field="15" count="12"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</reference>
          <reference field="19" count="8" selected="0"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21">
      <pivotArea collapsedLevelsAreSubtotals="1" fieldPosition="0">
        <references count="3">
          <reference field="5" count="1" selected="0">
            <x v="1"/>
          </reference>
          <reference field="14" count="1">
            <x v="9"/>
          </reference>
          <reference field="19" count="8" selected="0"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20">
      <pivotArea collapsedLevelsAreSubtotals="1" fieldPosition="0">
        <references count="3">
          <reference field="5" count="1" selected="0">
            <x v="1"/>
          </reference>
          <reference field="15" count="12"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</reference>
          <reference field="19" count="8" selected="0"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19">
      <pivotArea collapsedLevelsAreSubtotals="1" fieldPosition="0">
        <references count="3">
          <reference field="5" count="1" selected="0">
            <x v="1"/>
          </reference>
          <reference field="14" count="1">
            <x v="10"/>
          </reference>
          <reference field="19" count="8" selected="0"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18">
      <pivotArea collapsedLevelsAreSubtotals="1" fieldPosition="0">
        <references count="3">
          <reference field="5" count="1" selected="0">
            <x v="1"/>
          </reference>
          <reference field="15" count="12"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</reference>
          <reference field="19" count="8" selected="0"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17">
      <pivotArea collapsedLevelsAreSubtotals="1" fieldPosition="0">
        <references count="3">
          <reference field="5" count="1" selected="0">
            <x v="1"/>
          </reference>
          <reference field="14" count="1">
            <x v="11"/>
          </reference>
          <reference field="19" count="8" selected="0"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16">
      <pivotArea collapsedLevelsAreSubtotals="1" fieldPosition="0">
        <references count="3">
          <reference field="5" count="1" selected="0">
            <x v="1"/>
          </reference>
          <reference field="15" count="11"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</reference>
          <reference field="19" count="8" selected="0"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15">
      <pivotArea dataOnly="0" labelOnly="1" fieldPosition="0">
        <references count="2">
          <reference field="5" count="1" selected="0">
            <x v="0"/>
          </reference>
          <reference field="19" count="1">
            <x v="0"/>
          </reference>
        </references>
      </pivotArea>
    </format>
    <format dxfId="14">
      <pivotArea dataOnly="0" labelOnly="1" fieldPosition="0">
        <references count="2">
          <reference field="5" count="1" selected="0">
            <x v="0"/>
          </reference>
          <reference field="19" count="1">
            <x v="0"/>
          </reference>
        </references>
      </pivotArea>
    </format>
    <format dxfId="13">
      <pivotArea dataOnly="0" labelOnly="1" fieldPosition="0">
        <references count="1">
          <reference field="15" count="1">
            <x v="6"/>
          </reference>
        </references>
      </pivotArea>
    </format>
  </formats>
  <pivotHierarchies count="31">
    <pivotHierarchy multipleItemSelectionAllowed="1">
      <mps count="2">
        <mp field="3"/>
        <mp field="4"/>
      </mps>
      <members count="1" level="2">
        <member name="[Country].[Country].[Classification].&amp;[Aggregates].&amp;[Euro area]"/>
      </members>
    </pivotHierarchy>
    <pivotHierarchy/>
    <pivotHierarchy>
      <mps count="1">
        <mp field="17"/>
      </mps>
    </pivotHierarchy>
    <pivotHierarchy/>
    <pivotHierarchy>
      <mps count="2">
        <mp field="6"/>
        <mp field="7"/>
      </mps>
    </pivotHierarchy>
    <pivotHierarchy>
      <mps count="1">
        <mp field="20"/>
      </mps>
    </pivotHierarchy>
    <pivotHierarchy multipleItemSelectionAllowed="1">
      <members count="1" level="1">
        <member name="[Unit].[Unit].&amp;[% change, year on year]"/>
      </members>
    </pivotHierarchy>
    <pivotHierarchy multipleItemSelectionAllowed="1">
      <mps count="3">
        <mp field="10"/>
        <mp field="11"/>
        <mp field="12"/>
      </mps>
      <members count="1" level="2">
        <member name="[Variable].[Variable].[Topic].&amp;[Prices and costs].&amp;[HICP / CPI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2">
    <colHierarchyUsage hierarchyUsage="4"/>
    <colHierarchyUsage hierarchyUsage="5"/>
  </colHierarchiesUsage>
  <extLst>
    <ext xmlns:x14="http://schemas.microsoft.com/office/spreadsheetml/2009/9/main" uri="{962EF5D1-5CA2-4c93-8EF4-DBF5C05439D2}">
      <x14:pivotTableDefinition xmlns:xm="http://schemas.microsoft.com/office/excel/2006/main" visualTotalsForSets="1"/>
    </ext>
  </extLst>
</pivotTableDefinition>
</file>

<file path=xl/pivotTables/pivotTable2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Values" updatedVersion="3" minRefreshableVersion="3" showCalcMbrs="0" subtotalHiddenItems="1" rowGrandTotals="0" colGrandTotals="0" itemPrintTitles="1" createdVersion="3" indent="0" outline="1" outlineData="1" multipleFieldFilters="0" fieldListSortAscending="1">
  <location ref="A6:BA74" firstHeaderRow="1" firstDataRow="4" firstDataCol="1" rowPageCount="4" colPageCount="1"/>
  <pivotFields count="23">
    <pivotField axis="axisPage" allDrilled="1" showAll="0" dataSourceSort="1" defaultSubtotal="0">
      <items count="1">
        <item s="1" x="0"/>
      </items>
    </pivotField>
    <pivotField showAll="0" dataSourceSort="1" defaultSubtotal="0" showPropTip="1"/>
    <pivotField showAll="0" dataSourceSort="1" defaultSubtotal="0" showPropTip="1"/>
    <pivotField axis="axisRow" allDrilled="1" showAll="0" dataSourceSort="1" defaultSubtotal="0">
      <items count="1">
        <item s="1" c="1" x="0"/>
      </items>
    </pivotField>
    <pivotField axis="axisRow" allDrilled="1" showAll="0" dataSourceSort="1" defaultSubtotal="0">
      <items count="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</items>
    </pivotField>
    <pivotField showAll="0" dataSourceSort="1" defaultSubtotal="0" showPropTip="1"/>
    <pivotField axis="axisPage" allDrilled="1" showAll="0" dataSourceSort="1" defaultSubtotal="0">
      <items count="1">
        <item c="1" x="0"/>
      </items>
    </pivotField>
    <pivotField axis="axisPage" showAll="0" dataSourceSort="1" defaultSubtotal="0">
      <items count="3">
        <item s="1" x="0"/>
        <item x="1"/>
        <item x="2"/>
      </items>
    </pivotField>
    <pivotField showAll="0" dataSourceSort="1" defaultSubtotal="0" showPropTip="1"/>
    <pivotField showAll="0" dataSourceSort="1" defaultSubtotal="0" showPropTip="1"/>
    <pivotField showAll="0" dataSourceSort="1" defaultSubtotal="0" showPropTip="1"/>
    <pivotField axis="axisPage" allDrilled="1" showAll="0" dataSourceSort="1" defaultSubtotal="0" defaultAttributeDrillState="1"/>
    <pivotField axis="axisPage" allDrilled="1" showAll="0" dataSourceSort="1" defaultSubtotal="0">
      <items count="2">
        <item c="1" x="0"/>
        <item x="1"/>
      </items>
    </pivotField>
    <pivotField axis="axisPage" showAll="0" dataSourceSort="1" defaultSubtotal="0">
      <items count="1">
        <item s="1" x="0"/>
      </items>
    </pivotField>
    <pivotField showAll="0" dataSourceSort="1" defaultSubtotal="0" showPropTip="1"/>
    <pivotField showAll="0" dataSourceSort="1" defaultSubtotal="0" showPropTip="1"/>
    <pivotField allDrilled="1" showAll="0" dataSourceSort="1" defaultSubtotal="0" defaultAttributeDrillState="1">
      <items count="1">
        <item s="1" x="0"/>
      </items>
    </pivotField>
    <pivotField axis="axisCol" allDrilled="1" showAll="0" dataSourceSort="1" defaultSubtotal="0">
      <items count="14">
        <item c="1" x="0" d="1"/>
        <item c="1" x="1" d="1"/>
        <item c="1" x="2" d="1"/>
        <item c="1" x="3" d="1"/>
        <item c="1" x="4" d="1"/>
        <item c="1" x="5" d="1"/>
        <item c="1" x="6" d="1"/>
        <item c="1" x="7" d="1"/>
        <item c="1" x="8" d="1"/>
        <item c="1" x="9" d="1"/>
        <item c="1" x="10" d="1"/>
        <item c="1" x="11" d="1"/>
        <item c="1" x="12" d="1"/>
        <item c="1" x="13" d="1"/>
      </items>
    </pivotField>
    <pivotField axis="axisCol" showAll="0" dataSourceSort="1" defaultSubtotal="0">
      <items count="52">
        <item c="1" x="0" d="1"/>
        <item c="1" x="1" d="1"/>
        <item c="1" x="2" d="1"/>
        <item c="1" x="3" d="1"/>
        <item c="1" x="4" d="1"/>
        <item c="1" x="5" d="1"/>
        <item c="1" x="6" d="1"/>
        <item c="1" x="7" d="1"/>
        <item c="1" x="8" d="1"/>
        <item c="1" x="9" d="1"/>
        <item c="1" x="10" d="1"/>
        <item c="1" x="11" d="1"/>
        <item c="1" x="12" d="1"/>
        <item c="1" x="13" d="1"/>
        <item c="1" x="14" d="1"/>
        <item c="1" x="15" d="1"/>
        <item c="1" x="16" d="1"/>
        <item c="1" x="17" d="1"/>
        <item c="1" x="18" d="1"/>
        <item c="1" x="19" d="1"/>
        <item c="1" x="20" d="1"/>
        <item c="1" x="21" d="1"/>
        <item c="1" x="22" d="1"/>
        <item c="1" x="23" d="1"/>
        <item c="1" x="24" d="1"/>
        <item c="1" x="25" d="1"/>
        <item c="1" x="26" d="1"/>
        <item c="1" x="27" d="1"/>
        <item c="1" x="28" d="1"/>
        <item c="1" x="29" d="1"/>
        <item c="1" x="30" d="1"/>
        <item c="1" x="31" d="1"/>
        <item c="1" x="32" d="1"/>
        <item c="1" x="33" d="1"/>
        <item c="1" x="34" d="1"/>
        <item c="1" x="35" d="1"/>
        <item c="1" x="36" d="1"/>
        <item c="1" x="37" d="1"/>
        <item c="1" x="38" d="1"/>
        <item c="1" x="39" d="1"/>
        <item c="1" x="40" d="1"/>
        <item c="1" x="41" d="1"/>
        <item c="1" x="42" d="1"/>
        <item c="1" x="43" d="1"/>
        <item c="1" x="44" d="1"/>
        <item c="1" x="45" d="1"/>
        <item c="1" x="46" d="1"/>
        <item c="1" x="47" d="1"/>
        <item c="1" x="48" d="1"/>
        <item c="1" x="49" d="1"/>
        <item c="1" x="50" d="1"/>
        <item c="1" x="51" d="1"/>
      </items>
    </pivotField>
    <pivotField axis="axisCol" showAll="0" dataSourceSort="1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showAll="0" dataSourceSort="1" defaultSubtotal="0" showPropTip="1"/>
    <pivotField allDrilled="1" showAll="0" dataSourceSort="1" defaultAttributeDrillState="1">
      <items count="2">
        <item s="1" x="0"/>
        <item t="default"/>
      </items>
    </pivotField>
    <pivotField dataField="1" showAll="0"/>
  </pivotFields>
  <rowFields count="2">
    <field x="3"/>
    <field x="4"/>
  </rowFields>
  <rowItems count="6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</rowItems>
  <colFields count="3">
    <field x="17"/>
    <field x="18"/>
    <field x="19"/>
  </colFields>
  <colItems count="52">
    <i>
      <x/>
      <x/>
      <x/>
    </i>
    <i>
      <x v="1"/>
      <x v="1"/>
      <x v="1"/>
    </i>
    <i r="1">
      <x v="2"/>
      <x v="2"/>
    </i>
    <i r="1">
      <x v="3"/>
      <x v="3"/>
    </i>
    <i r="1">
      <x v="4"/>
      <x v="4"/>
    </i>
    <i>
      <x v="2"/>
      <x v="5"/>
      <x v="5"/>
    </i>
    <i r="1">
      <x v="6"/>
      <x v="6"/>
    </i>
    <i r="1">
      <x v="7"/>
      <x v="7"/>
    </i>
    <i r="1">
      <x v="8"/>
      <x v="8"/>
    </i>
    <i>
      <x v="3"/>
      <x v="9"/>
      <x v="9"/>
    </i>
    <i r="1">
      <x v="10"/>
      <x v="10"/>
    </i>
    <i r="1">
      <x v="11"/>
      <x v="11"/>
    </i>
    <i r="1">
      <x v="12"/>
      <x v="12"/>
    </i>
    <i>
      <x v="4"/>
      <x v="13"/>
      <x v="13"/>
    </i>
    <i r="1">
      <x v="14"/>
      <x v="14"/>
    </i>
    <i r="1">
      <x v="15"/>
      <x v="15"/>
    </i>
    <i r="1">
      <x v="16"/>
      <x v="16"/>
    </i>
    <i>
      <x v="5"/>
      <x v="17"/>
      <x v="17"/>
    </i>
    <i r="1">
      <x v="18"/>
      <x v="18"/>
    </i>
    <i r="1">
      <x v="19"/>
      <x v="19"/>
    </i>
    <i r="1">
      <x v="20"/>
      <x v="20"/>
    </i>
    <i>
      <x v="6"/>
      <x v="21"/>
      <x v="21"/>
    </i>
    <i r="1">
      <x v="22"/>
      <x v="22"/>
    </i>
    <i r="1">
      <x v="23"/>
      <x v="23"/>
    </i>
    <i r="1">
      <x v="24"/>
      <x v="24"/>
    </i>
    <i>
      <x v="7"/>
      <x v="25"/>
      <x v="25"/>
    </i>
    <i r="1">
      <x v="26"/>
      <x v="26"/>
    </i>
    <i r="1">
      <x v="27"/>
      <x v="27"/>
    </i>
    <i r="1">
      <x v="28"/>
      <x v="28"/>
    </i>
    <i>
      <x v="8"/>
      <x v="29"/>
      <x v="29"/>
    </i>
    <i r="1">
      <x v="30"/>
      <x v="30"/>
    </i>
    <i r="1">
      <x v="31"/>
      <x v="31"/>
    </i>
    <i r="1">
      <x v="32"/>
      <x v="32"/>
    </i>
    <i>
      <x v="9"/>
      <x v="33"/>
      <x v="33"/>
    </i>
    <i r="1">
      <x v="34"/>
      <x v="34"/>
    </i>
    <i r="1">
      <x v="35"/>
      <x v="35"/>
    </i>
    <i r="1">
      <x v="36"/>
      <x v="36"/>
    </i>
    <i>
      <x v="10"/>
      <x v="37"/>
      <x v="37"/>
    </i>
    <i r="1">
      <x v="38"/>
      <x v="38"/>
    </i>
    <i r="1">
      <x v="39"/>
      <x v="39"/>
    </i>
    <i r="1">
      <x v="40"/>
      <x v="40"/>
    </i>
    <i>
      <x v="11"/>
      <x v="41"/>
      <x v="41"/>
    </i>
    <i r="1">
      <x v="42"/>
      <x v="42"/>
    </i>
    <i r="1">
      <x v="43"/>
      <x v="43"/>
    </i>
    <i r="1">
      <x v="44"/>
      <x v="44"/>
    </i>
    <i>
      <x v="12"/>
      <x v="45"/>
      <x v="45"/>
    </i>
    <i r="1">
      <x v="46"/>
      <x v="46"/>
    </i>
    <i r="1">
      <x v="47"/>
      <x v="47"/>
    </i>
    <i r="1">
      <x v="48"/>
      <x v="48"/>
    </i>
    <i>
      <x v="13"/>
      <x v="49"/>
      <x v="49"/>
    </i>
    <i r="1">
      <x v="50"/>
      <x v="50"/>
    </i>
    <i r="1">
      <x v="51"/>
      <x v="51"/>
    </i>
  </colItems>
  <pageFields count="4">
    <pageField fld="12" hier="0" name="[Country].[Country].[Classification].&amp;[Aggregates].&amp;[Euro area]" cap="Euro area"/>
    <pageField fld="6" hier="7" name="[Variable].[Variable].[Topic].&amp;[Prices and costs].&amp;[HICP / CPI]" cap="HICP / CPI"/>
    <pageField fld="11" hier="6" name="[Unit].[Unit].&amp;[% change, year on year]" cap="% change, year on year"/>
    <pageField fld="0" hier="4" name="[Organism].[Organism].[Organism].&amp;[Consensus Economics]" cap="Consensus Economics"/>
  </pageFields>
  <dataFields count="1">
    <dataField fld="22" baseField="0" baseItem="0"/>
  </dataFields>
  <pivotHierarchies count="31">
    <pivotHierarchy multipleItemSelectionAllowed="1">
      <mps count="2">
        <mp field="14"/>
        <mp field="15"/>
      </mps>
    </pivotHierarchy>
    <pivotHierarchy/>
    <pivotHierarchy multipleItemSelectionAllowed="1">
      <mps count="1">
        <mp field="20"/>
      </mps>
    </pivotHierarchy>
    <pivotHierarchy multipleItemSelectionAllowed="1"/>
    <pivotHierarchy multipleItemSelectionAllowed="1">
      <mps count="2">
        <mp field="1"/>
        <mp field="2"/>
      </mps>
    </pivotHierarchy>
    <pivotHierarchy>
      <mps count="1">
        <mp field="5"/>
      </mps>
    </pivotHierarchy>
    <pivotHierarchy multipleItemSelectionAllowed="1">
      <members count="1" level="1">
        <member name="[Unit].[Unit].&amp;[% change, year on year]"/>
      </members>
    </pivotHierarchy>
    <pivotHierarchy multipleItemSelectionAllowed="1">
      <mps count="3">
        <mp field="8"/>
        <mp field="9"/>
        <mp field="10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5"/>
  </rowHierarchiesUsage>
  <colHierarchiesUsage count="1">
    <colHierarchyUsage hierarchyUsage="2"/>
  </colHierarchiesUsage>
  <extLst>
    <ext xmlns:x14="http://schemas.microsoft.com/office/spreadsheetml/2009/9/main" uri="{962EF5D1-5CA2-4c93-8EF4-DBF5C05439D2}">
      <x14:pivotTableDefinition xmlns:xm="http://schemas.microsoft.com/office/excel/2006/main" visualTotalsForSets="1"/>
    </ext>
  </extLst>
</pivotTableDefinition>
</file>

<file path=xl/pivotTables/pivotTable3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3" minRefreshableVersion="3" showCalcMbrs="0" useAutoFormatting="1" subtotalHiddenItems="1" rowGrandTotals="0" colGrandTotals="0" itemPrintTitles="1" createdVersion="3" indent="0" outline="1" outlineData="1" multipleFieldFilters="0" fieldListSortAscending="1">
  <location ref="A5:N49" firstHeaderRow="1" firstDataRow="4" firstDataCol="1" rowPageCount="3" colPageCount="1"/>
  <pivotFields count="21">
    <pivotField dataField="1" showAll="0"/>
    <pivotField axis="axisPage" allDrilled="1" showAll="0" dataSourceSort="1" defaultSubtotal="0"/>
    <pivotField axis="axisPage" showAll="0" dataSourceSort="1" defaultSubtotal="0"/>
    <pivotField showAll="0" dataSourceSort="1" defaultSubtotal="0" showPropTip="1"/>
    <pivotField showAll="0" dataSourceSort="1" defaultSubtotal="0" showPropTip="1"/>
    <pivotField axis="axisCol" allDrilled="1" showAll="0" dataSourceSort="1" defaultSubtotal="0">
      <items count="2">
        <item s="1" x="0"/>
        <item x="1"/>
      </items>
    </pivotField>
    <pivotField showAll="0" dataSourceSort="1" defaultSubtotal="0" showPropTip="1"/>
    <pivotField showAll="0" dataSourceSort="1" defaultSubtotal="0" showPropTip="1"/>
    <pivotField axis="axisPage" allDrilled="1" showAll="0" dataSourceSort="1" defaultSubtotal="0"/>
    <pivotField axis="axisPage" showAll="0" dataSourceSort="1" defaultSubtotal="0"/>
    <pivotField showAll="0" dataSourceSort="1" defaultSubtotal="0" showPropTip="1"/>
    <pivotField showAll="0" dataSourceSort="1" defaultSubtotal="0" showPropTip="1"/>
    <pivotField showAll="0" dataSourceSort="1" defaultSubtotal="0" showPropTip="1"/>
    <pivotField axis="axisPage" allDrilled="1" showAll="0" dataSourceSort="1" defaultSubtotal="0" defaultAttributeDrillState="1"/>
    <pivotField axis="axisRow" allDrilled="1" showAll="0" dataSourceSort="1" defaultSubtotal="0">
      <items count="13">
        <item c="1" x="0"/>
        <item c="1" x="1"/>
        <item c="1" x="2"/>
        <item c="1" x="3"/>
        <item c="1" x="4"/>
        <item c="1" x="5"/>
        <item c="1" x="6"/>
        <item c="1" x="7"/>
        <item c="1" x="8"/>
        <item c="1" x="9"/>
        <item c="1" x="10"/>
        <item c="1" x="11"/>
        <item c="1" x="12"/>
      </items>
    </pivotField>
    <pivotField axis="axisRow" allDrilled="1" showAll="0" dataSourceSort="1" defaultSubtotal="0">
      <items count="96">
        <item c="1" x="0"/>
        <item c="1" x="1"/>
        <item c="1" x="2"/>
        <item c="1" x="3"/>
        <item c="1" x="4"/>
        <item c="1" x="5"/>
        <item c="1" x="6"/>
        <item c="1" x="7"/>
        <item c="1" x="8"/>
        <item c="1" x="9"/>
        <item c="1" x="10"/>
        <item c="1" x="11"/>
        <item c="1" x="12"/>
        <item c="1" x="13"/>
        <item c="1" x="14"/>
        <item c="1" x="15"/>
        <item c="1" x="16"/>
        <item c="1" x="17"/>
        <item c="1" x="18"/>
        <item c="1" x="19"/>
        <item c="1" x="20"/>
        <item c="1" x="21"/>
        <item c="1" x="22"/>
        <item c="1" x="23"/>
        <item c="1" x="24"/>
        <item c="1" x="25"/>
        <item c="1" x="26"/>
        <item c="1"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</items>
    </pivotField>
    <pivotField axis="axisRow" showAll="0" dataSourceSort="1" defaultSubtotal="0"/>
    <pivotField showAll="0" dataSourceSort="1" defaultSubtotal="0" showPropTip="1"/>
    <pivotField axis="axisCol" allDrilled="1" showAll="0" dataSourceSort="1" defaultSubtotal="0">
      <items count="2">
        <item s="1" c="1" x="0" d="1"/>
        <item x="1" d="1"/>
      </items>
    </pivotField>
    <pivotField axis="axisCol" showAll="0" dataSourceSort="1" defaultSubtota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</items>
    </pivotField>
    <pivotField showAll="0" dataSourceSort="1" defaultSubtotal="0" showPropTip="1"/>
  </pivotFields>
  <rowFields count="2">
    <field x="14"/>
    <field x="15"/>
  </rowFields>
  <rowItems count="41">
    <i>
      <x/>
    </i>
    <i r="1">
      <x/>
    </i>
    <i r="1">
      <x v="1"/>
    </i>
    <i>
      <x v="1"/>
    </i>
    <i r="1">
      <x v="2"/>
    </i>
    <i r="1">
      <x v="3"/>
    </i>
    <i>
      <x v="2"/>
    </i>
    <i r="1">
      <x v="4"/>
    </i>
    <i r="1">
      <x v="5"/>
    </i>
    <i>
      <x v="3"/>
    </i>
    <i r="1">
      <x v="6"/>
    </i>
    <i r="1">
      <x v="7"/>
    </i>
    <i>
      <x v="4"/>
    </i>
    <i r="1">
      <x v="8"/>
    </i>
    <i r="1">
      <x v="9"/>
    </i>
    <i>
      <x v="5"/>
    </i>
    <i r="1">
      <x v="10"/>
    </i>
    <i r="1">
      <x v="11"/>
    </i>
    <i>
      <x v="6"/>
    </i>
    <i r="1">
      <x v="12"/>
    </i>
    <i r="1">
      <x v="13"/>
    </i>
    <i>
      <x v="7"/>
    </i>
    <i r="1">
      <x v="14"/>
    </i>
    <i r="1">
      <x v="15"/>
    </i>
    <i>
      <x v="8"/>
    </i>
    <i r="1">
      <x v="16"/>
    </i>
    <i r="1">
      <x v="17"/>
    </i>
    <i>
      <x v="9"/>
    </i>
    <i r="1">
      <x v="18"/>
    </i>
    <i r="1">
      <x v="19"/>
    </i>
    <i>
      <x v="10"/>
    </i>
    <i r="1">
      <x v="20"/>
    </i>
    <i r="1">
      <x v="21"/>
    </i>
    <i>
      <x v="11"/>
    </i>
    <i r="1">
      <x v="22"/>
    </i>
    <i r="1">
      <x v="23"/>
    </i>
    <i r="1">
      <x v="24"/>
    </i>
    <i>
      <x v="12"/>
    </i>
    <i r="1">
      <x v="25"/>
    </i>
    <i r="1">
      <x v="26"/>
    </i>
    <i r="1">
      <x v="27"/>
    </i>
  </rowItems>
  <colFields count="3">
    <field x="5"/>
    <field x="18"/>
    <field x="19"/>
  </colFields>
  <colItems count="13">
    <i>
      <x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</colItems>
  <pageFields count="3">
    <pageField fld="1" hier="0" name="[Country].[Country].[Classification].&amp;[Aggregates].&amp;[Euro area]" cap="Euro area"/>
    <pageField fld="8" hier="7" name="[Variable].[Variable].[Topic].&amp;[Prices and costs].&amp;[HICP / CPI]" cap="HICP / CPI"/>
    <pageField fld="13" hier="6" name="[Unit].[Unit].&amp;[% change, year on year]" cap="% change, year on year"/>
  </pageFields>
  <dataFields count="1">
    <dataField fld="0" baseField="0" baseItem="0"/>
  </dataFields>
  <formats count="13">
    <format dxfId="12">
      <pivotArea collapsedLevelsAreSubtotals="1" fieldPosition="0">
        <references count="3">
          <reference field="5" count="1" selected="0">
            <x v="1"/>
          </reference>
          <reference field="15" count="11">
            <x v="0"/>
            <x v="1"/>
            <x v="28"/>
            <x v="29"/>
            <x v="30"/>
            <x v="31"/>
            <x v="32"/>
            <x v="33"/>
            <x v="34"/>
            <x v="35"/>
            <x v="36"/>
          </reference>
          <reference field="19" count="8" selected="0">
            <x v="13"/>
            <x v="14"/>
            <x v="15"/>
            <x v="16"/>
            <x v="17"/>
            <x v="18"/>
            <x v="19"/>
            <x v="20"/>
          </reference>
        </references>
      </pivotArea>
    </format>
    <format dxfId="11">
      <pivotArea collapsedLevelsAreSubtotals="1" fieldPosition="0">
        <references count="3">
          <reference field="5" count="1" selected="0">
            <x v="1"/>
          </reference>
          <reference field="14" count="1">
            <x v="1"/>
          </reference>
          <reference field="19" count="8" selected="0">
            <x v="13"/>
            <x v="14"/>
            <x v="15"/>
            <x v="16"/>
            <x v="17"/>
            <x v="18"/>
            <x v="19"/>
            <x v="20"/>
          </reference>
        </references>
      </pivotArea>
    </format>
    <format dxfId="10">
      <pivotArea collapsedLevelsAreSubtotals="1" fieldPosition="0">
        <references count="3">
          <reference field="5" count="1" selected="0">
            <x v="1"/>
          </reference>
          <reference field="15" count="12">
            <x v="2"/>
            <x v="3"/>
            <x v="37"/>
            <x v="38"/>
            <x v="39"/>
            <x v="40"/>
            <x v="41"/>
            <x v="42"/>
            <x v="43"/>
            <x v="44"/>
            <x v="45"/>
            <x v="46"/>
          </reference>
          <reference field="19" count="8" selected="0">
            <x v="13"/>
            <x v="14"/>
            <x v="15"/>
            <x v="16"/>
            <x v="17"/>
            <x v="18"/>
            <x v="19"/>
            <x v="20"/>
          </reference>
        </references>
      </pivotArea>
    </format>
    <format dxfId="9">
      <pivotArea collapsedLevelsAreSubtotals="1" fieldPosition="0">
        <references count="3">
          <reference field="5" count="1" selected="0">
            <x v="1"/>
          </reference>
          <reference field="14" count="1">
            <x v="2"/>
          </reference>
          <reference field="19" count="8" selected="0">
            <x v="13"/>
            <x v="14"/>
            <x v="15"/>
            <x v="16"/>
            <x v="17"/>
            <x v="18"/>
            <x v="19"/>
            <x v="20"/>
          </reference>
        </references>
      </pivotArea>
    </format>
    <format dxfId="8">
      <pivotArea collapsedLevelsAreSubtotals="1" fieldPosition="0">
        <references count="3">
          <reference field="5" count="1" selected="0">
            <x v="1"/>
          </reference>
          <reference field="15" count="12">
            <x v="4"/>
            <x v="5"/>
            <x v="47"/>
            <x v="48"/>
            <x v="49"/>
            <x v="50"/>
            <x v="51"/>
            <x v="52"/>
            <x v="53"/>
            <x v="54"/>
            <x v="55"/>
            <x v="56"/>
          </reference>
          <reference field="19" count="8" selected="0">
            <x v="13"/>
            <x v="14"/>
            <x v="15"/>
            <x v="16"/>
            <x v="17"/>
            <x v="18"/>
            <x v="19"/>
            <x v="20"/>
          </reference>
        </references>
      </pivotArea>
    </format>
    <format dxfId="7">
      <pivotArea collapsedLevelsAreSubtotals="1" fieldPosition="0">
        <references count="3">
          <reference field="5" count="1" selected="0">
            <x v="1"/>
          </reference>
          <reference field="14" count="1">
            <x v="3"/>
          </reference>
          <reference field="19" count="8" selected="0">
            <x v="13"/>
            <x v="14"/>
            <x v="15"/>
            <x v="16"/>
            <x v="17"/>
            <x v="18"/>
            <x v="19"/>
            <x v="20"/>
          </reference>
        </references>
      </pivotArea>
    </format>
    <format dxfId="6">
      <pivotArea collapsedLevelsAreSubtotals="1" fieldPosition="0">
        <references count="3">
          <reference field="5" count="1" selected="0">
            <x v="1"/>
          </reference>
          <reference field="15" count="12">
            <x v="6"/>
            <x v="7"/>
            <x v="57"/>
            <x v="58"/>
            <x v="59"/>
            <x v="60"/>
            <x v="61"/>
            <x v="62"/>
            <x v="63"/>
            <x v="64"/>
            <x v="65"/>
            <x v="66"/>
          </reference>
          <reference field="19" count="8" selected="0">
            <x v="13"/>
            <x v="14"/>
            <x v="15"/>
            <x v="16"/>
            <x v="17"/>
            <x v="18"/>
            <x v="19"/>
            <x v="20"/>
          </reference>
        </references>
      </pivotArea>
    </format>
    <format dxfId="5">
      <pivotArea collapsedLevelsAreSubtotals="1" fieldPosition="0">
        <references count="3">
          <reference field="5" count="1" selected="0">
            <x v="1"/>
          </reference>
          <reference field="14" count="1">
            <x v="4"/>
          </reference>
          <reference field="19" count="8" selected="0">
            <x v="13"/>
            <x v="14"/>
            <x v="15"/>
            <x v="16"/>
            <x v="17"/>
            <x v="18"/>
            <x v="19"/>
            <x v="20"/>
          </reference>
        </references>
      </pivotArea>
    </format>
    <format dxfId="4">
      <pivotArea collapsedLevelsAreSubtotals="1" fieldPosition="0">
        <references count="3">
          <reference field="5" count="1" selected="0">
            <x v="1"/>
          </reference>
          <reference field="15" count="12">
            <x v="8"/>
            <x v="9"/>
            <x v="67"/>
            <x v="68"/>
            <x v="69"/>
            <x v="70"/>
            <x v="71"/>
            <x v="72"/>
            <x v="73"/>
            <x v="74"/>
            <x v="75"/>
            <x v="76"/>
          </reference>
          <reference field="19" count="8" selected="0">
            <x v="13"/>
            <x v="14"/>
            <x v="15"/>
            <x v="16"/>
            <x v="17"/>
            <x v="18"/>
            <x v="19"/>
            <x v="20"/>
          </reference>
        </references>
      </pivotArea>
    </format>
    <format dxfId="3">
      <pivotArea collapsedLevelsAreSubtotals="1" fieldPosition="0">
        <references count="3">
          <reference field="5" count="1" selected="0">
            <x v="1"/>
          </reference>
          <reference field="14" count="1">
            <x v="5"/>
          </reference>
          <reference field="19" count="8" selected="0">
            <x v="13"/>
            <x v="14"/>
            <x v="15"/>
            <x v="16"/>
            <x v="17"/>
            <x v="18"/>
            <x v="19"/>
            <x v="20"/>
          </reference>
        </references>
      </pivotArea>
    </format>
    <format dxfId="2">
      <pivotArea collapsedLevelsAreSubtotals="1" fieldPosition="0">
        <references count="3">
          <reference field="5" count="1" selected="0">
            <x v="1"/>
          </reference>
          <reference field="15" count="12">
            <x v="10"/>
            <x v="11"/>
            <x v="77"/>
            <x v="78"/>
            <x v="79"/>
            <x v="80"/>
            <x v="81"/>
            <x v="82"/>
            <x v="83"/>
            <x v="84"/>
            <x v="85"/>
            <x v="86"/>
          </reference>
          <reference field="19" count="8" selected="0">
            <x v="13"/>
            <x v="14"/>
            <x v="15"/>
            <x v="16"/>
            <x v="17"/>
            <x v="18"/>
            <x v="19"/>
            <x v="20"/>
          </reference>
        </references>
      </pivotArea>
    </format>
    <format dxfId="1">
      <pivotArea collapsedLevelsAreSubtotals="1" fieldPosition="0">
        <references count="3">
          <reference field="5" count="1" selected="0">
            <x v="1"/>
          </reference>
          <reference field="14" count="1">
            <x v="6"/>
          </reference>
          <reference field="19" count="8" selected="0">
            <x v="13"/>
            <x v="14"/>
            <x v="15"/>
            <x v="16"/>
            <x v="17"/>
            <x v="18"/>
            <x v="19"/>
            <x v="20"/>
          </reference>
        </references>
      </pivotArea>
    </format>
    <format dxfId="0">
      <pivotArea collapsedLevelsAreSubtotals="1" fieldPosition="0">
        <references count="3">
          <reference field="5" count="1" selected="0">
            <x v="1"/>
          </reference>
          <reference field="15" count="11">
            <x v="12"/>
            <x v="13"/>
            <x v="87"/>
            <x v="88"/>
            <x v="89"/>
            <x v="90"/>
            <x v="91"/>
            <x v="92"/>
            <x v="93"/>
            <x v="94"/>
            <x v="95"/>
          </reference>
          <reference field="19" count="8" selected="0">
            <x v="13"/>
            <x v="14"/>
            <x v="15"/>
            <x v="16"/>
            <x v="17"/>
            <x v="18"/>
            <x v="19"/>
            <x v="20"/>
          </reference>
        </references>
      </pivotArea>
    </format>
  </formats>
  <pivotHierarchies count="31">
    <pivotHierarchy multipleItemSelectionAllowed="1">
      <mps count="2">
        <mp field="3"/>
        <mp field="4"/>
      </mps>
      <members count="1" level="2">
        <member name="[Country].[Country].[Classification].&amp;[Aggregates].&amp;[Euro area]"/>
      </members>
    </pivotHierarchy>
    <pivotHierarchy/>
    <pivotHierarchy>
      <mps count="1">
        <mp field="17"/>
      </mps>
    </pivotHierarchy>
    <pivotHierarchy/>
    <pivotHierarchy>
      <mps count="2">
        <mp field="6"/>
        <mp field="7"/>
      </mps>
      <members count="3" level="1">
        <member name="[Organism].[Organism].[Organism].&amp;[European Commission]"/>
        <member name=""/>
        <member name="[Organism].[Organism].[Organism].&amp;[Euro Zone Barometer]"/>
      </members>
    </pivotHierarchy>
    <pivotHierarchy>
      <mps count="1">
        <mp field="20"/>
      </mps>
    </pivotHierarchy>
    <pivotHierarchy multipleItemSelectionAllowed="1">
      <members count="1" level="1">
        <member name="[Unit].[Unit].&amp;[% change, year on year]"/>
      </members>
    </pivotHierarchy>
    <pivotHierarchy multipleItemSelectionAllowed="1">
      <mps count="3">
        <mp field="10"/>
        <mp field="11"/>
        <mp field="12"/>
      </mps>
      <members count="1" level="2">
        <member name="[Variable].[Variable].[Topic].&amp;[Prices and costs].&amp;[HICP / CPI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2">
    <colHierarchyUsage hierarchyUsage="4"/>
    <colHierarchyUsage hierarchyUsage="5"/>
  </colHierarchiesUsage>
  <extLst>
    <ext xmlns:x14="http://schemas.microsoft.com/office/spreadsheetml/2009/9/main" uri="{962EF5D1-5CA2-4c93-8EF4-DBF5C05439D2}">
      <x14:pivotTableDefinition xmlns:xm="http://schemas.microsoft.com/office/excel/2006/main" visualTotalsForSets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N233"/>
  <sheetViews>
    <sheetView workbookViewId="0">
      <pane xSplit="1" ySplit="8" topLeftCell="B9" activePane="bottomRight" state="frozen"/>
      <selection activeCell="D2" sqref="D2"/>
      <selection pane="topRight" activeCell="D2" sqref="D2"/>
      <selection pane="bottomLeft" activeCell="D2" sqref="D2"/>
      <selection pane="bottomRight" activeCell="BM19" sqref="BM19"/>
    </sheetView>
  </sheetViews>
  <sheetFormatPr defaultRowHeight="15" x14ac:dyDescent="0.25"/>
  <cols>
    <col min="1" max="1" width="13.140625" customWidth="1"/>
    <col min="2" max="2" width="23.85546875" bestFit="1" customWidth="1"/>
    <col min="3" max="24" width="5" bestFit="1" customWidth="1"/>
    <col min="25" max="25" width="12" bestFit="1" customWidth="1"/>
    <col min="26" max="26" width="10.85546875" bestFit="1" customWidth="1"/>
    <col min="27" max="27" width="9.140625" customWidth="1"/>
    <col min="28" max="28" width="7.5703125" bestFit="1" customWidth="1"/>
    <col min="29" max="43" width="5" bestFit="1" customWidth="1"/>
    <col min="44" max="44" width="5.28515625" bestFit="1" customWidth="1"/>
    <col min="45" max="49" width="5" bestFit="1" customWidth="1"/>
    <col min="50" max="51" width="10.7109375" bestFit="1" customWidth="1"/>
    <col min="52" max="59" width="9.7109375" bestFit="1" customWidth="1"/>
    <col min="60" max="60" width="7.140625" bestFit="1" customWidth="1"/>
    <col min="61" max="66" width="7.42578125" customWidth="1"/>
    <col min="67" max="72" width="5" bestFit="1" customWidth="1"/>
  </cols>
  <sheetData>
    <row r="1" spans="1:66" x14ac:dyDescent="0.25">
      <c r="A1" t="s">
        <v>0</v>
      </c>
      <c r="B1" t="s" vm="1">
        <v>1</v>
      </c>
    </row>
    <row r="2" spans="1:66" x14ac:dyDescent="0.25">
      <c r="A2" t="s">
        <v>2</v>
      </c>
      <c r="B2" t="s" vm="2">
        <v>3</v>
      </c>
      <c r="J2" s="3"/>
    </row>
    <row r="3" spans="1:66" x14ac:dyDescent="0.25">
      <c r="A3" t="s">
        <v>4</v>
      </c>
      <c r="B3" t="s" vm="3">
        <v>5</v>
      </c>
      <c r="Z3" s="13"/>
      <c r="AD3" s="17"/>
    </row>
    <row r="5" spans="1:66" x14ac:dyDescent="0.25">
      <c r="A5" t="s">
        <v>8</v>
      </c>
      <c r="B5" t="s">
        <v>9</v>
      </c>
    </row>
    <row r="6" spans="1:66" x14ac:dyDescent="0.25">
      <c r="B6" t="s">
        <v>7</v>
      </c>
    </row>
    <row r="7" spans="1:66" x14ac:dyDescent="0.25">
      <c r="B7" t="s">
        <v>115</v>
      </c>
      <c r="Z7" s="7"/>
      <c r="AA7" s="7">
        <v>2</v>
      </c>
      <c r="AB7" s="7">
        <v>3</v>
      </c>
      <c r="AC7" s="7">
        <v>4</v>
      </c>
      <c r="AD7" s="7">
        <v>5</v>
      </c>
      <c r="AE7" s="7">
        <v>6</v>
      </c>
      <c r="AF7" s="7">
        <v>7</v>
      </c>
      <c r="AG7" s="7">
        <v>8</v>
      </c>
      <c r="AH7" s="7">
        <v>9</v>
      </c>
      <c r="AI7" s="7">
        <v>10</v>
      </c>
      <c r="AJ7" s="7">
        <v>11</v>
      </c>
      <c r="AK7" s="7">
        <v>12</v>
      </c>
      <c r="AL7" s="7">
        <v>13</v>
      </c>
      <c r="AM7" s="7">
        <v>14</v>
      </c>
      <c r="AN7" s="7">
        <v>15</v>
      </c>
      <c r="AO7" s="7">
        <v>16</v>
      </c>
      <c r="AP7" s="7">
        <v>17</v>
      </c>
      <c r="AQ7" s="7">
        <v>18</v>
      </c>
      <c r="AR7" s="7">
        <v>19</v>
      </c>
      <c r="AS7" s="7">
        <v>20</v>
      </c>
      <c r="AT7" s="7">
        <v>21</v>
      </c>
      <c r="AU7" s="7">
        <v>22</v>
      </c>
      <c r="AV7" s="7">
        <v>23</v>
      </c>
      <c r="AW7" s="7">
        <v>24</v>
      </c>
      <c r="AZ7" s="7">
        <v>0</v>
      </c>
      <c r="BA7" s="7">
        <v>1</v>
      </c>
      <c r="BB7" s="7">
        <v>2</v>
      </c>
      <c r="BC7" s="7">
        <v>3</v>
      </c>
      <c r="BD7" s="7">
        <v>4</v>
      </c>
      <c r="BE7" s="7">
        <v>5</v>
      </c>
      <c r="BI7" s="7">
        <v>0</v>
      </c>
      <c r="BJ7" s="7">
        <v>1</v>
      </c>
      <c r="BK7" s="7">
        <v>2</v>
      </c>
      <c r="BL7" s="7">
        <v>3</v>
      </c>
      <c r="BM7" s="7">
        <v>4</v>
      </c>
      <c r="BN7" s="7">
        <v>5</v>
      </c>
    </row>
    <row r="8" spans="1:66" x14ac:dyDescent="0.25">
      <c r="A8" t="s">
        <v>12</v>
      </c>
      <c r="B8" s="11" t="s">
        <v>116</v>
      </c>
      <c r="C8" t="s">
        <v>117</v>
      </c>
      <c r="D8" t="s">
        <v>118</v>
      </c>
      <c r="E8" t="s">
        <v>119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10</v>
      </c>
      <c r="T8" t="s">
        <v>120</v>
      </c>
      <c r="U8" t="s">
        <v>121</v>
      </c>
      <c r="V8" t="s">
        <v>122</v>
      </c>
      <c r="W8" t="s">
        <v>123</v>
      </c>
      <c r="X8" t="s">
        <v>124</v>
      </c>
      <c r="Z8" s="7" t="s">
        <v>12</v>
      </c>
      <c r="AA8" s="20">
        <v>1998</v>
      </c>
      <c r="AB8" s="20">
        <v>1999</v>
      </c>
      <c r="AC8" s="20">
        <v>2000</v>
      </c>
      <c r="AD8" s="20">
        <v>2001</v>
      </c>
      <c r="AE8" s="20">
        <v>2002</v>
      </c>
      <c r="AF8" s="20">
        <v>2003</v>
      </c>
      <c r="AG8" s="20">
        <v>2004</v>
      </c>
      <c r="AH8" s="20">
        <v>2005</v>
      </c>
      <c r="AI8" s="20">
        <v>2006</v>
      </c>
      <c r="AJ8" s="20">
        <v>2007</v>
      </c>
      <c r="AK8" s="20">
        <v>2008</v>
      </c>
      <c r="AL8" s="20">
        <v>2009</v>
      </c>
      <c r="AM8" s="20">
        <v>2010</v>
      </c>
      <c r="AN8" s="20">
        <v>2011</v>
      </c>
      <c r="AO8" s="20">
        <v>2012</v>
      </c>
      <c r="AP8" s="20">
        <v>2013</v>
      </c>
      <c r="AQ8" s="20">
        <v>2014</v>
      </c>
      <c r="AR8" s="20">
        <v>2015</v>
      </c>
      <c r="AS8" s="20">
        <v>2016</v>
      </c>
      <c r="AT8" s="20">
        <v>2017</v>
      </c>
      <c r="AU8" s="20">
        <v>2018</v>
      </c>
      <c r="AV8" s="20">
        <v>2019</v>
      </c>
      <c r="AW8" s="20">
        <v>2020</v>
      </c>
      <c r="AZ8" s="15" t="s">
        <v>309</v>
      </c>
      <c r="BA8" s="8" t="s">
        <v>310</v>
      </c>
      <c r="BB8" s="8" t="s">
        <v>311</v>
      </c>
      <c r="BC8" s="8" t="s">
        <v>312</v>
      </c>
      <c r="BD8" s="8" t="s">
        <v>313</v>
      </c>
      <c r="BE8" s="8" t="s">
        <v>314</v>
      </c>
      <c r="BI8" s="15" t="s">
        <v>309</v>
      </c>
      <c r="BJ8" s="8" t="s">
        <v>310</v>
      </c>
      <c r="BK8" s="8" t="s">
        <v>311</v>
      </c>
      <c r="BL8" s="8" t="s">
        <v>312</v>
      </c>
      <c r="BM8" s="8" t="s">
        <v>313</v>
      </c>
      <c r="BN8" s="8" t="s">
        <v>314</v>
      </c>
    </row>
    <row r="9" spans="1:66" s="5" customFormat="1" x14ac:dyDescent="0.25">
      <c r="A9" s="2" t="s">
        <v>116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/>
      <c r="Z9" s="14">
        <v>36002</v>
      </c>
      <c r="AA9" s="7">
        <v>1.4</v>
      </c>
      <c r="AB9" s="18">
        <v>1.8</v>
      </c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20">
        <f>YEAR(AY9)</f>
        <v>1998</v>
      </c>
      <c r="AY9" s="14">
        <v>36002</v>
      </c>
      <c r="AZ9" s="18">
        <f>IF(($AX9+AZ$7)=$AA$8,$AA9,IF(($AX9+AZ$7)=$AB$8,$AB9,IF(($AX9+AZ$7)=$AC$8,$AC9,IF(($AX9+AZ$7)=$AD$8,$AD9,IF(($AX9+AZ$7)=$AE$8,$AE9,IF(($AX9+AZ$7)=$AF$8,$AF9,IF(($AX9+AZ$7)=$AG$8,$AG9,IF(($AX9+AZ$7)=$AH$8,$AH9,IF(($AX9+AZ$7)=$AI$8,$AI9,IF(($AX9+AZ$7)=$AJ$8,$AJ9,IF(($AX9+AZ$7)=$AK$8,$AK9,IF(($AX9+AZ$7)=$AL$8,$AL9,IF(($AX9+AZ$7)=$AM$8,$AM9,IF(($AX9+AZ$7)=$AN$8,$AN9,IF(($AX9+AZ$7)=$AO$8,$AO9,IF(($AX9+AZ$7)=$AP$8,$AP9,IF(($AX9+AZ$7)=$AQ$8,$AQ9,IF(($AX9+AZ$7)=$AR$8,$AR9,IF(($AX9+AZ$7)=$AS$8,$AS9,IF(($AX9+AZ$7)=$AT$8,$AT9,IF(($AX9+AZ$7)=$AU$8,$AU9,IF(($AX9+AZ$7)=$AV$8,$AV9,IF(($AX9+AZ$7)=$AW$8,$AW9,"")))))))))))))))))))))))</f>
        <v>1.4</v>
      </c>
      <c r="BA9" s="18">
        <f t="shared" ref="BA9:BE24" si="0">IF(($AX9+BA$7)=$AA$8,$AA9,IF(($AX9+BA$7)=$AB$8,$AB9,IF(($AX9+BA$7)=$AC$8,$AC9,IF(($AX9+BA$7)=$AD$8,$AD9,IF(($AX9+BA$7)=$AE$8,$AE9,IF(($AX9+BA$7)=$AF$8,$AF9,IF(($AX9+BA$7)=$AG$8,$AG9,IF(($AX9+BA$7)=$AH$8,$AH9,IF(($AX9+BA$7)=$AI$8,$AI9,IF(($AX9+BA$7)=$AJ$8,$AJ9,IF(($AX9+BA$7)=$AK$8,$AK9,IF(($AX9+BA$7)=$AL$8,$AL9,IF(($AX9+BA$7)=$AM$8,$AM9,IF(($AX9+BA$7)=$AN$8,$AN9,IF(($AX9+BA$7)=$AO$8,$AO9,IF(($AX9+BA$7)=$AP$8,$AP9,IF(($AX9+BA$7)=$AQ$8,$AQ9,IF(($AX9+BA$7)=$AR$8,$AR9,IF(($AX9+BA$7)=$AS$8,$AS9,IF(($AX9+BA$7)=$AT$8,$AT9,IF(($AX9+BA$7)=$AU$8,$AU9,IF(($AX9+BA$7)=$AV$8,$AV9,IF(($AX9+BA$7)=$AW$8,$AW9,"")))))))))))))))))))))))</f>
        <v>1.8</v>
      </c>
      <c r="BB9" s="18">
        <f t="shared" si="0"/>
        <v>0</v>
      </c>
      <c r="BC9" s="18">
        <f t="shared" si="0"/>
        <v>0</v>
      </c>
      <c r="BD9" s="18">
        <f t="shared" si="0"/>
        <v>0</v>
      </c>
      <c r="BE9" s="18">
        <f t="shared" si="0"/>
        <v>0</v>
      </c>
      <c r="BG9" s="20">
        <f>YEAR(BH9)</f>
        <v>1998</v>
      </c>
      <c r="BH9" s="14">
        <v>35977</v>
      </c>
      <c r="BI9" s="18">
        <f>IF(AZ9=0,"",AZ9)</f>
        <v>1.4</v>
      </c>
      <c r="BJ9" s="18">
        <f t="shared" ref="BJ9:BN9" si="1">IF(BA9=0,"",BA9)</f>
        <v>1.8</v>
      </c>
      <c r="BK9" s="18" t="str">
        <f t="shared" si="1"/>
        <v/>
      </c>
      <c r="BL9" s="18" t="str">
        <f t="shared" si="1"/>
        <v/>
      </c>
      <c r="BM9" s="18" t="str">
        <f t="shared" si="1"/>
        <v/>
      </c>
      <c r="BN9" s="18" t="str">
        <f t="shared" si="1"/>
        <v/>
      </c>
    </row>
    <row r="10" spans="1:66" s="5" customFormat="1" x14ac:dyDescent="0.25">
      <c r="A10" s="4" t="s">
        <v>125</v>
      </c>
      <c r="B10" s="5">
        <v>1.4</v>
      </c>
      <c r="C10" s="5">
        <v>1.8</v>
      </c>
      <c r="Y10"/>
      <c r="Z10" s="14">
        <v>36034</v>
      </c>
      <c r="AA10" s="7">
        <v>1.4</v>
      </c>
      <c r="AB10" s="18">
        <v>1.7</v>
      </c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20">
        <f t="shared" ref="AX10:AX73" si="2">YEAR(AY10)</f>
        <v>1998</v>
      </c>
      <c r="AY10" s="14">
        <v>36034</v>
      </c>
      <c r="AZ10" s="18">
        <f t="shared" ref="AZ10:BE64" si="3">IF(($AX10+AZ$7)=$AA$8,$AA10,IF(($AX10+AZ$7)=$AB$8,$AB10,IF(($AX10+AZ$7)=$AC$8,$AC10,IF(($AX10+AZ$7)=$AD$8,$AD10,IF(($AX10+AZ$7)=$AE$8,$AE10,IF(($AX10+AZ$7)=$AF$8,$AF10,IF(($AX10+AZ$7)=$AG$8,$AG10,IF(($AX10+AZ$7)=$AH$8,$AH10,IF(($AX10+AZ$7)=$AI$8,$AI10,IF(($AX10+AZ$7)=$AJ$8,$AJ10,IF(($AX10+AZ$7)=$AK$8,$AK10,IF(($AX10+AZ$7)=$AL$8,$AL10,IF(($AX10+AZ$7)=$AM$8,$AM10,IF(($AX10+AZ$7)=$AN$8,$AN10,IF(($AX10+AZ$7)=$AO$8,$AO10,IF(($AX10+AZ$7)=$AP$8,$AP10,IF(($AX10+AZ$7)=$AQ$8,$AQ10,IF(($AX10+AZ$7)=$AR$8,$AR10,IF(($AX10+AZ$7)=$AS$8,$AS10,IF(($AX10+AZ$7)=$AT$8,$AT10,IF(($AX10+AZ$7)=$AU$8,$AU10,IF(($AX10+AZ$7)=$AV$8,$AV10,IF(($AX10+AZ$7)=$AW$8,$AW10,"")))))))))))))))))))))))</f>
        <v>1.4</v>
      </c>
      <c r="BA10" s="18">
        <f t="shared" si="0"/>
        <v>1.7</v>
      </c>
      <c r="BB10" s="18">
        <f t="shared" si="0"/>
        <v>0</v>
      </c>
      <c r="BC10" s="18">
        <f t="shared" si="0"/>
        <v>0</v>
      </c>
      <c r="BD10" s="18">
        <f t="shared" si="0"/>
        <v>0</v>
      </c>
      <c r="BE10" s="18">
        <f t="shared" si="0"/>
        <v>0</v>
      </c>
      <c r="BG10" s="20">
        <f t="shared" ref="BG10:BG73" si="4">YEAR(BH10)</f>
        <v>1998</v>
      </c>
      <c r="BH10" s="14">
        <v>36008</v>
      </c>
      <c r="BI10" s="18">
        <f t="shared" ref="BI10:BI73" si="5">IF(AZ10=0,"",AZ10)</f>
        <v>1.4</v>
      </c>
      <c r="BJ10" s="18">
        <f t="shared" ref="BJ10:BJ73" si="6">IF(BA10=0,"",BA10)</f>
        <v>1.7</v>
      </c>
      <c r="BK10" s="18" t="str">
        <f t="shared" ref="BK10:BK73" si="7">IF(BB10=0,"",BB10)</f>
        <v/>
      </c>
      <c r="BL10" s="18" t="str">
        <f t="shared" ref="BL10:BL73" si="8">IF(BC10=0,"",BC10)</f>
        <v/>
      </c>
      <c r="BM10" s="18" t="str">
        <f t="shared" ref="BM10:BM73" si="9">IF(BD10=0,"",BD10)</f>
        <v/>
      </c>
      <c r="BN10" s="18" t="str">
        <f t="shared" ref="BN10:BN73" si="10">IF(BE10=0,"",BE10)</f>
        <v/>
      </c>
    </row>
    <row r="11" spans="1:66" s="5" customFormat="1" x14ac:dyDescent="0.25">
      <c r="A11" s="4" t="s">
        <v>126</v>
      </c>
      <c r="B11" s="5">
        <v>1.4</v>
      </c>
      <c r="C11" s="5">
        <v>1.7</v>
      </c>
      <c r="Y11"/>
      <c r="Z11" s="14">
        <v>36066</v>
      </c>
      <c r="AA11" s="7">
        <v>1.3</v>
      </c>
      <c r="AB11" s="18">
        <v>1.5</v>
      </c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20">
        <f t="shared" si="2"/>
        <v>1998</v>
      </c>
      <c r="AY11" s="14">
        <v>36066</v>
      </c>
      <c r="AZ11" s="18">
        <f t="shared" si="3"/>
        <v>1.3</v>
      </c>
      <c r="BA11" s="18">
        <f t="shared" si="0"/>
        <v>1.5</v>
      </c>
      <c r="BB11" s="18">
        <f t="shared" si="0"/>
        <v>0</v>
      </c>
      <c r="BC11" s="18">
        <f t="shared" si="0"/>
        <v>0</v>
      </c>
      <c r="BD11" s="18">
        <f t="shared" si="0"/>
        <v>0</v>
      </c>
      <c r="BE11" s="18">
        <f t="shared" si="0"/>
        <v>0</v>
      </c>
      <c r="BG11" s="20">
        <f t="shared" si="4"/>
        <v>1998</v>
      </c>
      <c r="BH11" s="14">
        <v>36039</v>
      </c>
      <c r="BI11" s="18">
        <f t="shared" si="5"/>
        <v>1.3</v>
      </c>
      <c r="BJ11" s="18">
        <f t="shared" si="6"/>
        <v>1.5</v>
      </c>
      <c r="BK11" s="18" t="str">
        <f t="shared" si="7"/>
        <v/>
      </c>
      <c r="BL11" s="18" t="str">
        <f t="shared" si="8"/>
        <v/>
      </c>
      <c r="BM11" s="18" t="str">
        <f t="shared" si="9"/>
        <v/>
      </c>
      <c r="BN11" s="18" t="str">
        <f t="shared" si="10"/>
        <v/>
      </c>
    </row>
    <row r="12" spans="1:66" s="5" customFormat="1" x14ac:dyDescent="0.25">
      <c r="A12" s="4" t="s">
        <v>127</v>
      </c>
      <c r="B12" s="5">
        <v>1.3</v>
      </c>
      <c r="C12" s="5">
        <v>1.5</v>
      </c>
      <c r="Y12"/>
      <c r="Z12" s="14">
        <v>36097</v>
      </c>
      <c r="AA12" s="7">
        <v>1.3</v>
      </c>
      <c r="AB12" s="18">
        <v>1.4</v>
      </c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20">
        <f t="shared" si="2"/>
        <v>1998</v>
      </c>
      <c r="AY12" s="14">
        <v>36097</v>
      </c>
      <c r="AZ12" s="18">
        <f t="shared" si="3"/>
        <v>1.3</v>
      </c>
      <c r="BA12" s="18">
        <f t="shared" si="0"/>
        <v>1.4</v>
      </c>
      <c r="BB12" s="18">
        <f t="shared" si="0"/>
        <v>0</v>
      </c>
      <c r="BC12" s="18">
        <f t="shared" si="0"/>
        <v>0</v>
      </c>
      <c r="BD12" s="18">
        <f t="shared" si="0"/>
        <v>0</v>
      </c>
      <c r="BE12" s="18">
        <f t="shared" si="0"/>
        <v>0</v>
      </c>
      <c r="BG12" s="20">
        <f t="shared" si="4"/>
        <v>1998</v>
      </c>
      <c r="BH12" s="14">
        <v>36069</v>
      </c>
      <c r="BI12" s="18">
        <f t="shared" si="5"/>
        <v>1.3</v>
      </c>
      <c r="BJ12" s="18">
        <f t="shared" si="6"/>
        <v>1.4</v>
      </c>
      <c r="BK12" s="18" t="str">
        <f t="shared" si="7"/>
        <v/>
      </c>
      <c r="BL12" s="18" t="str">
        <f t="shared" si="8"/>
        <v/>
      </c>
      <c r="BM12" s="18" t="str">
        <f t="shared" si="9"/>
        <v/>
      </c>
      <c r="BN12" s="18" t="str">
        <f t="shared" si="10"/>
        <v/>
      </c>
    </row>
    <row r="13" spans="1:66" s="5" customFormat="1" x14ac:dyDescent="0.25">
      <c r="A13" s="4" t="s">
        <v>128</v>
      </c>
      <c r="B13" s="5">
        <v>1.3</v>
      </c>
      <c r="C13" s="5">
        <v>1.4</v>
      </c>
      <c r="Y13"/>
      <c r="Z13" s="14">
        <v>36129</v>
      </c>
      <c r="AA13" s="7">
        <v>1.3</v>
      </c>
      <c r="AB13" s="18">
        <v>1.4</v>
      </c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20">
        <f t="shared" si="2"/>
        <v>1998</v>
      </c>
      <c r="AY13" s="14">
        <v>36129</v>
      </c>
      <c r="AZ13" s="18">
        <f t="shared" si="3"/>
        <v>1.3</v>
      </c>
      <c r="BA13" s="18">
        <f t="shared" si="0"/>
        <v>1.4</v>
      </c>
      <c r="BB13" s="18">
        <f t="shared" si="0"/>
        <v>0</v>
      </c>
      <c r="BC13" s="18">
        <f t="shared" si="0"/>
        <v>0</v>
      </c>
      <c r="BD13" s="18">
        <f t="shared" si="0"/>
        <v>0</v>
      </c>
      <c r="BE13" s="18">
        <f t="shared" si="0"/>
        <v>0</v>
      </c>
      <c r="BG13" s="20">
        <f t="shared" si="4"/>
        <v>1998</v>
      </c>
      <c r="BH13" s="14">
        <v>36100</v>
      </c>
      <c r="BI13" s="18">
        <f t="shared" si="5"/>
        <v>1.3</v>
      </c>
      <c r="BJ13" s="18">
        <f t="shared" si="6"/>
        <v>1.4</v>
      </c>
      <c r="BK13" s="18" t="str">
        <f t="shared" si="7"/>
        <v/>
      </c>
      <c r="BL13" s="18" t="str">
        <f t="shared" si="8"/>
        <v/>
      </c>
      <c r="BM13" s="18" t="str">
        <f t="shared" si="9"/>
        <v/>
      </c>
      <c r="BN13" s="18" t="str">
        <f t="shared" si="10"/>
        <v/>
      </c>
    </row>
    <row r="14" spans="1:66" s="5" customFormat="1" x14ac:dyDescent="0.25">
      <c r="A14" s="4" t="s">
        <v>129</v>
      </c>
      <c r="B14" s="5">
        <v>1.3</v>
      </c>
      <c r="C14" s="5">
        <v>1.4</v>
      </c>
      <c r="Y14"/>
      <c r="Z14" s="14">
        <v>36160</v>
      </c>
      <c r="AA14" s="7">
        <v>1.2</v>
      </c>
      <c r="AB14" s="18">
        <v>1.3</v>
      </c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20">
        <f t="shared" si="2"/>
        <v>1998</v>
      </c>
      <c r="AY14" s="14">
        <v>36160</v>
      </c>
      <c r="AZ14" s="18">
        <f t="shared" si="3"/>
        <v>1.2</v>
      </c>
      <c r="BA14" s="18">
        <f t="shared" si="0"/>
        <v>1.3</v>
      </c>
      <c r="BB14" s="18">
        <f t="shared" si="0"/>
        <v>0</v>
      </c>
      <c r="BC14" s="18">
        <f t="shared" si="0"/>
        <v>0</v>
      </c>
      <c r="BD14" s="18">
        <f t="shared" si="0"/>
        <v>0</v>
      </c>
      <c r="BE14" s="18">
        <f t="shared" si="0"/>
        <v>0</v>
      </c>
      <c r="BG14" s="20">
        <f t="shared" si="4"/>
        <v>1998</v>
      </c>
      <c r="BH14" s="14">
        <v>36130</v>
      </c>
      <c r="BI14" s="18">
        <f t="shared" si="5"/>
        <v>1.2</v>
      </c>
      <c r="BJ14" s="18">
        <f t="shared" si="6"/>
        <v>1.3</v>
      </c>
      <c r="BK14" s="18" t="str">
        <f t="shared" si="7"/>
        <v/>
      </c>
      <c r="BL14" s="18" t="str">
        <f t="shared" si="8"/>
        <v/>
      </c>
      <c r="BM14" s="18" t="str">
        <f t="shared" si="9"/>
        <v/>
      </c>
      <c r="BN14" s="18" t="str">
        <f t="shared" si="10"/>
        <v/>
      </c>
    </row>
    <row r="15" spans="1:66" s="5" customFormat="1" x14ac:dyDescent="0.25">
      <c r="A15" s="4" t="s">
        <v>130</v>
      </c>
      <c r="B15" s="5">
        <v>1.2</v>
      </c>
      <c r="C15" s="5">
        <v>1.3</v>
      </c>
      <c r="Y15"/>
      <c r="Z15" s="14">
        <v>36161</v>
      </c>
      <c r="AA15" s="7"/>
      <c r="AB15" s="18">
        <v>1.2</v>
      </c>
      <c r="AC15" s="18">
        <v>1.6</v>
      </c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20">
        <f t="shared" si="2"/>
        <v>1999</v>
      </c>
      <c r="AY15" s="14">
        <v>36161</v>
      </c>
      <c r="AZ15" s="18">
        <f t="shared" si="3"/>
        <v>1.2</v>
      </c>
      <c r="BA15" s="18">
        <f t="shared" si="0"/>
        <v>1.6</v>
      </c>
      <c r="BB15" s="18">
        <f t="shared" si="0"/>
        <v>0</v>
      </c>
      <c r="BC15" s="18">
        <f t="shared" si="0"/>
        <v>0</v>
      </c>
      <c r="BD15" s="18">
        <f t="shared" si="0"/>
        <v>0</v>
      </c>
      <c r="BE15" s="18">
        <f t="shared" si="0"/>
        <v>0</v>
      </c>
      <c r="BG15" s="20">
        <f t="shared" si="4"/>
        <v>1999</v>
      </c>
      <c r="BH15" s="14">
        <v>36161</v>
      </c>
      <c r="BI15" s="18">
        <f t="shared" si="5"/>
        <v>1.2</v>
      </c>
      <c r="BJ15" s="18">
        <f t="shared" si="6"/>
        <v>1.6</v>
      </c>
      <c r="BK15" s="18" t="str">
        <f t="shared" si="7"/>
        <v/>
      </c>
      <c r="BL15" s="18" t="str">
        <f t="shared" si="8"/>
        <v/>
      </c>
      <c r="BM15" s="18" t="str">
        <f t="shared" si="9"/>
        <v/>
      </c>
      <c r="BN15" s="18" t="str">
        <f t="shared" si="10"/>
        <v/>
      </c>
    </row>
    <row r="16" spans="1:66" s="5" customFormat="1" x14ac:dyDescent="0.25">
      <c r="A16" s="2" t="s">
        <v>117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/>
      <c r="Z16" s="14">
        <v>36193</v>
      </c>
      <c r="AA16" s="7"/>
      <c r="AB16" s="18">
        <v>1.1000000000000001</v>
      </c>
      <c r="AC16" s="18">
        <v>1.6</v>
      </c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20">
        <f t="shared" si="2"/>
        <v>1999</v>
      </c>
      <c r="AY16" s="14">
        <v>36193</v>
      </c>
      <c r="AZ16" s="18">
        <f t="shared" si="3"/>
        <v>1.1000000000000001</v>
      </c>
      <c r="BA16" s="18">
        <f t="shared" si="0"/>
        <v>1.6</v>
      </c>
      <c r="BB16" s="18">
        <f t="shared" si="0"/>
        <v>0</v>
      </c>
      <c r="BC16" s="18">
        <f t="shared" si="0"/>
        <v>0</v>
      </c>
      <c r="BD16" s="18">
        <f t="shared" si="0"/>
        <v>0</v>
      </c>
      <c r="BE16" s="18">
        <f t="shared" si="0"/>
        <v>0</v>
      </c>
      <c r="BG16" s="20">
        <f t="shared" si="4"/>
        <v>1999</v>
      </c>
      <c r="BH16" s="14">
        <v>36192</v>
      </c>
      <c r="BI16" s="18">
        <f t="shared" si="5"/>
        <v>1.1000000000000001</v>
      </c>
      <c r="BJ16" s="18">
        <f t="shared" si="6"/>
        <v>1.6</v>
      </c>
      <c r="BK16" s="18" t="str">
        <f t="shared" si="7"/>
        <v/>
      </c>
      <c r="BL16" s="18" t="str">
        <f t="shared" si="8"/>
        <v/>
      </c>
      <c r="BM16" s="18" t="str">
        <f t="shared" si="9"/>
        <v/>
      </c>
      <c r="BN16" s="18" t="str">
        <f t="shared" si="10"/>
        <v/>
      </c>
    </row>
    <row r="17" spans="1:66" s="5" customFormat="1" x14ac:dyDescent="0.25">
      <c r="A17" s="12" t="s">
        <v>131</v>
      </c>
      <c r="C17" s="5">
        <v>1.2</v>
      </c>
      <c r="D17" s="5">
        <v>1.6</v>
      </c>
      <c r="Y17"/>
      <c r="Z17" s="14">
        <v>36225</v>
      </c>
      <c r="AA17" s="7"/>
      <c r="AB17" s="18">
        <v>1</v>
      </c>
      <c r="AC17" s="18">
        <v>1.5</v>
      </c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20">
        <f t="shared" si="2"/>
        <v>1999</v>
      </c>
      <c r="AY17" s="14">
        <v>36225</v>
      </c>
      <c r="AZ17" s="18">
        <f t="shared" si="3"/>
        <v>1</v>
      </c>
      <c r="BA17" s="18">
        <f t="shared" si="0"/>
        <v>1.5</v>
      </c>
      <c r="BB17" s="18">
        <f t="shared" si="0"/>
        <v>0</v>
      </c>
      <c r="BC17" s="18">
        <f t="shared" si="0"/>
        <v>0</v>
      </c>
      <c r="BD17" s="18">
        <f t="shared" si="0"/>
        <v>0</v>
      </c>
      <c r="BE17" s="18">
        <f t="shared" si="0"/>
        <v>0</v>
      </c>
      <c r="BG17" s="20">
        <f t="shared" si="4"/>
        <v>1999</v>
      </c>
      <c r="BH17" s="14">
        <v>36220</v>
      </c>
      <c r="BI17" s="18">
        <f t="shared" si="5"/>
        <v>1</v>
      </c>
      <c r="BJ17" s="18">
        <f t="shared" si="6"/>
        <v>1.5</v>
      </c>
      <c r="BK17" s="18" t="str">
        <f t="shared" si="7"/>
        <v/>
      </c>
      <c r="BL17" s="18" t="str">
        <f t="shared" si="8"/>
        <v/>
      </c>
      <c r="BM17" s="18" t="str">
        <f t="shared" si="9"/>
        <v/>
      </c>
      <c r="BN17" s="18" t="str">
        <f t="shared" si="10"/>
        <v/>
      </c>
    </row>
    <row r="18" spans="1:66" s="5" customFormat="1" x14ac:dyDescent="0.25">
      <c r="A18" s="4" t="s">
        <v>132</v>
      </c>
      <c r="C18" s="5">
        <v>1.1000000000000001</v>
      </c>
      <c r="D18" s="5">
        <v>1.6</v>
      </c>
      <c r="Y18"/>
      <c r="Z18" s="14">
        <v>36257</v>
      </c>
      <c r="AA18" s="7"/>
      <c r="AB18" s="18">
        <v>1</v>
      </c>
      <c r="AC18" s="18">
        <v>1.6</v>
      </c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20">
        <f t="shared" si="2"/>
        <v>1999</v>
      </c>
      <c r="AY18" s="14">
        <v>36257</v>
      </c>
      <c r="AZ18" s="18">
        <f t="shared" si="3"/>
        <v>1</v>
      </c>
      <c r="BA18" s="18">
        <f t="shared" si="0"/>
        <v>1.6</v>
      </c>
      <c r="BB18" s="18">
        <f t="shared" si="0"/>
        <v>0</v>
      </c>
      <c r="BC18" s="18">
        <f t="shared" si="0"/>
        <v>0</v>
      </c>
      <c r="BD18" s="18">
        <f t="shared" si="0"/>
        <v>0</v>
      </c>
      <c r="BE18" s="18">
        <f t="shared" si="0"/>
        <v>0</v>
      </c>
      <c r="BG18" s="20">
        <f t="shared" si="4"/>
        <v>1999</v>
      </c>
      <c r="BH18" s="14">
        <v>36251</v>
      </c>
      <c r="BI18" s="18">
        <f t="shared" si="5"/>
        <v>1</v>
      </c>
      <c r="BJ18" s="18">
        <f t="shared" si="6"/>
        <v>1.6</v>
      </c>
      <c r="BK18" s="18" t="str">
        <f t="shared" si="7"/>
        <v/>
      </c>
      <c r="BL18" s="18" t="str">
        <f t="shared" si="8"/>
        <v/>
      </c>
      <c r="BM18" s="18" t="str">
        <f t="shared" si="9"/>
        <v/>
      </c>
      <c r="BN18" s="18" t="str">
        <f t="shared" si="10"/>
        <v/>
      </c>
    </row>
    <row r="19" spans="1:66" s="5" customFormat="1" x14ac:dyDescent="0.25">
      <c r="A19" s="4" t="s">
        <v>133</v>
      </c>
      <c r="C19" s="5">
        <v>1</v>
      </c>
      <c r="D19" s="5">
        <v>1.5</v>
      </c>
      <c r="Y19"/>
      <c r="Z19" s="14">
        <v>36289</v>
      </c>
      <c r="AA19" s="7"/>
      <c r="AB19" s="18">
        <v>1.1000000000000001</v>
      </c>
      <c r="AC19" s="18">
        <v>1.6</v>
      </c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20">
        <f t="shared" si="2"/>
        <v>1999</v>
      </c>
      <c r="AY19" s="14">
        <v>36289</v>
      </c>
      <c r="AZ19" s="18">
        <f t="shared" si="3"/>
        <v>1.1000000000000001</v>
      </c>
      <c r="BA19" s="18">
        <f t="shared" si="0"/>
        <v>1.6</v>
      </c>
      <c r="BB19" s="18">
        <f t="shared" si="0"/>
        <v>0</v>
      </c>
      <c r="BC19" s="18">
        <f t="shared" si="0"/>
        <v>0</v>
      </c>
      <c r="BD19" s="18">
        <f t="shared" si="0"/>
        <v>0</v>
      </c>
      <c r="BE19" s="18">
        <f t="shared" si="0"/>
        <v>0</v>
      </c>
      <c r="BG19" s="20">
        <f t="shared" si="4"/>
        <v>1999</v>
      </c>
      <c r="BH19" s="14">
        <v>36281</v>
      </c>
      <c r="BI19" s="18">
        <f t="shared" si="5"/>
        <v>1.1000000000000001</v>
      </c>
      <c r="BJ19" s="18">
        <f t="shared" si="6"/>
        <v>1.6</v>
      </c>
      <c r="BK19" s="18" t="str">
        <f t="shared" si="7"/>
        <v/>
      </c>
      <c r="BL19" s="18" t="str">
        <f t="shared" si="8"/>
        <v/>
      </c>
      <c r="BM19" s="18" t="str">
        <f t="shared" si="9"/>
        <v/>
      </c>
      <c r="BN19" s="18" t="str">
        <f t="shared" si="10"/>
        <v/>
      </c>
    </row>
    <row r="20" spans="1:66" s="5" customFormat="1" x14ac:dyDescent="0.25">
      <c r="A20" s="4" t="s">
        <v>134</v>
      </c>
      <c r="C20" s="5">
        <v>1</v>
      </c>
      <c r="D20" s="5">
        <v>1.6</v>
      </c>
      <c r="Y20"/>
      <c r="Z20" s="14">
        <v>36321</v>
      </c>
      <c r="AA20" s="7"/>
      <c r="AB20" s="18">
        <v>1.1000000000000001</v>
      </c>
      <c r="AC20" s="18">
        <v>1.5</v>
      </c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20">
        <f t="shared" si="2"/>
        <v>1999</v>
      </c>
      <c r="AY20" s="14">
        <v>36321</v>
      </c>
      <c r="AZ20" s="18">
        <f t="shared" si="3"/>
        <v>1.1000000000000001</v>
      </c>
      <c r="BA20" s="18">
        <f t="shared" si="0"/>
        <v>1.5</v>
      </c>
      <c r="BB20" s="18">
        <f t="shared" si="0"/>
        <v>0</v>
      </c>
      <c r="BC20" s="18">
        <f t="shared" si="0"/>
        <v>0</v>
      </c>
      <c r="BD20" s="18">
        <f t="shared" si="0"/>
        <v>0</v>
      </c>
      <c r="BE20" s="18">
        <f t="shared" si="0"/>
        <v>0</v>
      </c>
      <c r="BG20" s="20">
        <f t="shared" si="4"/>
        <v>1999</v>
      </c>
      <c r="BH20" s="14">
        <v>36312</v>
      </c>
      <c r="BI20" s="18">
        <f t="shared" si="5"/>
        <v>1.1000000000000001</v>
      </c>
      <c r="BJ20" s="18">
        <f t="shared" si="6"/>
        <v>1.5</v>
      </c>
      <c r="BK20" s="18" t="str">
        <f t="shared" si="7"/>
        <v/>
      </c>
      <c r="BL20" s="18" t="str">
        <f t="shared" si="8"/>
        <v/>
      </c>
      <c r="BM20" s="18" t="str">
        <f t="shared" si="9"/>
        <v/>
      </c>
      <c r="BN20" s="18" t="str">
        <f t="shared" si="10"/>
        <v/>
      </c>
    </row>
    <row r="21" spans="1:66" s="5" customFormat="1" x14ac:dyDescent="0.25">
      <c r="A21" s="4" t="s">
        <v>135</v>
      </c>
      <c r="C21" s="5">
        <v>1.1000000000000001</v>
      </c>
      <c r="D21" s="5">
        <v>1.6</v>
      </c>
      <c r="Y21"/>
      <c r="Z21" s="14">
        <v>36353</v>
      </c>
      <c r="AA21" s="7"/>
      <c r="AB21" s="18">
        <v>1.1000000000000001</v>
      </c>
      <c r="AC21" s="18">
        <v>1.5</v>
      </c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20">
        <f t="shared" si="2"/>
        <v>1999</v>
      </c>
      <c r="AY21" s="14">
        <v>36353</v>
      </c>
      <c r="AZ21" s="18">
        <f t="shared" si="3"/>
        <v>1.1000000000000001</v>
      </c>
      <c r="BA21" s="18">
        <f t="shared" si="0"/>
        <v>1.5</v>
      </c>
      <c r="BB21" s="18">
        <f t="shared" si="0"/>
        <v>0</v>
      </c>
      <c r="BC21" s="18">
        <f t="shared" si="0"/>
        <v>0</v>
      </c>
      <c r="BD21" s="18">
        <f t="shared" si="0"/>
        <v>0</v>
      </c>
      <c r="BE21" s="18">
        <f t="shared" si="0"/>
        <v>0</v>
      </c>
      <c r="BG21" s="20">
        <f t="shared" si="4"/>
        <v>1999</v>
      </c>
      <c r="BH21" s="14">
        <v>36342</v>
      </c>
      <c r="BI21" s="18">
        <f t="shared" si="5"/>
        <v>1.1000000000000001</v>
      </c>
      <c r="BJ21" s="18">
        <f t="shared" si="6"/>
        <v>1.5</v>
      </c>
      <c r="BK21" s="18" t="str">
        <f t="shared" si="7"/>
        <v/>
      </c>
      <c r="BL21" s="18" t="str">
        <f t="shared" si="8"/>
        <v/>
      </c>
      <c r="BM21" s="18" t="str">
        <f t="shared" si="9"/>
        <v/>
      </c>
      <c r="BN21" s="18" t="str">
        <f t="shared" si="10"/>
        <v/>
      </c>
    </row>
    <row r="22" spans="1:66" s="5" customFormat="1" x14ac:dyDescent="0.25">
      <c r="A22" s="4" t="s">
        <v>136</v>
      </c>
      <c r="C22" s="5">
        <v>1.1000000000000001</v>
      </c>
      <c r="D22" s="5">
        <v>1.5</v>
      </c>
      <c r="Y22"/>
      <c r="Z22" s="14">
        <v>36385</v>
      </c>
      <c r="AA22" s="7"/>
      <c r="AB22" s="18">
        <v>1.1000000000000001</v>
      </c>
      <c r="AC22" s="18">
        <v>1.5</v>
      </c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20">
        <f t="shared" si="2"/>
        <v>1999</v>
      </c>
      <c r="AY22" s="14">
        <v>36385</v>
      </c>
      <c r="AZ22" s="18">
        <f t="shared" si="3"/>
        <v>1.1000000000000001</v>
      </c>
      <c r="BA22" s="18">
        <f t="shared" si="0"/>
        <v>1.5</v>
      </c>
      <c r="BB22" s="18">
        <f t="shared" si="0"/>
        <v>0</v>
      </c>
      <c r="BC22" s="18">
        <f t="shared" si="0"/>
        <v>0</v>
      </c>
      <c r="BD22" s="18">
        <f t="shared" si="0"/>
        <v>0</v>
      </c>
      <c r="BE22" s="18">
        <f t="shared" si="0"/>
        <v>0</v>
      </c>
      <c r="BG22" s="20">
        <f t="shared" si="4"/>
        <v>1999</v>
      </c>
      <c r="BH22" s="14">
        <v>36373</v>
      </c>
      <c r="BI22" s="18">
        <f t="shared" si="5"/>
        <v>1.1000000000000001</v>
      </c>
      <c r="BJ22" s="18">
        <f t="shared" si="6"/>
        <v>1.5</v>
      </c>
      <c r="BK22" s="18" t="str">
        <f t="shared" si="7"/>
        <v/>
      </c>
      <c r="BL22" s="18" t="str">
        <f t="shared" si="8"/>
        <v/>
      </c>
      <c r="BM22" s="18" t="str">
        <f t="shared" si="9"/>
        <v/>
      </c>
      <c r="BN22" s="18" t="str">
        <f t="shared" si="10"/>
        <v/>
      </c>
    </row>
    <row r="23" spans="1:66" s="5" customFormat="1" x14ac:dyDescent="0.25">
      <c r="A23" s="4" t="s">
        <v>137</v>
      </c>
      <c r="C23" s="5">
        <v>1.1000000000000001</v>
      </c>
      <c r="D23" s="5">
        <v>1.5</v>
      </c>
      <c r="Y23"/>
      <c r="Z23" s="14">
        <v>36417</v>
      </c>
      <c r="AA23" s="7"/>
      <c r="AB23" s="18">
        <v>1.1000000000000001</v>
      </c>
      <c r="AC23" s="18">
        <v>1.6</v>
      </c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20">
        <f t="shared" si="2"/>
        <v>1999</v>
      </c>
      <c r="AY23" s="14">
        <v>36417</v>
      </c>
      <c r="AZ23" s="18">
        <f t="shared" si="3"/>
        <v>1.1000000000000001</v>
      </c>
      <c r="BA23" s="18">
        <f t="shared" si="0"/>
        <v>1.6</v>
      </c>
      <c r="BB23" s="18">
        <f t="shared" si="0"/>
        <v>0</v>
      </c>
      <c r="BC23" s="18">
        <f t="shared" si="0"/>
        <v>0</v>
      </c>
      <c r="BD23" s="18">
        <f t="shared" si="0"/>
        <v>0</v>
      </c>
      <c r="BE23" s="18">
        <f t="shared" si="0"/>
        <v>0</v>
      </c>
      <c r="BG23" s="20">
        <f t="shared" si="4"/>
        <v>1999</v>
      </c>
      <c r="BH23" s="14">
        <v>36404</v>
      </c>
      <c r="BI23" s="18">
        <f t="shared" si="5"/>
        <v>1.1000000000000001</v>
      </c>
      <c r="BJ23" s="18">
        <f t="shared" si="6"/>
        <v>1.6</v>
      </c>
      <c r="BK23" s="18" t="str">
        <f t="shared" si="7"/>
        <v/>
      </c>
      <c r="BL23" s="18" t="str">
        <f t="shared" si="8"/>
        <v/>
      </c>
      <c r="BM23" s="18" t="str">
        <f t="shared" si="9"/>
        <v/>
      </c>
      <c r="BN23" s="18" t="str">
        <f t="shared" si="10"/>
        <v/>
      </c>
    </row>
    <row r="24" spans="1:66" s="5" customFormat="1" x14ac:dyDescent="0.25">
      <c r="A24" s="4" t="s">
        <v>138</v>
      </c>
      <c r="C24" s="5">
        <v>1.1000000000000001</v>
      </c>
      <c r="D24" s="5">
        <v>1.5</v>
      </c>
      <c r="Y24"/>
      <c r="Z24" s="14">
        <v>36449</v>
      </c>
      <c r="AA24" s="7"/>
      <c r="AB24" s="18">
        <v>1.1000000000000001</v>
      </c>
      <c r="AC24" s="18">
        <v>1.5</v>
      </c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20">
        <f t="shared" si="2"/>
        <v>1999</v>
      </c>
      <c r="AY24" s="14">
        <v>36449</v>
      </c>
      <c r="AZ24" s="18">
        <f t="shared" si="3"/>
        <v>1.1000000000000001</v>
      </c>
      <c r="BA24" s="18">
        <f t="shared" si="0"/>
        <v>1.5</v>
      </c>
      <c r="BB24" s="18">
        <f t="shared" si="0"/>
        <v>0</v>
      </c>
      <c r="BC24" s="18">
        <f t="shared" si="0"/>
        <v>0</v>
      </c>
      <c r="BD24" s="18">
        <f t="shared" si="0"/>
        <v>0</v>
      </c>
      <c r="BE24" s="18">
        <f t="shared" si="0"/>
        <v>0</v>
      </c>
      <c r="BG24" s="20">
        <f t="shared" si="4"/>
        <v>1999</v>
      </c>
      <c r="BH24" s="14">
        <v>36434</v>
      </c>
      <c r="BI24" s="18">
        <f t="shared" si="5"/>
        <v>1.1000000000000001</v>
      </c>
      <c r="BJ24" s="18">
        <f t="shared" si="6"/>
        <v>1.5</v>
      </c>
      <c r="BK24" s="18" t="str">
        <f t="shared" si="7"/>
        <v/>
      </c>
      <c r="BL24" s="18" t="str">
        <f t="shared" si="8"/>
        <v/>
      </c>
      <c r="BM24" s="18" t="str">
        <f t="shared" si="9"/>
        <v/>
      </c>
      <c r="BN24" s="18" t="str">
        <f t="shared" si="10"/>
        <v/>
      </c>
    </row>
    <row r="25" spans="1:66" s="5" customFormat="1" x14ac:dyDescent="0.25">
      <c r="A25" s="4" t="s">
        <v>139</v>
      </c>
      <c r="C25" s="5">
        <v>1.1000000000000001</v>
      </c>
      <c r="D25" s="5">
        <v>1.6</v>
      </c>
      <c r="Y25"/>
      <c r="Z25" s="14">
        <v>36481</v>
      </c>
      <c r="AA25" s="7"/>
      <c r="AB25" s="18">
        <v>1.1000000000000001</v>
      </c>
      <c r="AC25" s="18">
        <v>1.5</v>
      </c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20">
        <f t="shared" si="2"/>
        <v>1999</v>
      </c>
      <c r="AY25" s="14">
        <v>36481</v>
      </c>
      <c r="AZ25" s="18">
        <f t="shared" si="3"/>
        <v>1.1000000000000001</v>
      </c>
      <c r="BA25" s="18">
        <f t="shared" si="3"/>
        <v>1.5</v>
      </c>
      <c r="BB25" s="18">
        <f t="shared" si="3"/>
        <v>0</v>
      </c>
      <c r="BC25" s="18">
        <f t="shared" si="3"/>
        <v>0</v>
      </c>
      <c r="BD25" s="18">
        <f t="shared" si="3"/>
        <v>0</v>
      </c>
      <c r="BE25" s="18">
        <f t="shared" si="3"/>
        <v>0</v>
      </c>
      <c r="BG25" s="20">
        <f t="shared" si="4"/>
        <v>1999</v>
      </c>
      <c r="BH25" s="14">
        <v>36465</v>
      </c>
      <c r="BI25" s="18">
        <f t="shared" si="5"/>
        <v>1.1000000000000001</v>
      </c>
      <c r="BJ25" s="18">
        <f t="shared" si="6"/>
        <v>1.5</v>
      </c>
      <c r="BK25" s="18" t="str">
        <f t="shared" si="7"/>
        <v/>
      </c>
      <c r="BL25" s="18" t="str">
        <f t="shared" si="8"/>
        <v/>
      </c>
      <c r="BM25" s="18" t="str">
        <f t="shared" si="9"/>
        <v/>
      </c>
      <c r="BN25" s="18" t="str">
        <f t="shared" si="10"/>
        <v/>
      </c>
    </row>
    <row r="26" spans="1:66" s="5" customFormat="1" x14ac:dyDescent="0.25">
      <c r="A26" s="4" t="s">
        <v>140</v>
      </c>
      <c r="C26" s="5">
        <v>1.1000000000000001</v>
      </c>
      <c r="D26" s="5">
        <v>1.5</v>
      </c>
      <c r="Y26"/>
      <c r="Z26" s="14">
        <v>36513</v>
      </c>
      <c r="AA26" s="7"/>
      <c r="AB26" s="18">
        <v>1.1000000000000001</v>
      </c>
      <c r="AC26" s="18">
        <v>1.5</v>
      </c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20">
        <f t="shared" si="2"/>
        <v>1999</v>
      </c>
      <c r="AY26" s="14">
        <v>36513</v>
      </c>
      <c r="AZ26" s="18">
        <f t="shared" si="3"/>
        <v>1.1000000000000001</v>
      </c>
      <c r="BA26" s="18">
        <f t="shared" si="3"/>
        <v>1.5</v>
      </c>
      <c r="BB26" s="18">
        <f t="shared" si="3"/>
        <v>0</v>
      </c>
      <c r="BC26" s="18">
        <f t="shared" si="3"/>
        <v>0</v>
      </c>
      <c r="BD26" s="18">
        <f t="shared" si="3"/>
        <v>0</v>
      </c>
      <c r="BE26" s="18">
        <f t="shared" si="3"/>
        <v>0</v>
      </c>
      <c r="BG26" s="20">
        <f t="shared" si="4"/>
        <v>1999</v>
      </c>
      <c r="BH26" s="14">
        <v>36495</v>
      </c>
      <c r="BI26" s="18">
        <f t="shared" si="5"/>
        <v>1.1000000000000001</v>
      </c>
      <c r="BJ26" s="18">
        <f t="shared" si="6"/>
        <v>1.5</v>
      </c>
      <c r="BK26" s="18" t="str">
        <f t="shared" si="7"/>
        <v/>
      </c>
      <c r="BL26" s="18" t="str">
        <f t="shared" si="8"/>
        <v/>
      </c>
      <c r="BM26" s="18" t="str">
        <f t="shared" si="9"/>
        <v/>
      </c>
      <c r="BN26" s="18" t="str">
        <f t="shared" si="10"/>
        <v/>
      </c>
    </row>
    <row r="27" spans="1:66" x14ac:dyDescent="0.25">
      <c r="A27" s="4" t="s">
        <v>141</v>
      </c>
      <c r="B27" s="5"/>
      <c r="C27" s="5">
        <v>1.1000000000000001</v>
      </c>
      <c r="D27" s="5">
        <v>1.5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Z27" s="14">
        <v>36545</v>
      </c>
      <c r="AA27" s="7"/>
      <c r="AB27" s="7"/>
      <c r="AC27" s="7">
        <v>1.6</v>
      </c>
      <c r="AD27" s="7">
        <v>1.6</v>
      </c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20">
        <f t="shared" si="2"/>
        <v>2000</v>
      </c>
      <c r="AY27" s="14">
        <v>36545</v>
      </c>
      <c r="AZ27" s="18">
        <f t="shared" si="3"/>
        <v>1.6</v>
      </c>
      <c r="BA27" s="18">
        <f t="shared" si="3"/>
        <v>1.6</v>
      </c>
      <c r="BB27" s="18">
        <f t="shared" si="3"/>
        <v>0</v>
      </c>
      <c r="BC27" s="18">
        <f t="shared" si="3"/>
        <v>0</v>
      </c>
      <c r="BD27" s="18">
        <f t="shared" si="3"/>
        <v>0</v>
      </c>
      <c r="BE27" s="18">
        <f t="shared" si="3"/>
        <v>0</v>
      </c>
      <c r="BG27" s="20">
        <f t="shared" si="4"/>
        <v>2000</v>
      </c>
      <c r="BH27" s="14">
        <v>36526</v>
      </c>
      <c r="BI27" s="18">
        <f t="shared" si="5"/>
        <v>1.6</v>
      </c>
      <c r="BJ27" s="18">
        <f t="shared" si="6"/>
        <v>1.6</v>
      </c>
      <c r="BK27" s="18" t="str">
        <f t="shared" si="7"/>
        <v/>
      </c>
      <c r="BL27" s="18" t="str">
        <f t="shared" si="8"/>
        <v/>
      </c>
      <c r="BM27" s="18" t="str">
        <f t="shared" si="9"/>
        <v/>
      </c>
      <c r="BN27" s="18" t="str">
        <f t="shared" si="10"/>
        <v/>
      </c>
    </row>
    <row r="28" spans="1:66" x14ac:dyDescent="0.25">
      <c r="A28" s="4" t="s">
        <v>142</v>
      </c>
      <c r="B28" s="5"/>
      <c r="C28" s="5">
        <v>1.1000000000000001</v>
      </c>
      <c r="D28" s="5">
        <v>1.5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Z28" s="14">
        <v>36577</v>
      </c>
      <c r="AA28" s="7"/>
      <c r="AB28" s="7"/>
      <c r="AC28" s="7">
        <v>1.7</v>
      </c>
      <c r="AD28" s="7">
        <v>1.6</v>
      </c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20">
        <f t="shared" si="2"/>
        <v>2000</v>
      </c>
      <c r="AY28" s="14">
        <v>36577</v>
      </c>
      <c r="AZ28" s="18">
        <f t="shared" si="3"/>
        <v>1.7</v>
      </c>
      <c r="BA28" s="18">
        <f t="shared" si="3"/>
        <v>1.6</v>
      </c>
      <c r="BB28" s="18">
        <f t="shared" si="3"/>
        <v>0</v>
      </c>
      <c r="BC28" s="18">
        <f t="shared" si="3"/>
        <v>0</v>
      </c>
      <c r="BD28" s="18">
        <f t="shared" si="3"/>
        <v>0</v>
      </c>
      <c r="BE28" s="18">
        <f t="shared" si="3"/>
        <v>0</v>
      </c>
      <c r="BG28" s="20">
        <f t="shared" si="4"/>
        <v>2000</v>
      </c>
      <c r="BH28" s="14">
        <v>36557</v>
      </c>
      <c r="BI28" s="18">
        <f t="shared" si="5"/>
        <v>1.7</v>
      </c>
      <c r="BJ28" s="18">
        <f t="shared" si="6"/>
        <v>1.6</v>
      </c>
      <c r="BK28" s="18" t="str">
        <f t="shared" si="7"/>
        <v/>
      </c>
      <c r="BL28" s="18" t="str">
        <f t="shared" si="8"/>
        <v/>
      </c>
      <c r="BM28" s="18" t="str">
        <f t="shared" si="9"/>
        <v/>
      </c>
      <c r="BN28" s="18" t="str">
        <f t="shared" si="10"/>
        <v/>
      </c>
    </row>
    <row r="29" spans="1:66" x14ac:dyDescent="0.25">
      <c r="A29" s="2" t="s">
        <v>118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Z29" s="14">
        <v>36609</v>
      </c>
      <c r="AA29" s="7"/>
      <c r="AB29" s="7"/>
      <c r="AC29" s="7">
        <v>1.7</v>
      </c>
      <c r="AD29" s="7">
        <v>1.7</v>
      </c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20">
        <f t="shared" si="2"/>
        <v>2000</v>
      </c>
      <c r="AY29" s="14">
        <v>36609</v>
      </c>
      <c r="AZ29" s="18">
        <f t="shared" si="3"/>
        <v>1.7</v>
      </c>
      <c r="BA29" s="18">
        <f t="shared" si="3"/>
        <v>1.7</v>
      </c>
      <c r="BB29" s="18">
        <f t="shared" si="3"/>
        <v>0</v>
      </c>
      <c r="BC29" s="18">
        <f t="shared" si="3"/>
        <v>0</v>
      </c>
      <c r="BD29" s="18">
        <f t="shared" si="3"/>
        <v>0</v>
      </c>
      <c r="BE29" s="18">
        <f t="shared" si="3"/>
        <v>0</v>
      </c>
      <c r="BG29" s="20">
        <f t="shared" si="4"/>
        <v>2000</v>
      </c>
      <c r="BH29" s="14">
        <v>36586</v>
      </c>
      <c r="BI29" s="18">
        <f t="shared" si="5"/>
        <v>1.7</v>
      </c>
      <c r="BJ29" s="18">
        <f t="shared" si="6"/>
        <v>1.7</v>
      </c>
      <c r="BK29" s="18" t="str">
        <f t="shared" si="7"/>
        <v/>
      </c>
      <c r="BL29" s="18" t="str">
        <f t="shared" si="8"/>
        <v/>
      </c>
      <c r="BM29" s="18" t="str">
        <f t="shared" si="9"/>
        <v/>
      </c>
      <c r="BN29" s="18" t="str">
        <f t="shared" si="10"/>
        <v/>
      </c>
    </row>
    <row r="30" spans="1:66" x14ac:dyDescent="0.25">
      <c r="A30" s="4" t="s">
        <v>143</v>
      </c>
      <c r="B30" s="5"/>
      <c r="C30" s="5"/>
      <c r="D30" s="5">
        <v>1.6</v>
      </c>
      <c r="E30" s="5">
        <v>1.6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Z30" s="14">
        <v>36641</v>
      </c>
      <c r="AA30" s="7"/>
      <c r="AB30" s="7"/>
      <c r="AC30" s="7">
        <v>1.7</v>
      </c>
      <c r="AD30" s="7">
        <v>1.6</v>
      </c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20">
        <f t="shared" si="2"/>
        <v>2000</v>
      </c>
      <c r="AY30" s="14">
        <v>36641</v>
      </c>
      <c r="AZ30" s="18">
        <f t="shared" si="3"/>
        <v>1.7</v>
      </c>
      <c r="BA30" s="18">
        <f t="shared" si="3"/>
        <v>1.6</v>
      </c>
      <c r="BB30" s="18">
        <f t="shared" si="3"/>
        <v>0</v>
      </c>
      <c r="BC30" s="18">
        <f t="shared" si="3"/>
        <v>0</v>
      </c>
      <c r="BD30" s="18">
        <f t="shared" si="3"/>
        <v>0</v>
      </c>
      <c r="BE30" s="18">
        <f t="shared" si="3"/>
        <v>0</v>
      </c>
      <c r="BG30" s="20">
        <f t="shared" si="4"/>
        <v>2000</v>
      </c>
      <c r="BH30" s="14">
        <v>36617</v>
      </c>
      <c r="BI30" s="18">
        <f t="shared" si="5"/>
        <v>1.7</v>
      </c>
      <c r="BJ30" s="18">
        <f t="shared" si="6"/>
        <v>1.6</v>
      </c>
      <c r="BK30" s="18" t="str">
        <f t="shared" si="7"/>
        <v/>
      </c>
      <c r="BL30" s="18" t="str">
        <f t="shared" si="8"/>
        <v/>
      </c>
      <c r="BM30" s="18" t="str">
        <f t="shared" si="9"/>
        <v/>
      </c>
      <c r="BN30" s="18" t="str">
        <f t="shared" si="10"/>
        <v/>
      </c>
    </row>
    <row r="31" spans="1:66" x14ac:dyDescent="0.25">
      <c r="A31" s="4" t="s">
        <v>144</v>
      </c>
      <c r="B31" s="5"/>
      <c r="C31" s="5"/>
      <c r="D31" s="5">
        <v>1.7</v>
      </c>
      <c r="E31" s="5">
        <v>1.6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Z31" s="14">
        <v>36673</v>
      </c>
      <c r="AA31" s="7"/>
      <c r="AB31" s="7"/>
      <c r="AC31" s="7">
        <v>1.7</v>
      </c>
      <c r="AD31" s="7">
        <v>1.7</v>
      </c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20">
        <f t="shared" si="2"/>
        <v>2000</v>
      </c>
      <c r="AY31" s="14">
        <v>36673</v>
      </c>
      <c r="AZ31" s="18">
        <f t="shared" si="3"/>
        <v>1.7</v>
      </c>
      <c r="BA31" s="18">
        <f t="shared" si="3"/>
        <v>1.7</v>
      </c>
      <c r="BB31" s="18">
        <f t="shared" si="3"/>
        <v>0</v>
      </c>
      <c r="BC31" s="18">
        <f t="shared" si="3"/>
        <v>0</v>
      </c>
      <c r="BD31" s="18">
        <f t="shared" si="3"/>
        <v>0</v>
      </c>
      <c r="BE31" s="18">
        <f t="shared" si="3"/>
        <v>0</v>
      </c>
      <c r="BG31" s="20">
        <f t="shared" si="4"/>
        <v>2000</v>
      </c>
      <c r="BH31" s="14">
        <v>36647</v>
      </c>
      <c r="BI31" s="18">
        <f t="shared" si="5"/>
        <v>1.7</v>
      </c>
      <c r="BJ31" s="18">
        <f t="shared" si="6"/>
        <v>1.7</v>
      </c>
      <c r="BK31" s="18" t="str">
        <f t="shared" si="7"/>
        <v/>
      </c>
      <c r="BL31" s="18" t="str">
        <f t="shared" si="8"/>
        <v/>
      </c>
      <c r="BM31" s="18" t="str">
        <f t="shared" si="9"/>
        <v/>
      </c>
      <c r="BN31" s="18" t="str">
        <f t="shared" si="10"/>
        <v/>
      </c>
    </row>
    <row r="32" spans="1:66" x14ac:dyDescent="0.25">
      <c r="A32" s="4" t="s">
        <v>145</v>
      </c>
      <c r="B32" s="5"/>
      <c r="C32" s="5"/>
      <c r="D32" s="5">
        <v>1.7</v>
      </c>
      <c r="E32" s="5">
        <v>1.7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Z32" s="14">
        <v>36705</v>
      </c>
      <c r="AA32" s="7"/>
      <c r="AB32" s="7"/>
      <c r="AC32" s="7">
        <v>1.8</v>
      </c>
      <c r="AD32" s="7">
        <v>1.7</v>
      </c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20">
        <f t="shared" si="2"/>
        <v>2000</v>
      </c>
      <c r="AY32" s="14">
        <v>36705</v>
      </c>
      <c r="AZ32" s="18">
        <f t="shared" si="3"/>
        <v>1.8</v>
      </c>
      <c r="BA32" s="18">
        <f t="shared" si="3"/>
        <v>1.7</v>
      </c>
      <c r="BB32" s="18">
        <f t="shared" si="3"/>
        <v>0</v>
      </c>
      <c r="BC32" s="18">
        <f t="shared" si="3"/>
        <v>0</v>
      </c>
      <c r="BD32" s="18">
        <f t="shared" si="3"/>
        <v>0</v>
      </c>
      <c r="BE32" s="18">
        <f t="shared" si="3"/>
        <v>0</v>
      </c>
      <c r="BG32" s="20">
        <f t="shared" si="4"/>
        <v>2000</v>
      </c>
      <c r="BH32" s="14">
        <v>36678</v>
      </c>
      <c r="BI32" s="18">
        <f t="shared" si="5"/>
        <v>1.8</v>
      </c>
      <c r="BJ32" s="18">
        <f t="shared" si="6"/>
        <v>1.7</v>
      </c>
      <c r="BK32" s="18" t="str">
        <f t="shared" si="7"/>
        <v/>
      </c>
      <c r="BL32" s="18" t="str">
        <f t="shared" si="8"/>
        <v/>
      </c>
      <c r="BM32" s="18" t="str">
        <f t="shared" si="9"/>
        <v/>
      </c>
      <c r="BN32" s="18" t="str">
        <f t="shared" si="10"/>
        <v/>
      </c>
    </row>
    <row r="33" spans="1:66" x14ac:dyDescent="0.25">
      <c r="A33" s="4" t="s">
        <v>146</v>
      </c>
      <c r="B33" s="5"/>
      <c r="C33" s="5"/>
      <c r="D33" s="5">
        <v>1.7</v>
      </c>
      <c r="E33" s="5">
        <v>1.6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Z33" s="14">
        <v>36737</v>
      </c>
      <c r="AA33" s="7"/>
      <c r="AB33" s="7"/>
      <c r="AC33" s="7">
        <v>1.9</v>
      </c>
      <c r="AD33" s="7">
        <v>1.7</v>
      </c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20">
        <f t="shared" si="2"/>
        <v>2000</v>
      </c>
      <c r="AY33" s="14">
        <v>36737</v>
      </c>
      <c r="AZ33" s="18">
        <f t="shared" si="3"/>
        <v>1.9</v>
      </c>
      <c r="BA33" s="18">
        <f t="shared" si="3"/>
        <v>1.7</v>
      </c>
      <c r="BB33" s="18">
        <f t="shared" si="3"/>
        <v>0</v>
      </c>
      <c r="BC33" s="18">
        <f t="shared" si="3"/>
        <v>0</v>
      </c>
      <c r="BD33" s="18">
        <f t="shared" si="3"/>
        <v>0</v>
      </c>
      <c r="BE33" s="18">
        <f t="shared" si="3"/>
        <v>0</v>
      </c>
      <c r="BG33" s="20">
        <f t="shared" si="4"/>
        <v>2000</v>
      </c>
      <c r="BH33" s="14">
        <v>36708</v>
      </c>
      <c r="BI33" s="18">
        <f t="shared" si="5"/>
        <v>1.9</v>
      </c>
      <c r="BJ33" s="18">
        <f t="shared" si="6"/>
        <v>1.7</v>
      </c>
      <c r="BK33" s="18" t="str">
        <f t="shared" si="7"/>
        <v/>
      </c>
      <c r="BL33" s="18" t="str">
        <f t="shared" si="8"/>
        <v/>
      </c>
      <c r="BM33" s="18" t="str">
        <f t="shared" si="9"/>
        <v/>
      </c>
      <c r="BN33" s="18" t="str">
        <f t="shared" si="10"/>
        <v/>
      </c>
    </row>
    <row r="34" spans="1:66" x14ac:dyDescent="0.25">
      <c r="A34" s="4" t="s">
        <v>147</v>
      </c>
      <c r="B34" s="5"/>
      <c r="C34" s="5"/>
      <c r="D34" s="5">
        <v>1.7</v>
      </c>
      <c r="E34" s="5">
        <v>1.7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Z34" s="14">
        <v>36769</v>
      </c>
      <c r="AA34" s="7"/>
      <c r="AB34" s="7"/>
      <c r="AC34" s="7">
        <v>2</v>
      </c>
      <c r="AD34" s="7">
        <v>1.7</v>
      </c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20">
        <f t="shared" si="2"/>
        <v>2000</v>
      </c>
      <c r="AY34" s="14">
        <v>36769</v>
      </c>
      <c r="AZ34" s="18">
        <f t="shared" si="3"/>
        <v>2</v>
      </c>
      <c r="BA34" s="18">
        <f t="shared" si="3"/>
        <v>1.7</v>
      </c>
      <c r="BB34" s="18">
        <f t="shared" si="3"/>
        <v>0</v>
      </c>
      <c r="BC34" s="18">
        <f t="shared" si="3"/>
        <v>0</v>
      </c>
      <c r="BD34" s="18">
        <f t="shared" si="3"/>
        <v>0</v>
      </c>
      <c r="BE34" s="18">
        <f t="shared" si="3"/>
        <v>0</v>
      </c>
      <c r="BG34" s="20">
        <f t="shared" si="4"/>
        <v>2000</v>
      </c>
      <c r="BH34" s="14">
        <v>36739</v>
      </c>
      <c r="BI34" s="18">
        <f t="shared" si="5"/>
        <v>2</v>
      </c>
      <c r="BJ34" s="18">
        <f t="shared" si="6"/>
        <v>1.7</v>
      </c>
      <c r="BK34" s="18" t="str">
        <f t="shared" si="7"/>
        <v/>
      </c>
      <c r="BL34" s="18" t="str">
        <f t="shared" si="8"/>
        <v/>
      </c>
      <c r="BM34" s="18" t="str">
        <f t="shared" si="9"/>
        <v/>
      </c>
      <c r="BN34" s="18" t="str">
        <f t="shared" si="10"/>
        <v/>
      </c>
    </row>
    <row r="35" spans="1:66" x14ac:dyDescent="0.25">
      <c r="A35" s="4" t="s">
        <v>148</v>
      </c>
      <c r="B35" s="5"/>
      <c r="C35" s="5"/>
      <c r="D35" s="5">
        <v>1.8</v>
      </c>
      <c r="E35" s="5">
        <v>1.7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Z35" s="14">
        <v>36770</v>
      </c>
      <c r="AA35" s="7"/>
      <c r="AB35" s="7"/>
      <c r="AC35" s="7">
        <v>2.1</v>
      </c>
      <c r="AD35" s="7">
        <v>1.8</v>
      </c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20">
        <f t="shared" si="2"/>
        <v>2000</v>
      </c>
      <c r="AY35" s="14">
        <v>36770</v>
      </c>
      <c r="AZ35" s="18">
        <f t="shared" si="3"/>
        <v>2.1</v>
      </c>
      <c r="BA35" s="18">
        <f t="shared" si="3"/>
        <v>1.8</v>
      </c>
      <c r="BB35" s="18">
        <f t="shared" si="3"/>
        <v>0</v>
      </c>
      <c r="BC35" s="18">
        <f t="shared" si="3"/>
        <v>0</v>
      </c>
      <c r="BD35" s="18">
        <f t="shared" si="3"/>
        <v>0</v>
      </c>
      <c r="BE35" s="18">
        <f t="shared" si="3"/>
        <v>0</v>
      </c>
      <c r="BG35" s="20">
        <f t="shared" si="4"/>
        <v>2000</v>
      </c>
      <c r="BH35" s="14">
        <v>36770</v>
      </c>
      <c r="BI35" s="18">
        <f t="shared" si="5"/>
        <v>2.1</v>
      </c>
      <c r="BJ35" s="18">
        <f t="shared" si="6"/>
        <v>1.8</v>
      </c>
      <c r="BK35" s="18" t="str">
        <f t="shared" si="7"/>
        <v/>
      </c>
      <c r="BL35" s="18" t="str">
        <f t="shared" si="8"/>
        <v/>
      </c>
      <c r="BM35" s="18" t="str">
        <f t="shared" si="9"/>
        <v/>
      </c>
      <c r="BN35" s="18" t="str">
        <f t="shared" si="10"/>
        <v/>
      </c>
    </row>
    <row r="36" spans="1:66" x14ac:dyDescent="0.25">
      <c r="A36" s="4" t="s">
        <v>149</v>
      </c>
      <c r="B36" s="5"/>
      <c r="C36" s="5"/>
      <c r="D36" s="5">
        <v>1.9</v>
      </c>
      <c r="E36" s="5">
        <v>1.7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Z36" s="14">
        <v>36801</v>
      </c>
      <c r="AA36" s="7"/>
      <c r="AB36" s="7"/>
      <c r="AC36" s="7">
        <v>2.2000000000000002</v>
      </c>
      <c r="AD36" s="7">
        <v>2</v>
      </c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20">
        <f t="shared" si="2"/>
        <v>2000</v>
      </c>
      <c r="AY36" s="14">
        <v>36801</v>
      </c>
      <c r="AZ36" s="18">
        <f t="shared" si="3"/>
        <v>2.2000000000000002</v>
      </c>
      <c r="BA36" s="18">
        <f t="shared" si="3"/>
        <v>2</v>
      </c>
      <c r="BB36" s="18">
        <f t="shared" si="3"/>
        <v>0</v>
      </c>
      <c r="BC36" s="18">
        <f t="shared" si="3"/>
        <v>0</v>
      </c>
      <c r="BD36" s="18">
        <f t="shared" si="3"/>
        <v>0</v>
      </c>
      <c r="BE36" s="18">
        <f t="shared" si="3"/>
        <v>0</v>
      </c>
      <c r="BG36" s="20">
        <f t="shared" si="4"/>
        <v>2000</v>
      </c>
      <c r="BH36" s="14">
        <v>36800</v>
      </c>
      <c r="BI36" s="18">
        <f t="shared" si="5"/>
        <v>2.2000000000000002</v>
      </c>
      <c r="BJ36" s="18">
        <f t="shared" si="6"/>
        <v>2</v>
      </c>
      <c r="BK36" s="18" t="str">
        <f t="shared" si="7"/>
        <v/>
      </c>
      <c r="BL36" s="18" t="str">
        <f t="shared" si="8"/>
        <v/>
      </c>
      <c r="BM36" s="18" t="str">
        <f t="shared" si="9"/>
        <v/>
      </c>
      <c r="BN36" s="18" t="str">
        <f t="shared" si="10"/>
        <v/>
      </c>
    </row>
    <row r="37" spans="1:66" x14ac:dyDescent="0.25">
      <c r="A37" s="4" t="s">
        <v>150</v>
      </c>
      <c r="B37" s="5"/>
      <c r="C37" s="5"/>
      <c r="D37" s="5">
        <v>2</v>
      </c>
      <c r="E37" s="5">
        <v>1.7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Z37" s="14">
        <v>36832</v>
      </c>
      <c r="AA37" s="7"/>
      <c r="AB37" s="7"/>
      <c r="AC37" s="7">
        <v>2.2000000000000002</v>
      </c>
      <c r="AD37" s="7">
        <v>2</v>
      </c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20">
        <f t="shared" si="2"/>
        <v>2000</v>
      </c>
      <c r="AY37" s="14">
        <v>36832</v>
      </c>
      <c r="AZ37" s="18">
        <f t="shared" si="3"/>
        <v>2.2000000000000002</v>
      </c>
      <c r="BA37" s="18">
        <f t="shared" si="3"/>
        <v>2</v>
      </c>
      <c r="BB37" s="18">
        <f t="shared" si="3"/>
        <v>0</v>
      </c>
      <c r="BC37" s="18">
        <f t="shared" si="3"/>
        <v>0</v>
      </c>
      <c r="BD37" s="18">
        <f t="shared" si="3"/>
        <v>0</v>
      </c>
      <c r="BE37" s="18">
        <f t="shared" si="3"/>
        <v>0</v>
      </c>
      <c r="BG37" s="20">
        <f t="shared" si="4"/>
        <v>2000</v>
      </c>
      <c r="BH37" s="14">
        <v>36831</v>
      </c>
      <c r="BI37" s="18">
        <f t="shared" si="5"/>
        <v>2.2000000000000002</v>
      </c>
      <c r="BJ37" s="18">
        <f t="shared" si="6"/>
        <v>2</v>
      </c>
      <c r="BK37" s="18" t="str">
        <f t="shared" si="7"/>
        <v/>
      </c>
      <c r="BL37" s="18" t="str">
        <f t="shared" si="8"/>
        <v/>
      </c>
      <c r="BM37" s="18" t="str">
        <f t="shared" si="9"/>
        <v/>
      </c>
      <c r="BN37" s="18" t="str">
        <f t="shared" si="10"/>
        <v/>
      </c>
    </row>
    <row r="38" spans="1:66" x14ac:dyDescent="0.25">
      <c r="A38" s="4" t="s">
        <v>151</v>
      </c>
      <c r="B38" s="5"/>
      <c r="C38" s="5"/>
      <c r="D38" s="5">
        <v>2.1</v>
      </c>
      <c r="E38" s="5">
        <v>1.8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Z38" s="14">
        <v>36863</v>
      </c>
      <c r="AA38" s="7"/>
      <c r="AB38" s="7"/>
      <c r="AC38" s="7">
        <v>2.2000000000000002</v>
      </c>
      <c r="AD38" s="7">
        <v>2</v>
      </c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20">
        <f t="shared" si="2"/>
        <v>2000</v>
      </c>
      <c r="AY38" s="14">
        <v>36863</v>
      </c>
      <c r="AZ38" s="18">
        <f t="shared" si="3"/>
        <v>2.2000000000000002</v>
      </c>
      <c r="BA38" s="18">
        <f t="shared" si="3"/>
        <v>2</v>
      </c>
      <c r="BB38" s="18">
        <f t="shared" si="3"/>
        <v>0</v>
      </c>
      <c r="BC38" s="18">
        <f t="shared" si="3"/>
        <v>0</v>
      </c>
      <c r="BD38" s="18">
        <f t="shared" si="3"/>
        <v>0</v>
      </c>
      <c r="BE38" s="18">
        <f t="shared" si="3"/>
        <v>0</v>
      </c>
      <c r="BG38" s="20">
        <f t="shared" si="4"/>
        <v>2000</v>
      </c>
      <c r="BH38" s="14">
        <v>36861</v>
      </c>
      <c r="BI38" s="18">
        <f t="shared" si="5"/>
        <v>2.2000000000000002</v>
      </c>
      <c r="BJ38" s="18">
        <f t="shared" si="6"/>
        <v>2</v>
      </c>
      <c r="BK38" s="18" t="str">
        <f t="shared" si="7"/>
        <v/>
      </c>
      <c r="BL38" s="18" t="str">
        <f t="shared" si="8"/>
        <v/>
      </c>
      <c r="BM38" s="18" t="str">
        <f t="shared" si="9"/>
        <v/>
      </c>
      <c r="BN38" s="18" t="str">
        <f t="shared" si="10"/>
        <v/>
      </c>
    </row>
    <row r="39" spans="1:66" x14ac:dyDescent="0.25">
      <c r="A39" s="4" t="s">
        <v>152</v>
      </c>
      <c r="B39" s="5"/>
      <c r="C39" s="5"/>
      <c r="D39" s="5">
        <v>2.2000000000000002</v>
      </c>
      <c r="E39" s="5">
        <v>2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Z39" s="14">
        <v>36894</v>
      </c>
      <c r="AA39" s="7"/>
      <c r="AB39" s="7"/>
      <c r="AC39" s="7"/>
      <c r="AD39" s="7">
        <v>2</v>
      </c>
      <c r="AE39" s="7">
        <v>1.7</v>
      </c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20">
        <f t="shared" si="2"/>
        <v>2001</v>
      </c>
      <c r="AY39" s="14">
        <v>36894</v>
      </c>
      <c r="AZ39" s="18">
        <f t="shared" si="3"/>
        <v>2</v>
      </c>
      <c r="BA39" s="18">
        <f t="shared" si="3"/>
        <v>1.7</v>
      </c>
      <c r="BB39" s="18">
        <f t="shared" si="3"/>
        <v>0</v>
      </c>
      <c r="BC39" s="18">
        <f t="shared" si="3"/>
        <v>0</v>
      </c>
      <c r="BD39" s="18">
        <f t="shared" si="3"/>
        <v>0</v>
      </c>
      <c r="BE39" s="18">
        <f t="shared" si="3"/>
        <v>0</v>
      </c>
      <c r="BG39" s="20">
        <f t="shared" si="4"/>
        <v>2001</v>
      </c>
      <c r="BH39" s="14">
        <v>36892</v>
      </c>
      <c r="BI39" s="18">
        <f t="shared" si="5"/>
        <v>2</v>
      </c>
      <c r="BJ39" s="18">
        <f t="shared" si="6"/>
        <v>1.7</v>
      </c>
      <c r="BK39" s="18" t="str">
        <f t="shared" si="7"/>
        <v/>
      </c>
      <c r="BL39" s="18" t="str">
        <f t="shared" si="8"/>
        <v/>
      </c>
      <c r="BM39" s="18" t="str">
        <f t="shared" si="9"/>
        <v/>
      </c>
      <c r="BN39" s="18" t="str">
        <f t="shared" si="10"/>
        <v/>
      </c>
    </row>
    <row r="40" spans="1:66" x14ac:dyDescent="0.25">
      <c r="A40" s="4" t="s">
        <v>153</v>
      </c>
      <c r="B40" s="5"/>
      <c r="C40" s="5"/>
      <c r="D40" s="5">
        <v>2.2000000000000002</v>
      </c>
      <c r="E40" s="5">
        <v>2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Z40" s="14">
        <v>36925</v>
      </c>
      <c r="AA40" s="7"/>
      <c r="AB40" s="7"/>
      <c r="AC40" s="7"/>
      <c r="AD40" s="7">
        <v>2</v>
      </c>
      <c r="AE40" s="7">
        <v>1.7</v>
      </c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20">
        <f t="shared" si="2"/>
        <v>2001</v>
      </c>
      <c r="AY40" s="14">
        <v>36925</v>
      </c>
      <c r="AZ40" s="18">
        <f t="shared" si="3"/>
        <v>2</v>
      </c>
      <c r="BA40" s="18">
        <f t="shared" si="3"/>
        <v>1.7</v>
      </c>
      <c r="BB40" s="18">
        <f t="shared" si="3"/>
        <v>0</v>
      </c>
      <c r="BC40" s="18">
        <f t="shared" si="3"/>
        <v>0</v>
      </c>
      <c r="BD40" s="18">
        <f t="shared" si="3"/>
        <v>0</v>
      </c>
      <c r="BE40" s="18">
        <f t="shared" si="3"/>
        <v>0</v>
      </c>
      <c r="BG40" s="20">
        <f t="shared" si="4"/>
        <v>2001</v>
      </c>
      <c r="BH40" s="14">
        <v>36923</v>
      </c>
      <c r="BI40" s="18">
        <f t="shared" si="5"/>
        <v>2</v>
      </c>
      <c r="BJ40" s="18">
        <f t="shared" si="6"/>
        <v>1.7</v>
      </c>
      <c r="BK40" s="18" t="str">
        <f t="shared" si="7"/>
        <v/>
      </c>
      <c r="BL40" s="18" t="str">
        <f t="shared" si="8"/>
        <v/>
      </c>
      <c r="BM40" s="18" t="str">
        <f t="shared" si="9"/>
        <v/>
      </c>
      <c r="BN40" s="18" t="str">
        <f t="shared" si="10"/>
        <v/>
      </c>
    </row>
    <row r="41" spans="1:66" x14ac:dyDescent="0.25">
      <c r="A41" s="4" t="s">
        <v>154</v>
      </c>
      <c r="B41" s="5"/>
      <c r="C41" s="5"/>
      <c r="D41" s="5">
        <v>2.2000000000000002</v>
      </c>
      <c r="E41" s="5">
        <v>2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Z41" s="14">
        <v>36956</v>
      </c>
      <c r="AA41" s="7"/>
      <c r="AB41" s="7"/>
      <c r="AC41" s="7"/>
      <c r="AD41" s="7">
        <v>2.1</v>
      </c>
      <c r="AE41" s="7">
        <v>1.8</v>
      </c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20">
        <f t="shared" si="2"/>
        <v>2001</v>
      </c>
      <c r="AY41" s="14">
        <v>36956</v>
      </c>
      <c r="AZ41" s="18">
        <f t="shared" si="3"/>
        <v>2.1</v>
      </c>
      <c r="BA41" s="18">
        <f t="shared" si="3"/>
        <v>1.8</v>
      </c>
      <c r="BB41" s="18">
        <f t="shared" si="3"/>
        <v>0</v>
      </c>
      <c r="BC41" s="18">
        <f t="shared" si="3"/>
        <v>0</v>
      </c>
      <c r="BD41" s="18">
        <f t="shared" si="3"/>
        <v>0</v>
      </c>
      <c r="BE41" s="18">
        <f t="shared" si="3"/>
        <v>0</v>
      </c>
      <c r="BG41" s="20">
        <f t="shared" si="4"/>
        <v>2001</v>
      </c>
      <c r="BH41" s="14">
        <v>36951</v>
      </c>
      <c r="BI41" s="18">
        <f t="shared" si="5"/>
        <v>2.1</v>
      </c>
      <c r="BJ41" s="18">
        <f t="shared" si="6"/>
        <v>1.8</v>
      </c>
      <c r="BK41" s="18" t="str">
        <f t="shared" si="7"/>
        <v/>
      </c>
      <c r="BL41" s="18" t="str">
        <f t="shared" si="8"/>
        <v/>
      </c>
      <c r="BM41" s="18" t="str">
        <f t="shared" si="9"/>
        <v/>
      </c>
      <c r="BN41" s="18" t="str">
        <f t="shared" si="10"/>
        <v/>
      </c>
    </row>
    <row r="42" spans="1:66" x14ac:dyDescent="0.25">
      <c r="A42" s="2" t="s">
        <v>119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Z42" s="14">
        <v>36987</v>
      </c>
      <c r="AA42" s="7"/>
      <c r="AB42" s="7"/>
      <c r="AC42" s="7"/>
      <c r="AD42" s="7">
        <v>2.2000000000000002</v>
      </c>
      <c r="AE42" s="7">
        <v>1.7</v>
      </c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20">
        <f t="shared" si="2"/>
        <v>2001</v>
      </c>
      <c r="AY42" s="14">
        <v>36987</v>
      </c>
      <c r="AZ42" s="18">
        <f t="shared" si="3"/>
        <v>2.2000000000000002</v>
      </c>
      <c r="BA42" s="18">
        <f t="shared" si="3"/>
        <v>1.7</v>
      </c>
      <c r="BB42" s="18">
        <f t="shared" si="3"/>
        <v>0</v>
      </c>
      <c r="BC42" s="18">
        <f t="shared" si="3"/>
        <v>0</v>
      </c>
      <c r="BD42" s="18">
        <f t="shared" si="3"/>
        <v>0</v>
      </c>
      <c r="BE42" s="18">
        <f t="shared" si="3"/>
        <v>0</v>
      </c>
      <c r="BG42" s="20">
        <f t="shared" si="4"/>
        <v>2001</v>
      </c>
      <c r="BH42" s="14">
        <v>36982</v>
      </c>
      <c r="BI42" s="18">
        <f t="shared" si="5"/>
        <v>2.2000000000000002</v>
      </c>
      <c r="BJ42" s="18">
        <f t="shared" si="6"/>
        <v>1.7</v>
      </c>
      <c r="BK42" s="18" t="str">
        <f t="shared" si="7"/>
        <v/>
      </c>
      <c r="BL42" s="18" t="str">
        <f t="shared" si="8"/>
        <v/>
      </c>
      <c r="BM42" s="18" t="str">
        <f t="shared" si="9"/>
        <v/>
      </c>
      <c r="BN42" s="18" t="str">
        <f t="shared" si="10"/>
        <v/>
      </c>
    </row>
    <row r="43" spans="1:66" x14ac:dyDescent="0.25">
      <c r="A43" s="4" t="s">
        <v>155</v>
      </c>
      <c r="B43" s="5"/>
      <c r="C43" s="5"/>
      <c r="D43" s="5"/>
      <c r="E43" s="5">
        <v>2</v>
      </c>
      <c r="F43" s="5">
        <v>1.7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Z43" s="14">
        <v>37018</v>
      </c>
      <c r="AA43" s="7"/>
      <c r="AB43" s="7"/>
      <c r="AC43" s="7"/>
      <c r="AD43" s="7">
        <v>2.2999999999999998</v>
      </c>
      <c r="AE43" s="7">
        <v>1.8</v>
      </c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20">
        <f t="shared" si="2"/>
        <v>2001</v>
      </c>
      <c r="AY43" s="14">
        <v>37018</v>
      </c>
      <c r="AZ43" s="18">
        <f t="shared" si="3"/>
        <v>2.2999999999999998</v>
      </c>
      <c r="BA43" s="18">
        <f t="shared" si="3"/>
        <v>1.8</v>
      </c>
      <c r="BB43" s="18">
        <f t="shared" si="3"/>
        <v>0</v>
      </c>
      <c r="BC43" s="18">
        <f t="shared" si="3"/>
        <v>0</v>
      </c>
      <c r="BD43" s="18">
        <f t="shared" si="3"/>
        <v>0</v>
      </c>
      <c r="BE43" s="18">
        <f t="shared" si="3"/>
        <v>0</v>
      </c>
      <c r="BG43" s="20">
        <f t="shared" si="4"/>
        <v>2001</v>
      </c>
      <c r="BH43" s="14">
        <v>37012</v>
      </c>
      <c r="BI43" s="18">
        <f t="shared" si="5"/>
        <v>2.2999999999999998</v>
      </c>
      <c r="BJ43" s="18">
        <f t="shared" si="6"/>
        <v>1.8</v>
      </c>
      <c r="BK43" s="18" t="str">
        <f t="shared" si="7"/>
        <v/>
      </c>
      <c r="BL43" s="18" t="str">
        <f t="shared" si="8"/>
        <v/>
      </c>
      <c r="BM43" s="18" t="str">
        <f t="shared" si="9"/>
        <v/>
      </c>
      <c r="BN43" s="18" t="str">
        <f t="shared" si="10"/>
        <v/>
      </c>
    </row>
    <row r="44" spans="1:66" x14ac:dyDescent="0.25">
      <c r="A44" s="4" t="s">
        <v>156</v>
      </c>
      <c r="B44" s="5"/>
      <c r="C44" s="5"/>
      <c r="D44" s="5"/>
      <c r="E44" s="5">
        <v>2</v>
      </c>
      <c r="F44" s="5">
        <v>1.7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Z44" s="14">
        <v>37049</v>
      </c>
      <c r="AA44" s="7"/>
      <c r="AB44" s="7"/>
      <c r="AC44" s="7"/>
      <c r="AD44" s="7">
        <v>2.5</v>
      </c>
      <c r="AE44" s="7">
        <v>1.9</v>
      </c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20">
        <f t="shared" si="2"/>
        <v>2001</v>
      </c>
      <c r="AY44" s="14">
        <v>37049</v>
      </c>
      <c r="AZ44" s="18">
        <f t="shared" si="3"/>
        <v>2.5</v>
      </c>
      <c r="BA44" s="18">
        <f t="shared" si="3"/>
        <v>1.9</v>
      </c>
      <c r="BB44" s="18">
        <f t="shared" si="3"/>
        <v>0</v>
      </c>
      <c r="BC44" s="18">
        <f t="shared" si="3"/>
        <v>0</v>
      </c>
      <c r="BD44" s="18">
        <f t="shared" si="3"/>
        <v>0</v>
      </c>
      <c r="BE44" s="18">
        <f t="shared" si="3"/>
        <v>0</v>
      </c>
      <c r="BG44" s="20">
        <f t="shared" si="4"/>
        <v>2001</v>
      </c>
      <c r="BH44" s="14">
        <v>37043</v>
      </c>
      <c r="BI44" s="18">
        <f t="shared" si="5"/>
        <v>2.5</v>
      </c>
      <c r="BJ44" s="18">
        <f t="shared" si="6"/>
        <v>1.9</v>
      </c>
      <c r="BK44" s="18" t="str">
        <f t="shared" si="7"/>
        <v/>
      </c>
      <c r="BL44" s="18" t="str">
        <f t="shared" si="8"/>
        <v/>
      </c>
      <c r="BM44" s="18" t="str">
        <f t="shared" si="9"/>
        <v/>
      </c>
      <c r="BN44" s="18" t="str">
        <f t="shared" si="10"/>
        <v/>
      </c>
    </row>
    <row r="45" spans="1:66" x14ac:dyDescent="0.25">
      <c r="A45" s="4" t="s">
        <v>157</v>
      </c>
      <c r="B45" s="5"/>
      <c r="C45" s="5"/>
      <c r="D45" s="5"/>
      <c r="E45" s="5">
        <v>2.1</v>
      </c>
      <c r="F45" s="5">
        <v>1.8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Z45" s="14">
        <v>37080</v>
      </c>
      <c r="AA45" s="7"/>
      <c r="AB45" s="7"/>
      <c r="AC45" s="7"/>
      <c r="AD45" s="7">
        <v>2.7</v>
      </c>
      <c r="AE45" s="7">
        <v>1.9</v>
      </c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20">
        <f t="shared" si="2"/>
        <v>2001</v>
      </c>
      <c r="AY45" s="14">
        <v>37080</v>
      </c>
      <c r="AZ45" s="18">
        <f t="shared" si="3"/>
        <v>2.7</v>
      </c>
      <c r="BA45" s="18">
        <f t="shared" si="3"/>
        <v>1.9</v>
      </c>
      <c r="BB45" s="18">
        <f t="shared" si="3"/>
        <v>0</v>
      </c>
      <c r="BC45" s="18">
        <f t="shared" si="3"/>
        <v>0</v>
      </c>
      <c r="BD45" s="18">
        <f t="shared" si="3"/>
        <v>0</v>
      </c>
      <c r="BE45" s="18">
        <f t="shared" si="3"/>
        <v>0</v>
      </c>
      <c r="BG45" s="20">
        <f t="shared" si="4"/>
        <v>2001</v>
      </c>
      <c r="BH45" s="14">
        <v>37073</v>
      </c>
      <c r="BI45" s="18">
        <f t="shared" si="5"/>
        <v>2.7</v>
      </c>
      <c r="BJ45" s="18">
        <f t="shared" si="6"/>
        <v>1.9</v>
      </c>
      <c r="BK45" s="18" t="str">
        <f t="shared" si="7"/>
        <v/>
      </c>
      <c r="BL45" s="18" t="str">
        <f t="shared" si="8"/>
        <v/>
      </c>
      <c r="BM45" s="18" t="str">
        <f t="shared" si="9"/>
        <v/>
      </c>
      <c r="BN45" s="18" t="str">
        <f t="shared" si="10"/>
        <v/>
      </c>
    </row>
    <row r="46" spans="1:66" x14ac:dyDescent="0.25">
      <c r="A46" s="4" t="s">
        <v>158</v>
      </c>
      <c r="B46" s="5"/>
      <c r="C46" s="5"/>
      <c r="D46" s="5"/>
      <c r="E46" s="5">
        <v>2.2000000000000002</v>
      </c>
      <c r="F46" s="5">
        <v>1.7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Z46" s="14">
        <v>37111</v>
      </c>
      <c r="AA46" s="7"/>
      <c r="AB46" s="7"/>
      <c r="AC46" s="7"/>
      <c r="AD46" s="7">
        <v>2.6</v>
      </c>
      <c r="AE46" s="7">
        <v>1.9</v>
      </c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20">
        <f t="shared" si="2"/>
        <v>2001</v>
      </c>
      <c r="AY46" s="14">
        <v>37111</v>
      </c>
      <c r="AZ46" s="18">
        <f t="shared" si="3"/>
        <v>2.6</v>
      </c>
      <c r="BA46" s="18">
        <f t="shared" si="3"/>
        <v>1.9</v>
      </c>
      <c r="BB46" s="18">
        <f t="shared" si="3"/>
        <v>0</v>
      </c>
      <c r="BC46" s="18">
        <f t="shared" si="3"/>
        <v>0</v>
      </c>
      <c r="BD46" s="18">
        <f t="shared" si="3"/>
        <v>0</v>
      </c>
      <c r="BE46" s="18">
        <f t="shared" si="3"/>
        <v>0</v>
      </c>
      <c r="BG46" s="20">
        <f t="shared" si="4"/>
        <v>2001</v>
      </c>
      <c r="BH46" s="14">
        <v>37104</v>
      </c>
      <c r="BI46" s="18">
        <f t="shared" si="5"/>
        <v>2.6</v>
      </c>
      <c r="BJ46" s="18">
        <f t="shared" si="6"/>
        <v>1.9</v>
      </c>
      <c r="BK46" s="18" t="str">
        <f t="shared" si="7"/>
        <v/>
      </c>
      <c r="BL46" s="18" t="str">
        <f t="shared" si="8"/>
        <v/>
      </c>
      <c r="BM46" s="18" t="str">
        <f t="shared" si="9"/>
        <v/>
      </c>
      <c r="BN46" s="18" t="str">
        <f t="shared" si="10"/>
        <v/>
      </c>
    </row>
    <row r="47" spans="1:66" x14ac:dyDescent="0.25">
      <c r="A47" s="4" t="s">
        <v>159</v>
      </c>
      <c r="B47" s="5"/>
      <c r="C47" s="5"/>
      <c r="D47" s="5"/>
      <c r="E47" s="5">
        <v>2.2999999999999998</v>
      </c>
      <c r="F47" s="5">
        <v>1.8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Z47" s="14">
        <v>37142</v>
      </c>
      <c r="AA47" s="7"/>
      <c r="AB47" s="7"/>
      <c r="AC47" s="7"/>
      <c r="AD47" s="7">
        <v>2.7</v>
      </c>
      <c r="AE47" s="7">
        <v>1.9</v>
      </c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20">
        <f t="shared" si="2"/>
        <v>2001</v>
      </c>
      <c r="AY47" s="14">
        <v>37142</v>
      </c>
      <c r="AZ47" s="18">
        <f t="shared" si="3"/>
        <v>2.7</v>
      </c>
      <c r="BA47" s="18">
        <f t="shared" si="3"/>
        <v>1.9</v>
      </c>
      <c r="BB47" s="18">
        <f t="shared" si="3"/>
        <v>0</v>
      </c>
      <c r="BC47" s="18">
        <f t="shared" si="3"/>
        <v>0</v>
      </c>
      <c r="BD47" s="18">
        <f t="shared" si="3"/>
        <v>0</v>
      </c>
      <c r="BE47" s="18">
        <f t="shared" si="3"/>
        <v>0</v>
      </c>
      <c r="BG47" s="20">
        <f t="shared" si="4"/>
        <v>2001</v>
      </c>
      <c r="BH47" s="14">
        <v>37135</v>
      </c>
      <c r="BI47" s="18">
        <f t="shared" si="5"/>
        <v>2.7</v>
      </c>
      <c r="BJ47" s="18">
        <f t="shared" si="6"/>
        <v>1.9</v>
      </c>
      <c r="BK47" s="18" t="str">
        <f t="shared" si="7"/>
        <v/>
      </c>
      <c r="BL47" s="18" t="str">
        <f t="shared" si="8"/>
        <v/>
      </c>
      <c r="BM47" s="18" t="str">
        <f t="shared" si="9"/>
        <v/>
      </c>
      <c r="BN47" s="18" t="str">
        <f t="shared" si="10"/>
        <v/>
      </c>
    </row>
    <row r="48" spans="1:66" x14ac:dyDescent="0.25">
      <c r="A48" s="4" t="s">
        <v>160</v>
      </c>
      <c r="B48" s="5"/>
      <c r="C48" s="5"/>
      <c r="D48" s="5"/>
      <c r="E48" s="5">
        <v>2.5</v>
      </c>
      <c r="F48" s="5">
        <v>1.9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Z48" s="14">
        <v>37173</v>
      </c>
      <c r="AA48" s="7"/>
      <c r="AB48" s="7"/>
      <c r="AC48" s="7"/>
      <c r="AD48" s="7">
        <v>2.7</v>
      </c>
      <c r="AE48" s="7">
        <v>1.8</v>
      </c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20">
        <f t="shared" si="2"/>
        <v>2001</v>
      </c>
      <c r="AY48" s="14">
        <v>37173</v>
      </c>
      <c r="AZ48" s="18">
        <f t="shared" si="3"/>
        <v>2.7</v>
      </c>
      <c r="BA48" s="18">
        <f t="shared" si="3"/>
        <v>1.8</v>
      </c>
      <c r="BB48" s="18">
        <f t="shared" si="3"/>
        <v>0</v>
      </c>
      <c r="BC48" s="18">
        <f t="shared" si="3"/>
        <v>0</v>
      </c>
      <c r="BD48" s="18">
        <f t="shared" si="3"/>
        <v>0</v>
      </c>
      <c r="BE48" s="18">
        <f t="shared" si="3"/>
        <v>0</v>
      </c>
      <c r="BG48" s="20">
        <f t="shared" si="4"/>
        <v>2001</v>
      </c>
      <c r="BH48" s="14">
        <v>37165</v>
      </c>
      <c r="BI48" s="18">
        <f t="shared" si="5"/>
        <v>2.7</v>
      </c>
      <c r="BJ48" s="18">
        <f t="shared" si="6"/>
        <v>1.8</v>
      </c>
      <c r="BK48" s="18" t="str">
        <f t="shared" si="7"/>
        <v/>
      </c>
      <c r="BL48" s="18" t="str">
        <f t="shared" si="8"/>
        <v/>
      </c>
      <c r="BM48" s="18" t="str">
        <f t="shared" si="9"/>
        <v/>
      </c>
      <c r="BN48" s="18" t="str">
        <f t="shared" si="10"/>
        <v/>
      </c>
    </row>
    <row r="49" spans="1:66" x14ac:dyDescent="0.25">
      <c r="A49" s="4" t="s">
        <v>161</v>
      </c>
      <c r="B49" s="5"/>
      <c r="C49" s="5"/>
      <c r="D49" s="5"/>
      <c r="E49" s="5">
        <v>2.7</v>
      </c>
      <c r="F49" s="5">
        <v>1.9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Z49" s="14">
        <v>37204</v>
      </c>
      <c r="AA49" s="7"/>
      <c r="AB49" s="7"/>
      <c r="AC49" s="7"/>
      <c r="AD49" s="7">
        <v>2.6</v>
      </c>
      <c r="AE49" s="7">
        <v>1.7</v>
      </c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20">
        <f t="shared" si="2"/>
        <v>2001</v>
      </c>
      <c r="AY49" s="14">
        <v>37204</v>
      </c>
      <c r="AZ49" s="18">
        <f t="shared" si="3"/>
        <v>2.6</v>
      </c>
      <c r="BA49" s="18">
        <f t="shared" si="3"/>
        <v>1.7</v>
      </c>
      <c r="BB49" s="18">
        <f t="shared" si="3"/>
        <v>0</v>
      </c>
      <c r="BC49" s="18">
        <f t="shared" si="3"/>
        <v>0</v>
      </c>
      <c r="BD49" s="18">
        <f t="shared" si="3"/>
        <v>0</v>
      </c>
      <c r="BE49" s="18">
        <f t="shared" si="3"/>
        <v>0</v>
      </c>
      <c r="BG49" s="20">
        <f t="shared" si="4"/>
        <v>2001</v>
      </c>
      <c r="BH49" s="14">
        <v>37196</v>
      </c>
      <c r="BI49" s="18">
        <f t="shared" si="5"/>
        <v>2.6</v>
      </c>
      <c r="BJ49" s="18">
        <f t="shared" si="6"/>
        <v>1.7</v>
      </c>
      <c r="BK49" s="18" t="str">
        <f t="shared" si="7"/>
        <v/>
      </c>
      <c r="BL49" s="18" t="str">
        <f t="shared" si="8"/>
        <v/>
      </c>
      <c r="BM49" s="18" t="str">
        <f t="shared" si="9"/>
        <v/>
      </c>
      <c r="BN49" s="18" t="str">
        <f t="shared" si="10"/>
        <v/>
      </c>
    </row>
    <row r="50" spans="1:66" x14ac:dyDescent="0.25">
      <c r="A50" s="4" t="s">
        <v>162</v>
      </c>
      <c r="B50" s="5"/>
      <c r="C50" s="5"/>
      <c r="D50" s="5"/>
      <c r="E50" s="5">
        <v>2.6</v>
      </c>
      <c r="F50" s="5">
        <v>1.9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Z50" s="14">
        <v>37235</v>
      </c>
      <c r="AA50" s="7"/>
      <c r="AB50" s="7"/>
      <c r="AC50" s="7"/>
      <c r="AD50" s="7">
        <v>2.6</v>
      </c>
      <c r="AE50" s="7">
        <v>1.6</v>
      </c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20">
        <f t="shared" si="2"/>
        <v>2001</v>
      </c>
      <c r="AY50" s="14">
        <v>37235</v>
      </c>
      <c r="AZ50" s="18">
        <f t="shared" si="3"/>
        <v>2.6</v>
      </c>
      <c r="BA50" s="18">
        <f t="shared" si="3"/>
        <v>1.6</v>
      </c>
      <c r="BB50" s="18">
        <f t="shared" si="3"/>
        <v>0</v>
      </c>
      <c r="BC50" s="18">
        <f t="shared" si="3"/>
        <v>0</v>
      </c>
      <c r="BD50" s="18">
        <f t="shared" si="3"/>
        <v>0</v>
      </c>
      <c r="BE50" s="18">
        <f t="shared" si="3"/>
        <v>0</v>
      </c>
      <c r="BG50" s="20">
        <f t="shared" si="4"/>
        <v>2001</v>
      </c>
      <c r="BH50" s="14">
        <v>37226</v>
      </c>
      <c r="BI50" s="18">
        <f t="shared" si="5"/>
        <v>2.6</v>
      </c>
      <c r="BJ50" s="18">
        <f t="shared" si="6"/>
        <v>1.6</v>
      </c>
      <c r="BK50" s="18" t="str">
        <f t="shared" si="7"/>
        <v/>
      </c>
      <c r="BL50" s="18" t="str">
        <f t="shared" si="8"/>
        <v/>
      </c>
      <c r="BM50" s="18" t="str">
        <f t="shared" si="9"/>
        <v/>
      </c>
      <c r="BN50" s="18" t="str">
        <f t="shared" si="10"/>
        <v/>
      </c>
    </row>
    <row r="51" spans="1:66" x14ac:dyDescent="0.25">
      <c r="A51" s="4" t="s">
        <v>163</v>
      </c>
      <c r="B51" s="5"/>
      <c r="C51" s="5"/>
      <c r="D51" s="5"/>
      <c r="E51" s="5">
        <v>2.7</v>
      </c>
      <c r="F51" s="5">
        <v>1.9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Z51" s="14">
        <v>37266</v>
      </c>
      <c r="AA51" s="7"/>
      <c r="AB51" s="7"/>
      <c r="AC51" s="7"/>
      <c r="AD51" s="7"/>
      <c r="AE51" s="7">
        <v>1.6</v>
      </c>
      <c r="AF51" s="7">
        <v>1.8</v>
      </c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20">
        <f t="shared" si="2"/>
        <v>2002</v>
      </c>
      <c r="AY51" s="14">
        <v>37266</v>
      </c>
      <c r="AZ51" s="18">
        <f t="shared" si="3"/>
        <v>1.6</v>
      </c>
      <c r="BA51" s="18">
        <f t="shared" si="3"/>
        <v>1.8</v>
      </c>
      <c r="BB51" s="18">
        <f t="shared" si="3"/>
        <v>0</v>
      </c>
      <c r="BC51" s="18">
        <f t="shared" si="3"/>
        <v>0</v>
      </c>
      <c r="BD51" s="18">
        <f t="shared" si="3"/>
        <v>0</v>
      </c>
      <c r="BE51" s="18">
        <f t="shared" si="3"/>
        <v>0</v>
      </c>
      <c r="BG51" s="20">
        <f t="shared" si="4"/>
        <v>2002</v>
      </c>
      <c r="BH51" s="14">
        <v>37257</v>
      </c>
      <c r="BI51" s="18">
        <f t="shared" si="5"/>
        <v>1.6</v>
      </c>
      <c r="BJ51" s="18">
        <f t="shared" si="6"/>
        <v>1.8</v>
      </c>
      <c r="BK51" s="18" t="str">
        <f t="shared" si="7"/>
        <v/>
      </c>
      <c r="BL51" s="18" t="str">
        <f t="shared" si="8"/>
        <v/>
      </c>
      <c r="BM51" s="18" t="str">
        <f t="shared" si="9"/>
        <v/>
      </c>
      <c r="BN51" s="18" t="str">
        <f t="shared" si="10"/>
        <v/>
      </c>
    </row>
    <row r="52" spans="1:66" x14ac:dyDescent="0.25">
      <c r="A52" s="4" t="s">
        <v>164</v>
      </c>
      <c r="B52" s="5"/>
      <c r="C52" s="5"/>
      <c r="D52" s="5"/>
      <c r="E52" s="5">
        <v>2.7</v>
      </c>
      <c r="F52" s="5">
        <v>1.8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Z52" s="14">
        <v>37297</v>
      </c>
      <c r="AA52" s="7"/>
      <c r="AB52" s="7"/>
      <c r="AC52" s="7"/>
      <c r="AD52" s="7"/>
      <c r="AE52" s="7">
        <v>1.7</v>
      </c>
      <c r="AF52" s="7">
        <v>1.8</v>
      </c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20">
        <f t="shared" si="2"/>
        <v>2002</v>
      </c>
      <c r="AY52" s="14">
        <v>37297</v>
      </c>
      <c r="AZ52" s="18">
        <f t="shared" si="3"/>
        <v>1.7</v>
      </c>
      <c r="BA52" s="18">
        <f t="shared" si="3"/>
        <v>1.8</v>
      </c>
      <c r="BB52" s="18">
        <f t="shared" si="3"/>
        <v>0</v>
      </c>
      <c r="BC52" s="18">
        <f t="shared" si="3"/>
        <v>0</v>
      </c>
      <c r="BD52" s="18">
        <f t="shared" si="3"/>
        <v>0</v>
      </c>
      <c r="BE52" s="18">
        <f t="shared" si="3"/>
        <v>0</v>
      </c>
      <c r="BG52" s="20">
        <f t="shared" si="4"/>
        <v>2002</v>
      </c>
      <c r="BH52" s="14">
        <v>37288</v>
      </c>
      <c r="BI52" s="18">
        <f t="shared" si="5"/>
        <v>1.7</v>
      </c>
      <c r="BJ52" s="18">
        <f t="shared" si="6"/>
        <v>1.8</v>
      </c>
      <c r="BK52" s="18" t="str">
        <f t="shared" si="7"/>
        <v/>
      </c>
      <c r="BL52" s="18" t="str">
        <f t="shared" si="8"/>
        <v/>
      </c>
      <c r="BM52" s="18" t="str">
        <f t="shared" si="9"/>
        <v/>
      </c>
      <c r="BN52" s="18" t="str">
        <f t="shared" si="10"/>
        <v/>
      </c>
    </row>
    <row r="53" spans="1:66" x14ac:dyDescent="0.25">
      <c r="A53" s="4" t="s">
        <v>165</v>
      </c>
      <c r="B53" s="5"/>
      <c r="C53" s="5"/>
      <c r="D53" s="5"/>
      <c r="E53" s="5">
        <v>2.6</v>
      </c>
      <c r="F53" s="5">
        <v>1.7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Z53" s="14">
        <v>37328</v>
      </c>
      <c r="AA53" s="7"/>
      <c r="AB53" s="7"/>
      <c r="AC53" s="7"/>
      <c r="AD53" s="7"/>
      <c r="AE53" s="7">
        <v>1.8</v>
      </c>
      <c r="AF53" s="7">
        <v>1.8</v>
      </c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20">
        <f t="shared" si="2"/>
        <v>2002</v>
      </c>
      <c r="AY53" s="14">
        <v>37328</v>
      </c>
      <c r="AZ53" s="18">
        <f t="shared" si="3"/>
        <v>1.8</v>
      </c>
      <c r="BA53" s="18">
        <f t="shared" si="3"/>
        <v>1.8</v>
      </c>
      <c r="BB53" s="18">
        <f t="shared" si="3"/>
        <v>0</v>
      </c>
      <c r="BC53" s="18">
        <f t="shared" si="3"/>
        <v>0</v>
      </c>
      <c r="BD53" s="18">
        <f t="shared" si="3"/>
        <v>0</v>
      </c>
      <c r="BE53" s="18">
        <f t="shared" si="3"/>
        <v>0</v>
      </c>
      <c r="BG53" s="20">
        <f t="shared" si="4"/>
        <v>2002</v>
      </c>
      <c r="BH53" s="14">
        <v>37316</v>
      </c>
      <c r="BI53" s="18">
        <f t="shared" si="5"/>
        <v>1.8</v>
      </c>
      <c r="BJ53" s="18">
        <f t="shared" si="6"/>
        <v>1.8</v>
      </c>
      <c r="BK53" s="18" t="str">
        <f t="shared" si="7"/>
        <v/>
      </c>
      <c r="BL53" s="18" t="str">
        <f t="shared" si="8"/>
        <v/>
      </c>
      <c r="BM53" s="18" t="str">
        <f t="shared" si="9"/>
        <v/>
      </c>
      <c r="BN53" s="18" t="str">
        <f t="shared" si="10"/>
        <v/>
      </c>
    </row>
    <row r="54" spans="1:66" x14ac:dyDescent="0.25">
      <c r="A54" s="4" t="s">
        <v>166</v>
      </c>
      <c r="B54" s="5"/>
      <c r="C54" s="5"/>
      <c r="D54" s="5"/>
      <c r="E54" s="5">
        <v>2.6</v>
      </c>
      <c r="F54" s="5">
        <v>1.6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Z54" s="14">
        <v>37359</v>
      </c>
      <c r="AA54" s="7"/>
      <c r="AB54" s="7"/>
      <c r="AC54" s="7"/>
      <c r="AD54" s="7"/>
      <c r="AE54" s="7">
        <v>1.9</v>
      </c>
      <c r="AF54" s="7">
        <v>1.8</v>
      </c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20">
        <f t="shared" si="2"/>
        <v>2002</v>
      </c>
      <c r="AY54" s="14">
        <v>37359</v>
      </c>
      <c r="AZ54" s="18">
        <f t="shared" si="3"/>
        <v>1.9</v>
      </c>
      <c r="BA54" s="18">
        <f t="shared" si="3"/>
        <v>1.8</v>
      </c>
      <c r="BB54" s="18">
        <f t="shared" si="3"/>
        <v>0</v>
      </c>
      <c r="BC54" s="18">
        <f t="shared" si="3"/>
        <v>0</v>
      </c>
      <c r="BD54" s="18">
        <f t="shared" si="3"/>
        <v>0</v>
      </c>
      <c r="BE54" s="18">
        <f t="shared" si="3"/>
        <v>0</v>
      </c>
      <c r="BG54" s="20">
        <f t="shared" si="4"/>
        <v>2002</v>
      </c>
      <c r="BH54" s="14">
        <v>37347</v>
      </c>
      <c r="BI54" s="18">
        <f t="shared" si="5"/>
        <v>1.9</v>
      </c>
      <c r="BJ54" s="18">
        <f t="shared" si="6"/>
        <v>1.8</v>
      </c>
      <c r="BK54" s="18" t="str">
        <f t="shared" si="7"/>
        <v/>
      </c>
      <c r="BL54" s="18" t="str">
        <f t="shared" si="8"/>
        <v/>
      </c>
      <c r="BM54" s="18" t="str">
        <f t="shared" si="9"/>
        <v/>
      </c>
      <c r="BN54" s="18" t="str">
        <f t="shared" si="10"/>
        <v/>
      </c>
    </row>
    <row r="55" spans="1:66" x14ac:dyDescent="0.25">
      <c r="A55" s="2" t="s">
        <v>27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Z55" s="14">
        <v>37390</v>
      </c>
      <c r="AA55" s="7"/>
      <c r="AB55" s="7"/>
      <c r="AC55" s="7"/>
      <c r="AD55" s="7"/>
      <c r="AE55" s="7">
        <v>2</v>
      </c>
      <c r="AF55" s="7">
        <v>1.9</v>
      </c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20">
        <f t="shared" si="2"/>
        <v>2002</v>
      </c>
      <c r="AY55" s="14">
        <v>37390</v>
      </c>
      <c r="AZ55" s="18">
        <f t="shared" si="3"/>
        <v>2</v>
      </c>
      <c r="BA55" s="18">
        <f t="shared" si="3"/>
        <v>1.9</v>
      </c>
      <c r="BB55" s="18">
        <f t="shared" si="3"/>
        <v>0</v>
      </c>
      <c r="BC55" s="18">
        <f t="shared" si="3"/>
        <v>0</v>
      </c>
      <c r="BD55" s="18">
        <f t="shared" si="3"/>
        <v>0</v>
      </c>
      <c r="BE55" s="18">
        <f t="shared" si="3"/>
        <v>0</v>
      </c>
      <c r="BG55" s="20">
        <f t="shared" si="4"/>
        <v>2002</v>
      </c>
      <c r="BH55" s="14">
        <v>37377</v>
      </c>
      <c r="BI55" s="18">
        <f t="shared" si="5"/>
        <v>2</v>
      </c>
      <c r="BJ55" s="18">
        <f t="shared" si="6"/>
        <v>1.9</v>
      </c>
      <c r="BK55" s="18" t="str">
        <f t="shared" si="7"/>
        <v/>
      </c>
      <c r="BL55" s="18" t="str">
        <f t="shared" si="8"/>
        <v/>
      </c>
      <c r="BM55" s="18" t="str">
        <f t="shared" si="9"/>
        <v/>
      </c>
      <c r="BN55" s="18" t="str">
        <f t="shared" si="10"/>
        <v/>
      </c>
    </row>
    <row r="56" spans="1:66" x14ac:dyDescent="0.25">
      <c r="A56" s="4" t="s">
        <v>167</v>
      </c>
      <c r="B56" s="5"/>
      <c r="C56" s="5"/>
      <c r="D56" s="5"/>
      <c r="E56" s="5"/>
      <c r="F56" s="5">
        <v>1.6</v>
      </c>
      <c r="G56" s="5">
        <v>1.8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Z56" s="14">
        <v>37421</v>
      </c>
      <c r="AA56" s="7"/>
      <c r="AB56" s="7"/>
      <c r="AC56" s="7"/>
      <c r="AD56" s="7"/>
      <c r="AE56" s="7">
        <v>2.1</v>
      </c>
      <c r="AF56" s="7">
        <v>1.9</v>
      </c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20">
        <f t="shared" si="2"/>
        <v>2002</v>
      </c>
      <c r="AY56" s="14">
        <v>37421</v>
      </c>
      <c r="AZ56" s="18">
        <f t="shared" si="3"/>
        <v>2.1</v>
      </c>
      <c r="BA56" s="18">
        <f t="shared" si="3"/>
        <v>1.9</v>
      </c>
      <c r="BB56" s="18">
        <f t="shared" si="3"/>
        <v>0</v>
      </c>
      <c r="BC56" s="18">
        <f t="shared" si="3"/>
        <v>0</v>
      </c>
      <c r="BD56" s="18">
        <f t="shared" si="3"/>
        <v>0</v>
      </c>
      <c r="BE56" s="18">
        <f t="shared" si="3"/>
        <v>0</v>
      </c>
      <c r="BG56" s="20">
        <f t="shared" si="4"/>
        <v>2002</v>
      </c>
      <c r="BH56" s="14">
        <v>37408</v>
      </c>
      <c r="BI56" s="18">
        <f t="shared" si="5"/>
        <v>2.1</v>
      </c>
      <c r="BJ56" s="18">
        <f t="shared" si="6"/>
        <v>1.9</v>
      </c>
      <c r="BK56" s="18" t="str">
        <f t="shared" si="7"/>
        <v/>
      </c>
      <c r="BL56" s="18" t="str">
        <f t="shared" si="8"/>
        <v/>
      </c>
      <c r="BM56" s="18" t="str">
        <f t="shared" si="9"/>
        <v/>
      </c>
      <c r="BN56" s="18" t="str">
        <f t="shared" si="10"/>
        <v/>
      </c>
    </row>
    <row r="57" spans="1:66" x14ac:dyDescent="0.25">
      <c r="A57" s="4" t="s">
        <v>168</v>
      </c>
      <c r="B57" s="5"/>
      <c r="C57" s="5"/>
      <c r="D57" s="5"/>
      <c r="E57" s="5"/>
      <c r="F57" s="5">
        <v>1.7</v>
      </c>
      <c r="G57" s="5">
        <v>1.8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Z57" s="14">
        <v>37452</v>
      </c>
      <c r="AA57" s="7"/>
      <c r="AB57" s="7"/>
      <c r="AC57" s="7"/>
      <c r="AD57" s="7"/>
      <c r="AE57" s="7">
        <v>2.1</v>
      </c>
      <c r="AF57" s="7">
        <v>1.9</v>
      </c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20">
        <f t="shared" si="2"/>
        <v>2002</v>
      </c>
      <c r="AY57" s="14">
        <v>37452</v>
      </c>
      <c r="AZ57" s="18">
        <f t="shared" si="3"/>
        <v>2.1</v>
      </c>
      <c r="BA57" s="18">
        <f t="shared" si="3"/>
        <v>1.9</v>
      </c>
      <c r="BB57" s="18">
        <f t="shared" si="3"/>
        <v>0</v>
      </c>
      <c r="BC57" s="18">
        <f t="shared" si="3"/>
        <v>0</v>
      </c>
      <c r="BD57" s="18">
        <f t="shared" si="3"/>
        <v>0</v>
      </c>
      <c r="BE57" s="18">
        <f t="shared" si="3"/>
        <v>0</v>
      </c>
      <c r="BG57" s="20">
        <f t="shared" si="4"/>
        <v>2002</v>
      </c>
      <c r="BH57" s="14">
        <v>37438</v>
      </c>
      <c r="BI57" s="18">
        <f t="shared" si="5"/>
        <v>2.1</v>
      </c>
      <c r="BJ57" s="18">
        <f t="shared" si="6"/>
        <v>1.9</v>
      </c>
      <c r="BK57" s="18" t="str">
        <f t="shared" si="7"/>
        <v/>
      </c>
      <c r="BL57" s="18" t="str">
        <f t="shared" si="8"/>
        <v/>
      </c>
      <c r="BM57" s="18" t="str">
        <f t="shared" si="9"/>
        <v/>
      </c>
      <c r="BN57" s="18" t="str">
        <f t="shared" si="10"/>
        <v/>
      </c>
    </row>
    <row r="58" spans="1:66" x14ac:dyDescent="0.25">
      <c r="A58" s="4" t="s">
        <v>169</v>
      </c>
      <c r="B58" s="5"/>
      <c r="C58" s="5"/>
      <c r="D58" s="5"/>
      <c r="E58" s="5"/>
      <c r="F58" s="5">
        <v>1.8</v>
      </c>
      <c r="G58" s="5">
        <v>1.8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Z58" s="14">
        <v>37483</v>
      </c>
      <c r="AA58" s="7"/>
      <c r="AB58" s="7"/>
      <c r="AC58" s="7"/>
      <c r="AD58" s="7"/>
      <c r="AE58" s="7">
        <v>2.1</v>
      </c>
      <c r="AF58" s="7">
        <v>1.8</v>
      </c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20">
        <f t="shared" si="2"/>
        <v>2002</v>
      </c>
      <c r="AY58" s="14">
        <v>37483</v>
      </c>
      <c r="AZ58" s="18">
        <f t="shared" si="3"/>
        <v>2.1</v>
      </c>
      <c r="BA58" s="18">
        <f t="shared" si="3"/>
        <v>1.8</v>
      </c>
      <c r="BB58" s="18">
        <f t="shared" si="3"/>
        <v>0</v>
      </c>
      <c r="BC58" s="18">
        <f t="shared" si="3"/>
        <v>0</v>
      </c>
      <c r="BD58" s="18">
        <f t="shared" si="3"/>
        <v>0</v>
      </c>
      <c r="BE58" s="18">
        <f t="shared" si="3"/>
        <v>0</v>
      </c>
      <c r="BG58" s="20">
        <f t="shared" si="4"/>
        <v>2002</v>
      </c>
      <c r="BH58" s="14">
        <v>37469</v>
      </c>
      <c r="BI58" s="18">
        <f t="shared" si="5"/>
        <v>2.1</v>
      </c>
      <c r="BJ58" s="18">
        <f t="shared" si="6"/>
        <v>1.8</v>
      </c>
      <c r="BK58" s="18" t="str">
        <f t="shared" si="7"/>
        <v/>
      </c>
      <c r="BL58" s="18" t="str">
        <f t="shared" si="8"/>
        <v/>
      </c>
      <c r="BM58" s="18" t="str">
        <f t="shared" si="9"/>
        <v/>
      </c>
      <c r="BN58" s="18" t="str">
        <f t="shared" si="10"/>
        <v/>
      </c>
    </row>
    <row r="59" spans="1:66" x14ac:dyDescent="0.25">
      <c r="A59" s="4" t="s">
        <v>170</v>
      </c>
      <c r="B59" s="5"/>
      <c r="C59" s="5"/>
      <c r="D59" s="5"/>
      <c r="E59" s="5"/>
      <c r="F59" s="5">
        <v>1.9</v>
      </c>
      <c r="G59" s="5">
        <v>1.8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Z59" s="14">
        <v>37514</v>
      </c>
      <c r="AA59" s="7"/>
      <c r="AB59" s="7"/>
      <c r="AC59" s="7"/>
      <c r="AD59" s="7"/>
      <c r="AE59" s="7">
        <v>2.1</v>
      </c>
      <c r="AF59" s="7">
        <v>1.8</v>
      </c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20">
        <f t="shared" si="2"/>
        <v>2002</v>
      </c>
      <c r="AY59" s="14">
        <v>37514</v>
      </c>
      <c r="AZ59" s="18">
        <f t="shared" si="3"/>
        <v>2.1</v>
      </c>
      <c r="BA59" s="18">
        <f t="shared" si="3"/>
        <v>1.8</v>
      </c>
      <c r="BB59" s="18">
        <f t="shared" si="3"/>
        <v>0</v>
      </c>
      <c r="BC59" s="18">
        <f t="shared" si="3"/>
        <v>0</v>
      </c>
      <c r="BD59" s="18">
        <f t="shared" si="3"/>
        <v>0</v>
      </c>
      <c r="BE59" s="18">
        <f t="shared" si="3"/>
        <v>0</v>
      </c>
      <c r="BG59" s="20">
        <f t="shared" si="4"/>
        <v>2002</v>
      </c>
      <c r="BH59" s="14">
        <v>37500</v>
      </c>
      <c r="BI59" s="18">
        <f t="shared" si="5"/>
        <v>2.1</v>
      </c>
      <c r="BJ59" s="18">
        <f t="shared" si="6"/>
        <v>1.8</v>
      </c>
      <c r="BK59" s="18" t="str">
        <f t="shared" si="7"/>
        <v/>
      </c>
      <c r="BL59" s="18" t="str">
        <f t="shared" si="8"/>
        <v/>
      </c>
      <c r="BM59" s="18" t="str">
        <f t="shared" si="9"/>
        <v/>
      </c>
      <c r="BN59" s="18" t="str">
        <f t="shared" si="10"/>
        <v/>
      </c>
    </row>
    <row r="60" spans="1:66" x14ac:dyDescent="0.25">
      <c r="A60" s="4" t="s">
        <v>171</v>
      </c>
      <c r="B60" s="5"/>
      <c r="C60" s="5"/>
      <c r="D60" s="5"/>
      <c r="E60" s="5"/>
      <c r="F60" s="5">
        <v>2</v>
      </c>
      <c r="G60" s="5">
        <v>1.9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Z60" s="14">
        <v>37545</v>
      </c>
      <c r="AA60" s="7"/>
      <c r="AB60" s="7"/>
      <c r="AC60" s="7"/>
      <c r="AD60" s="7"/>
      <c r="AE60" s="7">
        <v>2.2000000000000002</v>
      </c>
      <c r="AF60" s="7">
        <v>1.9</v>
      </c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20">
        <f t="shared" si="2"/>
        <v>2002</v>
      </c>
      <c r="AY60" s="14">
        <v>37545</v>
      </c>
      <c r="AZ60" s="18">
        <f t="shared" si="3"/>
        <v>2.2000000000000002</v>
      </c>
      <c r="BA60" s="18">
        <f t="shared" si="3"/>
        <v>1.9</v>
      </c>
      <c r="BB60" s="18">
        <f t="shared" si="3"/>
        <v>0</v>
      </c>
      <c r="BC60" s="18">
        <f t="shared" si="3"/>
        <v>0</v>
      </c>
      <c r="BD60" s="18">
        <f t="shared" si="3"/>
        <v>0</v>
      </c>
      <c r="BE60" s="18">
        <f t="shared" si="3"/>
        <v>0</v>
      </c>
      <c r="BG60" s="20">
        <f t="shared" si="4"/>
        <v>2002</v>
      </c>
      <c r="BH60" s="14">
        <v>37530</v>
      </c>
      <c r="BI60" s="18">
        <f t="shared" si="5"/>
        <v>2.2000000000000002</v>
      </c>
      <c r="BJ60" s="18">
        <f t="shared" si="6"/>
        <v>1.9</v>
      </c>
      <c r="BK60" s="18" t="str">
        <f t="shared" si="7"/>
        <v/>
      </c>
      <c r="BL60" s="18" t="str">
        <f t="shared" si="8"/>
        <v/>
      </c>
      <c r="BM60" s="18" t="str">
        <f t="shared" si="9"/>
        <v/>
      </c>
      <c r="BN60" s="18" t="str">
        <f t="shared" si="10"/>
        <v/>
      </c>
    </row>
    <row r="61" spans="1:66" x14ac:dyDescent="0.25">
      <c r="A61" s="4" t="s">
        <v>172</v>
      </c>
      <c r="B61" s="5"/>
      <c r="C61" s="5"/>
      <c r="D61" s="5"/>
      <c r="E61" s="5"/>
      <c r="F61" s="5">
        <v>2.1</v>
      </c>
      <c r="G61" s="5">
        <v>1.9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Z61" s="14">
        <v>37576</v>
      </c>
      <c r="AA61" s="7"/>
      <c r="AB61" s="7"/>
      <c r="AC61" s="7"/>
      <c r="AD61" s="7"/>
      <c r="AE61" s="7">
        <v>2.1</v>
      </c>
      <c r="AF61" s="7">
        <v>1.9</v>
      </c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20">
        <f t="shared" si="2"/>
        <v>2002</v>
      </c>
      <c r="AY61" s="14">
        <v>37576</v>
      </c>
      <c r="AZ61" s="18">
        <f t="shared" si="3"/>
        <v>2.1</v>
      </c>
      <c r="BA61" s="18">
        <f t="shared" si="3"/>
        <v>1.9</v>
      </c>
      <c r="BB61" s="18">
        <f t="shared" si="3"/>
        <v>0</v>
      </c>
      <c r="BC61" s="18">
        <f t="shared" si="3"/>
        <v>0</v>
      </c>
      <c r="BD61" s="18">
        <f t="shared" si="3"/>
        <v>0</v>
      </c>
      <c r="BE61" s="18">
        <f t="shared" si="3"/>
        <v>0</v>
      </c>
      <c r="BG61" s="20">
        <f t="shared" si="4"/>
        <v>2002</v>
      </c>
      <c r="BH61" s="14">
        <v>37561</v>
      </c>
      <c r="BI61" s="18">
        <f t="shared" si="5"/>
        <v>2.1</v>
      </c>
      <c r="BJ61" s="18">
        <f t="shared" si="6"/>
        <v>1.9</v>
      </c>
      <c r="BK61" s="18" t="str">
        <f t="shared" si="7"/>
        <v/>
      </c>
      <c r="BL61" s="18" t="str">
        <f t="shared" si="8"/>
        <v/>
      </c>
      <c r="BM61" s="18" t="str">
        <f t="shared" si="9"/>
        <v/>
      </c>
      <c r="BN61" s="18" t="str">
        <f t="shared" si="10"/>
        <v/>
      </c>
    </row>
    <row r="62" spans="1:66" x14ac:dyDescent="0.25">
      <c r="A62" s="4" t="s">
        <v>173</v>
      </c>
      <c r="B62" s="5"/>
      <c r="C62" s="5"/>
      <c r="D62" s="5"/>
      <c r="E62" s="5"/>
      <c r="F62" s="5">
        <v>2.1</v>
      </c>
      <c r="G62" s="5">
        <v>1.9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Z62" s="14">
        <v>37607</v>
      </c>
      <c r="AA62" s="7"/>
      <c r="AB62" s="7"/>
      <c r="AC62" s="7"/>
      <c r="AD62" s="7"/>
      <c r="AE62" s="17">
        <v>2.2201470642470991</v>
      </c>
      <c r="AF62" s="17">
        <v>1.7648202935057</v>
      </c>
      <c r="AG62" s="17"/>
      <c r="AH62" s="1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20">
        <f t="shared" si="2"/>
        <v>2002</v>
      </c>
      <c r="AY62" s="14">
        <v>37607</v>
      </c>
      <c r="AZ62" s="18">
        <f t="shared" si="3"/>
        <v>2.2201470642470991</v>
      </c>
      <c r="BA62" s="18">
        <f t="shared" si="3"/>
        <v>1.7648202935057</v>
      </c>
      <c r="BB62" s="18">
        <f t="shared" si="3"/>
        <v>0</v>
      </c>
      <c r="BC62" s="18">
        <f t="shared" si="3"/>
        <v>0</v>
      </c>
      <c r="BD62" s="18">
        <f t="shared" si="3"/>
        <v>0</v>
      </c>
      <c r="BE62" s="18">
        <f t="shared" si="3"/>
        <v>0</v>
      </c>
      <c r="BG62" s="20">
        <f t="shared" si="4"/>
        <v>2002</v>
      </c>
      <c r="BH62" s="14">
        <v>37591</v>
      </c>
      <c r="BI62" s="18">
        <f t="shared" si="5"/>
        <v>2.2201470642470991</v>
      </c>
      <c r="BJ62" s="18">
        <f t="shared" si="6"/>
        <v>1.7648202935057</v>
      </c>
      <c r="BK62" s="18" t="str">
        <f t="shared" si="7"/>
        <v/>
      </c>
      <c r="BL62" s="18" t="str">
        <f t="shared" si="8"/>
        <v/>
      </c>
      <c r="BM62" s="18" t="str">
        <f t="shared" si="9"/>
        <v/>
      </c>
      <c r="BN62" s="18" t="str">
        <f t="shared" si="10"/>
        <v/>
      </c>
    </row>
    <row r="63" spans="1:66" x14ac:dyDescent="0.25">
      <c r="A63" s="4" t="s">
        <v>174</v>
      </c>
      <c r="B63" s="5"/>
      <c r="C63" s="5"/>
      <c r="D63" s="5"/>
      <c r="E63" s="5"/>
      <c r="F63" s="5">
        <v>2.1</v>
      </c>
      <c r="G63" s="5">
        <v>1.8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Z63" s="14">
        <v>37638</v>
      </c>
      <c r="AA63" s="7"/>
      <c r="AB63" s="7"/>
      <c r="AC63" s="7"/>
      <c r="AD63" s="7"/>
      <c r="AE63" s="17"/>
      <c r="AF63" s="17">
        <v>1.7240396631712969</v>
      </c>
      <c r="AG63" s="17">
        <v>1.7352064263357798</v>
      </c>
      <c r="AH63" s="1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20">
        <f t="shared" si="2"/>
        <v>2003</v>
      </c>
      <c r="AY63" s="14">
        <v>37638</v>
      </c>
      <c r="AZ63" s="18">
        <f t="shared" si="3"/>
        <v>1.7240396631712969</v>
      </c>
      <c r="BA63" s="18">
        <f t="shared" si="3"/>
        <v>1.7352064263357798</v>
      </c>
      <c r="BB63" s="18">
        <f t="shared" si="3"/>
        <v>0</v>
      </c>
      <c r="BC63" s="18">
        <f t="shared" si="3"/>
        <v>0</v>
      </c>
      <c r="BD63" s="18">
        <f t="shared" si="3"/>
        <v>0</v>
      </c>
      <c r="BE63" s="18">
        <f t="shared" si="3"/>
        <v>0</v>
      </c>
      <c r="BG63" s="20">
        <f t="shared" si="4"/>
        <v>2003</v>
      </c>
      <c r="BH63" s="14">
        <v>37622</v>
      </c>
      <c r="BI63" s="18">
        <f t="shared" si="5"/>
        <v>1.7240396631712969</v>
      </c>
      <c r="BJ63" s="18">
        <f t="shared" si="6"/>
        <v>1.7352064263357798</v>
      </c>
      <c r="BK63" s="18" t="str">
        <f t="shared" si="7"/>
        <v/>
      </c>
      <c r="BL63" s="18" t="str">
        <f t="shared" si="8"/>
        <v/>
      </c>
      <c r="BM63" s="18" t="str">
        <f t="shared" si="9"/>
        <v/>
      </c>
      <c r="BN63" s="18" t="str">
        <f t="shared" si="10"/>
        <v/>
      </c>
    </row>
    <row r="64" spans="1:66" x14ac:dyDescent="0.25">
      <c r="A64" s="4" t="s">
        <v>175</v>
      </c>
      <c r="B64" s="5"/>
      <c r="C64" s="5"/>
      <c r="D64" s="5"/>
      <c r="E64" s="5"/>
      <c r="F64" s="5">
        <v>2.1</v>
      </c>
      <c r="G64" s="5">
        <v>1.8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Z64" s="14">
        <v>37669</v>
      </c>
      <c r="AA64" s="7"/>
      <c r="AB64" s="7"/>
      <c r="AC64" s="7"/>
      <c r="AD64" s="7"/>
      <c r="AE64" s="17"/>
      <c r="AF64" s="17">
        <v>1.7803103628514669</v>
      </c>
      <c r="AG64" s="17">
        <v>1.6860068728065638</v>
      </c>
      <c r="AH64" s="1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20">
        <f t="shared" si="2"/>
        <v>2003</v>
      </c>
      <c r="AY64" s="14">
        <v>37669</v>
      </c>
      <c r="AZ64" s="18">
        <f t="shared" si="3"/>
        <v>1.7803103628514669</v>
      </c>
      <c r="BA64" s="18">
        <f t="shared" si="3"/>
        <v>1.6860068728065638</v>
      </c>
      <c r="BB64" s="18">
        <f t="shared" si="3"/>
        <v>0</v>
      </c>
      <c r="BC64" s="18">
        <f t="shared" si="3"/>
        <v>0</v>
      </c>
      <c r="BD64" s="18">
        <f t="shared" si="3"/>
        <v>0</v>
      </c>
      <c r="BE64" s="18">
        <f t="shared" si="3"/>
        <v>0</v>
      </c>
      <c r="BG64" s="20">
        <f t="shared" si="4"/>
        <v>2003</v>
      </c>
      <c r="BH64" s="14">
        <v>37653</v>
      </c>
      <c r="BI64" s="18">
        <f t="shared" si="5"/>
        <v>1.7803103628514669</v>
      </c>
      <c r="BJ64" s="18">
        <f t="shared" si="6"/>
        <v>1.6860068728065638</v>
      </c>
      <c r="BK64" s="18" t="str">
        <f t="shared" si="7"/>
        <v/>
      </c>
      <c r="BL64" s="18" t="str">
        <f t="shared" si="8"/>
        <v/>
      </c>
      <c r="BM64" s="18" t="str">
        <f t="shared" si="9"/>
        <v/>
      </c>
      <c r="BN64" s="18" t="str">
        <f t="shared" si="10"/>
        <v/>
      </c>
    </row>
    <row r="65" spans="1:66" x14ac:dyDescent="0.25">
      <c r="A65" s="4" t="s">
        <v>176</v>
      </c>
      <c r="B65" s="5"/>
      <c r="C65" s="5"/>
      <c r="D65" s="5"/>
      <c r="E65" s="5"/>
      <c r="F65" s="5">
        <v>2.2000000000000002</v>
      </c>
      <c r="G65" s="5">
        <v>1.9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Z65" s="14">
        <v>37700</v>
      </c>
      <c r="AA65" s="7"/>
      <c r="AB65" s="7"/>
      <c r="AC65" s="7"/>
      <c r="AD65" s="7"/>
      <c r="AE65" s="17"/>
      <c r="AF65" s="17">
        <v>1.8212121212121208</v>
      </c>
      <c r="AG65" s="17">
        <v>1.6424242424242419</v>
      </c>
      <c r="AH65" s="1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20">
        <f t="shared" si="2"/>
        <v>2003</v>
      </c>
      <c r="AY65" s="14">
        <v>37700</v>
      </c>
      <c r="AZ65" s="18">
        <f t="shared" ref="AZ65:BE96" si="11">IF(($AX65+AZ$7)=$AA$8,$AA65,IF(($AX65+AZ$7)=$AB$8,$AB65,IF(($AX65+AZ$7)=$AC$8,$AC65,IF(($AX65+AZ$7)=$AD$8,$AD65,IF(($AX65+AZ$7)=$AE$8,$AE65,IF(($AX65+AZ$7)=$AF$8,$AF65,IF(($AX65+AZ$7)=$AG$8,$AG65,IF(($AX65+AZ$7)=$AH$8,$AH65,IF(($AX65+AZ$7)=$AI$8,$AI65,IF(($AX65+AZ$7)=$AJ$8,$AJ65,IF(($AX65+AZ$7)=$AK$8,$AK65,IF(($AX65+AZ$7)=$AL$8,$AL65,IF(($AX65+AZ$7)=$AM$8,$AM65,IF(($AX65+AZ$7)=$AN$8,$AN65,IF(($AX65+AZ$7)=$AO$8,$AO65,IF(($AX65+AZ$7)=$AP$8,$AP65,IF(($AX65+AZ$7)=$AQ$8,$AQ65,IF(($AX65+AZ$7)=$AR$8,$AR65,IF(($AX65+AZ$7)=$AS$8,$AS65,IF(($AX65+AZ$7)=$AT$8,$AT65,IF(($AX65+AZ$7)=$AU$8,$AU65,IF(($AX65+AZ$7)=$AV$8,$AV65,IF(($AX65+AZ$7)=$AW$8,$AW65,"")))))))))))))))))))))))</f>
        <v>1.8212121212121208</v>
      </c>
      <c r="BA65" s="18">
        <f t="shared" si="11"/>
        <v>1.6424242424242419</v>
      </c>
      <c r="BB65" s="18">
        <f t="shared" si="11"/>
        <v>0</v>
      </c>
      <c r="BC65" s="18">
        <f t="shared" si="11"/>
        <v>0</v>
      </c>
      <c r="BD65" s="18">
        <f t="shared" si="11"/>
        <v>0</v>
      </c>
      <c r="BE65" s="18">
        <f t="shared" si="11"/>
        <v>0</v>
      </c>
      <c r="BG65" s="20">
        <f t="shared" si="4"/>
        <v>2003</v>
      </c>
      <c r="BH65" s="14">
        <v>37681</v>
      </c>
      <c r="BI65" s="18">
        <f t="shared" si="5"/>
        <v>1.8212121212121208</v>
      </c>
      <c r="BJ65" s="18">
        <f t="shared" si="6"/>
        <v>1.6424242424242419</v>
      </c>
      <c r="BK65" s="18" t="str">
        <f t="shared" si="7"/>
        <v/>
      </c>
      <c r="BL65" s="18" t="str">
        <f t="shared" si="8"/>
        <v/>
      </c>
      <c r="BM65" s="18" t="str">
        <f t="shared" si="9"/>
        <v/>
      </c>
      <c r="BN65" s="18" t="str">
        <f t="shared" si="10"/>
        <v/>
      </c>
    </row>
    <row r="66" spans="1:66" x14ac:dyDescent="0.25">
      <c r="A66" s="4" t="s">
        <v>177</v>
      </c>
      <c r="B66" s="5"/>
      <c r="C66" s="5"/>
      <c r="D66" s="5"/>
      <c r="E66" s="5"/>
      <c r="F66" s="5">
        <v>2.1</v>
      </c>
      <c r="G66" s="5">
        <v>1.9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Z66" s="14">
        <v>37731</v>
      </c>
      <c r="AA66" s="7"/>
      <c r="AB66" s="7"/>
      <c r="AC66" s="7"/>
      <c r="AD66" s="7"/>
      <c r="AE66" s="17"/>
      <c r="AF66" s="17">
        <v>1.9254256389028011</v>
      </c>
      <c r="AG66" s="17">
        <v>1.5771730199374181</v>
      </c>
      <c r="AH66" s="17">
        <v>2</v>
      </c>
      <c r="AI66" s="7">
        <v>2</v>
      </c>
      <c r="AJ66" s="7">
        <v>1.9</v>
      </c>
      <c r="AK66" s="7">
        <v>1.9</v>
      </c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20">
        <f t="shared" si="2"/>
        <v>2003</v>
      </c>
      <c r="AY66" s="14">
        <v>37731</v>
      </c>
      <c r="AZ66" s="18">
        <f t="shared" si="11"/>
        <v>1.9254256389028011</v>
      </c>
      <c r="BA66" s="18">
        <f t="shared" si="11"/>
        <v>1.5771730199374181</v>
      </c>
      <c r="BB66" s="18">
        <f t="shared" si="11"/>
        <v>2</v>
      </c>
      <c r="BC66" s="18">
        <f t="shared" si="11"/>
        <v>2</v>
      </c>
      <c r="BD66" s="18">
        <f t="shared" si="11"/>
        <v>1.9</v>
      </c>
      <c r="BE66" s="18">
        <f t="shared" si="11"/>
        <v>1.9</v>
      </c>
      <c r="BG66" s="20">
        <f t="shared" si="4"/>
        <v>2003</v>
      </c>
      <c r="BH66" s="14">
        <v>37712</v>
      </c>
      <c r="BI66" s="18">
        <f t="shared" si="5"/>
        <v>1.9254256389028011</v>
      </c>
      <c r="BJ66" s="18">
        <f t="shared" si="6"/>
        <v>1.5771730199374181</v>
      </c>
      <c r="BK66" s="18">
        <f t="shared" si="7"/>
        <v>2</v>
      </c>
      <c r="BL66" s="18">
        <f t="shared" si="8"/>
        <v>2</v>
      </c>
      <c r="BM66" s="18">
        <f t="shared" si="9"/>
        <v>1.9</v>
      </c>
      <c r="BN66" s="18">
        <f t="shared" si="10"/>
        <v>1.9</v>
      </c>
    </row>
    <row r="67" spans="1:66" x14ac:dyDescent="0.25">
      <c r="A67" s="4" t="s">
        <v>106</v>
      </c>
      <c r="B67" s="5"/>
      <c r="C67" s="5"/>
      <c r="D67" s="5"/>
      <c r="E67" s="5"/>
      <c r="F67" s="5">
        <v>2.2201470642470991</v>
      </c>
      <c r="G67" s="5">
        <v>1.7648202935057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Z67" s="14">
        <v>37762</v>
      </c>
      <c r="AA67" s="7"/>
      <c r="AB67" s="7"/>
      <c r="AC67" s="7"/>
      <c r="AD67" s="7"/>
      <c r="AE67" s="17"/>
      <c r="AF67" s="17">
        <v>1.9520199533071889</v>
      </c>
      <c r="AG67" s="17">
        <v>1.5572347221245411</v>
      </c>
      <c r="AH67" s="1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20">
        <f t="shared" si="2"/>
        <v>2003</v>
      </c>
      <c r="AY67" s="14">
        <v>37762</v>
      </c>
      <c r="AZ67" s="18">
        <f t="shared" si="11"/>
        <v>1.9520199533071889</v>
      </c>
      <c r="BA67" s="18">
        <f t="shared" si="11"/>
        <v>1.5572347221245411</v>
      </c>
      <c r="BB67" s="18">
        <f t="shared" si="11"/>
        <v>0</v>
      </c>
      <c r="BC67" s="18">
        <f t="shared" si="11"/>
        <v>0</v>
      </c>
      <c r="BD67" s="18">
        <f t="shared" si="11"/>
        <v>0</v>
      </c>
      <c r="BE67" s="18">
        <f t="shared" si="11"/>
        <v>0</v>
      </c>
      <c r="BG67" s="20">
        <f t="shared" si="4"/>
        <v>2003</v>
      </c>
      <c r="BH67" s="14">
        <v>37742</v>
      </c>
      <c r="BI67" s="18">
        <f t="shared" si="5"/>
        <v>1.9520199533071889</v>
      </c>
      <c r="BJ67" s="18">
        <f t="shared" si="6"/>
        <v>1.5572347221245411</v>
      </c>
      <c r="BK67" s="18" t="str">
        <f t="shared" si="7"/>
        <v/>
      </c>
      <c r="BL67" s="18" t="str">
        <f t="shared" si="8"/>
        <v/>
      </c>
      <c r="BM67" s="18" t="str">
        <f t="shared" si="9"/>
        <v/>
      </c>
      <c r="BN67" s="18" t="str">
        <f t="shared" si="10"/>
        <v/>
      </c>
    </row>
    <row r="68" spans="1:66" x14ac:dyDescent="0.25">
      <c r="A68" s="2" t="s">
        <v>28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Z68" s="14">
        <v>37793</v>
      </c>
      <c r="AA68" s="7"/>
      <c r="AB68" s="7"/>
      <c r="AC68" s="7"/>
      <c r="AD68" s="7"/>
      <c r="AE68" s="17"/>
      <c r="AF68" s="17">
        <v>1.9012328795486459</v>
      </c>
      <c r="AG68" s="17">
        <v>1.450123924069789</v>
      </c>
      <c r="AH68" s="1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20">
        <f t="shared" si="2"/>
        <v>2003</v>
      </c>
      <c r="AY68" s="14">
        <v>37793</v>
      </c>
      <c r="AZ68" s="18">
        <f t="shared" si="11"/>
        <v>1.9012328795486459</v>
      </c>
      <c r="BA68" s="18">
        <f t="shared" si="11"/>
        <v>1.450123924069789</v>
      </c>
      <c r="BB68" s="18">
        <f t="shared" si="11"/>
        <v>0</v>
      </c>
      <c r="BC68" s="18">
        <f t="shared" si="11"/>
        <v>0</v>
      </c>
      <c r="BD68" s="18">
        <f t="shared" si="11"/>
        <v>0</v>
      </c>
      <c r="BE68" s="18">
        <f t="shared" si="11"/>
        <v>0</v>
      </c>
      <c r="BG68" s="20">
        <f t="shared" si="4"/>
        <v>2003</v>
      </c>
      <c r="BH68" s="14">
        <v>37773</v>
      </c>
      <c r="BI68" s="18">
        <f t="shared" si="5"/>
        <v>1.9012328795486459</v>
      </c>
      <c r="BJ68" s="18">
        <f t="shared" si="6"/>
        <v>1.450123924069789</v>
      </c>
      <c r="BK68" s="18" t="str">
        <f t="shared" si="7"/>
        <v/>
      </c>
      <c r="BL68" s="18" t="str">
        <f t="shared" si="8"/>
        <v/>
      </c>
      <c r="BM68" s="18" t="str">
        <f t="shared" si="9"/>
        <v/>
      </c>
      <c r="BN68" s="18" t="str">
        <f t="shared" si="10"/>
        <v/>
      </c>
    </row>
    <row r="69" spans="1:66" x14ac:dyDescent="0.25">
      <c r="A69" s="4" t="s">
        <v>178</v>
      </c>
      <c r="B69" s="5"/>
      <c r="C69" s="5"/>
      <c r="D69" s="5"/>
      <c r="E69" s="5"/>
      <c r="F69" s="5"/>
      <c r="G69" s="5">
        <v>1.7240396631712969</v>
      </c>
      <c r="H69" s="5">
        <v>1.7352064263357798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Z69" s="14">
        <v>37824</v>
      </c>
      <c r="AA69" s="7"/>
      <c r="AB69" s="7"/>
      <c r="AC69" s="7"/>
      <c r="AD69" s="7"/>
      <c r="AE69" s="17"/>
      <c r="AF69" s="17">
        <v>1.9014791423911042</v>
      </c>
      <c r="AG69" s="17">
        <v>1.4119639751330071</v>
      </c>
      <c r="AH69" s="1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20">
        <f t="shared" si="2"/>
        <v>2003</v>
      </c>
      <c r="AY69" s="14">
        <v>37824</v>
      </c>
      <c r="AZ69" s="18">
        <f t="shared" si="11"/>
        <v>1.9014791423911042</v>
      </c>
      <c r="BA69" s="18">
        <f t="shared" si="11"/>
        <v>1.4119639751330071</v>
      </c>
      <c r="BB69" s="18">
        <f t="shared" si="11"/>
        <v>0</v>
      </c>
      <c r="BC69" s="18">
        <f t="shared" si="11"/>
        <v>0</v>
      </c>
      <c r="BD69" s="18">
        <f t="shared" si="11"/>
        <v>0</v>
      </c>
      <c r="BE69" s="18">
        <f t="shared" si="11"/>
        <v>0</v>
      </c>
      <c r="BG69" s="20">
        <f t="shared" si="4"/>
        <v>2003</v>
      </c>
      <c r="BH69" s="14">
        <v>37803</v>
      </c>
      <c r="BI69" s="18">
        <f t="shared" si="5"/>
        <v>1.9014791423911042</v>
      </c>
      <c r="BJ69" s="18">
        <f t="shared" si="6"/>
        <v>1.4119639751330071</v>
      </c>
      <c r="BK69" s="18" t="str">
        <f t="shared" si="7"/>
        <v/>
      </c>
      <c r="BL69" s="18" t="str">
        <f t="shared" si="8"/>
        <v/>
      </c>
      <c r="BM69" s="18" t="str">
        <f t="shared" si="9"/>
        <v/>
      </c>
      <c r="BN69" s="18" t="str">
        <f t="shared" si="10"/>
        <v/>
      </c>
    </row>
    <row r="70" spans="1:66" x14ac:dyDescent="0.25">
      <c r="A70" s="4" t="s">
        <v>179</v>
      </c>
      <c r="B70" s="5"/>
      <c r="C70" s="5"/>
      <c r="D70" s="5"/>
      <c r="E70" s="5"/>
      <c r="F70" s="5"/>
      <c r="G70" s="5">
        <v>1.7803103628514669</v>
      </c>
      <c r="H70" s="5">
        <v>1.6860068728065638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Z70" s="14">
        <v>37855</v>
      </c>
      <c r="AA70" s="7"/>
      <c r="AB70" s="7"/>
      <c r="AC70" s="7"/>
      <c r="AD70" s="7"/>
      <c r="AE70" s="17"/>
      <c r="AF70" s="17">
        <v>1.91768802280554</v>
      </c>
      <c r="AG70" s="17">
        <v>1.4271855353411611</v>
      </c>
      <c r="AH70" s="1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20">
        <f t="shared" si="2"/>
        <v>2003</v>
      </c>
      <c r="AY70" s="14">
        <v>37855</v>
      </c>
      <c r="AZ70" s="18">
        <f t="shared" si="11"/>
        <v>1.91768802280554</v>
      </c>
      <c r="BA70" s="18">
        <f t="shared" si="11"/>
        <v>1.4271855353411611</v>
      </c>
      <c r="BB70" s="18">
        <f t="shared" si="11"/>
        <v>0</v>
      </c>
      <c r="BC70" s="18">
        <f t="shared" si="11"/>
        <v>0</v>
      </c>
      <c r="BD70" s="18">
        <f t="shared" si="11"/>
        <v>0</v>
      </c>
      <c r="BE70" s="18">
        <f t="shared" si="11"/>
        <v>0</v>
      </c>
      <c r="BG70" s="20">
        <f t="shared" si="4"/>
        <v>2003</v>
      </c>
      <c r="BH70" s="14">
        <v>37834</v>
      </c>
      <c r="BI70" s="18">
        <f t="shared" si="5"/>
        <v>1.91768802280554</v>
      </c>
      <c r="BJ70" s="18">
        <f t="shared" si="6"/>
        <v>1.4271855353411611</v>
      </c>
      <c r="BK70" s="18" t="str">
        <f t="shared" si="7"/>
        <v/>
      </c>
      <c r="BL70" s="18" t="str">
        <f t="shared" si="8"/>
        <v/>
      </c>
      <c r="BM70" s="18" t="str">
        <f t="shared" si="9"/>
        <v/>
      </c>
      <c r="BN70" s="18" t="str">
        <f t="shared" si="10"/>
        <v/>
      </c>
    </row>
    <row r="71" spans="1:66" x14ac:dyDescent="0.25">
      <c r="A71" s="4" t="s">
        <v>107</v>
      </c>
      <c r="B71" s="5"/>
      <c r="C71" s="5"/>
      <c r="D71" s="5"/>
      <c r="E71" s="5"/>
      <c r="F71" s="5"/>
      <c r="G71" s="5">
        <v>1.8212121212121208</v>
      </c>
      <c r="H71" s="5">
        <v>1.6424242424242419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Z71" s="14">
        <v>37886</v>
      </c>
      <c r="AA71" s="7"/>
      <c r="AB71" s="7"/>
      <c r="AC71" s="7"/>
      <c r="AD71" s="7"/>
      <c r="AE71" s="17"/>
      <c r="AF71" s="17">
        <v>1.9872670275743731</v>
      </c>
      <c r="AG71" s="17">
        <v>1.5037517846810948</v>
      </c>
      <c r="AH71" s="1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20">
        <f t="shared" si="2"/>
        <v>2003</v>
      </c>
      <c r="AY71" s="14">
        <v>37886</v>
      </c>
      <c r="AZ71" s="18">
        <f t="shared" si="11"/>
        <v>1.9872670275743731</v>
      </c>
      <c r="BA71" s="18">
        <f t="shared" si="11"/>
        <v>1.5037517846810948</v>
      </c>
      <c r="BB71" s="18">
        <f t="shared" si="11"/>
        <v>0</v>
      </c>
      <c r="BC71" s="18">
        <f t="shared" si="11"/>
        <v>0</v>
      </c>
      <c r="BD71" s="18">
        <f t="shared" si="11"/>
        <v>0</v>
      </c>
      <c r="BE71" s="18">
        <f t="shared" si="11"/>
        <v>0</v>
      </c>
      <c r="BG71" s="20">
        <f t="shared" si="4"/>
        <v>2003</v>
      </c>
      <c r="BH71" s="14">
        <v>37865</v>
      </c>
      <c r="BI71" s="18">
        <f t="shared" si="5"/>
        <v>1.9872670275743731</v>
      </c>
      <c r="BJ71" s="18">
        <f t="shared" si="6"/>
        <v>1.5037517846810948</v>
      </c>
      <c r="BK71" s="18" t="str">
        <f t="shared" si="7"/>
        <v/>
      </c>
      <c r="BL71" s="18" t="str">
        <f t="shared" si="8"/>
        <v/>
      </c>
      <c r="BM71" s="18" t="str">
        <f t="shared" si="9"/>
        <v/>
      </c>
      <c r="BN71" s="18" t="str">
        <f t="shared" si="10"/>
        <v/>
      </c>
    </row>
    <row r="72" spans="1:66" x14ac:dyDescent="0.25">
      <c r="A72" s="4" t="s">
        <v>180</v>
      </c>
      <c r="B72" s="5"/>
      <c r="C72" s="5"/>
      <c r="D72" s="5"/>
      <c r="E72" s="5"/>
      <c r="F72" s="5"/>
      <c r="G72" s="5">
        <v>1.9254256389028011</v>
      </c>
      <c r="H72" s="5">
        <v>1.5771730199374181</v>
      </c>
      <c r="I72" s="5">
        <v>2</v>
      </c>
      <c r="J72" s="5">
        <v>2</v>
      </c>
      <c r="K72" s="5">
        <v>1.9</v>
      </c>
      <c r="L72" s="5">
        <v>1.9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Z72" s="14">
        <v>37917</v>
      </c>
      <c r="AA72" s="7"/>
      <c r="AB72" s="7"/>
      <c r="AC72" s="7"/>
      <c r="AD72" s="7"/>
      <c r="AE72" s="7"/>
      <c r="AF72" s="17">
        <v>2.0115416737752159</v>
      </c>
      <c r="AG72" s="17">
        <v>1.5413740216287239</v>
      </c>
      <c r="AH72" s="17">
        <v>1.7</v>
      </c>
      <c r="AI72" s="17">
        <v>1.8</v>
      </c>
      <c r="AJ72" s="17">
        <v>1.9</v>
      </c>
      <c r="AK72" s="17">
        <v>1.9</v>
      </c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20">
        <f t="shared" si="2"/>
        <v>2003</v>
      </c>
      <c r="AY72" s="14">
        <v>37917</v>
      </c>
      <c r="AZ72" s="18">
        <f t="shared" si="11"/>
        <v>2.0115416737752159</v>
      </c>
      <c r="BA72" s="18">
        <f t="shared" si="11"/>
        <v>1.5413740216287239</v>
      </c>
      <c r="BB72" s="18">
        <f t="shared" si="11"/>
        <v>1.7</v>
      </c>
      <c r="BC72" s="18">
        <f t="shared" si="11"/>
        <v>1.8</v>
      </c>
      <c r="BD72" s="18">
        <f t="shared" si="11"/>
        <v>1.9</v>
      </c>
      <c r="BE72" s="18">
        <f t="shared" si="11"/>
        <v>1.9</v>
      </c>
      <c r="BG72" s="20">
        <f t="shared" si="4"/>
        <v>2003</v>
      </c>
      <c r="BH72" s="14">
        <v>37895</v>
      </c>
      <c r="BI72" s="18">
        <f t="shared" si="5"/>
        <v>2.0115416737752159</v>
      </c>
      <c r="BJ72" s="18">
        <f t="shared" si="6"/>
        <v>1.5413740216287239</v>
      </c>
      <c r="BK72" s="18">
        <f t="shared" si="7"/>
        <v>1.7</v>
      </c>
      <c r="BL72" s="18">
        <f t="shared" si="8"/>
        <v>1.8</v>
      </c>
      <c r="BM72" s="18">
        <f t="shared" si="9"/>
        <v>1.9</v>
      </c>
      <c r="BN72" s="18">
        <f t="shared" si="10"/>
        <v>1.9</v>
      </c>
    </row>
    <row r="73" spans="1:66" x14ac:dyDescent="0.25">
      <c r="A73" s="4" t="s">
        <v>181</v>
      </c>
      <c r="B73" s="5"/>
      <c r="C73" s="5"/>
      <c r="D73" s="5"/>
      <c r="E73" s="5"/>
      <c r="F73" s="5"/>
      <c r="G73" s="5">
        <v>1.9520199533071889</v>
      </c>
      <c r="H73" s="5">
        <v>1.5572347221245411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Z73" s="14">
        <v>37948</v>
      </c>
      <c r="AA73" s="7"/>
      <c r="AB73" s="7"/>
      <c r="AC73" s="7"/>
      <c r="AD73" s="7"/>
      <c r="AE73" s="7"/>
      <c r="AF73" s="17">
        <v>2.031088815436243</v>
      </c>
      <c r="AG73" s="17">
        <v>1.6235866918727091</v>
      </c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20">
        <f t="shared" si="2"/>
        <v>2003</v>
      </c>
      <c r="AY73" s="14">
        <v>37948</v>
      </c>
      <c r="AZ73" s="18">
        <f t="shared" si="11"/>
        <v>2.031088815436243</v>
      </c>
      <c r="BA73" s="18">
        <f t="shared" si="11"/>
        <v>1.6235866918727091</v>
      </c>
      <c r="BB73" s="18">
        <f t="shared" si="11"/>
        <v>0</v>
      </c>
      <c r="BC73" s="18">
        <f t="shared" si="11"/>
        <v>0</v>
      </c>
      <c r="BD73" s="18">
        <f t="shared" si="11"/>
        <v>0</v>
      </c>
      <c r="BE73" s="18">
        <f t="shared" si="11"/>
        <v>0</v>
      </c>
      <c r="BG73" s="20">
        <f t="shared" si="4"/>
        <v>2003</v>
      </c>
      <c r="BH73" s="14">
        <v>37926</v>
      </c>
      <c r="BI73" s="18">
        <f t="shared" si="5"/>
        <v>2.031088815436243</v>
      </c>
      <c r="BJ73" s="18">
        <f t="shared" si="6"/>
        <v>1.6235866918727091</v>
      </c>
      <c r="BK73" s="18" t="str">
        <f t="shared" si="7"/>
        <v/>
      </c>
      <c r="BL73" s="18" t="str">
        <f t="shared" si="8"/>
        <v/>
      </c>
      <c r="BM73" s="18" t="str">
        <f t="shared" si="9"/>
        <v/>
      </c>
      <c r="BN73" s="18" t="str">
        <f t="shared" si="10"/>
        <v/>
      </c>
    </row>
    <row r="74" spans="1:66" x14ac:dyDescent="0.25">
      <c r="A74" s="4" t="s">
        <v>108</v>
      </c>
      <c r="B74" s="5"/>
      <c r="C74" s="5"/>
      <c r="D74" s="5"/>
      <c r="E74" s="5"/>
      <c r="F74" s="5"/>
      <c r="G74" s="5">
        <v>1.9012328795486459</v>
      </c>
      <c r="H74" s="5">
        <v>1.450123924069789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Z74" s="14">
        <v>37979</v>
      </c>
      <c r="AA74" s="7"/>
      <c r="AB74" s="7"/>
      <c r="AC74" s="7"/>
      <c r="AD74" s="7"/>
      <c r="AE74" s="7"/>
      <c r="AF74" s="17">
        <v>2.0820880903266699</v>
      </c>
      <c r="AG74" s="17">
        <v>1.736921609126717</v>
      </c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20">
        <f t="shared" ref="AX74:AX137" si="12">YEAR(AY74)</f>
        <v>2003</v>
      </c>
      <c r="AY74" s="14">
        <v>37979</v>
      </c>
      <c r="AZ74" s="18">
        <f t="shared" si="11"/>
        <v>2.0820880903266699</v>
      </c>
      <c r="BA74" s="18">
        <f t="shared" si="11"/>
        <v>1.736921609126717</v>
      </c>
      <c r="BB74" s="18">
        <f t="shared" si="11"/>
        <v>0</v>
      </c>
      <c r="BC74" s="18">
        <f t="shared" si="11"/>
        <v>0</v>
      </c>
      <c r="BD74" s="18">
        <f t="shared" si="11"/>
        <v>0</v>
      </c>
      <c r="BE74" s="18">
        <f t="shared" si="11"/>
        <v>0</v>
      </c>
      <c r="BG74" s="20">
        <f t="shared" ref="BG74:BG137" si="13">YEAR(BH74)</f>
        <v>2003</v>
      </c>
      <c r="BH74" s="14">
        <v>37956</v>
      </c>
      <c r="BI74" s="18">
        <f t="shared" ref="BI74:BI137" si="14">IF(AZ74=0,"",AZ74)</f>
        <v>2.0820880903266699</v>
      </c>
      <c r="BJ74" s="18">
        <f t="shared" ref="BJ74:BJ137" si="15">IF(BA74=0,"",BA74)</f>
        <v>1.736921609126717</v>
      </c>
      <c r="BK74" s="18" t="str">
        <f t="shared" ref="BK74:BK137" si="16">IF(BB74=0,"",BB74)</f>
        <v/>
      </c>
      <c r="BL74" s="18" t="str">
        <f t="shared" ref="BL74:BL137" si="17">IF(BC74=0,"",BC74)</f>
        <v/>
      </c>
      <c r="BM74" s="18" t="str">
        <f t="shared" ref="BM74:BM137" si="18">IF(BD74=0,"",BD74)</f>
        <v/>
      </c>
      <c r="BN74" s="18" t="str">
        <f t="shared" ref="BN74:BN137" si="19">IF(BE74=0,"",BE74)</f>
        <v/>
      </c>
    </row>
    <row r="75" spans="1:66" x14ac:dyDescent="0.25">
      <c r="A75" s="4" t="s">
        <v>182</v>
      </c>
      <c r="B75" s="5"/>
      <c r="C75" s="5"/>
      <c r="D75" s="5"/>
      <c r="E75" s="5"/>
      <c r="F75" s="5"/>
      <c r="G75" s="5">
        <v>1.9014791423911042</v>
      </c>
      <c r="H75" s="5">
        <v>1.4119639751330071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Z75" s="14">
        <v>38010</v>
      </c>
      <c r="AA75" s="7"/>
      <c r="AB75" s="7"/>
      <c r="AC75" s="7"/>
      <c r="AD75" s="7"/>
      <c r="AE75" s="7"/>
      <c r="AF75" s="17"/>
      <c r="AG75" s="17">
        <v>1.7435148123797408</v>
      </c>
      <c r="AH75" s="17">
        <v>1.670491178519883</v>
      </c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20">
        <f t="shared" si="12"/>
        <v>2004</v>
      </c>
      <c r="AY75" s="14">
        <v>38010</v>
      </c>
      <c r="AZ75" s="18">
        <f t="shared" si="11"/>
        <v>1.7435148123797408</v>
      </c>
      <c r="BA75" s="18">
        <f t="shared" si="11"/>
        <v>1.670491178519883</v>
      </c>
      <c r="BB75" s="18">
        <f t="shared" si="11"/>
        <v>0</v>
      </c>
      <c r="BC75" s="18">
        <f t="shared" si="11"/>
        <v>0</v>
      </c>
      <c r="BD75" s="18">
        <f t="shared" si="11"/>
        <v>0</v>
      </c>
      <c r="BE75" s="18">
        <f t="shared" si="11"/>
        <v>0</v>
      </c>
      <c r="BG75" s="20">
        <f t="shared" si="13"/>
        <v>2004</v>
      </c>
      <c r="BH75" s="14">
        <v>37987</v>
      </c>
      <c r="BI75" s="18">
        <f t="shared" si="14"/>
        <v>1.7435148123797408</v>
      </c>
      <c r="BJ75" s="18">
        <f t="shared" si="15"/>
        <v>1.670491178519883</v>
      </c>
      <c r="BK75" s="18" t="str">
        <f t="shared" si="16"/>
        <v/>
      </c>
      <c r="BL75" s="18" t="str">
        <f t="shared" si="17"/>
        <v/>
      </c>
      <c r="BM75" s="18" t="str">
        <f t="shared" si="18"/>
        <v/>
      </c>
      <c r="BN75" s="18" t="str">
        <f t="shared" si="19"/>
        <v/>
      </c>
    </row>
    <row r="76" spans="1:66" x14ac:dyDescent="0.25">
      <c r="A76" s="4" t="s">
        <v>183</v>
      </c>
      <c r="B76" s="5"/>
      <c r="C76" s="5"/>
      <c r="D76" s="5"/>
      <c r="E76" s="5"/>
      <c r="F76" s="5"/>
      <c r="G76" s="5">
        <v>1.91768802280554</v>
      </c>
      <c r="H76" s="5">
        <v>1.4271855353411611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Z76" s="14">
        <v>38041</v>
      </c>
      <c r="AA76" s="7"/>
      <c r="AB76" s="7"/>
      <c r="AC76" s="7"/>
      <c r="AD76" s="7"/>
      <c r="AE76" s="7"/>
      <c r="AF76" s="17"/>
      <c r="AG76" s="17">
        <v>1.7217819901784748</v>
      </c>
      <c r="AH76" s="17">
        <v>1.6847945291667932</v>
      </c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20">
        <f t="shared" si="12"/>
        <v>2004</v>
      </c>
      <c r="AY76" s="14">
        <v>38041</v>
      </c>
      <c r="AZ76" s="18">
        <f t="shared" si="11"/>
        <v>1.7217819901784748</v>
      </c>
      <c r="BA76" s="18">
        <f t="shared" si="11"/>
        <v>1.6847945291667932</v>
      </c>
      <c r="BB76" s="18">
        <f t="shared" si="11"/>
        <v>0</v>
      </c>
      <c r="BC76" s="18">
        <f t="shared" si="11"/>
        <v>0</v>
      </c>
      <c r="BD76" s="18">
        <f t="shared" si="11"/>
        <v>0</v>
      </c>
      <c r="BE76" s="18">
        <f t="shared" si="11"/>
        <v>0</v>
      </c>
      <c r="BG76" s="20">
        <f t="shared" si="13"/>
        <v>2004</v>
      </c>
      <c r="BH76" s="14">
        <v>38018</v>
      </c>
      <c r="BI76" s="18">
        <f t="shared" si="14"/>
        <v>1.7217819901784748</v>
      </c>
      <c r="BJ76" s="18">
        <f t="shared" si="15"/>
        <v>1.6847945291667932</v>
      </c>
      <c r="BK76" s="18" t="str">
        <f t="shared" si="16"/>
        <v/>
      </c>
      <c r="BL76" s="18" t="str">
        <f t="shared" si="17"/>
        <v/>
      </c>
      <c r="BM76" s="18" t="str">
        <f t="shared" si="18"/>
        <v/>
      </c>
      <c r="BN76" s="18" t="str">
        <f t="shared" si="19"/>
        <v/>
      </c>
    </row>
    <row r="77" spans="1:66" x14ac:dyDescent="0.25">
      <c r="A77" s="4" t="s">
        <v>109</v>
      </c>
      <c r="B77" s="5"/>
      <c r="C77" s="5"/>
      <c r="D77" s="5"/>
      <c r="E77" s="5"/>
      <c r="F77" s="5"/>
      <c r="G77" s="5">
        <v>1.9872670275743731</v>
      </c>
      <c r="H77" s="5">
        <v>1.5037517846810948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Z77" s="14">
        <v>38072</v>
      </c>
      <c r="AA77" s="7"/>
      <c r="AB77" s="7"/>
      <c r="AC77" s="7"/>
      <c r="AD77" s="7"/>
      <c r="AE77" s="7"/>
      <c r="AF77" s="17"/>
      <c r="AG77" s="17">
        <v>1.685640792987869</v>
      </c>
      <c r="AH77" s="17">
        <v>1.6473829800361479</v>
      </c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20">
        <f t="shared" si="12"/>
        <v>2004</v>
      </c>
      <c r="AY77" s="14">
        <v>38072</v>
      </c>
      <c r="AZ77" s="18">
        <f t="shared" si="11"/>
        <v>1.685640792987869</v>
      </c>
      <c r="BA77" s="18">
        <f t="shared" si="11"/>
        <v>1.6473829800361479</v>
      </c>
      <c r="BB77" s="18">
        <f t="shared" si="11"/>
        <v>0</v>
      </c>
      <c r="BC77" s="18">
        <f t="shared" si="11"/>
        <v>0</v>
      </c>
      <c r="BD77" s="18">
        <f t="shared" si="11"/>
        <v>0</v>
      </c>
      <c r="BE77" s="18">
        <f t="shared" si="11"/>
        <v>0</v>
      </c>
      <c r="BG77" s="20">
        <f t="shared" si="13"/>
        <v>2004</v>
      </c>
      <c r="BH77" s="14">
        <v>38047</v>
      </c>
      <c r="BI77" s="18">
        <f t="shared" si="14"/>
        <v>1.685640792987869</v>
      </c>
      <c r="BJ77" s="18">
        <f t="shared" si="15"/>
        <v>1.6473829800361479</v>
      </c>
      <c r="BK77" s="18" t="str">
        <f t="shared" si="16"/>
        <v/>
      </c>
      <c r="BL77" s="18" t="str">
        <f t="shared" si="17"/>
        <v/>
      </c>
      <c r="BM77" s="18" t="str">
        <f t="shared" si="18"/>
        <v/>
      </c>
      <c r="BN77" s="18" t="str">
        <f t="shared" si="19"/>
        <v/>
      </c>
    </row>
    <row r="78" spans="1:66" x14ac:dyDescent="0.25">
      <c r="A78" s="4" t="s">
        <v>184</v>
      </c>
      <c r="B78" s="5"/>
      <c r="C78" s="5"/>
      <c r="D78" s="5"/>
      <c r="E78" s="5"/>
      <c r="F78" s="5"/>
      <c r="G78" s="5">
        <v>2.0115416737752159</v>
      </c>
      <c r="H78" s="5">
        <v>1.5413740216287239</v>
      </c>
      <c r="I78" s="5">
        <v>1.7</v>
      </c>
      <c r="J78" s="5">
        <v>1.8</v>
      </c>
      <c r="K78" s="5">
        <v>1.9</v>
      </c>
      <c r="L78" s="5">
        <v>1.9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Z78" s="14">
        <v>38103</v>
      </c>
      <c r="AA78" s="7"/>
      <c r="AB78" s="7"/>
      <c r="AC78" s="7"/>
      <c r="AD78" s="7"/>
      <c r="AE78" s="7"/>
      <c r="AF78" s="17"/>
      <c r="AG78" s="17">
        <v>1.70758081045148</v>
      </c>
      <c r="AH78" s="17">
        <v>1.6420009075224229</v>
      </c>
      <c r="AI78" s="17">
        <v>1.9</v>
      </c>
      <c r="AJ78" s="17">
        <v>1.9</v>
      </c>
      <c r="AK78" s="17">
        <v>1.9</v>
      </c>
      <c r="AL78" s="17">
        <v>1.9</v>
      </c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20">
        <f t="shared" si="12"/>
        <v>2004</v>
      </c>
      <c r="AY78" s="14">
        <v>38103</v>
      </c>
      <c r="AZ78" s="18">
        <f t="shared" si="11"/>
        <v>1.70758081045148</v>
      </c>
      <c r="BA78" s="18">
        <f t="shared" si="11"/>
        <v>1.6420009075224229</v>
      </c>
      <c r="BB78" s="18">
        <f t="shared" si="11"/>
        <v>1.9</v>
      </c>
      <c r="BC78" s="18">
        <f t="shared" si="11"/>
        <v>1.9</v>
      </c>
      <c r="BD78" s="18">
        <f t="shared" si="11"/>
        <v>1.9</v>
      </c>
      <c r="BE78" s="18">
        <f t="shared" si="11"/>
        <v>1.9</v>
      </c>
      <c r="BG78" s="20">
        <f t="shared" si="13"/>
        <v>2004</v>
      </c>
      <c r="BH78" s="14">
        <v>38078</v>
      </c>
      <c r="BI78" s="18">
        <f t="shared" si="14"/>
        <v>1.70758081045148</v>
      </c>
      <c r="BJ78" s="18">
        <f t="shared" si="15"/>
        <v>1.6420009075224229</v>
      </c>
      <c r="BK78" s="18">
        <f t="shared" si="16"/>
        <v>1.9</v>
      </c>
      <c r="BL78" s="18">
        <f t="shared" si="17"/>
        <v>1.9</v>
      </c>
      <c r="BM78" s="18">
        <f t="shared" si="18"/>
        <v>1.9</v>
      </c>
      <c r="BN78" s="18">
        <f t="shared" si="19"/>
        <v>1.9</v>
      </c>
    </row>
    <row r="79" spans="1:66" x14ac:dyDescent="0.25">
      <c r="A79" s="4" t="s">
        <v>185</v>
      </c>
      <c r="B79" s="5"/>
      <c r="C79" s="5"/>
      <c r="D79" s="5"/>
      <c r="E79" s="5"/>
      <c r="F79" s="5"/>
      <c r="G79" s="5">
        <v>2.031088815436243</v>
      </c>
      <c r="H79" s="5">
        <v>1.6235866918727091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Z79" s="14">
        <v>38134</v>
      </c>
      <c r="AA79" s="7"/>
      <c r="AB79" s="7"/>
      <c r="AC79" s="7"/>
      <c r="AD79" s="7"/>
      <c r="AE79" s="7"/>
      <c r="AF79" s="17"/>
      <c r="AG79" s="17">
        <v>1.8313438983140971</v>
      </c>
      <c r="AH79" s="17">
        <v>1.6480020264360489</v>
      </c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20">
        <f t="shared" si="12"/>
        <v>2004</v>
      </c>
      <c r="AY79" s="14">
        <v>38134</v>
      </c>
      <c r="AZ79" s="18">
        <f t="shared" si="11"/>
        <v>1.8313438983140971</v>
      </c>
      <c r="BA79" s="18">
        <f t="shared" si="11"/>
        <v>1.6480020264360489</v>
      </c>
      <c r="BB79" s="18">
        <f t="shared" si="11"/>
        <v>0</v>
      </c>
      <c r="BC79" s="18">
        <f t="shared" si="11"/>
        <v>0</v>
      </c>
      <c r="BD79" s="18">
        <f t="shared" si="11"/>
        <v>0</v>
      </c>
      <c r="BE79" s="18">
        <f t="shared" si="11"/>
        <v>0</v>
      </c>
      <c r="BG79" s="20">
        <f t="shared" si="13"/>
        <v>2004</v>
      </c>
      <c r="BH79" s="14">
        <v>38108</v>
      </c>
      <c r="BI79" s="18">
        <f t="shared" si="14"/>
        <v>1.8313438983140971</v>
      </c>
      <c r="BJ79" s="18">
        <f t="shared" si="15"/>
        <v>1.6480020264360489</v>
      </c>
      <c r="BK79" s="18" t="str">
        <f t="shared" si="16"/>
        <v/>
      </c>
      <c r="BL79" s="18" t="str">
        <f t="shared" si="17"/>
        <v/>
      </c>
      <c r="BM79" s="18" t="str">
        <f t="shared" si="18"/>
        <v/>
      </c>
      <c r="BN79" s="18" t="str">
        <f t="shared" si="19"/>
        <v/>
      </c>
    </row>
    <row r="80" spans="1:66" x14ac:dyDescent="0.25">
      <c r="A80" s="4" t="s">
        <v>110</v>
      </c>
      <c r="B80" s="5"/>
      <c r="C80" s="5"/>
      <c r="D80" s="5"/>
      <c r="E80" s="5"/>
      <c r="F80" s="5"/>
      <c r="G80" s="5">
        <v>2.0820880903266699</v>
      </c>
      <c r="H80" s="5">
        <v>1.736921609126717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Z80" s="14">
        <v>38165</v>
      </c>
      <c r="AA80" s="7"/>
      <c r="AB80" s="7"/>
      <c r="AC80" s="7"/>
      <c r="AD80" s="7"/>
      <c r="AE80" s="7"/>
      <c r="AF80" s="17"/>
      <c r="AG80" s="17">
        <v>2.0201426371087101</v>
      </c>
      <c r="AH80" s="17">
        <v>1.7149564974012819</v>
      </c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20">
        <f t="shared" si="12"/>
        <v>2004</v>
      </c>
      <c r="AY80" s="14">
        <v>38165</v>
      </c>
      <c r="AZ80" s="18">
        <f t="shared" si="11"/>
        <v>2.0201426371087101</v>
      </c>
      <c r="BA80" s="18">
        <f t="shared" si="11"/>
        <v>1.7149564974012819</v>
      </c>
      <c r="BB80" s="18">
        <f t="shared" si="11"/>
        <v>0</v>
      </c>
      <c r="BC80" s="18">
        <f t="shared" si="11"/>
        <v>0</v>
      </c>
      <c r="BD80" s="18">
        <f t="shared" si="11"/>
        <v>0</v>
      </c>
      <c r="BE80" s="18">
        <f t="shared" si="11"/>
        <v>0</v>
      </c>
      <c r="BG80" s="20">
        <f t="shared" si="13"/>
        <v>2004</v>
      </c>
      <c r="BH80" s="14">
        <v>38139</v>
      </c>
      <c r="BI80" s="18">
        <f t="shared" si="14"/>
        <v>2.0201426371087101</v>
      </c>
      <c r="BJ80" s="18">
        <f t="shared" si="15"/>
        <v>1.7149564974012819</v>
      </c>
      <c r="BK80" s="18" t="str">
        <f t="shared" si="16"/>
        <v/>
      </c>
      <c r="BL80" s="18" t="str">
        <f t="shared" si="17"/>
        <v/>
      </c>
      <c r="BM80" s="18" t="str">
        <f t="shared" si="18"/>
        <v/>
      </c>
      <c r="BN80" s="18" t="str">
        <f t="shared" si="19"/>
        <v/>
      </c>
    </row>
    <row r="81" spans="1:66" x14ac:dyDescent="0.25">
      <c r="A81" s="2" t="s">
        <v>29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Z81" s="14">
        <v>38196</v>
      </c>
      <c r="AA81" s="7"/>
      <c r="AB81" s="7"/>
      <c r="AC81" s="7"/>
      <c r="AD81" s="7"/>
      <c r="AE81" s="7"/>
      <c r="AF81" s="17"/>
      <c r="AG81" s="17">
        <v>2.0673702250313819</v>
      </c>
      <c r="AH81" s="17">
        <v>1.7591334217450068</v>
      </c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20">
        <f t="shared" si="12"/>
        <v>2004</v>
      </c>
      <c r="AY81" s="14">
        <v>38196</v>
      </c>
      <c r="AZ81" s="18">
        <f t="shared" si="11"/>
        <v>2.0673702250313819</v>
      </c>
      <c r="BA81" s="18">
        <f t="shared" si="11"/>
        <v>1.7591334217450068</v>
      </c>
      <c r="BB81" s="18">
        <f t="shared" si="11"/>
        <v>0</v>
      </c>
      <c r="BC81" s="18">
        <f t="shared" si="11"/>
        <v>0</v>
      </c>
      <c r="BD81" s="18">
        <f t="shared" si="11"/>
        <v>0</v>
      </c>
      <c r="BE81" s="18">
        <f t="shared" si="11"/>
        <v>0</v>
      </c>
      <c r="BG81" s="20">
        <f t="shared" si="13"/>
        <v>2004</v>
      </c>
      <c r="BH81" s="14">
        <v>38169</v>
      </c>
      <c r="BI81" s="18">
        <f t="shared" si="14"/>
        <v>2.0673702250313819</v>
      </c>
      <c r="BJ81" s="18">
        <f t="shared" si="15"/>
        <v>1.7591334217450068</v>
      </c>
      <c r="BK81" s="18" t="str">
        <f t="shared" si="16"/>
        <v/>
      </c>
      <c r="BL81" s="18" t="str">
        <f t="shared" si="17"/>
        <v/>
      </c>
      <c r="BM81" s="18" t="str">
        <f t="shared" si="18"/>
        <v/>
      </c>
      <c r="BN81" s="18" t="str">
        <f t="shared" si="19"/>
        <v/>
      </c>
    </row>
    <row r="82" spans="1:66" x14ac:dyDescent="0.25">
      <c r="A82" s="4" t="s">
        <v>186</v>
      </c>
      <c r="B82" s="5"/>
      <c r="C82" s="5"/>
      <c r="D82" s="5"/>
      <c r="E82" s="5"/>
      <c r="F82" s="5"/>
      <c r="G82" s="5"/>
      <c r="H82" s="5">
        <v>1.7435148123797408</v>
      </c>
      <c r="I82" s="5">
        <v>1.670491178519883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Z82" s="14">
        <v>38227</v>
      </c>
      <c r="AA82" s="7"/>
      <c r="AB82" s="7"/>
      <c r="AC82" s="7"/>
      <c r="AD82" s="7"/>
      <c r="AE82" s="7"/>
      <c r="AF82" s="17"/>
      <c r="AG82" s="17">
        <v>2.103899664912932</v>
      </c>
      <c r="AH82" s="17">
        <v>1.7572752439691339</v>
      </c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20">
        <f t="shared" si="12"/>
        <v>2004</v>
      </c>
      <c r="AY82" s="14">
        <v>38227</v>
      </c>
      <c r="AZ82" s="18">
        <f t="shared" si="11"/>
        <v>2.103899664912932</v>
      </c>
      <c r="BA82" s="18">
        <f t="shared" si="11"/>
        <v>1.7572752439691339</v>
      </c>
      <c r="BB82" s="18">
        <f t="shared" si="11"/>
        <v>0</v>
      </c>
      <c r="BC82" s="18">
        <f t="shared" si="11"/>
        <v>0</v>
      </c>
      <c r="BD82" s="18">
        <f t="shared" si="11"/>
        <v>0</v>
      </c>
      <c r="BE82" s="18">
        <f t="shared" si="11"/>
        <v>0</v>
      </c>
      <c r="BG82" s="20">
        <f t="shared" si="13"/>
        <v>2004</v>
      </c>
      <c r="BH82" s="14">
        <v>38200</v>
      </c>
      <c r="BI82" s="18">
        <f t="shared" si="14"/>
        <v>2.103899664912932</v>
      </c>
      <c r="BJ82" s="18">
        <f t="shared" si="15"/>
        <v>1.7572752439691339</v>
      </c>
      <c r="BK82" s="18" t="str">
        <f t="shared" si="16"/>
        <v/>
      </c>
      <c r="BL82" s="18" t="str">
        <f t="shared" si="17"/>
        <v/>
      </c>
      <c r="BM82" s="18" t="str">
        <f t="shared" si="18"/>
        <v/>
      </c>
      <c r="BN82" s="18" t="str">
        <f t="shared" si="19"/>
        <v/>
      </c>
    </row>
    <row r="83" spans="1:66" x14ac:dyDescent="0.25">
      <c r="A83" s="4" t="s">
        <v>187</v>
      </c>
      <c r="B83" s="5"/>
      <c r="C83" s="5"/>
      <c r="D83" s="5"/>
      <c r="E83" s="5"/>
      <c r="F83" s="5"/>
      <c r="G83" s="5"/>
      <c r="H83" s="5">
        <v>1.7217819901784748</v>
      </c>
      <c r="I83" s="5">
        <v>1.6847945291667932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Z83" s="14">
        <v>38258</v>
      </c>
      <c r="AA83" s="7"/>
      <c r="AB83" s="7"/>
      <c r="AC83" s="7"/>
      <c r="AD83" s="7"/>
      <c r="AE83" s="7"/>
      <c r="AF83" s="17"/>
      <c r="AG83" s="17">
        <v>2.1137671206352242</v>
      </c>
      <c r="AH83" s="17">
        <v>1.792903233382845</v>
      </c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20">
        <f t="shared" si="12"/>
        <v>2004</v>
      </c>
      <c r="AY83" s="14">
        <v>38258</v>
      </c>
      <c r="AZ83" s="18">
        <f t="shared" si="11"/>
        <v>2.1137671206352242</v>
      </c>
      <c r="BA83" s="18">
        <f t="shared" si="11"/>
        <v>1.792903233382845</v>
      </c>
      <c r="BB83" s="18">
        <f t="shared" si="11"/>
        <v>0</v>
      </c>
      <c r="BC83" s="18">
        <f t="shared" si="11"/>
        <v>0</v>
      </c>
      <c r="BD83" s="18">
        <f t="shared" si="11"/>
        <v>0</v>
      </c>
      <c r="BE83" s="18">
        <f t="shared" si="11"/>
        <v>0</v>
      </c>
      <c r="BG83" s="20">
        <f t="shared" si="13"/>
        <v>2004</v>
      </c>
      <c r="BH83" s="14">
        <v>38231</v>
      </c>
      <c r="BI83" s="18">
        <f t="shared" si="14"/>
        <v>2.1137671206352242</v>
      </c>
      <c r="BJ83" s="18">
        <f t="shared" si="15"/>
        <v>1.792903233382845</v>
      </c>
      <c r="BK83" s="18" t="str">
        <f t="shared" si="16"/>
        <v/>
      </c>
      <c r="BL83" s="18" t="str">
        <f t="shared" si="17"/>
        <v/>
      </c>
      <c r="BM83" s="18" t="str">
        <f t="shared" si="18"/>
        <v/>
      </c>
      <c r="BN83" s="18" t="str">
        <f t="shared" si="19"/>
        <v/>
      </c>
    </row>
    <row r="84" spans="1:66" x14ac:dyDescent="0.25">
      <c r="A84" s="4" t="s">
        <v>111</v>
      </c>
      <c r="B84" s="5"/>
      <c r="C84" s="5"/>
      <c r="D84" s="5"/>
      <c r="E84" s="5"/>
      <c r="F84" s="5"/>
      <c r="G84" s="5"/>
      <c r="H84" s="5">
        <v>1.685640792987869</v>
      </c>
      <c r="I84" s="5">
        <v>1.6473829800361479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Z84" s="14">
        <v>38289</v>
      </c>
      <c r="AA84" s="7"/>
      <c r="AB84" s="7"/>
      <c r="AC84" s="7"/>
      <c r="AD84" s="7"/>
      <c r="AE84" s="7"/>
      <c r="AF84" s="17"/>
      <c r="AG84" s="17">
        <v>2.1280020992902688</v>
      </c>
      <c r="AH84" s="17">
        <v>1.8188082025086789</v>
      </c>
      <c r="AI84" s="17">
        <v>1.9</v>
      </c>
      <c r="AJ84" s="17">
        <v>1.9</v>
      </c>
      <c r="AK84" s="17">
        <v>1.9</v>
      </c>
      <c r="AL84" s="17">
        <v>1.9</v>
      </c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20">
        <f t="shared" si="12"/>
        <v>2004</v>
      </c>
      <c r="AY84" s="14">
        <v>38289</v>
      </c>
      <c r="AZ84" s="18">
        <f t="shared" si="11"/>
        <v>2.1280020992902688</v>
      </c>
      <c r="BA84" s="18">
        <f t="shared" si="11"/>
        <v>1.8188082025086789</v>
      </c>
      <c r="BB84" s="18">
        <f t="shared" si="11"/>
        <v>1.9</v>
      </c>
      <c r="BC84" s="18">
        <f t="shared" si="11"/>
        <v>1.9</v>
      </c>
      <c r="BD84" s="18">
        <f t="shared" si="11"/>
        <v>1.9</v>
      </c>
      <c r="BE84" s="18">
        <f t="shared" si="11"/>
        <v>1.9</v>
      </c>
      <c r="BG84" s="20">
        <f t="shared" si="13"/>
        <v>2004</v>
      </c>
      <c r="BH84" s="14">
        <v>38261</v>
      </c>
      <c r="BI84" s="18">
        <f t="shared" si="14"/>
        <v>2.1280020992902688</v>
      </c>
      <c r="BJ84" s="18">
        <f t="shared" si="15"/>
        <v>1.8188082025086789</v>
      </c>
      <c r="BK84" s="18">
        <f t="shared" si="16"/>
        <v>1.9</v>
      </c>
      <c r="BL84" s="18">
        <f t="shared" si="17"/>
        <v>1.9</v>
      </c>
      <c r="BM84" s="18">
        <f t="shared" si="18"/>
        <v>1.9</v>
      </c>
      <c r="BN84" s="18">
        <f t="shared" si="19"/>
        <v>1.9</v>
      </c>
    </row>
    <row r="85" spans="1:66" x14ac:dyDescent="0.25">
      <c r="A85" s="4" t="s">
        <v>188</v>
      </c>
      <c r="B85" s="5"/>
      <c r="C85" s="5"/>
      <c r="D85" s="5"/>
      <c r="E85" s="5"/>
      <c r="F85" s="5"/>
      <c r="G85" s="5"/>
      <c r="H85" s="5">
        <v>1.70758081045148</v>
      </c>
      <c r="I85" s="5">
        <v>1.6420009075224229</v>
      </c>
      <c r="J85" s="5">
        <v>1.9</v>
      </c>
      <c r="K85" s="5">
        <v>1.9</v>
      </c>
      <c r="L85" s="5">
        <v>1.9</v>
      </c>
      <c r="M85" s="5">
        <v>1.9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Z85" s="14">
        <v>38320</v>
      </c>
      <c r="AA85" s="7"/>
      <c r="AB85" s="7"/>
      <c r="AC85" s="7"/>
      <c r="AD85" s="7"/>
      <c r="AE85" s="7"/>
      <c r="AF85" s="17"/>
      <c r="AG85" s="17">
        <v>2.1503431963896649</v>
      </c>
      <c r="AH85" s="17">
        <v>1.8645563018504188</v>
      </c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20">
        <f t="shared" si="12"/>
        <v>2004</v>
      </c>
      <c r="AY85" s="14">
        <v>38320</v>
      </c>
      <c r="AZ85" s="18">
        <f t="shared" si="11"/>
        <v>2.1503431963896649</v>
      </c>
      <c r="BA85" s="18">
        <f t="shared" si="11"/>
        <v>1.8645563018504188</v>
      </c>
      <c r="BB85" s="18">
        <f t="shared" si="11"/>
        <v>0</v>
      </c>
      <c r="BC85" s="18">
        <f t="shared" si="11"/>
        <v>0</v>
      </c>
      <c r="BD85" s="18">
        <f t="shared" si="11"/>
        <v>0</v>
      </c>
      <c r="BE85" s="18">
        <f t="shared" si="11"/>
        <v>0</v>
      </c>
      <c r="BG85" s="20">
        <f t="shared" si="13"/>
        <v>2004</v>
      </c>
      <c r="BH85" s="14">
        <v>38292</v>
      </c>
      <c r="BI85" s="18">
        <f t="shared" si="14"/>
        <v>2.1503431963896649</v>
      </c>
      <c r="BJ85" s="18">
        <f t="shared" si="15"/>
        <v>1.8645563018504188</v>
      </c>
      <c r="BK85" s="18" t="str">
        <f t="shared" si="16"/>
        <v/>
      </c>
      <c r="BL85" s="18" t="str">
        <f t="shared" si="17"/>
        <v/>
      </c>
      <c r="BM85" s="18" t="str">
        <f t="shared" si="18"/>
        <v/>
      </c>
      <c r="BN85" s="18" t="str">
        <f t="shared" si="19"/>
        <v/>
      </c>
    </row>
    <row r="86" spans="1:66" x14ac:dyDescent="0.25">
      <c r="A86" s="4" t="s">
        <v>189</v>
      </c>
      <c r="B86" s="5"/>
      <c r="C86" s="5"/>
      <c r="D86" s="5"/>
      <c r="E86" s="5"/>
      <c r="F86" s="5"/>
      <c r="G86" s="5"/>
      <c r="H86" s="5">
        <v>1.8313438983140971</v>
      </c>
      <c r="I86" s="5">
        <v>1.6480020264360489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Z86" s="14">
        <v>38351</v>
      </c>
      <c r="AA86" s="7"/>
      <c r="AB86" s="7"/>
      <c r="AC86" s="7"/>
      <c r="AD86" s="7"/>
      <c r="AE86" s="7"/>
      <c r="AF86" s="17"/>
      <c r="AG86" s="17">
        <v>2.1300333977418959</v>
      </c>
      <c r="AH86" s="17">
        <v>1.8361493832975719</v>
      </c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20">
        <f t="shared" si="12"/>
        <v>2004</v>
      </c>
      <c r="AY86" s="14">
        <v>38351</v>
      </c>
      <c r="AZ86" s="18">
        <f t="shared" si="11"/>
        <v>2.1300333977418959</v>
      </c>
      <c r="BA86" s="18">
        <f t="shared" si="11"/>
        <v>1.8361493832975719</v>
      </c>
      <c r="BB86" s="18">
        <f t="shared" si="11"/>
        <v>0</v>
      </c>
      <c r="BC86" s="18">
        <f t="shared" si="11"/>
        <v>0</v>
      </c>
      <c r="BD86" s="18">
        <f t="shared" si="11"/>
        <v>0</v>
      </c>
      <c r="BE86" s="18">
        <f t="shared" si="11"/>
        <v>0</v>
      </c>
      <c r="BG86" s="20">
        <f t="shared" si="13"/>
        <v>2004</v>
      </c>
      <c r="BH86" s="14">
        <v>38322</v>
      </c>
      <c r="BI86" s="18">
        <f t="shared" si="14"/>
        <v>2.1300333977418959</v>
      </c>
      <c r="BJ86" s="18">
        <f t="shared" si="15"/>
        <v>1.8361493832975719</v>
      </c>
      <c r="BK86" s="18" t="str">
        <f t="shared" si="16"/>
        <v/>
      </c>
      <c r="BL86" s="18" t="str">
        <f t="shared" si="17"/>
        <v/>
      </c>
      <c r="BM86" s="18" t="str">
        <f t="shared" si="18"/>
        <v/>
      </c>
      <c r="BN86" s="18" t="str">
        <f t="shared" si="19"/>
        <v/>
      </c>
    </row>
    <row r="87" spans="1:66" x14ac:dyDescent="0.25">
      <c r="A87" s="4" t="s">
        <v>112</v>
      </c>
      <c r="B87" s="5"/>
      <c r="C87" s="5"/>
      <c r="D87" s="5"/>
      <c r="E87" s="5"/>
      <c r="F87" s="5"/>
      <c r="G87" s="5"/>
      <c r="H87" s="5">
        <v>2.0201426371087101</v>
      </c>
      <c r="I87" s="5">
        <v>1.7149564974012819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Z87" s="14">
        <v>38382</v>
      </c>
      <c r="AA87" s="7"/>
      <c r="AB87" s="7"/>
      <c r="AC87" s="7"/>
      <c r="AD87" s="7"/>
      <c r="AE87" s="7"/>
      <c r="AF87" s="17"/>
      <c r="AG87" s="17"/>
      <c r="AH87" s="17">
        <v>1.789533281257953</v>
      </c>
      <c r="AI87" s="17">
        <v>1.7120009232679989</v>
      </c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20">
        <f t="shared" si="12"/>
        <v>2005</v>
      </c>
      <c r="AY87" s="14">
        <v>38382</v>
      </c>
      <c r="AZ87" s="18">
        <f t="shared" si="11"/>
        <v>1.789533281257953</v>
      </c>
      <c r="BA87" s="18">
        <f t="shared" si="11"/>
        <v>1.7120009232679989</v>
      </c>
      <c r="BB87" s="18">
        <f t="shared" si="11"/>
        <v>0</v>
      </c>
      <c r="BC87" s="18">
        <f t="shared" si="11"/>
        <v>0</v>
      </c>
      <c r="BD87" s="18">
        <f t="shared" si="11"/>
        <v>0</v>
      </c>
      <c r="BE87" s="18">
        <f t="shared" si="11"/>
        <v>0</v>
      </c>
      <c r="BG87" s="20">
        <f t="shared" si="13"/>
        <v>2005</v>
      </c>
      <c r="BH87" s="14">
        <v>38353</v>
      </c>
      <c r="BI87" s="18">
        <f t="shared" si="14"/>
        <v>1.789533281257953</v>
      </c>
      <c r="BJ87" s="18">
        <f t="shared" si="15"/>
        <v>1.7120009232679989</v>
      </c>
      <c r="BK87" s="18" t="str">
        <f t="shared" si="16"/>
        <v/>
      </c>
      <c r="BL87" s="18" t="str">
        <f t="shared" si="17"/>
        <v/>
      </c>
      <c r="BM87" s="18" t="str">
        <f t="shared" si="18"/>
        <v/>
      </c>
      <c r="BN87" s="18" t="str">
        <f t="shared" si="19"/>
        <v/>
      </c>
    </row>
    <row r="88" spans="1:66" x14ac:dyDescent="0.25">
      <c r="A88" s="4" t="s">
        <v>190</v>
      </c>
      <c r="B88" s="5"/>
      <c r="C88" s="5"/>
      <c r="D88" s="5"/>
      <c r="E88" s="5"/>
      <c r="F88" s="5"/>
      <c r="G88" s="5"/>
      <c r="H88" s="5">
        <v>2.0673702250313819</v>
      </c>
      <c r="I88" s="5">
        <v>1.7591334217450068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Z88" s="14">
        <v>38385</v>
      </c>
      <c r="AA88" s="7"/>
      <c r="AB88" s="7"/>
      <c r="AC88" s="7"/>
      <c r="AD88" s="7"/>
      <c r="AE88" s="7"/>
      <c r="AF88" s="17"/>
      <c r="AG88" s="17"/>
      <c r="AH88" s="17">
        <v>1.7714245140294271</v>
      </c>
      <c r="AI88" s="17">
        <v>1.7137337632713558</v>
      </c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20">
        <f t="shared" si="12"/>
        <v>2005</v>
      </c>
      <c r="AY88" s="14">
        <v>38385</v>
      </c>
      <c r="AZ88" s="18">
        <f t="shared" si="11"/>
        <v>1.7714245140294271</v>
      </c>
      <c r="BA88" s="18">
        <f t="shared" si="11"/>
        <v>1.7137337632713558</v>
      </c>
      <c r="BB88" s="18">
        <f t="shared" si="11"/>
        <v>0</v>
      </c>
      <c r="BC88" s="18">
        <f t="shared" si="11"/>
        <v>0</v>
      </c>
      <c r="BD88" s="18">
        <f t="shared" si="11"/>
        <v>0</v>
      </c>
      <c r="BE88" s="18">
        <f t="shared" si="11"/>
        <v>0</v>
      </c>
      <c r="BG88" s="20">
        <f t="shared" si="13"/>
        <v>2005</v>
      </c>
      <c r="BH88" s="14">
        <v>38384</v>
      </c>
      <c r="BI88" s="18">
        <f t="shared" si="14"/>
        <v>1.7714245140294271</v>
      </c>
      <c r="BJ88" s="18">
        <f t="shared" si="15"/>
        <v>1.7137337632713558</v>
      </c>
      <c r="BK88" s="18" t="str">
        <f t="shared" si="16"/>
        <v/>
      </c>
      <c r="BL88" s="18" t="str">
        <f t="shared" si="17"/>
        <v/>
      </c>
      <c r="BM88" s="18" t="str">
        <f t="shared" si="18"/>
        <v/>
      </c>
      <c r="BN88" s="18" t="str">
        <f t="shared" si="19"/>
        <v/>
      </c>
    </row>
    <row r="89" spans="1:66" x14ac:dyDescent="0.25">
      <c r="A89" s="4" t="s">
        <v>191</v>
      </c>
      <c r="B89" s="5"/>
      <c r="C89" s="5"/>
      <c r="D89" s="5"/>
      <c r="E89" s="5"/>
      <c r="F89" s="5"/>
      <c r="G89" s="5"/>
      <c r="H89" s="5">
        <v>2.103899664912932</v>
      </c>
      <c r="I89" s="5">
        <v>1.7572752439691339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Z89" s="14">
        <v>38416</v>
      </c>
      <c r="AA89" s="7"/>
      <c r="AB89" s="7"/>
      <c r="AC89" s="7"/>
      <c r="AD89" s="7"/>
      <c r="AE89" s="7"/>
      <c r="AF89" s="17"/>
      <c r="AG89" s="17"/>
      <c r="AH89" s="17">
        <v>1.7810666345038499</v>
      </c>
      <c r="AI89" s="17">
        <v>1.728979770361222</v>
      </c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20">
        <f t="shared" si="12"/>
        <v>2005</v>
      </c>
      <c r="AY89" s="14">
        <v>38416</v>
      </c>
      <c r="AZ89" s="18">
        <f t="shared" si="11"/>
        <v>1.7810666345038499</v>
      </c>
      <c r="BA89" s="18">
        <f t="shared" si="11"/>
        <v>1.728979770361222</v>
      </c>
      <c r="BB89" s="18">
        <f t="shared" si="11"/>
        <v>0</v>
      </c>
      <c r="BC89" s="18">
        <f t="shared" si="11"/>
        <v>0</v>
      </c>
      <c r="BD89" s="18">
        <f t="shared" si="11"/>
        <v>0</v>
      </c>
      <c r="BE89" s="18">
        <f t="shared" si="11"/>
        <v>0</v>
      </c>
      <c r="BG89" s="20">
        <f t="shared" si="13"/>
        <v>2005</v>
      </c>
      <c r="BH89" s="14">
        <v>38412</v>
      </c>
      <c r="BI89" s="18">
        <f t="shared" si="14"/>
        <v>1.7810666345038499</v>
      </c>
      <c r="BJ89" s="18">
        <f t="shared" si="15"/>
        <v>1.728979770361222</v>
      </c>
      <c r="BK89" s="18" t="str">
        <f t="shared" si="16"/>
        <v/>
      </c>
      <c r="BL89" s="18" t="str">
        <f t="shared" si="17"/>
        <v/>
      </c>
      <c r="BM89" s="18" t="str">
        <f t="shared" si="18"/>
        <v/>
      </c>
      <c r="BN89" s="18" t="str">
        <f t="shared" si="19"/>
        <v/>
      </c>
    </row>
    <row r="90" spans="1:66" x14ac:dyDescent="0.25">
      <c r="A90" s="4" t="s">
        <v>113</v>
      </c>
      <c r="B90" s="5"/>
      <c r="C90" s="5"/>
      <c r="D90" s="5"/>
      <c r="E90" s="5"/>
      <c r="F90" s="5"/>
      <c r="G90" s="5"/>
      <c r="H90" s="5">
        <v>2.1137671206352242</v>
      </c>
      <c r="I90" s="5">
        <v>1.792903233382845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Z90" s="14">
        <v>38447</v>
      </c>
      <c r="AA90" s="7"/>
      <c r="AB90" s="7"/>
      <c r="AC90" s="7"/>
      <c r="AD90" s="7"/>
      <c r="AE90" s="7"/>
      <c r="AF90" s="17"/>
      <c r="AG90" s="17"/>
      <c r="AH90" s="17">
        <v>1.8119716295060959</v>
      </c>
      <c r="AI90" s="17">
        <v>1.6951459651122189</v>
      </c>
      <c r="AJ90" s="17">
        <v>1.8666666666666669</v>
      </c>
      <c r="AK90" s="17">
        <v>1.9090909090909089</v>
      </c>
      <c r="AL90" s="17">
        <v>1.94</v>
      </c>
      <c r="AM90" s="17">
        <v>1.96</v>
      </c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20">
        <f t="shared" si="12"/>
        <v>2005</v>
      </c>
      <c r="AY90" s="14">
        <v>38447</v>
      </c>
      <c r="AZ90" s="18">
        <f t="shared" si="11"/>
        <v>1.8119716295060959</v>
      </c>
      <c r="BA90" s="18">
        <f t="shared" si="11"/>
        <v>1.6951459651122189</v>
      </c>
      <c r="BB90" s="18">
        <f t="shared" si="11"/>
        <v>1.8666666666666669</v>
      </c>
      <c r="BC90" s="18">
        <f t="shared" si="11"/>
        <v>1.9090909090909089</v>
      </c>
      <c r="BD90" s="18">
        <f t="shared" si="11"/>
        <v>1.94</v>
      </c>
      <c r="BE90" s="18">
        <f t="shared" si="11"/>
        <v>1.96</v>
      </c>
      <c r="BG90" s="20">
        <f t="shared" si="13"/>
        <v>2005</v>
      </c>
      <c r="BH90" s="14">
        <v>38443</v>
      </c>
      <c r="BI90" s="18">
        <f t="shared" si="14"/>
        <v>1.8119716295060959</v>
      </c>
      <c r="BJ90" s="18">
        <f t="shared" si="15"/>
        <v>1.6951459651122189</v>
      </c>
      <c r="BK90" s="18">
        <f t="shared" si="16"/>
        <v>1.8666666666666669</v>
      </c>
      <c r="BL90" s="18">
        <f t="shared" si="17"/>
        <v>1.9090909090909089</v>
      </c>
      <c r="BM90" s="18">
        <f t="shared" si="18"/>
        <v>1.94</v>
      </c>
      <c r="BN90" s="18">
        <f t="shared" si="19"/>
        <v>1.96</v>
      </c>
    </row>
    <row r="91" spans="1:66" x14ac:dyDescent="0.25">
      <c r="A91" s="4" t="s">
        <v>192</v>
      </c>
      <c r="B91" s="5"/>
      <c r="C91" s="5"/>
      <c r="D91" s="5"/>
      <c r="E91" s="5"/>
      <c r="F91" s="5"/>
      <c r="G91" s="5"/>
      <c r="H91" s="5">
        <v>2.1280020992902688</v>
      </c>
      <c r="I91" s="5">
        <v>1.8188082025086789</v>
      </c>
      <c r="J91" s="5">
        <v>1.9</v>
      </c>
      <c r="K91" s="5">
        <v>1.9</v>
      </c>
      <c r="L91" s="5">
        <v>1.9</v>
      </c>
      <c r="M91" s="5">
        <v>1.9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Z91" s="14">
        <v>38478</v>
      </c>
      <c r="AA91" s="7"/>
      <c r="AB91" s="7"/>
      <c r="AC91" s="7"/>
      <c r="AD91" s="7"/>
      <c r="AE91" s="7"/>
      <c r="AF91" s="17"/>
      <c r="AG91" s="17"/>
      <c r="AH91" s="17">
        <v>1.8349719725432068</v>
      </c>
      <c r="AI91" s="17">
        <v>1.684148270163053</v>
      </c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20">
        <f t="shared" si="12"/>
        <v>2005</v>
      </c>
      <c r="AY91" s="14">
        <v>38478</v>
      </c>
      <c r="AZ91" s="18">
        <f t="shared" si="11"/>
        <v>1.8349719725432068</v>
      </c>
      <c r="BA91" s="18">
        <f t="shared" si="11"/>
        <v>1.684148270163053</v>
      </c>
      <c r="BB91" s="18">
        <f t="shared" si="11"/>
        <v>0</v>
      </c>
      <c r="BC91" s="18">
        <f t="shared" si="11"/>
        <v>0</v>
      </c>
      <c r="BD91" s="18">
        <f t="shared" si="11"/>
        <v>0</v>
      </c>
      <c r="BE91" s="18">
        <f t="shared" si="11"/>
        <v>0</v>
      </c>
      <c r="BG91" s="20">
        <f t="shared" si="13"/>
        <v>2005</v>
      </c>
      <c r="BH91" s="14">
        <v>38473</v>
      </c>
      <c r="BI91" s="18">
        <f t="shared" si="14"/>
        <v>1.8349719725432068</v>
      </c>
      <c r="BJ91" s="18">
        <f t="shared" si="15"/>
        <v>1.684148270163053</v>
      </c>
      <c r="BK91" s="18" t="str">
        <f t="shared" si="16"/>
        <v/>
      </c>
      <c r="BL91" s="18" t="str">
        <f t="shared" si="17"/>
        <v/>
      </c>
      <c r="BM91" s="18" t="str">
        <f t="shared" si="18"/>
        <v/>
      </c>
      <c r="BN91" s="18" t="str">
        <f t="shared" si="19"/>
        <v/>
      </c>
    </row>
    <row r="92" spans="1:66" x14ac:dyDescent="0.25">
      <c r="A92" s="4" t="s">
        <v>193</v>
      </c>
      <c r="B92" s="5"/>
      <c r="C92" s="5"/>
      <c r="D92" s="5"/>
      <c r="E92" s="5"/>
      <c r="F92" s="5"/>
      <c r="G92" s="5"/>
      <c r="H92" s="5">
        <v>2.1503431963896649</v>
      </c>
      <c r="I92" s="5">
        <v>1.8645563018504188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Z92" s="14">
        <v>38509</v>
      </c>
      <c r="AA92" s="7"/>
      <c r="AB92" s="7"/>
      <c r="AC92" s="7"/>
      <c r="AD92" s="7"/>
      <c r="AE92" s="7"/>
      <c r="AF92" s="17"/>
      <c r="AG92" s="17"/>
      <c r="AH92" s="17">
        <v>1.9114435739107511</v>
      </c>
      <c r="AI92" s="17">
        <v>1.6582323526060909</v>
      </c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20">
        <f t="shared" si="12"/>
        <v>2005</v>
      </c>
      <c r="AY92" s="14">
        <v>38509</v>
      </c>
      <c r="AZ92" s="18">
        <f t="shared" si="11"/>
        <v>1.9114435739107511</v>
      </c>
      <c r="BA92" s="18">
        <f t="shared" si="11"/>
        <v>1.6582323526060909</v>
      </c>
      <c r="BB92" s="18">
        <f t="shared" si="11"/>
        <v>0</v>
      </c>
      <c r="BC92" s="18">
        <f t="shared" si="11"/>
        <v>0</v>
      </c>
      <c r="BD92" s="18">
        <f t="shared" si="11"/>
        <v>0</v>
      </c>
      <c r="BE92" s="18">
        <f t="shared" si="11"/>
        <v>0</v>
      </c>
      <c r="BG92" s="20">
        <f t="shared" si="13"/>
        <v>2005</v>
      </c>
      <c r="BH92" s="14">
        <v>38504</v>
      </c>
      <c r="BI92" s="18">
        <f t="shared" si="14"/>
        <v>1.9114435739107511</v>
      </c>
      <c r="BJ92" s="18">
        <f t="shared" si="15"/>
        <v>1.6582323526060909</v>
      </c>
      <c r="BK92" s="18" t="str">
        <f t="shared" si="16"/>
        <v/>
      </c>
      <c r="BL92" s="18" t="str">
        <f t="shared" si="17"/>
        <v/>
      </c>
      <c r="BM92" s="18" t="str">
        <f t="shared" si="18"/>
        <v/>
      </c>
      <c r="BN92" s="18" t="str">
        <f t="shared" si="19"/>
        <v/>
      </c>
    </row>
    <row r="93" spans="1:66" x14ac:dyDescent="0.25">
      <c r="A93" s="4" t="s">
        <v>114</v>
      </c>
      <c r="B93" s="5"/>
      <c r="C93" s="5"/>
      <c r="D93" s="5"/>
      <c r="E93" s="5"/>
      <c r="F93" s="5"/>
      <c r="G93" s="5"/>
      <c r="H93" s="5">
        <v>2.1300333977418959</v>
      </c>
      <c r="I93" s="5">
        <v>1.8361493832975719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Z93" s="14">
        <v>38540</v>
      </c>
      <c r="AA93" s="7"/>
      <c r="AB93" s="7"/>
      <c r="AC93" s="7"/>
      <c r="AD93" s="7"/>
      <c r="AE93" s="7"/>
      <c r="AF93" s="17"/>
      <c r="AG93" s="17"/>
      <c r="AH93" s="17">
        <v>1.993359175715842</v>
      </c>
      <c r="AI93" s="17">
        <v>1.6632170983879579</v>
      </c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20">
        <f t="shared" si="12"/>
        <v>2005</v>
      </c>
      <c r="AY93" s="14">
        <v>38540</v>
      </c>
      <c r="AZ93" s="18">
        <f t="shared" si="11"/>
        <v>1.993359175715842</v>
      </c>
      <c r="BA93" s="18">
        <f t="shared" si="11"/>
        <v>1.6632170983879579</v>
      </c>
      <c r="BB93" s="18">
        <f t="shared" si="11"/>
        <v>0</v>
      </c>
      <c r="BC93" s="18">
        <f t="shared" si="11"/>
        <v>0</v>
      </c>
      <c r="BD93" s="18">
        <f t="shared" si="11"/>
        <v>0</v>
      </c>
      <c r="BE93" s="18">
        <f t="shared" si="11"/>
        <v>0</v>
      </c>
      <c r="BG93" s="20">
        <f t="shared" si="13"/>
        <v>2005</v>
      </c>
      <c r="BH93" s="14">
        <v>38534</v>
      </c>
      <c r="BI93" s="18">
        <f t="shared" si="14"/>
        <v>1.993359175715842</v>
      </c>
      <c r="BJ93" s="18">
        <f t="shared" si="15"/>
        <v>1.6632170983879579</v>
      </c>
      <c r="BK93" s="18" t="str">
        <f t="shared" si="16"/>
        <v/>
      </c>
      <c r="BL93" s="18" t="str">
        <f t="shared" si="17"/>
        <v/>
      </c>
      <c r="BM93" s="18" t="str">
        <f t="shared" si="18"/>
        <v/>
      </c>
      <c r="BN93" s="18" t="str">
        <f t="shared" si="19"/>
        <v/>
      </c>
    </row>
    <row r="94" spans="1:66" x14ac:dyDescent="0.25">
      <c r="A94" s="2" t="s">
        <v>30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Z94" s="14">
        <v>38571</v>
      </c>
      <c r="AA94" s="7"/>
      <c r="AB94" s="7"/>
      <c r="AC94" s="7"/>
      <c r="AD94" s="7"/>
      <c r="AE94" s="7"/>
      <c r="AF94" s="17"/>
      <c r="AG94" s="17"/>
      <c r="AH94" s="17">
        <v>2.011079677486892</v>
      </c>
      <c r="AI94" s="17">
        <v>1.6679524943928001</v>
      </c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20">
        <f t="shared" si="12"/>
        <v>2005</v>
      </c>
      <c r="AY94" s="14">
        <v>38571</v>
      </c>
      <c r="AZ94" s="18">
        <f t="shared" si="11"/>
        <v>2.011079677486892</v>
      </c>
      <c r="BA94" s="18">
        <f t="shared" si="11"/>
        <v>1.6679524943928001</v>
      </c>
      <c r="BB94" s="18">
        <f t="shared" si="11"/>
        <v>0</v>
      </c>
      <c r="BC94" s="18">
        <f t="shared" si="11"/>
        <v>0</v>
      </c>
      <c r="BD94" s="18">
        <f t="shared" si="11"/>
        <v>0</v>
      </c>
      <c r="BE94" s="18">
        <f t="shared" si="11"/>
        <v>0</v>
      </c>
      <c r="BG94" s="20">
        <f t="shared" si="13"/>
        <v>2005</v>
      </c>
      <c r="BH94" s="14">
        <v>38565</v>
      </c>
      <c r="BI94" s="18">
        <f t="shared" si="14"/>
        <v>2.011079677486892</v>
      </c>
      <c r="BJ94" s="18">
        <f t="shared" si="15"/>
        <v>1.6679524943928001</v>
      </c>
      <c r="BK94" s="18" t="str">
        <f t="shared" si="16"/>
        <v/>
      </c>
      <c r="BL94" s="18" t="str">
        <f t="shared" si="17"/>
        <v/>
      </c>
      <c r="BM94" s="18" t="str">
        <f t="shared" si="18"/>
        <v/>
      </c>
      <c r="BN94" s="18" t="str">
        <f t="shared" si="19"/>
        <v/>
      </c>
    </row>
    <row r="95" spans="1:66" x14ac:dyDescent="0.25">
      <c r="A95" s="4" t="s">
        <v>194</v>
      </c>
      <c r="B95" s="5"/>
      <c r="C95" s="5"/>
      <c r="D95" s="5"/>
      <c r="E95" s="5"/>
      <c r="F95" s="5"/>
      <c r="G95" s="5"/>
      <c r="H95" s="5"/>
      <c r="I95" s="5">
        <v>1.789533281257953</v>
      </c>
      <c r="J95" s="5">
        <v>1.7120009232679989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Z95" s="14">
        <v>38602</v>
      </c>
      <c r="AA95" s="7"/>
      <c r="AB95" s="7"/>
      <c r="AC95" s="7"/>
      <c r="AD95" s="7"/>
      <c r="AE95" s="7"/>
      <c r="AF95" s="17"/>
      <c r="AG95" s="17"/>
      <c r="AH95" s="17">
        <v>2.0855674473560453</v>
      </c>
      <c r="AI95" s="17">
        <v>1.8173922765935022</v>
      </c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20">
        <f t="shared" si="12"/>
        <v>2005</v>
      </c>
      <c r="AY95" s="14">
        <v>38602</v>
      </c>
      <c r="AZ95" s="18">
        <f t="shared" si="11"/>
        <v>2.0855674473560453</v>
      </c>
      <c r="BA95" s="18">
        <f t="shared" si="11"/>
        <v>1.8173922765935022</v>
      </c>
      <c r="BB95" s="18">
        <f t="shared" si="11"/>
        <v>0</v>
      </c>
      <c r="BC95" s="18">
        <f t="shared" si="11"/>
        <v>0</v>
      </c>
      <c r="BD95" s="18">
        <f t="shared" si="11"/>
        <v>0</v>
      </c>
      <c r="BE95" s="18">
        <f t="shared" si="11"/>
        <v>0</v>
      </c>
      <c r="BG95" s="20">
        <f t="shared" si="13"/>
        <v>2005</v>
      </c>
      <c r="BH95" s="14">
        <v>38596</v>
      </c>
      <c r="BI95" s="18">
        <f t="shared" si="14"/>
        <v>2.0855674473560453</v>
      </c>
      <c r="BJ95" s="18">
        <f t="shared" si="15"/>
        <v>1.8173922765935022</v>
      </c>
      <c r="BK95" s="18" t="str">
        <f t="shared" si="16"/>
        <v/>
      </c>
      <c r="BL95" s="18" t="str">
        <f t="shared" si="17"/>
        <v/>
      </c>
      <c r="BM95" s="18" t="str">
        <f t="shared" si="18"/>
        <v/>
      </c>
      <c r="BN95" s="18" t="str">
        <f t="shared" si="19"/>
        <v/>
      </c>
    </row>
    <row r="96" spans="1:66" x14ac:dyDescent="0.25">
      <c r="A96" s="4" t="s">
        <v>195</v>
      </c>
      <c r="B96" s="5"/>
      <c r="C96" s="5"/>
      <c r="D96" s="5"/>
      <c r="E96" s="5"/>
      <c r="F96" s="5"/>
      <c r="G96" s="5"/>
      <c r="H96" s="5"/>
      <c r="I96" s="5">
        <v>1.7714245140294271</v>
      </c>
      <c r="J96" s="5">
        <v>1.7137337632713558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Z96" s="14">
        <v>38633</v>
      </c>
      <c r="AA96" s="7"/>
      <c r="AB96" s="7"/>
      <c r="AC96" s="7"/>
      <c r="AD96" s="7"/>
      <c r="AE96" s="7"/>
      <c r="AF96" s="17"/>
      <c r="AG96" s="17"/>
      <c r="AH96" s="17">
        <v>2.1640937049731588</v>
      </c>
      <c r="AI96" s="17">
        <v>1.861347113379169</v>
      </c>
      <c r="AJ96" s="17">
        <v>1.754755416726212</v>
      </c>
      <c r="AK96" s="17">
        <v>1.843451388888889</v>
      </c>
      <c r="AL96" s="17">
        <v>1.8788077731092441</v>
      </c>
      <c r="AM96" s="17">
        <v>1.882352941176471</v>
      </c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20">
        <f t="shared" si="12"/>
        <v>2005</v>
      </c>
      <c r="AY96" s="14">
        <v>38633</v>
      </c>
      <c r="AZ96" s="18">
        <f t="shared" si="11"/>
        <v>2.1640937049731588</v>
      </c>
      <c r="BA96" s="18">
        <f t="shared" si="11"/>
        <v>1.861347113379169</v>
      </c>
      <c r="BB96" s="18">
        <f t="shared" si="11"/>
        <v>1.754755416726212</v>
      </c>
      <c r="BC96" s="18">
        <f t="shared" si="11"/>
        <v>1.843451388888889</v>
      </c>
      <c r="BD96" s="18">
        <f t="shared" si="11"/>
        <v>1.8788077731092441</v>
      </c>
      <c r="BE96" s="18">
        <f t="shared" si="11"/>
        <v>1.882352941176471</v>
      </c>
      <c r="BG96" s="20">
        <f t="shared" si="13"/>
        <v>2005</v>
      </c>
      <c r="BH96" s="14">
        <v>38626</v>
      </c>
      <c r="BI96" s="18">
        <f t="shared" si="14"/>
        <v>2.1640937049731588</v>
      </c>
      <c r="BJ96" s="18">
        <f t="shared" si="15"/>
        <v>1.861347113379169</v>
      </c>
      <c r="BK96" s="18">
        <f t="shared" si="16"/>
        <v>1.754755416726212</v>
      </c>
      <c r="BL96" s="18">
        <f t="shared" si="17"/>
        <v>1.843451388888889</v>
      </c>
      <c r="BM96" s="18">
        <f t="shared" si="18"/>
        <v>1.8788077731092441</v>
      </c>
      <c r="BN96" s="18">
        <f t="shared" si="19"/>
        <v>1.882352941176471</v>
      </c>
    </row>
    <row r="97" spans="1:66" x14ac:dyDescent="0.25">
      <c r="A97" s="4" t="s">
        <v>196</v>
      </c>
      <c r="B97" s="5"/>
      <c r="C97" s="5"/>
      <c r="D97" s="5"/>
      <c r="E97" s="5"/>
      <c r="F97" s="5"/>
      <c r="G97" s="5"/>
      <c r="H97" s="5"/>
      <c r="I97" s="5">
        <v>1.7810666345038499</v>
      </c>
      <c r="J97" s="5">
        <v>1.728979770361222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Z97" s="14">
        <v>38664</v>
      </c>
      <c r="AA97" s="7"/>
      <c r="AB97" s="7"/>
      <c r="AC97" s="7"/>
      <c r="AD97" s="7"/>
      <c r="AE97" s="7"/>
      <c r="AF97" s="17"/>
      <c r="AG97" s="17"/>
      <c r="AH97" s="17">
        <v>2.1930495083417818</v>
      </c>
      <c r="AI97" s="17">
        <v>1.9352905550586479</v>
      </c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20">
        <f t="shared" si="12"/>
        <v>2005</v>
      </c>
      <c r="AY97" s="14">
        <v>38664</v>
      </c>
      <c r="AZ97" s="18">
        <f t="shared" ref="AZ97:BE128" si="20">IF(($AX97+AZ$7)=$AA$8,$AA97,IF(($AX97+AZ$7)=$AB$8,$AB97,IF(($AX97+AZ$7)=$AC$8,$AC97,IF(($AX97+AZ$7)=$AD$8,$AD97,IF(($AX97+AZ$7)=$AE$8,$AE97,IF(($AX97+AZ$7)=$AF$8,$AF97,IF(($AX97+AZ$7)=$AG$8,$AG97,IF(($AX97+AZ$7)=$AH$8,$AH97,IF(($AX97+AZ$7)=$AI$8,$AI97,IF(($AX97+AZ$7)=$AJ$8,$AJ97,IF(($AX97+AZ$7)=$AK$8,$AK97,IF(($AX97+AZ$7)=$AL$8,$AL97,IF(($AX97+AZ$7)=$AM$8,$AM97,IF(($AX97+AZ$7)=$AN$8,$AN97,IF(($AX97+AZ$7)=$AO$8,$AO97,IF(($AX97+AZ$7)=$AP$8,$AP97,IF(($AX97+AZ$7)=$AQ$8,$AQ97,IF(($AX97+AZ$7)=$AR$8,$AR97,IF(($AX97+AZ$7)=$AS$8,$AS97,IF(($AX97+AZ$7)=$AT$8,$AT97,IF(($AX97+AZ$7)=$AU$8,$AU97,IF(($AX97+AZ$7)=$AV$8,$AV97,IF(($AX97+AZ$7)=$AW$8,$AW97,"")))))))))))))))))))))))</f>
        <v>2.1930495083417818</v>
      </c>
      <c r="BA97" s="18">
        <f t="shared" si="20"/>
        <v>1.9352905550586479</v>
      </c>
      <c r="BB97" s="18">
        <f t="shared" si="20"/>
        <v>0</v>
      </c>
      <c r="BC97" s="18">
        <f t="shared" si="20"/>
        <v>0</v>
      </c>
      <c r="BD97" s="18">
        <f t="shared" si="20"/>
        <v>0</v>
      </c>
      <c r="BE97" s="18">
        <f t="shared" si="20"/>
        <v>0</v>
      </c>
      <c r="BG97" s="20">
        <f t="shared" si="13"/>
        <v>2005</v>
      </c>
      <c r="BH97" s="14">
        <v>38657</v>
      </c>
      <c r="BI97" s="18">
        <f t="shared" si="14"/>
        <v>2.1930495083417818</v>
      </c>
      <c r="BJ97" s="18">
        <f t="shared" si="15"/>
        <v>1.9352905550586479</v>
      </c>
      <c r="BK97" s="18" t="str">
        <f t="shared" si="16"/>
        <v/>
      </c>
      <c r="BL97" s="18" t="str">
        <f t="shared" si="17"/>
        <v/>
      </c>
      <c r="BM97" s="18" t="str">
        <f t="shared" si="18"/>
        <v/>
      </c>
      <c r="BN97" s="18" t="str">
        <f t="shared" si="19"/>
        <v/>
      </c>
    </row>
    <row r="98" spans="1:66" x14ac:dyDescent="0.25">
      <c r="A98" s="4" t="s">
        <v>197</v>
      </c>
      <c r="B98" s="5"/>
      <c r="C98" s="5"/>
      <c r="D98" s="5"/>
      <c r="E98" s="5"/>
      <c r="F98" s="5"/>
      <c r="G98" s="5"/>
      <c r="H98" s="5"/>
      <c r="I98" s="5">
        <v>1.8119716295060959</v>
      </c>
      <c r="J98" s="5">
        <v>1.6951459651122189</v>
      </c>
      <c r="K98" s="5">
        <v>1.8666666666666669</v>
      </c>
      <c r="L98" s="5">
        <v>1.9090909090909089</v>
      </c>
      <c r="M98" s="5">
        <v>1.94</v>
      </c>
      <c r="N98" s="5">
        <v>1.96</v>
      </c>
      <c r="O98" s="5"/>
      <c r="P98" s="5"/>
      <c r="Q98" s="5"/>
      <c r="R98" s="5"/>
      <c r="S98" s="5"/>
      <c r="T98" s="5"/>
      <c r="U98" s="5"/>
      <c r="V98" s="5"/>
      <c r="W98" s="5"/>
      <c r="X98" s="5"/>
      <c r="Z98" s="14">
        <v>38695</v>
      </c>
      <c r="AA98" s="7"/>
      <c r="AB98" s="7"/>
      <c r="AC98" s="7"/>
      <c r="AD98" s="7"/>
      <c r="AE98" s="7"/>
      <c r="AF98" s="17"/>
      <c r="AG98" s="17"/>
      <c r="AH98" s="17">
        <v>2.197555953426964</v>
      </c>
      <c r="AI98" s="17">
        <v>1.9914674174547051</v>
      </c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20">
        <f t="shared" si="12"/>
        <v>2005</v>
      </c>
      <c r="AY98" s="14">
        <v>38695</v>
      </c>
      <c r="AZ98" s="18">
        <f t="shared" si="20"/>
        <v>2.197555953426964</v>
      </c>
      <c r="BA98" s="18">
        <f t="shared" si="20"/>
        <v>1.9914674174547051</v>
      </c>
      <c r="BB98" s="18">
        <f t="shared" si="20"/>
        <v>0</v>
      </c>
      <c r="BC98" s="18">
        <f t="shared" si="20"/>
        <v>0</v>
      </c>
      <c r="BD98" s="18">
        <f t="shared" si="20"/>
        <v>0</v>
      </c>
      <c r="BE98" s="18">
        <f t="shared" si="20"/>
        <v>0</v>
      </c>
      <c r="BG98" s="20">
        <f t="shared" si="13"/>
        <v>2005</v>
      </c>
      <c r="BH98" s="14">
        <v>38687</v>
      </c>
      <c r="BI98" s="18">
        <f t="shared" si="14"/>
        <v>2.197555953426964</v>
      </c>
      <c r="BJ98" s="18">
        <f t="shared" si="15"/>
        <v>1.9914674174547051</v>
      </c>
      <c r="BK98" s="18" t="str">
        <f t="shared" si="16"/>
        <v/>
      </c>
      <c r="BL98" s="18" t="str">
        <f t="shared" si="17"/>
        <v/>
      </c>
      <c r="BM98" s="18" t="str">
        <f t="shared" si="18"/>
        <v/>
      </c>
      <c r="BN98" s="18" t="str">
        <f t="shared" si="19"/>
        <v/>
      </c>
    </row>
    <row r="99" spans="1:66" x14ac:dyDescent="0.25">
      <c r="A99" s="4" t="s">
        <v>198</v>
      </c>
      <c r="B99" s="5"/>
      <c r="C99" s="5"/>
      <c r="D99" s="5"/>
      <c r="E99" s="5"/>
      <c r="F99" s="5"/>
      <c r="G99" s="5"/>
      <c r="H99" s="5"/>
      <c r="I99" s="5">
        <v>1.8349719725432068</v>
      </c>
      <c r="J99" s="5">
        <v>1.684148270163053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Z99" s="14">
        <v>38726</v>
      </c>
      <c r="AA99" s="7"/>
      <c r="AB99" s="7"/>
      <c r="AC99" s="7"/>
      <c r="AD99" s="7"/>
      <c r="AE99" s="7"/>
      <c r="AF99" s="17"/>
      <c r="AG99" s="17"/>
      <c r="AH99" s="17"/>
      <c r="AI99" s="17">
        <v>1.9869201860915029</v>
      </c>
      <c r="AJ99" s="17">
        <v>1.9848165422358521</v>
      </c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20">
        <f t="shared" si="12"/>
        <v>2006</v>
      </c>
      <c r="AY99" s="14">
        <v>38726</v>
      </c>
      <c r="AZ99" s="18">
        <f t="shared" si="20"/>
        <v>1.9869201860915029</v>
      </c>
      <c r="BA99" s="18">
        <f t="shared" si="20"/>
        <v>1.9848165422358521</v>
      </c>
      <c r="BB99" s="18">
        <f t="shared" si="20"/>
        <v>0</v>
      </c>
      <c r="BC99" s="18">
        <f t="shared" si="20"/>
        <v>0</v>
      </c>
      <c r="BD99" s="18">
        <f t="shared" si="20"/>
        <v>0</v>
      </c>
      <c r="BE99" s="18">
        <f t="shared" si="20"/>
        <v>0</v>
      </c>
      <c r="BG99" s="20">
        <f t="shared" si="13"/>
        <v>2006</v>
      </c>
      <c r="BH99" s="14">
        <v>38718</v>
      </c>
      <c r="BI99" s="18">
        <f t="shared" si="14"/>
        <v>1.9869201860915029</v>
      </c>
      <c r="BJ99" s="18">
        <f t="shared" si="15"/>
        <v>1.9848165422358521</v>
      </c>
      <c r="BK99" s="18" t="str">
        <f t="shared" si="16"/>
        <v/>
      </c>
      <c r="BL99" s="18" t="str">
        <f t="shared" si="17"/>
        <v/>
      </c>
      <c r="BM99" s="18" t="str">
        <f t="shared" si="18"/>
        <v/>
      </c>
      <c r="BN99" s="18" t="str">
        <f t="shared" si="19"/>
        <v/>
      </c>
    </row>
    <row r="100" spans="1:66" x14ac:dyDescent="0.25">
      <c r="A100" s="4" t="s">
        <v>199</v>
      </c>
      <c r="B100" s="5"/>
      <c r="C100" s="5"/>
      <c r="D100" s="5"/>
      <c r="E100" s="5"/>
      <c r="F100" s="5"/>
      <c r="G100" s="5"/>
      <c r="H100" s="5"/>
      <c r="I100" s="5">
        <v>1.9114435739107511</v>
      </c>
      <c r="J100" s="5">
        <v>1.6582323526060909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Z100" s="14">
        <v>38757</v>
      </c>
      <c r="AA100" s="7"/>
      <c r="AB100" s="7"/>
      <c r="AC100" s="7"/>
      <c r="AD100" s="7"/>
      <c r="AE100" s="7"/>
      <c r="AF100" s="17"/>
      <c r="AG100" s="17"/>
      <c r="AH100" s="17"/>
      <c r="AI100" s="17">
        <v>1.971713122368536</v>
      </c>
      <c r="AJ100" s="17">
        <v>1.9970436666923179</v>
      </c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20">
        <f t="shared" si="12"/>
        <v>2006</v>
      </c>
      <c r="AY100" s="14">
        <v>38757</v>
      </c>
      <c r="AZ100" s="18">
        <f t="shared" si="20"/>
        <v>1.971713122368536</v>
      </c>
      <c r="BA100" s="18">
        <f t="shared" si="20"/>
        <v>1.9970436666923179</v>
      </c>
      <c r="BB100" s="18">
        <f t="shared" si="20"/>
        <v>0</v>
      </c>
      <c r="BC100" s="18">
        <f t="shared" si="20"/>
        <v>0</v>
      </c>
      <c r="BD100" s="18">
        <f t="shared" si="20"/>
        <v>0</v>
      </c>
      <c r="BE100" s="18">
        <f t="shared" si="20"/>
        <v>0</v>
      </c>
      <c r="BG100" s="20">
        <f t="shared" si="13"/>
        <v>2006</v>
      </c>
      <c r="BH100" s="14">
        <v>38749</v>
      </c>
      <c r="BI100" s="18">
        <f t="shared" si="14"/>
        <v>1.971713122368536</v>
      </c>
      <c r="BJ100" s="18">
        <f t="shared" si="15"/>
        <v>1.9970436666923179</v>
      </c>
      <c r="BK100" s="18" t="str">
        <f t="shared" si="16"/>
        <v/>
      </c>
      <c r="BL100" s="18" t="str">
        <f t="shared" si="17"/>
        <v/>
      </c>
      <c r="BM100" s="18" t="str">
        <f t="shared" si="18"/>
        <v/>
      </c>
      <c r="BN100" s="18" t="str">
        <f t="shared" si="19"/>
        <v/>
      </c>
    </row>
    <row r="101" spans="1:66" x14ac:dyDescent="0.25">
      <c r="A101" s="4" t="s">
        <v>200</v>
      </c>
      <c r="B101" s="5"/>
      <c r="C101" s="5"/>
      <c r="D101" s="5"/>
      <c r="E101" s="5"/>
      <c r="F101" s="5"/>
      <c r="G101" s="5"/>
      <c r="H101" s="5"/>
      <c r="I101" s="5">
        <v>1.993359175715842</v>
      </c>
      <c r="J101" s="5">
        <v>1.6632170983879579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Z101" s="14">
        <v>38788</v>
      </c>
      <c r="AA101" s="7"/>
      <c r="AB101" s="7"/>
      <c r="AC101" s="7"/>
      <c r="AD101" s="7"/>
      <c r="AE101" s="7"/>
      <c r="AF101" s="17"/>
      <c r="AG101" s="17"/>
      <c r="AH101" s="17"/>
      <c r="AI101" s="17">
        <v>1.9956830295549948</v>
      </c>
      <c r="AJ101" s="17">
        <v>2.040420681679433</v>
      </c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20">
        <f t="shared" si="12"/>
        <v>2006</v>
      </c>
      <c r="AY101" s="14">
        <v>38788</v>
      </c>
      <c r="AZ101" s="18">
        <f t="shared" si="20"/>
        <v>1.9956830295549948</v>
      </c>
      <c r="BA101" s="18">
        <f t="shared" si="20"/>
        <v>2.040420681679433</v>
      </c>
      <c r="BB101" s="18">
        <f t="shared" si="20"/>
        <v>0</v>
      </c>
      <c r="BC101" s="18">
        <f t="shared" si="20"/>
        <v>0</v>
      </c>
      <c r="BD101" s="18">
        <f t="shared" si="20"/>
        <v>0</v>
      </c>
      <c r="BE101" s="18">
        <f t="shared" si="20"/>
        <v>0</v>
      </c>
      <c r="BG101" s="20">
        <f t="shared" si="13"/>
        <v>2006</v>
      </c>
      <c r="BH101" s="14">
        <v>38777</v>
      </c>
      <c r="BI101" s="18">
        <f t="shared" si="14"/>
        <v>1.9956830295549948</v>
      </c>
      <c r="BJ101" s="18">
        <f t="shared" si="15"/>
        <v>2.040420681679433</v>
      </c>
      <c r="BK101" s="18" t="str">
        <f t="shared" si="16"/>
        <v/>
      </c>
      <c r="BL101" s="18" t="str">
        <f t="shared" si="17"/>
        <v/>
      </c>
      <c r="BM101" s="18" t="str">
        <f t="shared" si="18"/>
        <v/>
      </c>
      <c r="BN101" s="18" t="str">
        <f t="shared" si="19"/>
        <v/>
      </c>
    </row>
    <row r="102" spans="1:66" x14ac:dyDescent="0.25">
      <c r="A102" s="4" t="s">
        <v>201</v>
      </c>
      <c r="B102" s="5"/>
      <c r="C102" s="5"/>
      <c r="D102" s="5"/>
      <c r="E102" s="5"/>
      <c r="F102" s="5"/>
      <c r="G102" s="5"/>
      <c r="H102" s="5"/>
      <c r="I102" s="5">
        <v>2.011079677486892</v>
      </c>
      <c r="J102" s="5">
        <v>1.6679524943928001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Z102" s="14">
        <v>38819</v>
      </c>
      <c r="AA102" s="7"/>
      <c r="AB102" s="7"/>
      <c r="AC102" s="7"/>
      <c r="AD102" s="7"/>
      <c r="AE102" s="7"/>
      <c r="AF102" s="17"/>
      <c r="AG102" s="17"/>
      <c r="AH102" s="17"/>
      <c r="AI102" s="17">
        <v>2.004791503736866</v>
      </c>
      <c r="AJ102" s="17">
        <v>2.0492269146944619</v>
      </c>
      <c r="AK102" s="17">
        <v>1.8533333333333331</v>
      </c>
      <c r="AL102" s="17">
        <v>1.913333333333334</v>
      </c>
      <c r="AM102" s="17">
        <v>1.926666666666667</v>
      </c>
      <c r="AN102" s="17">
        <v>1.946666666666667</v>
      </c>
      <c r="AO102" s="17"/>
      <c r="AP102" s="17"/>
      <c r="AQ102" s="17"/>
      <c r="AR102" s="17"/>
      <c r="AS102" s="17"/>
      <c r="AT102" s="17"/>
      <c r="AU102" s="17"/>
      <c r="AV102" s="17"/>
      <c r="AW102" s="17"/>
      <c r="AX102" s="20">
        <f t="shared" si="12"/>
        <v>2006</v>
      </c>
      <c r="AY102" s="14">
        <v>38819</v>
      </c>
      <c r="AZ102" s="18">
        <f t="shared" si="20"/>
        <v>2.004791503736866</v>
      </c>
      <c r="BA102" s="18">
        <f t="shared" si="20"/>
        <v>2.0492269146944619</v>
      </c>
      <c r="BB102" s="18">
        <f t="shared" si="20"/>
        <v>1.8533333333333331</v>
      </c>
      <c r="BC102" s="18">
        <f t="shared" si="20"/>
        <v>1.913333333333334</v>
      </c>
      <c r="BD102" s="18">
        <f t="shared" si="20"/>
        <v>1.926666666666667</v>
      </c>
      <c r="BE102" s="18">
        <f t="shared" si="20"/>
        <v>1.946666666666667</v>
      </c>
      <c r="BG102" s="20">
        <f t="shared" si="13"/>
        <v>2006</v>
      </c>
      <c r="BH102" s="14">
        <v>38808</v>
      </c>
      <c r="BI102" s="18">
        <f t="shared" si="14"/>
        <v>2.004791503736866</v>
      </c>
      <c r="BJ102" s="18">
        <f t="shared" si="15"/>
        <v>2.0492269146944619</v>
      </c>
      <c r="BK102" s="18">
        <f t="shared" si="16"/>
        <v>1.8533333333333331</v>
      </c>
      <c r="BL102" s="18">
        <f t="shared" si="17"/>
        <v>1.913333333333334</v>
      </c>
      <c r="BM102" s="18">
        <f t="shared" si="18"/>
        <v>1.926666666666667</v>
      </c>
      <c r="BN102" s="18">
        <f t="shared" si="19"/>
        <v>1.946666666666667</v>
      </c>
    </row>
    <row r="103" spans="1:66" x14ac:dyDescent="0.25">
      <c r="A103" s="4" t="s">
        <v>202</v>
      </c>
      <c r="B103" s="5"/>
      <c r="C103" s="5"/>
      <c r="D103" s="5"/>
      <c r="E103" s="5"/>
      <c r="F103" s="5"/>
      <c r="G103" s="5"/>
      <c r="H103" s="5"/>
      <c r="I103" s="5">
        <v>2.0855674473560453</v>
      </c>
      <c r="J103" s="5">
        <v>1.8173922765935022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Z103" s="14">
        <v>38850</v>
      </c>
      <c r="AA103" s="7"/>
      <c r="AB103" s="7"/>
      <c r="AC103" s="7"/>
      <c r="AD103" s="7"/>
      <c r="AE103" s="7"/>
      <c r="AF103" s="17"/>
      <c r="AG103" s="17"/>
      <c r="AH103" s="17"/>
      <c r="AI103" s="17">
        <v>2.1126764093551009</v>
      </c>
      <c r="AJ103" s="17">
        <v>2.077069015393866</v>
      </c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20">
        <f t="shared" si="12"/>
        <v>2006</v>
      </c>
      <c r="AY103" s="14">
        <v>38850</v>
      </c>
      <c r="AZ103" s="18">
        <f t="shared" si="20"/>
        <v>2.1126764093551009</v>
      </c>
      <c r="BA103" s="18">
        <f t="shared" si="20"/>
        <v>2.077069015393866</v>
      </c>
      <c r="BB103" s="18">
        <f t="shared" si="20"/>
        <v>0</v>
      </c>
      <c r="BC103" s="18">
        <f t="shared" si="20"/>
        <v>0</v>
      </c>
      <c r="BD103" s="18">
        <f t="shared" si="20"/>
        <v>0</v>
      </c>
      <c r="BE103" s="18">
        <f t="shared" si="20"/>
        <v>0</v>
      </c>
      <c r="BG103" s="20">
        <f t="shared" si="13"/>
        <v>2006</v>
      </c>
      <c r="BH103" s="14">
        <v>38838</v>
      </c>
      <c r="BI103" s="18">
        <f t="shared" si="14"/>
        <v>2.1126764093551009</v>
      </c>
      <c r="BJ103" s="18">
        <f t="shared" si="15"/>
        <v>2.077069015393866</v>
      </c>
      <c r="BK103" s="18" t="str">
        <f t="shared" si="16"/>
        <v/>
      </c>
      <c r="BL103" s="18" t="str">
        <f t="shared" si="17"/>
        <v/>
      </c>
      <c r="BM103" s="18" t="str">
        <f t="shared" si="18"/>
        <v/>
      </c>
      <c r="BN103" s="18" t="str">
        <f t="shared" si="19"/>
        <v/>
      </c>
    </row>
    <row r="104" spans="1:66" x14ac:dyDescent="0.25">
      <c r="A104" s="4" t="s">
        <v>203</v>
      </c>
      <c r="B104" s="5"/>
      <c r="C104" s="5"/>
      <c r="D104" s="5"/>
      <c r="E104" s="5"/>
      <c r="F104" s="5"/>
      <c r="G104" s="5"/>
      <c r="H104" s="5"/>
      <c r="I104" s="5">
        <v>2.1640937049731588</v>
      </c>
      <c r="J104" s="5">
        <v>1.861347113379169</v>
      </c>
      <c r="K104" s="5">
        <v>1.754755416726212</v>
      </c>
      <c r="L104" s="5">
        <v>1.843451388888889</v>
      </c>
      <c r="M104" s="5">
        <v>1.8788077731092441</v>
      </c>
      <c r="N104" s="5">
        <v>1.882352941176471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Z104" s="14">
        <v>38881</v>
      </c>
      <c r="AA104" s="7"/>
      <c r="AB104" s="7"/>
      <c r="AC104" s="7"/>
      <c r="AD104" s="7"/>
      <c r="AE104" s="7"/>
      <c r="AF104" s="17"/>
      <c r="AG104" s="17"/>
      <c r="AH104" s="17"/>
      <c r="AI104" s="17">
        <v>2.1994807660916451</v>
      </c>
      <c r="AJ104" s="17">
        <v>2.1170284795587029</v>
      </c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20">
        <f t="shared" si="12"/>
        <v>2006</v>
      </c>
      <c r="AY104" s="14">
        <v>38881</v>
      </c>
      <c r="AZ104" s="18">
        <f t="shared" si="20"/>
        <v>2.1994807660916451</v>
      </c>
      <c r="BA104" s="18">
        <f t="shared" si="20"/>
        <v>2.1170284795587029</v>
      </c>
      <c r="BB104" s="18">
        <f t="shared" si="20"/>
        <v>0</v>
      </c>
      <c r="BC104" s="18">
        <f t="shared" si="20"/>
        <v>0</v>
      </c>
      <c r="BD104" s="18">
        <f t="shared" si="20"/>
        <v>0</v>
      </c>
      <c r="BE104" s="18">
        <f t="shared" si="20"/>
        <v>0</v>
      </c>
      <c r="BG104" s="20">
        <f t="shared" si="13"/>
        <v>2006</v>
      </c>
      <c r="BH104" s="14">
        <v>38869</v>
      </c>
      <c r="BI104" s="18">
        <f t="shared" si="14"/>
        <v>2.1994807660916451</v>
      </c>
      <c r="BJ104" s="18">
        <f t="shared" si="15"/>
        <v>2.1170284795587029</v>
      </c>
      <c r="BK104" s="18" t="str">
        <f t="shared" si="16"/>
        <v/>
      </c>
      <c r="BL104" s="18" t="str">
        <f t="shared" si="17"/>
        <v/>
      </c>
      <c r="BM104" s="18" t="str">
        <f t="shared" si="18"/>
        <v/>
      </c>
      <c r="BN104" s="18" t="str">
        <f t="shared" si="19"/>
        <v/>
      </c>
    </row>
    <row r="105" spans="1:66" x14ac:dyDescent="0.25">
      <c r="A105" s="4" t="s">
        <v>204</v>
      </c>
      <c r="B105" s="5"/>
      <c r="C105" s="5"/>
      <c r="D105" s="5"/>
      <c r="E105" s="5"/>
      <c r="F105" s="5"/>
      <c r="G105" s="5"/>
      <c r="H105" s="5"/>
      <c r="I105" s="5">
        <v>2.1930495083417818</v>
      </c>
      <c r="J105" s="5">
        <v>1.9352905550586479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Z105" s="14">
        <v>38912</v>
      </c>
      <c r="AA105" s="7"/>
      <c r="AB105" s="7"/>
      <c r="AC105" s="7"/>
      <c r="AD105" s="7"/>
      <c r="AE105" s="7"/>
      <c r="AF105" s="17"/>
      <c r="AG105" s="17"/>
      <c r="AH105" s="17"/>
      <c r="AI105" s="17">
        <v>2.2345157465117249</v>
      </c>
      <c r="AJ105" s="17">
        <v>2.14881434850802</v>
      </c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20">
        <f t="shared" si="12"/>
        <v>2006</v>
      </c>
      <c r="AY105" s="14">
        <v>38912</v>
      </c>
      <c r="AZ105" s="18">
        <f t="shared" si="20"/>
        <v>2.2345157465117249</v>
      </c>
      <c r="BA105" s="18">
        <f t="shared" si="20"/>
        <v>2.14881434850802</v>
      </c>
      <c r="BB105" s="18">
        <f t="shared" si="20"/>
        <v>0</v>
      </c>
      <c r="BC105" s="18">
        <f t="shared" si="20"/>
        <v>0</v>
      </c>
      <c r="BD105" s="18">
        <f t="shared" si="20"/>
        <v>0</v>
      </c>
      <c r="BE105" s="18">
        <f t="shared" si="20"/>
        <v>0</v>
      </c>
      <c r="BG105" s="20">
        <f t="shared" si="13"/>
        <v>2006</v>
      </c>
      <c r="BH105" s="14">
        <v>38899</v>
      </c>
      <c r="BI105" s="18">
        <f t="shared" si="14"/>
        <v>2.2345157465117249</v>
      </c>
      <c r="BJ105" s="18">
        <f t="shared" si="15"/>
        <v>2.14881434850802</v>
      </c>
      <c r="BK105" s="18" t="str">
        <f t="shared" si="16"/>
        <v/>
      </c>
      <c r="BL105" s="18" t="str">
        <f t="shared" si="17"/>
        <v/>
      </c>
      <c r="BM105" s="18" t="str">
        <f t="shared" si="18"/>
        <v/>
      </c>
      <c r="BN105" s="18" t="str">
        <f t="shared" si="19"/>
        <v/>
      </c>
    </row>
    <row r="106" spans="1:66" x14ac:dyDescent="0.25">
      <c r="A106" s="4" t="s">
        <v>205</v>
      </c>
      <c r="B106" s="5"/>
      <c r="C106" s="5"/>
      <c r="D106" s="5"/>
      <c r="E106" s="5"/>
      <c r="F106" s="5"/>
      <c r="G106" s="5"/>
      <c r="H106" s="5"/>
      <c r="I106" s="5">
        <v>2.197555953426964</v>
      </c>
      <c r="J106" s="5">
        <v>1.9914674174547051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Z106" s="14">
        <v>38943</v>
      </c>
      <c r="AA106" s="7"/>
      <c r="AB106" s="7"/>
      <c r="AC106" s="7"/>
      <c r="AD106" s="7"/>
      <c r="AE106" s="7"/>
      <c r="AF106" s="17"/>
      <c r="AG106" s="17"/>
      <c r="AH106" s="17"/>
      <c r="AI106" s="17">
        <v>2.273545660168836</v>
      </c>
      <c r="AJ106" s="17">
        <v>2.190673047818394</v>
      </c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20">
        <f t="shared" si="12"/>
        <v>2006</v>
      </c>
      <c r="AY106" s="14">
        <v>38943</v>
      </c>
      <c r="AZ106" s="18">
        <f t="shared" si="20"/>
        <v>2.273545660168836</v>
      </c>
      <c r="BA106" s="18">
        <f t="shared" si="20"/>
        <v>2.190673047818394</v>
      </c>
      <c r="BB106" s="18">
        <f t="shared" si="20"/>
        <v>0</v>
      </c>
      <c r="BC106" s="18">
        <f t="shared" si="20"/>
        <v>0</v>
      </c>
      <c r="BD106" s="18">
        <f t="shared" si="20"/>
        <v>0</v>
      </c>
      <c r="BE106" s="18">
        <f t="shared" si="20"/>
        <v>0</v>
      </c>
      <c r="BG106" s="20">
        <f t="shared" si="13"/>
        <v>2006</v>
      </c>
      <c r="BH106" s="14">
        <v>38930</v>
      </c>
      <c r="BI106" s="18">
        <f t="shared" si="14"/>
        <v>2.273545660168836</v>
      </c>
      <c r="BJ106" s="18">
        <f t="shared" si="15"/>
        <v>2.190673047818394</v>
      </c>
      <c r="BK106" s="18" t="str">
        <f t="shared" si="16"/>
        <v/>
      </c>
      <c r="BL106" s="18" t="str">
        <f t="shared" si="17"/>
        <v/>
      </c>
      <c r="BM106" s="18" t="str">
        <f t="shared" si="18"/>
        <v/>
      </c>
      <c r="BN106" s="18" t="str">
        <f t="shared" si="19"/>
        <v/>
      </c>
    </row>
    <row r="107" spans="1:66" x14ac:dyDescent="0.25">
      <c r="A107" s="2" t="s">
        <v>31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Z107" s="14">
        <v>38974</v>
      </c>
      <c r="AA107" s="7"/>
      <c r="AB107" s="7"/>
      <c r="AC107" s="7"/>
      <c r="AD107" s="7"/>
      <c r="AE107" s="7"/>
      <c r="AF107" s="17"/>
      <c r="AG107" s="17"/>
      <c r="AH107" s="17"/>
      <c r="AI107" s="17">
        <v>2.2997175851256491</v>
      </c>
      <c r="AJ107" s="17">
        <v>2.210926479222576</v>
      </c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20">
        <f t="shared" si="12"/>
        <v>2006</v>
      </c>
      <c r="AY107" s="14">
        <v>38974</v>
      </c>
      <c r="AZ107" s="18">
        <f t="shared" si="20"/>
        <v>2.2997175851256491</v>
      </c>
      <c r="BA107" s="18">
        <f t="shared" si="20"/>
        <v>2.210926479222576</v>
      </c>
      <c r="BB107" s="18">
        <f t="shared" si="20"/>
        <v>0</v>
      </c>
      <c r="BC107" s="18">
        <f t="shared" si="20"/>
        <v>0</v>
      </c>
      <c r="BD107" s="18">
        <f t="shared" si="20"/>
        <v>0</v>
      </c>
      <c r="BE107" s="18">
        <f t="shared" si="20"/>
        <v>0</v>
      </c>
      <c r="BG107" s="20">
        <f t="shared" si="13"/>
        <v>2006</v>
      </c>
      <c r="BH107" s="14">
        <v>38961</v>
      </c>
      <c r="BI107" s="18">
        <f t="shared" si="14"/>
        <v>2.2997175851256491</v>
      </c>
      <c r="BJ107" s="18">
        <f t="shared" si="15"/>
        <v>2.210926479222576</v>
      </c>
      <c r="BK107" s="18" t="str">
        <f t="shared" si="16"/>
        <v/>
      </c>
      <c r="BL107" s="18" t="str">
        <f t="shared" si="17"/>
        <v/>
      </c>
      <c r="BM107" s="18" t="str">
        <f t="shared" si="18"/>
        <v/>
      </c>
      <c r="BN107" s="18" t="str">
        <f t="shared" si="19"/>
        <v/>
      </c>
    </row>
    <row r="108" spans="1:66" x14ac:dyDescent="0.25">
      <c r="A108" s="4" t="s">
        <v>206</v>
      </c>
      <c r="B108" s="5"/>
      <c r="C108" s="5"/>
      <c r="D108" s="5"/>
      <c r="E108" s="5"/>
      <c r="F108" s="5"/>
      <c r="G108" s="5"/>
      <c r="H108" s="5"/>
      <c r="I108" s="5"/>
      <c r="J108" s="5">
        <v>1.9869201860915029</v>
      </c>
      <c r="K108" s="5">
        <v>1.9848165422358521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Z108" s="14">
        <v>39005</v>
      </c>
      <c r="AA108" s="7"/>
      <c r="AB108" s="7"/>
      <c r="AC108" s="7"/>
      <c r="AD108" s="7"/>
      <c r="AE108" s="7"/>
      <c r="AF108" s="17"/>
      <c r="AG108" s="17"/>
      <c r="AH108" s="17"/>
      <c r="AI108" s="17">
        <v>2.2516744762839709</v>
      </c>
      <c r="AJ108" s="17">
        <v>2.1999888781405601</v>
      </c>
      <c r="AK108" s="17">
        <v>1.9041305803571431</v>
      </c>
      <c r="AL108" s="17">
        <v>1.9454345238095241</v>
      </c>
      <c r="AM108" s="17">
        <v>1.922085459183674</v>
      </c>
      <c r="AN108" s="17">
        <v>1.925</v>
      </c>
      <c r="AO108" s="17"/>
      <c r="AP108" s="17"/>
      <c r="AQ108" s="17"/>
      <c r="AR108" s="17"/>
      <c r="AS108" s="17"/>
      <c r="AT108" s="17"/>
      <c r="AU108" s="17"/>
      <c r="AV108" s="17"/>
      <c r="AW108" s="17"/>
      <c r="AX108" s="20">
        <f t="shared" si="12"/>
        <v>2006</v>
      </c>
      <c r="AY108" s="14">
        <v>39005</v>
      </c>
      <c r="AZ108" s="18">
        <f t="shared" si="20"/>
        <v>2.2516744762839709</v>
      </c>
      <c r="BA108" s="18">
        <f t="shared" si="20"/>
        <v>2.1999888781405601</v>
      </c>
      <c r="BB108" s="18">
        <f t="shared" si="20"/>
        <v>1.9041305803571431</v>
      </c>
      <c r="BC108" s="18">
        <f t="shared" si="20"/>
        <v>1.9454345238095241</v>
      </c>
      <c r="BD108" s="18">
        <f t="shared" si="20"/>
        <v>1.922085459183674</v>
      </c>
      <c r="BE108" s="18">
        <f t="shared" si="20"/>
        <v>1.925</v>
      </c>
      <c r="BG108" s="20">
        <f t="shared" si="13"/>
        <v>2006</v>
      </c>
      <c r="BH108" s="14">
        <v>38991</v>
      </c>
      <c r="BI108" s="18">
        <f t="shared" si="14"/>
        <v>2.2516744762839709</v>
      </c>
      <c r="BJ108" s="18">
        <f t="shared" si="15"/>
        <v>2.1999888781405601</v>
      </c>
      <c r="BK108" s="18">
        <f t="shared" si="16"/>
        <v>1.9041305803571431</v>
      </c>
      <c r="BL108" s="18">
        <f t="shared" si="17"/>
        <v>1.9454345238095241</v>
      </c>
      <c r="BM108" s="18">
        <f t="shared" si="18"/>
        <v>1.922085459183674</v>
      </c>
      <c r="BN108" s="18">
        <f t="shared" si="19"/>
        <v>1.925</v>
      </c>
    </row>
    <row r="109" spans="1:66" x14ac:dyDescent="0.25">
      <c r="A109" s="4" t="s">
        <v>207</v>
      </c>
      <c r="B109" s="5"/>
      <c r="C109" s="5"/>
      <c r="D109" s="5"/>
      <c r="E109" s="5"/>
      <c r="F109" s="5"/>
      <c r="G109" s="5"/>
      <c r="H109" s="5"/>
      <c r="I109" s="5"/>
      <c r="J109" s="5">
        <v>1.971713122368536</v>
      </c>
      <c r="K109" s="5">
        <v>1.9970436666923179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Z109" s="14">
        <v>39036</v>
      </c>
      <c r="AA109" s="7"/>
      <c r="AB109" s="7"/>
      <c r="AC109" s="7"/>
      <c r="AD109" s="7"/>
      <c r="AE109" s="7"/>
      <c r="AF109" s="17"/>
      <c r="AG109" s="17"/>
      <c r="AH109" s="17"/>
      <c r="AI109" s="17">
        <v>2.206803259449071</v>
      </c>
      <c r="AJ109" s="17">
        <v>2.1395207501177071</v>
      </c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20">
        <f t="shared" si="12"/>
        <v>2006</v>
      </c>
      <c r="AY109" s="14">
        <v>39036</v>
      </c>
      <c r="AZ109" s="18">
        <f t="shared" si="20"/>
        <v>2.206803259449071</v>
      </c>
      <c r="BA109" s="18">
        <f t="shared" si="20"/>
        <v>2.1395207501177071</v>
      </c>
      <c r="BB109" s="18">
        <f t="shared" si="20"/>
        <v>0</v>
      </c>
      <c r="BC109" s="18">
        <f t="shared" si="20"/>
        <v>0</v>
      </c>
      <c r="BD109" s="18">
        <f t="shared" si="20"/>
        <v>0</v>
      </c>
      <c r="BE109" s="18">
        <f t="shared" si="20"/>
        <v>0</v>
      </c>
      <c r="BG109" s="20">
        <f t="shared" si="13"/>
        <v>2006</v>
      </c>
      <c r="BH109" s="14">
        <v>39022</v>
      </c>
      <c r="BI109" s="18">
        <f t="shared" si="14"/>
        <v>2.206803259449071</v>
      </c>
      <c r="BJ109" s="18">
        <f t="shared" si="15"/>
        <v>2.1395207501177071</v>
      </c>
      <c r="BK109" s="18" t="str">
        <f t="shared" si="16"/>
        <v/>
      </c>
      <c r="BL109" s="18" t="str">
        <f t="shared" si="17"/>
        <v/>
      </c>
      <c r="BM109" s="18" t="str">
        <f t="shared" si="18"/>
        <v/>
      </c>
      <c r="BN109" s="18" t="str">
        <f t="shared" si="19"/>
        <v/>
      </c>
    </row>
    <row r="110" spans="1:66" x14ac:dyDescent="0.25">
      <c r="A110" s="4" t="s">
        <v>208</v>
      </c>
      <c r="B110" s="5"/>
      <c r="C110" s="5"/>
      <c r="D110" s="5"/>
      <c r="E110" s="5"/>
      <c r="F110" s="5"/>
      <c r="G110" s="5"/>
      <c r="H110" s="5"/>
      <c r="I110" s="5"/>
      <c r="J110" s="5">
        <v>1.9956830295549948</v>
      </c>
      <c r="K110" s="5">
        <v>2.040420681679433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Z110" s="14">
        <v>39067</v>
      </c>
      <c r="AA110" s="7"/>
      <c r="AB110" s="7"/>
      <c r="AC110" s="7"/>
      <c r="AD110" s="7"/>
      <c r="AE110" s="7"/>
      <c r="AF110" s="17"/>
      <c r="AG110" s="17"/>
      <c r="AH110" s="17"/>
      <c r="AI110" s="17">
        <v>2.1845717876170729</v>
      </c>
      <c r="AJ110" s="17">
        <v>2.0731815727601588</v>
      </c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20">
        <f t="shared" si="12"/>
        <v>2006</v>
      </c>
      <c r="AY110" s="14">
        <v>39067</v>
      </c>
      <c r="AZ110" s="18">
        <f t="shared" si="20"/>
        <v>2.1845717876170729</v>
      </c>
      <c r="BA110" s="18">
        <f t="shared" si="20"/>
        <v>2.0731815727601588</v>
      </c>
      <c r="BB110" s="18">
        <f t="shared" si="20"/>
        <v>0</v>
      </c>
      <c r="BC110" s="18">
        <f t="shared" si="20"/>
        <v>0</v>
      </c>
      <c r="BD110" s="18">
        <f t="shared" si="20"/>
        <v>0</v>
      </c>
      <c r="BE110" s="18">
        <f t="shared" si="20"/>
        <v>0</v>
      </c>
      <c r="BG110" s="20">
        <f t="shared" si="13"/>
        <v>2006</v>
      </c>
      <c r="BH110" s="14">
        <v>39052</v>
      </c>
      <c r="BI110" s="18">
        <f t="shared" si="14"/>
        <v>2.1845717876170729</v>
      </c>
      <c r="BJ110" s="18">
        <f t="shared" si="15"/>
        <v>2.0731815727601588</v>
      </c>
      <c r="BK110" s="18" t="str">
        <f t="shared" si="16"/>
        <v/>
      </c>
      <c r="BL110" s="18" t="str">
        <f t="shared" si="17"/>
        <v/>
      </c>
      <c r="BM110" s="18" t="str">
        <f t="shared" si="18"/>
        <v/>
      </c>
      <c r="BN110" s="18" t="str">
        <f t="shared" si="19"/>
        <v/>
      </c>
    </row>
    <row r="111" spans="1:66" x14ac:dyDescent="0.25">
      <c r="A111" s="4" t="s">
        <v>209</v>
      </c>
      <c r="B111" s="5"/>
      <c r="C111" s="5"/>
      <c r="D111" s="5"/>
      <c r="E111" s="5"/>
      <c r="F111" s="5"/>
      <c r="G111" s="5"/>
      <c r="H111" s="5"/>
      <c r="I111" s="5"/>
      <c r="J111" s="5">
        <v>2.004791503736866</v>
      </c>
      <c r="K111" s="5">
        <v>2.0492269146944619</v>
      </c>
      <c r="L111" s="5">
        <v>1.8533333333333331</v>
      </c>
      <c r="M111" s="5">
        <v>1.913333333333334</v>
      </c>
      <c r="N111" s="5">
        <v>1.926666666666667</v>
      </c>
      <c r="O111" s="5">
        <v>1.946666666666667</v>
      </c>
      <c r="P111" s="5"/>
      <c r="Q111" s="5"/>
      <c r="R111" s="5"/>
      <c r="S111" s="5"/>
      <c r="T111" s="5"/>
      <c r="U111" s="5"/>
      <c r="V111" s="5"/>
      <c r="W111" s="5"/>
      <c r="X111" s="5"/>
      <c r="Z111" s="14">
        <v>39098</v>
      </c>
      <c r="AA111" s="7"/>
      <c r="AB111" s="7"/>
      <c r="AC111" s="7"/>
      <c r="AD111" s="7"/>
      <c r="AE111" s="7"/>
      <c r="AF111" s="17"/>
      <c r="AG111" s="17"/>
      <c r="AH111" s="17"/>
      <c r="AI111" s="17"/>
      <c r="AJ111" s="17">
        <v>2.0671991557496701</v>
      </c>
      <c r="AK111" s="17">
        <v>1.8892955634785371</v>
      </c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20">
        <f t="shared" si="12"/>
        <v>2007</v>
      </c>
      <c r="AY111" s="14">
        <v>39098</v>
      </c>
      <c r="AZ111" s="18">
        <f t="shared" si="20"/>
        <v>2.0671991557496701</v>
      </c>
      <c r="BA111" s="18">
        <f t="shared" si="20"/>
        <v>1.8892955634785371</v>
      </c>
      <c r="BB111" s="18">
        <f t="shared" si="20"/>
        <v>0</v>
      </c>
      <c r="BC111" s="18">
        <f t="shared" si="20"/>
        <v>0</v>
      </c>
      <c r="BD111" s="18">
        <f t="shared" si="20"/>
        <v>0</v>
      </c>
      <c r="BE111" s="18">
        <f t="shared" si="20"/>
        <v>0</v>
      </c>
      <c r="BG111" s="20">
        <f t="shared" si="13"/>
        <v>2007</v>
      </c>
      <c r="BH111" s="14">
        <v>39083</v>
      </c>
      <c r="BI111" s="18">
        <f t="shared" si="14"/>
        <v>2.0671991557496701</v>
      </c>
      <c r="BJ111" s="18">
        <f t="shared" si="15"/>
        <v>1.8892955634785371</v>
      </c>
      <c r="BK111" s="18" t="str">
        <f t="shared" si="16"/>
        <v/>
      </c>
      <c r="BL111" s="18" t="str">
        <f t="shared" si="17"/>
        <v/>
      </c>
      <c r="BM111" s="18" t="str">
        <f t="shared" si="18"/>
        <v/>
      </c>
      <c r="BN111" s="18" t="str">
        <f t="shared" si="19"/>
        <v/>
      </c>
    </row>
    <row r="112" spans="1:66" x14ac:dyDescent="0.25">
      <c r="A112" s="4" t="s">
        <v>210</v>
      </c>
      <c r="B112" s="5"/>
      <c r="C112" s="5"/>
      <c r="D112" s="5"/>
      <c r="E112" s="5"/>
      <c r="F112" s="5"/>
      <c r="G112" s="5"/>
      <c r="H112" s="5"/>
      <c r="I112" s="5"/>
      <c r="J112" s="5">
        <v>2.1126764093551009</v>
      </c>
      <c r="K112" s="5">
        <v>2.077069015393866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Z112" s="14">
        <v>39129</v>
      </c>
      <c r="AA112" s="7"/>
      <c r="AB112" s="7"/>
      <c r="AC112" s="7"/>
      <c r="AD112" s="7"/>
      <c r="AE112" s="7"/>
      <c r="AF112" s="17"/>
      <c r="AG112" s="17"/>
      <c r="AH112" s="17"/>
      <c r="AI112" s="17"/>
      <c r="AJ112" s="17">
        <v>1.9549851324883663</v>
      </c>
      <c r="AK112" s="17">
        <v>1.88498777747158</v>
      </c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20">
        <f t="shared" si="12"/>
        <v>2007</v>
      </c>
      <c r="AY112" s="14">
        <v>39129</v>
      </c>
      <c r="AZ112" s="18">
        <f t="shared" si="20"/>
        <v>1.9549851324883663</v>
      </c>
      <c r="BA112" s="18">
        <f t="shared" si="20"/>
        <v>1.88498777747158</v>
      </c>
      <c r="BB112" s="18">
        <f t="shared" si="20"/>
        <v>0</v>
      </c>
      <c r="BC112" s="18">
        <f t="shared" si="20"/>
        <v>0</v>
      </c>
      <c r="BD112" s="18">
        <f t="shared" si="20"/>
        <v>0</v>
      </c>
      <c r="BE112" s="18">
        <f t="shared" si="20"/>
        <v>0</v>
      </c>
      <c r="BG112" s="20">
        <f t="shared" si="13"/>
        <v>2007</v>
      </c>
      <c r="BH112" s="14">
        <v>39114</v>
      </c>
      <c r="BI112" s="18">
        <f t="shared" si="14"/>
        <v>1.9549851324883663</v>
      </c>
      <c r="BJ112" s="18">
        <f t="shared" si="15"/>
        <v>1.88498777747158</v>
      </c>
      <c r="BK112" s="18" t="str">
        <f t="shared" si="16"/>
        <v/>
      </c>
      <c r="BL112" s="18" t="str">
        <f t="shared" si="17"/>
        <v/>
      </c>
      <c r="BM112" s="18" t="str">
        <f t="shared" si="18"/>
        <v/>
      </c>
      <c r="BN112" s="18" t="str">
        <f t="shared" si="19"/>
        <v/>
      </c>
    </row>
    <row r="113" spans="1:66" x14ac:dyDescent="0.25">
      <c r="A113" s="4" t="s">
        <v>211</v>
      </c>
      <c r="B113" s="5"/>
      <c r="C113" s="5"/>
      <c r="D113" s="5"/>
      <c r="E113" s="5"/>
      <c r="F113" s="5"/>
      <c r="G113" s="5"/>
      <c r="H113" s="5"/>
      <c r="I113" s="5"/>
      <c r="J113" s="5">
        <v>2.1994807660916451</v>
      </c>
      <c r="K113" s="5">
        <v>2.1170284795587029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Z113" s="14">
        <v>39160</v>
      </c>
      <c r="AA113" s="7"/>
      <c r="AB113" s="7"/>
      <c r="AC113" s="7"/>
      <c r="AD113" s="7"/>
      <c r="AE113" s="7"/>
      <c r="AF113" s="17"/>
      <c r="AG113" s="17"/>
      <c r="AH113" s="17"/>
      <c r="AI113" s="17"/>
      <c r="AJ113" s="17">
        <v>1.834086517350328</v>
      </c>
      <c r="AK113" s="17">
        <v>1.9258170426108929</v>
      </c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20">
        <f t="shared" si="12"/>
        <v>2007</v>
      </c>
      <c r="AY113" s="14">
        <v>39160</v>
      </c>
      <c r="AZ113" s="18">
        <f t="shared" si="20"/>
        <v>1.834086517350328</v>
      </c>
      <c r="BA113" s="18">
        <f t="shared" si="20"/>
        <v>1.9258170426108929</v>
      </c>
      <c r="BB113" s="18">
        <f t="shared" si="20"/>
        <v>0</v>
      </c>
      <c r="BC113" s="18">
        <f t="shared" si="20"/>
        <v>0</v>
      </c>
      <c r="BD113" s="18">
        <f t="shared" si="20"/>
        <v>0</v>
      </c>
      <c r="BE113" s="18">
        <f t="shared" si="20"/>
        <v>0</v>
      </c>
      <c r="BG113" s="20">
        <f t="shared" si="13"/>
        <v>2007</v>
      </c>
      <c r="BH113" s="14">
        <v>39142</v>
      </c>
      <c r="BI113" s="18">
        <f t="shared" si="14"/>
        <v>1.834086517350328</v>
      </c>
      <c r="BJ113" s="18">
        <f t="shared" si="15"/>
        <v>1.9258170426108929</v>
      </c>
      <c r="BK113" s="18" t="str">
        <f t="shared" si="16"/>
        <v/>
      </c>
      <c r="BL113" s="18" t="str">
        <f t="shared" si="17"/>
        <v/>
      </c>
      <c r="BM113" s="18" t="str">
        <f t="shared" si="18"/>
        <v/>
      </c>
      <c r="BN113" s="18" t="str">
        <f t="shared" si="19"/>
        <v/>
      </c>
    </row>
    <row r="114" spans="1:66" x14ac:dyDescent="0.25">
      <c r="A114" s="4" t="s">
        <v>212</v>
      </c>
      <c r="B114" s="5"/>
      <c r="C114" s="5"/>
      <c r="D114" s="5"/>
      <c r="E114" s="5"/>
      <c r="F114" s="5"/>
      <c r="G114" s="5"/>
      <c r="H114" s="5"/>
      <c r="I114" s="5"/>
      <c r="J114" s="5">
        <v>2.2345157465117249</v>
      </c>
      <c r="K114" s="5">
        <v>2.14881434850802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Z114" s="14">
        <v>39191</v>
      </c>
      <c r="AA114" s="7"/>
      <c r="AB114" s="7"/>
      <c r="AC114" s="7"/>
      <c r="AD114" s="7"/>
      <c r="AE114" s="7"/>
      <c r="AF114" s="17"/>
      <c r="AG114" s="17"/>
      <c r="AH114" s="17"/>
      <c r="AI114" s="17"/>
      <c r="AJ114" s="17">
        <v>1.827863151274568</v>
      </c>
      <c r="AK114" s="17">
        <v>1.9320849792536221</v>
      </c>
      <c r="AL114" s="17">
        <v>1.9858797619047619</v>
      </c>
      <c r="AM114" s="17">
        <v>1.932392857142857</v>
      </c>
      <c r="AN114" s="17">
        <v>1.9541403061224489</v>
      </c>
      <c r="AO114" s="17">
        <v>1.9199354395604391</v>
      </c>
      <c r="AP114" s="17"/>
      <c r="AQ114" s="17"/>
      <c r="AR114" s="17"/>
      <c r="AS114" s="17"/>
      <c r="AT114" s="17"/>
      <c r="AU114" s="17"/>
      <c r="AV114" s="17"/>
      <c r="AW114" s="17"/>
      <c r="AX114" s="20">
        <f t="shared" si="12"/>
        <v>2007</v>
      </c>
      <c r="AY114" s="14">
        <v>39191</v>
      </c>
      <c r="AZ114" s="18">
        <f t="shared" si="20"/>
        <v>1.827863151274568</v>
      </c>
      <c r="BA114" s="18">
        <f t="shared" si="20"/>
        <v>1.9320849792536221</v>
      </c>
      <c r="BB114" s="18">
        <f t="shared" si="20"/>
        <v>1.9858797619047619</v>
      </c>
      <c r="BC114" s="18">
        <f t="shared" si="20"/>
        <v>1.932392857142857</v>
      </c>
      <c r="BD114" s="18">
        <f t="shared" si="20"/>
        <v>1.9541403061224489</v>
      </c>
      <c r="BE114" s="18">
        <f t="shared" si="20"/>
        <v>1.9199354395604391</v>
      </c>
      <c r="BG114" s="20">
        <f t="shared" si="13"/>
        <v>2007</v>
      </c>
      <c r="BH114" s="14">
        <v>39173</v>
      </c>
      <c r="BI114" s="18">
        <f t="shared" si="14"/>
        <v>1.827863151274568</v>
      </c>
      <c r="BJ114" s="18">
        <f t="shared" si="15"/>
        <v>1.9320849792536221</v>
      </c>
      <c r="BK114" s="18">
        <f t="shared" si="16"/>
        <v>1.9858797619047619</v>
      </c>
      <c r="BL114" s="18">
        <f t="shared" si="17"/>
        <v>1.932392857142857</v>
      </c>
      <c r="BM114" s="18">
        <f t="shared" si="18"/>
        <v>1.9541403061224489</v>
      </c>
      <c r="BN114" s="18">
        <f t="shared" si="19"/>
        <v>1.9199354395604391</v>
      </c>
    </row>
    <row r="115" spans="1:66" x14ac:dyDescent="0.25">
      <c r="A115" s="4" t="s">
        <v>213</v>
      </c>
      <c r="B115" s="5"/>
      <c r="C115" s="5"/>
      <c r="D115" s="5"/>
      <c r="E115" s="5"/>
      <c r="F115" s="5"/>
      <c r="G115" s="5"/>
      <c r="H115" s="5"/>
      <c r="I115" s="5"/>
      <c r="J115" s="5">
        <v>2.273545660168836</v>
      </c>
      <c r="K115" s="5">
        <v>2.190673047818394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Z115" s="14">
        <v>39222</v>
      </c>
      <c r="AA115" s="7"/>
      <c r="AB115" s="7"/>
      <c r="AC115" s="7"/>
      <c r="AD115" s="7"/>
      <c r="AE115" s="7"/>
      <c r="AF115" s="17"/>
      <c r="AG115" s="17"/>
      <c r="AH115" s="17"/>
      <c r="AI115" s="17"/>
      <c r="AJ115" s="17">
        <v>1.8878650872446521</v>
      </c>
      <c r="AK115" s="17">
        <v>1.9352915265308581</v>
      </c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20">
        <f t="shared" si="12"/>
        <v>2007</v>
      </c>
      <c r="AY115" s="14">
        <v>39222</v>
      </c>
      <c r="AZ115" s="18">
        <f t="shared" si="20"/>
        <v>1.8878650872446521</v>
      </c>
      <c r="BA115" s="18">
        <f t="shared" si="20"/>
        <v>1.9352915265308581</v>
      </c>
      <c r="BB115" s="18">
        <f t="shared" si="20"/>
        <v>0</v>
      </c>
      <c r="BC115" s="18">
        <f t="shared" si="20"/>
        <v>0</v>
      </c>
      <c r="BD115" s="18">
        <f t="shared" si="20"/>
        <v>0</v>
      </c>
      <c r="BE115" s="18">
        <f t="shared" si="20"/>
        <v>0</v>
      </c>
      <c r="BG115" s="20">
        <f t="shared" si="13"/>
        <v>2007</v>
      </c>
      <c r="BH115" s="14">
        <v>39203</v>
      </c>
      <c r="BI115" s="18">
        <f t="shared" si="14"/>
        <v>1.8878650872446521</v>
      </c>
      <c r="BJ115" s="18">
        <f t="shared" si="15"/>
        <v>1.9352915265308581</v>
      </c>
      <c r="BK115" s="18" t="str">
        <f t="shared" si="16"/>
        <v/>
      </c>
      <c r="BL115" s="18" t="str">
        <f t="shared" si="17"/>
        <v/>
      </c>
      <c r="BM115" s="18" t="str">
        <f t="shared" si="18"/>
        <v/>
      </c>
      <c r="BN115" s="18" t="str">
        <f t="shared" si="19"/>
        <v/>
      </c>
    </row>
    <row r="116" spans="1:66" x14ac:dyDescent="0.25">
      <c r="A116" s="4" t="s">
        <v>214</v>
      </c>
      <c r="B116" s="5"/>
      <c r="C116" s="5"/>
      <c r="D116" s="5"/>
      <c r="E116" s="5"/>
      <c r="F116" s="5"/>
      <c r="G116" s="5"/>
      <c r="H116" s="5"/>
      <c r="I116" s="5"/>
      <c r="J116" s="5">
        <v>2.2997175851256491</v>
      </c>
      <c r="K116" s="5">
        <v>2.210926479222576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Z116" s="14">
        <v>39253</v>
      </c>
      <c r="AA116" s="7"/>
      <c r="AB116" s="7"/>
      <c r="AC116" s="7"/>
      <c r="AD116" s="7"/>
      <c r="AE116" s="7"/>
      <c r="AF116" s="17"/>
      <c r="AG116" s="17"/>
      <c r="AH116" s="17"/>
      <c r="AI116" s="17"/>
      <c r="AJ116" s="17">
        <v>1.9608910264771209</v>
      </c>
      <c r="AK116" s="17">
        <v>1.980803134381679</v>
      </c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20">
        <f t="shared" si="12"/>
        <v>2007</v>
      </c>
      <c r="AY116" s="14">
        <v>39253</v>
      </c>
      <c r="AZ116" s="18">
        <f t="shared" si="20"/>
        <v>1.9608910264771209</v>
      </c>
      <c r="BA116" s="18">
        <f t="shared" si="20"/>
        <v>1.980803134381679</v>
      </c>
      <c r="BB116" s="18">
        <f t="shared" si="20"/>
        <v>0</v>
      </c>
      <c r="BC116" s="18">
        <f t="shared" si="20"/>
        <v>0</v>
      </c>
      <c r="BD116" s="18">
        <f t="shared" si="20"/>
        <v>0</v>
      </c>
      <c r="BE116" s="18">
        <f t="shared" si="20"/>
        <v>0</v>
      </c>
      <c r="BG116" s="20">
        <f t="shared" si="13"/>
        <v>2007</v>
      </c>
      <c r="BH116" s="14">
        <v>39234</v>
      </c>
      <c r="BI116" s="18">
        <f t="shared" si="14"/>
        <v>1.9608910264771209</v>
      </c>
      <c r="BJ116" s="18">
        <f t="shared" si="15"/>
        <v>1.980803134381679</v>
      </c>
      <c r="BK116" s="18" t="str">
        <f t="shared" si="16"/>
        <v/>
      </c>
      <c r="BL116" s="18" t="str">
        <f t="shared" si="17"/>
        <v/>
      </c>
      <c r="BM116" s="18" t="str">
        <f t="shared" si="18"/>
        <v/>
      </c>
      <c r="BN116" s="18" t="str">
        <f t="shared" si="19"/>
        <v/>
      </c>
    </row>
    <row r="117" spans="1:66" x14ac:dyDescent="0.25">
      <c r="A117" s="4" t="s">
        <v>215</v>
      </c>
      <c r="B117" s="5"/>
      <c r="C117" s="5"/>
      <c r="D117" s="5"/>
      <c r="E117" s="5"/>
      <c r="F117" s="5"/>
      <c r="G117" s="5"/>
      <c r="H117" s="5"/>
      <c r="I117" s="5"/>
      <c r="J117" s="5">
        <v>2.2516744762839709</v>
      </c>
      <c r="K117" s="5">
        <v>2.1999888781405601</v>
      </c>
      <c r="L117" s="5">
        <v>1.9041305803571431</v>
      </c>
      <c r="M117" s="5">
        <v>1.9454345238095241</v>
      </c>
      <c r="N117" s="5">
        <v>1.922085459183674</v>
      </c>
      <c r="O117" s="5">
        <v>1.925</v>
      </c>
      <c r="P117" s="5"/>
      <c r="Q117" s="5"/>
      <c r="R117" s="5"/>
      <c r="S117" s="5"/>
      <c r="T117" s="5"/>
      <c r="U117" s="5"/>
      <c r="V117" s="5"/>
      <c r="W117" s="5"/>
      <c r="X117" s="5"/>
      <c r="Z117" s="14">
        <v>39284</v>
      </c>
      <c r="AA117" s="7"/>
      <c r="AB117" s="7"/>
      <c r="AC117" s="7"/>
      <c r="AD117" s="7"/>
      <c r="AE117" s="7"/>
      <c r="AF117" s="17"/>
      <c r="AG117" s="17"/>
      <c r="AH117" s="17"/>
      <c r="AI117" s="17"/>
      <c r="AJ117" s="17">
        <v>1.9734968981917982</v>
      </c>
      <c r="AK117" s="17">
        <v>1.9937716049031211</v>
      </c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20">
        <f t="shared" si="12"/>
        <v>2007</v>
      </c>
      <c r="AY117" s="14">
        <v>39284</v>
      </c>
      <c r="AZ117" s="18">
        <f t="shared" si="20"/>
        <v>1.9734968981917982</v>
      </c>
      <c r="BA117" s="18">
        <f t="shared" si="20"/>
        <v>1.9937716049031211</v>
      </c>
      <c r="BB117" s="18">
        <f t="shared" si="20"/>
        <v>0</v>
      </c>
      <c r="BC117" s="18">
        <f t="shared" si="20"/>
        <v>0</v>
      </c>
      <c r="BD117" s="18">
        <f t="shared" si="20"/>
        <v>0</v>
      </c>
      <c r="BE117" s="18">
        <f t="shared" si="20"/>
        <v>0</v>
      </c>
      <c r="BG117" s="20">
        <f t="shared" si="13"/>
        <v>2007</v>
      </c>
      <c r="BH117" s="14">
        <v>39264</v>
      </c>
      <c r="BI117" s="18">
        <f t="shared" si="14"/>
        <v>1.9734968981917982</v>
      </c>
      <c r="BJ117" s="18">
        <f t="shared" si="15"/>
        <v>1.9937716049031211</v>
      </c>
      <c r="BK117" s="18" t="str">
        <f t="shared" si="16"/>
        <v/>
      </c>
      <c r="BL117" s="18" t="str">
        <f t="shared" si="17"/>
        <v/>
      </c>
      <c r="BM117" s="18" t="str">
        <f t="shared" si="18"/>
        <v/>
      </c>
      <c r="BN117" s="18" t="str">
        <f t="shared" si="19"/>
        <v/>
      </c>
    </row>
    <row r="118" spans="1:66" x14ac:dyDescent="0.25">
      <c r="A118" s="4" t="s">
        <v>216</v>
      </c>
      <c r="B118" s="5"/>
      <c r="C118" s="5"/>
      <c r="D118" s="5"/>
      <c r="E118" s="5"/>
      <c r="F118" s="5"/>
      <c r="G118" s="5"/>
      <c r="H118" s="5"/>
      <c r="I118" s="5"/>
      <c r="J118" s="5">
        <v>2.206803259449071</v>
      </c>
      <c r="K118" s="5">
        <v>2.1395207501177071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Z118" s="14">
        <v>39315</v>
      </c>
      <c r="AA118" s="7"/>
      <c r="AB118" s="7"/>
      <c r="AC118" s="7"/>
      <c r="AD118" s="7"/>
      <c r="AE118" s="7"/>
      <c r="AF118" s="17"/>
      <c r="AG118" s="17"/>
      <c r="AH118" s="17"/>
      <c r="AI118" s="17"/>
      <c r="AJ118" s="17">
        <v>1.9847714153388998</v>
      </c>
      <c r="AK118" s="17">
        <v>2.0053279378547217</v>
      </c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20">
        <f t="shared" si="12"/>
        <v>2007</v>
      </c>
      <c r="AY118" s="14">
        <v>39315</v>
      </c>
      <c r="AZ118" s="18">
        <f t="shared" si="20"/>
        <v>1.9847714153388998</v>
      </c>
      <c r="BA118" s="18">
        <f t="shared" si="20"/>
        <v>2.0053279378547217</v>
      </c>
      <c r="BB118" s="18">
        <f t="shared" si="20"/>
        <v>0</v>
      </c>
      <c r="BC118" s="18">
        <f t="shared" si="20"/>
        <v>0</v>
      </c>
      <c r="BD118" s="18">
        <f t="shared" si="20"/>
        <v>0</v>
      </c>
      <c r="BE118" s="18">
        <f t="shared" si="20"/>
        <v>0</v>
      </c>
      <c r="BG118" s="20">
        <f t="shared" si="13"/>
        <v>2007</v>
      </c>
      <c r="BH118" s="14">
        <v>39295</v>
      </c>
      <c r="BI118" s="18">
        <f t="shared" si="14"/>
        <v>1.9847714153388998</v>
      </c>
      <c r="BJ118" s="18">
        <f t="shared" si="15"/>
        <v>2.0053279378547217</v>
      </c>
      <c r="BK118" s="18" t="str">
        <f t="shared" si="16"/>
        <v/>
      </c>
      <c r="BL118" s="18" t="str">
        <f t="shared" si="17"/>
        <v/>
      </c>
      <c r="BM118" s="18" t="str">
        <f t="shared" si="18"/>
        <v/>
      </c>
      <c r="BN118" s="18" t="str">
        <f t="shared" si="19"/>
        <v/>
      </c>
    </row>
    <row r="119" spans="1:66" x14ac:dyDescent="0.25">
      <c r="A119" s="4" t="s">
        <v>217</v>
      </c>
      <c r="B119" s="5"/>
      <c r="C119" s="5"/>
      <c r="D119" s="5"/>
      <c r="E119" s="5"/>
      <c r="F119" s="5"/>
      <c r="G119" s="5"/>
      <c r="H119" s="5"/>
      <c r="I119" s="5"/>
      <c r="J119" s="5">
        <v>2.1845717876170729</v>
      </c>
      <c r="K119" s="5">
        <v>2.0731815727601588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Z119" s="14">
        <v>39346</v>
      </c>
      <c r="AA119" s="7"/>
      <c r="AB119" s="7"/>
      <c r="AC119" s="7"/>
      <c r="AD119" s="7"/>
      <c r="AE119" s="7"/>
      <c r="AF119" s="17"/>
      <c r="AG119" s="17"/>
      <c r="AH119" s="17"/>
      <c r="AI119" s="17"/>
      <c r="AJ119" s="17">
        <v>1.974478226889673</v>
      </c>
      <c r="AK119" s="17">
        <v>1.9795824767011072</v>
      </c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20">
        <f t="shared" si="12"/>
        <v>2007</v>
      </c>
      <c r="AY119" s="14">
        <v>39346</v>
      </c>
      <c r="AZ119" s="18">
        <f t="shared" si="20"/>
        <v>1.974478226889673</v>
      </c>
      <c r="BA119" s="18">
        <f t="shared" si="20"/>
        <v>1.9795824767011072</v>
      </c>
      <c r="BB119" s="18">
        <f t="shared" si="20"/>
        <v>0</v>
      </c>
      <c r="BC119" s="18">
        <f t="shared" si="20"/>
        <v>0</v>
      </c>
      <c r="BD119" s="18">
        <f t="shared" si="20"/>
        <v>0</v>
      </c>
      <c r="BE119" s="18">
        <f t="shared" si="20"/>
        <v>0</v>
      </c>
      <c r="BG119" s="20">
        <f t="shared" si="13"/>
        <v>2007</v>
      </c>
      <c r="BH119" s="14">
        <v>39326</v>
      </c>
      <c r="BI119" s="18">
        <f t="shared" si="14"/>
        <v>1.974478226889673</v>
      </c>
      <c r="BJ119" s="18">
        <f t="shared" si="15"/>
        <v>1.9795824767011072</v>
      </c>
      <c r="BK119" s="18" t="str">
        <f t="shared" si="16"/>
        <v/>
      </c>
      <c r="BL119" s="18" t="str">
        <f t="shared" si="17"/>
        <v/>
      </c>
      <c r="BM119" s="18" t="str">
        <f t="shared" si="18"/>
        <v/>
      </c>
      <c r="BN119" s="18" t="str">
        <f t="shared" si="19"/>
        <v/>
      </c>
    </row>
    <row r="120" spans="1:66" x14ac:dyDescent="0.25">
      <c r="A120" s="2" t="s">
        <v>32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Z120" s="14">
        <v>39377</v>
      </c>
      <c r="AA120" s="7"/>
      <c r="AB120" s="7"/>
      <c r="AC120" s="7"/>
      <c r="AD120" s="7"/>
      <c r="AE120" s="7"/>
      <c r="AF120" s="17"/>
      <c r="AG120" s="17"/>
      <c r="AH120" s="17"/>
      <c r="AI120" s="17"/>
      <c r="AJ120" s="17">
        <v>1.9862554054813699</v>
      </c>
      <c r="AK120" s="17">
        <v>2.0066433275350222</v>
      </c>
      <c r="AL120" s="17">
        <v>2.0278220560588212</v>
      </c>
      <c r="AM120" s="17">
        <v>1.9322098214285719</v>
      </c>
      <c r="AN120" s="17">
        <v>1.941544642857143</v>
      </c>
      <c r="AO120" s="17">
        <v>1.9236666666666671</v>
      </c>
      <c r="AP120" s="17"/>
      <c r="AQ120" s="17"/>
      <c r="AR120" s="17"/>
      <c r="AS120" s="17"/>
      <c r="AT120" s="17"/>
      <c r="AU120" s="17"/>
      <c r="AV120" s="17"/>
      <c r="AW120" s="17"/>
      <c r="AX120" s="20">
        <f t="shared" si="12"/>
        <v>2007</v>
      </c>
      <c r="AY120" s="14">
        <v>39377</v>
      </c>
      <c r="AZ120" s="18">
        <f t="shared" si="20"/>
        <v>1.9862554054813699</v>
      </c>
      <c r="BA120" s="18">
        <f t="shared" si="20"/>
        <v>2.0066433275350222</v>
      </c>
      <c r="BB120" s="18">
        <f t="shared" si="20"/>
        <v>2.0278220560588212</v>
      </c>
      <c r="BC120" s="18">
        <f t="shared" si="20"/>
        <v>1.9322098214285719</v>
      </c>
      <c r="BD120" s="18">
        <f t="shared" si="20"/>
        <v>1.941544642857143</v>
      </c>
      <c r="BE120" s="18">
        <f t="shared" si="20"/>
        <v>1.9236666666666671</v>
      </c>
      <c r="BG120" s="20">
        <f t="shared" si="13"/>
        <v>2007</v>
      </c>
      <c r="BH120" s="14">
        <v>39356</v>
      </c>
      <c r="BI120" s="18">
        <f t="shared" si="14"/>
        <v>1.9862554054813699</v>
      </c>
      <c r="BJ120" s="18">
        <f t="shared" si="15"/>
        <v>2.0066433275350222</v>
      </c>
      <c r="BK120" s="18">
        <f t="shared" si="16"/>
        <v>2.0278220560588212</v>
      </c>
      <c r="BL120" s="18">
        <f t="shared" si="17"/>
        <v>1.9322098214285719</v>
      </c>
      <c r="BM120" s="18">
        <f t="shared" si="18"/>
        <v>1.941544642857143</v>
      </c>
      <c r="BN120" s="18">
        <f t="shared" si="19"/>
        <v>1.9236666666666671</v>
      </c>
    </row>
    <row r="121" spans="1:66" x14ac:dyDescent="0.25">
      <c r="A121" s="4" t="s">
        <v>218</v>
      </c>
      <c r="B121" s="5"/>
      <c r="C121" s="5"/>
      <c r="D121" s="5"/>
      <c r="E121" s="5"/>
      <c r="F121" s="5"/>
      <c r="G121" s="5"/>
      <c r="H121" s="5"/>
      <c r="I121" s="5"/>
      <c r="J121" s="5"/>
      <c r="K121" s="5">
        <v>2.0671991557496701</v>
      </c>
      <c r="L121" s="5">
        <v>1.8892955634785371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Z121" s="14">
        <v>39408</v>
      </c>
      <c r="AA121" s="7"/>
      <c r="AB121" s="7"/>
      <c r="AC121" s="7"/>
      <c r="AD121" s="7"/>
      <c r="AE121" s="7"/>
      <c r="AF121" s="17"/>
      <c r="AG121" s="17"/>
      <c r="AH121" s="17"/>
      <c r="AI121" s="17"/>
      <c r="AJ121" s="17">
        <v>2.03832047490714</v>
      </c>
      <c r="AK121" s="17">
        <v>2.1481187454035489</v>
      </c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20">
        <f t="shared" si="12"/>
        <v>2007</v>
      </c>
      <c r="AY121" s="14">
        <v>39408</v>
      </c>
      <c r="AZ121" s="18">
        <f t="shared" si="20"/>
        <v>2.03832047490714</v>
      </c>
      <c r="BA121" s="18">
        <f t="shared" si="20"/>
        <v>2.1481187454035489</v>
      </c>
      <c r="BB121" s="18">
        <f t="shared" si="20"/>
        <v>0</v>
      </c>
      <c r="BC121" s="18">
        <f t="shared" si="20"/>
        <v>0</v>
      </c>
      <c r="BD121" s="18">
        <f t="shared" si="20"/>
        <v>0</v>
      </c>
      <c r="BE121" s="18">
        <f t="shared" si="20"/>
        <v>0</v>
      </c>
      <c r="BG121" s="20">
        <f t="shared" si="13"/>
        <v>2007</v>
      </c>
      <c r="BH121" s="14">
        <v>39387</v>
      </c>
      <c r="BI121" s="18">
        <f t="shared" si="14"/>
        <v>2.03832047490714</v>
      </c>
      <c r="BJ121" s="18">
        <f t="shared" si="15"/>
        <v>2.1481187454035489</v>
      </c>
      <c r="BK121" s="18" t="str">
        <f t="shared" si="16"/>
        <v/>
      </c>
      <c r="BL121" s="18" t="str">
        <f t="shared" si="17"/>
        <v/>
      </c>
      <c r="BM121" s="18" t="str">
        <f t="shared" si="18"/>
        <v/>
      </c>
      <c r="BN121" s="18" t="str">
        <f t="shared" si="19"/>
        <v/>
      </c>
    </row>
    <row r="122" spans="1:66" x14ac:dyDescent="0.25">
      <c r="A122" s="4" t="s">
        <v>219</v>
      </c>
      <c r="B122" s="5"/>
      <c r="C122" s="5"/>
      <c r="D122" s="5"/>
      <c r="E122" s="5"/>
      <c r="F122" s="5"/>
      <c r="G122" s="5"/>
      <c r="H122" s="5"/>
      <c r="I122" s="5"/>
      <c r="J122" s="5"/>
      <c r="K122" s="5">
        <v>1.9549851324883663</v>
      </c>
      <c r="L122" s="5">
        <v>1.88498777747158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Z122" s="14">
        <v>39439</v>
      </c>
      <c r="AA122" s="7"/>
      <c r="AB122" s="7"/>
      <c r="AC122" s="7"/>
      <c r="AD122" s="7"/>
      <c r="AE122" s="7"/>
      <c r="AF122" s="17"/>
      <c r="AG122" s="17"/>
      <c r="AH122" s="17"/>
      <c r="AI122" s="17"/>
      <c r="AJ122" s="17">
        <v>2.097391425449648</v>
      </c>
      <c r="AK122" s="17">
        <v>2.2688046726517199</v>
      </c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20">
        <f t="shared" si="12"/>
        <v>2007</v>
      </c>
      <c r="AY122" s="14">
        <v>39439</v>
      </c>
      <c r="AZ122" s="18">
        <f t="shared" si="20"/>
        <v>2.097391425449648</v>
      </c>
      <c r="BA122" s="18">
        <f t="shared" si="20"/>
        <v>2.2688046726517199</v>
      </c>
      <c r="BB122" s="18">
        <f t="shared" si="20"/>
        <v>0</v>
      </c>
      <c r="BC122" s="18">
        <f t="shared" si="20"/>
        <v>0</v>
      </c>
      <c r="BD122" s="18">
        <f t="shared" si="20"/>
        <v>0</v>
      </c>
      <c r="BE122" s="18">
        <f t="shared" si="20"/>
        <v>0</v>
      </c>
      <c r="BG122" s="20">
        <f t="shared" si="13"/>
        <v>2007</v>
      </c>
      <c r="BH122" s="14">
        <v>39417</v>
      </c>
      <c r="BI122" s="18">
        <f t="shared" si="14"/>
        <v>2.097391425449648</v>
      </c>
      <c r="BJ122" s="18">
        <f t="shared" si="15"/>
        <v>2.2688046726517199</v>
      </c>
      <c r="BK122" s="18" t="str">
        <f t="shared" si="16"/>
        <v/>
      </c>
      <c r="BL122" s="18" t="str">
        <f t="shared" si="17"/>
        <v/>
      </c>
      <c r="BM122" s="18" t="str">
        <f t="shared" si="18"/>
        <v/>
      </c>
      <c r="BN122" s="18" t="str">
        <f t="shared" si="19"/>
        <v/>
      </c>
    </row>
    <row r="123" spans="1:66" x14ac:dyDescent="0.25">
      <c r="A123" s="4" t="s">
        <v>220</v>
      </c>
      <c r="B123" s="5"/>
      <c r="C123" s="5"/>
      <c r="D123" s="5"/>
      <c r="E123" s="5"/>
      <c r="F123" s="5"/>
      <c r="G123" s="5"/>
      <c r="H123" s="5"/>
      <c r="I123" s="5"/>
      <c r="J123" s="5"/>
      <c r="K123" s="5">
        <v>1.834086517350328</v>
      </c>
      <c r="L123" s="5">
        <v>1.9258170426108929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Z123" s="14">
        <v>39470</v>
      </c>
      <c r="AA123" s="7"/>
      <c r="AB123" s="7"/>
      <c r="AC123" s="7"/>
      <c r="AD123" s="7"/>
      <c r="AE123" s="7"/>
      <c r="AF123" s="17"/>
      <c r="AG123" s="17"/>
      <c r="AH123" s="17"/>
      <c r="AI123" s="17"/>
      <c r="AJ123" s="17"/>
      <c r="AK123" s="17">
        <v>2.4151154851597201</v>
      </c>
      <c r="AL123" s="17">
        <v>1.9442530439843908</v>
      </c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20">
        <f t="shared" si="12"/>
        <v>2008</v>
      </c>
      <c r="AY123" s="14">
        <v>39470</v>
      </c>
      <c r="AZ123" s="18">
        <f t="shared" si="20"/>
        <v>2.4151154851597201</v>
      </c>
      <c r="BA123" s="18">
        <f t="shared" si="20"/>
        <v>1.9442530439843908</v>
      </c>
      <c r="BB123" s="18">
        <f t="shared" si="20"/>
        <v>0</v>
      </c>
      <c r="BC123" s="18">
        <f t="shared" si="20"/>
        <v>0</v>
      </c>
      <c r="BD123" s="18">
        <f t="shared" si="20"/>
        <v>0</v>
      </c>
      <c r="BE123" s="18">
        <f t="shared" si="20"/>
        <v>0</v>
      </c>
      <c r="BG123" s="20">
        <f t="shared" si="13"/>
        <v>2008</v>
      </c>
      <c r="BH123" s="14">
        <v>39448</v>
      </c>
      <c r="BI123" s="18">
        <f t="shared" si="14"/>
        <v>2.4151154851597201</v>
      </c>
      <c r="BJ123" s="18">
        <f t="shared" si="15"/>
        <v>1.9442530439843908</v>
      </c>
      <c r="BK123" s="18" t="str">
        <f t="shared" si="16"/>
        <v/>
      </c>
      <c r="BL123" s="18" t="str">
        <f t="shared" si="17"/>
        <v/>
      </c>
      <c r="BM123" s="18" t="str">
        <f t="shared" si="18"/>
        <v/>
      </c>
      <c r="BN123" s="18" t="str">
        <f t="shared" si="19"/>
        <v/>
      </c>
    </row>
    <row r="124" spans="1:66" x14ac:dyDescent="0.25">
      <c r="A124" s="4" t="s">
        <v>221</v>
      </c>
      <c r="B124" s="5"/>
      <c r="C124" s="5"/>
      <c r="D124" s="5"/>
      <c r="E124" s="5"/>
      <c r="F124" s="5"/>
      <c r="G124" s="5"/>
      <c r="H124" s="5"/>
      <c r="I124" s="5"/>
      <c r="J124" s="5"/>
      <c r="K124" s="5">
        <v>1.827863151274568</v>
      </c>
      <c r="L124" s="5">
        <v>1.9320849792536221</v>
      </c>
      <c r="M124" s="5">
        <v>1.9858797619047619</v>
      </c>
      <c r="N124" s="5">
        <v>1.932392857142857</v>
      </c>
      <c r="O124" s="5">
        <v>1.9541403061224489</v>
      </c>
      <c r="P124" s="5">
        <v>1.9199354395604391</v>
      </c>
      <c r="Q124" s="5"/>
      <c r="R124" s="5"/>
      <c r="S124" s="5"/>
      <c r="T124" s="5"/>
      <c r="U124" s="5"/>
      <c r="V124" s="5"/>
      <c r="W124" s="5"/>
      <c r="X124" s="5"/>
      <c r="Z124" s="14">
        <v>39501</v>
      </c>
      <c r="AA124" s="7"/>
      <c r="AB124" s="7"/>
      <c r="AC124" s="7"/>
      <c r="AD124" s="7"/>
      <c r="AE124" s="7"/>
      <c r="AF124" s="17"/>
      <c r="AG124" s="17"/>
      <c r="AH124" s="17"/>
      <c r="AI124" s="17"/>
      <c r="AJ124" s="17"/>
      <c r="AK124" s="17">
        <v>2.4921548951960979</v>
      </c>
      <c r="AL124" s="17">
        <v>1.9594973679915573</v>
      </c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20">
        <f t="shared" si="12"/>
        <v>2008</v>
      </c>
      <c r="AY124" s="14">
        <v>39501</v>
      </c>
      <c r="AZ124" s="18">
        <f t="shared" si="20"/>
        <v>2.4921548951960979</v>
      </c>
      <c r="BA124" s="18">
        <f t="shared" si="20"/>
        <v>1.9594973679915573</v>
      </c>
      <c r="BB124" s="18">
        <f t="shared" si="20"/>
        <v>0</v>
      </c>
      <c r="BC124" s="18">
        <f t="shared" si="20"/>
        <v>0</v>
      </c>
      <c r="BD124" s="18">
        <f t="shared" si="20"/>
        <v>0</v>
      </c>
      <c r="BE124" s="18">
        <f t="shared" si="20"/>
        <v>0</v>
      </c>
      <c r="BG124" s="20">
        <f t="shared" si="13"/>
        <v>2008</v>
      </c>
      <c r="BH124" s="14">
        <v>39479</v>
      </c>
      <c r="BI124" s="18">
        <f t="shared" si="14"/>
        <v>2.4921548951960979</v>
      </c>
      <c r="BJ124" s="18">
        <f t="shared" si="15"/>
        <v>1.9594973679915573</v>
      </c>
      <c r="BK124" s="18" t="str">
        <f t="shared" si="16"/>
        <v/>
      </c>
      <c r="BL124" s="18" t="str">
        <f t="shared" si="17"/>
        <v/>
      </c>
      <c r="BM124" s="18" t="str">
        <f t="shared" si="18"/>
        <v/>
      </c>
      <c r="BN124" s="18" t="str">
        <f t="shared" si="19"/>
        <v/>
      </c>
    </row>
    <row r="125" spans="1:66" x14ac:dyDescent="0.25">
      <c r="A125" s="4" t="s">
        <v>222</v>
      </c>
      <c r="B125" s="5"/>
      <c r="C125" s="5"/>
      <c r="D125" s="5"/>
      <c r="E125" s="5"/>
      <c r="F125" s="5"/>
      <c r="G125" s="5"/>
      <c r="H125" s="5"/>
      <c r="I125" s="5"/>
      <c r="J125" s="5"/>
      <c r="K125" s="5">
        <v>1.8878650872446521</v>
      </c>
      <c r="L125" s="5">
        <v>1.9352915265308581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Z125" s="14">
        <v>39532</v>
      </c>
      <c r="AA125" s="7"/>
      <c r="AB125" s="7"/>
      <c r="AC125" s="7"/>
      <c r="AD125" s="7"/>
      <c r="AE125" s="7"/>
      <c r="AF125" s="17"/>
      <c r="AG125" s="17"/>
      <c r="AH125" s="17"/>
      <c r="AI125" s="17"/>
      <c r="AJ125" s="17"/>
      <c r="AK125" s="17">
        <v>2.7112107520372639</v>
      </c>
      <c r="AL125" s="17">
        <v>1.9861635236734969</v>
      </c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20">
        <f t="shared" si="12"/>
        <v>2008</v>
      </c>
      <c r="AY125" s="14">
        <v>39532</v>
      </c>
      <c r="AZ125" s="18">
        <f t="shared" si="20"/>
        <v>2.7112107520372639</v>
      </c>
      <c r="BA125" s="18">
        <f t="shared" si="20"/>
        <v>1.9861635236734969</v>
      </c>
      <c r="BB125" s="18">
        <f t="shared" si="20"/>
        <v>0</v>
      </c>
      <c r="BC125" s="18">
        <f t="shared" si="20"/>
        <v>0</v>
      </c>
      <c r="BD125" s="18">
        <f t="shared" si="20"/>
        <v>0</v>
      </c>
      <c r="BE125" s="18">
        <f t="shared" si="20"/>
        <v>0</v>
      </c>
      <c r="BG125" s="20">
        <f t="shared" si="13"/>
        <v>2008</v>
      </c>
      <c r="BH125" s="14">
        <v>39508</v>
      </c>
      <c r="BI125" s="18">
        <f t="shared" si="14"/>
        <v>2.7112107520372639</v>
      </c>
      <c r="BJ125" s="18">
        <f t="shared" si="15"/>
        <v>1.9861635236734969</v>
      </c>
      <c r="BK125" s="18" t="str">
        <f t="shared" si="16"/>
        <v/>
      </c>
      <c r="BL125" s="18" t="str">
        <f t="shared" si="17"/>
        <v/>
      </c>
      <c r="BM125" s="18" t="str">
        <f t="shared" si="18"/>
        <v/>
      </c>
      <c r="BN125" s="18" t="str">
        <f t="shared" si="19"/>
        <v/>
      </c>
    </row>
    <row r="126" spans="1:66" x14ac:dyDescent="0.25">
      <c r="A126" s="4" t="s">
        <v>223</v>
      </c>
      <c r="B126" s="5"/>
      <c r="C126" s="5"/>
      <c r="D126" s="5"/>
      <c r="E126" s="5"/>
      <c r="F126" s="5"/>
      <c r="G126" s="5"/>
      <c r="H126" s="5"/>
      <c r="I126" s="5"/>
      <c r="J126" s="5"/>
      <c r="K126" s="5">
        <v>1.9608910264771209</v>
      </c>
      <c r="L126" s="5">
        <v>1.980803134381679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Z126" s="14">
        <v>39563</v>
      </c>
      <c r="AA126" s="7"/>
      <c r="AB126" s="7"/>
      <c r="AC126" s="7"/>
      <c r="AD126" s="7"/>
      <c r="AE126" s="7"/>
      <c r="AF126" s="17"/>
      <c r="AG126" s="17"/>
      <c r="AH126" s="17"/>
      <c r="AI126" s="17"/>
      <c r="AJ126" s="17"/>
      <c r="AK126" s="17">
        <v>2.946975512407195</v>
      </c>
      <c r="AL126" s="17">
        <v>2.055185002900072</v>
      </c>
      <c r="AM126" s="17">
        <v>2.0153846153846162</v>
      </c>
      <c r="AN126" s="17">
        <v>2</v>
      </c>
      <c r="AO126" s="17">
        <v>2.041666666666667</v>
      </c>
      <c r="AP126" s="17">
        <v>2.0166666666666671</v>
      </c>
      <c r="AQ126" s="17"/>
      <c r="AR126" s="17"/>
      <c r="AS126" s="17"/>
      <c r="AT126" s="17"/>
      <c r="AU126" s="17"/>
      <c r="AV126" s="17"/>
      <c r="AW126" s="17"/>
      <c r="AX126" s="20">
        <f t="shared" si="12"/>
        <v>2008</v>
      </c>
      <c r="AY126" s="14">
        <v>39563</v>
      </c>
      <c r="AZ126" s="18">
        <f t="shared" si="20"/>
        <v>2.946975512407195</v>
      </c>
      <c r="BA126" s="18">
        <f t="shared" si="20"/>
        <v>2.055185002900072</v>
      </c>
      <c r="BB126" s="18">
        <f t="shared" si="20"/>
        <v>2.0153846153846162</v>
      </c>
      <c r="BC126" s="18">
        <f t="shared" si="20"/>
        <v>2</v>
      </c>
      <c r="BD126" s="18">
        <f t="shared" si="20"/>
        <v>2.041666666666667</v>
      </c>
      <c r="BE126" s="18">
        <f t="shared" si="20"/>
        <v>2.0166666666666671</v>
      </c>
      <c r="BG126" s="20">
        <f t="shared" si="13"/>
        <v>2008</v>
      </c>
      <c r="BH126" s="14">
        <v>39539</v>
      </c>
      <c r="BI126" s="18">
        <f t="shared" si="14"/>
        <v>2.946975512407195</v>
      </c>
      <c r="BJ126" s="18">
        <f t="shared" si="15"/>
        <v>2.055185002900072</v>
      </c>
      <c r="BK126" s="18">
        <f t="shared" si="16"/>
        <v>2.0153846153846162</v>
      </c>
      <c r="BL126" s="18">
        <f t="shared" si="17"/>
        <v>2</v>
      </c>
      <c r="BM126" s="18">
        <f t="shared" si="18"/>
        <v>2.041666666666667</v>
      </c>
      <c r="BN126" s="18">
        <f t="shared" si="19"/>
        <v>2.0166666666666671</v>
      </c>
    </row>
    <row r="127" spans="1:66" x14ac:dyDescent="0.25">
      <c r="A127" s="4" t="s">
        <v>224</v>
      </c>
      <c r="B127" s="5"/>
      <c r="C127" s="5"/>
      <c r="D127" s="5"/>
      <c r="E127" s="5"/>
      <c r="F127" s="5"/>
      <c r="G127" s="5"/>
      <c r="H127" s="5"/>
      <c r="I127" s="5"/>
      <c r="J127" s="5"/>
      <c r="K127" s="5">
        <v>1.9734968981917982</v>
      </c>
      <c r="L127" s="5">
        <v>1.9937716049031211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Z127" s="14">
        <v>39594</v>
      </c>
      <c r="AA127" s="7"/>
      <c r="AB127" s="7"/>
      <c r="AC127" s="7"/>
      <c r="AD127" s="7"/>
      <c r="AE127" s="7"/>
      <c r="AF127" s="17"/>
      <c r="AG127" s="17"/>
      <c r="AH127" s="17"/>
      <c r="AI127" s="17"/>
      <c r="AJ127" s="17"/>
      <c r="AK127" s="17">
        <v>3.0829020682524892</v>
      </c>
      <c r="AL127" s="17">
        <v>2.1267205939306573</v>
      </c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20">
        <f t="shared" si="12"/>
        <v>2008</v>
      </c>
      <c r="AY127" s="14">
        <v>39594</v>
      </c>
      <c r="AZ127" s="18">
        <f t="shared" si="20"/>
        <v>3.0829020682524892</v>
      </c>
      <c r="BA127" s="18">
        <f t="shared" si="20"/>
        <v>2.1267205939306573</v>
      </c>
      <c r="BB127" s="18">
        <f t="shared" si="20"/>
        <v>0</v>
      </c>
      <c r="BC127" s="18">
        <f t="shared" si="20"/>
        <v>0</v>
      </c>
      <c r="BD127" s="18">
        <f t="shared" si="20"/>
        <v>0</v>
      </c>
      <c r="BE127" s="18">
        <f t="shared" si="20"/>
        <v>0</v>
      </c>
      <c r="BG127" s="20">
        <f t="shared" si="13"/>
        <v>2008</v>
      </c>
      <c r="BH127" s="14">
        <v>39569</v>
      </c>
      <c r="BI127" s="18">
        <f t="shared" si="14"/>
        <v>3.0829020682524892</v>
      </c>
      <c r="BJ127" s="18">
        <f t="shared" si="15"/>
        <v>2.1267205939306573</v>
      </c>
      <c r="BK127" s="18" t="str">
        <f t="shared" si="16"/>
        <v/>
      </c>
      <c r="BL127" s="18" t="str">
        <f t="shared" si="17"/>
        <v/>
      </c>
      <c r="BM127" s="18" t="str">
        <f t="shared" si="18"/>
        <v/>
      </c>
      <c r="BN127" s="18" t="str">
        <f t="shared" si="19"/>
        <v/>
      </c>
    </row>
    <row r="128" spans="1:66" x14ac:dyDescent="0.25">
      <c r="A128" s="4" t="s">
        <v>225</v>
      </c>
      <c r="B128" s="5"/>
      <c r="C128" s="5"/>
      <c r="D128" s="5"/>
      <c r="E128" s="5"/>
      <c r="F128" s="5"/>
      <c r="G128" s="5"/>
      <c r="H128" s="5"/>
      <c r="I128" s="5"/>
      <c r="J128" s="5"/>
      <c r="K128" s="5">
        <v>1.9847714153388998</v>
      </c>
      <c r="L128" s="5">
        <v>2.0053279378547217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Z128" s="14">
        <v>39625</v>
      </c>
      <c r="AA128" s="7"/>
      <c r="AB128" s="7"/>
      <c r="AC128" s="7"/>
      <c r="AD128" s="7"/>
      <c r="AE128" s="7"/>
      <c r="AF128" s="17"/>
      <c r="AG128" s="17"/>
      <c r="AH128" s="17"/>
      <c r="AI128" s="17"/>
      <c r="AJ128" s="17"/>
      <c r="AK128" s="17">
        <v>3.3232983272366492</v>
      </c>
      <c r="AL128" s="17">
        <v>2.2786464854924691</v>
      </c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20">
        <f t="shared" si="12"/>
        <v>2008</v>
      </c>
      <c r="AY128" s="14">
        <v>39625</v>
      </c>
      <c r="AZ128" s="18">
        <f t="shared" si="20"/>
        <v>3.3232983272366492</v>
      </c>
      <c r="BA128" s="18">
        <f t="shared" si="20"/>
        <v>2.2786464854924691</v>
      </c>
      <c r="BB128" s="18">
        <f t="shared" si="20"/>
        <v>0</v>
      </c>
      <c r="BC128" s="18">
        <f t="shared" si="20"/>
        <v>0</v>
      </c>
      <c r="BD128" s="18">
        <f t="shared" si="20"/>
        <v>0</v>
      </c>
      <c r="BE128" s="18">
        <f t="shared" si="20"/>
        <v>0</v>
      </c>
      <c r="BG128" s="20">
        <f t="shared" si="13"/>
        <v>2008</v>
      </c>
      <c r="BH128" s="14">
        <v>39600</v>
      </c>
      <c r="BI128" s="18">
        <f t="shared" si="14"/>
        <v>3.3232983272366492</v>
      </c>
      <c r="BJ128" s="18">
        <f t="shared" si="15"/>
        <v>2.2786464854924691</v>
      </c>
      <c r="BK128" s="18" t="str">
        <f t="shared" si="16"/>
        <v/>
      </c>
      <c r="BL128" s="18" t="str">
        <f t="shared" si="17"/>
        <v/>
      </c>
      <c r="BM128" s="18" t="str">
        <f t="shared" si="18"/>
        <v/>
      </c>
      <c r="BN128" s="18" t="str">
        <f t="shared" si="19"/>
        <v/>
      </c>
    </row>
    <row r="129" spans="1:66" x14ac:dyDescent="0.25">
      <c r="A129" s="4" t="s">
        <v>226</v>
      </c>
      <c r="B129" s="5"/>
      <c r="C129" s="5"/>
      <c r="D129" s="5"/>
      <c r="E129" s="5"/>
      <c r="F129" s="5"/>
      <c r="G129" s="5"/>
      <c r="H129" s="5"/>
      <c r="I129" s="5"/>
      <c r="J129" s="5"/>
      <c r="K129" s="5">
        <v>1.974478226889673</v>
      </c>
      <c r="L129" s="5">
        <v>1.9795824767011072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Z129" s="14">
        <v>39656</v>
      </c>
      <c r="AA129" s="7"/>
      <c r="AB129" s="7"/>
      <c r="AC129" s="7"/>
      <c r="AD129" s="7"/>
      <c r="AE129" s="7"/>
      <c r="AF129" s="17"/>
      <c r="AG129" s="17"/>
      <c r="AH129" s="17"/>
      <c r="AI129" s="17"/>
      <c r="AJ129" s="17"/>
      <c r="AK129" s="17">
        <v>3.5725190269905864</v>
      </c>
      <c r="AL129" s="17">
        <v>2.4469254305445931</v>
      </c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20">
        <f t="shared" si="12"/>
        <v>2008</v>
      </c>
      <c r="AY129" s="14">
        <v>39656</v>
      </c>
      <c r="AZ129" s="18">
        <f t="shared" ref="AZ129:BE160" si="21">IF(($AX129+AZ$7)=$AA$8,$AA129,IF(($AX129+AZ$7)=$AB$8,$AB129,IF(($AX129+AZ$7)=$AC$8,$AC129,IF(($AX129+AZ$7)=$AD$8,$AD129,IF(($AX129+AZ$7)=$AE$8,$AE129,IF(($AX129+AZ$7)=$AF$8,$AF129,IF(($AX129+AZ$7)=$AG$8,$AG129,IF(($AX129+AZ$7)=$AH$8,$AH129,IF(($AX129+AZ$7)=$AI$8,$AI129,IF(($AX129+AZ$7)=$AJ$8,$AJ129,IF(($AX129+AZ$7)=$AK$8,$AK129,IF(($AX129+AZ$7)=$AL$8,$AL129,IF(($AX129+AZ$7)=$AM$8,$AM129,IF(($AX129+AZ$7)=$AN$8,$AN129,IF(($AX129+AZ$7)=$AO$8,$AO129,IF(($AX129+AZ$7)=$AP$8,$AP129,IF(($AX129+AZ$7)=$AQ$8,$AQ129,IF(($AX129+AZ$7)=$AR$8,$AR129,IF(($AX129+AZ$7)=$AS$8,$AS129,IF(($AX129+AZ$7)=$AT$8,$AT129,IF(($AX129+AZ$7)=$AU$8,$AU129,IF(($AX129+AZ$7)=$AV$8,$AV129,IF(($AX129+AZ$7)=$AW$8,$AW129,"")))))))))))))))))))))))</f>
        <v>3.5725190269905864</v>
      </c>
      <c r="BA129" s="18">
        <f t="shared" si="21"/>
        <v>2.4469254305445931</v>
      </c>
      <c r="BB129" s="18">
        <f t="shared" si="21"/>
        <v>0</v>
      </c>
      <c r="BC129" s="18">
        <f t="shared" si="21"/>
        <v>0</v>
      </c>
      <c r="BD129" s="18">
        <f t="shared" si="21"/>
        <v>0</v>
      </c>
      <c r="BE129" s="18">
        <f t="shared" si="21"/>
        <v>0</v>
      </c>
      <c r="BG129" s="20">
        <f t="shared" si="13"/>
        <v>2008</v>
      </c>
      <c r="BH129" s="14">
        <v>39630</v>
      </c>
      <c r="BI129" s="18">
        <f t="shared" si="14"/>
        <v>3.5725190269905864</v>
      </c>
      <c r="BJ129" s="18">
        <f t="shared" si="15"/>
        <v>2.4469254305445931</v>
      </c>
      <c r="BK129" s="18" t="str">
        <f t="shared" si="16"/>
        <v/>
      </c>
      <c r="BL129" s="18" t="str">
        <f t="shared" si="17"/>
        <v/>
      </c>
      <c r="BM129" s="18" t="str">
        <f t="shared" si="18"/>
        <v/>
      </c>
      <c r="BN129" s="18" t="str">
        <f t="shared" si="19"/>
        <v/>
      </c>
    </row>
    <row r="130" spans="1:66" x14ac:dyDescent="0.25">
      <c r="A130" s="4" t="s">
        <v>227</v>
      </c>
      <c r="B130" s="5"/>
      <c r="C130" s="5"/>
      <c r="D130" s="5"/>
      <c r="E130" s="5"/>
      <c r="F130" s="5"/>
      <c r="G130" s="5"/>
      <c r="H130" s="5"/>
      <c r="I130" s="5"/>
      <c r="J130" s="5"/>
      <c r="K130" s="5">
        <v>1.9862554054813699</v>
      </c>
      <c r="L130" s="5">
        <v>2.0066433275350222</v>
      </c>
      <c r="M130" s="5">
        <v>2.0278220560588212</v>
      </c>
      <c r="N130" s="5">
        <v>1.9322098214285719</v>
      </c>
      <c r="O130" s="5">
        <v>1.941544642857143</v>
      </c>
      <c r="P130" s="5">
        <v>1.9236666666666671</v>
      </c>
      <c r="Q130" s="5"/>
      <c r="R130" s="5"/>
      <c r="S130" s="5"/>
      <c r="T130" s="5"/>
      <c r="U130" s="5"/>
      <c r="V130" s="5"/>
      <c r="W130" s="5"/>
      <c r="X130" s="5"/>
      <c r="Z130" s="14">
        <v>39687</v>
      </c>
      <c r="AA130" s="7"/>
      <c r="AB130" s="7"/>
      <c r="AC130" s="7"/>
      <c r="AD130" s="7"/>
      <c r="AE130" s="7"/>
      <c r="AF130" s="17"/>
      <c r="AG130" s="17"/>
      <c r="AH130" s="17"/>
      <c r="AI130" s="17"/>
      <c r="AJ130" s="17"/>
      <c r="AK130" s="17">
        <v>3.6101697555079491</v>
      </c>
      <c r="AL130" s="17">
        <v>2.531614304963739</v>
      </c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20">
        <f t="shared" si="12"/>
        <v>2008</v>
      </c>
      <c r="AY130" s="14">
        <v>39687</v>
      </c>
      <c r="AZ130" s="18">
        <f t="shared" si="21"/>
        <v>3.6101697555079491</v>
      </c>
      <c r="BA130" s="18">
        <f t="shared" si="21"/>
        <v>2.531614304963739</v>
      </c>
      <c r="BB130" s="18">
        <f t="shared" si="21"/>
        <v>0</v>
      </c>
      <c r="BC130" s="18">
        <f t="shared" si="21"/>
        <v>0</v>
      </c>
      <c r="BD130" s="18">
        <f t="shared" si="21"/>
        <v>0</v>
      </c>
      <c r="BE130" s="18">
        <f t="shared" si="21"/>
        <v>0</v>
      </c>
      <c r="BG130" s="20">
        <f t="shared" si="13"/>
        <v>2008</v>
      </c>
      <c r="BH130" s="14">
        <v>39661</v>
      </c>
      <c r="BI130" s="18">
        <f t="shared" si="14"/>
        <v>3.6101697555079491</v>
      </c>
      <c r="BJ130" s="18">
        <f t="shared" si="15"/>
        <v>2.531614304963739</v>
      </c>
      <c r="BK130" s="18" t="str">
        <f t="shared" si="16"/>
        <v/>
      </c>
      <c r="BL130" s="18" t="str">
        <f t="shared" si="17"/>
        <v/>
      </c>
      <c r="BM130" s="18" t="str">
        <f t="shared" si="18"/>
        <v/>
      </c>
      <c r="BN130" s="18" t="str">
        <f t="shared" si="19"/>
        <v/>
      </c>
    </row>
    <row r="131" spans="1:66" x14ac:dyDescent="0.25">
      <c r="A131" s="4" t="s">
        <v>228</v>
      </c>
      <c r="B131" s="5"/>
      <c r="C131" s="5"/>
      <c r="D131" s="5"/>
      <c r="E131" s="5"/>
      <c r="F131" s="5"/>
      <c r="G131" s="5"/>
      <c r="H131" s="5"/>
      <c r="I131" s="5"/>
      <c r="J131" s="5"/>
      <c r="K131" s="5">
        <v>2.03832047490714</v>
      </c>
      <c r="L131" s="5">
        <v>2.1481187454035489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Z131" s="14">
        <v>39718</v>
      </c>
      <c r="AA131" s="7"/>
      <c r="AB131" s="7"/>
      <c r="AC131" s="7"/>
      <c r="AD131" s="7"/>
      <c r="AE131" s="7"/>
      <c r="AF131" s="17"/>
      <c r="AG131" s="17"/>
      <c r="AH131" s="17"/>
      <c r="AI131" s="17"/>
      <c r="AJ131" s="17"/>
      <c r="AK131" s="17">
        <v>3.5466868966535618</v>
      </c>
      <c r="AL131" s="17">
        <v>2.4133436539120159</v>
      </c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20">
        <f t="shared" si="12"/>
        <v>2008</v>
      </c>
      <c r="AY131" s="14">
        <v>39718</v>
      </c>
      <c r="AZ131" s="18">
        <f t="shared" si="21"/>
        <v>3.5466868966535618</v>
      </c>
      <c r="BA131" s="18">
        <f t="shared" si="21"/>
        <v>2.4133436539120159</v>
      </c>
      <c r="BB131" s="18">
        <f t="shared" si="21"/>
        <v>0</v>
      </c>
      <c r="BC131" s="18">
        <f t="shared" si="21"/>
        <v>0</v>
      </c>
      <c r="BD131" s="18">
        <f t="shared" si="21"/>
        <v>0</v>
      </c>
      <c r="BE131" s="18">
        <f t="shared" si="21"/>
        <v>0</v>
      </c>
      <c r="BG131" s="20">
        <f t="shared" si="13"/>
        <v>2008</v>
      </c>
      <c r="BH131" s="14">
        <v>39692</v>
      </c>
      <c r="BI131" s="18">
        <f t="shared" si="14"/>
        <v>3.5466868966535618</v>
      </c>
      <c r="BJ131" s="18">
        <f t="shared" si="15"/>
        <v>2.4133436539120159</v>
      </c>
      <c r="BK131" s="18" t="str">
        <f t="shared" si="16"/>
        <v/>
      </c>
      <c r="BL131" s="18" t="str">
        <f t="shared" si="17"/>
        <v/>
      </c>
      <c r="BM131" s="18" t="str">
        <f t="shared" si="18"/>
        <v/>
      </c>
      <c r="BN131" s="18" t="str">
        <f t="shared" si="19"/>
        <v/>
      </c>
    </row>
    <row r="132" spans="1:66" x14ac:dyDescent="0.25">
      <c r="A132" s="4" t="s">
        <v>229</v>
      </c>
      <c r="B132" s="5"/>
      <c r="C132" s="5"/>
      <c r="D132" s="5"/>
      <c r="E132" s="5"/>
      <c r="F132" s="5"/>
      <c r="G132" s="5"/>
      <c r="H132" s="5"/>
      <c r="I132" s="5"/>
      <c r="J132" s="5"/>
      <c r="K132" s="5">
        <v>2.097391425449648</v>
      </c>
      <c r="L132" s="5">
        <v>2.2688046726517199</v>
      </c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Z132" s="14">
        <v>39749</v>
      </c>
      <c r="AA132" s="7"/>
      <c r="AB132" s="7"/>
      <c r="AC132" s="7"/>
      <c r="AD132" s="7"/>
      <c r="AE132" s="7"/>
      <c r="AF132" s="17"/>
      <c r="AG132" s="17"/>
      <c r="AH132" s="17"/>
      <c r="AI132" s="17"/>
      <c r="AJ132" s="17"/>
      <c r="AK132" s="17">
        <v>3.4470051253781429</v>
      </c>
      <c r="AL132" s="17">
        <v>2.2456763176134631</v>
      </c>
      <c r="AM132" s="17">
        <v>2.0083333333333329</v>
      </c>
      <c r="AN132" s="17">
        <v>2.0125000000000002</v>
      </c>
      <c r="AO132" s="17">
        <v>2.0125000000000002</v>
      </c>
      <c r="AP132" s="17">
        <v>1.9875</v>
      </c>
      <c r="AQ132" s="17"/>
      <c r="AR132" s="17"/>
      <c r="AS132" s="17"/>
      <c r="AT132" s="17"/>
      <c r="AU132" s="17"/>
      <c r="AV132" s="17"/>
      <c r="AW132" s="17"/>
      <c r="AX132" s="20">
        <f t="shared" si="12"/>
        <v>2008</v>
      </c>
      <c r="AY132" s="14">
        <v>39749</v>
      </c>
      <c r="AZ132" s="18">
        <f t="shared" si="21"/>
        <v>3.4470051253781429</v>
      </c>
      <c r="BA132" s="18">
        <f t="shared" si="21"/>
        <v>2.2456763176134631</v>
      </c>
      <c r="BB132" s="18">
        <f t="shared" si="21"/>
        <v>2.0083333333333329</v>
      </c>
      <c r="BC132" s="18">
        <f t="shared" si="21"/>
        <v>2.0125000000000002</v>
      </c>
      <c r="BD132" s="18">
        <f t="shared" si="21"/>
        <v>2.0125000000000002</v>
      </c>
      <c r="BE132" s="18">
        <f t="shared" si="21"/>
        <v>1.9875</v>
      </c>
      <c r="BG132" s="20">
        <f t="shared" si="13"/>
        <v>2008</v>
      </c>
      <c r="BH132" s="14">
        <v>39722</v>
      </c>
      <c r="BI132" s="18">
        <f t="shared" si="14"/>
        <v>3.4470051253781429</v>
      </c>
      <c r="BJ132" s="18">
        <f t="shared" si="15"/>
        <v>2.2456763176134631</v>
      </c>
      <c r="BK132" s="18">
        <f t="shared" si="16"/>
        <v>2.0083333333333329</v>
      </c>
      <c r="BL132" s="18">
        <f t="shared" si="17"/>
        <v>2.0125000000000002</v>
      </c>
      <c r="BM132" s="18">
        <f t="shared" si="18"/>
        <v>2.0125000000000002</v>
      </c>
      <c r="BN132" s="18">
        <f t="shared" si="19"/>
        <v>1.9875</v>
      </c>
    </row>
    <row r="133" spans="1:66" x14ac:dyDescent="0.25">
      <c r="A133" s="2" t="s">
        <v>33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Z133" s="14">
        <v>39780</v>
      </c>
      <c r="AA133" s="7"/>
      <c r="AB133" s="7"/>
      <c r="AC133" s="7"/>
      <c r="AD133" s="7"/>
      <c r="AE133" s="7"/>
      <c r="AF133" s="17"/>
      <c r="AG133" s="17"/>
      <c r="AH133" s="17"/>
      <c r="AI133" s="17"/>
      <c r="AJ133" s="17"/>
      <c r="AK133" s="17">
        <v>3.4019144409440454</v>
      </c>
      <c r="AL133" s="17">
        <v>1.8086739073179452</v>
      </c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20">
        <f t="shared" si="12"/>
        <v>2008</v>
      </c>
      <c r="AY133" s="14">
        <v>39780</v>
      </c>
      <c r="AZ133" s="18">
        <f t="shared" si="21"/>
        <v>3.4019144409440454</v>
      </c>
      <c r="BA133" s="18">
        <f t="shared" si="21"/>
        <v>1.8086739073179452</v>
      </c>
      <c r="BB133" s="18">
        <f t="shared" si="21"/>
        <v>0</v>
      </c>
      <c r="BC133" s="18">
        <f t="shared" si="21"/>
        <v>0</v>
      </c>
      <c r="BD133" s="18">
        <f t="shared" si="21"/>
        <v>0</v>
      </c>
      <c r="BE133" s="18">
        <f t="shared" si="21"/>
        <v>0</v>
      </c>
      <c r="BG133" s="20">
        <f t="shared" si="13"/>
        <v>2008</v>
      </c>
      <c r="BH133" s="14">
        <v>39753</v>
      </c>
      <c r="BI133" s="18">
        <f t="shared" si="14"/>
        <v>3.4019144409440454</v>
      </c>
      <c r="BJ133" s="18">
        <f t="shared" si="15"/>
        <v>1.8086739073179452</v>
      </c>
      <c r="BK133" s="18" t="str">
        <f t="shared" si="16"/>
        <v/>
      </c>
      <c r="BL133" s="18" t="str">
        <f t="shared" si="17"/>
        <v/>
      </c>
      <c r="BM133" s="18" t="str">
        <f t="shared" si="18"/>
        <v/>
      </c>
      <c r="BN133" s="18" t="str">
        <f t="shared" si="19"/>
        <v/>
      </c>
    </row>
    <row r="134" spans="1:66" x14ac:dyDescent="0.25">
      <c r="A134" s="4" t="s">
        <v>230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>
        <v>2.4151154851597201</v>
      </c>
      <c r="M134" s="5">
        <v>1.9442530439843908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Z134" s="14">
        <v>39811</v>
      </c>
      <c r="AA134" s="7"/>
      <c r="AB134" s="7"/>
      <c r="AC134" s="7"/>
      <c r="AD134" s="7"/>
      <c r="AE134" s="7"/>
      <c r="AF134" s="17"/>
      <c r="AG134" s="17"/>
      <c r="AH134" s="17"/>
      <c r="AI134" s="17"/>
      <c r="AJ134" s="17"/>
      <c r="AK134" s="17">
        <v>3.315377432259762</v>
      </c>
      <c r="AL134" s="17">
        <v>1.358213240094083</v>
      </c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20">
        <f t="shared" si="12"/>
        <v>2008</v>
      </c>
      <c r="AY134" s="14">
        <v>39811</v>
      </c>
      <c r="AZ134" s="18">
        <f t="shared" si="21"/>
        <v>3.315377432259762</v>
      </c>
      <c r="BA134" s="18">
        <f t="shared" si="21"/>
        <v>1.358213240094083</v>
      </c>
      <c r="BB134" s="18">
        <f t="shared" si="21"/>
        <v>0</v>
      </c>
      <c r="BC134" s="18">
        <f t="shared" si="21"/>
        <v>0</v>
      </c>
      <c r="BD134" s="18">
        <f t="shared" si="21"/>
        <v>0</v>
      </c>
      <c r="BE134" s="18">
        <f t="shared" si="21"/>
        <v>0</v>
      </c>
      <c r="BG134" s="20">
        <f t="shared" si="13"/>
        <v>2008</v>
      </c>
      <c r="BH134" s="14">
        <v>39783</v>
      </c>
      <c r="BI134" s="18">
        <f t="shared" si="14"/>
        <v>3.315377432259762</v>
      </c>
      <c r="BJ134" s="18">
        <f t="shared" si="15"/>
        <v>1.358213240094083</v>
      </c>
      <c r="BK134" s="18" t="str">
        <f t="shared" si="16"/>
        <v/>
      </c>
      <c r="BL134" s="18" t="str">
        <f t="shared" si="17"/>
        <v/>
      </c>
      <c r="BM134" s="18" t="str">
        <f t="shared" si="18"/>
        <v/>
      </c>
      <c r="BN134" s="18" t="str">
        <f t="shared" si="19"/>
        <v/>
      </c>
    </row>
    <row r="135" spans="1:66" x14ac:dyDescent="0.25">
      <c r="A135" s="4" t="s">
        <v>231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>
        <v>2.4921548951960979</v>
      </c>
      <c r="M135" s="5">
        <v>1.9594973679915573</v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Z135" s="14">
        <v>39842</v>
      </c>
      <c r="AA135" s="7"/>
      <c r="AB135" s="7"/>
      <c r="AC135" s="7"/>
      <c r="AD135" s="7"/>
      <c r="AE135" s="7"/>
      <c r="AF135" s="17"/>
      <c r="AG135" s="17"/>
      <c r="AH135" s="17"/>
      <c r="AI135" s="17"/>
      <c r="AJ135" s="17"/>
      <c r="AK135" s="17"/>
      <c r="AL135" s="17">
        <v>1.036862103465086</v>
      </c>
      <c r="AM135" s="17">
        <v>1.6926851705546748</v>
      </c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20">
        <f t="shared" si="12"/>
        <v>2009</v>
      </c>
      <c r="AY135" s="14">
        <v>39842</v>
      </c>
      <c r="AZ135" s="18">
        <f t="shared" si="21"/>
        <v>1.036862103465086</v>
      </c>
      <c r="BA135" s="18">
        <f t="shared" si="21"/>
        <v>1.6926851705546748</v>
      </c>
      <c r="BB135" s="18">
        <f t="shared" si="21"/>
        <v>0</v>
      </c>
      <c r="BC135" s="18">
        <f t="shared" si="21"/>
        <v>0</v>
      </c>
      <c r="BD135" s="18">
        <f t="shared" si="21"/>
        <v>0</v>
      </c>
      <c r="BE135" s="18">
        <f t="shared" si="21"/>
        <v>0</v>
      </c>
      <c r="BG135" s="20">
        <f t="shared" si="13"/>
        <v>2009</v>
      </c>
      <c r="BH135" s="14">
        <v>39814</v>
      </c>
      <c r="BI135" s="18">
        <f t="shared" si="14"/>
        <v>1.036862103465086</v>
      </c>
      <c r="BJ135" s="18">
        <f t="shared" si="15"/>
        <v>1.6926851705546748</v>
      </c>
      <c r="BK135" s="18" t="str">
        <f t="shared" si="16"/>
        <v/>
      </c>
      <c r="BL135" s="18" t="str">
        <f t="shared" si="17"/>
        <v/>
      </c>
      <c r="BM135" s="18" t="str">
        <f t="shared" si="18"/>
        <v/>
      </c>
      <c r="BN135" s="18" t="str">
        <f t="shared" si="19"/>
        <v/>
      </c>
    </row>
    <row r="136" spans="1:66" x14ac:dyDescent="0.25">
      <c r="A136" s="4" t="s">
        <v>232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>
        <v>2.7112107520372639</v>
      </c>
      <c r="M136" s="5">
        <v>1.9861635236734969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Z136" s="14">
        <v>39845</v>
      </c>
      <c r="AA136" s="7"/>
      <c r="AB136" s="7"/>
      <c r="AC136" s="7"/>
      <c r="AD136" s="7"/>
      <c r="AE136" s="7"/>
      <c r="AF136" s="17"/>
      <c r="AG136" s="17"/>
      <c r="AH136" s="17"/>
      <c r="AI136" s="17"/>
      <c r="AJ136" s="17"/>
      <c r="AK136" s="17"/>
      <c r="AL136" s="17">
        <v>0.77517999870864518</v>
      </c>
      <c r="AM136" s="17">
        <v>1.6376280371135792</v>
      </c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20">
        <f t="shared" si="12"/>
        <v>2009</v>
      </c>
      <c r="AY136" s="14">
        <v>39845</v>
      </c>
      <c r="AZ136" s="18">
        <f t="shared" si="21"/>
        <v>0.77517999870864518</v>
      </c>
      <c r="BA136" s="18">
        <f t="shared" si="21"/>
        <v>1.6376280371135792</v>
      </c>
      <c r="BB136" s="18">
        <f t="shared" si="21"/>
        <v>0</v>
      </c>
      <c r="BC136" s="18">
        <f t="shared" si="21"/>
        <v>0</v>
      </c>
      <c r="BD136" s="18">
        <f t="shared" si="21"/>
        <v>0</v>
      </c>
      <c r="BE136" s="18">
        <f t="shared" si="21"/>
        <v>0</v>
      </c>
      <c r="BG136" s="20">
        <f t="shared" si="13"/>
        <v>2009</v>
      </c>
      <c r="BH136" s="14">
        <v>39845</v>
      </c>
      <c r="BI136" s="18">
        <f t="shared" si="14"/>
        <v>0.77517999870864518</v>
      </c>
      <c r="BJ136" s="18">
        <f t="shared" si="15"/>
        <v>1.6376280371135792</v>
      </c>
      <c r="BK136" s="18" t="str">
        <f t="shared" si="16"/>
        <v/>
      </c>
      <c r="BL136" s="18" t="str">
        <f t="shared" si="17"/>
        <v/>
      </c>
      <c r="BM136" s="18" t="str">
        <f t="shared" si="18"/>
        <v/>
      </c>
      <c r="BN136" s="18" t="str">
        <f t="shared" si="19"/>
        <v/>
      </c>
    </row>
    <row r="137" spans="1:66" x14ac:dyDescent="0.25">
      <c r="A137" s="4" t="s">
        <v>233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>
        <v>2.946975512407195</v>
      </c>
      <c r="M137" s="5">
        <v>2.055185002900072</v>
      </c>
      <c r="N137" s="5">
        <v>2.0153846153846162</v>
      </c>
      <c r="O137" s="5">
        <v>2</v>
      </c>
      <c r="P137" s="5">
        <v>2.041666666666667</v>
      </c>
      <c r="Q137" s="5">
        <v>2.0166666666666671</v>
      </c>
      <c r="R137" s="5"/>
      <c r="S137" s="5"/>
      <c r="T137" s="5"/>
      <c r="U137" s="5"/>
      <c r="V137" s="5"/>
      <c r="W137" s="5"/>
      <c r="X137" s="5"/>
      <c r="Z137" s="14">
        <v>39876</v>
      </c>
      <c r="AA137" s="7"/>
      <c r="AB137" s="7"/>
      <c r="AC137" s="7"/>
      <c r="AD137" s="7"/>
      <c r="AE137" s="7"/>
      <c r="AF137" s="17"/>
      <c r="AG137" s="17"/>
      <c r="AH137" s="17"/>
      <c r="AI137" s="17"/>
      <c r="AJ137" s="17"/>
      <c r="AK137" s="17"/>
      <c r="AL137" s="17">
        <v>0.5702654393437856</v>
      </c>
      <c r="AM137" s="17">
        <v>1.460063757203151</v>
      </c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20">
        <f t="shared" si="12"/>
        <v>2009</v>
      </c>
      <c r="AY137" s="14">
        <v>39876</v>
      </c>
      <c r="AZ137" s="18">
        <f t="shared" si="21"/>
        <v>0.5702654393437856</v>
      </c>
      <c r="BA137" s="18">
        <f t="shared" si="21"/>
        <v>1.460063757203151</v>
      </c>
      <c r="BB137" s="18">
        <f t="shared" si="21"/>
        <v>0</v>
      </c>
      <c r="BC137" s="18">
        <f t="shared" si="21"/>
        <v>0</v>
      </c>
      <c r="BD137" s="18">
        <f t="shared" si="21"/>
        <v>0</v>
      </c>
      <c r="BE137" s="18">
        <f t="shared" si="21"/>
        <v>0</v>
      </c>
      <c r="BG137" s="20">
        <f t="shared" si="13"/>
        <v>2009</v>
      </c>
      <c r="BH137" s="14">
        <v>39873</v>
      </c>
      <c r="BI137" s="18">
        <f t="shared" si="14"/>
        <v>0.5702654393437856</v>
      </c>
      <c r="BJ137" s="18">
        <f t="shared" si="15"/>
        <v>1.460063757203151</v>
      </c>
      <c r="BK137" s="18" t="str">
        <f t="shared" si="16"/>
        <v/>
      </c>
      <c r="BL137" s="18" t="str">
        <f t="shared" si="17"/>
        <v/>
      </c>
      <c r="BM137" s="18" t="str">
        <f t="shared" si="18"/>
        <v/>
      </c>
      <c r="BN137" s="18" t="str">
        <f t="shared" si="19"/>
        <v/>
      </c>
    </row>
    <row r="138" spans="1:66" x14ac:dyDescent="0.25">
      <c r="A138" s="4" t="s">
        <v>234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>
        <v>3.0829020682524892</v>
      </c>
      <c r="M138" s="5">
        <v>2.1267205939306573</v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Z138" s="14">
        <v>39907</v>
      </c>
      <c r="AA138" s="7"/>
      <c r="AB138" s="7"/>
      <c r="AC138" s="7"/>
      <c r="AD138" s="7"/>
      <c r="AE138" s="7"/>
      <c r="AF138" s="17"/>
      <c r="AG138" s="17"/>
      <c r="AH138" s="17"/>
      <c r="AI138" s="17"/>
      <c r="AJ138" s="17"/>
      <c r="AK138" s="17"/>
      <c r="AL138" s="17">
        <v>0.43849419243256582</v>
      </c>
      <c r="AM138" s="17">
        <v>1.275798351409017</v>
      </c>
      <c r="AN138" s="17">
        <v>1.6031458333333339</v>
      </c>
      <c r="AO138" s="17">
        <v>1.823100649350649</v>
      </c>
      <c r="AP138" s="17">
        <v>1.929078571428571</v>
      </c>
      <c r="AQ138" s="17">
        <v>1.9524087301587301</v>
      </c>
      <c r="AR138" s="17"/>
      <c r="AS138" s="17"/>
      <c r="AT138" s="17"/>
      <c r="AU138" s="17"/>
      <c r="AV138" s="17"/>
      <c r="AW138" s="17"/>
      <c r="AX138" s="20">
        <f t="shared" ref="AX138:AX201" si="22">YEAR(AY138)</f>
        <v>2009</v>
      </c>
      <c r="AY138" s="14">
        <v>39907</v>
      </c>
      <c r="AZ138" s="18">
        <f t="shared" si="21"/>
        <v>0.43849419243256582</v>
      </c>
      <c r="BA138" s="18">
        <f t="shared" si="21"/>
        <v>1.275798351409017</v>
      </c>
      <c r="BB138" s="18">
        <f t="shared" si="21"/>
        <v>1.6031458333333339</v>
      </c>
      <c r="BC138" s="18">
        <f t="shared" si="21"/>
        <v>1.823100649350649</v>
      </c>
      <c r="BD138" s="18">
        <f t="shared" si="21"/>
        <v>1.929078571428571</v>
      </c>
      <c r="BE138" s="18">
        <f t="shared" si="21"/>
        <v>1.9524087301587301</v>
      </c>
      <c r="BG138" s="20">
        <f t="shared" ref="BG138:BG201" si="23">YEAR(BH138)</f>
        <v>2009</v>
      </c>
      <c r="BH138" s="14">
        <v>39904</v>
      </c>
      <c r="BI138" s="18">
        <f t="shared" ref="BI138:BI201" si="24">IF(AZ138=0,"",AZ138)</f>
        <v>0.43849419243256582</v>
      </c>
      <c r="BJ138" s="18">
        <f t="shared" ref="BJ138:BJ201" si="25">IF(BA138=0,"",BA138)</f>
        <v>1.275798351409017</v>
      </c>
      <c r="BK138" s="18">
        <f t="shared" ref="BK138:BK201" si="26">IF(BB138=0,"",BB138)</f>
        <v>1.6031458333333339</v>
      </c>
      <c r="BL138" s="18">
        <f t="shared" ref="BL138:BL201" si="27">IF(BC138=0,"",BC138)</f>
        <v>1.823100649350649</v>
      </c>
      <c r="BM138" s="18">
        <f t="shared" ref="BM138:BM201" si="28">IF(BD138=0,"",BD138)</f>
        <v>1.929078571428571</v>
      </c>
      <c r="BN138" s="18">
        <f t="shared" ref="BN138:BN201" si="29">IF(BE138=0,"",BE138)</f>
        <v>1.9524087301587301</v>
      </c>
    </row>
    <row r="139" spans="1:66" x14ac:dyDescent="0.25">
      <c r="A139" s="4" t="s">
        <v>235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>
        <v>3.3232983272366492</v>
      </c>
      <c r="M139" s="5">
        <v>2.2786464854924691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Z139" s="14">
        <v>39938</v>
      </c>
      <c r="AA139" s="7"/>
      <c r="AB139" s="7"/>
      <c r="AC139" s="7"/>
      <c r="AD139" s="7"/>
      <c r="AE139" s="7"/>
      <c r="AF139" s="17"/>
      <c r="AG139" s="17"/>
      <c r="AH139" s="17"/>
      <c r="AI139" s="17"/>
      <c r="AJ139" s="17"/>
      <c r="AK139" s="17"/>
      <c r="AL139" s="17">
        <v>0.38483427638161766</v>
      </c>
      <c r="AM139" s="17">
        <v>1.2174106305800489</v>
      </c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20">
        <f t="shared" si="22"/>
        <v>2009</v>
      </c>
      <c r="AY139" s="14">
        <v>39938</v>
      </c>
      <c r="AZ139" s="18">
        <f t="shared" si="21"/>
        <v>0.38483427638161766</v>
      </c>
      <c r="BA139" s="18">
        <f t="shared" si="21"/>
        <v>1.2174106305800489</v>
      </c>
      <c r="BB139" s="18">
        <f t="shared" si="21"/>
        <v>0</v>
      </c>
      <c r="BC139" s="18">
        <f t="shared" si="21"/>
        <v>0</v>
      </c>
      <c r="BD139" s="18">
        <f t="shared" si="21"/>
        <v>0</v>
      </c>
      <c r="BE139" s="18">
        <f t="shared" si="21"/>
        <v>0</v>
      </c>
      <c r="BG139" s="20">
        <f t="shared" si="23"/>
        <v>2009</v>
      </c>
      <c r="BH139" s="14">
        <v>39934</v>
      </c>
      <c r="BI139" s="18">
        <f t="shared" si="24"/>
        <v>0.38483427638161766</v>
      </c>
      <c r="BJ139" s="18">
        <f t="shared" si="25"/>
        <v>1.2174106305800489</v>
      </c>
      <c r="BK139" s="18" t="str">
        <f t="shared" si="26"/>
        <v/>
      </c>
      <c r="BL139" s="18" t="str">
        <f t="shared" si="27"/>
        <v/>
      </c>
      <c r="BM139" s="18" t="str">
        <f t="shared" si="28"/>
        <v/>
      </c>
      <c r="BN139" s="18" t="str">
        <f t="shared" si="29"/>
        <v/>
      </c>
    </row>
    <row r="140" spans="1:66" x14ac:dyDescent="0.25">
      <c r="A140" s="4" t="s">
        <v>236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>
        <v>3.5725190269905864</v>
      </c>
      <c r="M140" s="5">
        <v>2.4469254305445931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Z140" s="14">
        <v>39969</v>
      </c>
      <c r="AA140" s="7"/>
      <c r="AB140" s="7"/>
      <c r="AC140" s="7"/>
      <c r="AD140" s="7"/>
      <c r="AE140" s="7"/>
      <c r="AF140" s="17"/>
      <c r="AG140" s="17"/>
      <c r="AH140" s="17"/>
      <c r="AI140" s="17"/>
      <c r="AJ140" s="17"/>
      <c r="AK140" s="17"/>
      <c r="AL140" s="17">
        <v>0.38226455838735351</v>
      </c>
      <c r="AM140" s="17">
        <v>1.2088903433808471</v>
      </c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20">
        <f t="shared" si="22"/>
        <v>2009</v>
      </c>
      <c r="AY140" s="14">
        <v>39969</v>
      </c>
      <c r="AZ140" s="18">
        <f t="shared" si="21"/>
        <v>0.38226455838735351</v>
      </c>
      <c r="BA140" s="18">
        <f t="shared" si="21"/>
        <v>1.2088903433808471</v>
      </c>
      <c r="BB140" s="18">
        <f t="shared" si="21"/>
        <v>0</v>
      </c>
      <c r="BC140" s="18">
        <f t="shared" si="21"/>
        <v>0</v>
      </c>
      <c r="BD140" s="18">
        <f t="shared" si="21"/>
        <v>0</v>
      </c>
      <c r="BE140" s="18">
        <f t="shared" si="21"/>
        <v>0</v>
      </c>
      <c r="BG140" s="20">
        <f t="shared" si="23"/>
        <v>2009</v>
      </c>
      <c r="BH140" s="14">
        <v>39965</v>
      </c>
      <c r="BI140" s="18">
        <f t="shared" si="24"/>
        <v>0.38226455838735351</v>
      </c>
      <c r="BJ140" s="18">
        <f t="shared" si="25"/>
        <v>1.2088903433808471</v>
      </c>
      <c r="BK140" s="18" t="str">
        <f t="shared" si="26"/>
        <v/>
      </c>
      <c r="BL140" s="18" t="str">
        <f t="shared" si="27"/>
        <v/>
      </c>
      <c r="BM140" s="18" t="str">
        <f t="shared" si="28"/>
        <v/>
      </c>
      <c r="BN140" s="18" t="str">
        <f t="shared" si="29"/>
        <v/>
      </c>
    </row>
    <row r="141" spans="1:66" x14ac:dyDescent="0.25">
      <c r="A141" s="4" t="s">
        <v>237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>
        <v>3.6101697555079491</v>
      </c>
      <c r="M141" s="5">
        <v>2.531614304963739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Z141" s="14">
        <v>40000</v>
      </c>
      <c r="AA141" s="7"/>
      <c r="AB141" s="7"/>
      <c r="AC141" s="7"/>
      <c r="AD141" s="7"/>
      <c r="AE141" s="7"/>
      <c r="AF141" s="17"/>
      <c r="AG141" s="17"/>
      <c r="AH141" s="17"/>
      <c r="AI141" s="17"/>
      <c r="AJ141" s="17"/>
      <c r="AK141" s="17"/>
      <c r="AL141" s="17">
        <v>0.3661917424422183</v>
      </c>
      <c r="AM141" s="17">
        <v>1.2167723534201169</v>
      </c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20">
        <f t="shared" si="22"/>
        <v>2009</v>
      </c>
      <c r="AY141" s="14">
        <v>40000</v>
      </c>
      <c r="AZ141" s="18">
        <f t="shared" si="21"/>
        <v>0.3661917424422183</v>
      </c>
      <c r="BA141" s="18">
        <f t="shared" si="21"/>
        <v>1.2167723534201169</v>
      </c>
      <c r="BB141" s="18">
        <f t="shared" si="21"/>
        <v>0</v>
      </c>
      <c r="BC141" s="18">
        <f t="shared" si="21"/>
        <v>0</v>
      </c>
      <c r="BD141" s="18">
        <f t="shared" si="21"/>
        <v>0</v>
      </c>
      <c r="BE141" s="18">
        <f t="shared" si="21"/>
        <v>0</v>
      </c>
      <c r="BG141" s="20">
        <f t="shared" si="23"/>
        <v>2009</v>
      </c>
      <c r="BH141" s="14">
        <v>39995</v>
      </c>
      <c r="BI141" s="18">
        <f t="shared" si="24"/>
        <v>0.3661917424422183</v>
      </c>
      <c r="BJ141" s="18">
        <f t="shared" si="25"/>
        <v>1.2167723534201169</v>
      </c>
      <c r="BK141" s="18" t="str">
        <f t="shared" si="26"/>
        <v/>
      </c>
      <c r="BL141" s="18" t="str">
        <f t="shared" si="27"/>
        <v/>
      </c>
      <c r="BM141" s="18" t="str">
        <f t="shared" si="28"/>
        <v/>
      </c>
      <c r="BN141" s="18" t="str">
        <f t="shared" si="29"/>
        <v/>
      </c>
    </row>
    <row r="142" spans="1:66" x14ac:dyDescent="0.25">
      <c r="A142" s="4" t="s">
        <v>238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>
        <v>3.5466868966535618</v>
      </c>
      <c r="M142" s="5">
        <v>2.4133436539120159</v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Z142" s="14">
        <v>40031</v>
      </c>
      <c r="AA142" s="7"/>
      <c r="AB142" s="7"/>
      <c r="AC142" s="7"/>
      <c r="AD142" s="7"/>
      <c r="AE142" s="7"/>
      <c r="AF142" s="17"/>
      <c r="AG142" s="17"/>
      <c r="AH142" s="17"/>
      <c r="AI142" s="17"/>
      <c r="AJ142" s="17"/>
      <c r="AK142" s="17"/>
      <c r="AL142" s="17">
        <v>0.29626476770514737</v>
      </c>
      <c r="AM142" s="17">
        <v>1.1844053044496821</v>
      </c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20">
        <f t="shared" si="22"/>
        <v>2009</v>
      </c>
      <c r="AY142" s="14">
        <v>40031</v>
      </c>
      <c r="AZ142" s="18">
        <f t="shared" si="21"/>
        <v>0.29626476770514737</v>
      </c>
      <c r="BA142" s="18">
        <f t="shared" si="21"/>
        <v>1.1844053044496821</v>
      </c>
      <c r="BB142" s="18">
        <f t="shared" si="21"/>
        <v>0</v>
      </c>
      <c r="BC142" s="18">
        <f t="shared" si="21"/>
        <v>0</v>
      </c>
      <c r="BD142" s="18">
        <f t="shared" si="21"/>
        <v>0</v>
      </c>
      <c r="BE142" s="18">
        <f t="shared" si="21"/>
        <v>0</v>
      </c>
      <c r="BG142" s="20">
        <f t="shared" si="23"/>
        <v>2009</v>
      </c>
      <c r="BH142" s="14">
        <v>40026</v>
      </c>
      <c r="BI142" s="18">
        <f t="shared" si="24"/>
        <v>0.29626476770514737</v>
      </c>
      <c r="BJ142" s="18">
        <f t="shared" si="25"/>
        <v>1.1844053044496821</v>
      </c>
      <c r="BK142" s="18" t="str">
        <f t="shared" si="26"/>
        <v/>
      </c>
      <c r="BL142" s="18" t="str">
        <f t="shared" si="27"/>
        <v/>
      </c>
      <c r="BM142" s="18" t="str">
        <f t="shared" si="28"/>
        <v/>
      </c>
      <c r="BN142" s="18" t="str">
        <f t="shared" si="29"/>
        <v/>
      </c>
    </row>
    <row r="143" spans="1:66" x14ac:dyDescent="0.25">
      <c r="A143" s="4" t="s">
        <v>239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>
        <v>3.4470051253781429</v>
      </c>
      <c r="M143" s="5">
        <v>2.2456763176134631</v>
      </c>
      <c r="N143" s="5">
        <v>2.0083333333333329</v>
      </c>
      <c r="O143" s="5">
        <v>2.0125000000000002</v>
      </c>
      <c r="P143" s="5">
        <v>2.0125000000000002</v>
      </c>
      <c r="Q143" s="5">
        <v>1.9875</v>
      </c>
      <c r="R143" s="5"/>
      <c r="S143" s="5"/>
      <c r="T143" s="5"/>
      <c r="U143" s="5"/>
      <c r="V143" s="5"/>
      <c r="W143" s="5"/>
      <c r="X143" s="5"/>
      <c r="Z143" s="14">
        <v>40062</v>
      </c>
      <c r="AA143" s="7"/>
      <c r="AB143" s="7"/>
      <c r="AC143" s="7"/>
      <c r="AD143" s="7"/>
      <c r="AE143" s="7"/>
      <c r="AF143" s="17"/>
      <c r="AG143" s="17"/>
      <c r="AH143" s="17"/>
      <c r="AI143" s="17"/>
      <c r="AJ143" s="17"/>
      <c r="AK143" s="17"/>
      <c r="AL143" s="17">
        <v>0.30737250316743059</v>
      </c>
      <c r="AM143" s="17">
        <v>1.166119380142558</v>
      </c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20">
        <f t="shared" si="22"/>
        <v>2009</v>
      </c>
      <c r="AY143" s="14">
        <v>40062</v>
      </c>
      <c r="AZ143" s="18">
        <f t="shared" si="21"/>
        <v>0.30737250316743059</v>
      </c>
      <c r="BA143" s="18">
        <f t="shared" si="21"/>
        <v>1.166119380142558</v>
      </c>
      <c r="BB143" s="18">
        <f t="shared" si="21"/>
        <v>0</v>
      </c>
      <c r="BC143" s="18">
        <f t="shared" si="21"/>
        <v>0</v>
      </c>
      <c r="BD143" s="18">
        <f t="shared" si="21"/>
        <v>0</v>
      </c>
      <c r="BE143" s="18">
        <f t="shared" si="21"/>
        <v>0</v>
      </c>
      <c r="BG143" s="20">
        <f t="shared" si="23"/>
        <v>2009</v>
      </c>
      <c r="BH143" s="14">
        <v>40057</v>
      </c>
      <c r="BI143" s="18">
        <f t="shared" si="24"/>
        <v>0.30737250316743059</v>
      </c>
      <c r="BJ143" s="18">
        <f t="shared" si="25"/>
        <v>1.166119380142558</v>
      </c>
      <c r="BK143" s="18" t="str">
        <f t="shared" si="26"/>
        <v/>
      </c>
      <c r="BL143" s="18" t="str">
        <f t="shared" si="27"/>
        <v/>
      </c>
      <c r="BM143" s="18" t="str">
        <f t="shared" si="28"/>
        <v/>
      </c>
      <c r="BN143" s="18" t="str">
        <f t="shared" si="29"/>
        <v/>
      </c>
    </row>
    <row r="144" spans="1:66" x14ac:dyDescent="0.25">
      <c r="A144" s="4" t="s">
        <v>240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>
        <v>3.4019144409440454</v>
      </c>
      <c r="M144" s="5">
        <v>1.8086739073179452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Z144" s="14">
        <v>40093</v>
      </c>
      <c r="AA144" s="7"/>
      <c r="AB144" s="7"/>
      <c r="AC144" s="7"/>
      <c r="AD144" s="7"/>
      <c r="AE144" s="7"/>
      <c r="AF144" s="17"/>
      <c r="AG144" s="17"/>
      <c r="AH144" s="17"/>
      <c r="AI144" s="17"/>
      <c r="AJ144" s="17"/>
      <c r="AK144" s="17"/>
      <c r="AL144" s="17">
        <v>0.28110538299734988</v>
      </c>
      <c r="AM144" s="17">
        <v>1.1553581378376601</v>
      </c>
      <c r="AN144" s="17">
        <v>1.5499404761058959</v>
      </c>
      <c r="AO144" s="17">
        <v>1.8057597402597401</v>
      </c>
      <c r="AP144" s="17">
        <v>2.1266542207792209</v>
      </c>
      <c r="AQ144" s="17">
        <v>1.9963928571428571</v>
      </c>
      <c r="AR144" s="17"/>
      <c r="AS144" s="17"/>
      <c r="AT144" s="17"/>
      <c r="AU144" s="17"/>
      <c r="AV144" s="17"/>
      <c r="AW144" s="17"/>
      <c r="AX144" s="20">
        <f t="shared" si="22"/>
        <v>2009</v>
      </c>
      <c r="AY144" s="14">
        <v>40093</v>
      </c>
      <c r="AZ144" s="18">
        <f t="shared" si="21"/>
        <v>0.28110538299734988</v>
      </c>
      <c r="BA144" s="18">
        <f t="shared" si="21"/>
        <v>1.1553581378376601</v>
      </c>
      <c r="BB144" s="18">
        <f t="shared" si="21"/>
        <v>1.5499404761058959</v>
      </c>
      <c r="BC144" s="18">
        <f t="shared" si="21"/>
        <v>1.8057597402597401</v>
      </c>
      <c r="BD144" s="18">
        <f t="shared" si="21"/>
        <v>2.1266542207792209</v>
      </c>
      <c r="BE144" s="18">
        <f t="shared" si="21"/>
        <v>1.9963928571428571</v>
      </c>
      <c r="BG144" s="20">
        <f t="shared" si="23"/>
        <v>2009</v>
      </c>
      <c r="BH144" s="14">
        <v>40087</v>
      </c>
      <c r="BI144" s="18">
        <f t="shared" si="24"/>
        <v>0.28110538299734988</v>
      </c>
      <c r="BJ144" s="18">
        <f t="shared" si="25"/>
        <v>1.1553581378376601</v>
      </c>
      <c r="BK144" s="18">
        <f t="shared" si="26"/>
        <v>1.5499404761058959</v>
      </c>
      <c r="BL144" s="18">
        <f t="shared" si="27"/>
        <v>1.8057597402597401</v>
      </c>
      <c r="BM144" s="18">
        <f t="shared" si="28"/>
        <v>2.1266542207792209</v>
      </c>
      <c r="BN144" s="18">
        <f t="shared" si="29"/>
        <v>1.9963928571428571</v>
      </c>
    </row>
    <row r="145" spans="1:66" x14ac:dyDescent="0.25">
      <c r="A145" s="4" t="s">
        <v>241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>
        <v>3.315377432259762</v>
      </c>
      <c r="M145" s="5">
        <v>1.358213240094083</v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Z145" s="14">
        <v>40124</v>
      </c>
      <c r="AA145" s="7"/>
      <c r="AB145" s="7"/>
      <c r="AC145" s="7"/>
      <c r="AD145" s="7"/>
      <c r="AE145" s="7"/>
      <c r="AF145" s="17"/>
      <c r="AG145" s="17"/>
      <c r="AH145" s="17"/>
      <c r="AI145" s="17"/>
      <c r="AJ145" s="17"/>
      <c r="AK145" s="17"/>
      <c r="AL145" s="17">
        <v>0.2747231675311807</v>
      </c>
      <c r="AM145" s="17">
        <v>1.132941368465807</v>
      </c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20">
        <f t="shared" si="22"/>
        <v>2009</v>
      </c>
      <c r="AY145" s="14">
        <v>40124</v>
      </c>
      <c r="AZ145" s="18">
        <f t="shared" si="21"/>
        <v>0.2747231675311807</v>
      </c>
      <c r="BA145" s="18">
        <f t="shared" si="21"/>
        <v>1.132941368465807</v>
      </c>
      <c r="BB145" s="18">
        <f t="shared" si="21"/>
        <v>0</v>
      </c>
      <c r="BC145" s="18">
        <f t="shared" si="21"/>
        <v>0</v>
      </c>
      <c r="BD145" s="18">
        <f t="shared" si="21"/>
        <v>0</v>
      </c>
      <c r="BE145" s="18">
        <f t="shared" si="21"/>
        <v>0</v>
      </c>
      <c r="BG145" s="20">
        <f t="shared" si="23"/>
        <v>2009</v>
      </c>
      <c r="BH145" s="14">
        <v>40118</v>
      </c>
      <c r="BI145" s="18">
        <f t="shared" si="24"/>
        <v>0.2747231675311807</v>
      </c>
      <c r="BJ145" s="18">
        <f t="shared" si="25"/>
        <v>1.132941368465807</v>
      </c>
      <c r="BK145" s="18" t="str">
        <f t="shared" si="26"/>
        <v/>
      </c>
      <c r="BL145" s="18" t="str">
        <f t="shared" si="27"/>
        <v/>
      </c>
      <c r="BM145" s="18" t="str">
        <f t="shared" si="28"/>
        <v/>
      </c>
      <c r="BN145" s="18" t="str">
        <f t="shared" si="29"/>
        <v/>
      </c>
    </row>
    <row r="146" spans="1:66" x14ac:dyDescent="0.25">
      <c r="A146" s="2" t="s">
        <v>34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Z146" s="14">
        <v>40155</v>
      </c>
      <c r="AA146" s="7"/>
      <c r="AB146" s="7"/>
      <c r="AC146" s="7"/>
      <c r="AD146" s="7"/>
      <c r="AE146" s="7"/>
      <c r="AF146" s="17"/>
      <c r="AG146" s="17"/>
      <c r="AH146" s="17"/>
      <c r="AI146" s="17"/>
      <c r="AJ146" s="17"/>
      <c r="AK146" s="17"/>
      <c r="AL146" s="17">
        <v>0.2898903931095877</v>
      </c>
      <c r="AM146" s="17">
        <v>1.2094201571432539</v>
      </c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20">
        <f t="shared" si="22"/>
        <v>2009</v>
      </c>
      <c r="AY146" s="14">
        <v>40155</v>
      </c>
      <c r="AZ146" s="18">
        <f t="shared" si="21"/>
        <v>0.2898903931095877</v>
      </c>
      <c r="BA146" s="18">
        <f t="shared" si="21"/>
        <v>1.2094201571432539</v>
      </c>
      <c r="BB146" s="18">
        <f t="shared" si="21"/>
        <v>0</v>
      </c>
      <c r="BC146" s="18">
        <f t="shared" si="21"/>
        <v>0</v>
      </c>
      <c r="BD146" s="18">
        <f t="shared" si="21"/>
        <v>0</v>
      </c>
      <c r="BE146" s="18">
        <f t="shared" si="21"/>
        <v>0</v>
      </c>
      <c r="BG146" s="20">
        <f t="shared" si="23"/>
        <v>2009</v>
      </c>
      <c r="BH146" s="14">
        <v>40148</v>
      </c>
      <c r="BI146" s="18">
        <f t="shared" si="24"/>
        <v>0.2898903931095877</v>
      </c>
      <c r="BJ146" s="18">
        <f t="shared" si="25"/>
        <v>1.2094201571432539</v>
      </c>
      <c r="BK146" s="18" t="str">
        <f t="shared" si="26"/>
        <v/>
      </c>
      <c r="BL146" s="18" t="str">
        <f t="shared" si="27"/>
        <v/>
      </c>
      <c r="BM146" s="18" t="str">
        <f t="shared" si="28"/>
        <v/>
      </c>
      <c r="BN146" s="18" t="str">
        <f t="shared" si="29"/>
        <v/>
      </c>
    </row>
    <row r="147" spans="1:66" x14ac:dyDescent="0.25">
      <c r="A147" s="4" t="s">
        <v>242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>
        <v>1.036862103465086</v>
      </c>
      <c r="N147" s="5">
        <v>1.6926851705546748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Z147" s="14">
        <v>40186</v>
      </c>
      <c r="AA147" s="7"/>
      <c r="AB147" s="7"/>
      <c r="AC147" s="7"/>
      <c r="AD147" s="7"/>
      <c r="AE147" s="7"/>
      <c r="AF147" s="17"/>
      <c r="AG147" s="17"/>
      <c r="AH147" s="17"/>
      <c r="AI147" s="17"/>
      <c r="AJ147" s="17"/>
      <c r="AK147" s="17"/>
      <c r="AL147" s="17"/>
      <c r="AM147" s="17">
        <v>1.207878350535452</v>
      </c>
      <c r="AN147" s="17">
        <v>1.516884110873046</v>
      </c>
      <c r="AO147" s="17"/>
      <c r="AP147" s="17"/>
      <c r="AQ147" s="17"/>
      <c r="AR147" s="17"/>
      <c r="AS147" s="17"/>
      <c r="AT147" s="17"/>
      <c r="AU147" s="17"/>
      <c r="AV147" s="17"/>
      <c r="AW147" s="17"/>
      <c r="AX147" s="20">
        <f t="shared" si="22"/>
        <v>2010</v>
      </c>
      <c r="AY147" s="14">
        <v>40186</v>
      </c>
      <c r="AZ147" s="18">
        <f t="shared" si="21"/>
        <v>1.207878350535452</v>
      </c>
      <c r="BA147" s="18">
        <f t="shared" si="21"/>
        <v>1.516884110873046</v>
      </c>
      <c r="BB147" s="18">
        <f t="shared" si="21"/>
        <v>0</v>
      </c>
      <c r="BC147" s="18">
        <f t="shared" si="21"/>
        <v>0</v>
      </c>
      <c r="BD147" s="18">
        <f t="shared" si="21"/>
        <v>0</v>
      </c>
      <c r="BE147" s="18">
        <f t="shared" si="21"/>
        <v>0</v>
      </c>
      <c r="BG147" s="20">
        <f t="shared" si="23"/>
        <v>2010</v>
      </c>
      <c r="BH147" s="14">
        <v>40179</v>
      </c>
      <c r="BI147" s="18">
        <f t="shared" si="24"/>
        <v>1.207878350535452</v>
      </c>
      <c r="BJ147" s="18">
        <f t="shared" si="25"/>
        <v>1.516884110873046</v>
      </c>
      <c r="BK147" s="18" t="str">
        <f t="shared" si="26"/>
        <v/>
      </c>
      <c r="BL147" s="18" t="str">
        <f t="shared" si="27"/>
        <v/>
      </c>
      <c r="BM147" s="18" t="str">
        <f t="shared" si="28"/>
        <v/>
      </c>
      <c r="BN147" s="18" t="str">
        <f t="shared" si="29"/>
        <v/>
      </c>
    </row>
    <row r="148" spans="1:66" x14ac:dyDescent="0.25">
      <c r="A148" s="4" t="s">
        <v>243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>
        <v>0.77517999870864518</v>
      </c>
      <c r="N148" s="5">
        <v>1.6376280371135792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Z148" s="14">
        <v>40217</v>
      </c>
      <c r="AA148" s="7"/>
      <c r="AB148" s="7"/>
      <c r="AC148" s="7"/>
      <c r="AD148" s="7"/>
      <c r="AE148" s="7"/>
      <c r="AF148" s="17"/>
      <c r="AG148" s="17"/>
      <c r="AH148" s="17"/>
      <c r="AI148" s="17"/>
      <c r="AJ148" s="17"/>
      <c r="AK148" s="17"/>
      <c r="AL148" s="17"/>
      <c r="AM148" s="17">
        <v>1.2199857361221</v>
      </c>
      <c r="AN148" s="17">
        <v>1.5072893611529699</v>
      </c>
      <c r="AO148" s="17"/>
      <c r="AP148" s="17"/>
      <c r="AQ148" s="17"/>
      <c r="AR148" s="17"/>
      <c r="AS148" s="17"/>
      <c r="AT148" s="17"/>
      <c r="AU148" s="17"/>
      <c r="AV148" s="17"/>
      <c r="AW148" s="17"/>
      <c r="AX148" s="20">
        <f t="shared" si="22"/>
        <v>2010</v>
      </c>
      <c r="AY148" s="14">
        <v>40217</v>
      </c>
      <c r="AZ148" s="18">
        <f t="shared" si="21"/>
        <v>1.2199857361221</v>
      </c>
      <c r="BA148" s="18">
        <f t="shared" si="21"/>
        <v>1.5072893611529699</v>
      </c>
      <c r="BB148" s="18">
        <f t="shared" si="21"/>
        <v>0</v>
      </c>
      <c r="BC148" s="18">
        <f t="shared" si="21"/>
        <v>0</v>
      </c>
      <c r="BD148" s="18">
        <f t="shared" si="21"/>
        <v>0</v>
      </c>
      <c r="BE148" s="18">
        <f t="shared" si="21"/>
        <v>0</v>
      </c>
      <c r="BG148" s="20">
        <f t="shared" si="23"/>
        <v>2010</v>
      </c>
      <c r="BH148" s="14">
        <v>40210</v>
      </c>
      <c r="BI148" s="18">
        <f t="shared" si="24"/>
        <v>1.2199857361221</v>
      </c>
      <c r="BJ148" s="18">
        <f t="shared" si="25"/>
        <v>1.5072893611529699</v>
      </c>
      <c r="BK148" s="18" t="str">
        <f t="shared" si="26"/>
        <v/>
      </c>
      <c r="BL148" s="18" t="str">
        <f t="shared" si="27"/>
        <v/>
      </c>
      <c r="BM148" s="18" t="str">
        <f t="shared" si="28"/>
        <v/>
      </c>
      <c r="BN148" s="18" t="str">
        <f t="shared" si="29"/>
        <v/>
      </c>
    </row>
    <row r="149" spans="1:66" x14ac:dyDescent="0.25">
      <c r="A149" s="4" t="s">
        <v>244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>
        <v>0.5702654393437856</v>
      </c>
      <c r="N149" s="5">
        <v>1.460063757203151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  <c r="Z149" s="14">
        <v>40245</v>
      </c>
      <c r="AA149" s="7"/>
      <c r="AB149" s="7"/>
      <c r="AC149" s="7"/>
      <c r="AD149" s="7"/>
      <c r="AE149" s="7"/>
      <c r="AF149" s="17"/>
      <c r="AG149" s="17"/>
      <c r="AH149" s="17"/>
      <c r="AI149" s="17"/>
      <c r="AJ149" s="17"/>
      <c r="AK149" s="17"/>
      <c r="AL149" s="17"/>
      <c r="AM149" s="17">
        <v>1.1397659352240899</v>
      </c>
      <c r="AN149" s="17">
        <v>1.4238909772478301</v>
      </c>
      <c r="AO149" s="17"/>
      <c r="AP149" s="17"/>
      <c r="AQ149" s="17"/>
      <c r="AR149" s="17"/>
      <c r="AS149" s="17"/>
      <c r="AT149" s="17"/>
      <c r="AU149" s="17"/>
      <c r="AV149" s="17"/>
      <c r="AW149" s="17"/>
      <c r="AX149" s="20">
        <f t="shared" si="22"/>
        <v>2010</v>
      </c>
      <c r="AY149" s="14">
        <v>40245</v>
      </c>
      <c r="AZ149" s="18">
        <f t="shared" si="21"/>
        <v>1.1397659352240899</v>
      </c>
      <c r="BA149" s="18">
        <f t="shared" si="21"/>
        <v>1.4238909772478301</v>
      </c>
      <c r="BB149" s="18">
        <f t="shared" si="21"/>
        <v>0</v>
      </c>
      <c r="BC149" s="18">
        <f t="shared" si="21"/>
        <v>0</v>
      </c>
      <c r="BD149" s="18">
        <f t="shared" si="21"/>
        <v>0</v>
      </c>
      <c r="BE149" s="18">
        <f t="shared" si="21"/>
        <v>0</v>
      </c>
      <c r="BG149" s="20">
        <f t="shared" si="23"/>
        <v>2010</v>
      </c>
      <c r="BH149" s="14">
        <v>40238</v>
      </c>
      <c r="BI149" s="18">
        <f t="shared" si="24"/>
        <v>1.1397659352240899</v>
      </c>
      <c r="BJ149" s="18">
        <f t="shared" si="25"/>
        <v>1.4238909772478301</v>
      </c>
      <c r="BK149" s="18" t="str">
        <f t="shared" si="26"/>
        <v/>
      </c>
      <c r="BL149" s="18" t="str">
        <f t="shared" si="27"/>
        <v/>
      </c>
      <c r="BM149" s="18" t="str">
        <f t="shared" si="28"/>
        <v/>
      </c>
      <c r="BN149" s="18" t="str">
        <f t="shared" si="29"/>
        <v/>
      </c>
    </row>
    <row r="150" spans="1:66" x14ac:dyDescent="0.25">
      <c r="A150" s="4" t="s">
        <v>245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>
        <v>0.43849419243256582</v>
      </c>
      <c r="N150" s="5">
        <v>1.275798351409017</v>
      </c>
      <c r="O150" s="5">
        <v>1.6031458333333339</v>
      </c>
      <c r="P150" s="5">
        <v>1.823100649350649</v>
      </c>
      <c r="Q150" s="5">
        <v>1.929078571428571</v>
      </c>
      <c r="R150" s="5">
        <v>1.9524087301587301</v>
      </c>
      <c r="S150" s="5"/>
      <c r="T150" s="5"/>
      <c r="U150" s="5"/>
      <c r="V150" s="5"/>
      <c r="W150" s="5"/>
      <c r="X150" s="5"/>
      <c r="Z150" s="14">
        <v>40276</v>
      </c>
      <c r="AA150" s="7"/>
      <c r="AB150" s="7"/>
      <c r="AC150" s="7"/>
      <c r="AD150" s="7"/>
      <c r="AE150" s="7"/>
      <c r="AF150" s="17"/>
      <c r="AG150" s="17"/>
      <c r="AH150" s="17"/>
      <c r="AI150" s="17"/>
      <c r="AJ150" s="17"/>
      <c r="AK150" s="17"/>
      <c r="AL150" s="17"/>
      <c r="AM150" s="17">
        <v>1.2489320391707459</v>
      </c>
      <c r="AN150" s="17">
        <v>1.447051391114897</v>
      </c>
      <c r="AO150" s="17">
        <v>1.5081506867685279</v>
      </c>
      <c r="AP150" s="17">
        <v>1.836363636363636</v>
      </c>
      <c r="AQ150" s="17">
        <v>1.9</v>
      </c>
      <c r="AR150" s="17">
        <v>1.96</v>
      </c>
      <c r="AS150" s="17"/>
      <c r="AT150" s="17"/>
      <c r="AU150" s="17"/>
      <c r="AV150" s="17"/>
      <c r="AW150" s="17"/>
      <c r="AX150" s="20">
        <f t="shared" si="22"/>
        <v>2010</v>
      </c>
      <c r="AY150" s="14">
        <v>40276</v>
      </c>
      <c r="AZ150" s="18">
        <f t="shared" si="21"/>
        <v>1.2489320391707459</v>
      </c>
      <c r="BA150" s="18">
        <f t="shared" si="21"/>
        <v>1.447051391114897</v>
      </c>
      <c r="BB150" s="18">
        <f t="shared" si="21"/>
        <v>1.5081506867685279</v>
      </c>
      <c r="BC150" s="18">
        <f t="shared" si="21"/>
        <v>1.836363636363636</v>
      </c>
      <c r="BD150" s="18">
        <f t="shared" si="21"/>
        <v>1.9</v>
      </c>
      <c r="BE150" s="18">
        <f t="shared" si="21"/>
        <v>1.96</v>
      </c>
      <c r="BG150" s="20">
        <f t="shared" si="23"/>
        <v>2010</v>
      </c>
      <c r="BH150" s="14">
        <v>40269</v>
      </c>
      <c r="BI150" s="18">
        <f t="shared" si="24"/>
        <v>1.2489320391707459</v>
      </c>
      <c r="BJ150" s="18">
        <f t="shared" si="25"/>
        <v>1.447051391114897</v>
      </c>
      <c r="BK150" s="18">
        <f t="shared" si="26"/>
        <v>1.5081506867685279</v>
      </c>
      <c r="BL150" s="18">
        <f t="shared" si="27"/>
        <v>1.836363636363636</v>
      </c>
      <c r="BM150" s="18">
        <f t="shared" si="28"/>
        <v>1.9</v>
      </c>
      <c r="BN150" s="18">
        <f t="shared" si="29"/>
        <v>1.96</v>
      </c>
    </row>
    <row r="151" spans="1:66" x14ac:dyDescent="0.25">
      <c r="A151" s="4" t="s">
        <v>246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>
        <v>0.38483427638161766</v>
      </c>
      <c r="N151" s="5">
        <v>1.2174106305800489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Z151" s="14">
        <v>40306</v>
      </c>
      <c r="AA151" s="7"/>
      <c r="AB151" s="7"/>
      <c r="AC151" s="7"/>
      <c r="AD151" s="7"/>
      <c r="AE151" s="7"/>
      <c r="AF151" s="17"/>
      <c r="AG151" s="17"/>
      <c r="AH151" s="17"/>
      <c r="AI151" s="17"/>
      <c r="AJ151" s="17"/>
      <c r="AK151" s="17"/>
      <c r="AL151" s="17"/>
      <c r="AM151" s="17">
        <v>1.33202015683643</v>
      </c>
      <c r="AN151" s="17">
        <v>1.43365336704221</v>
      </c>
      <c r="AO151" s="17"/>
      <c r="AP151" s="17"/>
      <c r="AQ151" s="17"/>
      <c r="AR151" s="17"/>
      <c r="AS151" s="17"/>
      <c r="AT151" s="17"/>
      <c r="AU151" s="17"/>
      <c r="AV151" s="17"/>
      <c r="AW151" s="17"/>
      <c r="AX151" s="20">
        <f t="shared" si="22"/>
        <v>2010</v>
      </c>
      <c r="AY151" s="14">
        <v>40306</v>
      </c>
      <c r="AZ151" s="18">
        <f t="shared" si="21"/>
        <v>1.33202015683643</v>
      </c>
      <c r="BA151" s="18">
        <f t="shared" si="21"/>
        <v>1.43365336704221</v>
      </c>
      <c r="BB151" s="18">
        <f t="shared" si="21"/>
        <v>0</v>
      </c>
      <c r="BC151" s="18">
        <f t="shared" si="21"/>
        <v>0</v>
      </c>
      <c r="BD151" s="18">
        <f t="shared" si="21"/>
        <v>0</v>
      </c>
      <c r="BE151" s="18">
        <f t="shared" si="21"/>
        <v>0</v>
      </c>
      <c r="BG151" s="20">
        <f t="shared" si="23"/>
        <v>2010</v>
      </c>
      <c r="BH151" s="14">
        <v>40299</v>
      </c>
      <c r="BI151" s="18">
        <f t="shared" si="24"/>
        <v>1.33202015683643</v>
      </c>
      <c r="BJ151" s="18">
        <f t="shared" si="25"/>
        <v>1.43365336704221</v>
      </c>
      <c r="BK151" s="18" t="str">
        <f t="shared" si="26"/>
        <v/>
      </c>
      <c r="BL151" s="18" t="str">
        <f t="shared" si="27"/>
        <v/>
      </c>
      <c r="BM151" s="18" t="str">
        <f t="shared" si="28"/>
        <v/>
      </c>
      <c r="BN151" s="18" t="str">
        <f t="shared" si="29"/>
        <v/>
      </c>
    </row>
    <row r="152" spans="1:66" x14ac:dyDescent="0.25">
      <c r="A152" s="4" t="s">
        <v>247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>
        <v>0.38226455838735351</v>
      </c>
      <c r="N152" s="5">
        <v>1.2088903433808471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  <c r="Z152" s="14">
        <v>40337</v>
      </c>
      <c r="AA152" s="7"/>
      <c r="AB152" s="7"/>
      <c r="AC152" s="7"/>
      <c r="AD152" s="7"/>
      <c r="AE152" s="7"/>
      <c r="AF152" s="17"/>
      <c r="AG152" s="17"/>
      <c r="AH152" s="17"/>
      <c r="AI152" s="17"/>
      <c r="AJ152" s="17"/>
      <c r="AK152" s="17"/>
      <c r="AL152" s="17"/>
      <c r="AM152" s="17">
        <v>1.4368098797765498</v>
      </c>
      <c r="AN152" s="17">
        <v>1.5200490621887499</v>
      </c>
      <c r="AO152" s="17"/>
      <c r="AP152" s="17"/>
      <c r="AQ152" s="17"/>
      <c r="AR152" s="17"/>
      <c r="AS152" s="17"/>
      <c r="AT152" s="17"/>
      <c r="AU152" s="17"/>
      <c r="AV152" s="17"/>
      <c r="AW152" s="17"/>
      <c r="AX152" s="20">
        <f t="shared" si="22"/>
        <v>2010</v>
      </c>
      <c r="AY152" s="14">
        <v>40337</v>
      </c>
      <c r="AZ152" s="18">
        <f t="shared" si="21"/>
        <v>1.4368098797765498</v>
      </c>
      <c r="BA152" s="18">
        <f t="shared" si="21"/>
        <v>1.5200490621887499</v>
      </c>
      <c r="BB152" s="18">
        <f t="shared" si="21"/>
        <v>0</v>
      </c>
      <c r="BC152" s="18">
        <f t="shared" si="21"/>
        <v>0</v>
      </c>
      <c r="BD152" s="18">
        <f t="shared" si="21"/>
        <v>0</v>
      </c>
      <c r="BE152" s="18">
        <f t="shared" si="21"/>
        <v>0</v>
      </c>
      <c r="BG152" s="20">
        <f t="shared" si="23"/>
        <v>2010</v>
      </c>
      <c r="BH152" s="14">
        <v>40330</v>
      </c>
      <c r="BI152" s="18">
        <f t="shared" si="24"/>
        <v>1.4368098797765498</v>
      </c>
      <c r="BJ152" s="18">
        <f t="shared" si="25"/>
        <v>1.5200490621887499</v>
      </c>
      <c r="BK152" s="18" t="str">
        <f t="shared" si="26"/>
        <v/>
      </c>
      <c r="BL152" s="18" t="str">
        <f t="shared" si="27"/>
        <v/>
      </c>
      <c r="BM152" s="18" t="str">
        <f t="shared" si="28"/>
        <v/>
      </c>
      <c r="BN152" s="18" t="str">
        <f t="shared" si="29"/>
        <v/>
      </c>
    </row>
    <row r="153" spans="1:66" x14ac:dyDescent="0.25">
      <c r="A153" s="4" t="s">
        <v>248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>
        <v>0.3661917424422183</v>
      </c>
      <c r="N153" s="5">
        <v>1.2167723534201169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  <c r="Z153" s="14">
        <v>40367</v>
      </c>
      <c r="AA153" s="7"/>
      <c r="AB153" s="7"/>
      <c r="AC153" s="7"/>
      <c r="AD153" s="7"/>
      <c r="AE153" s="7"/>
      <c r="AF153" s="17"/>
      <c r="AG153" s="17"/>
      <c r="AH153" s="17"/>
      <c r="AI153" s="17"/>
      <c r="AJ153" s="17"/>
      <c r="AK153" s="17"/>
      <c r="AL153" s="17"/>
      <c r="AM153" s="17">
        <v>1.45613953128477</v>
      </c>
      <c r="AN153" s="17">
        <v>1.5399842988751802</v>
      </c>
      <c r="AO153" s="17"/>
      <c r="AP153" s="17"/>
      <c r="AQ153" s="17"/>
      <c r="AR153" s="17"/>
      <c r="AS153" s="17"/>
      <c r="AT153" s="17"/>
      <c r="AU153" s="17"/>
      <c r="AV153" s="17"/>
      <c r="AW153" s="17"/>
      <c r="AX153" s="20">
        <f t="shared" si="22"/>
        <v>2010</v>
      </c>
      <c r="AY153" s="14">
        <v>40367</v>
      </c>
      <c r="AZ153" s="18">
        <f t="shared" si="21"/>
        <v>1.45613953128477</v>
      </c>
      <c r="BA153" s="18">
        <f t="shared" si="21"/>
        <v>1.5399842988751802</v>
      </c>
      <c r="BB153" s="18">
        <f t="shared" si="21"/>
        <v>0</v>
      </c>
      <c r="BC153" s="18">
        <f t="shared" si="21"/>
        <v>0</v>
      </c>
      <c r="BD153" s="18">
        <f t="shared" si="21"/>
        <v>0</v>
      </c>
      <c r="BE153" s="18">
        <f t="shared" si="21"/>
        <v>0</v>
      </c>
      <c r="BG153" s="20">
        <f t="shared" si="23"/>
        <v>2010</v>
      </c>
      <c r="BH153" s="14">
        <v>40360</v>
      </c>
      <c r="BI153" s="18">
        <f t="shared" si="24"/>
        <v>1.45613953128477</v>
      </c>
      <c r="BJ153" s="18">
        <f t="shared" si="25"/>
        <v>1.5399842988751802</v>
      </c>
      <c r="BK153" s="18" t="str">
        <f t="shared" si="26"/>
        <v/>
      </c>
      <c r="BL153" s="18" t="str">
        <f t="shared" si="27"/>
        <v/>
      </c>
      <c r="BM153" s="18" t="str">
        <f t="shared" si="28"/>
        <v/>
      </c>
      <c r="BN153" s="18" t="str">
        <f t="shared" si="29"/>
        <v/>
      </c>
    </row>
    <row r="154" spans="1:66" x14ac:dyDescent="0.25">
      <c r="A154" s="4" t="s">
        <v>249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>
        <v>0.29626476770514737</v>
      </c>
      <c r="N154" s="5">
        <v>1.1844053044496821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Z154" s="14">
        <v>40398</v>
      </c>
      <c r="AA154" s="7"/>
      <c r="AB154" s="7"/>
      <c r="AC154" s="7"/>
      <c r="AD154" s="7"/>
      <c r="AE154" s="7"/>
      <c r="AF154" s="17"/>
      <c r="AG154" s="17"/>
      <c r="AH154" s="17"/>
      <c r="AI154" s="17"/>
      <c r="AJ154" s="17"/>
      <c r="AK154" s="17"/>
      <c r="AL154" s="17"/>
      <c r="AM154" s="17">
        <v>1.47906975819449</v>
      </c>
      <c r="AN154" s="17">
        <v>1.5514065350326001</v>
      </c>
      <c r="AO154" s="17"/>
      <c r="AP154" s="17"/>
      <c r="AQ154" s="17"/>
      <c r="AR154" s="17"/>
      <c r="AS154" s="17"/>
      <c r="AT154" s="17"/>
      <c r="AU154" s="17"/>
      <c r="AV154" s="17"/>
      <c r="AW154" s="17"/>
      <c r="AX154" s="20">
        <f t="shared" si="22"/>
        <v>2010</v>
      </c>
      <c r="AY154" s="14">
        <v>40398</v>
      </c>
      <c r="AZ154" s="18">
        <f t="shared" si="21"/>
        <v>1.47906975819449</v>
      </c>
      <c r="BA154" s="18">
        <f t="shared" si="21"/>
        <v>1.5514065350326001</v>
      </c>
      <c r="BB154" s="18">
        <f t="shared" si="21"/>
        <v>0</v>
      </c>
      <c r="BC154" s="18">
        <f t="shared" si="21"/>
        <v>0</v>
      </c>
      <c r="BD154" s="18">
        <f t="shared" si="21"/>
        <v>0</v>
      </c>
      <c r="BE154" s="18">
        <f t="shared" si="21"/>
        <v>0</v>
      </c>
      <c r="BG154" s="20">
        <f t="shared" si="23"/>
        <v>2010</v>
      </c>
      <c r="BH154" s="14">
        <v>40391</v>
      </c>
      <c r="BI154" s="18">
        <f t="shared" si="24"/>
        <v>1.47906975819449</v>
      </c>
      <c r="BJ154" s="18">
        <f t="shared" si="25"/>
        <v>1.5514065350326001</v>
      </c>
      <c r="BK154" s="18" t="str">
        <f t="shared" si="26"/>
        <v/>
      </c>
      <c r="BL154" s="18" t="str">
        <f t="shared" si="27"/>
        <v/>
      </c>
      <c r="BM154" s="18" t="str">
        <f t="shared" si="28"/>
        <v/>
      </c>
      <c r="BN154" s="18" t="str">
        <f t="shared" si="29"/>
        <v/>
      </c>
    </row>
    <row r="155" spans="1:66" x14ac:dyDescent="0.25">
      <c r="A155" s="4" t="s">
        <v>250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>
        <v>0.30737250316743059</v>
      </c>
      <c r="N155" s="5">
        <v>1.166119380142558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Z155" s="14">
        <v>40429</v>
      </c>
      <c r="AA155" s="7"/>
      <c r="AB155" s="7"/>
      <c r="AC155" s="7"/>
      <c r="AD155" s="7"/>
      <c r="AE155" s="7"/>
      <c r="AF155" s="17"/>
      <c r="AG155" s="17"/>
      <c r="AH155" s="17"/>
      <c r="AI155" s="17"/>
      <c r="AJ155" s="17"/>
      <c r="AK155" s="17"/>
      <c r="AL155" s="17"/>
      <c r="AM155" s="17">
        <v>1.5103351871912301</v>
      </c>
      <c r="AN155" s="17">
        <v>1.5655969319586602</v>
      </c>
      <c r="AO155" s="17"/>
      <c r="AP155" s="17"/>
      <c r="AQ155" s="17"/>
      <c r="AR155" s="17"/>
      <c r="AS155" s="17"/>
      <c r="AT155" s="17"/>
      <c r="AU155" s="17"/>
      <c r="AV155" s="17"/>
      <c r="AW155" s="17"/>
      <c r="AX155" s="20">
        <f t="shared" si="22"/>
        <v>2010</v>
      </c>
      <c r="AY155" s="14">
        <v>40429</v>
      </c>
      <c r="AZ155" s="18">
        <f t="shared" si="21"/>
        <v>1.5103351871912301</v>
      </c>
      <c r="BA155" s="18">
        <f t="shared" si="21"/>
        <v>1.5655969319586602</v>
      </c>
      <c r="BB155" s="18">
        <f t="shared" si="21"/>
        <v>0</v>
      </c>
      <c r="BC155" s="18">
        <f t="shared" si="21"/>
        <v>0</v>
      </c>
      <c r="BD155" s="18">
        <f t="shared" si="21"/>
        <v>0</v>
      </c>
      <c r="BE155" s="18">
        <f t="shared" si="21"/>
        <v>0</v>
      </c>
      <c r="BG155" s="20">
        <f t="shared" si="23"/>
        <v>2010</v>
      </c>
      <c r="BH155" s="14">
        <v>40422</v>
      </c>
      <c r="BI155" s="18">
        <f t="shared" si="24"/>
        <v>1.5103351871912301</v>
      </c>
      <c r="BJ155" s="18">
        <f t="shared" si="25"/>
        <v>1.5655969319586602</v>
      </c>
      <c r="BK155" s="18" t="str">
        <f t="shared" si="26"/>
        <v/>
      </c>
      <c r="BL155" s="18" t="str">
        <f t="shared" si="27"/>
        <v/>
      </c>
      <c r="BM155" s="18" t="str">
        <f t="shared" si="28"/>
        <v/>
      </c>
      <c r="BN155" s="18" t="str">
        <f t="shared" si="29"/>
        <v/>
      </c>
    </row>
    <row r="156" spans="1:66" x14ac:dyDescent="0.25">
      <c r="A156" s="4" t="s">
        <v>251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>
        <v>0.28110538299734988</v>
      </c>
      <c r="N156" s="5">
        <v>1.1553581378376601</v>
      </c>
      <c r="O156" s="5">
        <v>1.5499404761058959</v>
      </c>
      <c r="P156" s="5">
        <v>1.8057597402597401</v>
      </c>
      <c r="Q156" s="5">
        <v>2.1266542207792209</v>
      </c>
      <c r="R156" s="5">
        <v>1.9963928571428571</v>
      </c>
      <c r="S156" s="5"/>
      <c r="T156" s="5"/>
      <c r="U156" s="5"/>
      <c r="V156" s="5"/>
      <c r="W156" s="5"/>
      <c r="X156" s="5"/>
      <c r="Z156" s="14">
        <v>40459</v>
      </c>
      <c r="AA156" s="7"/>
      <c r="AB156" s="7"/>
      <c r="AC156" s="7"/>
      <c r="AD156" s="7"/>
      <c r="AE156" s="7"/>
      <c r="AF156" s="17"/>
      <c r="AG156" s="17"/>
      <c r="AH156" s="17"/>
      <c r="AI156" s="17"/>
      <c r="AJ156" s="17"/>
      <c r="AK156" s="17"/>
      <c r="AL156" s="17"/>
      <c r="AM156" s="17">
        <v>1.527542352642123</v>
      </c>
      <c r="AN156" s="17">
        <v>1.5512588899067969</v>
      </c>
      <c r="AO156" s="17">
        <v>1.5487536252270331</v>
      </c>
      <c r="AP156" s="17">
        <v>1.6824123466935561</v>
      </c>
      <c r="AQ156" s="17">
        <v>1.855542618908284</v>
      </c>
      <c r="AR156" s="17">
        <v>2.0493195876288661</v>
      </c>
      <c r="AS156" s="17"/>
      <c r="AT156" s="17"/>
      <c r="AU156" s="17"/>
      <c r="AV156" s="17"/>
      <c r="AW156" s="17"/>
      <c r="AX156" s="20">
        <f t="shared" si="22"/>
        <v>2010</v>
      </c>
      <c r="AY156" s="14">
        <v>40459</v>
      </c>
      <c r="AZ156" s="18">
        <f t="shared" si="21"/>
        <v>1.527542352642123</v>
      </c>
      <c r="BA156" s="18">
        <f t="shared" si="21"/>
        <v>1.5512588899067969</v>
      </c>
      <c r="BB156" s="18">
        <f t="shared" si="21"/>
        <v>1.5487536252270331</v>
      </c>
      <c r="BC156" s="18">
        <f t="shared" si="21"/>
        <v>1.6824123466935561</v>
      </c>
      <c r="BD156" s="18">
        <f t="shared" si="21"/>
        <v>1.855542618908284</v>
      </c>
      <c r="BE156" s="18">
        <f t="shared" si="21"/>
        <v>2.0493195876288661</v>
      </c>
      <c r="BG156" s="20">
        <f t="shared" si="23"/>
        <v>2010</v>
      </c>
      <c r="BH156" s="14">
        <v>40452</v>
      </c>
      <c r="BI156" s="18">
        <f t="shared" si="24"/>
        <v>1.527542352642123</v>
      </c>
      <c r="BJ156" s="18">
        <f t="shared" si="25"/>
        <v>1.5512588899067969</v>
      </c>
      <c r="BK156" s="18">
        <f t="shared" si="26"/>
        <v>1.5487536252270331</v>
      </c>
      <c r="BL156" s="18">
        <f t="shared" si="27"/>
        <v>1.6824123466935561</v>
      </c>
      <c r="BM156" s="18">
        <f t="shared" si="28"/>
        <v>1.855542618908284</v>
      </c>
      <c r="BN156" s="18">
        <f t="shared" si="29"/>
        <v>2.0493195876288661</v>
      </c>
    </row>
    <row r="157" spans="1:66" x14ac:dyDescent="0.25">
      <c r="A157" s="4" t="s">
        <v>252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>
        <v>0.2747231675311807</v>
      </c>
      <c r="N157" s="5">
        <v>1.132941368465807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Z157" s="14">
        <v>40490</v>
      </c>
      <c r="AA157" s="7"/>
      <c r="AB157" s="7"/>
      <c r="AC157" s="7"/>
      <c r="AD157" s="7"/>
      <c r="AE157" s="7"/>
      <c r="AF157" s="17"/>
      <c r="AG157" s="17"/>
      <c r="AH157" s="17"/>
      <c r="AI157" s="17"/>
      <c r="AJ157" s="17"/>
      <c r="AK157" s="17"/>
      <c r="AL157" s="17"/>
      <c r="AM157" s="17">
        <v>1.53008603160477</v>
      </c>
      <c r="AN157" s="17">
        <v>1.5866584431445001</v>
      </c>
      <c r="AO157" s="17"/>
      <c r="AP157" s="17"/>
      <c r="AQ157" s="17"/>
      <c r="AR157" s="17"/>
      <c r="AS157" s="17"/>
      <c r="AT157" s="17"/>
      <c r="AU157" s="17"/>
      <c r="AV157" s="17"/>
      <c r="AW157" s="17"/>
      <c r="AX157" s="20">
        <f t="shared" si="22"/>
        <v>2010</v>
      </c>
      <c r="AY157" s="14">
        <v>40490</v>
      </c>
      <c r="AZ157" s="18">
        <f t="shared" si="21"/>
        <v>1.53008603160477</v>
      </c>
      <c r="BA157" s="18">
        <f t="shared" si="21"/>
        <v>1.5866584431445001</v>
      </c>
      <c r="BB157" s="18">
        <f t="shared" si="21"/>
        <v>0</v>
      </c>
      <c r="BC157" s="18">
        <f t="shared" si="21"/>
        <v>0</v>
      </c>
      <c r="BD157" s="18">
        <f t="shared" si="21"/>
        <v>0</v>
      </c>
      <c r="BE157" s="18">
        <f t="shared" si="21"/>
        <v>0</v>
      </c>
      <c r="BG157" s="20">
        <f t="shared" si="23"/>
        <v>2010</v>
      </c>
      <c r="BH157" s="14">
        <v>40483</v>
      </c>
      <c r="BI157" s="18">
        <f t="shared" si="24"/>
        <v>1.53008603160477</v>
      </c>
      <c r="BJ157" s="18">
        <f t="shared" si="25"/>
        <v>1.5866584431445001</v>
      </c>
      <c r="BK157" s="18" t="str">
        <f t="shared" si="26"/>
        <v/>
      </c>
      <c r="BL157" s="18" t="str">
        <f t="shared" si="27"/>
        <v/>
      </c>
      <c r="BM157" s="18" t="str">
        <f t="shared" si="28"/>
        <v/>
      </c>
      <c r="BN157" s="18" t="str">
        <f t="shared" si="29"/>
        <v/>
      </c>
    </row>
    <row r="158" spans="1:66" x14ac:dyDescent="0.25">
      <c r="A158" s="4" t="s">
        <v>253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>
        <v>0.2898903931095877</v>
      </c>
      <c r="N158" s="5">
        <v>1.2094201571432539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  <c r="Z158" s="14">
        <v>40520</v>
      </c>
      <c r="AA158" s="7"/>
      <c r="AB158" s="7"/>
      <c r="AC158" s="7"/>
      <c r="AD158" s="7"/>
      <c r="AE158" s="7"/>
      <c r="AF158" s="17"/>
      <c r="AG158" s="17"/>
      <c r="AH158" s="17"/>
      <c r="AI158" s="17"/>
      <c r="AJ158" s="17"/>
      <c r="AK158" s="17"/>
      <c r="AL158" s="17"/>
      <c r="AM158" s="17">
        <v>1.5515599778826319</v>
      </c>
      <c r="AN158" s="17">
        <v>1.6296665354568192</v>
      </c>
      <c r="AO158" s="17"/>
      <c r="AP158" s="17"/>
      <c r="AQ158" s="17"/>
      <c r="AR158" s="17"/>
      <c r="AS158" s="17"/>
      <c r="AT158" s="17"/>
      <c r="AU158" s="17"/>
      <c r="AV158" s="17"/>
      <c r="AW158" s="17"/>
      <c r="AX158" s="20">
        <f t="shared" si="22"/>
        <v>2010</v>
      </c>
      <c r="AY158" s="14">
        <v>40520</v>
      </c>
      <c r="AZ158" s="18">
        <f t="shared" si="21"/>
        <v>1.5515599778826319</v>
      </c>
      <c r="BA158" s="18">
        <f t="shared" si="21"/>
        <v>1.6296665354568192</v>
      </c>
      <c r="BB158" s="18">
        <f t="shared" si="21"/>
        <v>0</v>
      </c>
      <c r="BC158" s="18">
        <f t="shared" si="21"/>
        <v>0</v>
      </c>
      <c r="BD158" s="18">
        <f t="shared" si="21"/>
        <v>0</v>
      </c>
      <c r="BE158" s="18">
        <f t="shared" si="21"/>
        <v>0</v>
      </c>
      <c r="BG158" s="20">
        <f t="shared" si="23"/>
        <v>2010</v>
      </c>
      <c r="BH158" s="14">
        <v>40513</v>
      </c>
      <c r="BI158" s="18">
        <f t="shared" si="24"/>
        <v>1.5515599778826319</v>
      </c>
      <c r="BJ158" s="18">
        <f t="shared" si="25"/>
        <v>1.6296665354568192</v>
      </c>
      <c r="BK158" s="18" t="str">
        <f t="shared" si="26"/>
        <v/>
      </c>
      <c r="BL158" s="18" t="str">
        <f t="shared" si="27"/>
        <v/>
      </c>
      <c r="BM158" s="18" t="str">
        <f t="shared" si="28"/>
        <v/>
      </c>
      <c r="BN158" s="18" t="str">
        <f t="shared" si="29"/>
        <v/>
      </c>
    </row>
    <row r="159" spans="1:66" x14ac:dyDescent="0.25">
      <c r="A159" s="2" t="s">
        <v>35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Z159" s="14">
        <v>40551</v>
      </c>
      <c r="AA159" s="7"/>
      <c r="AB159" s="7"/>
      <c r="AC159" s="7"/>
      <c r="AD159" s="7"/>
      <c r="AE159" s="7"/>
      <c r="AF159" s="17"/>
      <c r="AG159" s="17"/>
      <c r="AH159" s="17"/>
      <c r="AI159" s="17"/>
      <c r="AJ159" s="17"/>
      <c r="AK159" s="17"/>
      <c r="AL159" s="17"/>
      <c r="AM159" s="17"/>
      <c r="AN159" s="17">
        <v>1.7755138799374899</v>
      </c>
      <c r="AO159" s="17">
        <v>1.68488776855432</v>
      </c>
      <c r="AP159" s="17"/>
      <c r="AQ159" s="17"/>
      <c r="AR159" s="17"/>
      <c r="AS159" s="17"/>
      <c r="AT159" s="17"/>
      <c r="AU159" s="17"/>
      <c r="AV159" s="17"/>
      <c r="AW159" s="17"/>
      <c r="AX159" s="20">
        <f t="shared" si="22"/>
        <v>2011</v>
      </c>
      <c r="AY159" s="14">
        <v>40551</v>
      </c>
      <c r="AZ159" s="18">
        <f t="shared" si="21"/>
        <v>1.7755138799374899</v>
      </c>
      <c r="BA159" s="18">
        <f t="shared" si="21"/>
        <v>1.68488776855432</v>
      </c>
      <c r="BB159" s="18">
        <f t="shared" si="21"/>
        <v>0</v>
      </c>
      <c r="BC159" s="18">
        <f t="shared" si="21"/>
        <v>0</v>
      </c>
      <c r="BD159" s="18">
        <f t="shared" si="21"/>
        <v>0</v>
      </c>
      <c r="BE159" s="18">
        <f t="shared" si="21"/>
        <v>0</v>
      </c>
      <c r="BG159" s="20">
        <f t="shared" si="23"/>
        <v>2011</v>
      </c>
      <c r="BH159" s="14">
        <v>40544</v>
      </c>
      <c r="BI159" s="18">
        <f t="shared" si="24"/>
        <v>1.7755138799374899</v>
      </c>
      <c r="BJ159" s="18">
        <f t="shared" si="25"/>
        <v>1.68488776855432</v>
      </c>
      <c r="BK159" s="18" t="str">
        <f t="shared" si="26"/>
        <v/>
      </c>
      <c r="BL159" s="18" t="str">
        <f t="shared" si="27"/>
        <v/>
      </c>
      <c r="BM159" s="18" t="str">
        <f t="shared" si="28"/>
        <v/>
      </c>
      <c r="BN159" s="18" t="str">
        <f t="shared" si="29"/>
        <v/>
      </c>
    </row>
    <row r="160" spans="1:66" x14ac:dyDescent="0.25">
      <c r="A160" s="4" t="s">
        <v>254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>
        <v>1.207878350535452</v>
      </c>
      <c r="O160" s="5">
        <v>1.516884110873046</v>
      </c>
      <c r="P160" s="5"/>
      <c r="Q160" s="5"/>
      <c r="R160" s="5"/>
      <c r="S160" s="5"/>
      <c r="T160" s="5"/>
      <c r="U160" s="5"/>
      <c r="V160" s="5"/>
      <c r="W160" s="5"/>
      <c r="X160" s="5"/>
      <c r="Z160" s="14">
        <v>40582</v>
      </c>
      <c r="AA160" s="7"/>
      <c r="AB160" s="7"/>
      <c r="AC160" s="7"/>
      <c r="AD160" s="7"/>
      <c r="AE160" s="7"/>
      <c r="AF160" s="17"/>
      <c r="AG160" s="17"/>
      <c r="AH160" s="17"/>
      <c r="AI160" s="17"/>
      <c r="AJ160" s="17"/>
      <c r="AK160" s="17"/>
      <c r="AL160" s="17"/>
      <c r="AM160" s="17"/>
      <c r="AN160" s="17">
        <v>2.0474526443435601</v>
      </c>
      <c r="AO160" s="17">
        <v>1.7600310455741102</v>
      </c>
      <c r="AP160" s="17"/>
      <c r="AQ160" s="17"/>
      <c r="AR160" s="17"/>
      <c r="AS160" s="17"/>
      <c r="AT160" s="17"/>
      <c r="AU160" s="17"/>
      <c r="AV160" s="17"/>
      <c r="AW160" s="17"/>
      <c r="AX160" s="20">
        <f t="shared" si="22"/>
        <v>2011</v>
      </c>
      <c r="AY160" s="14">
        <v>40582</v>
      </c>
      <c r="AZ160" s="18">
        <f t="shared" si="21"/>
        <v>2.0474526443435601</v>
      </c>
      <c r="BA160" s="18">
        <f t="shared" si="21"/>
        <v>1.7600310455741102</v>
      </c>
      <c r="BB160" s="18">
        <f t="shared" si="21"/>
        <v>0</v>
      </c>
      <c r="BC160" s="18">
        <f t="shared" si="21"/>
        <v>0</v>
      </c>
      <c r="BD160" s="18">
        <f t="shared" si="21"/>
        <v>0</v>
      </c>
      <c r="BE160" s="18">
        <f t="shared" si="21"/>
        <v>0</v>
      </c>
      <c r="BG160" s="20">
        <f t="shared" si="23"/>
        <v>2011</v>
      </c>
      <c r="BH160" s="14">
        <v>40575</v>
      </c>
      <c r="BI160" s="18">
        <f t="shared" si="24"/>
        <v>2.0474526443435601</v>
      </c>
      <c r="BJ160" s="18">
        <f t="shared" si="25"/>
        <v>1.7600310455741102</v>
      </c>
      <c r="BK160" s="18" t="str">
        <f t="shared" si="26"/>
        <v/>
      </c>
      <c r="BL160" s="18" t="str">
        <f t="shared" si="27"/>
        <v/>
      </c>
      <c r="BM160" s="18" t="str">
        <f t="shared" si="28"/>
        <v/>
      </c>
      <c r="BN160" s="18" t="str">
        <f t="shared" si="29"/>
        <v/>
      </c>
    </row>
    <row r="161" spans="1:66" x14ac:dyDescent="0.25">
      <c r="A161" s="4" t="s">
        <v>255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>
        <v>1.2199857361221</v>
      </c>
      <c r="O161" s="5">
        <v>1.5072893611529699</v>
      </c>
      <c r="P161" s="5"/>
      <c r="Q161" s="5"/>
      <c r="R161" s="5"/>
      <c r="S161" s="5"/>
      <c r="T161" s="5"/>
      <c r="U161" s="5"/>
      <c r="V161" s="5"/>
      <c r="W161" s="5"/>
      <c r="X161" s="5"/>
      <c r="Z161" s="14">
        <v>40610</v>
      </c>
      <c r="AA161" s="7"/>
      <c r="AB161" s="7"/>
      <c r="AC161" s="7"/>
      <c r="AD161" s="7"/>
      <c r="AE161" s="7"/>
      <c r="AF161" s="17"/>
      <c r="AG161" s="17"/>
      <c r="AH161" s="17"/>
      <c r="AI161" s="17"/>
      <c r="AJ161" s="17"/>
      <c r="AK161" s="17"/>
      <c r="AL161" s="17"/>
      <c r="AM161" s="17"/>
      <c r="AN161" s="17">
        <v>2.2870280503841203</v>
      </c>
      <c r="AO161" s="17">
        <v>1.7869574615858401</v>
      </c>
      <c r="AP161" s="17"/>
      <c r="AQ161" s="17"/>
      <c r="AR161" s="17"/>
      <c r="AS161" s="17"/>
      <c r="AT161" s="17"/>
      <c r="AU161" s="17"/>
      <c r="AV161" s="17"/>
      <c r="AW161" s="17"/>
      <c r="AX161" s="20">
        <f t="shared" si="22"/>
        <v>2011</v>
      </c>
      <c r="AY161" s="14">
        <v>40610</v>
      </c>
      <c r="AZ161" s="18">
        <f t="shared" ref="AZ161:BE192" si="30">IF(($AX161+AZ$7)=$AA$8,$AA161,IF(($AX161+AZ$7)=$AB$8,$AB161,IF(($AX161+AZ$7)=$AC$8,$AC161,IF(($AX161+AZ$7)=$AD$8,$AD161,IF(($AX161+AZ$7)=$AE$8,$AE161,IF(($AX161+AZ$7)=$AF$8,$AF161,IF(($AX161+AZ$7)=$AG$8,$AG161,IF(($AX161+AZ$7)=$AH$8,$AH161,IF(($AX161+AZ$7)=$AI$8,$AI161,IF(($AX161+AZ$7)=$AJ$8,$AJ161,IF(($AX161+AZ$7)=$AK$8,$AK161,IF(($AX161+AZ$7)=$AL$8,$AL161,IF(($AX161+AZ$7)=$AM$8,$AM161,IF(($AX161+AZ$7)=$AN$8,$AN161,IF(($AX161+AZ$7)=$AO$8,$AO161,IF(($AX161+AZ$7)=$AP$8,$AP161,IF(($AX161+AZ$7)=$AQ$8,$AQ161,IF(($AX161+AZ$7)=$AR$8,$AR161,IF(($AX161+AZ$7)=$AS$8,$AS161,IF(($AX161+AZ$7)=$AT$8,$AT161,IF(($AX161+AZ$7)=$AU$8,$AU161,IF(($AX161+AZ$7)=$AV$8,$AV161,IF(($AX161+AZ$7)=$AW$8,$AW161,"")))))))))))))))))))))))</f>
        <v>2.2870280503841203</v>
      </c>
      <c r="BA161" s="18">
        <f t="shared" si="30"/>
        <v>1.7869574615858401</v>
      </c>
      <c r="BB161" s="18">
        <f t="shared" si="30"/>
        <v>0</v>
      </c>
      <c r="BC161" s="18">
        <f t="shared" si="30"/>
        <v>0</v>
      </c>
      <c r="BD161" s="18">
        <f t="shared" si="30"/>
        <v>0</v>
      </c>
      <c r="BE161" s="18">
        <f t="shared" si="30"/>
        <v>0</v>
      </c>
      <c r="BG161" s="20">
        <f t="shared" si="23"/>
        <v>2011</v>
      </c>
      <c r="BH161" s="14">
        <v>40603</v>
      </c>
      <c r="BI161" s="18">
        <f t="shared" si="24"/>
        <v>2.2870280503841203</v>
      </c>
      <c r="BJ161" s="18">
        <f t="shared" si="25"/>
        <v>1.7869574615858401</v>
      </c>
      <c r="BK161" s="18" t="str">
        <f t="shared" si="26"/>
        <v/>
      </c>
      <c r="BL161" s="18" t="str">
        <f t="shared" si="27"/>
        <v/>
      </c>
      <c r="BM161" s="18" t="str">
        <f t="shared" si="28"/>
        <v/>
      </c>
      <c r="BN161" s="18" t="str">
        <f t="shared" si="29"/>
        <v/>
      </c>
    </row>
    <row r="162" spans="1:66" x14ac:dyDescent="0.25">
      <c r="A162" s="4" t="s">
        <v>256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>
        <v>1.1397659352240899</v>
      </c>
      <c r="O162" s="5">
        <v>1.4238909772478301</v>
      </c>
      <c r="P162" s="5"/>
      <c r="Q162" s="5"/>
      <c r="R162" s="5"/>
      <c r="S162" s="5"/>
      <c r="T162" s="5"/>
      <c r="U162" s="5"/>
      <c r="V162" s="5"/>
      <c r="W162" s="5"/>
      <c r="X162" s="5"/>
      <c r="Z162" s="14">
        <v>40641</v>
      </c>
      <c r="AA162" s="7"/>
      <c r="AB162" s="7"/>
      <c r="AC162" s="7"/>
      <c r="AD162" s="7"/>
      <c r="AE162" s="7"/>
      <c r="AF162" s="17"/>
      <c r="AG162" s="17"/>
      <c r="AH162" s="17"/>
      <c r="AI162" s="17"/>
      <c r="AJ162" s="17"/>
      <c r="AK162" s="17"/>
      <c r="AL162" s="17"/>
      <c r="AM162" s="17"/>
      <c r="AN162" s="17">
        <v>2.4357247634036772</v>
      </c>
      <c r="AO162" s="17">
        <v>1.8220449093235651</v>
      </c>
      <c r="AP162" s="17">
        <v>1.733470398953497</v>
      </c>
      <c r="AQ162" s="17">
        <v>1.9365719805998389</v>
      </c>
      <c r="AR162" s="17">
        <v>2.0511716873791301</v>
      </c>
      <c r="AS162" s="17">
        <v>2.2666666666666671</v>
      </c>
      <c r="AT162" s="17"/>
      <c r="AU162" s="17"/>
      <c r="AV162" s="17"/>
      <c r="AW162" s="17"/>
      <c r="AX162" s="20">
        <f t="shared" si="22"/>
        <v>2011</v>
      </c>
      <c r="AY162" s="14">
        <v>40641</v>
      </c>
      <c r="AZ162" s="18">
        <f t="shared" si="30"/>
        <v>2.4357247634036772</v>
      </c>
      <c r="BA162" s="18">
        <f t="shared" si="30"/>
        <v>1.8220449093235651</v>
      </c>
      <c r="BB162" s="18">
        <f t="shared" si="30"/>
        <v>1.733470398953497</v>
      </c>
      <c r="BC162" s="18">
        <f t="shared" si="30"/>
        <v>1.9365719805998389</v>
      </c>
      <c r="BD162" s="18">
        <f t="shared" si="30"/>
        <v>2.0511716873791301</v>
      </c>
      <c r="BE162" s="18">
        <f t="shared" si="30"/>
        <v>2.2666666666666671</v>
      </c>
      <c r="BG162" s="20">
        <f t="shared" si="23"/>
        <v>2011</v>
      </c>
      <c r="BH162" s="14">
        <v>40634</v>
      </c>
      <c r="BI162" s="18">
        <f t="shared" si="24"/>
        <v>2.4357247634036772</v>
      </c>
      <c r="BJ162" s="18">
        <f t="shared" si="25"/>
        <v>1.8220449093235651</v>
      </c>
      <c r="BK162" s="18">
        <f t="shared" si="26"/>
        <v>1.733470398953497</v>
      </c>
      <c r="BL162" s="18">
        <f t="shared" si="27"/>
        <v>1.9365719805998389</v>
      </c>
      <c r="BM162" s="18">
        <f t="shared" si="28"/>
        <v>2.0511716873791301</v>
      </c>
      <c r="BN162" s="18">
        <f t="shared" si="29"/>
        <v>2.2666666666666671</v>
      </c>
    </row>
    <row r="163" spans="1:66" x14ac:dyDescent="0.25">
      <c r="A163" s="4" t="s">
        <v>257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>
        <v>1.2489320391707459</v>
      </c>
      <c r="O163" s="5">
        <v>1.447051391114897</v>
      </c>
      <c r="P163" s="5">
        <v>1.5081506867685279</v>
      </c>
      <c r="Q163" s="5">
        <v>1.836363636363636</v>
      </c>
      <c r="R163" s="5">
        <v>1.9</v>
      </c>
      <c r="S163" s="5">
        <v>1.96</v>
      </c>
      <c r="T163" s="5"/>
      <c r="U163" s="5"/>
      <c r="V163" s="5"/>
      <c r="W163" s="5"/>
      <c r="X163" s="5"/>
      <c r="Z163" s="14">
        <v>40671</v>
      </c>
      <c r="AA163" s="7"/>
      <c r="AB163" s="7"/>
      <c r="AC163" s="7"/>
      <c r="AD163" s="7"/>
      <c r="AE163" s="7"/>
      <c r="AF163" s="17"/>
      <c r="AG163" s="17"/>
      <c r="AH163" s="17"/>
      <c r="AI163" s="17"/>
      <c r="AJ163" s="17"/>
      <c r="AK163" s="17"/>
      <c r="AL163" s="17"/>
      <c r="AM163" s="17"/>
      <c r="AN163" s="17">
        <v>2.5462893970336</v>
      </c>
      <c r="AO163" s="17">
        <v>1.8600623171779798</v>
      </c>
      <c r="AP163" s="17"/>
      <c r="AQ163" s="17"/>
      <c r="AR163" s="17"/>
      <c r="AS163" s="17"/>
      <c r="AT163" s="17"/>
      <c r="AU163" s="17"/>
      <c r="AV163" s="17"/>
      <c r="AW163" s="17"/>
      <c r="AX163" s="20">
        <f t="shared" si="22"/>
        <v>2011</v>
      </c>
      <c r="AY163" s="14">
        <v>40671</v>
      </c>
      <c r="AZ163" s="18">
        <f t="shared" si="30"/>
        <v>2.5462893970336</v>
      </c>
      <c r="BA163" s="18">
        <f t="shared" si="30"/>
        <v>1.8600623171779798</v>
      </c>
      <c r="BB163" s="18">
        <f t="shared" si="30"/>
        <v>0</v>
      </c>
      <c r="BC163" s="18">
        <f t="shared" si="30"/>
        <v>0</v>
      </c>
      <c r="BD163" s="18">
        <f t="shared" si="30"/>
        <v>0</v>
      </c>
      <c r="BE163" s="18">
        <f t="shared" si="30"/>
        <v>0</v>
      </c>
      <c r="BG163" s="20">
        <f t="shared" si="23"/>
        <v>2011</v>
      </c>
      <c r="BH163" s="14">
        <v>40664</v>
      </c>
      <c r="BI163" s="18">
        <f t="shared" si="24"/>
        <v>2.5462893970336</v>
      </c>
      <c r="BJ163" s="18">
        <f t="shared" si="25"/>
        <v>1.8600623171779798</v>
      </c>
      <c r="BK163" s="18" t="str">
        <f t="shared" si="26"/>
        <v/>
      </c>
      <c r="BL163" s="18" t="str">
        <f t="shared" si="27"/>
        <v/>
      </c>
      <c r="BM163" s="18" t="str">
        <f t="shared" si="28"/>
        <v/>
      </c>
      <c r="BN163" s="18" t="str">
        <f t="shared" si="29"/>
        <v/>
      </c>
    </row>
    <row r="164" spans="1:66" x14ac:dyDescent="0.25">
      <c r="A164" s="4" t="s">
        <v>258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>
        <v>1.33202015683643</v>
      </c>
      <c r="O164" s="5">
        <v>1.43365336704221</v>
      </c>
      <c r="P164" s="5"/>
      <c r="Q164" s="5"/>
      <c r="R164" s="5"/>
      <c r="S164" s="5"/>
      <c r="T164" s="5"/>
      <c r="U164" s="5"/>
      <c r="V164" s="5"/>
      <c r="W164" s="5"/>
      <c r="X164" s="5"/>
      <c r="Z164" s="14">
        <v>40702</v>
      </c>
      <c r="AA164" s="7"/>
      <c r="AB164" s="7"/>
      <c r="AC164" s="7"/>
      <c r="AD164" s="7"/>
      <c r="AE164" s="7"/>
      <c r="AF164" s="17"/>
      <c r="AG164" s="17"/>
      <c r="AH164" s="17"/>
      <c r="AI164" s="17"/>
      <c r="AJ164" s="17"/>
      <c r="AK164" s="17"/>
      <c r="AL164" s="17"/>
      <c r="AM164" s="17"/>
      <c r="AN164" s="17">
        <v>2.6283337323601499</v>
      </c>
      <c r="AO164" s="17">
        <v>1.8758070217274301</v>
      </c>
      <c r="AP164" s="17"/>
      <c r="AQ164" s="17"/>
      <c r="AR164" s="17"/>
      <c r="AS164" s="17"/>
      <c r="AT164" s="17"/>
      <c r="AU164" s="17"/>
      <c r="AV164" s="17"/>
      <c r="AW164" s="17"/>
      <c r="AX164" s="20">
        <f t="shared" si="22"/>
        <v>2011</v>
      </c>
      <c r="AY164" s="14">
        <v>40702</v>
      </c>
      <c r="AZ164" s="18">
        <f t="shared" si="30"/>
        <v>2.6283337323601499</v>
      </c>
      <c r="BA164" s="18">
        <f t="shared" si="30"/>
        <v>1.8758070217274301</v>
      </c>
      <c r="BB164" s="18">
        <f t="shared" si="30"/>
        <v>0</v>
      </c>
      <c r="BC164" s="18">
        <f t="shared" si="30"/>
        <v>0</v>
      </c>
      <c r="BD164" s="18">
        <f t="shared" si="30"/>
        <v>0</v>
      </c>
      <c r="BE164" s="18">
        <f t="shared" si="30"/>
        <v>0</v>
      </c>
      <c r="BG164" s="20">
        <f t="shared" si="23"/>
        <v>2011</v>
      </c>
      <c r="BH164" s="14">
        <v>40695</v>
      </c>
      <c r="BI164" s="18">
        <f t="shared" si="24"/>
        <v>2.6283337323601499</v>
      </c>
      <c r="BJ164" s="18">
        <f t="shared" si="25"/>
        <v>1.8758070217274301</v>
      </c>
      <c r="BK164" s="18" t="str">
        <f t="shared" si="26"/>
        <v/>
      </c>
      <c r="BL164" s="18" t="str">
        <f t="shared" si="27"/>
        <v/>
      </c>
      <c r="BM164" s="18" t="str">
        <f t="shared" si="28"/>
        <v/>
      </c>
      <c r="BN164" s="18" t="str">
        <f t="shared" si="29"/>
        <v/>
      </c>
    </row>
    <row r="165" spans="1:66" x14ac:dyDescent="0.25">
      <c r="A165" s="4" t="s">
        <v>259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>
        <v>1.4368098797765498</v>
      </c>
      <c r="O165" s="5">
        <v>1.5200490621887499</v>
      </c>
      <c r="P165" s="5"/>
      <c r="Q165" s="5"/>
      <c r="R165" s="5"/>
      <c r="S165" s="5"/>
      <c r="T165" s="5"/>
      <c r="U165" s="5"/>
      <c r="V165" s="5"/>
      <c r="W165" s="5"/>
      <c r="X165" s="5"/>
      <c r="Z165" s="14">
        <v>40732</v>
      </c>
      <c r="AA165" s="7"/>
      <c r="AB165" s="7"/>
      <c r="AC165" s="7"/>
      <c r="AD165" s="7"/>
      <c r="AE165" s="7"/>
      <c r="AF165" s="17"/>
      <c r="AG165" s="17"/>
      <c r="AH165" s="17"/>
      <c r="AI165" s="17"/>
      <c r="AJ165" s="17"/>
      <c r="AK165" s="17"/>
      <c r="AL165" s="17"/>
      <c r="AM165" s="17"/>
      <c r="AN165" s="17">
        <v>2.6348018708717098</v>
      </c>
      <c r="AO165" s="17">
        <v>1.9155177812436599</v>
      </c>
      <c r="AP165" s="17"/>
      <c r="AQ165" s="17"/>
      <c r="AR165" s="17"/>
      <c r="AS165" s="17"/>
      <c r="AT165" s="17"/>
      <c r="AU165" s="17"/>
      <c r="AV165" s="17"/>
      <c r="AW165" s="17"/>
      <c r="AX165" s="20">
        <f t="shared" si="22"/>
        <v>2011</v>
      </c>
      <c r="AY165" s="14">
        <v>40732</v>
      </c>
      <c r="AZ165" s="18">
        <f t="shared" si="30"/>
        <v>2.6348018708717098</v>
      </c>
      <c r="BA165" s="18">
        <f t="shared" si="30"/>
        <v>1.9155177812436599</v>
      </c>
      <c r="BB165" s="18">
        <f t="shared" si="30"/>
        <v>0</v>
      </c>
      <c r="BC165" s="18">
        <f t="shared" si="30"/>
        <v>0</v>
      </c>
      <c r="BD165" s="18">
        <f t="shared" si="30"/>
        <v>0</v>
      </c>
      <c r="BE165" s="18">
        <f t="shared" si="30"/>
        <v>0</v>
      </c>
      <c r="BG165" s="20">
        <f t="shared" si="23"/>
        <v>2011</v>
      </c>
      <c r="BH165" s="14">
        <v>40725</v>
      </c>
      <c r="BI165" s="18">
        <f t="shared" si="24"/>
        <v>2.6348018708717098</v>
      </c>
      <c r="BJ165" s="18">
        <f t="shared" si="25"/>
        <v>1.9155177812436599</v>
      </c>
      <c r="BK165" s="18" t="str">
        <f t="shared" si="26"/>
        <v/>
      </c>
      <c r="BL165" s="18" t="str">
        <f t="shared" si="27"/>
        <v/>
      </c>
      <c r="BM165" s="18" t="str">
        <f t="shared" si="28"/>
        <v/>
      </c>
      <c r="BN165" s="18" t="str">
        <f t="shared" si="29"/>
        <v/>
      </c>
    </row>
    <row r="166" spans="1:66" x14ac:dyDescent="0.25">
      <c r="A166" s="4" t="s">
        <v>260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>
        <v>1.45613953128477</v>
      </c>
      <c r="O166" s="5">
        <v>1.5399842988751802</v>
      </c>
      <c r="P166" s="5"/>
      <c r="Q166" s="5"/>
      <c r="R166" s="5"/>
      <c r="S166" s="5"/>
      <c r="T166" s="5"/>
      <c r="U166" s="5"/>
      <c r="V166" s="5"/>
      <c r="W166" s="5"/>
      <c r="X166" s="5"/>
      <c r="Z166" s="14">
        <v>40763</v>
      </c>
      <c r="AA166" s="7"/>
      <c r="AB166" s="7"/>
      <c r="AC166" s="7"/>
      <c r="AD166" s="7"/>
      <c r="AE166" s="7"/>
      <c r="AF166" s="17"/>
      <c r="AG166" s="17"/>
      <c r="AH166" s="17"/>
      <c r="AI166" s="17"/>
      <c r="AJ166" s="17"/>
      <c r="AK166" s="17"/>
      <c r="AL166" s="17"/>
      <c r="AM166" s="17"/>
      <c r="AN166" s="17">
        <v>2.6073368560083199</v>
      </c>
      <c r="AO166" s="17">
        <v>1.89654475851467</v>
      </c>
      <c r="AP166" s="17"/>
      <c r="AQ166" s="17"/>
      <c r="AR166" s="17"/>
      <c r="AS166" s="17"/>
      <c r="AT166" s="17"/>
      <c r="AU166" s="17"/>
      <c r="AV166" s="17"/>
      <c r="AW166" s="17"/>
      <c r="AX166" s="20">
        <f t="shared" si="22"/>
        <v>2011</v>
      </c>
      <c r="AY166" s="14">
        <v>40763</v>
      </c>
      <c r="AZ166" s="18">
        <f t="shared" si="30"/>
        <v>2.6073368560083199</v>
      </c>
      <c r="BA166" s="18">
        <f t="shared" si="30"/>
        <v>1.89654475851467</v>
      </c>
      <c r="BB166" s="18">
        <f t="shared" si="30"/>
        <v>0</v>
      </c>
      <c r="BC166" s="18">
        <f t="shared" si="30"/>
        <v>0</v>
      </c>
      <c r="BD166" s="18">
        <f t="shared" si="30"/>
        <v>0</v>
      </c>
      <c r="BE166" s="18">
        <f t="shared" si="30"/>
        <v>0</v>
      </c>
      <c r="BG166" s="20">
        <f t="shared" si="23"/>
        <v>2011</v>
      </c>
      <c r="BH166" s="14">
        <v>40756</v>
      </c>
      <c r="BI166" s="18">
        <f t="shared" si="24"/>
        <v>2.6073368560083199</v>
      </c>
      <c r="BJ166" s="18">
        <f t="shared" si="25"/>
        <v>1.89654475851467</v>
      </c>
      <c r="BK166" s="18" t="str">
        <f t="shared" si="26"/>
        <v/>
      </c>
      <c r="BL166" s="18" t="str">
        <f t="shared" si="27"/>
        <v/>
      </c>
      <c r="BM166" s="18" t="str">
        <f t="shared" si="28"/>
        <v/>
      </c>
      <c r="BN166" s="18" t="str">
        <f t="shared" si="29"/>
        <v/>
      </c>
    </row>
    <row r="167" spans="1:66" x14ac:dyDescent="0.25">
      <c r="A167" s="4" t="s">
        <v>261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>
        <v>1.47906975819449</v>
      </c>
      <c r="O167" s="5">
        <v>1.5514065350326001</v>
      </c>
      <c r="P167" s="5"/>
      <c r="Q167" s="5"/>
      <c r="R167" s="5"/>
      <c r="S167" s="5"/>
      <c r="T167" s="5"/>
      <c r="U167" s="5"/>
      <c r="V167" s="5"/>
      <c r="W167" s="5"/>
      <c r="X167" s="5"/>
      <c r="Z167" s="14">
        <v>40794</v>
      </c>
      <c r="AA167" s="7"/>
      <c r="AB167" s="7"/>
      <c r="AC167" s="7"/>
      <c r="AD167" s="7"/>
      <c r="AE167" s="7"/>
      <c r="AF167" s="17"/>
      <c r="AG167" s="17"/>
      <c r="AH167" s="17"/>
      <c r="AI167" s="17"/>
      <c r="AJ167" s="17"/>
      <c r="AK167" s="17"/>
      <c r="AL167" s="17"/>
      <c r="AM167" s="17"/>
      <c r="AN167" s="17">
        <v>2.575976799370113</v>
      </c>
      <c r="AO167" s="17">
        <v>1.7631225981405927</v>
      </c>
      <c r="AP167" s="17"/>
      <c r="AQ167" s="17"/>
      <c r="AR167" s="17"/>
      <c r="AS167" s="17"/>
      <c r="AT167" s="17"/>
      <c r="AU167" s="17"/>
      <c r="AV167" s="17"/>
      <c r="AW167" s="17"/>
      <c r="AX167" s="20">
        <f t="shared" si="22"/>
        <v>2011</v>
      </c>
      <c r="AY167" s="14">
        <v>40794</v>
      </c>
      <c r="AZ167" s="18">
        <f t="shared" si="30"/>
        <v>2.575976799370113</v>
      </c>
      <c r="BA167" s="18">
        <f t="shared" si="30"/>
        <v>1.7631225981405927</v>
      </c>
      <c r="BB167" s="18">
        <f t="shared" si="30"/>
        <v>0</v>
      </c>
      <c r="BC167" s="18">
        <f t="shared" si="30"/>
        <v>0</v>
      </c>
      <c r="BD167" s="18">
        <f t="shared" si="30"/>
        <v>0</v>
      </c>
      <c r="BE167" s="18">
        <f t="shared" si="30"/>
        <v>0</v>
      </c>
      <c r="BG167" s="20">
        <f t="shared" si="23"/>
        <v>2011</v>
      </c>
      <c r="BH167" s="14">
        <v>40787</v>
      </c>
      <c r="BI167" s="18">
        <f t="shared" si="24"/>
        <v>2.575976799370113</v>
      </c>
      <c r="BJ167" s="18">
        <f t="shared" si="25"/>
        <v>1.7631225981405927</v>
      </c>
      <c r="BK167" s="18" t="str">
        <f t="shared" si="26"/>
        <v/>
      </c>
      <c r="BL167" s="18" t="str">
        <f t="shared" si="27"/>
        <v/>
      </c>
      <c r="BM167" s="18" t="str">
        <f t="shared" si="28"/>
        <v/>
      </c>
      <c r="BN167" s="18" t="str">
        <f t="shared" si="29"/>
        <v/>
      </c>
    </row>
    <row r="168" spans="1:66" x14ac:dyDescent="0.25">
      <c r="A168" s="4" t="s">
        <v>262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>
        <v>1.5103351871912301</v>
      </c>
      <c r="O168" s="5">
        <v>1.5655969319586602</v>
      </c>
      <c r="P168" s="5"/>
      <c r="Q168" s="5"/>
      <c r="R168" s="5"/>
      <c r="S168" s="5"/>
      <c r="T168" s="5"/>
      <c r="U168" s="5"/>
      <c r="V168" s="5"/>
      <c r="W168" s="5"/>
      <c r="X168" s="5"/>
      <c r="Z168" s="14">
        <v>40824</v>
      </c>
      <c r="AA168" s="7"/>
      <c r="AB168" s="7"/>
      <c r="AC168" s="7"/>
      <c r="AD168" s="7"/>
      <c r="AE168" s="7"/>
      <c r="AF168" s="17"/>
      <c r="AG168" s="17"/>
      <c r="AH168" s="17"/>
      <c r="AI168" s="17"/>
      <c r="AJ168" s="17"/>
      <c r="AK168" s="17"/>
      <c r="AL168" s="17"/>
      <c r="AM168" s="17"/>
      <c r="AN168" s="17">
        <v>2.6182706656224619</v>
      </c>
      <c r="AO168" s="17">
        <v>1.8011273828709751</v>
      </c>
      <c r="AP168" s="17">
        <v>1.7524454296486449</v>
      </c>
      <c r="AQ168" s="17">
        <v>1.858763336660735</v>
      </c>
      <c r="AR168" s="17">
        <v>1.950875020103519</v>
      </c>
      <c r="AS168" s="17">
        <v>2.035714285714286</v>
      </c>
      <c r="AT168" s="17"/>
      <c r="AU168" s="17"/>
      <c r="AV168" s="17"/>
      <c r="AW168" s="17"/>
      <c r="AX168" s="20">
        <f t="shared" si="22"/>
        <v>2011</v>
      </c>
      <c r="AY168" s="14">
        <v>40824</v>
      </c>
      <c r="AZ168" s="18">
        <f t="shared" si="30"/>
        <v>2.6182706656224619</v>
      </c>
      <c r="BA168" s="18">
        <f t="shared" si="30"/>
        <v>1.8011273828709751</v>
      </c>
      <c r="BB168" s="18">
        <f t="shared" si="30"/>
        <v>1.7524454296486449</v>
      </c>
      <c r="BC168" s="18">
        <f t="shared" si="30"/>
        <v>1.858763336660735</v>
      </c>
      <c r="BD168" s="18">
        <f t="shared" si="30"/>
        <v>1.950875020103519</v>
      </c>
      <c r="BE168" s="18">
        <f t="shared" si="30"/>
        <v>2.035714285714286</v>
      </c>
      <c r="BG168" s="20">
        <f t="shared" si="23"/>
        <v>2011</v>
      </c>
      <c r="BH168" s="14">
        <v>40817</v>
      </c>
      <c r="BI168" s="18">
        <f t="shared" si="24"/>
        <v>2.6182706656224619</v>
      </c>
      <c r="BJ168" s="18">
        <f t="shared" si="25"/>
        <v>1.8011273828709751</v>
      </c>
      <c r="BK168" s="18">
        <f t="shared" si="26"/>
        <v>1.7524454296486449</v>
      </c>
      <c r="BL168" s="18">
        <f t="shared" si="27"/>
        <v>1.858763336660735</v>
      </c>
      <c r="BM168" s="18">
        <f t="shared" si="28"/>
        <v>1.950875020103519</v>
      </c>
      <c r="BN168" s="18">
        <f t="shared" si="29"/>
        <v>2.035714285714286</v>
      </c>
    </row>
    <row r="169" spans="1:66" x14ac:dyDescent="0.25">
      <c r="A169" s="4" t="s">
        <v>263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>
        <v>1.527542352642123</v>
      </c>
      <c r="O169" s="5">
        <v>1.5512588899067969</v>
      </c>
      <c r="P169" s="5">
        <v>1.5487536252270331</v>
      </c>
      <c r="Q169" s="5">
        <v>1.6824123466935561</v>
      </c>
      <c r="R169" s="5">
        <v>1.855542618908284</v>
      </c>
      <c r="S169" s="5">
        <v>2.0493195876288661</v>
      </c>
      <c r="T169" s="5"/>
      <c r="U169" s="5"/>
      <c r="V169" s="5"/>
      <c r="W169" s="5"/>
      <c r="X169" s="5"/>
      <c r="Z169" s="14">
        <v>40855</v>
      </c>
      <c r="AA169" s="7"/>
      <c r="AB169" s="7"/>
      <c r="AC169" s="7"/>
      <c r="AD169" s="7"/>
      <c r="AE169" s="7"/>
      <c r="AF169" s="17"/>
      <c r="AG169" s="17"/>
      <c r="AH169" s="17"/>
      <c r="AI169" s="17"/>
      <c r="AJ169" s="17"/>
      <c r="AK169" s="17"/>
      <c r="AL169" s="17"/>
      <c r="AM169" s="17"/>
      <c r="AN169" s="17">
        <v>2.654452999107459</v>
      </c>
      <c r="AO169" s="17">
        <v>1.7932750922560723</v>
      </c>
      <c r="AP169" s="17"/>
      <c r="AQ169" s="17"/>
      <c r="AR169" s="17"/>
      <c r="AS169" s="17"/>
      <c r="AT169" s="17"/>
      <c r="AU169" s="17"/>
      <c r="AV169" s="17"/>
      <c r="AW169" s="17"/>
      <c r="AX169" s="20">
        <f t="shared" si="22"/>
        <v>2011</v>
      </c>
      <c r="AY169" s="14">
        <v>40855</v>
      </c>
      <c r="AZ169" s="18">
        <f t="shared" si="30"/>
        <v>2.654452999107459</v>
      </c>
      <c r="BA169" s="18">
        <f t="shared" si="30"/>
        <v>1.7932750922560723</v>
      </c>
      <c r="BB169" s="18">
        <f t="shared" si="30"/>
        <v>0</v>
      </c>
      <c r="BC169" s="18">
        <f t="shared" si="30"/>
        <v>0</v>
      </c>
      <c r="BD169" s="18">
        <f t="shared" si="30"/>
        <v>0</v>
      </c>
      <c r="BE169" s="18">
        <f t="shared" si="30"/>
        <v>0</v>
      </c>
      <c r="BG169" s="20">
        <f t="shared" si="23"/>
        <v>2011</v>
      </c>
      <c r="BH169" s="14">
        <v>40848</v>
      </c>
      <c r="BI169" s="18">
        <f t="shared" si="24"/>
        <v>2.654452999107459</v>
      </c>
      <c r="BJ169" s="18">
        <f t="shared" si="25"/>
        <v>1.7932750922560723</v>
      </c>
      <c r="BK169" s="18" t="str">
        <f t="shared" si="26"/>
        <v/>
      </c>
      <c r="BL169" s="18" t="str">
        <f t="shared" si="27"/>
        <v/>
      </c>
      <c r="BM169" s="18" t="str">
        <f t="shared" si="28"/>
        <v/>
      </c>
      <c r="BN169" s="18" t="str">
        <f t="shared" si="29"/>
        <v/>
      </c>
    </row>
    <row r="170" spans="1:66" x14ac:dyDescent="0.25">
      <c r="A170" s="4" t="s">
        <v>264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>
        <v>1.53008603160477</v>
      </c>
      <c r="O170" s="5">
        <v>1.5866584431445001</v>
      </c>
      <c r="P170" s="5"/>
      <c r="Q170" s="5"/>
      <c r="R170" s="5"/>
      <c r="S170" s="5"/>
      <c r="T170" s="5"/>
      <c r="U170" s="5"/>
      <c r="V170" s="5"/>
      <c r="W170" s="5"/>
      <c r="X170" s="5"/>
      <c r="Z170" s="14">
        <v>40885</v>
      </c>
      <c r="AA170" s="7"/>
      <c r="AB170" s="7"/>
      <c r="AC170" s="7"/>
      <c r="AD170" s="7"/>
      <c r="AE170" s="7"/>
      <c r="AF170" s="17"/>
      <c r="AG170" s="17"/>
      <c r="AH170" s="17"/>
      <c r="AI170" s="17"/>
      <c r="AJ170" s="17"/>
      <c r="AK170" s="17"/>
      <c r="AL170" s="17"/>
      <c r="AM170" s="17"/>
      <c r="AN170" s="17">
        <v>2.6820784380337188</v>
      </c>
      <c r="AO170" s="17">
        <v>1.8119151852578912</v>
      </c>
      <c r="AP170" s="17"/>
      <c r="AQ170" s="17"/>
      <c r="AR170" s="17"/>
      <c r="AS170" s="17"/>
      <c r="AT170" s="17"/>
      <c r="AU170" s="17"/>
      <c r="AV170" s="17"/>
      <c r="AW170" s="17"/>
      <c r="AX170" s="20">
        <f t="shared" si="22"/>
        <v>2011</v>
      </c>
      <c r="AY170" s="14">
        <v>40885</v>
      </c>
      <c r="AZ170" s="18">
        <f t="shared" si="30"/>
        <v>2.6820784380337188</v>
      </c>
      <c r="BA170" s="18">
        <f t="shared" si="30"/>
        <v>1.8119151852578912</v>
      </c>
      <c r="BB170" s="18">
        <f t="shared" si="30"/>
        <v>0</v>
      </c>
      <c r="BC170" s="18">
        <f t="shared" si="30"/>
        <v>0</v>
      </c>
      <c r="BD170" s="18">
        <f t="shared" si="30"/>
        <v>0</v>
      </c>
      <c r="BE170" s="18">
        <f t="shared" si="30"/>
        <v>0</v>
      </c>
      <c r="BG170" s="20">
        <f t="shared" si="23"/>
        <v>2011</v>
      </c>
      <c r="BH170" s="14">
        <v>40878</v>
      </c>
      <c r="BI170" s="18">
        <f t="shared" si="24"/>
        <v>2.6820784380337188</v>
      </c>
      <c r="BJ170" s="18">
        <f t="shared" si="25"/>
        <v>1.8119151852578912</v>
      </c>
      <c r="BK170" s="18" t="str">
        <f t="shared" si="26"/>
        <v/>
      </c>
      <c r="BL170" s="18" t="str">
        <f t="shared" si="27"/>
        <v/>
      </c>
      <c r="BM170" s="18" t="str">
        <f t="shared" si="28"/>
        <v/>
      </c>
      <c r="BN170" s="18" t="str">
        <f t="shared" si="29"/>
        <v/>
      </c>
    </row>
    <row r="171" spans="1:66" x14ac:dyDescent="0.25">
      <c r="A171" s="4" t="s">
        <v>265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>
        <v>1.5515599778826319</v>
      </c>
      <c r="O171" s="5">
        <v>1.6296665354568192</v>
      </c>
      <c r="P171" s="5"/>
      <c r="Q171" s="5"/>
      <c r="R171" s="5"/>
      <c r="S171" s="5"/>
      <c r="T171" s="5"/>
      <c r="U171" s="5"/>
      <c r="V171" s="5"/>
      <c r="W171" s="5"/>
      <c r="X171" s="5"/>
      <c r="Z171" s="14">
        <v>40916</v>
      </c>
      <c r="AA171" s="7"/>
      <c r="AB171" s="7"/>
      <c r="AC171" s="7"/>
      <c r="AD171" s="7"/>
      <c r="AE171" s="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>
        <v>1.8583362231110649</v>
      </c>
      <c r="AP171" s="17">
        <v>1.6516437880933463</v>
      </c>
      <c r="AQ171" s="17"/>
      <c r="AR171" s="17"/>
      <c r="AS171" s="17"/>
      <c r="AT171" s="17"/>
      <c r="AU171" s="17"/>
      <c r="AV171" s="17"/>
      <c r="AW171" s="17"/>
      <c r="AX171" s="20">
        <f t="shared" si="22"/>
        <v>2012</v>
      </c>
      <c r="AY171" s="14">
        <v>40916</v>
      </c>
      <c r="AZ171" s="18">
        <f t="shared" si="30"/>
        <v>1.8583362231110649</v>
      </c>
      <c r="BA171" s="18">
        <f t="shared" si="30"/>
        <v>1.6516437880933463</v>
      </c>
      <c r="BB171" s="18">
        <f t="shared" si="30"/>
        <v>0</v>
      </c>
      <c r="BC171" s="18">
        <f t="shared" si="30"/>
        <v>0</v>
      </c>
      <c r="BD171" s="18">
        <f t="shared" si="30"/>
        <v>0</v>
      </c>
      <c r="BE171" s="18">
        <f t="shared" si="30"/>
        <v>0</v>
      </c>
      <c r="BG171" s="20">
        <f t="shared" si="23"/>
        <v>2012</v>
      </c>
      <c r="BH171" s="14">
        <v>40909</v>
      </c>
      <c r="BI171" s="18">
        <f t="shared" si="24"/>
        <v>1.8583362231110649</v>
      </c>
      <c r="BJ171" s="18">
        <f t="shared" si="25"/>
        <v>1.6516437880933463</v>
      </c>
      <c r="BK171" s="18" t="str">
        <f t="shared" si="26"/>
        <v/>
      </c>
      <c r="BL171" s="18" t="str">
        <f t="shared" si="27"/>
        <v/>
      </c>
      <c r="BM171" s="18" t="str">
        <f t="shared" si="28"/>
        <v/>
      </c>
      <c r="BN171" s="18" t="str">
        <f t="shared" si="29"/>
        <v/>
      </c>
    </row>
    <row r="172" spans="1:66" x14ac:dyDescent="0.25">
      <c r="A172" s="2" t="s">
        <v>36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Z172" s="14">
        <v>40947</v>
      </c>
      <c r="AA172" s="7"/>
      <c r="AB172" s="7"/>
      <c r="AC172" s="7"/>
      <c r="AD172" s="7"/>
      <c r="AE172" s="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>
        <v>1.9961869240033256</v>
      </c>
      <c r="AP172" s="17">
        <v>1.6653572675020938</v>
      </c>
      <c r="AQ172" s="17"/>
      <c r="AR172" s="17"/>
      <c r="AS172" s="17"/>
      <c r="AT172" s="17"/>
      <c r="AU172" s="17"/>
      <c r="AV172" s="17"/>
      <c r="AW172" s="17"/>
      <c r="AX172" s="20">
        <f t="shared" si="22"/>
        <v>2012</v>
      </c>
      <c r="AY172" s="14">
        <v>40947</v>
      </c>
      <c r="AZ172" s="18">
        <f t="shared" si="30"/>
        <v>1.9961869240033256</v>
      </c>
      <c r="BA172" s="18">
        <f t="shared" si="30"/>
        <v>1.6653572675020938</v>
      </c>
      <c r="BB172" s="18">
        <f t="shared" si="30"/>
        <v>0</v>
      </c>
      <c r="BC172" s="18">
        <f t="shared" si="30"/>
        <v>0</v>
      </c>
      <c r="BD172" s="18">
        <f t="shared" si="30"/>
        <v>0</v>
      </c>
      <c r="BE172" s="18">
        <f t="shared" si="30"/>
        <v>0</v>
      </c>
      <c r="BG172" s="20">
        <f t="shared" si="23"/>
        <v>2012</v>
      </c>
      <c r="BH172" s="14">
        <v>40940</v>
      </c>
      <c r="BI172" s="18">
        <f t="shared" si="24"/>
        <v>1.9961869240033256</v>
      </c>
      <c r="BJ172" s="18">
        <f t="shared" si="25"/>
        <v>1.6653572675020938</v>
      </c>
      <c r="BK172" s="18" t="str">
        <f t="shared" si="26"/>
        <v/>
      </c>
      <c r="BL172" s="18" t="str">
        <f t="shared" si="27"/>
        <v/>
      </c>
      <c r="BM172" s="18" t="str">
        <f t="shared" si="28"/>
        <v/>
      </c>
      <c r="BN172" s="18" t="str">
        <f t="shared" si="29"/>
        <v/>
      </c>
    </row>
    <row r="173" spans="1:66" x14ac:dyDescent="0.25">
      <c r="A173" s="4" t="s">
        <v>266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>
        <v>1.7755138799374899</v>
      </c>
      <c r="P173" s="5">
        <v>1.68488776855432</v>
      </c>
      <c r="Q173" s="5"/>
      <c r="R173" s="5"/>
      <c r="S173" s="5"/>
      <c r="T173" s="5"/>
      <c r="U173" s="5"/>
      <c r="V173" s="5"/>
      <c r="W173" s="5"/>
      <c r="X173" s="5"/>
      <c r="Z173" s="14">
        <v>40976</v>
      </c>
      <c r="AA173" s="7"/>
      <c r="AB173" s="7"/>
      <c r="AC173" s="7"/>
      <c r="AD173" s="7"/>
      <c r="AE173" s="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>
        <v>2.1510817408872525</v>
      </c>
      <c r="AP173" s="17">
        <v>1.6534747466133688</v>
      </c>
      <c r="AQ173" s="17"/>
      <c r="AR173" s="17"/>
      <c r="AS173" s="17"/>
      <c r="AT173" s="17"/>
      <c r="AU173" s="17"/>
      <c r="AV173" s="17"/>
      <c r="AW173" s="17"/>
      <c r="AX173" s="20">
        <f t="shared" si="22"/>
        <v>2012</v>
      </c>
      <c r="AY173" s="14">
        <v>40976</v>
      </c>
      <c r="AZ173" s="18">
        <f t="shared" si="30"/>
        <v>2.1510817408872525</v>
      </c>
      <c r="BA173" s="18">
        <f t="shared" si="30"/>
        <v>1.6534747466133688</v>
      </c>
      <c r="BB173" s="18">
        <f t="shared" si="30"/>
        <v>0</v>
      </c>
      <c r="BC173" s="18">
        <f t="shared" si="30"/>
        <v>0</v>
      </c>
      <c r="BD173" s="18">
        <f t="shared" si="30"/>
        <v>0</v>
      </c>
      <c r="BE173" s="18">
        <f t="shared" si="30"/>
        <v>0</v>
      </c>
      <c r="BG173" s="20">
        <f t="shared" si="23"/>
        <v>2012</v>
      </c>
      <c r="BH173" s="14">
        <v>40969</v>
      </c>
      <c r="BI173" s="18">
        <f t="shared" si="24"/>
        <v>2.1510817408872525</v>
      </c>
      <c r="BJ173" s="18">
        <f t="shared" si="25"/>
        <v>1.6534747466133688</v>
      </c>
      <c r="BK173" s="18" t="str">
        <f t="shared" si="26"/>
        <v/>
      </c>
      <c r="BL173" s="18" t="str">
        <f t="shared" si="27"/>
        <v/>
      </c>
      <c r="BM173" s="18" t="str">
        <f t="shared" si="28"/>
        <v/>
      </c>
      <c r="BN173" s="18" t="str">
        <f t="shared" si="29"/>
        <v/>
      </c>
    </row>
    <row r="174" spans="1:66" x14ac:dyDescent="0.25">
      <c r="A174" s="4" t="s">
        <v>267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>
        <v>2.0474526443435601</v>
      </c>
      <c r="P174" s="5">
        <v>1.7600310455741102</v>
      </c>
      <c r="Q174" s="5"/>
      <c r="R174" s="5"/>
      <c r="S174" s="5"/>
      <c r="T174" s="5"/>
      <c r="U174" s="5"/>
      <c r="V174" s="5"/>
      <c r="W174" s="5"/>
      <c r="X174" s="5"/>
      <c r="Z174" s="14">
        <v>41007</v>
      </c>
      <c r="AA174" s="7"/>
      <c r="AB174" s="7"/>
      <c r="AC174" s="7"/>
      <c r="AD174" s="7"/>
      <c r="AE174" s="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>
        <v>2.2894635475098211</v>
      </c>
      <c r="AP174" s="17">
        <v>1.7421380659960819</v>
      </c>
      <c r="AQ174" s="17">
        <v>1.884516046186153</v>
      </c>
      <c r="AR174" s="17">
        <v>2.0599648694476529</v>
      </c>
      <c r="AS174" s="17">
        <v>2.0333333333333332</v>
      </c>
      <c r="AT174" s="17">
        <v>1.9</v>
      </c>
      <c r="AU174" s="17"/>
      <c r="AV174" s="17"/>
      <c r="AW174" s="17"/>
      <c r="AX174" s="20">
        <f t="shared" si="22"/>
        <v>2012</v>
      </c>
      <c r="AY174" s="14">
        <v>41007</v>
      </c>
      <c r="AZ174" s="18">
        <f t="shared" si="30"/>
        <v>2.2894635475098211</v>
      </c>
      <c r="BA174" s="18">
        <f t="shared" si="30"/>
        <v>1.7421380659960819</v>
      </c>
      <c r="BB174" s="18">
        <f t="shared" si="30"/>
        <v>1.884516046186153</v>
      </c>
      <c r="BC174" s="18">
        <f t="shared" si="30"/>
        <v>2.0599648694476529</v>
      </c>
      <c r="BD174" s="18">
        <f t="shared" si="30"/>
        <v>2.0333333333333332</v>
      </c>
      <c r="BE174" s="18">
        <f t="shared" si="30"/>
        <v>1.9</v>
      </c>
      <c r="BG174" s="20">
        <f t="shared" si="23"/>
        <v>2012</v>
      </c>
      <c r="BH174" s="14">
        <v>41000</v>
      </c>
      <c r="BI174" s="18">
        <f t="shared" si="24"/>
        <v>2.2894635475098211</v>
      </c>
      <c r="BJ174" s="18">
        <f t="shared" si="25"/>
        <v>1.7421380659960819</v>
      </c>
      <c r="BK174" s="18">
        <f t="shared" si="26"/>
        <v>1.884516046186153</v>
      </c>
      <c r="BL174" s="18">
        <f t="shared" si="27"/>
        <v>2.0599648694476529</v>
      </c>
      <c r="BM174" s="18">
        <f t="shared" si="28"/>
        <v>2.0333333333333332</v>
      </c>
      <c r="BN174" s="18">
        <f t="shared" si="29"/>
        <v>1.9</v>
      </c>
    </row>
    <row r="175" spans="1:66" x14ac:dyDescent="0.25">
      <c r="A175" s="4" t="s">
        <v>268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>
        <v>2.2870280503841203</v>
      </c>
      <c r="P175" s="5">
        <v>1.7869574615858401</v>
      </c>
      <c r="Q175" s="5"/>
      <c r="R175" s="5"/>
      <c r="S175" s="5"/>
      <c r="T175" s="5"/>
      <c r="U175" s="5"/>
      <c r="V175" s="5"/>
      <c r="W175" s="5"/>
      <c r="X175" s="5"/>
      <c r="Z175" s="14">
        <v>41037</v>
      </c>
      <c r="AA175" s="7"/>
      <c r="AB175" s="7"/>
      <c r="AC175" s="7"/>
      <c r="AD175" s="7"/>
      <c r="AE175" s="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>
        <v>2.3875893691671131</v>
      </c>
      <c r="AP175" s="17">
        <v>1.7710186899780453</v>
      </c>
      <c r="AQ175" s="17"/>
      <c r="AR175" s="17"/>
      <c r="AS175" s="17"/>
      <c r="AT175" s="17"/>
      <c r="AU175" s="17"/>
      <c r="AV175" s="17"/>
      <c r="AW175" s="17"/>
      <c r="AX175" s="20">
        <f t="shared" si="22"/>
        <v>2012</v>
      </c>
      <c r="AY175" s="14">
        <v>41037</v>
      </c>
      <c r="AZ175" s="18">
        <f t="shared" si="30"/>
        <v>2.3875893691671131</v>
      </c>
      <c r="BA175" s="18">
        <f t="shared" si="30"/>
        <v>1.7710186899780453</v>
      </c>
      <c r="BB175" s="18">
        <f t="shared" si="30"/>
        <v>0</v>
      </c>
      <c r="BC175" s="18">
        <f t="shared" si="30"/>
        <v>0</v>
      </c>
      <c r="BD175" s="18">
        <f t="shared" si="30"/>
        <v>0</v>
      </c>
      <c r="BE175" s="18">
        <f t="shared" si="30"/>
        <v>0</v>
      </c>
      <c r="BG175" s="20">
        <f t="shared" si="23"/>
        <v>2012</v>
      </c>
      <c r="BH175" s="14">
        <v>41030</v>
      </c>
      <c r="BI175" s="18">
        <f t="shared" si="24"/>
        <v>2.3875893691671131</v>
      </c>
      <c r="BJ175" s="18">
        <f t="shared" si="25"/>
        <v>1.7710186899780453</v>
      </c>
      <c r="BK175" s="18" t="str">
        <f t="shared" si="26"/>
        <v/>
      </c>
      <c r="BL175" s="18" t="str">
        <f t="shared" si="27"/>
        <v/>
      </c>
      <c r="BM175" s="18" t="str">
        <f t="shared" si="28"/>
        <v/>
      </c>
      <c r="BN175" s="18" t="str">
        <f t="shared" si="29"/>
        <v/>
      </c>
    </row>
    <row r="176" spans="1:66" x14ac:dyDescent="0.25">
      <c r="A176" s="4" t="s">
        <v>269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>
        <v>2.4357247634036772</v>
      </c>
      <c r="P176" s="5">
        <v>1.8220449093235651</v>
      </c>
      <c r="Q176" s="5">
        <v>1.733470398953497</v>
      </c>
      <c r="R176" s="5">
        <v>1.9365719805998389</v>
      </c>
      <c r="S176" s="5">
        <v>2.0511716873791301</v>
      </c>
      <c r="T176" s="5">
        <v>2.2666666666666671</v>
      </c>
      <c r="U176" s="5"/>
      <c r="V176" s="5"/>
      <c r="W176" s="5"/>
      <c r="X176" s="5"/>
      <c r="Z176" s="14">
        <v>41068</v>
      </c>
      <c r="AA176" s="7"/>
      <c r="AB176" s="7"/>
      <c r="AC176" s="7"/>
      <c r="AD176" s="7"/>
      <c r="AE176" s="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>
        <v>2.3438490099027653</v>
      </c>
      <c r="AP176" s="17">
        <v>1.7147919913913836</v>
      </c>
      <c r="AQ176" s="17"/>
      <c r="AR176" s="17"/>
      <c r="AS176" s="17"/>
      <c r="AT176" s="17"/>
      <c r="AU176" s="17"/>
      <c r="AV176" s="17"/>
      <c r="AW176" s="17"/>
      <c r="AX176" s="20">
        <f t="shared" si="22"/>
        <v>2012</v>
      </c>
      <c r="AY176" s="14">
        <v>41068</v>
      </c>
      <c r="AZ176" s="18">
        <f t="shared" si="30"/>
        <v>2.3438490099027653</v>
      </c>
      <c r="BA176" s="18">
        <f t="shared" si="30"/>
        <v>1.7147919913913836</v>
      </c>
      <c r="BB176" s="18">
        <f t="shared" si="30"/>
        <v>0</v>
      </c>
      <c r="BC176" s="18">
        <f t="shared" si="30"/>
        <v>0</v>
      </c>
      <c r="BD176" s="18">
        <f t="shared" si="30"/>
        <v>0</v>
      </c>
      <c r="BE176" s="18">
        <f t="shared" si="30"/>
        <v>0</v>
      </c>
      <c r="BG176" s="20">
        <f t="shared" si="23"/>
        <v>2012</v>
      </c>
      <c r="BH176" s="14">
        <v>41061</v>
      </c>
      <c r="BI176" s="18">
        <f t="shared" si="24"/>
        <v>2.3438490099027653</v>
      </c>
      <c r="BJ176" s="18">
        <f t="shared" si="25"/>
        <v>1.7147919913913836</v>
      </c>
      <c r="BK176" s="18" t="str">
        <f t="shared" si="26"/>
        <v/>
      </c>
      <c r="BL176" s="18" t="str">
        <f t="shared" si="27"/>
        <v/>
      </c>
      <c r="BM176" s="18" t="str">
        <f t="shared" si="28"/>
        <v/>
      </c>
      <c r="BN176" s="18" t="str">
        <f t="shared" si="29"/>
        <v/>
      </c>
    </row>
    <row r="177" spans="1:66" x14ac:dyDescent="0.25">
      <c r="A177" s="4" t="s">
        <v>270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>
        <v>2.5462893970336</v>
      </c>
      <c r="P177" s="5">
        <v>1.8600623171779798</v>
      </c>
      <c r="Q177" s="5"/>
      <c r="R177" s="5"/>
      <c r="S177" s="5"/>
      <c r="T177" s="5"/>
      <c r="U177" s="5"/>
      <c r="V177" s="5"/>
      <c r="W177" s="5"/>
      <c r="X177" s="5"/>
      <c r="Z177" s="14">
        <v>41098</v>
      </c>
      <c r="AA177" s="7"/>
      <c r="AB177" s="7"/>
      <c r="AC177" s="7"/>
      <c r="AD177" s="7"/>
      <c r="AE177" s="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>
        <v>2.3134487633417917</v>
      </c>
      <c r="AP177" s="17">
        <v>1.7240994838461807</v>
      </c>
      <c r="AQ177" s="17"/>
      <c r="AR177" s="17"/>
      <c r="AS177" s="17"/>
      <c r="AT177" s="17"/>
      <c r="AU177" s="17"/>
      <c r="AV177" s="17"/>
      <c r="AW177" s="17"/>
      <c r="AX177" s="20">
        <f t="shared" si="22"/>
        <v>2012</v>
      </c>
      <c r="AY177" s="14">
        <v>41098</v>
      </c>
      <c r="AZ177" s="18">
        <f t="shared" si="30"/>
        <v>2.3134487633417917</v>
      </c>
      <c r="BA177" s="18">
        <f t="shared" si="30"/>
        <v>1.7240994838461807</v>
      </c>
      <c r="BB177" s="18">
        <f t="shared" si="30"/>
        <v>0</v>
      </c>
      <c r="BC177" s="18">
        <f t="shared" si="30"/>
        <v>0</v>
      </c>
      <c r="BD177" s="18">
        <f t="shared" si="30"/>
        <v>0</v>
      </c>
      <c r="BE177" s="18">
        <f t="shared" si="30"/>
        <v>0</v>
      </c>
      <c r="BG177" s="20">
        <f t="shared" si="23"/>
        <v>2012</v>
      </c>
      <c r="BH177" s="14">
        <v>41091</v>
      </c>
      <c r="BI177" s="18">
        <f t="shared" si="24"/>
        <v>2.3134487633417917</v>
      </c>
      <c r="BJ177" s="18">
        <f t="shared" si="25"/>
        <v>1.7240994838461807</v>
      </c>
      <c r="BK177" s="18" t="str">
        <f t="shared" si="26"/>
        <v/>
      </c>
      <c r="BL177" s="18" t="str">
        <f t="shared" si="27"/>
        <v/>
      </c>
      <c r="BM177" s="18" t="str">
        <f t="shared" si="28"/>
        <v/>
      </c>
      <c r="BN177" s="18" t="str">
        <f t="shared" si="29"/>
        <v/>
      </c>
    </row>
    <row r="178" spans="1:66" x14ac:dyDescent="0.25">
      <c r="A178" s="4" t="s">
        <v>271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>
        <v>2.6283337323601499</v>
      </c>
      <c r="P178" s="5">
        <v>1.8758070217274301</v>
      </c>
      <c r="Q178" s="5"/>
      <c r="R178" s="5"/>
      <c r="S178" s="5"/>
      <c r="T178" s="5"/>
      <c r="U178" s="5"/>
      <c r="V178" s="5"/>
      <c r="W178" s="5"/>
      <c r="X178" s="5"/>
      <c r="Z178" s="14">
        <v>41129</v>
      </c>
      <c r="AA178" s="7"/>
      <c r="AB178" s="7"/>
      <c r="AC178" s="7"/>
      <c r="AD178" s="7"/>
      <c r="AE178" s="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>
        <v>2.3326231739375793</v>
      </c>
      <c r="AP178" s="17">
        <v>1.735897565791799</v>
      </c>
      <c r="AQ178" s="17"/>
      <c r="AR178" s="17"/>
      <c r="AS178" s="17"/>
      <c r="AT178" s="17"/>
      <c r="AU178" s="17"/>
      <c r="AV178" s="17"/>
      <c r="AW178" s="17"/>
      <c r="AX178" s="20">
        <f t="shared" si="22"/>
        <v>2012</v>
      </c>
      <c r="AY178" s="14">
        <v>41129</v>
      </c>
      <c r="AZ178" s="18">
        <f t="shared" si="30"/>
        <v>2.3326231739375793</v>
      </c>
      <c r="BA178" s="18">
        <f t="shared" si="30"/>
        <v>1.735897565791799</v>
      </c>
      <c r="BB178" s="18">
        <f t="shared" si="30"/>
        <v>0</v>
      </c>
      <c r="BC178" s="18">
        <f t="shared" si="30"/>
        <v>0</v>
      </c>
      <c r="BD178" s="18">
        <f t="shared" si="30"/>
        <v>0</v>
      </c>
      <c r="BE178" s="18">
        <f t="shared" si="30"/>
        <v>0</v>
      </c>
      <c r="BG178" s="20">
        <f t="shared" si="23"/>
        <v>2012</v>
      </c>
      <c r="BH178" s="14">
        <v>41122</v>
      </c>
      <c r="BI178" s="18">
        <f t="shared" si="24"/>
        <v>2.3326231739375793</v>
      </c>
      <c r="BJ178" s="18">
        <f t="shared" si="25"/>
        <v>1.735897565791799</v>
      </c>
      <c r="BK178" s="18" t="str">
        <f t="shared" si="26"/>
        <v/>
      </c>
      <c r="BL178" s="18" t="str">
        <f t="shared" si="27"/>
        <v/>
      </c>
      <c r="BM178" s="18" t="str">
        <f t="shared" si="28"/>
        <v/>
      </c>
      <c r="BN178" s="18" t="str">
        <f t="shared" si="29"/>
        <v/>
      </c>
    </row>
    <row r="179" spans="1:66" x14ac:dyDescent="0.25">
      <c r="A179" s="4" t="s">
        <v>272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>
        <v>2.6348018708717098</v>
      </c>
      <c r="P179" s="5">
        <v>1.9155177812436599</v>
      </c>
      <c r="Q179" s="5"/>
      <c r="R179" s="5"/>
      <c r="S179" s="5"/>
      <c r="T179" s="5"/>
      <c r="U179" s="5"/>
      <c r="V179" s="5"/>
      <c r="W179" s="5"/>
      <c r="X179" s="5"/>
      <c r="Z179" s="14">
        <v>41160</v>
      </c>
      <c r="AA179" s="7"/>
      <c r="AB179" s="7"/>
      <c r="AC179" s="7"/>
      <c r="AD179" s="7"/>
      <c r="AE179" s="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>
        <v>2.4263125821567102</v>
      </c>
      <c r="AP179" s="17">
        <v>1.7995923616390037</v>
      </c>
      <c r="AQ179" s="17"/>
      <c r="AR179" s="17"/>
      <c r="AS179" s="17"/>
      <c r="AT179" s="17"/>
      <c r="AU179" s="17"/>
      <c r="AV179" s="17"/>
      <c r="AW179" s="17"/>
      <c r="AX179" s="20">
        <f t="shared" si="22"/>
        <v>2012</v>
      </c>
      <c r="AY179" s="14">
        <v>41160</v>
      </c>
      <c r="AZ179" s="18">
        <f t="shared" si="30"/>
        <v>2.4263125821567102</v>
      </c>
      <c r="BA179" s="18">
        <f t="shared" si="30"/>
        <v>1.7995923616390037</v>
      </c>
      <c r="BB179" s="18">
        <f t="shared" si="30"/>
        <v>0</v>
      </c>
      <c r="BC179" s="18">
        <f t="shared" si="30"/>
        <v>0</v>
      </c>
      <c r="BD179" s="18">
        <f t="shared" si="30"/>
        <v>0</v>
      </c>
      <c r="BE179" s="18">
        <f t="shared" si="30"/>
        <v>0</v>
      </c>
      <c r="BG179" s="20">
        <f t="shared" si="23"/>
        <v>2012</v>
      </c>
      <c r="BH179" s="14">
        <v>41153</v>
      </c>
      <c r="BI179" s="18">
        <f t="shared" si="24"/>
        <v>2.4263125821567102</v>
      </c>
      <c r="BJ179" s="18">
        <f t="shared" si="25"/>
        <v>1.7995923616390037</v>
      </c>
      <c r="BK179" s="18" t="str">
        <f t="shared" si="26"/>
        <v/>
      </c>
      <c r="BL179" s="18" t="str">
        <f t="shared" si="27"/>
        <v/>
      </c>
      <c r="BM179" s="18" t="str">
        <f t="shared" si="28"/>
        <v/>
      </c>
      <c r="BN179" s="18" t="str">
        <f t="shared" si="29"/>
        <v/>
      </c>
    </row>
    <row r="180" spans="1:66" x14ac:dyDescent="0.25">
      <c r="A180" s="4" t="s">
        <v>273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>
        <v>2.6073368560083199</v>
      </c>
      <c r="P180" s="5">
        <v>1.89654475851467</v>
      </c>
      <c r="Q180" s="5"/>
      <c r="R180" s="5"/>
      <c r="S180" s="5"/>
      <c r="T180" s="5"/>
      <c r="U180" s="5"/>
      <c r="V180" s="5"/>
      <c r="W180" s="5"/>
      <c r="X180" s="5"/>
      <c r="Z180" s="14">
        <v>41190</v>
      </c>
      <c r="AA180" s="7"/>
      <c r="AB180" s="7"/>
      <c r="AC180" s="7"/>
      <c r="AD180" s="7"/>
      <c r="AE180" s="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>
        <v>2.4497387782018851</v>
      </c>
      <c r="AP180" s="17">
        <v>1.882067462604746</v>
      </c>
      <c r="AQ180" s="17">
        <v>1.740905459795657</v>
      </c>
      <c r="AR180" s="17">
        <v>1.8339773320044319</v>
      </c>
      <c r="AS180" s="17">
        <v>1.9555120274914091</v>
      </c>
      <c r="AT180" s="17">
        <v>2.0692724594992642</v>
      </c>
      <c r="AU180" s="17"/>
      <c r="AV180" s="17"/>
      <c r="AW180" s="17"/>
      <c r="AX180" s="20">
        <f t="shared" si="22"/>
        <v>2012</v>
      </c>
      <c r="AY180" s="14">
        <v>41190</v>
      </c>
      <c r="AZ180" s="18">
        <f t="shared" si="30"/>
        <v>2.4497387782018851</v>
      </c>
      <c r="BA180" s="18">
        <f t="shared" si="30"/>
        <v>1.882067462604746</v>
      </c>
      <c r="BB180" s="18">
        <f t="shared" si="30"/>
        <v>1.740905459795657</v>
      </c>
      <c r="BC180" s="18">
        <f t="shared" si="30"/>
        <v>1.8339773320044319</v>
      </c>
      <c r="BD180" s="18">
        <f t="shared" si="30"/>
        <v>1.9555120274914091</v>
      </c>
      <c r="BE180" s="18">
        <f t="shared" si="30"/>
        <v>2.0692724594992642</v>
      </c>
      <c r="BG180" s="20">
        <f t="shared" si="23"/>
        <v>2012</v>
      </c>
      <c r="BH180" s="14">
        <v>41183</v>
      </c>
      <c r="BI180" s="18">
        <f t="shared" si="24"/>
        <v>2.4497387782018851</v>
      </c>
      <c r="BJ180" s="18">
        <f t="shared" si="25"/>
        <v>1.882067462604746</v>
      </c>
      <c r="BK180" s="18">
        <f t="shared" si="26"/>
        <v>1.740905459795657</v>
      </c>
      <c r="BL180" s="18">
        <f t="shared" si="27"/>
        <v>1.8339773320044319</v>
      </c>
      <c r="BM180" s="18">
        <f t="shared" si="28"/>
        <v>1.9555120274914091</v>
      </c>
      <c r="BN180" s="18">
        <f t="shared" si="29"/>
        <v>2.0692724594992642</v>
      </c>
    </row>
    <row r="181" spans="1:66" x14ac:dyDescent="0.25">
      <c r="A181" s="4" t="s">
        <v>274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>
        <v>2.575976799370113</v>
      </c>
      <c r="P181" s="5">
        <v>1.7631225981405927</v>
      </c>
      <c r="Q181" s="5"/>
      <c r="R181" s="5"/>
      <c r="S181" s="5"/>
      <c r="T181" s="5"/>
      <c r="U181" s="5"/>
      <c r="V181" s="5"/>
      <c r="W181" s="5"/>
      <c r="X181" s="5"/>
      <c r="Z181" s="14">
        <v>41221</v>
      </c>
      <c r="AA181" s="7"/>
      <c r="AB181" s="7"/>
      <c r="AC181" s="7"/>
      <c r="AD181" s="7"/>
      <c r="AE181" s="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>
        <v>2.46849310687502</v>
      </c>
      <c r="AP181" s="17">
        <v>1.90766029878415</v>
      </c>
      <c r="AQ181" s="17"/>
      <c r="AR181" s="17"/>
      <c r="AS181" s="17"/>
      <c r="AT181" s="17"/>
      <c r="AU181" s="17"/>
      <c r="AV181" s="17"/>
      <c r="AW181" s="17"/>
      <c r="AX181" s="20">
        <f t="shared" si="22"/>
        <v>2012</v>
      </c>
      <c r="AY181" s="14">
        <v>41221</v>
      </c>
      <c r="AZ181" s="18">
        <f t="shared" si="30"/>
        <v>2.46849310687502</v>
      </c>
      <c r="BA181" s="18">
        <f t="shared" si="30"/>
        <v>1.90766029878415</v>
      </c>
      <c r="BB181" s="18">
        <f t="shared" si="30"/>
        <v>0</v>
      </c>
      <c r="BC181" s="18">
        <f t="shared" si="30"/>
        <v>0</v>
      </c>
      <c r="BD181" s="18">
        <f t="shared" si="30"/>
        <v>0</v>
      </c>
      <c r="BE181" s="18">
        <f t="shared" si="30"/>
        <v>0</v>
      </c>
      <c r="BG181" s="20">
        <f t="shared" si="23"/>
        <v>2012</v>
      </c>
      <c r="BH181" s="14">
        <v>41214</v>
      </c>
      <c r="BI181" s="18">
        <f t="shared" si="24"/>
        <v>2.46849310687502</v>
      </c>
      <c r="BJ181" s="18">
        <f t="shared" si="25"/>
        <v>1.90766029878415</v>
      </c>
      <c r="BK181" s="18" t="str">
        <f t="shared" si="26"/>
        <v/>
      </c>
      <c r="BL181" s="18" t="str">
        <f t="shared" si="27"/>
        <v/>
      </c>
      <c r="BM181" s="18" t="str">
        <f t="shared" si="28"/>
        <v/>
      </c>
      <c r="BN181" s="18" t="str">
        <f t="shared" si="29"/>
        <v/>
      </c>
    </row>
    <row r="182" spans="1:66" x14ac:dyDescent="0.25">
      <c r="A182" s="4" t="s">
        <v>275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>
        <v>2.6182706656224619</v>
      </c>
      <c r="P182" s="5">
        <v>1.8011273828709751</v>
      </c>
      <c r="Q182" s="5">
        <v>1.7524454296486449</v>
      </c>
      <c r="R182" s="5">
        <v>1.858763336660735</v>
      </c>
      <c r="S182" s="5">
        <v>1.950875020103519</v>
      </c>
      <c r="T182" s="5">
        <v>2.035714285714286</v>
      </c>
      <c r="U182" s="5"/>
      <c r="V182" s="5"/>
      <c r="W182" s="5"/>
      <c r="X182" s="5"/>
      <c r="Z182" s="14">
        <v>41251</v>
      </c>
      <c r="AA182" s="7"/>
      <c r="AB182" s="7"/>
      <c r="AC182" s="7"/>
      <c r="AD182" s="7"/>
      <c r="AE182" s="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>
        <v>2.4856733798613324</v>
      </c>
      <c r="AP182" s="17">
        <v>1.8572185663780021</v>
      </c>
      <c r="AQ182" s="17"/>
      <c r="AR182" s="17"/>
      <c r="AS182" s="17"/>
      <c r="AT182" s="17"/>
      <c r="AU182" s="17"/>
      <c r="AV182" s="17"/>
      <c r="AW182" s="17"/>
      <c r="AX182" s="20">
        <f t="shared" si="22"/>
        <v>2012</v>
      </c>
      <c r="AY182" s="14">
        <v>41251</v>
      </c>
      <c r="AZ182" s="18">
        <f t="shared" si="30"/>
        <v>2.4856733798613324</v>
      </c>
      <c r="BA182" s="18">
        <f t="shared" si="30"/>
        <v>1.8572185663780021</v>
      </c>
      <c r="BB182" s="18">
        <f t="shared" si="30"/>
        <v>0</v>
      </c>
      <c r="BC182" s="18">
        <f t="shared" si="30"/>
        <v>0</v>
      </c>
      <c r="BD182" s="18">
        <f t="shared" si="30"/>
        <v>0</v>
      </c>
      <c r="BE182" s="18">
        <f t="shared" si="30"/>
        <v>0</v>
      </c>
      <c r="BG182" s="20">
        <f t="shared" si="23"/>
        <v>2012</v>
      </c>
      <c r="BH182" s="14">
        <v>41244</v>
      </c>
      <c r="BI182" s="18">
        <f t="shared" si="24"/>
        <v>2.4856733798613324</v>
      </c>
      <c r="BJ182" s="18">
        <f t="shared" si="25"/>
        <v>1.8572185663780021</v>
      </c>
      <c r="BK182" s="18" t="str">
        <f t="shared" si="26"/>
        <v/>
      </c>
      <c r="BL182" s="18" t="str">
        <f t="shared" si="27"/>
        <v/>
      </c>
      <c r="BM182" s="18" t="str">
        <f t="shared" si="28"/>
        <v/>
      </c>
      <c r="BN182" s="18" t="str">
        <f t="shared" si="29"/>
        <v/>
      </c>
    </row>
    <row r="183" spans="1:66" x14ac:dyDescent="0.25">
      <c r="A183" s="4" t="s">
        <v>276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>
        <v>2.654452999107459</v>
      </c>
      <c r="P183" s="5">
        <v>1.7932750922560723</v>
      </c>
      <c r="Q183" s="5"/>
      <c r="R183" s="5"/>
      <c r="S183" s="5"/>
      <c r="T183" s="5"/>
      <c r="U183" s="5"/>
      <c r="V183" s="5"/>
      <c r="W183" s="5"/>
      <c r="X183" s="5"/>
      <c r="Z183" s="14">
        <v>41282</v>
      </c>
      <c r="AA183" s="7"/>
      <c r="AB183" s="7"/>
      <c r="AC183" s="7"/>
      <c r="AD183" s="7"/>
      <c r="AE183" s="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>
        <v>1.852146533249182</v>
      </c>
      <c r="AQ183" s="17">
        <v>1.6887649763269679</v>
      </c>
      <c r="AR183" s="17"/>
      <c r="AS183" s="17"/>
      <c r="AT183" s="17"/>
      <c r="AU183" s="17"/>
      <c r="AV183" s="17"/>
      <c r="AW183" s="17"/>
      <c r="AX183" s="20">
        <f t="shared" si="22"/>
        <v>2013</v>
      </c>
      <c r="AY183" s="14">
        <v>41282</v>
      </c>
      <c r="AZ183" s="18">
        <f t="shared" si="30"/>
        <v>1.852146533249182</v>
      </c>
      <c r="BA183" s="18">
        <f t="shared" si="30"/>
        <v>1.6887649763269679</v>
      </c>
      <c r="BB183" s="18">
        <f t="shared" si="30"/>
        <v>0</v>
      </c>
      <c r="BC183" s="18">
        <f t="shared" si="30"/>
        <v>0</v>
      </c>
      <c r="BD183" s="18">
        <f t="shared" si="30"/>
        <v>0</v>
      </c>
      <c r="BE183" s="18">
        <f t="shared" si="30"/>
        <v>0</v>
      </c>
      <c r="BG183" s="20">
        <f t="shared" si="23"/>
        <v>2013</v>
      </c>
      <c r="BH183" s="14">
        <v>41275</v>
      </c>
      <c r="BI183" s="18">
        <f t="shared" si="24"/>
        <v>1.852146533249182</v>
      </c>
      <c r="BJ183" s="18">
        <f t="shared" si="25"/>
        <v>1.6887649763269679</v>
      </c>
      <c r="BK183" s="18" t="str">
        <f t="shared" si="26"/>
        <v/>
      </c>
      <c r="BL183" s="18" t="str">
        <f t="shared" si="27"/>
        <v/>
      </c>
      <c r="BM183" s="18" t="str">
        <f t="shared" si="28"/>
        <v/>
      </c>
      <c r="BN183" s="18" t="str">
        <f t="shared" si="29"/>
        <v/>
      </c>
    </row>
    <row r="184" spans="1:66" x14ac:dyDescent="0.25">
      <c r="A184" s="4" t="s">
        <v>277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>
        <v>2.6820784380337188</v>
      </c>
      <c r="P184" s="5">
        <v>1.8119151852578912</v>
      </c>
      <c r="Q184" s="5"/>
      <c r="R184" s="5"/>
      <c r="S184" s="5"/>
      <c r="T184" s="5"/>
      <c r="U184" s="5"/>
      <c r="V184" s="5"/>
      <c r="W184" s="5"/>
      <c r="X184" s="5"/>
      <c r="Z184" s="14">
        <v>41313</v>
      </c>
      <c r="AA184" s="7"/>
      <c r="AB184" s="7"/>
      <c r="AC184" s="7"/>
      <c r="AD184" s="7"/>
      <c r="AE184" s="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>
        <v>1.8296779650366655</v>
      </c>
      <c r="AQ184" s="17">
        <v>1.6999417954466305</v>
      </c>
      <c r="AR184" s="17"/>
      <c r="AS184" s="17"/>
      <c r="AT184" s="17"/>
      <c r="AU184" s="17"/>
      <c r="AV184" s="17"/>
      <c r="AW184" s="17"/>
      <c r="AX184" s="20">
        <f t="shared" si="22"/>
        <v>2013</v>
      </c>
      <c r="AY184" s="14">
        <v>41313</v>
      </c>
      <c r="AZ184" s="18">
        <f t="shared" si="30"/>
        <v>1.8296779650366655</v>
      </c>
      <c r="BA184" s="18">
        <f t="shared" si="30"/>
        <v>1.6999417954466305</v>
      </c>
      <c r="BB184" s="18">
        <f t="shared" si="30"/>
        <v>0</v>
      </c>
      <c r="BC184" s="18">
        <f t="shared" si="30"/>
        <v>0</v>
      </c>
      <c r="BD184" s="18">
        <f t="shared" si="30"/>
        <v>0</v>
      </c>
      <c r="BE184" s="18">
        <f t="shared" si="30"/>
        <v>0</v>
      </c>
      <c r="BG184" s="20">
        <f t="shared" si="23"/>
        <v>2013</v>
      </c>
      <c r="BH184" s="14">
        <v>41306</v>
      </c>
      <c r="BI184" s="18">
        <f t="shared" si="24"/>
        <v>1.8296779650366655</v>
      </c>
      <c r="BJ184" s="18">
        <f t="shared" si="25"/>
        <v>1.6999417954466305</v>
      </c>
      <c r="BK184" s="18" t="str">
        <f t="shared" si="26"/>
        <v/>
      </c>
      <c r="BL184" s="18" t="str">
        <f t="shared" si="27"/>
        <v/>
      </c>
      <c r="BM184" s="18" t="str">
        <f t="shared" si="28"/>
        <v/>
      </c>
      <c r="BN184" s="18" t="str">
        <f t="shared" si="29"/>
        <v/>
      </c>
    </row>
    <row r="185" spans="1:66" x14ac:dyDescent="0.25">
      <c r="A185" s="2" t="s">
        <v>37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Z185" s="14">
        <v>41341</v>
      </c>
      <c r="AA185" s="7"/>
      <c r="AB185" s="7"/>
      <c r="AC185" s="7"/>
      <c r="AD185" s="7"/>
      <c r="AE185" s="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>
        <v>1.74596494922914</v>
      </c>
      <c r="AQ185" s="17">
        <v>1.6771236456982599</v>
      </c>
      <c r="AR185" s="17"/>
      <c r="AS185" s="17"/>
      <c r="AT185" s="17"/>
      <c r="AU185" s="17"/>
      <c r="AV185" s="17"/>
      <c r="AW185" s="17"/>
      <c r="AX185" s="20">
        <f t="shared" si="22"/>
        <v>2013</v>
      </c>
      <c r="AY185" s="14">
        <v>41341</v>
      </c>
      <c r="AZ185" s="18">
        <f t="shared" si="30"/>
        <v>1.74596494922914</v>
      </c>
      <c r="BA185" s="18">
        <f t="shared" si="30"/>
        <v>1.6771236456982599</v>
      </c>
      <c r="BB185" s="18">
        <f t="shared" si="30"/>
        <v>0</v>
      </c>
      <c r="BC185" s="18">
        <f t="shared" si="30"/>
        <v>0</v>
      </c>
      <c r="BD185" s="18">
        <f t="shared" si="30"/>
        <v>0</v>
      </c>
      <c r="BE185" s="18">
        <f t="shared" si="30"/>
        <v>0</v>
      </c>
      <c r="BG185" s="20">
        <f t="shared" si="23"/>
        <v>2013</v>
      </c>
      <c r="BH185" s="14">
        <v>41334</v>
      </c>
      <c r="BI185" s="18">
        <f t="shared" si="24"/>
        <v>1.74596494922914</v>
      </c>
      <c r="BJ185" s="18">
        <f t="shared" si="25"/>
        <v>1.6771236456982599</v>
      </c>
      <c r="BK185" s="18" t="str">
        <f t="shared" si="26"/>
        <v/>
      </c>
      <c r="BL185" s="18" t="str">
        <f t="shared" si="27"/>
        <v/>
      </c>
      <c r="BM185" s="18" t="str">
        <f t="shared" si="28"/>
        <v/>
      </c>
      <c r="BN185" s="18" t="str">
        <f t="shared" si="29"/>
        <v/>
      </c>
    </row>
    <row r="186" spans="1:66" x14ac:dyDescent="0.25">
      <c r="A186" s="4" t="s">
        <v>278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>
        <v>1.8583362231110649</v>
      </c>
      <c r="Q186" s="5">
        <v>1.6516437880933463</v>
      </c>
      <c r="R186" s="5"/>
      <c r="S186" s="5"/>
      <c r="T186" s="5"/>
      <c r="U186" s="5"/>
      <c r="V186" s="5"/>
      <c r="W186" s="5"/>
      <c r="X186" s="5"/>
      <c r="Z186" s="14">
        <v>41372</v>
      </c>
      <c r="AA186" s="7"/>
      <c r="AB186" s="7"/>
      <c r="AC186" s="7"/>
      <c r="AD186" s="7"/>
      <c r="AE186" s="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>
        <v>1.6833883211263641</v>
      </c>
      <c r="AQ186" s="17">
        <v>1.6452262910766171</v>
      </c>
      <c r="AR186" s="17">
        <v>1.7551728579704871</v>
      </c>
      <c r="AS186" s="17">
        <v>1.877555748601444</v>
      </c>
      <c r="AT186" s="17">
        <v>1.931857473703529</v>
      </c>
      <c r="AU186" s="17">
        <v>2.0270185912573608</v>
      </c>
      <c r="AV186" s="17"/>
      <c r="AW186" s="17"/>
      <c r="AX186" s="20">
        <f t="shared" si="22"/>
        <v>2013</v>
      </c>
      <c r="AY186" s="14">
        <v>41372</v>
      </c>
      <c r="AZ186" s="18">
        <f t="shared" si="30"/>
        <v>1.6833883211263641</v>
      </c>
      <c r="BA186" s="18">
        <f t="shared" si="30"/>
        <v>1.6452262910766171</v>
      </c>
      <c r="BB186" s="18">
        <f t="shared" si="30"/>
        <v>1.7551728579704871</v>
      </c>
      <c r="BC186" s="18">
        <f t="shared" si="30"/>
        <v>1.877555748601444</v>
      </c>
      <c r="BD186" s="18">
        <f t="shared" si="30"/>
        <v>1.931857473703529</v>
      </c>
      <c r="BE186" s="18">
        <f t="shared" si="30"/>
        <v>2.0270185912573608</v>
      </c>
      <c r="BG186" s="20">
        <f t="shared" si="23"/>
        <v>2013</v>
      </c>
      <c r="BH186" s="14">
        <v>41365</v>
      </c>
      <c r="BI186" s="18">
        <f t="shared" si="24"/>
        <v>1.6833883211263641</v>
      </c>
      <c r="BJ186" s="18">
        <f t="shared" si="25"/>
        <v>1.6452262910766171</v>
      </c>
      <c r="BK186" s="18">
        <f t="shared" si="26"/>
        <v>1.7551728579704871</v>
      </c>
      <c r="BL186" s="18">
        <f t="shared" si="27"/>
        <v>1.877555748601444</v>
      </c>
      <c r="BM186" s="18">
        <f t="shared" si="28"/>
        <v>1.931857473703529</v>
      </c>
      <c r="BN186" s="18">
        <f t="shared" si="29"/>
        <v>2.0270185912573608</v>
      </c>
    </row>
    <row r="187" spans="1:66" x14ac:dyDescent="0.25">
      <c r="A187" s="4" t="s">
        <v>279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>
        <v>1.9961869240033256</v>
      </c>
      <c r="Q187" s="5">
        <v>1.6653572675020938</v>
      </c>
      <c r="R187" s="5"/>
      <c r="S187" s="5"/>
      <c r="T187" s="5"/>
      <c r="U187" s="5"/>
      <c r="V187" s="5"/>
      <c r="W187" s="5"/>
      <c r="X187" s="5"/>
      <c r="Z187" s="14">
        <v>41402</v>
      </c>
      <c r="AA187" s="7"/>
      <c r="AB187" s="7"/>
      <c r="AC187" s="7"/>
      <c r="AD187" s="7"/>
      <c r="AE187" s="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>
        <v>1.5700392195416737</v>
      </c>
      <c r="AQ187" s="17">
        <v>1.5586752343353909</v>
      </c>
      <c r="AR187" s="17"/>
      <c r="AS187" s="17"/>
      <c r="AT187" s="17"/>
      <c r="AU187" s="17"/>
      <c r="AV187" s="17"/>
      <c r="AW187" s="17"/>
      <c r="AX187" s="20">
        <f t="shared" si="22"/>
        <v>2013</v>
      </c>
      <c r="AY187" s="14">
        <v>41402</v>
      </c>
      <c r="AZ187" s="18">
        <f t="shared" si="30"/>
        <v>1.5700392195416737</v>
      </c>
      <c r="BA187" s="18">
        <f t="shared" si="30"/>
        <v>1.5586752343353909</v>
      </c>
      <c r="BB187" s="18">
        <f t="shared" si="30"/>
        <v>0</v>
      </c>
      <c r="BC187" s="18">
        <f t="shared" si="30"/>
        <v>0</v>
      </c>
      <c r="BD187" s="18">
        <f t="shared" si="30"/>
        <v>0</v>
      </c>
      <c r="BE187" s="18">
        <f t="shared" si="30"/>
        <v>0</v>
      </c>
      <c r="BG187" s="20">
        <f t="shared" si="23"/>
        <v>2013</v>
      </c>
      <c r="BH187" s="14">
        <v>41395</v>
      </c>
      <c r="BI187" s="18">
        <f t="shared" si="24"/>
        <v>1.5700392195416737</v>
      </c>
      <c r="BJ187" s="18">
        <f t="shared" si="25"/>
        <v>1.5586752343353909</v>
      </c>
      <c r="BK187" s="18" t="str">
        <f t="shared" si="26"/>
        <v/>
      </c>
      <c r="BL187" s="18" t="str">
        <f t="shared" si="27"/>
        <v/>
      </c>
      <c r="BM187" s="18" t="str">
        <f t="shared" si="28"/>
        <v/>
      </c>
      <c r="BN187" s="18" t="str">
        <f t="shared" si="29"/>
        <v/>
      </c>
    </row>
    <row r="188" spans="1:66" x14ac:dyDescent="0.25">
      <c r="A188" s="4" t="s">
        <v>102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>
        <v>2.1510817408872525</v>
      </c>
      <c r="Q188" s="5">
        <v>1.6534747466133688</v>
      </c>
      <c r="R188" s="5"/>
      <c r="S188" s="5"/>
      <c r="T188" s="5"/>
      <c r="U188" s="5"/>
      <c r="V188" s="5"/>
      <c r="W188" s="5"/>
      <c r="X188" s="5"/>
      <c r="Z188" s="14">
        <v>41433</v>
      </c>
      <c r="AA188" s="7"/>
      <c r="AB188" s="7"/>
      <c r="AC188" s="7"/>
      <c r="AD188" s="7"/>
      <c r="AE188" s="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>
        <v>1.4761001613935902</v>
      </c>
      <c r="AQ188" s="17">
        <v>1.4689704010732485</v>
      </c>
      <c r="AR188" s="17"/>
      <c r="AS188" s="17"/>
      <c r="AT188" s="17"/>
      <c r="AU188" s="17"/>
      <c r="AV188" s="17"/>
      <c r="AW188" s="17"/>
      <c r="AX188" s="20">
        <f t="shared" si="22"/>
        <v>2013</v>
      </c>
      <c r="AY188" s="14">
        <v>41433</v>
      </c>
      <c r="AZ188" s="18">
        <f t="shared" si="30"/>
        <v>1.4761001613935902</v>
      </c>
      <c r="BA188" s="18">
        <f t="shared" si="30"/>
        <v>1.4689704010732485</v>
      </c>
      <c r="BB188" s="18">
        <f t="shared" si="30"/>
        <v>0</v>
      </c>
      <c r="BC188" s="18">
        <f t="shared" si="30"/>
        <v>0</v>
      </c>
      <c r="BD188" s="18">
        <f t="shared" si="30"/>
        <v>0</v>
      </c>
      <c r="BE188" s="18">
        <f t="shared" si="30"/>
        <v>0</v>
      </c>
      <c r="BG188" s="20">
        <f t="shared" si="23"/>
        <v>2013</v>
      </c>
      <c r="BH188" s="14">
        <v>41426</v>
      </c>
      <c r="BI188" s="18">
        <f t="shared" si="24"/>
        <v>1.4761001613935902</v>
      </c>
      <c r="BJ188" s="18">
        <f t="shared" si="25"/>
        <v>1.4689704010732485</v>
      </c>
      <c r="BK188" s="18" t="str">
        <f t="shared" si="26"/>
        <v/>
      </c>
      <c r="BL188" s="18" t="str">
        <f t="shared" si="27"/>
        <v/>
      </c>
      <c r="BM188" s="18" t="str">
        <f t="shared" si="28"/>
        <v/>
      </c>
      <c r="BN188" s="18" t="str">
        <f t="shared" si="29"/>
        <v/>
      </c>
    </row>
    <row r="189" spans="1:66" x14ac:dyDescent="0.25">
      <c r="A189" s="4" t="s">
        <v>280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>
        <v>2.2894635475098211</v>
      </c>
      <c r="Q189" s="5">
        <v>1.7421380659960819</v>
      </c>
      <c r="R189" s="5">
        <v>1.884516046186153</v>
      </c>
      <c r="S189" s="5">
        <v>2.0599648694476529</v>
      </c>
      <c r="T189" s="5">
        <v>2.0333333333333332</v>
      </c>
      <c r="U189" s="5">
        <v>1.9</v>
      </c>
      <c r="V189" s="5"/>
      <c r="W189" s="5"/>
      <c r="X189" s="5"/>
      <c r="Z189" s="14">
        <v>41463</v>
      </c>
      <c r="AA189" s="7"/>
      <c r="AB189" s="7"/>
      <c r="AC189" s="7"/>
      <c r="AD189" s="7"/>
      <c r="AE189" s="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>
        <v>1.4693853231429925</v>
      </c>
      <c r="AQ189" s="17">
        <v>1.4620203513942964</v>
      </c>
      <c r="AR189" s="17"/>
      <c r="AS189" s="17"/>
      <c r="AT189" s="17"/>
      <c r="AU189" s="17"/>
      <c r="AV189" s="17"/>
      <c r="AW189" s="17"/>
      <c r="AX189" s="20">
        <f t="shared" si="22"/>
        <v>2013</v>
      </c>
      <c r="AY189" s="14">
        <v>41463</v>
      </c>
      <c r="AZ189" s="18">
        <f t="shared" si="30"/>
        <v>1.4693853231429925</v>
      </c>
      <c r="BA189" s="18">
        <f t="shared" si="30"/>
        <v>1.4620203513942964</v>
      </c>
      <c r="BB189" s="18">
        <f t="shared" si="30"/>
        <v>0</v>
      </c>
      <c r="BC189" s="18">
        <f t="shared" si="30"/>
        <v>0</v>
      </c>
      <c r="BD189" s="18">
        <f t="shared" si="30"/>
        <v>0</v>
      </c>
      <c r="BE189" s="18">
        <f t="shared" si="30"/>
        <v>0</v>
      </c>
      <c r="BG189" s="20">
        <f t="shared" si="23"/>
        <v>2013</v>
      </c>
      <c r="BH189" s="14">
        <v>41456</v>
      </c>
      <c r="BI189" s="18">
        <f t="shared" si="24"/>
        <v>1.4693853231429925</v>
      </c>
      <c r="BJ189" s="18">
        <f t="shared" si="25"/>
        <v>1.4620203513942964</v>
      </c>
      <c r="BK189" s="18" t="str">
        <f t="shared" si="26"/>
        <v/>
      </c>
      <c r="BL189" s="18" t="str">
        <f t="shared" si="27"/>
        <v/>
      </c>
      <c r="BM189" s="18" t="str">
        <f t="shared" si="28"/>
        <v/>
      </c>
      <c r="BN189" s="18" t="str">
        <f t="shared" si="29"/>
        <v/>
      </c>
    </row>
    <row r="190" spans="1:66" x14ac:dyDescent="0.25">
      <c r="A190" s="4" t="s">
        <v>281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>
        <v>2.3875893691671131</v>
      </c>
      <c r="Q190" s="5">
        <v>1.7710186899780453</v>
      </c>
      <c r="R190" s="5"/>
      <c r="S190" s="5"/>
      <c r="T190" s="5"/>
      <c r="U190" s="5"/>
      <c r="V190" s="5"/>
      <c r="W190" s="5"/>
      <c r="X190" s="5"/>
      <c r="Z190" s="14">
        <v>41494</v>
      </c>
      <c r="AA190" s="7"/>
      <c r="AB190" s="7"/>
      <c r="AC190" s="7"/>
      <c r="AD190" s="7"/>
      <c r="AE190" s="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>
        <v>1.4901789383530548</v>
      </c>
      <c r="AQ190" s="17">
        <v>1.4811833172226425</v>
      </c>
      <c r="AR190" s="17"/>
      <c r="AS190" s="17"/>
      <c r="AT190" s="17"/>
      <c r="AU190" s="17"/>
      <c r="AV190" s="17"/>
      <c r="AW190" s="17"/>
      <c r="AX190" s="20">
        <f t="shared" si="22"/>
        <v>2013</v>
      </c>
      <c r="AY190" s="14">
        <v>41494</v>
      </c>
      <c r="AZ190" s="18">
        <f t="shared" si="30"/>
        <v>1.4901789383530548</v>
      </c>
      <c r="BA190" s="18">
        <f t="shared" si="30"/>
        <v>1.4811833172226425</v>
      </c>
      <c r="BB190" s="18">
        <f t="shared" si="30"/>
        <v>0</v>
      </c>
      <c r="BC190" s="18">
        <f t="shared" si="30"/>
        <v>0</v>
      </c>
      <c r="BD190" s="18">
        <f t="shared" si="30"/>
        <v>0</v>
      </c>
      <c r="BE190" s="18">
        <f t="shared" si="30"/>
        <v>0</v>
      </c>
      <c r="BG190" s="20">
        <f t="shared" si="23"/>
        <v>2013</v>
      </c>
      <c r="BH190" s="14">
        <v>41487</v>
      </c>
      <c r="BI190" s="18">
        <f t="shared" si="24"/>
        <v>1.4901789383530548</v>
      </c>
      <c r="BJ190" s="18">
        <f t="shared" si="25"/>
        <v>1.4811833172226425</v>
      </c>
      <c r="BK190" s="18" t="str">
        <f t="shared" si="26"/>
        <v/>
      </c>
      <c r="BL190" s="18" t="str">
        <f t="shared" si="27"/>
        <v/>
      </c>
      <c r="BM190" s="18" t="str">
        <f t="shared" si="28"/>
        <v/>
      </c>
      <c r="BN190" s="18" t="str">
        <f t="shared" si="29"/>
        <v/>
      </c>
    </row>
    <row r="191" spans="1:66" x14ac:dyDescent="0.25">
      <c r="A191" s="4" t="s">
        <v>103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>
        <v>2.3438490099027653</v>
      </c>
      <c r="Q191" s="5">
        <v>1.7147919913913836</v>
      </c>
      <c r="R191" s="5"/>
      <c r="S191" s="5"/>
      <c r="T191" s="5"/>
      <c r="U191" s="5"/>
      <c r="V191" s="5"/>
      <c r="W191" s="5"/>
      <c r="X191" s="5"/>
      <c r="Z191" s="14">
        <v>41525</v>
      </c>
      <c r="AA191" s="7"/>
      <c r="AB191" s="7"/>
      <c r="AC191" s="7"/>
      <c r="AD191" s="7"/>
      <c r="AE191" s="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>
        <v>1.4926846140438559</v>
      </c>
      <c r="AQ191" s="17">
        <v>1.4795468688123021</v>
      </c>
      <c r="AR191" s="17"/>
      <c r="AS191" s="17"/>
      <c r="AT191" s="17"/>
      <c r="AU191" s="17"/>
      <c r="AV191" s="17"/>
      <c r="AW191" s="17"/>
      <c r="AX191" s="20">
        <f t="shared" si="22"/>
        <v>2013</v>
      </c>
      <c r="AY191" s="14">
        <v>41525</v>
      </c>
      <c r="AZ191" s="18">
        <f t="shared" si="30"/>
        <v>1.4926846140438559</v>
      </c>
      <c r="BA191" s="18">
        <f t="shared" si="30"/>
        <v>1.4795468688123021</v>
      </c>
      <c r="BB191" s="18">
        <f t="shared" si="30"/>
        <v>0</v>
      </c>
      <c r="BC191" s="18">
        <f t="shared" si="30"/>
        <v>0</v>
      </c>
      <c r="BD191" s="18">
        <f t="shared" si="30"/>
        <v>0</v>
      </c>
      <c r="BE191" s="18">
        <f t="shared" si="30"/>
        <v>0</v>
      </c>
      <c r="BG191" s="20">
        <f t="shared" si="23"/>
        <v>2013</v>
      </c>
      <c r="BH191" s="14">
        <v>41518</v>
      </c>
      <c r="BI191" s="18">
        <f t="shared" si="24"/>
        <v>1.4926846140438559</v>
      </c>
      <c r="BJ191" s="18">
        <f t="shared" si="25"/>
        <v>1.4795468688123021</v>
      </c>
      <c r="BK191" s="18" t="str">
        <f t="shared" si="26"/>
        <v/>
      </c>
      <c r="BL191" s="18" t="str">
        <f t="shared" si="27"/>
        <v/>
      </c>
      <c r="BM191" s="18" t="str">
        <f t="shared" si="28"/>
        <v/>
      </c>
      <c r="BN191" s="18" t="str">
        <f t="shared" si="29"/>
        <v/>
      </c>
    </row>
    <row r="192" spans="1:66" x14ac:dyDescent="0.25">
      <c r="A192" s="4" t="s">
        <v>282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>
        <v>2.3134487633417917</v>
      </c>
      <c r="Q192" s="5">
        <v>1.7240994838461807</v>
      </c>
      <c r="R192" s="5"/>
      <c r="S192" s="5"/>
      <c r="T192" s="5"/>
      <c r="U192" s="5"/>
      <c r="V192" s="5"/>
      <c r="W192" s="5"/>
      <c r="X192" s="5"/>
      <c r="Z192" s="14">
        <v>41555</v>
      </c>
      <c r="AA192" s="7"/>
      <c r="AB192" s="7"/>
      <c r="AC192" s="7"/>
      <c r="AD192" s="7"/>
      <c r="AE192" s="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>
        <v>1.4736322422107551</v>
      </c>
      <c r="AQ192" s="17">
        <v>1.438092746389293</v>
      </c>
      <c r="AR192" s="17">
        <v>1.587609712203037</v>
      </c>
      <c r="AS192" s="17">
        <v>1.751597919101626</v>
      </c>
      <c r="AT192" s="17">
        <v>1.8044882470026271</v>
      </c>
      <c r="AU192" s="17">
        <v>1.934822613453596</v>
      </c>
      <c r="AV192" s="17"/>
      <c r="AW192" s="17"/>
      <c r="AX192" s="20">
        <f t="shared" si="22"/>
        <v>2013</v>
      </c>
      <c r="AY192" s="14">
        <v>41555</v>
      </c>
      <c r="AZ192" s="18">
        <f t="shared" si="30"/>
        <v>1.4736322422107551</v>
      </c>
      <c r="BA192" s="18">
        <f t="shared" si="30"/>
        <v>1.438092746389293</v>
      </c>
      <c r="BB192" s="18">
        <f t="shared" si="30"/>
        <v>1.587609712203037</v>
      </c>
      <c r="BC192" s="18">
        <f t="shared" si="30"/>
        <v>1.751597919101626</v>
      </c>
      <c r="BD192" s="18">
        <f t="shared" si="30"/>
        <v>1.8044882470026271</v>
      </c>
      <c r="BE192" s="18">
        <f t="shared" si="30"/>
        <v>1.934822613453596</v>
      </c>
      <c r="BG192" s="20">
        <f t="shared" si="23"/>
        <v>2013</v>
      </c>
      <c r="BH192" s="14">
        <v>41548</v>
      </c>
      <c r="BI192" s="18">
        <f t="shared" si="24"/>
        <v>1.4736322422107551</v>
      </c>
      <c r="BJ192" s="18">
        <f t="shared" si="25"/>
        <v>1.438092746389293</v>
      </c>
      <c r="BK192" s="18">
        <f t="shared" si="26"/>
        <v>1.587609712203037</v>
      </c>
      <c r="BL192" s="18">
        <f t="shared" si="27"/>
        <v>1.751597919101626</v>
      </c>
      <c r="BM192" s="18">
        <f t="shared" si="28"/>
        <v>1.8044882470026271</v>
      </c>
      <c r="BN192" s="18">
        <f t="shared" si="29"/>
        <v>1.934822613453596</v>
      </c>
    </row>
    <row r="193" spans="1:66" x14ac:dyDescent="0.25">
      <c r="A193" s="4" t="s">
        <v>283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>
        <v>2.3326231739375793</v>
      </c>
      <c r="Q193" s="5">
        <v>1.735897565791799</v>
      </c>
      <c r="R193" s="5"/>
      <c r="S193" s="5"/>
      <c r="T193" s="5"/>
      <c r="U193" s="5"/>
      <c r="V193" s="5"/>
      <c r="W193" s="5"/>
      <c r="X193" s="5"/>
      <c r="Z193" s="14">
        <v>41586</v>
      </c>
      <c r="AA193" s="7"/>
      <c r="AB193" s="7"/>
      <c r="AC193" s="7"/>
      <c r="AD193" s="7"/>
      <c r="AE193" s="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>
        <v>1.4175536249983376</v>
      </c>
      <c r="AQ193" s="17">
        <v>1.2831404983456618</v>
      </c>
      <c r="AR193" s="17"/>
      <c r="AS193" s="17"/>
      <c r="AT193" s="17"/>
      <c r="AU193" s="17"/>
      <c r="AV193" s="17"/>
      <c r="AW193" s="17"/>
      <c r="AX193" s="20">
        <f t="shared" si="22"/>
        <v>2013</v>
      </c>
      <c r="AY193" s="14">
        <v>41586</v>
      </c>
      <c r="AZ193" s="18">
        <f t="shared" ref="AZ193:BE215" si="31">IF(($AX193+AZ$7)=$AA$8,$AA193,IF(($AX193+AZ$7)=$AB$8,$AB193,IF(($AX193+AZ$7)=$AC$8,$AC193,IF(($AX193+AZ$7)=$AD$8,$AD193,IF(($AX193+AZ$7)=$AE$8,$AE193,IF(($AX193+AZ$7)=$AF$8,$AF193,IF(($AX193+AZ$7)=$AG$8,$AG193,IF(($AX193+AZ$7)=$AH$8,$AH193,IF(($AX193+AZ$7)=$AI$8,$AI193,IF(($AX193+AZ$7)=$AJ$8,$AJ193,IF(($AX193+AZ$7)=$AK$8,$AK193,IF(($AX193+AZ$7)=$AL$8,$AL193,IF(($AX193+AZ$7)=$AM$8,$AM193,IF(($AX193+AZ$7)=$AN$8,$AN193,IF(($AX193+AZ$7)=$AO$8,$AO193,IF(($AX193+AZ$7)=$AP$8,$AP193,IF(($AX193+AZ$7)=$AQ$8,$AQ193,IF(($AX193+AZ$7)=$AR$8,$AR193,IF(($AX193+AZ$7)=$AS$8,$AS193,IF(($AX193+AZ$7)=$AT$8,$AT193,IF(($AX193+AZ$7)=$AU$8,$AU193,IF(($AX193+AZ$7)=$AV$8,$AV193,IF(($AX193+AZ$7)=$AW$8,$AW193,"")))))))))))))))))))))))</f>
        <v>1.4175536249983376</v>
      </c>
      <c r="BA193" s="18">
        <f t="shared" si="31"/>
        <v>1.2831404983456618</v>
      </c>
      <c r="BB193" s="18">
        <f t="shared" si="31"/>
        <v>0</v>
      </c>
      <c r="BC193" s="18">
        <f t="shared" si="31"/>
        <v>0</v>
      </c>
      <c r="BD193" s="18">
        <f t="shared" si="31"/>
        <v>0</v>
      </c>
      <c r="BE193" s="18">
        <f t="shared" si="31"/>
        <v>0</v>
      </c>
      <c r="BG193" s="20">
        <f t="shared" si="23"/>
        <v>2013</v>
      </c>
      <c r="BH193" s="14">
        <v>41579</v>
      </c>
      <c r="BI193" s="18">
        <f t="shared" si="24"/>
        <v>1.4175536249983376</v>
      </c>
      <c r="BJ193" s="18">
        <f t="shared" si="25"/>
        <v>1.2831404983456618</v>
      </c>
      <c r="BK193" s="18" t="str">
        <f t="shared" si="26"/>
        <v/>
      </c>
      <c r="BL193" s="18" t="str">
        <f t="shared" si="27"/>
        <v/>
      </c>
      <c r="BM193" s="18" t="str">
        <f t="shared" si="28"/>
        <v/>
      </c>
      <c r="BN193" s="18" t="str">
        <f t="shared" si="29"/>
        <v/>
      </c>
    </row>
    <row r="194" spans="1:66" x14ac:dyDescent="0.25">
      <c r="A194" s="4" t="s">
        <v>104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>
        <v>2.4263125821567102</v>
      </c>
      <c r="Q194" s="5">
        <v>1.7995923616390037</v>
      </c>
      <c r="R194" s="5"/>
      <c r="S194" s="5"/>
      <c r="T194" s="5"/>
      <c r="U194" s="5"/>
      <c r="V194" s="5"/>
      <c r="W194" s="5"/>
      <c r="X194" s="5"/>
      <c r="Z194" s="14">
        <v>41616</v>
      </c>
      <c r="AA194" s="7"/>
      <c r="AB194" s="7"/>
      <c r="AC194" s="7"/>
      <c r="AD194" s="7"/>
      <c r="AE194" s="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>
        <v>1.3702256702344862</v>
      </c>
      <c r="AQ194" s="17">
        <v>1.1475471816887293</v>
      </c>
      <c r="AR194" s="17"/>
      <c r="AS194" s="17"/>
      <c r="AT194" s="17"/>
      <c r="AU194" s="17"/>
      <c r="AV194" s="17"/>
      <c r="AW194" s="17"/>
      <c r="AX194" s="20">
        <f t="shared" si="22"/>
        <v>2013</v>
      </c>
      <c r="AY194" s="14">
        <v>41616</v>
      </c>
      <c r="AZ194" s="18">
        <f t="shared" si="31"/>
        <v>1.3702256702344862</v>
      </c>
      <c r="BA194" s="18">
        <f t="shared" si="31"/>
        <v>1.1475471816887293</v>
      </c>
      <c r="BB194" s="18">
        <f t="shared" si="31"/>
        <v>0</v>
      </c>
      <c r="BC194" s="18">
        <f t="shared" si="31"/>
        <v>0</v>
      </c>
      <c r="BD194" s="18">
        <f t="shared" si="31"/>
        <v>0</v>
      </c>
      <c r="BE194" s="18">
        <f t="shared" si="31"/>
        <v>0</v>
      </c>
      <c r="BG194" s="20">
        <f t="shared" si="23"/>
        <v>2013</v>
      </c>
      <c r="BH194" s="14">
        <v>41609</v>
      </c>
      <c r="BI194" s="18">
        <f t="shared" si="24"/>
        <v>1.3702256702344862</v>
      </c>
      <c r="BJ194" s="18">
        <f t="shared" si="25"/>
        <v>1.1475471816887293</v>
      </c>
      <c r="BK194" s="18" t="str">
        <f t="shared" si="26"/>
        <v/>
      </c>
      <c r="BL194" s="18" t="str">
        <f t="shared" si="27"/>
        <v/>
      </c>
      <c r="BM194" s="18" t="str">
        <f t="shared" si="28"/>
        <v/>
      </c>
      <c r="BN194" s="18" t="str">
        <f t="shared" si="29"/>
        <v/>
      </c>
    </row>
    <row r="195" spans="1:66" x14ac:dyDescent="0.25">
      <c r="A195" s="4" t="s">
        <v>284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>
        <v>2.4497387782018851</v>
      </c>
      <c r="Q195" s="5">
        <v>1.882067462604746</v>
      </c>
      <c r="R195" s="5">
        <v>1.740905459795657</v>
      </c>
      <c r="S195" s="5">
        <v>1.8339773320044319</v>
      </c>
      <c r="T195" s="5">
        <v>1.9555120274914091</v>
      </c>
      <c r="U195" s="5">
        <v>2.0692724594992642</v>
      </c>
      <c r="V195" s="5"/>
      <c r="W195" s="5"/>
      <c r="X195" s="5"/>
      <c r="Z195" s="14">
        <v>41647</v>
      </c>
      <c r="AA195" s="7"/>
      <c r="AB195" s="7"/>
      <c r="AC195" s="7"/>
      <c r="AD195" s="7"/>
      <c r="AE195" s="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>
        <v>1.1250517646819946</v>
      </c>
      <c r="AR195" s="17">
        <v>1.417316189495553</v>
      </c>
      <c r="AS195" s="17"/>
      <c r="AT195" s="17"/>
      <c r="AU195" s="17"/>
      <c r="AV195" s="17"/>
      <c r="AW195" s="17"/>
      <c r="AX195" s="20">
        <f t="shared" si="22"/>
        <v>2014</v>
      </c>
      <c r="AY195" s="14">
        <v>41647</v>
      </c>
      <c r="AZ195" s="18">
        <f t="shared" si="31"/>
        <v>1.1250517646819946</v>
      </c>
      <c r="BA195" s="18">
        <f t="shared" si="31"/>
        <v>1.417316189495553</v>
      </c>
      <c r="BB195" s="18">
        <f t="shared" si="31"/>
        <v>0</v>
      </c>
      <c r="BC195" s="18">
        <f t="shared" si="31"/>
        <v>0</v>
      </c>
      <c r="BD195" s="18">
        <f t="shared" si="31"/>
        <v>0</v>
      </c>
      <c r="BE195" s="18">
        <f t="shared" si="31"/>
        <v>0</v>
      </c>
      <c r="BG195" s="20">
        <f t="shared" si="23"/>
        <v>2014</v>
      </c>
      <c r="BH195" s="14">
        <v>41640</v>
      </c>
      <c r="BI195" s="18">
        <f t="shared" si="24"/>
        <v>1.1250517646819946</v>
      </c>
      <c r="BJ195" s="18">
        <f t="shared" si="25"/>
        <v>1.417316189495553</v>
      </c>
      <c r="BK195" s="18" t="str">
        <f t="shared" si="26"/>
        <v/>
      </c>
      <c r="BL195" s="18" t="str">
        <f t="shared" si="27"/>
        <v/>
      </c>
      <c r="BM195" s="18" t="str">
        <f t="shared" si="28"/>
        <v/>
      </c>
      <c r="BN195" s="18" t="str">
        <f t="shared" si="29"/>
        <v/>
      </c>
    </row>
    <row r="196" spans="1:66" x14ac:dyDescent="0.25">
      <c r="A196" s="4" t="s">
        <v>285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>
        <v>2.46849310687502</v>
      </c>
      <c r="Q196" s="5">
        <v>1.90766029878415</v>
      </c>
      <c r="R196" s="5"/>
      <c r="S196" s="5"/>
      <c r="T196" s="5"/>
      <c r="U196" s="5"/>
      <c r="V196" s="5"/>
      <c r="W196" s="5"/>
      <c r="X196" s="5"/>
      <c r="Z196" s="14">
        <v>41678</v>
      </c>
      <c r="AA196" s="7"/>
      <c r="AB196" s="7"/>
      <c r="AC196" s="7"/>
      <c r="AD196" s="7"/>
      <c r="AE196" s="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>
        <v>1.0071212381564401</v>
      </c>
      <c r="AR196" s="17">
        <v>1.3721320076399144</v>
      </c>
      <c r="AS196" s="17"/>
      <c r="AT196" s="17"/>
      <c r="AU196" s="17"/>
      <c r="AV196" s="17"/>
      <c r="AW196" s="17"/>
      <c r="AX196" s="20">
        <f t="shared" si="22"/>
        <v>2014</v>
      </c>
      <c r="AY196" s="14">
        <v>41678</v>
      </c>
      <c r="AZ196" s="18">
        <f t="shared" si="31"/>
        <v>1.0071212381564401</v>
      </c>
      <c r="BA196" s="18">
        <f t="shared" si="31"/>
        <v>1.3721320076399144</v>
      </c>
      <c r="BB196" s="18">
        <f t="shared" si="31"/>
        <v>0</v>
      </c>
      <c r="BC196" s="18">
        <f t="shared" si="31"/>
        <v>0</v>
      </c>
      <c r="BD196" s="18">
        <f t="shared" si="31"/>
        <v>0</v>
      </c>
      <c r="BE196" s="18">
        <f t="shared" si="31"/>
        <v>0</v>
      </c>
      <c r="BG196" s="20">
        <f t="shared" si="23"/>
        <v>2014</v>
      </c>
      <c r="BH196" s="14">
        <v>41671</v>
      </c>
      <c r="BI196" s="18">
        <f t="shared" si="24"/>
        <v>1.0071212381564401</v>
      </c>
      <c r="BJ196" s="18">
        <f t="shared" si="25"/>
        <v>1.3721320076399144</v>
      </c>
      <c r="BK196" s="18" t="str">
        <f t="shared" si="26"/>
        <v/>
      </c>
      <c r="BL196" s="18" t="str">
        <f t="shared" si="27"/>
        <v/>
      </c>
      <c r="BM196" s="18" t="str">
        <f t="shared" si="28"/>
        <v/>
      </c>
      <c r="BN196" s="18" t="str">
        <f t="shared" si="29"/>
        <v/>
      </c>
    </row>
    <row r="197" spans="1:66" x14ac:dyDescent="0.25">
      <c r="A197" s="4" t="s">
        <v>105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>
        <v>2.4856733798613324</v>
      </c>
      <c r="Q197" s="5">
        <v>1.8572185663780021</v>
      </c>
      <c r="R197" s="5"/>
      <c r="S197" s="5"/>
      <c r="T197" s="5"/>
      <c r="U197" s="5"/>
      <c r="V197" s="5"/>
      <c r="W197" s="5"/>
      <c r="X197" s="5"/>
      <c r="Z197" s="14">
        <v>41706</v>
      </c>
      <c r="AA197" s="7"/>
      <c r="AB197" s="7"/>
      <c r="AC197" s="7"/>
      <c r="AD197" s="7"/>
      <c r="AE197" s="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>
        <v>0.94194735378207195</v>
      </c>
      <c r="AR197" s="17">
        <v>1.3280200568384772</v>
      </c>
      <c r="AS197" s="17"/>
      <c r="AT197" s="17"/>
      <c r="AU197" s="17"/>
      <c r="AV197" s="17"/>
      <c r="AW197" s="17"/>
      <c r="AX197" s="20">
        <f t="shared" si="22"/>
        <v>2014</v>
      </c>
      <c r="AY197" s="14">
        <v>41706</v>
      </c>
      <c r="AZ197" s="18">
        <f t="shared" si="31"/>
        <v>0.94194735378207195</v>
      </c>
      <c r="BA197" s="18">
        <f t="shared" si="31"/>
        <v>1.3280200568384772</v>
      </c>
      <c r="BB197" s="18">
        <f t="shared" si="31"/>
        <v>0</v>
      </c>
      <c r="BC197" s="18">
        <f t="shared" si="31"/>
        <v>0</v>
      </c>
      <c r="BD197" s="18">
        <f t="shared" si="31"/>
        <v>0</v>
      </c>
      <c r="BE197" s="18">
        <f t="shared" si="31"/>
        <v>0</v>
      </c>
      <c r="BG197" s="20">
        <f t="shared" si="23"/>
        <v>2014</v>
      </c>
      <c r="BH197" s="14">
        <v>41699</v>
      </c>
      <c r="BI197" s="18">
        <f t="shared" si="24"/>
        <v>0.94194735378207195</v>
      </c>
      <c r="BJ197" s="18">
        <f t="shared" si="25"/>
        <v>1.3280200568384772</v>
      </c>
      <c r="BK197" s="18" t="str">
        <f t="shared" si="26"/>
        <v/>
      </c>
      <c r="BL197" s="18" t="str">
        <f t="shared" si="27"/>
        <v/>
      </c>
      <c r="BM197" s="18" t="str">
        <f t="shared" si="28"/>
        <v/>
      </c>
      <c r="BN197" s="18" t="str">
        <f t="shared" si="29"/>
        <v/>
      </c>
    </row>
    <row r="198" spans="1:66" x14ac:dyDescent="0.25">
      <c r="A198" s="2" t="s">
        <v>38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Z198" s="14">
        <v>41737</v>
      </c>
      <c r="AA198" s="7"/>
      <c r="AB198" s="7"/>
      <c r="AC198" s="7"/>
      <c r="AD198" s="7"/>
      <c r="AE198" s="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>
        <v>0.86812463655297678</v>
      </c>
      <c r="AR198" s="17">
        <v>1.2667781536376641</v>
      </c>
      <c r="AS198" s="17">
        <v>1.5496348277852401</v>
      </c>
      <c r="AT198" s="17">
        <v>1.7090040196573779</v>
      </c>
      <c r="AU198" s="17">
        <v>1.802631846426739</v>
      </c>
      <c r="AV198" s="17">
        <v>1.914378979395376</v>
      </c>
      <c r="AW198" s="17"/>
      <c r="AX198" s="20">
        <f t="shared" si="22"/>
        <v>2014</v>
      </c>
      <c r="AY198" s="14">
        <v>41737</v>
      </c>
      <c r="AZ198" s="18">
        <f t="shared" si="31"/>
        <v>0.86812463655297678</v>
      </c>
      <c r="BA198" s="18">
        <f t="shared" si="31"/>
        <v>1.2667781536376641</v>
      </c>
      <c r="BB198" s="18">
        <f t="shared" si="31"/>
        <v>1.5496348277852401</v>
      </c>
      <c r="BC198" s="18">
        <f t="shared" si="31"/>
        <v>1.7090040196573779</v>
      </c>
      <c r="BD198" s="18">
        <f t="shared" si="31"/>
        <v>1.802631846426739</v>
      </c>
      <c r="BE198" s="18">
        <f t="shared" si="31"/>
        <v>1.914378979395376</v>
      </c>
      <c r="BG198" s="20">
        <f t="shared" si="23"/>
        <v>2014</v>
      </c>
      <c r="BH198" s="14">
        <v>41730</v>
      </c>
      <c r="BI198" s="18">
        <f t="shared" si="24"/>
        <v>0.86812463655297678</v>
      </c>
      <c r="BJ198" s="18">
        <f t="shared" si="25"/>
        <v>1.2667781536376641</v>
      </c>
      <c r="BK198" s="18">
        <f t="shared" si="26"/>
        <v>1.5496348277852401</v>
      </c>
      <c r="BL198" s="18">
        <f t="shared" si="27"/>
        <v>1.7090040196573779</v>
      </c>
      <c r="BM198" s="18">
        <f t="shared" si="28"/>
        <v>1.802631846426739</v>
      </c>
      <c r="BN198" s="18">
        <f t="shared" si="29"/>
        <v>1.914378979395376</v>
      </c>
    </row>
    <row r="199" spans="1:66" x14ac:dyDescent="0.25">
      <c r="A199" s="4" t="s">
        <v>286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>
        <v>1.852146533249182</v>
      </c>
      <c r="R199" s="5">
        <v>1.6887649763269679</v>
      </c>
      <c r="S199" s="5"/>
      <c r="T199" s="5"/>
      <c r="U199" s="5"/>
      <c r="V199" s="5"/>
      <c r="W199" s="5"/>
      <c r="X199" s="5"/>
      <c r="Z199" s="14">
        <v>41767</v>
      </c>
      <c r="AA199" s="7"/>
      <c r="AB199" s="7"/>
      <c r="AC199" s="7"/>
      <c r="AD199" s="7"/>
      <c r="AE199" s="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>
        <v>0.82055803366822899</v>
      </c>
      <c r="AR199" s="17">
        <v>1.2668319056933461</v>
      </c>
      <c r="AS199" s="17"/>
      <c r="AT199" s="17"/>
      <c r="AU199" s="17"/>
      <c r="AV199" s="17"/>
      <c r="AW199" s="17"/>
      <c r="AX199" s="20">
        <f t="shared" si="22"/>
        <v>2014</v>
      </c>
      <c r="AY199" s="14">
        <v>41767</v>
      </c>
      <c r="AZ199" s="18">
        <f t="shared" si="31"/>
        <v>0.82055803366822899</v>
      </c>
      <c r="BA199" s="18">
        <f t="shared" si="31"/>
        <v>1.2668319056933461</v>
      </c>
      <c r="BB199" s="18">
        <f t="shared" si="31"/>
        <v>0</v>
      </c>
      <c r="BC199" s="18">
        <f t="shared" si="31"/>
        <v>0</v>
      </c>
      <c r="BD199" s="18">
        <f t="shared" si="31"/>
        <v>0</v>
      </c>
      <c r="BE199" s="18">
        <f t="shared" si="31"/>
        <v>0</v>
      </c>
      <c r="BG199" s="20">
        <f t="shared" si="23"/>
        <v>2014</v>
      </c>
      <c r="BH199" s="14">
        <v>41760</v>
      </c>
      <c r="BI199" s="18">
        <f t="shared" si="24"/>
        <v>0.82055803366822899</v>
      </c>
      <c r="BJ199" s="18">
        <f t="shared" si="25"/>
        <v>1.2668319056933461</v>
      </c>
      <c r="BK199" s="18" t="str">
        <f t="shared" si="26"/>
        <v/>
      </c>
      <c r="BL199" s="18" t="str">
        <f t="shared" si="27"/>
        <v/>
      </c>
      <c r="BM199" s="18" t="str">
        <f t="shared" si="28"/>
        <v/>
      </c>
      <c r="BN199" s="18" t="str">
        <f t="shared" si="29"/>
        <v/>
      </c>
    </row>
    <row r="200" spans="1:66" x14ac:dyDescent="0.25">
      <c r="A200" s="4" t="s">
        <v>287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>
        <v>1.8296779650366655</v>
      </c>
      <c r="R200" s="5">
        <v>1.6999417954466305</v>
      </c>
      <c r="S200" s="5"/>
      <c r="T200" s="5"/>
      <c r="U200" s="5"/>
      <c r="V200" s="5"/>
      <c r="W200" s="5"/>
      <c r="X200" s="5"/>
      <c r="Z200" s="14">
        <v>41798</v>
      </c>
      <c r="AA200" s="7"/>
      <c r="AB200" s="7"/>
      <c r="AC200" s="7"/>
      <c r="AD200" s="7"/>
      <c r="AE200" s="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>
        <v>0.69725789871553634</v>
      </c>
      <c r="AR200" s="17">
        <v>1.1786158716722708</v>
      </c>
      <c r="AS200" s="17"/>
      <c r="AT200" s="17"/>
      <c r="AU200" s="17"/>
      <c r="AV200" s="17"/>
      <c r="AW200" s="17"/>
      <c r="AX200" s="20">
        <f t="shared" si="22"/>
        <v>2014</v>
      </c>
      <c r="AY200" s="14">
        <v>41798</v>
      </c>
      <c r="AZ200" s="18">
        <f t="shared" si="31"/>
        <v>0.69725789871553634</v>
      </c>
      <c r="BA200" s="18">
        <f t="shared" si="31"/>
        <v>1.1786158716722708</v>
      </c>
      <c r="BB200" s="18">
        <f t="shared" si="31"/>
        <v>0</v>
      </c>
      <c r="BC200" s="18">
        <f t="shared" si="31"/>
        <v>0</v>
      </c>
      <c r="BD200" s="18">
        <f t="shared" si="31"/>
        <v>0</v>
      </c>
      <c r="BE200" s="18">
        <f t="shared" si="31"/>
        <v>0</v>
      </c>
      <c r="BG200" s="20">
        <f t="shared" si="23"/>
        <v>2014</v>
      </c>
      <c r="BH200" s="14">
        <v>41791</v>
      </c>
      <c r="BI200" s="18">
        <f t="shared" si="24"/>
        <v>0.69725789871553634</v>
      </c>
      <c r="BJ200" s="18">
        <f t="shared" si="25"/>
        <v>1.1786158716722708</v>
      </c>
      <c r="BK200" s="18" t="str">
        <f t="shared" si="26"/>
        <v/>
      </c>
      <c r="BL200" s="18" t="str">
        <f t="shared" si="27"/>
        <v/>
      </c>
      <c r="BM200" s="18" t="str">
        <f t="shared" si="28"/>
        <v/>
      </c>
      <c r="BN200" s="18" t="str">
        <f t="shared" si="29"/>
        <v/>
      </c>
    </row>
    <row r="201" spans="1:66" x14ac:dyDescent="0.25">
      <c r="A201" s="4" t="s">
        <v>98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>
        <v>1.74596494922914</v>
      </c>
      <c r="R201" s="5">
        <v>1.6771236456982599</v>
      </c>
      <c r="S201" s="5"/>
      <c r="T201" s="5"/>
      <c r="U201" s="5"/>
      <c r="V201" s="5"/>
      <c r="W201" s="5"/>
      <c r="X201" s="5"/>
      <c r="Z201" s="14">
        <v>41828</v>
      </c>
      <c r="AA201" s="7"/>
      <c r="AB201" s="7"/>
      <c r="AC201" s="7"/>
      <c r="AD201" s="7"/>
      <c r="AE201" s="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>
        <v>0.65067714150924749</v>
      </c>
      <c r="AR201" s="17">
        <v>1.1564857971799529</v>
      </c>
      <c r="AS201" s="17">
        <v>1.4274744578903631</v>
      </c>
      <c r="AT201" s="17">
        <v>1.5841743246215889</v>
      </c>
      <c r="AU201" s="17">
        <v>1.690593808446027</v>
      </c>
      <c r="AV201" s="17">
        <v>1.7507009401752871</v>
      </c>
      <c r="AW201" s="17"/>
      <c r="AX201" s="20">
        <f t="shared" si="22"/>
        <v>2014</v>
      </c>
      <c r="AY201" s="14">
        <v>41828</v>
      </c>
      <c r="AZ201" s="18">
        <f t="shared" si="31"/>
        <v>0.65067714150924749</v>
      </c>
      <c r="BA201" s="18">
        <f t="shared" si="31"/>
        <v>1.1564857971799529</v>
      </c>
      <c r="BB201" s="18">
        <f t="shared" si="31"/>
        <v>1.4274744578903631</v>
      </c>
      <c r="BC201" s="18">
        <f t="shared" si="31"/>
        <v>1.5841743246215889</v>
      </c>
      <c r="BD201" s="18">
        <f t="shared" si="31"/>
        <v>1.690593808446027</v>
      </c>
      <c r="BE201" s="18">
        <f t="shared" si="31"/>
        <v>1.7507009401752871</v>
      </c>
      <c r="BG201" s="20">
        <f t="shared" si="23"/>
        <v>2014</v>
      </c>
      <c r="BH201" s="14">
        <v>41821</v>
      </c>
      <c r="BI201" s="18">
        <f t="shared" si="24"/>
        <v>0.65067714150924749</v>
      </c>
      <c r="BJ201" s="18">
        <f t="shared" si="25"/>
        <v>1.1564857971799529</v>
      </c>
      <c r="BK201" s="18">
        <f t="shared" si="26"/>
        <v>1.4274744578903631</v>
      </c>
      <c r="BL201" s="18">
        <f t="shared" si="27"/>
        <v>1.5841743246215889</v>
      </c>
      <c r="BM201" s="18">
        <f t="shared" si="28"/>
        <v>1.690593808446027</v>
      </c>
      <c r="BN201" s="18">
        <f t="shared" si="29"/>
        <v>1.7507009401752871</v>
      </c>
    </row>
    <row r="202" spans="1:66" x14ac:dyDescent="0.25">
      <c r="A202" s="4" t="s">
        <v>288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>
        <v>1.6833883211263641</v>
      </c>
      <c r="R202" s="5">
        <v>1.6452262910766171</v>
      </c>
      <c r="S202" s="5">
        <v>1.7551728579704871</v>
      </c>
      <c r="T202" s="5">
        <v>1.877555748601444</v>
      </c>
      <c r="U202" s="5">
        <v>1.931857473703529</v>
      </c>
      <c r="V202" s="5">
        <v>2.0270185912573608</v>
      </c>
      <c r="W202" s="5"/>
      <c r="X202" s="5"/>
      <c r="Z202" s="14">
        <v>41859</v>
      </c>
      <c r="AA202" s="7"/>
      <c r="AB202" s="7"/>
      <c r="AC202" s="7"/>
      <c r="AD202" s="7"/>
      <c r="AE202" s="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>
        <v>0.64145240372420975</v>
      </c>
      <c r="AR202" s="17">
        <v>1.1012746532854982</v>
      </c>
      <c r="AS202" s="17"/>
      <c r="AT202" s="17"/>
      <c r="AU202" s="17"/>
      <c r="AV202" s="17"/>
      <c r="AW202" s="17"/>
      <c r="AX202" s="20">
        <f t="shared" ref="AX202:AX215" si="32">YEAR(AY202)</f>
        <v>2014</v>
      </c>
      <c r="AY202" s="14">
        <v>41859</v>
      </c>
      <c r="AZ202" s="18">
        <f t="shared" si="31"/>
        <v>0.64145240372420975</v>
      </c>
      <c r="BA202" s="18">
        <f t="shared" si="31"/>
        <v>1.1012746532854982</v>
      </c>
      <c r="BB202" s="18">
        <f t="shared" si="31"/>
        <v>0</v>
      </c>
      <c r="BC202" s="18">
        <f t="shared" si="31"/>
        <v>0</v>
      </c>
      <c r="BD202" s="18">
        <f t="shared" si="31"/>
        <v>0</v>
      </c>
      <c r="BE202" s="18">
        <f t="shared" si="31"/>
        <v>0</v>
      </c>
      <c r="BG202" s="20">
        <f t="shared" ref="BG202:BG215" si="33">YEAR(BH202)</f>
        <v>2014</v>
      </c>
      <c r="BH202" s="14">
        <v>41852</v>
      </c>
      <c r="BI202" s="18">
        <f t="shared" ref="BI202:BI215" si="34">IF(AZ202=0,"",AZ202)</f>
        <v>0.64145240372420975</v>
      </c>
      <c r="BJ202" s="18">
        <f t="shared" ref="BJ202:BJ215" si="35">IF(BA202=0,"",BA202)</f>
        <v>1.1012746532854982</v>
      </c>
      <c r="BK202" s="18" t="str">
        <f t="shared" ref="BK202:BK215" si="36">IF(BB202=0,"",BB202)</f>
        <v/>
      </c>
      <c r="BL202" s="18" t="str">
        <f t="shared" ref="BL202:BL215" si="37">IF(BC202=0,"",BC202)</f>
        <v/>
      </c>
      <c r="BM202" s="18" t="str">
        <f t="shared" ref="BM202:BM215" si="38">IF(BD202=0,"",BD202)</f>
        <v/>
      </c>
      <c r="BN202" s="18" t="str">
        <f t="shared" ref="BN202:BN215" si="39">IF(BE202=0,"",BE202)</f>
        <v/>
      </c>
    </row>
    <row r="203" spans="1:66" x14ac:dyDescent="0.25">
      <c r="A203" s="4" t="s">
        <v>289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>
        <v>1.5700392195416737</v>
      </c>
      <c r="R203" s="5">
        <v>1.5586752343353909</v>
      </c>
      <c r="S203" s="5"/>
      <c r="T203" s="5"/>
      <c r="U203" s="5"/>
      <c r="V203" s="5"/>
      <c r="W203" s="5"/>
      <c r="X203" s="5"/>
      <c r="Z203" s="14">
        <v>41890</v>
      </c>
      <c r="AA203" s="7"/>
      <c r="AB203" s="7"/>
      <c r="AC203" s="7"/>
      <c r="AD203" s="7"/>
      <c r="AE203" s="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>
        <v>0.57371737972640025</v>
      </c>
      <c r="AR203" s="17">
        <v>1.0697985550437212</v>
      </c>
      <c r="AS203" s="17"/>
      <c r="AT203" s="17"/>
      <c r="AU203" s="17"/>
      <c r="AV203" s="17"/>
      <c r="AW203" s="17"/>
      <c r="AX203" s="20">
        <f t="shared" si="32"/>
        <v>2014</v>
      </c>
      <c r="AY203" s="14">
        <v>41890</v>
      </c>
      <c r="AZ203" s="18">
        <f t="shared" si="31"/>
        <v>0.57371737972640025</v>
      </c>
      <c r="BA203" s="18">
        <f t="shared" si="31"/>
        <v>1.0697985550437212</v>
      </c>
      <c r="BB203" s="18">
        <f t="shared" si="31"/>
        <v>0</v>
      </c>
      <c r="BC203" s="18">
        <f t="shared" si="31"/>
        <v>0</v>
      </c>
      <c r="BD203" s="18">
        <f t="shared" si="31"/>
        <v>0</v>
      </c>
      <c r="BE203" s="18">
        <f t="shared" si="31"/>
        <v>0</v>
      </c>
      <c r="BG203" s="20">
        <f t="shared" si="33"/>
        <v>2014</v>
      </c>
      <c r="BH203" s="14">
        <v>41883</v>
      </c>
      <c r="BI203" s="18">
        <f t="shared" si="34"/>
        <v>0.57371737972640025</v>
      </c>
      <c r="BJ203" s="18">
        <f t="shared" si="35"/>
        <v>1.0697985550437212</v>
      </c>
      <c r="BK203" s="18" t="str">
        <f t="shared" si="36"/>
        <v/>
      </c>
      <c r="BL203" s="18" t="str">
        <f t="shared" si="37"/>
        <v/>
      </c>
      <c r="BM203" s="18" t="str">
        <f t="shared" si="38"/>
        <v/>
      </c>
      <c r="BN203" s="18" t="str">
        <f t="shared" si="39"/>
        <v/>
      </c>
    </row>
    <row r="204" spans="1:66" x14ac:dyDescent="0.25">
      <c r="A204" s="4" t="s">
        <v>99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>
        <v>1.4761001613935902</v>
      </c>
      <c r="R204" s="5">
        <v>1.4689704010732485</v>
      </c>
      <c r="S204" s="5"/>
      <c r="T204" s="5"/>
      <c r="U204" s="5"/>
      <c r="V204" s="5"/>
      <c r="W204" s="5"/>
      <c r="X204" s="5"/>
      <c r="Z204" s="14">
        <v>41920</v>
      </c>
      <c r="AA204" s="7"/>
      <c r="AB204" s="7"/>
      <c r="AC204" s="7"/>
      <c r="AD204" s="7"/>
      <c r="AE204" s="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>
        <v>0.53666698644671063</v>
      </c>
      <c r="AR204" s="17">
        <v>1.0275452765738482</v>
      </c>
      <c r="AS204" s="17">
        <v>1.3430498576348744</v>
      </c>
      <c r="AT204" s="17">
        <v>1.5835618932203088</v>
      </c>
      <c r="AU204" s="17">
        <v>1.7312685136900754</v>
      </c>
      <c r="AV204" s="17">
        <v>1.8626888486477025</v>
      </c>
      <c r="AW204" s="17"/>
      <c r="AX204" s="20">
        <f t="shared" si="32"/>
        <v>2014</v>
      </c>
      <c r="AY204" s="14">
        <v>41920</v>
      </c>
      <c r="AZ204" s="18">
        <f t="shared" si="31"/>
        <v>0.53666698644671063</v>
      </c>
      <c r="BA204" s="18">
        <f t="shared" si="31"/>
        <v>1.0275452765738482</v>
      </c>
      <c r="BB204" s="18">
        <f t="shared" si="31"/>
        <v>1.3430498576348744</v>
      </c>
      <c r="BC204" s="18">
        <f t="shared" si="31"/>
        <v>1.5835618932203088</v>
      </c>
      <c r="BD204" s="18">
        <f t="shared" si="31"/>
        <v>1.7312685136900754</v>
      </c>
      <c r="BE204" s="18">
        <f t="shared" si="31"/>
        <v>1.8626888486477025</v>
      </c>
      <c r="BG204" s="20">
        <f t="shared" si="33"/>
        <v>2014</v>
      </c>
      <c r="BH204" s="14">
        <v>41913</v>
      </c>
      <c r="BI204" s="18">
        <f t="shared" si="34"/>
        <v>0.53666698644671063</v>
      </c>
      <c r="BJ204" s="18">
        <f t="shared" si="35"/>
        <v>1.0275452765738482</v>
      </c>
      <c r="BK204" s="18">
        <f t="shared" si="36"/>
        <v>1.3430498576348744</v>
      </c>
      <c r="BL204" s="18">
        <f t="shared" si="37"/>
        <v>1.5835618932203088</v>
      </c>
      <c r="BM204" s="18">
        <f t="shared" si="38"/>
        <v>1.7312685136900754</v>
      </c>
      <c r="BN204" s="18">
        <f t="shared" si="39"/>
        <v>1.8626888486477025</v>
      </c>
    </row>
    <row r="205" spans="1:66" x14ac:dyDescent="0.25">
      <c r="A205" s="4" t="s">
        <v>290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>
        <v>1.4693853231429925</v>
      </c>
      <c r="R205" s="5">
        <v>1.4620203513942964</v>
      </c>
      <c r="S205" s="5"/>
      <c r="T205" s="5"/>
      <c r="U205" s="5"/>
      <c r="V205" s="5"/>
      <c r="W205" s="5"/>
      <c r="X205" s="5"/>
      <c r="Z205" s="14">
        <v>41951</v>
      </c>
      <c r="AA205" s="7"/>
      <c r="AB205" s="7"/>
      <c r="AC205" s="7"/>
      <c r="AD205" s="7"/>
      <c r="AE205" s="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>
        <v>0.50706646077942641</v>
      </c>
      <c r="AR205" s="17">
        <v>0.93278685345150369</v>
      </c>
      <c r="AS205" s="17"/>
      <c r="AT205" s="17"/>
      <c r="AU205" s="17"/>
      <c r="AV205" s="17"/>
      <c r="AW205" s="17"/>
      <c r="AX205" s="20">
        <f t="shared" si="32"/>
        <v>2014</v>
      </c>
      <c r="AY205" s="14">
        <v>41951</v>
      </c>
      <c r="AZ205" s="18">
        <f t="shared" si="31"/>
        <v>0.50706646077942641</v>
      </c>
      <c r="BA205" s="18">
        <f t="shared" si="31"/>
        <v>0.93278685345150369</v>
      </c>
      <c r="BB205" s="18">
        <f t="shared" si="31"/>
        <v>0</v>
      </c>
      <c r="BC205" s="18">
        <f t="shared" si="31"/>
        <v>0</v>
      </c>
      <c r="BD205" s="18">
        <f t="shared" si="31"/>
        <v>0</v>
      </c>
      <c r="BE205" s="18">
        <f t="shared" si="31"/>
        <v>0</v>
      </c>
      <c r="BG205" s="20">
        <f t="shared" si="33"/>
        <v>2014</v>
      </c>
      <c r="BH205" s="14">
        <v>41944</v>
      </c>
      <c r="BI205" s="18">
        <f t="shared" si="34"/>
        <v>0.50706646077942641</v>
      </c>
      <c r="BJ205" s="18">
        <f t="shared" si="35"/>
        <v>0.93278685345150369</v>
      </c>
      <c r="BK205" s="18" t="str">
        <f t="shared" si="36"/>
        <v/>
      </c>
      <c r="BL205" s="18" t="str">
        <f t="shared" si="37"/>
        <v/>
      </c>
      <c r="BM205" s="18" t="str">
        <f t="shared" si="38"/>
        <v/>
      </c>
      <c r="BN205" s="18" t="str">
        <f t="shared" si="39"/>
        <v/>
      </c>
    </row>
    <row r="206" spans="1:66" x14ac:dyDescent="0.25">
      <c r="A206" s="4" t="s">
        <v>291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>
        <v>1.4901789383530548</v>
      </c>
      <c r="R206" s="5">
        <v>1.4811833172226425</v>
      </c>
      <c r="S206" s="5"/>
      <c r="T206" s="5"/>
      <c r="U206" s="5"/>
      <c r="V206" s="5"/>
      <c r="W206" s="5"/>
      <c r="X206" s="5"/>
      <c r="Z206" s="14">
        <v>41981</v>
      </c>
      <c r="AA206" s="7"/>
      <c r="AB206" s="7"/>
      <c r="AC206" s="7"/>
      <c r="AD206" s="7"/>
      <c r="AE206" s="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>
        <v>0.47485868413266069</v>
      </c>
      <c r="AR206" s="17">
        <v>0.55956525293673731</v>
      </c>
      <c r="AS206" s="17"/>
      <c r="AT206" s="17"/>
      <c r="AU206" s="17"/>
      <c r="AV206" s="17"/>
      <c r="AW206" s="17"/>
      <c r="AX206" s="20">
        <f t="shared" si="32"/>
        <v>2014</v>
      </c>
      <c r="AY206" s="14">
        <v>41981</v>
      </c>
      <c r="AZ206" s="18">
        <f t="shared" si="31"/>
        <v>0.47485868413266069</v>
      </c>
      <c r="BA206" s="18">
        <f t="shared" si="31"/>
        <v>0.55956525293673731</v>
      </c>
      <c r="BB206" s="18">
        <f t="shared" si="31"/>
        <v>0</v>
      </c>
      <c r="BC206" s="18">
        <f t="shared" si="31"/>
        <v>0</v>
      </c>
      <c r="BD206" s="18">
        <f t="shared" si="31"/>
        <v>0</v>
      </c>
      <c r="BE206" s="18">
        <f t="shared" si="31"/>
        <v>0</v>
      </c>
      <c r="BG206" s="20">
        <f t="shared" si="33"/>
        <v>2014</v>
      </c>
      <c r="BH206" s="14">
        <v>41974</v>
      </c>
      <c r="BI206" s="18">
        <f t="shared" si="34"/>
        <v>0.47485868413266069</v>
      </c>
      <c r="BJ206" s="18">
        <f t="shared" si="35"/>
        <v>0.55956525293673731</v>
      </c>
      <c r="BK206" s="18" t="str">
        <f t="shared" si="36"/>
        <v/>
      </c>
      <c r="BL206" s="18" t="str">
        <f t="shared" si="37"/>
        <v/>
      </c>
      <c r="BM206" s="18" t="str">
        <f t="shared" si="38"/>
        <v/>
      </c>
      <c r="BN206" s="18" t="str">
        <f t="shared" si="39"/>
        <v/>
      </c>
    </row>
    <row r="207" spans="1:66" x14ac:dyDescent="0.25">
      <c r="A207" s="4" t="s">
        <v>100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>
        <v>1.4926846140438559</v>
      </c>
      <c r="R207" s="5">
        <v>1.4795468688123021</v>
      </c>
      <c r="S207" s="5"/>
      <c r="T207" s="5"/>
      <c r="U207" s="5"/>
      <c r="V207" s="5"/>
      <c r="W207" s="5"/>
      <c r="X207" s="5"/>
      <c r="Z207" s="14">
        <v>42012</v>
      </c>
      <c r="AA207" s="7"/>
      <c r="AB207" s="7"/>
      <c r="AC207" s="7"/>
      <c r="AD207" s="7"/>
      <c r="AE207" s="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>
        <v>0.14932610585685985</v>
      </c>
      <c r="AS207" s="17">
        <v>1.1748105348614823</v>
      </c>
      <c r="AT207" s="17">
        <v>1.4739699969661078</v>
      </c>
      <c r="AU207" s="17">
        <v>1.5859895659447476</v>
      </c>
      <c r="AV207" s="17">
        <v>1.6884443575581207</v>
      </c>
      <c r="AW207" s="17">
        <v>1.8995898580547088</v>
      </c>
      <c r="AX207" s="20">
        <f t="shared" si="32"/>
        <v>2015</v>
      </c>
      <c r="AY207" s="14">
        <v>42012</v>
      </c>
      <c r="AZ207" s="18">
        <f t="shared" si="31"/>
        <v>0.14932610585685985</v>
      </c>
      <c r="BA207" s="18">
        <f t="shared" si="31"/>
        <v>1.1748105348614823</v>
      </c>
      <c r="BB207" s="18">
        <f t="shared" si="31"/>
        <v>1.4739699969661078</v>
      </c>
      <c r="BC207" s="18">
        <f t="shared" si="31"/>
        <v>1.5859895659447476</v>
      </c>
      <c r="BD207" s="18">
        <f t="shared" si="31"/>
        <v>1.6884443575581207</v>
      </c>
      <c r="BE207" s="18">
        <f t="shared" si="31"/>
        <v>1.8995898580547088</v>
      </c>
      <c r="BG207" s="20">
        <f t="shared" si="33"/>
        <v>2015</v>
      </c>
      <c r="BH207" s="14">
        <v>42005</v>
      </c>
      <c r="BI207" s="18">
        <f t="shared" si="34"/>
        <v>0.14932610585685985</v>
      </c>
      <c r="BJ207" s="18">
        <f t="shared" si="35"/>
        <v>1.1748105348614823</v>
      </c>
      <c r="BK207" s="18">
        <f t="shared" si="36"/>
        <v>1.4739699969661078</v>
      </c>
      <c r="BL207" s="18">
        <f t="shared" si="37"/>
        <v>1.5859895659447476</v>
      </c>
      <c r="BM207" s="18">
        <f t="shared" si="38"/>
        <v>1.6884443575581207</v>
      </c>
      <c r="BN207" s="18">
        <f t="shared" si="39"/>
        <v>1.8995898580547088</v>
      </c>
    </row>
    <row r="208" spans="1:66" x14ac:dyDescent="0.25">
      <c r="A208" s="4" t="s">
        <v>292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>
        <v>1.4736322422107551</v>
      </c>
      <c r="R208" s="5">
        <v>1.438092746389293</v>
      </c>
      <c r="S208" s="5">
        <v>1.587609712203037</v>
      </c>
      <c r="T208" s="5">
        <v>1.751597919101626</v>
      </c>
      <c r="U208" s="5">
        <v>1.8044882470026271</v>
      </c>
      <c r="V208" s="5">
        <v>1.934822613453596</v>
      </c>
      <c r="W208" s="5"/>
      <c r="X208" s="5"/>
      <c r="Z208" s="14">
        <v>42043</v>
      </c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>
        <v>-0.12483729287478716</v>
      </c>
      <c r="AS208" s="17">
        <v>1.0957628756698738</v>
      </c>
      <c r="AT208" s="17"/>
      <c r="AU208" s="17"/>
      <c r="AV208" s="17"/>
      <c r="AW208" s="17"/>
      <c r="AX208" s="20">
        <f t="shared" si="32"/>
        <v>2015</v>
      </c>
      <c r="AY208" s="14">
        <v>42043</v>
      </c>
      <c r="AZ208" s="18">
        <f t="shared" si="31"/>
        <v>-0.12483729287478716</v>
      </c>
      <c r="BA208" s="18">
        <f t="shared" si="31"/>
        <v>1.0957628756698738</v>
      </c>
      <c r="BB208" s="18">
        <f t="shared" si="31"/>
        <v>0</v>
      </c>
      <c r="BC208" s="18">
        <f t="shared" si="31"/>
        <v>0</v>
      </c>
      <c r="BD208" s="18">
        <f t="shared" si="31"/>
        <v>0</v>
      </c>
      <c r="BE208" s="18">
        <f t="shared" si="31"/>
        <v>0</v>
      </c>
      <c r="BG208" s="20">
        <f t="shared" si="33"/>
        <v>2015</v>
      </c>
      <c r="BH208" s="14">
        <v>42036</v>
      </c>
      <c r="BI208" s="18">
        <f t="shared" si="34"/>
        <v>-0.12483729287478716</v>
      </c>
      <c r="BJ208" s="18">
        <f t="shared" si="35"/>
        <v>1.0957628756698738</v>
      </c>
      <c r="BK208" s="18" t="str">
        <f t="shared" si="36"/>
        <v/>
      </c>
      <c r="BL208" s="18" t="str">
        <f t="shared" si="37"/>
        <v/>
      </c>
      <c r="BM208" s="18" t="str">
        <f t="shared" si="38"/>
        <v/>
      </c>
      <c r="BN208" s="18" t="str">
        <f t="shared" si="39"/>
        <v/>
      </c>
    </row>
    <row r="209" spans="1:66" x14ac:dyDescent="0.25">
      <c r="A209" s="4" t="s">
        <v>293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>
        <v>1.4175536249983376</v>
      </c>
      <c r="R209" s="5">
        <v>1.2831404983456618</v>
      </c>
      <c r="S209" s="5"/>
      <c r="T209" s="5"/>
      <c r="U209" s="5"/>
      <c r="V209" s="5"/>
      <c r="W209" s="5"/>
      <c r="X209" s="5"/>
      <c r="Z209" s="14">
        <v>42071</v>
      </c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>
        <v>5.1274324947917877E-3</v>
      </c>
      <c r="AS209" s="17">
        <v>1.1686420996017419</v>
      </c>
      <c r="AT209" s="17"/>
      <c r="AU209" s="17"/>
      <c r="AV209" s="17"/>
      <c r="AW209" s="17"/>
      <c r="AX209" s="20">
        <f t="shared" si="32"/>
        <v>2015</v>
      </c>
      <c r="AY209" s="14">
        <v>42071</v>
      </c>
      <c r="AZ209" s="18">
        <f t="shared" si="31"/>
        <v>5.1274324947917877E-3</v>
      </c>
      <c r="BA209" s="18">
        <f t="shared" si="31"/>
        <v>1.1686420996017419</v>
      </c>
      <c r="BB209" s="18">
        <f t="shared" si="31"/>
        <v>0</v>
      </c>
      <c r="BC209" s="18">
        <f t="shared" si="31"/>
        <v>0</v>
      </c>
      <c r="BD209" s="18">
        <f t="shared" si="31"/>
        <v>0</v>
      </c>
      <c r="BE209" s="18">
        <f t="shared" si="31"/>
        <v>0</v>
      </c>
      <c r="BG209" s="20">
        <f t="shared" si="33"/>
        <v>2015</v>
      </c>
      <c r="BH209" s="14">
        <v>42064</v>
      </c>
      <c r="BI209" s="18">
        <f t="shared" si="34"/>
        <v>5.1274324947917877E-3</v>
      </c>
      <c r="BJ209" s="18">
        <f t="shared" si="35"/>
        <v>1.1686420996017419</v>
      </c>
      <c r="BK209" s="18" t="str">
        <f t="shared" si="36"/>
        <v/>
      </c>
      <c r="BL209" s="18" t="str">
        <f t="shared" si="37"/>
        <v/>
      </c>
      <c r="BM209" s="18" t="str">
        <f t="shared" si="38"/>
        <v/>
      </c>
      <c r="BN209" s="18" t="str">
        <f t="shared" si="39"/>
        <v/>
      </c>
    </row>
    <row r="210" spans="1:66" x14ac:dyDescent="0.25">
      <c r="A210" s="4" t="s">
        <v>101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>
        <v>1.3702256702344862</v>
      </c>
      <c r="R210" s="5">
        <v>1.1475471816887293</v>
      </c>
      <c r="S210" s="5"/>
      <c r="T210" s="5"/>
      <c r="U210" s="5"/>
      <c r="V210" s="5"/>
      <c r="W210" s="5"/>
      <c r="X210" s="5"/>
      <c r="Z210" s="14">
        <v>42102</v>
      </c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>
        <v>9.6389474764388181E-2</v>
      </c>
      <c r="AS210" s="17">
        <v>1.2020713531381857</v>
      </c>
      <c r="AT210" s="17">
        <v>1.5079095242119278</v>
      </c>
      <c r="AU210" s="17">
        <v>1.6556802392944032</v>
      </c>
      <c r="AV210" s="17">
        <v>1.7534814523994107</v>
      </c>
      <c r="AW210" s="17">
        <v>1.8624220045272228</v>
      </c>
      <c r="AX210" s="20">
        <f t="shared" si="32"/>
        <v>2015</v>
      </c>
      <c r="AY210" s="14">
        <v>42102</v>
      </c>
      <c r="AZ210" s="18">
        <f t="shared" si="31"/>
        <v>9.6389474764388181E-2</v>
      </c>
      <c r="BA210" s="18">
        <f t="shared" si="31"/>
        <v>1.2020713531381857</v>
      </c>
      <c r="BB210" s="18">
        <f t="shared" si="31"/>
        <v>1.5079095242119278</v>
      </c>
      <c r="BC210" s="18">
        <f t="shared" si="31"/>
        <v>1.6556802392944032</v>
      </c>
      <c r="BD210" s="18">
        <f t="shared" si="31"/>
        <v>1.7534814523994107</v>
      </c>
      <c r="BE210" s="18">
        <f t="shared" si="31"/>
        <v>1.8624220045272228</v>
      </c>
      <c r="BG210" s="20">
        <f t="shared" si="33"/>
        <v>2015</v>
      </c>
      <c r="BH210" s="14">
        <v>42095</v>
      </c>
      <c r="BI210" s="18">
        <f t="shared" si="34"/>
        <v>9.6389474764388181E-2</v>
      </c>
      <c r="BJ210" s="18">
        <f t="shared" si="35"/>
        <v>1.2020713531381857</v>
      </c>
      <c r="BK210" s="18">
        <f t="shared" si="36"/>
        <v>1.5079095242119278</v>
      </c>
      <c r="BL210" s="18">
        <f t="shared" si="37"/>
        <v>1.6556802392944032</v>
      </c>
      <c r="BM210" s="18">
        <f t="shared" si="38"/>
        <v>1.7534814523994107</v>
      </c>
      <c r="BN210" s="18">
        <f t="shared" si="39"/>
        <v>1.8624220045272228</v>
      </c>
    </row>
    <row r="211" spans="1:66" x14ac:dyDescent="0.25">
      <c r="A211" s="2" t="s">
        <v>39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Z211" s="14">
        <v>42132</v>
      </c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>
        <v>0.14973640709499444</v>
      </c>
      <c r="AS211" s="17">
        <v>1.2369049653048927</v>
      </c>
      <c r="AT211" s="17"/>
      <c r="AU211" s="17"/>
      <c r="AV211" s="17"/>
      <c r="AW211" s="17"/>
      <c r="AX211" s="20">
        <f t="shared" si="32"/>
        <v>2015</v>
      </c>
      <c r="AY211" s="14">
        <v>42132</v>
      </c>
      <c r="AZ211" s="18">
        <f t="shared" si="31"/>
        <v>0.14973640709499444</v>
      </c>
      <c r="BA211" s="18">
        <f t="shared" si="31"/>
        <v>1.2369049653048927</v>
      </c>
      <c r="BB211" s="18">
        <f t="shared" si="31"/>
        <v>0</v>
      </c>
      <c r="BC211" s="18">
        <f t="shared" si="31"/>
        <v>0</v>
      </c>
      <c r="BD211" s="18">
        <f t="shared" si="31"/>
        <v>0</v>
      </c>
      <c r="BE211" s="18">
        <f t="shared" si="31"/>
        <v>0</v>
      </c>
      <c r="BG211" s="20">
        <f t="shared" si="33"/>
        <v>2015</v>
      </c>
      <c r="BH211" s="14">
        <v>42125</v>
      </c>
      <c r="BI211" s="18">
        <f t="shared" si="34"/>
        <v>0.14973640709499444</v>
      </c>
      <c r="BJ211" s="18">
        <f t="shared" si="35"/>
        <v>1.2369049653048927</v>
      </c>
      <c r="BK211" s="18" t="str">
        <f t="shared" si="36"/>
        <v/>
      </c>
      <c r="BL211" s="18" t="str">
        <f t="shared" si="37"/>
        <v/>
      </c>
      <c r="BM211" s="18" t="str">
        <f t="shared" si="38"/>
        <v/>
      </c>
      <c r="BN211" s="18" t="str">
        <f t="shared" si="39"/>
        <v/>
      </c>
    </row>
    <row r="212" spans="1:66" x14ac:dyDescent="0.25">
      <c r="A212" s="4" t="s">
        <v>294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>
        <v>1.1250517646819946</v>
      </c>
      <c r="S212" s="5">
        <v>1.417316189495553</v>
      </c>
      <c r="T212" s="5"/>
      <c r="U212" s="5"/>
      <c r="V212" s="5"/>
      <c r="W212" s="5"/>
      <c r="X212" s="5"/>
      <c r="Z212" s="14">
        <v>42163</v>
      </c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>
        <v>0.23868730100230198</v>
      </c>
      <c r="AS212" s="17">
        <v>1.3090235176930203</v>
      </c>
      <c r="AT212" s="17"/>
      <c r="AU212" s="17"/>
      <c r="AV212" s="17"/>
      <c r="AW212" s="17"/>
      <c r="AX212" s="20">
        <f t="shared" si="32"/>
        <v>2015</v>
      </c>
      <c r="AY212" s="14">
        <v>42163</v>
      </c>
      <c r="AZ212" s="18">
        <f t="shared" si="31"/>
        <v>0.23868730100230198</v>
      </c>
      <c r="BA212" s="18">
        <f t="shared" si="31"/>
        <v>1.3090235176930203</v>
      </c>
      <c r="BB212" s="18">
        <f t="shared" si="31"/>
        <v>0</v>
      </c>
      <c r="BC212" s="18">
        <f t="shared" si="31"/>
        <v>0</v>
      </c>
      <c r="BD212" s="18">
        <f t="shared" si="31"/>
        <v>0</v>
      </c>
      <c r="BE212" s="18">
        <f t="shared" si="31"/>
        <v>0</v>
      </c>
      <c r="BG212" s="20">
        <f t="shared" si="33"/>
        <v>2015</v>
      </c>
      <c r="BH212" s="14">
        <v>42156</v>
      </c>
      <c r="BI212" s="18">
        <f t="shared" si="34"/>
        <v>0.23868730100230198</v>
      </c>
      <c r="BJ212" s="18">
        <f t="shared" si="35"/>
        <v>1.3090235176930203</v>
      </c>
      <c r="BK212" s="18" t="str">
        <f t="shared" si="36"/>
        <v/>
      </c>
      <c r="BL212" s="18" t="str">
        <f t="shared" si="37"/>
        <v/>
      </c>
      <c r="BM212" s="18" t="str">
        <f t="shared" si="38"/>
        <v/>
      </c>
      <c r="BN212" s="18" t="str">
        <f t="shared" si="39"/>
        <v/>
      </c>
    </row>
    <row r="213" spans="1:66" x14ac:dyDescent="0.25">
      <c r="A213" s="4" t="s">
        <v>295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>
        <v>1.0071212381564401</v>
      </c>
      <c r="S213" s="5">
        <v>1.3721320076399144</v>
      </c>
      <c r="T213" s="5"/>
      <c r="U213" s="5"/>
      <c r="V213" s="5"/>
      <c r="W213" s="5"/>
      <c r="X213" s="5"/>
      <c r="Z213" s="14">
        <v>42193</v>
      </c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>
        <v>0.23856806947296302</v>
      </c>
      <c r="AS213" s="17">
        <v>1.2862310171192017</v>
      </c>
      <c r="AT213" s="17">
        <v>1.5354180411722711</v>
      </c>
      <c r="AU213" s="17">
        <v>1.6380033245931933</v>
      </c>
      <c r="AV213" s="17">
        <v>1.6263576441753218</v>
      </c>
      <c r="AW213" s="17">
        <v>1.7434752206687203</v>
      </c>
      <c r="AX213" s="20">
        <f t="shared" si="32"/>
        <v>2015</v>
      </c>
      <c r="AY213" s="14">
        <v>42193</v>
      </c>
      <c r="AZ213" s="18">
        <f t="shared" si="31"/>
        <v>0.23856806947296302</v>
      </c>
      <c r="BA213" s="18">
        <f t="shared" si="31"/>
        <v>1.2862310171192017</v>
      </c>
      <c r="BB213" s="18">
        <f t="shared" si="31"/>
        <v>1.5354180411722711</v>
      </c>
      <c r="BC213" s="18">
        <f t="shared" si="31"/>
        <v>1.6380033245931933</v>
      </c>
      <c r="BD213" s="18">
        <f t="shared" si="31"/>
        <v>1.6263576441753218</v>
      </c>
      <c r="BE213" s="18">
        <f t="shared" si="31"/>
        <v>1.7434752206687203</v>
      </c>
      <c r="BG213" s="20">
        <f t="shared" si="33"/>
        <v>2015</v>
      </c>
      <c r="BH213" s="14">
        <v>42186</v>
      </c>
      <c r="BI213" s="18">
        <f t="shared" si="34"/>
        <v>0.23856806947296302</v>
      </c>
      <c r="BJ213" s="18">
        <f t="shared" si="35"/>
        <v>1.2862310171192017</v>
      </c>
      <c r="BK213" s="18">
        <f t="shared" si="36"/>
        <v>1.5354180411722711</v>
      </c>
      <c r="BL213" s="18">
        <f t="shared" si="37"/>
        <v>1.6380033245931933</v>
      </c>
      <c r="BM213" s="18">
        <f t="shared" si="38"/>
        <v>1.6263576441753218</v>
      </c>
      <c r="BN213" s="18">
        <f t="shared" si="39"/>
        <v>1.7434752206687203</v>
      </c>
    </row>
    <row r="214" spans="1:66" x14ac:dyDescent="0.25">
      <c r="A214" s="4" t="s">
        <v>40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>
        <v>0.94194735378207195</v>
      </c>
      <c r="S214" s="5">
        <v>1.3280200568384772</v>
      </c>
      <c r="T214" s="5"/>
      <c r="U214" s="5"/>
      <c r="V214" s="5"/>
      <c r="W214" s="5"/>
      <c r="X214" s="5"/>
      <c r="Z214" s="14">
        <v>42224</v>
      </c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>
        <v>0.21944750332216231</v>
      </c>
      <c r="AS214" s="17">
        <v>1.2787257246996337</v>
      </c>
      <c r="AT214" s="17"/>
      <c r="AU214" s="17"/>
      <c r="AV214" s="17"/>
      <c r="AW214" s="17"/>
      <c r="AX214" s="20">
        <f t="shared" si="32"/>
        <v>2015</v>
      </c>
      <c r="AY214" s="14">
        <v>42224</v>
      </c>
      <c r="AZ214" s="18">
        <f t="shared" si="31"/>
        <v>0.21944750332216231</v>
      </c>
      <c r="BA214" s="18">
        <f t="shared" si="31"/>
        <v>1.2787257246996337</v>
      </c>
      <c r="BB214" s="18">
        <f t="shared" si="31"/>
        <v>0</v>
      </c>
      <c r="BC214" s="18">
        <f t="shared" si="31"/>
        <v>0</v>
      </c>
      <c r="BD214" s="18">
        <f t="shared" si="31"/>
        <v>0</v>
      </c>
      <c r="BE214" s="18">
        <f t="shared" si="31"/>
        <v>0</v>
      </c>
      <c r="BG214" s="20">
        <f t="shared" si="33"/>
        <v>2015</v>
      </c>
      <c r="BH214" s="14">
        <v>42217</v>
      </c>
      <c r="BI214" s="18">
        <f t="shared" si="34"/>
        <v>0.21944750332216231</v>
      </c>
      <c r="BJ214" s="18">
        <f t="shared" si="35"/>
        <v>1.2787257246996337</v>
      </c>
      <c r="BK214" s="18" t="str">
        <f t="shared" si="36"/>
        <v/>
      </c>
      <c r="BL214" s="18" t="str">
        <f t="shared" si="37"/>
        <v/>
      </c>
      <c r="BM214" s="18" t="str">
        <f t="shared" si="38"/>
        <v/>
      </c>
      <c r="BN214" s="18" t="str">
        <f t="shared" si="39"/>
        <v/>
      </c>
    </row>
    <row r="215" spans="1:66" x14ac:dyDescent="0.25">
      <c r="A215" s="4" t="s">
        <v>296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>
        <v>0.86812463655297678</v>
      </c>
      <c r="S215" s="5">
        <v>1.2667781536376641</v>
      </c>
      <c r="T215" s="5">
        <v>1.5496348277852401</v>
      </c>
      <c r="U215" s="5">
        <v>1.7090040196573779</v>
      </c>
      <c r="V215" s="5">
        <v>1.802631846426739</v>
      </c>
      <c r="W215" s="5">
        <v>1.914378979395376</v>
      </c>
      <c r="X215" s="5"/>
      <c r="Z215" s="14">
        <v>42255</v>
      </c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>
        <v>0.17350043532522191</v>
      </c>
      <c r="AS215" s="17">
        <v>1.1582711281005726</v>
      </c>
      <c r="AT215" s="17"/>
      <c r="AU215" s="17"/>
      <c r="AV215" s="17"/>
      <c r="AW215" s="17"/>
      <c r="AX215" s="20">
        <f t="shared" si="32"/>
        <v>2015</v>
      </c>
      <c r="AY215" s="14">
        <v>42255</v>
      </c>
      <c r="AZ215" s="18">
        <f t="shared" si="31"/>
        <v>0.17350043532522191</v>
      </c>
      <c r="BA215" s="18">
        <f t="shared" si="31"/>
        <v>1.1582711281005726</v>
      </c>
      <c r="BB215" s="18">
        <f t="shared" si="31"/>
        <v>0</v>
      </c>
      <c r="BC215" s="18">
        <f t="shared" si="31"/>
        <v>0</v>
      </c>
      <c r="BD215" s="18">
        <f t="shared" si="31"/>
        <v>0</v>
      </c>
      <c r="BE215" s="18">
        <f t="shared" si="31"/>
        <v>0</v>
      </c>
      <c r="BG215" s="20">
        <f t="shared" si="33"/>
        <v>2015</v>
      </c>
      <c r="BH215" s="14">
        <v>42248</v>
      </c>
      <c r="BI215" s="18">
        <f t="shared" si="34"/>
        <v>0.17350043532522191</v>
      </c>
      <c r="BJ215" s="18">
        <f t="shared" si="35"/>
        <v>1.1582711281005726</v>
      </c>
      <c r="BK215" s="18" t="str">
        <f t="shared" si="36"/>
        <v/>
      </c>
      <c r="BL215" s="18" t="str">
        <f t="shared" si="37"/>
        <v/>
      </c>
      <c r="BM215" s="18" t="str">
        <f t="shared" si="38"/>
        <v/>
      </c>
      <c r="BN215" s="18" t="str">
        <f t="shared" si="39"/>
        <v/>
      </c>
    </row>
    <row r="216" spans="1:66" x14ac:dyDescent="0.25">
      <c r="A216" s="4" t="s">
        <v>297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>
        <v>0.82055803366822899</v>
      </c>
      <c r="S216" s="5">
        <v>1.2668319056933461</v>
      </c>
      <c r="T216" s="5"/>
      <c r="U216" s="5"/>
      <c r="V216" s="5"/>
      <c r="W216" s="5"/>
      <c r="X216" s="5"/>
      <c r="AX216" s="19"/>
    </row>
    <row r="217" spans="1:66" x14ac:dyDescent="0.25">
      <c r="A217" s="4" t="s">
        <v>41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>
        <v>0.69725789871553634</v>
      </c>
      <c r="S217" s="5">
        <v>1.1786158716722708</v>
      </c>
      <c r="T217" s="5"/>
      <c r="U217" s="5"/>
      <c r="V217" s="5"/>
      <c r="W217" s="5"/>
      <c r="X217" s="5"/>
      <c r="AX217" s="19"/>
    </row>
    <row r="218" spans="1:66" x14ac:dyDescent="0.25">
      <c r="A218" s="4" t="s">
        <v>298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>
        <v>0.65067714150924749</v>
      </c>
      <c r="S218" s="5">
        <v>1.1564857971799529</v>
      </c>
      <c r="T218" s="5">
        <v>1.4274744578903631</v>
      </c>
      <c r="U218" s="5">
        <v>1.5841743246215889</v>
      </c>
      <c r="V218" s="5">
        <v>1.690593808446027</v>
      </c>
      <c r="W218" s="5">
        <v>1.7507009401752871</v>
      </c>
      <c r="X218" s="5"/>
      <c r="AX218" s="19"/>
    </row>
    <row r="219" spans="1:66" x14ac:dyDescent="0.25">
      <c r="A219" s="4" t="s">
        <v>299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>
        <v>0.64145240372420975</v>
      </c>
      <c r="S219" s="5">
        <v>1.1012746532854982</v>
      </c>
      <c r="T219" s="5"/>
      <c r="U219" s="5"/>
      <c r="V219" s="5"/>
      <c r="W219" s="5"/>
      <c r="X219" s="5"/>
      <c r="AX219" s="19"/>
    </row>
    <row r="220" spans="1:66" x14ac:dyDescent="0.25">
      <c r="A220" s="4" t="s">
        <v>42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>
        <v>0.57371737972640025</v>
      </c>
      <c r="S220" s="5">
        <v>1.0697985550437212</v>
      </c>
      <c r="T220" s="5"/>
      <c r="U220" s="5"/>
      <c r="V220" s="5"/>
      <c r="W220" s="5"/>
      <c r="X220" s="5"/>
      <c r="AX220" s="19"/>
    </row>
    <row r="221" spans="1:66" x14ac:dyDescent="0.25">
      <c r="A221" s="4" t="s">
        <v>300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>
        <v>0.53666698644671063</v>
      </c>
      <c r="S221" s="5">
        <v>1.0275452765738482</v>
      </c>
      <c r="T221" s="5">
        <v>1.3430498576348744</v>
      </c>
      <c r="U221" s="5">
        <v>1.5835618932203088</v>
      </c>
      <c r="V221" s="5">
        <v>1.7312685136900754</v>
      </c>
      <c r="W221" s="5">
        <v>1.8626888486477025</v>
      </c>
      <c r="X221" s="5"/>
      <c r="AX221" s="19"/>
    </row>
    <row r="222" spans="1:66" x14ac:dyDescent="0.25">
      <c r="A222" s="4" t="s">
        <v>301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>
        <v>0.50706646077942641</v>
      </c>
      <c r="S222" s="5">
        <v>0.93278685345150369</v>
      </c>
      <c r="T222" s="5"/>
      <c r="U222" s="5"/>
      <c r="V222" s="5"/>
      <c r="W222" s="5"/>
      <c r="X222" s="5"/>
      <c r="AX222" s="19"/>
    </row>
    <row r="223" spans="1:66" x14ac:dyDescent="0.25">
      <c r="A223" s="4" t="s">
        <v>43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>
        <v>0.47485868413266069</v>
      </c>
      <c r="S223" s="5">
        <v>0.55956525293673731</v>
      </c>
      <c r="T223" s="5"/>
      <c r="U223" s="5"/>
      <c r="V223" s="5"/>
      <c r="W223" s="5"/>
      <c r="X223" s="5"/>
      <c r="AX223" s="19"/>
    </row>
    <row r="224" spans="1:66" x14ac:dyDescent="0.25">
      <c r="A224" s="2" t="s">
        <v>10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AX224" s="19"/>
    </row>
    <row r="225" spans="1:50" x14ac:dyDescent="0.25">
      <c r="A225" s="4" t="s">
        <v>302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>
        <v>0.14932610585685985</v>
      </c>
      <c r="T225" s="5">
        <v>1.1748105348614823</v>
      </c>
      <c r="U225" s="5">
        <v>1.4739699969661078</v>
      </c>
      <c r="V225" s="5">
        <v>1.5859895659447476</v>
      </c>
      <c r="W225" s="5">
        <v>1.6884443575581207</v>
      </c>
      <c r="X225" s="5">
        <v>1.8995898580547088</v>
      </c>
      <c r="AX225" s="19"/>
    </row>
    <row r="226" spans="1:50" x14ac:dyDescent="0.25">
      <c r="A226" s="4" t="s">
        <v>303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>
        <v>-0.12483729287478716</v>
      </c>
      <c r="T226" s="5">
        <v>1.0957628756698738</v>
      </c>
      <c r="U226" s="5"/>
      <c r="V226" s="5"/>
      <c r="W226" s="5"/>
      <c r="X226" s="5"/>
      <c r="AX226" s="19"/>
    </row>
    <row r="227" spans="1:50" x14ac:dyDescent="0.25">
      <c r="A227" s="4" t="s">
        <v>44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>
        <v>5.1274324947917877E-3</v>
      </c>
      <c r="T227" s="5">
        <v>1.1686420996017419</v>
      </c>
      <c r="U227" s="5"/>
      <c r="V227" s="5"/>
      <c r="W227" s="5"/>
      <c r="X227" s="5"/>
      <c r="AX227" s="19"/>
    </row>
    <row r="228" spans="1:50" x14ac:dyDescent="0.25">
      <c r="A228" s="4" t="s">
        <v>304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>
        <v>9.6389474764388181E-2</v>
      </c>
      <c r="T228" s="5">
        <v>1.2020713531381857</v>
      </c>
      <c r="U228" s="5">
        <v>1.5079095242119278</v>
      </c>
      <c r="V228" s="5">
        <v>1.6556802392944032</v>
      </c>
      <c r="W228" s="5">
        <v>1.7534814523994107</v>
      </c>
      <c r="X228" s="5">
        <v>1.8624220045272228</v>
      </c>
      <c r="AX228" s="19"/>
    </row>
    <row r="229" spans="1:50" x14ac:dyDescent="0.25">
      <c r="A229" s="4" t="s">
        <v>305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>
        <v>0.14973640709499444</v>
      </c>
      <c r="T229" s="5">
        <v>1.2369049653048927</v>
      </c>
      <c r="U229" s="5"/>
      <c r="V229" s="5"/>
      <c r="W229" s="5"/>
      <c r="X229" s="5"/>
      <c r="AX229" s="19"/>
    </row>
    <row r="230" spans="1:50" x14ac:dyDescent="0.25">
      <c r="A230" s="4" t="s">
        <v>11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>
        <v>0.23868730100230198</v>
      </c>
      <c r="T230" s="5">
        <v>1.3090235176930203</v>
      </c>
      <c r="U230" s="5"/>
      <c r="V230" s="5"/>
      <c r="W230" s="5"/>
      <c r="X230" s="5"/>
      <c r="AX230" s="19"/>
    </row>
    <row r="231" spans="1:50" x14ac:dyDescent="0.25">
      <c r="A231" s="4" t="s">
        <v>306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>
        <v>0.23856806947296302</v>
      </c>
      <c r="T231" s="5">
        <v>1.2862310171192017</v>
      </c>
      <c r="U231" s="5">
        <v>1.5354180411722711</v>
      </c>
      <c r="V231" s="5">
        <v>1.6380033245931933</v>
      </c>
      <c r="W231" s="5">
        <v>1.6263576441753218</v>
      </c>
      <c r="X231" s="5">
        <v>1.7434752206687203</v>
      </c>
      <c r="AX231" s="19"/>
    </row>
    <row r="232" spans="1:50" x14ac:dyDescent="0.25">
      <c r="A232" s="4" t="s">
        <v>307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>
        <v>0.21944750332216231</v>
      </c>
      <c r="T232" s="5">
        <v>1.2787257246996337</v>
      </c>
      <c r="U232" s="5"/>
      <c r="V232" s="5"/>
      <c r="W232" s="5"/>
      <c r="X232" s="5"/>
      <c r="AX232" s="19"/>
    </row>
    <row r="233" spans="1:50" x14ac:dyDescent="0.25">
      <c r="A233" s="4" t="s">
        <v>45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>
        <v>0.17350043532522191</v>
      </c>
      <c r="T233" s="5">
        <v>1.1582711281005726</v>
      </c>
      <c r="U233" s="5"/>
      <c r="V233" s="5"/>
      <c r="W233" s="5"/>
      <c r="X233" s="5"/>
      <c r="AX233" s="19"/>
    </row>
  </sheetData>
  <pageMargins left="0.7" right="0.7" top="0.75" bottom="0.75" header="0.3" footer="0.3"/>
  <pageSetup orientation="portrait" horizontalDpi="4294967294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210"/>
  <sheetViews>
    <sheetView workbookViewId="0">
      <selection activeCell="A2" sqref="A2"/>
    </sheetView>
  </sheetViews>
  <sheetFormatPr defaultRowHeight="15" x14ac:dyDescent="0.25"/>
  <cols>
    <col min="2" max="2" width="9" customWidth="1"/>
  </cols>
  <sheetData>
    <row r="1" spans="2:41" x14ac:dyDescent="0.25">
      <c r="C1" s="3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</row>
    <row r="2" spans="2:41" x14ac:dyDescent="0.25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2:41" x14ac:dyDescent="0.25">
      <c r="B3" s="24"/>
      <c r="C3" s="21" t="s">
        <v>309</v>
      </c>
      <c r="D3" s="21">
        <v>12</v>
      </c>
      <c r="E3" s="21">
        <v>24</v>
      </c>
      <c r="F3" s="21">
        <v>36</v>
      </c>
      <c r="G3" s="21">
        <v>48</v>
      </c>
      <c r="H3" s="21">
        <v>60</v>
      </c>
      <c r="I3" s="32">
        <v>11</v>
      </c>
      <c r="J3" s="32">
        <v>10</v>
      </c>
      <c r="K3" s="32">
        <v>9</v>
      </c>
      <c r="L3" s="32">
        <f>K3+12</f>
        <v>21</v>
      </c>
      <c r="M3" s="32">
        <f t="shared" ref="M3:O3" si="0">L3+12</f>
        <v>33</v>
      </c>
      <c r="N3" s="32">
        <f t="shared" si="0"/>
        <v>45</v>
      </c>
      <c r="O3" s="32">
        <f t="shared" si="0"/>
        <v>57</v>
      </c>
      <c r="P3" s="32">
        <v>8</v>
      </c>
      <c r="Q3" s="32">
        <v>7</v>
      </c>
      <c r="R3" s="32">
        <v>6</v>
      </c>
      <c r="S3" s="32">
        <f>R3+12</f>
        <v>18</v>
      </c>
      <c r="T3" s="32">
        <f t="shared" ref="T3:V3" si="1">S3+12</f>
        <v>30</v>
      </c>
      <c r="U3" s="32">
        <f t="shared" si="1"/>
        <v>42</v>
      </c>
      <c r="V3" s="32">
        <f t="shared" si="1"/>
        <v>54</v>
      </c>
      <c r="W3" s="32">
        <v>5</v>
      </c>
      <c r="X3" s="32">
        <v>4</v>
      </c>
      <c r="Y3" s="32">
        <v>3</v>
      </c>
      <c r="Z3" s="32">
        <f>Y3+12</f>
        <v>15</v>
      </c>
      <c r="AA3" s="32">
        <f t="shared" ref="AA3:AC3" si="2">Z3+12</f>
        <v>27</v>
      </c>
      <c r="AB3" s="32">
        <f t="shared" si="2"/>
        <v>39</v>
      </c>
      <c r="AC3" s="32">
        <f t="shared" si="2"/>
        <v>51</v>
      </c>
      <c r="AD3" s="32">
        <v>2</v>
      </c>
      <c r="AE3" s="32">
        <v>1</v>
      </c>
    </row>
    <row r="4" spans="2:41" x14ac:dyDescent="0.25">
      <c r="B4" s="22">
        <v>36161</v>
      </c>
      <c r="C4" s="18">
        <f>VLOOKUP($B4,'Data Consensus annual'!$BH$9:$BN$215,'per month Consensus'!C$1,FALSE)</f>
        <v>1.2</v>
      </c>
      <c r="D4" s="18">
        <f>VLOOKUP($B4,'Data Consensus annual'!$BH$9:$BN$215,'per month Consensus'!D$1,FALSE)</f>
        <v>1.6</v>
      </c>
      <c r="E4" s="18" t="str">
        <f>VLOOKUP($B4,'Data Consensus annual'!$BH$9:$BN$215,'per month Consensus'!E$1,FALSE)</f>
        <v/>
      </c>
      <c r="F4" s="18" t="str">
        <f>VLOOKUP($B4,'Data Consensus annual'!$BH$9:$BN$215,'per month Consensus'!F$1,FALSE)</f>
        <v/>
      </c>
      <c r="G4" s="18" t="str">
        <f>VLOOKUP($B4,'Data Consensus annual'!$BH$9:$BN$215,'per month Consensus'!G$1,FALSE)</f>
        <v/>
      </c>
      <c r="H4" s="18" t="str">
        <f>VLOOKUP($B4,'Data Consensus annual'!$BH$9:$BN$215,'per month Consensus'!H$1,FALSE)</f>
        <v/>
      </c>
    </row>
    <row r="5" spans="2:41" x14ac:dyDescent="0.25">
      <c r="B5" s="22">
        <v>36526</v>
      </c>
      <c r="C5" s="18">
        <f>VLOOKUP($B5,'Data Consensus annual'!$BH$9:$BN$215,'per month Consensus'!C$1,FALSE)</f>
        <v>1.6</v>
      </c>
      <c r="D5" s="18">
        <f>VLOOKUP($B5,'Data Consensus annual'!$BH$9:$BN$215,'per month Consensus'!D$1,FALSE)</f>
        <v>1.6</v>
      </c>
      <c r="E5" s="18" t="str">
        <f>VLOOKUP($B5,'Data Consensus annual'!$BH$9:$BN$215,'per month Consensus'!E$1,FALSE)</f>
        <v/>
      </c>
      <c r="F5" s="18" t="str">
        <f>VLOOKUP($B5,'Data Consensus annual'!$BH$9:$BN$215,'per month Consensus'!F$1,FALSE)</f>
        <v/>
      </c>
      <c r="G5" s="18" t="str">
        <f>VLOOKUP($B5,'Data Consensus annual'!$BH$9:$BN$215,'per month Consensus'!G$1,FALSE)</f>
        <v/>
      </c>
      <c r="H5" s="18" t="str">
        <f>VLOOKUP($B5,'Data Consensus annual'!$BH$9:$BN$215,'per month Consensus'!H$1,FALSE)</f>
        <v/>
      </c>
    </row>
    <row r="6" spans="2:41" x14ac:dyDescent="0.25">
      <c r="B6" s="22">
        <v>36892</v>
      </c>
      <c r="C6" s="18">
        <f>VLOOKUP($B6,'Data Consensus annual'!$BH$9:$BN$215,'per month Consensus'!C$1,FALSE)</f>
        <v>2</v>
      </c>
      <c r="D6" s="18">
        <f>VLOOKUP($B6,'Data Consensus annual'!$BH$9:$BN$215,'per month Consensus'!D$1,FALSE)</f>
        <v>1.7</v>
      </c>
      <c r="E6" s="18" t="str">
        <f>VLOOKUP($B6,'Data Consensus annual'!$BH$9:$BN$215,'per month Consensus'!E$1,FALSE)</f>
        <v/>
      </c>
      <c r="F6" s="18" t="str">
        <f>VLOOKUP($B6,'Data Consensus annual'!$BH$9:$BN$215,'per month Consensus'!F$1,FALSE)</f>
        <v/>
      </c>
      <c r="G6" s="18" t="str">
        <f>VLOOKUP($B6,'Data Consensus annual'!$BH$9:$BN$215,'per month Consensus'!G$1,FALSE)</f>
        <v/>
      </c>
      <c r="H6" s="18" t="str">
        <f>VLOOKUP($B6,'Data Consensus annual'!$BH$9:$BN$215,'per month Consensus'!H$1,FALSE)</f>
        <v/>
      </c>
    </row>
    <row r="7" spans="2:41" x14ac:dyDescent="0.25">
      <c r="B7" s="22">
        <v>37257</v>
      </c>
      <c r="C7" s="18">
        <f>VLOOKUP($B7,'Data Consensus annual'!$BH$9:$BN$215,'per month Consensus'!C$1,FALSE)</f>
        <v>1.6</v>
      </c>
      <c r="D7" s="18">
        <f>VLOOKUP($B7,'Data Consensus annual'!$BH$9:$BN$215,'per month Consensus'!D$1,FALSE)</f>
        <v>1.8</v>
      </c>
      <c r="E7" s="18" t="str">
        <f>VLOOKUP($B7,'Data Consensus annual'!$BH$9:$BN$215,'per month Consensus'!E$1,FALSE)</f>
        <v/>
      </c>
      <c r="F7" s="18" t="str">
        <f>VLOOKUP($B7,'Data Consensus annual'!$BH$9:$BN$215,'per month Consensus'!F$1,FALSE)</f>
        <v/>
      </c>
      <c r="G7" s="18" t="str">
        <f>VLOOKUP($B7,'Data Consensus annual'!$BH$9:$BN$215,'per month Consensus'!G$1,FALSE)</f>
        <v/>
      </c>
      <c r="H7" s="18" t="str">
        <f>VLOOKUP($B7,'Data Consensus annual'!$BH$9:$BN$215,'per month Consensus'!H$1,FALSE)</f>
        <v/>
      </c>
    </row>
    <row r="8" spans="2:41" x14ac:dyDescent="0.25">
      <c r="B8" s="22">
        <v>37622</v>
      </c>
      <c r="C8" s="18">
        <f>VLOOKUP($B8,'Data Consensus annual'!$BH$9:$BN$215,'per month Consensus'!C$1,FALSE)</f>
        <v>1.7240396631712969</v>
      </c>
      <c r="D8" s="18">
        <f>VLOOKUP($B8,'Data Consensus annual'!$BH$9:$BN$215,'per month Consensus'!D$1,FALSE)</f>
        <v>1.7352064263357798</v>
      </c>
      <c r="E8" s="18" t="str">
        <f>VLOOKUP($B8,'Data Consensus annual'!$BH$9:$BN$215,'per month Consensus'!E$1,FALSE)</f>
        <v/>
      </c>
      <c r="F8" s="18" t="str">
        <f>VLOOKUP($B8,'Data Consensus annual'!$BH$9:$BN$215,'per month Consensus'!F$1,FALSE)</f>
        <v/>
      </c>
      <c r="G8" s="18" t="str">
        <f>VLOOKUP($B8,'Data Consensus annual'!$BH$9:$BN$215,'per month Consensus'!G$1,FALSE)</f>
        <v/>
      </c>
      <c r="H8" s="18" t="str">
        <f>VLOOKUP($B8,'Data Consensus annual'!$BH$9:$BN$215,'per month Consensus'!H$1,FALSE)</f>
        <v/>
      </c>
    </row>
    <row r="9" spans="2:41" x14ac:dyDescent="0.25">
      <c r="B9" s="22">
        <v>37987</v>
      </c>
      <c r="C9" s="18">
        <f>VLOOKUP($B9,'Data Consensus annual'!$BH$9:$BN$215,'per month Consensus'!C$1,FALSE)</f>
        <v>1.7435148123797408</v>
      </c>
      <c r="D9" s="18">
        <f>VLOOKUP($B9,'Data Consensus annual'!$BH$9:$BN$215,'per month Consensus'!D$1,FALSE)</f>
        <v>1.670491178519883</v>
      </c>
      <c r="E9" s="18" t="str">
        <f>VLOOKUP($B9,'Data Consensus annual'!$BH$9:$BN$215,'per month Consensus'!E$1,FALSE)</f>
        <v/>
      </c>
      <c r="F9" s="18" t="str">
        <f>VLOOKUP($B9,'Data Consensus annual'!$BH$9:$BN$215,'per month Consensus'!F$1,FALSE)</f>
        <v/>
      </c>
      <c r="G9" s="18" t="str">
        <f>VLOOKUP($B9,'Data Consensus annual'!$BH$9:$BN$215,'per month Consensus'!G$1,FALSE)</f>
        <v/>
      </c>
      <c r="H9" s="18" t="str">
        <f>VLOOKUP($B9,'Data Consensus annual'!$BH$9:$BN$215,'per month Consensus'!H$1,FALSE)</f>
        <v/>
      </c>
    </row>
    <row r="10" spans="2:41" x14ac:dyDescent="0.25">
      <c r="B10" s="22">
        <v>38353</v>
      </c>
      <c r="C10" s="18">
        <f>VLOOKUP($B10,'Data Consensus annual'!$BH$9:$BN$215,'per month Consensus'!C$1,FALSE)</f>
        <v>1.789533281257953</v>
      </c>
      <c r="D10" s="18">
        <f>VLOOKUP($B10,'Data Consensus annual'!$BH$9:$BN$215,'per month Consensus'!D$1,FALSE)</f>
        <v>1.7120009232679989</v>
      </c>
      <c r="E10" s="18" t="str">
        <f>VLOOKUP($B10,'Data Consensus annual'!$BH$9:$BN$215,'per month Consensus'!E$1,FALSE)</f>
        <v/>
      </c>
      <c r="F10" s="18" t="str">
        <f>VLOOKUP($B10,'Data Consensus annual'!$BH$9:$BN$215,'per month Consensus'!F$1,FALSE)</f>
        <v/>
      </c>
      <c r="G10" s="18" t="str">
        <f>VLOOKUP($B10,'Data Consensus annual'!$BH$9:$BN$215,'per month Consensus'!G$1,FALSE)</f>
        <v/>
      </c>
      <c r="H10" s="18" t="str">
        <f>VLOOKUP($B10,'Data Consensus annual'!$BH$9:$BN$215,'per month Consensus'!H$1,FALSE)</f>
        <v/>
      </c>
    </row>
    <row r="11" spans="2:41" x14ac:dyDescent="0.25">
      <c r="B11" s="22">
        <v>38718</v>
      </c>
      <c r="C11" s="18">
        <f>VLOOKUP($B11,'Data Consensus annual'!$BH$9:$BN$215,'per month Consensus'!C$1,FALSE)</f>
        <v>1.9869201860915029</v>
      </c>
      <c r="D11" s="18">
        <f>VLOOKUP($B11,'Data Consensus annual'!$BH$9:$BN$215,'per month Consensus'!D$1,FALSE)</f>
        <v>1.9848165422358521</v>
      </c>
      <c r="E11" s="18" t="str">
        <f>VLOOKUP($B11,'Data Consensus annual'!$BH$9:$BN$215,'per month Consensus'!E$1,FALSE)</f>
        <v/>
      </c>
      <c r="F11" s="18" t="str">
        <f>VLOOKUP($B11,'Data Consensus annual'!$BH$9:$BN$215,'per month Consensus'!F$1,FALSE)</f>
        <v/>
      </c>
      <c r="G11" s="18" t="str">
        <f>VLOOKUP($B11,'Data Consensus annual'!$BH$9:$BN$215,'per month Consensus'!G$1,FALSE)</f>
        <v/>
      </c>
      <c r="H11" s="18" t="str">
        <f>VLOOKUP($B11,'Data Consensus annual'!$BH$9:$BN$215,'per month Consensus'!H$1,FALSE)</f>
        <v/>
      </c>
    </row>
    <row r="12" spans="2:41" x14ac:dyDescent="0.25">
      <c r="B12" s="22">
        <v>39083</v>
      </c>
      <c r="C12" s="18">
        <f>VLOOKUP($B12,'Data Consensus annual'!$BH$9:$BN$215,'per month Consensus'!C$1,FALSE)</f>
        <v>2.0671991557496701</v>
      </c>
      <c r="D12" s="18">
        <f>VLOOKUP($B12,'Data Consensus annual'!$BH$9:$BN$215,'per month Consensus'!D$1,FALSE)</f>
        <v>1.8892955634785371</v>
      </c>
      <c r="E12" s="18" t="str">
        <f>VLOOKUP($B12,'Data Consensus annual'!$BH$9:$BN$215,'per month Consensus'!E$1,FALSE)</f>
        <v/>
      </c>
      <c r="F12" s="18" t="str">
        <f>VLOOKUP($B12,'Data Consensus annual'!$BH$9:$BN$215,'per month Consensus'!F$1,FALSE)</f>
        <v/>
      </c>
      <c r="G12" s="18" t="str">
        <f>VLOOKUP($B12,'Data Consensus annual'!$BH$9:$BN$215,'per month Consensus'!G$1,FALSE)</f>
        <v/>
      </c>
      <c r="H12" s="18" t="str">
        <f>VLOOKUP($B12,'Data Consensus annual'!$BH$9:$BN$215,'per month Consensus'!H$1,FALSE)</f>
        <v/>
      </c>
    </row>
    <row r="13" spans="2:41" x14ac:dyDescent="0.25">
      <c r="B13" s="22">
        <v>39448</v>
      </c>
      <c r="C13" s="18">
        <f>VLOOKUP($B13,'Data Consensus annual'!$BH$9:$BN$215,'per month Consensus'!C$1,FALSE)</f>
        <v>2.4151154851597201</v>
      </c>
      <c r="D13" s="18">
        <f>VLOOKUP($B13,'Data Consensus annual'!$BH$9:$BN$215,'per month Consensus'!D$1,FALSE)</f>
        <v>1.9442530439843908</v>
      </c>
      <c r="E13" s="18" t="str">
        <f>VLOOKUP($B13,'Data Consensus annual'!$BH$9:$BN$215,'per month Consensus'!E$1,FALSE)</f>
        <v/>
      </c>
      <c r="F13" s="18" t="str">
        <f>VLOOKUP($B13,'Data Consensus annual'!$BH$9:$BN$215,'per month Consensus'!F$1,FALSE)</f>
        <v/>
      </c>
      <c r="G13" s="18" t="str">
        <f>VLOOKUP($B13,'Data Consensus annual'!$BH$9:$BN$215,'per month Consensus'!G$1,FALSE)</f>
        <v/>
      </c>
      <c r="H13" s="18" t="str">
        <f>VLOOKUP($B13,'Data Consensus annual'!$BH$9:$BN$215,'per month Consensus'!H$1,FALSE)</f>
        <v/>
      </c>
    </row>
    <row r="14" spans="2:41" x14ac:dyDescent="0.25">
      <c r="B14" s="22">
        <v>39814</v>
      </c>
      <c r="C14" s="18">
        <f>VLOOKUP($B14,'Data Consensus annual'!$BH$9:$BN$215,'per month Consensus'!C$1,FALSE)</f>
        <v>1.036862103465086</v>
      </c>
      <c r="D14" s="18">
        <f>VLOOKUP($B14,'Data Consensus annual'!$BH$9:$BN$215,'per month Consensus'!D$1,FALSE)</f>
        <v>1.6926851705546748</v>
      </c>
      <c r="E14" s="18" t="str">
        <f>VLOOKUP($B14,'Data Consensus annual'!$BH$9:$BN$215,'per month Consensus'!E$1,FALSE)</f>
        <v/>
      </c>
      <c r="F14" s="18" t="str">
        <f>VLOOKUP($B14,'Data Consensus annual'!$BH$9:$BN$215,'per month Consensus'!F$1,FALSE)</f>
        <v/>
      </c>
      <c r="G14" s="18" t="str">
        <f>VLOOKUP($B14,'Data Consensus annual'!$BH$9:$BN$215,'per month Consensus'!G$1,FALSE)</f>
        <v/>
      </c>
      <c r="H14" s="18" t="str">
        <f>VLOOKUP($B14,'Data Consensus annual'!$BH$9:$BN$215,'per month Consensus'!H$1,FALSE)</f>
        <v/>
      </c>
    </row>
    <row r="15" spans="2:41" x14ac:dyDescent="0.25">
      <c r="B15" s="22">
        <v>40179</v>
      </c>
      <c r="C15" s="18">
        <f>VLOOKUP($B15,'Data Consensus annual'!$BH$9:$BN$215,'per month Consensus'!C$1,FALSE)</f>
        <v>1.207878350535452</v>
      </c>
      <c r="D15" s="18">
        <f>VLOOKUP($B15,'Data Consensus annual'!$BH$9:$BN$215,'per month Consensus'!D$1,FALSE)</f>
        <v>1.516884110873046</v>
      </c>
      <c r="E15" s="18" t="str">
        <f>VLOOKUP($B15,'Data Consensus annual'!$BH$9:$BN$215,'per month Consensus'!E$1,FALSE)</f>
        <v/>
      </c>
      <c r="F15" s="18" t="str">
        <f>VLOOKUP($B15,'Data Consensus annual'!$BH$9:$BN$215,'per month Consensus'!F$1,FALSE)</f>
        <v/>
      </c>
      <c r="G15" s="18" t="str">
        <f>VLOOKUP($B15,'Data Consensus annual'!$BH$9:$BN$215,'per month Consensus'!G$1,FALSE)</f>
        <v/>
      </c>
      <c r="H15" s="18" t="str">
        <f>VLOOKUP($B15,'Data Consensus annual'!$BH$9:$BN$215,'per month Consensus'!H$1,FALSE)</f>
        <v/>
      </c>
    </row>
    <row r="16" spans="2:41" x14ac:dyDescent="0.25">
      <c r="B16" s="22">
        <v>40544</v>
      </c>
      <c r="C16" s="18">
        <f>VLOOKUP($B16,'Data Consensus annual'!$BH$9:$BN$215,'per month Consensus'!C$1,FALSE)</f>
        <v>1.7755138799374899</v>
      </c>
      <c r="D16" s="18">
        <f>VLOOKUP($B16,'Data Consensus annual'!$BH$9:$BN$215,'per month Consensus'!D$1,FALSE)</f>
        <v>1.68488776855432</v>
      </c>
      <c r="E16" s="18" t="str">
        <f>VLOOKUP($B16,'Data Consensus annual'!$BH$9:$BN$215,'per month Consensus'!E$1,FALSE)</f>
        <v/>
      </c>
      <c r="F16" s="18" t="str">
        <f>VLOOKUP($B16,'Data Consensus annual'!$BH$9:$BN$215,'per month Consensus'!F$1,FALSE)</f>
        <v/>
      </c>
      <c r="G16" s="18" t="str">
        <f>VLOOKUP($B16,'Data Consensus annual'!$BH$9:$BN$215,'per month Consensus'!G$1,FALSE)</f>
        <v/>
      </c>
      <c r="H16" s="18" t="str">
        <f>VLOOKUP($B16,'Data Consensus annual'!$BH$9:$BN$215,'per month Consensus'!H$1,FALSE)</f>
        <v/>
      </c>
    </row>
    <row r="17" spans="2:9" x14ac:dyDescent="0.25">
      <c r="B17" s="22">
        <v>40909</v>
      </c>
      <c r="C17" s="18">
        <f>VLOOKUP($B17,'Data Consensus annual'!$BH$9:$BN$215,'per month Consensus'!C$1,FALSE)</f>
        <v>1.8583362231110649</v>
      </c>
      <c r="D17" s="18">
        <f>VLOOKUP($B17,'Data Consensus annual'!$BH$9:$BN$215,'per month Consensus'!D$1,FALSE)</f>
        <v>1.6516437880933463</v>
      </c>
      <c r="E17" s="18" t="str">
        <f>VLOOKUP($B17,'Data Consensus annual'!$BH$9:$BN$215,'per month Consensus'!E$1,FALSE)</f>
        <v/>
      </c>
      <c r="F17" s="18" t="str">
        <f>VLOOKUP($B17,'Data Consensus annual'!$BH$9:$BN$215,'per month Consensus'!F$1,FALSE)</f>
        <v/>
      </c>
      <c r="G17" s="18" t="str">
        <f>VLOOKUP($B17,'Data Consensus annual'!$BH$9:$BN$215,'per month Consensus'!G$1,FALSE)</f>
        <v/>
      </c>
      <c r="H17" s="18" t="str">
        <f>VLOOKUP($B17,'Data Consensus annual'!$BH$9:$BN$215,'per month Consensus'!H$1,FALSE)</f>
        <v/>
      </c>
    </row>
    <row r="18" spans="2:9" x14ac:dyDescent="0.25">
      <c r="B18" s="22">
        <v>41275</v>
      </c>
      <c r="C18" s="18">
        <f>VLOOKUP($B18,'Data Consensus annual'!$BH$9:$BN$215,'per month Consensus'!C$1,FALSE)</f>
        <v>1.852146533249182</v>
      </c>
      <c r="D18" s="18">
        <f>VLOOKUP($B18,'Data Consensus annual'!$BH$9:$BN$215,'per month Consensus'!D$1,FALSE)</f>
        <v>1.6887649763269679</v>
      </c>
      <c r="E18" s="18" t="str">
        <f>VLOOKUP($B18,'Data Consensus annual'!$BH$9:$BN$215,'per month Consensus'!E$1,FALSE)</f>
        <v/>
      </c>
      <c r="F18" s="18" t="str">
        <f>VLOOKUP($B18,'Data Consensus annual'!$BH$9:$BN$215,'per month Consensus'!F$1,FALSE)</f>
        <v/>
      </c>
      <c r="G18" s="18" t="str">
        <f>VLOOKUP($B18,'Data Consensus annual'!$BH$9:$BN$215,'per month Consensus'!G$1,FALSE)</f>
        <v/>
      </c>
      <c r="H18" s="18" t="str">
        <f>VLOOKUP($B18,'Data Consensus annual'!$BH$9:$BN$215,'per month Consensus'!H$1,FALSE)</f>
        <v/>
      </c>
    </row>
    <row r="19" spans="2:9" x14ac:dyDescent="0.25">
      <c r="B19" s="22">
        <v>41640</v>
      </c>
      <c r="C19" s="18">
        <f>VLOOKUP($B19,'Data Consensus annual'!$BH$9:$BN$215,'per month Consensus'!C$1,FALSE)</f>
        <v>1.1250517646819946</v>
      </c>
      <c r="D19" s="18">
        <f>VLOOKUP($B19,'Data Consensus annual'!$BH$9:$BN$215,'per month Consensus'!D$1,FALSE)</f>
        <v>1.417316189495553</v>
      </c>
      <c r="E19" s="18" t="str">
        <f>VLOOKUP($B19,'Data Consensus annual'!$BH$9:$BN$215,'per month Consensus'!E$1,FALSE)</f>
        <v/>
      </c>
      <c r="F19" s="18" t="str">
        <f>VLOOKUP($B19,'Data Consensus annual'!$BH$9:$BN$215,'per month Consensus'!F$1,FALSE)</f>
        <v/>
      </c>
      <c r="G19" s="18" t="str">
        <f>VLOOKUP($B19,'Data Consensus annual'!$BH$9:$BN$215,'per month Consensus'!G$1,FALSE)</f>
        <v/>
      </c>
      <c r="H19" s="18" t="str">
        <f>VLOOKUP($B19,'Data Consensus annual'!$BH$9:$BN$215,'per month Consensus'!H$1,FALSE)</f>
        <v/>
      </c>
    </row>
    <row r="20" spans="2:9" x14ac:dyDescent="0.25">
      <c r="B20" s="22">
        <v>42005</v>
      </c>
      <c r="C20" s="18">
        <f>VLOOKUP($B20,'Data Consensus annual'!$BH$9:$BN$215,'per month Consensus'!C$1,FALSE)</f>
        <v>0.14932610585685985</v>
      </c>
      <c r="D20" s="18">
        <f>VLOOKUP($B20,'Data Consensus annual'!$BH$9:$BN$215,'per month Consensus'!D$1,FALSE)</f>
        <v>1.1748105348614823</v>
      </c>
      <c r="E20" s="18">
        <f>VLOOKUP($B20,'Data Consensus annual'!$BH$9:$BN$215,'per month Consensus'!E$1,FALSE)</f>
        <v>1.4739699969661078</v>
      </c>
      <c r="F20" s="18">
        <f>VLOOKUP($B20,'Data Consensus annual'!$BH$9:$BN$215,'per month Consensus'!F$1,FALSE)</f>
        <v>1.5859895659447476</v>
      </c>
      <c r="G20" s="18">
        <f>VLOOKUP($B20,'Data Consensus annual'!$BH$9:$BN$215,'per month Consensus'!G$1,FALSE)</f>
        <v>1.6884443575581207</v>
      </c>
      <c r="H20" s="18">
        <f>VLOOKUP($B20,'Data Consensus annual'!$BH$9:$BN$215,'per month Consensus'!H$1,FALSE)</f>
        <v>1.8995898580547088</v>
      </c>
    </row>
    <row r="21" spans="2:9" x14ac:dyDescent="0.25">
      <c r="B21" s="22">
        <v>36192</v>
      </c>
      <c r="C21" s="18">
        <f>VLOOKUP($B21,'Data Consensus annual'!$BH$9:$BN$215,'per month Consensus'!C$1,FALSE)</f>
        <v>1.1000000000000001</v>
      </c>
      <c r="I21" s="18">
        <f>VLOOKUP($B21,'Data Consensus annual'!$BH$9:$BN$215,'per month Consensus'!D$1,FALSE)</f>
        <v>1.6</v>
      </c>
    </row>
    <row r="22" spans="2:9" x14ac:dyDescent="0.25">
      <c r="B22" s="22">
        <v>36557</v>
      </c>
      <c r="C22" s="18">
        <f>VLOOKUP($B22,'Data Consensus annual'!$BH$9:$BN$215,'per month Consensus'!C$1,FALSE)</f>
        <v>1.7</v>
      </c>
      <c r="I22" s="18">
        <f>VLOOKUP($B22,'Data Consensus annual'!$BH$9:$BN$215,'per month Consensus'!D$1,FALSE)</f>
        <v>1.6</v>
      </c>
    </row>
    <row r="23" spans="2:9" x14ac:dyDescent="0.25">
      <c r="B23" s="22">
        <v>36923</v>
      </c>
      <c r="C23" s="18">
        <f>VLOOKUP($B23,'Data Consensus annual'!$BH$9:$BN$215,'per month Consensus'!C$1,FALSE)</f>
        <v>2</v>
      </c>
      <c r="E23" s="23"/>
      <c r="F23" s="23"/>
      <c r="G23" s="23"/>
      <c r="H23" s="23"/>
      <c r="I23" s="18">
        <f>VLOOKUP($B23,'Data Consensus annual'!$BH$9:$BN$215,'per month Consensus'!D$1,FALSE)</f>
        <v>1.7</v>
      </c>
    </row>
    <row r="24" spans="2:9" x14ac:dyDescent="0.25">
      <c r="B24" s="22">
        <v>37288</v>
      </c>
      <c r="C24" s="18">
        <f>VLOOKUP($B24,'Data Consensus annual'!$BH$9:$BN$215,'per month Consensus'!C$1,FALSE)</f>
        <v>1.7</v>
      </c>
      <c r="E24" s="23"/>
      <c r="F24" s="23"/>
      <c r="G24" s="23"/>
      <c r="H24" s="23"/>
      <c r="I24" s="18">
        <f>VLOOKUP($B24,'Data Consensus annual'!$BH$9:$BN$215,'per month Consensus'!D$1,FALSE)</f>
        <v>1.8</v>
      </c>
    </row>
    <row r="25" spans="2:9" x14ac:dyDescent="0.25">
      <c r="B25" s="22">
        <v>37653</v>
      </c>
      <c r="C25" s="18">
        <f>VLOOKUP($B25,'Data Consensus annual'!$BH$9:$BN$215,'per month Consensus'!C$1,FALSE)</f>
        <v>1.7803103628514669</v>
      </c>
      <c r="E25" s="23"/>
      <c r="F25" s="23"/>
      <c r="G25" s="23"/>
      <c r="H25" s="23"/>
      <c r="I25" s="18">
        <f>VLOOKUP($B25,'Data Consensus annual'!$BH$9:$BN$215,'per month Consensus'!D$1,FALSE)</f>
        <v>1.6860068728065638</v>
      </c>
    </row>
    <row r="26" spans="2:9" x14ac:dyDescent="0.25">
      <c r="B26" s="22">
        <v>38018</v>
      </c>
      <c r="C26" s="18">
        <f>VLOOKUP($B26,'Data Consensus annual'!$BH$9:$BN$215,'per month Consensus'!C$1,FALSE)</f>
        <v>1.7217819901784748</v>
      </c>
      <c r="E26" s="23"/>
      <c r="F26" s="23"/>
      <c r="G26" s="23"/>
      <c r="H26" s="23"/>
      <c r="I26" s="18">
        <f>VLOOKUP($B26,'Data Consensus annual'!$BH$9:$BN$215,'per month Consensus'!D$1,FALSE)</f>
        <v>1.6847945291667932</v>
      </c>
    </row>
    <row r="27" spans="2:9" x14ac:dyDescent="0.25">
      <c r="B27" s="22">
        <v>38384</v>
      </c>
      <c r="C27" s="18">
        <f>VLOOKUP($B27,'Data Consensus annual'!$BH$9:$BN$215,'per month Consensus'!C$1,FALSE)</f>
        <v>1.7714245140294271</v>
      </c>
      <c r="E27" s="23"/>
      <c r="F27" s="23"/>
      <c r="G27" s="23"/>
      <c r="H27" s="23"/>
      <c r="I27" s="18">
        <f>VLOOKUP($B27,'Data Consensus annual'!$BH$9:$BN$215,'per month Consensus'!D$1,FALSE)</f>
        <v>1.7137337632713558</v>
      </c>
    </row>
    <row r="28" spans="2:9" x14ac:dyDescent="0.25">
      <c r="B28" s="22">
        <v>38749</v>
      </c>
      <c r="C28" s="18">
        <f>VLOOKUP($B28,'Data Consensus annual'!$BH$9:$BN$215,'per month Consensus'!C$1,FALSE)</f>
        <v>1.971713122368536</v>
      </c>
      <c r="E28" s="23"/>
      <c r="F28" s="23"/>
      <c r="G28" s="23"/>
      <c r="H28" s="23"/>
      <c r="I28" s="18">
        <f>VLOOKUP($B28,'Data Consensus annual'!$BH$9:$BN$215,'per month Consensus'!D$1,FALSE)</f>
        <v>1.9970436666923179</v>
      </c>
    </row>
    <row r="29" spans="2:9" x14ac:dyDescent="0.25">
      <c r="B29" s="22">
        <v>39114</v>
      </c>
      <c r="C29" s="18">
        <f>VLOOKUP($B29,'Data Consensus annual'!$BH$9:$BN$215,'per month Consensus'!C$1,FALSE)</f>
        <v>1.9549851324883663</v>
      </c>
      <c r="E29" s="23"/>
      <c r="F29" s="23"/>
      <c r="G29" s="23"/>
      <c r="H29" s="23"/>
      <c r="I29" s="18">
        <f>VLOOKUP($B29,'Data Consensus annual'!$BH$9:$BN$215,'per month Consensus'!D$1,FALSE)</f>
        <v>1.88498777747158</v>
      </c>
    </row>
    <row r="30" spans="2:9" x14ac:dyDescent="0.25">
      <c r="B30" s="22">
        <v>39479</v>
      </c>
      <c r="C30" s="18">
        <f>VLOOKUP($B30,'Data Consensus annual'!$BH$9:$BN$215,'per month Consensus'!C$1,FALSE)</f>
        <v>2.4921548951960979</v>
      </c>
      <c r="E30" s="23"/>
      <c r="F30" s="23"/>
      <c r="G30" s="23"/>
      <c r="H30" s="23"/>
      <c r="I30" s="18">
        <f>VLOOKUP($B30,'Data Consensus annual'!$BH$9:$BN$215,'per month Consensus'!D$1,FALSE)</f>
        <v>1.9594973679915573</v>
      </c>
    </row>
    <row r="31" spans="2:9" x14ac:dyDescent="0.25">
      <c r="B31" s="22">
        <v>39845</v>
      </c>
      <c r="C31" s="18">
        <f>VLOOKUP($B31,'Data Consensus annual'!$BH$9:$BN$215,'per month Consensus'!C$1,FALSE)</f>
        <v>0.77517999870864518</v>
      </c>
      <c r="E31" s="23"/>
      <c r="F31" s="23"/>
      <c r="G31" s="23"/>
      <c r="H31" s="23"/>
      <c r="I31" s="18">
        <f>VLOOKUP($B31,'Data Consensus annual'!$BH$9:$BN$215,'per month Consensus'!D$1,FALSE)</f>
        <v>1.6376280371135792</v>
      </c>
    </row>
    <row r="32" spans="2:9" x14ac:dyDescent="0.25">
      <c r="B32" s="22">
        <v>40210</v>
      </c>
      <c r="C32" s="18">
        <f>VLOOKUP($B32,'Data Consensus annual'!$BH$9:$BN$215,'per month Consensus'!C$1,FALSE)</f>
        <v>1.2199857361221</v>
      </c>
      <c r="E32" s="23"/>
      <c r="F32" s="23"/>
      <c r="G32" s="23"/>
      <c r="H32" s="23"/>
      <c r="I32" s="18">
        <f>VLOOKUP($B32,'Data Consensus annual'!$BH$9:$BN$215,'per month Consensus'!D$1,FALSE)</f>
        <v>1.5072893611529699</v>
      </c>
    </row>
    <row r="33" spans="2:10" x14ac:dyDescent="0.25">
      <c r="B33" s="22">
        <v>40575</v>
      </c>
      <c r="C33" s="18">
        <f>VLOOKUP($B33,'Data Consensus annual'!$BH$9:$BN$215,'per month Consensus'!C$1,FALSE)</f>
        <v>2.0474526443435601</v>
      </c>
      <c r="E33" s="23"/>
      <c r="F33" s="23"/>
      <c r="G33" s="23"/>
      <c r="H33" s="23"/>
      <c r="I33" s="18">
        <f>VLOOKUP($B33,'Data Consensus annual'!$BH$9:$BN$215,'per month Consensus'!D$1,FALSE)</f>
        <v>1.7600310455741102</v>
      </c>
    </row>
    <row r="34" spans="2:10" x14ac:dyDescent="0.25">
      <c r="B34" s="22">
        <v>40940</v>
      </c>
      <c r="C34" s="18">
        <f>VLOOKUP($B34,'Data Consensus annual'!$BH$9:$BN$215,'per month Consensus'!C$1,FALSE)</f>
        <v>1.9961869240033256</v>
      </c>
      <c r="E34" s="23"/>
      <c r="F34" s="23"/>
      <c r="G34" s="23"/>
      <c r="H34" s="23"/>
      <c r="I34" s="18">
        <f>VLOOKUP($B34,'Data Consensus annual'!$BH$9:$BN$215,'per month Consensus'!D$1,FALSE)</f>
        <v>1.6653572675020938</v>
      </c>
    </row>
    <row r="35" spans="2:10" x14ac:dyDescent="0.25">
      <c r="B35" s="22">
        <v>41306</v>
      </c>
      <c r="C35" s="18">
        <f>VLOOKUP($B35,'Data Consensus annual'!$BH$9:$BN$215,'per month Consensus'!C$1,FALSE)</f>
        <v>1.8296779650366655</v>
      </c>
      <c r="E35" s="23"/>
      <c r="F35" s="23"/>
      <c r="G35" s="23"/>
      <c r="H35" s="23"/>
      <c r="I35" s="18">
        <f>VLOOKUP($B35,'Data Consensus annual'!$BH$9:$BN$215,'per month Consensus'!D$1,FALSE)</f>
        <v>1.6999417954466305</v>
      </c>
    </row>
    <row r="36" spans="2:10" x14ac:dyDescent="0.25">
      <c r="B36" s="22">
        <v>41671</v>
      </c>
      <c r="C36" s="18">
        <f>VLOOKUP($B36,'Data Consensus annual'!$BH$9:$BN$215,'per month Consensus'!C$1,FALSE)</f>
        <v>1.0071212381564401</v>
      </c>
      <c r="E36" s="23"/>
      <c r="F36" s="23"/>
      <c r="G36" s="23"/>
      <c r="H36" s="23"/>
      <c r="I36" s="18">
        <f>VLOOKUP($B36,'Data Consensus annual'!$BH$9:$BN$215,'per month Consensus'!D$1,FALSE)</f>
        <v>1.3721320076399144</v>
      </c>
    </row>
    <row r="37" spans="2:10" x14ac:dyDescent="0.25">
      <c r="B37" s="22">
        <v>42036</v>
      </c>
      <c r="C37" s="18">
        <f>VLOOKUP($B37,'Data Consensus annual'!$BH$9:$BN$215,'per month Consensus'!C$1,FALSE)</f>
        <v>-0.12483729287478716</v>
      </c>
      <c r="E37" s="23"/>
      <c r="F37" s="23"/>
      <c r="G37" s="23"/>
      <c r="H37" s="23"/>
      <c r="I37" s="18">
        <f>VLOOKUP($B37,'Data Consensus annual'!$BH$9:$BN$215,'per month Consensus'!D$1,FALSE)</f>
        <v>1.0957628756698738</v>
      </c>
    </row>
    <row r="38" spans="2:10" x14ac:dyDescent="0.25">
      <c r="B38" s="22">
        <v>36220</v>
      </c>
      <c r="C38" s="18">
        <f>VLOOKUP($B38,'Data Consensus annual'!$BH$9:$BN$215,'per month Consensus'!C$1, FALSE)</f>
        <v>1</v>
      </c>
      <c r="J38" s="18">
        <f>VLOOKUP($B38,'Data Consensus annual'!$BH$9:$BN$215,'per month Consensus'!D$1, FALSE)</f>
        <v>1.5</v>
      </c>
    </row>
    <row r="39" spans="2:10" x14ac:dyDescent="0.25">
      <c r="B39" s="22">
        <v>36586</v>
      </c>
      <c r="C39" s="18">
        <f>VLOOKUP($B39,'Data Consensus annual'!$BH$9:$BN$215,'per month Consensus'!C$1, FALSE)</f>
        <v>1.7</v>
      </c>
      <c r="E39" s="23"/>
      <c r="F39" s="23"/>
      <c r="G39" s="23"/>
      <c r="H39" s="23"/>
      <c r="I39" s="23"/>
      <c r="J39" s="18">
        <f>VLOOKUP($B39,'Data Consensus annual'!$BH$9:$BN$215,'per month Consensus'!D$1, FALSE)</f>
        <v>1.7</v>
      </c>
    </row>
    <row r="40" spans="2:10" x14ac:dyDescent="0.25">
      <c r="B40" s="22">
        <v>36951</v>
      </c>
      <c r="C40" s="18">
        <f>VLOOKUP($B40,'Data Consensus annual'!$BH$9:$BN$215,'per month Consensus'!C$1, FALSE)</f>
        <v>2.1</v>
      </c>
      <c r="E40" s="23"/>
      <c r="F40" s="23"/>
      <c r="G40" s="23"/>
      <c r="H40" s="23"/>
      <c r="I40" s="23"/>
      <c r="J40" s="18">
        <f>VLOOKUP($B40,'Data Consensus annual'!$BH$9:$BN$215,'per month Consensus'!D$1, FALSE)</f>
        <v>1.8</v>
      </c>
    </row>
    <row r="41" spans="2:10" x14ac:dyDescent="0.25">
      <c r="B41" s="22">
        <v>37316</v>
      </c>
      <c r="C41" s="18">
        <f>VLOOKUP($B41,'Data Consensus annual'!$BH$9:$BN$215,'per month Consensus'!C$1, FALSE)</f>
        <v>1.8</v>
      </c>
      <c r="E41" s="23"/>
      <c r="F41" s="23"/>
      <c r="G41" s="23"/>
      <c r="H41" s="23"/>
      <c r="I41" s="23"/>
      <c r="J41" s="18">
        <f>VLOOKUP($B41,'Data Consensus annual'!$BH$9:$BN$215,'per month Consensus'!D$1, FALSE)</f>
        <v>1.8</v>
      </c>
    </row>
    <row r="42" spans="2:10" x14ac:dyDescent="0.25">
      <c r="B42" s="22">
        <v>37681</v>
      </c>
      <c r="C42" s="18">
        <f>VLOOKUP($B42,'Data Consensus annual'!$BH$9:$BN$215,'per month Consensus'!C$1, FALSE)</f>
        <v>1.8212121212121208</v>
      </c>
      <c r="E42" s="23"/>
      <c r="F42" s="23"/>
      <c r="G42" s="23"/>
      <c r="H42" s="23"/>
      <c r="I42" s="23"/>
      <c r="J42" s="18">
        <f>VLOOKUP($B42,'Data Consensus annual'!$BH$9:$BN$215,'per month Consensus'!D$1, FALSE)</f>
        <v>1.6424242424242419</v>
      </c>
    </row>
    <row r="43" spans="2:10" x14ac:dyDescent="0.25">
      <c r="B43" s="22">
        <v>38047</v>
      </c>
      <c r="C43" s="18">
        <f>VLOOKUP($B43,'Data Consensus annual'!$BH$9:$BN$215,'per month Consensus'!C$1, FALSE)</f>
        <v>1.685640792987869</v>
      </c>
      <c r="E43" s="23"/>
      <c r="F43" s="23"/>
      <c r="G43" s="23"/>
      <c r="H43" s="23"/>
      <c r="I43" s="23"/>
      <c r="J43" s="18">
        <f>VLOOKUP($B43,'Data Consensus annual'!$BH$9:$BN$215,'per month Consensus'!D$1, FALSE)</f>
        <v>1.6473829800361479</v>
      </c>
    </row>
    <row r="44" spans="2:10" x14ac:dyDescent="0.25">
      <c r="B44" s="22">
        <v>38412</v>
      </c>
      <c r="C44" s="18">
        <f>VLOOKUP($B44,'Data Consensus annual'!$BH$9:$BN$215,'per month Consensus'!C$1, FALSE)</f>
        <v>1.7810666345038499</v>
      </c>
      <c r="E44" s="23"/>
      <c r="F44" s="23"/>
      <c r="G44" s="23"/>
      <c r="H44" s="23"/>
      <c r="I44" s="23"/>
      <c r="J44" s="18">
        <f>VLOOKUP($B44,'Data Consensus annual'!$BH$9:$BN$215,'per month Consensus'!D$1, FALSE)</f>
        <v>1.728979770361222</v>
      </c>
    </row>
    <row r="45" spans="2:10" x14ac:dyDescent="0.25">
      <c r="B45" s="22">
        <v>38777</v>
      </c>
      <c r="C45" s="18">
        <f>VLOOKUP($B45,'Data Consensus annual'!$BH$9:$BN$215,'per month Consensus'!C$1, FALSE)</f>
        <v>1.9956830295549948</v>
      </c>
      <c r="E45" s="23"/>
      <c r="F45" s="23"/>
      <c r="G45" s="23"/>
      <c r="H45" s="23"/>
      <c r="I45" s="23"/>
      <c r="J45" s="18">
        <f>VLOOKUP($B45,'Data Consensus annual'!$BH$9:$BN$215,'per month Consensus'!D$1, FALSE)</f>
        <v>2.040420681679433</v>
      </c>
    </row>
    <row r="46" spans="2:10" x14ac:dyDescent="0.25">
      <c r="B46" s="22">
        <v>39142</v>
      </c>
      <c r="C46" s="18">
        <f>VLOOKUP($B46,'Data Consensus annual'!$BH$9:$BN$215,'per month Consensus'!C$1, FALSE)</f>
        <v>1.834086517350328</v>
      </c>
      <c r="E46" s="23"/>
      <c r="F46" s="23"/>
      <c r="G46" s="23"/>
      <c r="H46" s="23"/>
      <c r="I46" s="23"/>
      <c r="J46" s="18">
        <f>VLOOKUP($B46,'Data Consensus annual'!$BH$9:$BN$215,'per month Consensus'!D$1, FALSE)</f>
        <v>1.9258170426108929</v>
      </c>
    </row>
    <row r="47" spans="2:10" x14ac:dyDescent="0.25">
      <c r="B47" s="22">
        <v>39508</v>
      </c>
      <c r="C47" s="18">
        <f>VLOOKUP($B47,'Data Consensus annual'!$BH$9:$BN$215,'per month Consensus'!C$1, FALSE)</f>
        <v>2.7112107520372639</v>
      </c>
      <c r="E47" s="23"/>
      <c r="F47" s="23"/>
      <c r="G47" s="23"/>
      <c r="H47" s="23"/>
      <c r="I47" s="23"/>
      <c r="J47" s="18">
        <f>VLOOKUP($B47,'Data Consensus annual'!$BH$9:$BN$215,'per month Consensus'!D$1, FALSE)</f>
        <v>1.9861635236734969</v>
      </c>
    </row>
    <row r="48" spans="2:10" x14ac:dyDescent="0.25">
      <c r="B48" s="22">
        <v>39873</v>
      </c>
      <c r="C48" s="18">
        <f>VLOOKUP($B48,'Data Consensus annual'!$BH$9:$BN$215,'per month Consensus'!C$1, FALSE)</f>
        <v>0.5702654393437856</v>
      </c>
      <c r="E48" s="23"/>
      <c r="F48" s="23"/>
      <c r="G48" s="23"/>
      <c r="H48" s="23"/>
      <c r="I48" s="23"/>
      <c r="J48" s="18">
        <f>VLOOKUP($B48,'Data Consensus annual'!$BH$9:$BN$215,'per month Consensus'!D$1, FALSE)</f>
        <v>1.460063757203151</v>
      </c>
    </row>
    <row r="49" spans="2:15" x14ac:dyDescent="0.25">
      <c r="B49" s="22">
        <v>40238</v>
      </c>
      <c r="C49" s="18">
        <f>VLOOKUP($B49,'Data Consensus annual'!$BH$9:$BN$215,'per month Consensus'!C$1, FALSE)</f>
        <v>1.1397659352240899</v>
      </c>
      <c r="E49" s="23"/>
      <c r="F49" s="23"/>
      <c r="G49" s="23"/>
      <c r="H49" s="23"/>
      <c r="I49" s="23"/>
      <c r="J49" s="18">
        <f>VLOOKUP($B49,'Data Consensus annual'!$BH$9:$BN$215,'per month Consensus'!D$1, FALSE)</f>
        <v>1.4238909772478301</v>
      </c>
    </row>
    <row r="50" spans="2:15" x14ac:dyDescent="0.25">
      <c r="B50" s="22">
        <v>40603</v>
      </c>
      <c r="C50" s="18">
        <f>VLOOKUP($B50,'Data Consensus annual'!$BH$9:$BN$215,'per month Consensus'!C$1, FALSE)</f>
        <v>2.2870280503841203</v>
      </c>
      <c r="E50" s="23"/>
      <c r="F50" s="23"/>
      <c r="G50" s="23"/>
      <c r="H50" s="23"/>
      <c r="I50" s="23"/>
      <c r="J50" s="18">
        <f>VLOOKUP($B50,'Data Consensus annual'!$BH$9:$BN$215,'per month Consensus'!D$1, FALSE)</f>
        <v>1.7869574615858401</v>
      </c>
    </row>
    <row r="51" spans="2:15" x14ac:dyDescent="0.25">
      <c r="B51" s="22">
        <v>40969</v>
      </c>
      <c r="C51" s="18">
        <f>VLOOKUP($B51,'Data Consensus annual'!$BH$9:$BN$215,'per month Consensus'!C$1, FALSE)</f>
        <v>2.1510817408872525</v>
      </c>
      <c r="E51" s="23"/>
      <c r="F51" s="23"/>
      <c r="G51" s="23"/>
      <c r="H51" s="23"/>
      <c r="I51" s="23"/>
      <c r="J51" s="18">
        <f>VLOOKUP($B51,'Data Consensus annual'!$BH$9:$BN$215,'per month Consensus'!D$1, FALSE)</f>
        <v>1.6534747466133688</v>
      </c>
    </row>
    <row r="52" spans="2:15" x14ac:dyDescent="0.25">
      <c r="B52" s="22">
        <v>41334</v>
      </c>
      <c r="C52" s="18">
        <f>VLOOKUP($B52,'Data Consensus annual'!$BH$9:$BN$215,'per month Consensus'!C$1, FALSE)</f>
        <v>1.74596494922914</v>
      </c>
      <c r="E52" s="23"/>
      <c r="F52" s="23"/>
      <c r="G52" s="23"/>
      <c r="H52" s="23"/>
      <c r="I52" s="23"/>
      <c r="J52" s="18">
        <f>VLOOKUP($B52,'Data Consensus annual'!$BH$9:$BN$215,'per month Consensus'!D$1, FALSE)</f>
        <v>1.6771236456982599</v>
      </c>
    </row>
    <row r="53" spans="2:15" x14ac:dyDescent="0.25">
      <c r="B53" s="22">
        <v>41699</v>
      </c>
      <c r="C53" s="18">
        <f>VLOOKUP($B53,'Data Consensus annual'!$BH$9:$BN$215,'per month Consensus'!C$1, FALSE)</f>
        <v>0.94194735378207195</v>
      </c>
      <c r="E53" s="23"/>
      <c r="F53" s="23"/>
      <c r="G53" s="23"/>
      <c r="H53" s="23"/>
      <c r="I53" s="23"/>
      <c r="J53" s="18">
        <f>VLOOKUP($B53,'Data Consensus annual'!$BH$9:$BN$215,'per month Consensus'!D$1, FALSE)</f>
        <v>1.3280200568384772</v>
      </c>
    </row>
    <row r="54" spans="2:15" x14ac:dyDescent="0.25">
      <c r="B54" s="22">
        <v>42064</v>
      </c>
      <c r="C54" s="18">
        <f>VLOOKUP($B54,'Data Consensus annual'!$BH$9:$BN$215,'per month Consensus'!C$1, FALSE)</f>
        <v>5.1274324947917877E-3</v>
      </c>
      <c r="E54" s="23"/>
      <c r="F54" s="23"/>
      <c r="G54" s="23"/>
      <c r="H54" s="23"/>
      <c r="I54" s="23"/>
      <c r="J54" s="18">
        <f>VLOOKUP($B54,'Data Consensus annual'!$BH$9:$BN$215,'per month Consensus'!D$1, FALSE)</f>
        <v>1.1686420996017419</v>
      </c>
    </row>
    <row r="55" spans="2:15" x14ac:dyDescent="0.25">
      <c r="B55" s="22">
        <v>36251</v>
      </c>
      <c r="C55" s="18">
        <f>VLOOKUP($B55,'Data Consensus annual'!$BH$9:$BN$215,'per month Consensus'!C$1, FALSE)</f>
        <v>1</v>
      </c>
      <c r="E55" s="23"/>
      <c r="F55" s="23"/>
      <c r="G55" s="23"/>
      <c r="H55" s="23"/>
      <c r="I55" s="23"/>
      <c r="K55" s="18">
        <f>VLOOKUP($B55,'Data Consensus annual'!$BH$9:$BN$215,'per month Consensus'!D$1, FALSE)</f>
        <v>1.6</v>
      </c>
      <c r="L55" s="18" t="str">
        <f>VLOOKUP($B55,'Data Consensus annual'!$BH$9:$BN$215,'per month Consensus'!E$1, FALSE)</f>
        <v/>
      </c>
      <c r="M55" s="18" t="str">
        <f>VLOOKUP($B55,'Data Consensus annual'!$BH$9:$BN$215,'per month Consensus'!F$1, FALSE)</f>
        <v/>
      </c>
      <c r="N55" s="18" t="str">
        <f>VLOOKUP($B55,'Data Consensus annual'!$BH$9:$BN$215,'per month Consensus'!G$1, FALSE)</f>
        <v/>
      </c>
      <c r="O55" s="18" t="str">
        <f>VLOOKUP($B55,'Data Consensus annual'!$BH$9:$BN$215,'per month Consensus'!H$1, FALSE)</f>
        <v/>
      </c>
    </row>
    <row r="56" spans="2:15" x14ac:dyDescent="0.25">
      <c r="B56" s="22">
        <v>36617</v>
      </c>
      <c r="C56" s="18">
        <f>VLOOKUP($B56,'Data Consensus annual'!$BH$9:$BN$215,'per month Consensus'!C$1, FALSE)</f>
        <v>1.7</v>
      </c>
      <c r="D56" s="23"/>
      <c r="E56" s="23"/>
      <c r="F56" s="23"/>
      <c r="G56" s="23"/>
      <c r="H56" s="23"/>
      <c r="I56" s="23"/>
      <c r="K56" s="18">
        <f>VLOOKUP($B56,'Data Consensus annual'!$BH$9:$BN$215,'per month Consensus'!D$1, FALSE)</f>
        <v>1.6</v>
      </c>
      <c r="L56" s="18" t="str">
        <f>VLOOKUP($B56,'Data Consensus annual'!$BH$9:$BN$215,'per month Consensus'!E$1, FALSE)</f>
        <v/>
      </c>
      <c r="M56" s="18" t="str">
        <f>VLOOKUP($B56,'Data Consensus annual'!$BH$9:$BN$215,'per month Consensus'!F$1, FALSE)</f>
        <v/>
      </c>
      <c r="N56" s="18" t="str">
        <f>VLOOKUP($B56,'Data Consensus annual'!$BH$9:$BN$215,'per month Consensus'!G$1, FALSE)</f>
        <v/>
      </c>
      <c r="O56" s="18" t="str">
        <f>VLOOKUP($B56,'Data Consensus annual'!$BH$9:$BN$215,'per month Consensus'!H$1, FALSE)</f>
        <v/>
      </c>
    </row>
    <row r="57" spans="2:15" x14ac:dyDescent="0.25">
      <c r="B57" s="22">
        <v>36982</v>
      </c>
      <c r="C57" s="18">
        <f>VLOOKUP($B57,'Data Consensus annual'!$BH$9:$BN$215,'per month Consensus'!C$1, FALSE)</f>
        <v>2.2000000000000002</v>
      </c>
      <c r="D57" s="23"/>
      <c r="E57" s="23"/>
      <c r="F57" s="23"/>
      <c r="G57" s="23"/>
      <c r="H57" s="23"/>
      <c r="I57" s="23"/>
      <c r="K57" s="18">
        <f>VLOOKUP($B57,'Data Consensus annual'!$BH$9:$BN$215,'per month Consensus'!D$1, FALSE)</f>
        <v>1.7</v>
      </c>
      <c r="L57" s="18" t="str">
        <f>VLOOKUP($B57,'Data Consensus annual'!$BH$9:$BN$215,'per month Consensus'!E$1, FALSE)</f>
        <v/>
      </c>
      <c r="M57" s="18" t="str">
        <f>VLOOKUP($B57,'Data Consensus annual'!$BH$9:$BN$215,'per month Consensus'!F$1, FALSE)</f>
        <v/>
      </c>
      <c r="N57" s="18" t="str">
        <f>VLOOKUP($B57,'Data Consensus annual'!$BH$9:$BN$215,'per month Consensus'!G$1, FALSE)</f>
        <v/>
      </c>
      <c r="O57" s="18" t="str">
        <f>VLOOKUP($B57,'Data Consensus annual'!$BH$9:$BN$215,'per month Consensus'!H$1, FALSE)</f>
        <v/>
      </c>
    </row>
    <row r="58" spans="2:15" x14ac:dyDescent="0.25">
      <c r="B58" s="22">
        <v>37347</v>
      </c>
      <c r="C58" s="18">
        <f>VLOOKUP($B58,'Data Consensus annual'!$BH$9:$BN$215,'per month Consensus'!C$1, FALSE)</f>
        <v>1.9</v>
      </c>
      <c r="I58" s="23"/>
      <c r="K58" s="18">
        <f>VLOOKUP($B58,'Data Consensus annual'!$BH$9:$BN$215,'per month Consensus'!D$1, FALSE)</f>
        <v>1.8</v>
      </c>
      <c r="L58" s="18" t="str">
        <f>VLOOKUP($B58,'Data Consensus annual'!$BH$9:$BN$215,'per month Consensus'!E$1, FALSE)</f>
        <v/>
      </c>
      <c r="M58" s="18" t="str">
        <f>VLOOKUP($B58,'Data Consensus annual'!$BH$9:$BN$215,'per month Consensus'!F$1, FALSE)</f>
        <v/>
      </c>
      <c r="N58" s="18" t="str">
        <f>VLOOKUP($B58,'Data Consensus annual'!$BH$9:$BN$215,'per month Consensus'!G$1, FALSE)</f>
        <v/>
      </c>
      <c r="O58" s="18" t="str">
        <f>VLOOKUP($B58,'Data Consensus annual'!$BH$9:$BN$215,'per month Consensus'!H$1, FALSE)</f>
        <v/>
      </c>
    </row>
    <row r="59" spans="2:15" x14ac:dyDescent="0.25">
      <c r="B59" s="22">
        <v>37712</v>
      </c>
      <c r="C59" s="18">
        <f>VLOOKUP($B59,'Data Consensus annual'!$BH$9:$BN$215,'per month Consensus'!C$1, FALSE)</f>
        <v>1.9254256389028011</v>
      </c>
      <c r="I59" s="23"/>
      <c r="K59" s="18">
        <f>VLOOKUP($B59,'Data Consensus annual'!$BH$9:$BN$215,'per month Consensus'!D$1, FALSE)</f>
        <v>1.5771730199374181</v>
      </c>
      <c r="L59" s="18">
        <f>VLOOKUP($B59,'Data Consensus annual'!$BH$9:$BN$215,'per month Consensus'!E$1, FALSE)</f>
        <v>2</v>
      </c>
      <c r="M59" s="18">
        <f>VLOOKUP($B59,'Data Consensus annual'!$BH$9:$BN$215,'per month Consensus'!F$1, FALSE)</f>
        <v>2</v>
      </c>
      <c r="N59" s="18">
        <f>VLOOKUP($B59,'Data Consensus annual'!$BH$9:$BN$215,'per month Consensus'!G$1, FALSE)</f>
        <v>1.9</v>
      </c>
      <c r="O59" s="18">
        <f>VLOOKUP($B59,'Data Consensus annual'!$BH$9:$BN$215,'per month Consensus'!H$1, FALSE)</f>
        <v>1.9</v>
      </c>
    </row>
    <row r="60" spans="2:15" x14ac:dyDescent="0.25">
      <c r="B60" s="22">
        <v>38078</v>
      </c>
      <c r="C60" s="18">
        <f>VLOOKUP($B60,'Data Consensus annual'!$BH$9:$BN$215,'per month Consensus'!C$1, FALSE)</f>
        <v>1.70758081045148</v>
      </c>
      <c r="I60" s="23"/>
      <c r="K60" s="18">
        <f>VLOOKUP($B60,'Data Consensus annual'!$BH$9:$BN$215,'per month Consensus'!D$1, FALSE)</f>
        <v>1.6420009075224229</v>
      </c>
      <c r="L60" s="18">
        <f>VLOOKUP($B60,'Data Consensus annual'!$BH$9:$BN$215,'per month Consensus'!E$1, FALSE)</f>
        <v>1.9</v>
      </c>
      <c r="M60" s="18">
        <f>VLOOKUP($B60,'Data Consensus annual'!$BH$9:$BN$215,'per month Consensus'!F$1, FALSE)</f>
        <v>1.9</v>
      </c>
      <c r="N60" s="18">
        <f>VLOOKUP($B60,'Data Consensus annual'!$BH$9:$BN$215,'per month Consensus'!G$1, FALSE)</f>
        <v>1.9</v>
      </c>
      <c r="O60" s="18">
        <f>VLOOKUP($B60,'Data Consensus annual'!$BH$9:$BN$215,'per month Consensus'!H$1, FALSE)</f>
        <v>1.9</v>
      </c>
    </row>
    <row r="61" spans="2:15" x14ac:dyDescent="0.25">
      <c r="B61" s="22">
        <v>38443</v>
      </c>
      <c r="C61" s="18">
        <f>VLOOKUP($B61,'Data Consensus annual'!$BH$9:$BN$215,'per month Consensus'!C$1, FALSE)</f>
        <v>1.8119716295060959</v>
      </c>
      <c r="I61" s="23"/>
      <c r="K61" s="18">
        <f>VLOOKUP($B61,'Data Consensus annual'!$BH$9:$BN$215,'per month Consensus'!D$1, FALSE)</f>
        <v>1.6951459651122189</v>
      </c>
      <c r="L61" s="18">
        <f>VLOOKUP($B61,'Data Consensus annual'!$BH$9:$BN$215,'per month Consensus'!E$1, FALSE)</f>
        <v>1.8666666666666669</v>
      </c>
      <c r="M61" s="18">
        <f>VLOOKUP($B61,'Data Consensus annual'!$BH$9:$BN$215,'per month Consensus'!F$1, FALSE)</f>
        <v>1.9090909090909089</v>
      </c>
      <c r="N61" s="18">
        <f>VLOOKUP($B61,'Data Consensus annual'!$BH$9:$BN$215,'per month Consensus'!G$1, FALSE)</f>
        <v>1.94</v>
      </c>
      <c r="O61" s="18">
        <f>VLOOKUP($B61,'Data Consensus annual'!$BH$9:$BN$215,'per month Consensus'!H$1, FALSE)</f>
        <v>1.96</v>
      </c>
    </row>
    <row r="62" spans="2:15" x14ac:dyDescent="0.25">
      <c r="B62" s="22">
        <v>38808</v>
      </c>
      <c r="C62" s="18">
        <f>VLOOKUP($B62,'Data Consensus annual'!$BH$9:$BN$215,'per month Consensus'!C$1, FALSE)</f>
        <v>2.004791503736866</v>
      </c>
      <c r="I62" s="23"/>
      <c r="K62" s="18">
        <f>VLOOKUP($B62,'Data Consensus annual'!$BH$9:$BN$215,'per month Consensus'!D$1, FALSE)</f>
        <v>2.0492269146944619</v>
      </c>
      <c r="L62" s="18">
        <f>VLOOKUP($B62,'Data Consensus annual'!$BH$9:$BN$215,'per month Consensus'!E$1, FALSE)</f>
        <v>1.8533333333333331</v>
      </c>
      <c r="M62" s="18">
        <f>VLOOKUP($B62,'Data Consensus annual'!$BH$9:$BN$215,'per month Consensus'!F$1, FALSE)</f>
        <v>1.913333333333334</v>
      </c>
      <c r="N62" s="18">
        <f>VLOOKUP($B62,'Data Consensus annual'!$BH$9:$BN$215,'per month Consensus'!G$1, FALSE)</f>
        <v>1.926666666666667</v>
      </c>
      <c r="O62" s="18">
        <f>VLOOKUP($B62,'Data Consensus annual'!$BH$9:$BN$215,'per month Consensus'!H$1, FALSE)</f>
        <v>1.946666666666667</v>
      </c>
    </row>
    <row r="63" spans="2:15" x14ac:dyDescent="0.25">
      <c r="B63" s="22">
        <v>39173</v>
      </c>
      <c r="C63" s="18">
        <f>VLOOKUP($B63,'Data Consensus annual'!$BH$9:$BN$215,'per month Consensus'!C$1, FALSE)</f>
        <v>1.827863151274568</v>
      </c>
      <c r="I63" s="23"/>
      <c r="K63" s="18">
        <f>VLOOKUP($B63,'Data Consensus annual'!$BH$9:$BN$215,'per month Consensus'!D$1, FALSE)</f>
        <v>1.9320849792536221</v>
      </c>
      <c r="L63" s="18">
        <f>VLOOKUP($B63,'Data Consensus annual'!$BH$9:$BN$215,'per month Consensus'!E$1, FALSE)</f>
        <v>1.9858797619047619</v>
      </c>
      <c r="M63" s="18">
        <f>VLOOKUP($B63,'Data Consensus annual'!$BH$9:$BN$215,'per month Consensus'!F$1, FALSE)</f>
        <v>1.932392857142857</v>
      </c>
      <c r="N63" s="18">
        <f>VLOOKUP($B63,'Data Consensus annual'!$BH$9:$BN$215,'per month Consensus'!G$1, FALSE)</f>
        <v>1.9541403061224489</v>
      </c>
      <c r="O63" s="18">
        <f>VLOOKUP($B63,'Data Consensus annual'!$BH$9:$BN$215,'per month Consensus'!H$1, FALSE)</f>
        <v>1.9199354395604391</v>
      </c>
    </row>
    <row r="64" spans="2:15" x14ac:dyDescent="0.25">
      <c r="B64" s="22">
        <v>39539</v>
      </c>
      <c r="C64" s="18">
        <f>VLOOKUP($B64,'Data Consensus annual'!$BH$9:$BN$215,'per month Consensus'!C$1, FALSE)</f>
        <v>2.946975512407195</v>
      </c>
      <c r="I64" s="23"/>
      <c r="K64" s="18">
        <f>VLOOKUP($B64,'Data Consensus annual'!$BH$9:$BN$215,'per month Consensus'!D$1, FALSE)</f>
        <v>2.055185002900072</v>
      </c>
      <c r="L64" s="18">
        <f>VLOOKUP($B64,'Data Consensus annual'!$BH$9:$BN$215,'per month Consensus'!E$1, FALSE)</f>
        <v>2.0153846153846162</v>
      </c>
      <c r="M64" s="18">
        <f>VLOOKUP($B64,'Data Consensus annual'!$BH$9:$BN$215,'per month Consensus'!F$1, FALSE)</f>
        <v>2</v>
      </c>
      <c r="N64" s="18">
        <f>VLOOKUP($B64,'Data Consensus annual'!$BH$9:$BN$215,'per month Consensus'!G$1, FALSE)</f>
        <v>2.041666666666667</v>
      </c>
      <c r="O64" s="18">
        <f>VLOOKUP($B64,'Data Consensus annual'!$BH$9:$BN$215,'per month Consensus'!H$1, FALSE)</f>
        <v>2.0166666666666671</v>
      </c>
    </row>
    <row r="65" spans="2:16" x14ac:dyDescent="0.25">
      <c r="B65" s="22">
        <v>39904</v>
      </c>
      <c r="C65" s="18">
        <f>VLOOKUP($B65,'Data Consensus annual'!$BH$9:$BN$215,'per month Consensus'!C$1, FALSE)</f>
        <v>0.43849419243256582</v>
      </c>
      <c r="I65" s="23"/>
      <c r="K65" s="18">
        <f>VLOOKUP($B65,'Data Consensus annual'!$BH$9:$BN$215,'per month Consensus'!D$1, FALSE)</f>
        <v>1.275798351409017</v>
      </c>
      <c r="L65" s="18">
        <f>VLOOKUP($B65,'Data Consensus annual'!$BH$9:$BN$215,'per month Consensus'!E$1, FALSE)</f>
        <v>1.6031458333333339</v>
      </c>
      <c r="M65" s="18">
        <f>VLOOKUP($B65,'Data Consensus annual'!$BH$9:$BN$215,'per month Consensus'!F$1, FALSE)</f>
        <v>1.823100649350649</v>
      </c>
      <c r="N65" s="18">
        <f>VLOOKUP($B65,'Data Consensus annual'!$BH$9:$BN$215,'per month Consensus'!G$1, FALSE)</f>
        <v>1.929078571428571</v>
      </c>
      <c r="O65" s="18">
        <f>VLOOKUP($B65,'Data Consensus annual'!$BH$9:$BN$215,'per month Consensus'!H$1, FALSE)</f>
        <v>1.9524087301587301</v>
      </c>
    </row>
    <row r="66" spans="2:16" x14ac:dyDescent="0.25">
      <c r="B66" s="22">
        <v>40269</v>
      </c>
      <c r="C66" s="18">
        <f>VLOOKUP($B66,'Data Consensus annual'!$BH$9:$BN$215,'per month Consensus'!C$1, FALSE)</f>
        <v>1.2489320391707459</v>
      </c>
      <c r="I66" s="23"/>
      <c r="K66" s="18">
        <f>VLOOKUP($B66,'Data Consensus annual'!$BH$9:$BN$215,'per month Consensus'!D$1, FALSE)</f>
        <v>1.447051391114897</v>
      </c>
      <c r="L66" s="18">
        <f>VLOOKUP($B66,'Data Consensus annual'!$BH$9:$BN$215,'per month Consensus'!E$1, FALSE)</f>
        <v>1.5081506867685279</v>
      </c>
      <c r="M66" s="18">
        <f>VLOOKUP($B66,'Data Consensus annual'!$BH$9:$BN$215,'per month Consensus'!F$1, FALSE)</f>
        <v>1.836363636363636</v>
      </c>
      <c r="N66" s="18">
        <f>VLOOKUP($B66,'Data Consensus annual'!$BH$9:$BN$215,'per month Consensus'!G$1, FALSE)</f>
        <v>1.9</v>
      </c>
      <c r="O66" s="18">
        <f>VLOOKUP($B66,'Data Consensus annual'!$BH$9:$BN$215,'per month Consensus'!H$1, FALSE)</f>
        <v>1.96</v>
      </c>
    </row>
    <row r="67" spans="2:16" x14ac:dyDescent="0.25">
      <c r="B67" s="22">
        <v>40634</v>
      </c>
      <c r="C67" s="18">
        <f>VLOOKUP($B67,'Data Consensus annual'!$BH$9:$BN$215,'per month Consensus'!C$1, FALSE)</f>
        <v>2.4357247634036772</v>
      </c>
      <c r="I67" s="23"/>
      <c r="K67" s="18">
        <f>VLOOKUP($B67,'Data Consensus annual'!$BH$9:$BN$215,'per month Consensus'!D$1, FALSE)</f>
        <v>1.8220449093235651</v>
      </c>
      <c r="L67" s="18">
        <f>VLOOKUP($B67,'Data Consensus annual'!$BH$9:$BN$215,'per month Consensus'!E$1, FALSE)</f>
        <v>1.733470398953497</v>
      </c>
      <c r="M67" s="18">
        <f>VLOOKUP($B67,'Data Consensus annual'!$BH$9:$BN$215,'per month Consensus'!F$1, FALSE)</f>
        <v>1.9365719805998389</v>
      </c>
      <c r="N67" s="18">
        <f>VLOOKUP($B67,'Data Consensus annual'!$BH$9:$BN$215,'per month Consensus'!G$1, FALSE)</f>
        <v>2.0511716873791301</v>
      </c>
      <c r="O67" s="18">
        <f>VLOOKUP($B67,'Data Consensus annual'!$BH$9:$BN$215,'per month Consensus'!H$1, FALSE)</f>
        <v>2.2666666666666671</v>
      </c>
    </row>
    <row r="68" spans="2:16" x14ac:dyDescent="0.25">
      <c r="B68" s="22">
        <v>41000</v>
      </c>
      <c r="C68" s="18">
        <f>VLOOKUP($B68,'Data Consensus annual'!$BH$9:$BN$215,'per month Consensus'!C$1, FALSE)</f>
        <v>2.2894635475098211</v>
      </c>
      <c r="I68" s="23"/>
      <c r="K68" s="18">
        <f>VLOOKUP($B68,'Data Consensus annual'!$BH$9:$BN$215,'per month Consensus'!D$1, FALSE)</f>
        <v>1.7421380659960819</v>
      </c>
      <c r="L68" s="18">
        <f>VLOOKUP($B68,'Data Consensus annual'!$BH$9:$BN$215,'per month Consensus'!E$1, FALSE)</f>
        <v>1.884516046186153</v>
      </c>
      <c r="M68" s="18">
        <f>VLOOKUP($B68,'Data Consensus annual'!$BH$9:$BN$215,'per month Consensus'!F$1, FALSE)</f>
        <v>2.0599648694476529</v>
      </c>
      <c r="N68" s="18">
        <f>VLOOKUP($B68,'Data Consensus annual'!$BH$9:$BN$215,'per month Consensus'!G$1, FALSE)</f>
        <v>2.0333333333333332</v>
      </c>
      <c r="O68" s="18">
        <f>VLOOKUP($B68,'Data Consensus annual'!$BH$9:$BN$215,'per month Consensus'!H$1, FALSE)</f>
        <v>1.9</v>
      </c>
    </row>
    <row r="69" spans="2:16" x14ac:dyDescent="0.25">
      <c r="B69" s="22">
        <v>41365</v>
      </c>
      <c r="C69" s="18">
        <f>VLOOKUP($B69,'Data Consensus annual'!$BH$9:$BN$215,'per month Consensus'!C$1, FALSE)</f>
        <v>1.6833883211263641</v>
      </c>
      <c r="I69" s="23"/>
      <c r="K69" s="18">
        <f>VLOOKUP($B69,'Data Consensus annual'!$BH$9:$BN$215,'per month Consensus'!D$1, FALSE)</f>
        <v>1.6452262910766171</v>
      </c>
      <c r="L69" s="18">
        <f>VLOOKUP($B69,'Data Consensus annual'!$BH$9:$BN$215,'per month Consensus'!E$1, FALSE)</f>
        <v>1.7551728579704871</v>
      </c>
      <c r="M69" s="18">
        <f>VLOOKUP($B69,'Data Consensus annual'!$BH$9:$BN$215,'per month Consensus'!F$1, FALSE)</f>
        <v>1.877555748601444</v>
      </c>
      <c r="N69" s="18">
        <f>VLOOKUP($B69,'Data Consensus annual'!$BH$9:$BN$215,'per month Consensus'!G$1, FALSE)</f>
        <v>1.931857473703529</v>
      </c>
      <c r="O69" s="18">
        <f>VLOOKUP($B69,'Data Consensus annual'!$BH$9:$BN$215,'per month Consensus'!H$1, FALSE)</f>
        <v>2.0270185912573608</v>
      </c>
    </row>
    <row r="70" spans="2:16" x14ac:dyDescent="0.25">
      <c r="B70" s="22">
        <v>41730</v>
      </c>
      <c r="C70" s="18">
        <f>VLOOKUP($B70,'Data Consensus annual'!$BH$9:$BN$215,'per month Consensus'!C$1, FALSE)</f>
        <v>0.86812463655297678</v>
      </c>
      <c r="I70" s="23"/>
      <c r="K70" s="18">
        <f>VLOOKUP($B70,'Data Consensus annual'!$BH$9:$BN$215,'per month Consensus'!D$1, FALSE)</f>
        <v>1.2667781536376641</v>
      </c>
      <c r="L70" s="18">
        <f>VLOOKUP($B70,'Data Consensus annual'!$BH$9:$BN$215,'per month Consensus'!E$1, FALSE)</f>
        <v>1.5496348277852401</v>
      </c>
      <c r="M70" s="18">
        <f>VLOOKUP($B70,'Data Consensus annual'!$BH$9:$BN$215,'per month Consensus'!F$1, FALSE)</f>
        <v>1.7090040196573779</v>
      </c>
      <c r="N70" s="18">
        <f>VLOOKUP($B70,'Data Consensus annual'!$BH$9:$BN$215,'per month Consensus'!G$1, FALSE)</f>
        <v>1.802631846426739</v>
      </c>
      <c r="O70" s="18">
        <f>VLOOKUP($B70,'Data Consensus annual'!$BH$9:$BN$215,'per month Consensus'!H$1, FALSE)</f>
        <v>1.914378979395376</v>
      </c>
    </row>
    <row r="71" spans="2:16" x14ac:dyDescent="0.25">
      <c r="B71" s="22">
        <v>42095</v>
      </c>
      <c r="C71" s="18">
        <f>VLOOKUP($B71,'Data Consensus annual'!$BH$9:$BN$215,'per month Consensus'!C$1, FALSE)</f>
        <v>9.6389474764388181E-2</v>
      </c>
      <c r="I71" s="23"/>
      <c r="K71" s="18">
        <f>VLOOKUP($B71,'Data Consensus annual'!$BH$9:$BN$215,'per month Consensus'!D$1, FALSE)</f>
        <v>1.2020713531381857</v>
      </c>
      <c r="L71" s="18">
        <f>VLOOKUP($B71,'Data Consensus annual'!$BH$9:$BN$215,'per month Consensus'!E$1, FALSE)</f>
        <v>1.5079095242119278</v>
      </c>
      <c r="M71" s="18">
        <f>VLOOKUP($B71,'Data Consensus annual'!$BH$9:$BN$215,'per month Consensus'!F$1, FALSE)</f>
        <v>1.6556802392944032</v>
      </c>
      <c r="N71" s="18">
        <f>VLOOKUP($B71,'Data Consensus annual'!$BH$9:$BN$215,'per month Consensus'!G$1, FALSE)</f>
        <v>1.7534814523994107</v>
      </c>
      <c r="O71" s="18">
        <f>VLOOKUP($B71,'Data Consensus annual'!$BH$9:$BN$215,'per month Consensus'!H$1, FALSE)</f>
        <v>1.8624220045272228</v>
      </c>
    </row>
    <row r="72" spans="2:16" x14ac:dyDescent="0.25">
      <c r="B72" s="22">
        <v>36281</v>
      </c>
      <c r="C72" s="18">
        <f>VLOOKUP($B72,'Data Consensus annual'!$BH$9:$BN$215,'per month Consensus'!C$1,FALSE)</f>
        <v>1.1000000000000001</v>
      </c>
      <c r="I72" s="23"/>
      <c r="P72" s="18">
        <f>VLOOKUP($B72,'Data Consensus annual'!$BH$9:$BN$215,'per month Consensus'!D$1,FALSE)</f>
        <v>1.6</v>
      </c>
    </row>
    <row r="73" spans="2:16" x14ac:dyDescent="0.25">
      <c r="B73" s="22">
        <v>36647</v>
      </c>
      <c r="C73" s="18">
        <f>VLOOKUP($B73,'Data Consensus annual'!$BH$9:$BN$215,'per month Consensus'!C$1,FALSE)</f>
        <v>1.7</v>
      </c>
      <c r="I73" s="23"/>
      <c r="P73" s="18">
        <f>VLOOKUP($B73,'Data Consensus annual'!$BH$9:$BN$215,'per month Consensus'!D$1,FALSE)</f>
        <v>1.7</v>
      </c>
    </row>
    <row r="74" spans="2:16" x14ac:dyDescent="0.25">
      <c r="B74" s="22">
        <v>37012</v>
      </c>
      <c r="C74" s="18">
        <f>VLOOKUP($B74,'Data Consensus annual'!$BH$9:$BN$215,'per month Consensus'!C$1,FALSE)</f>
        <v>2.2999999999999998</v>
      </c>
      <c r="I74" s="23"/>
      <c r="P74" s="18">
        <f>VLOOKUP($B74,'Data Consensus annual'!$BH$9:$BN$215,'per month Consensus'!D$1,FALSE)</f>
        <v>1.8</v>
      </c>
    </row>
    <row r="75" spans="2:16" x14ac:dyDescent="0.25">
      <c r="B75" s="22">
        <v>37377</v>
      </c>
      <c r="C75" s="18">
        <f>VLOOKUP($B75,'Data Consensus annual'!$BH$9:$BN$215,'per month Consensus'!C$1,FALSE)</f>
        <v>2</v>
      </c>
      <c r="I75" s="23"/>
      <c r="P75" s="18">
        <f>VLOOKUP($B75,'Data Consensus annual'!$BH$9:$BN$215,'per month Consensus'!D$1,FALSE)</f>
        <v>1.9</v>
      </c>
    </row>
    <row r="76" spans="2:16" x14ac:dyDescent="0.25">
      <c r="B76" s="22">
        <v>37742</v>
      </c>
      <c r="C76" s="18">
        <f>VLOOKUP($B76,'Data Consensus annual'!$BH$9:$BN$215,'per month Consensus'!C$1,FALSE)</f>
        <v>1.9520199533071889</v>
      </c>
      <c r="P76" s="18">
        <f>VLOOKUP($B76,'Data Consensus annual'!$BH$9:$BN$215,'per month Consensus'!D$1,FALSE)</f>
        <v>1.5572347221245411</v>
      </c>
    </row>
    <row r="77" spans="2:16" x14ac:dyDescent="0.25">
      <c r="B77" s="22">
        <v>38108</v>
      </c>
      <c r="C77" s="18">
        <f>VLOOKUP($B77,'Data Consensus annual'!$BH$9:$BN$215,'per month Consensus'!C$1,FALSE)</f>
        <v>1.8313438983140971</v>
      </c>
      <c r="P77" s="18">
        <f>VLOOKUP($B77,'Data Consensus annual'!$BH$9:$BN$215,'per month Consensus'!D$1,FALSE)</f>
        <v>1.6480020264360489</v>
      </c>
    </row>
    <row r="78" spans="2:16" x14ac:dyDescent="0.25">
      <c r="B78" s="22">
        <v>38473</v>
      </c>
      <c r="C78" s="18">
        <f>VLOOKUP($B78,'Data Consensus annual'!$BH$9:$BN$215,'per month Consensus'!C$1,FALSE)</f>
        <v>1.8349719725432068</v>
      </c>
      <c r="P78" s="18">
        <f>VLOOKUP($B78,'Data Consensus annual'!$BH$9:$BN$215,'per month Consensus'!D$1,FALSE)</f>
        <v>1.684148270163053</v>
      </c>
    </row>
    <row r="79" spans="2:16" x14ac:dyDescent="0.25">
      <c r="B79" s="22">
        <v>38838</v>
      </c>
      <c r="C79" s="18">
        <f>VLOOKUP($B79,'Data Consensus annual'!$BH$9:$BN$215,'per month Consensus'!C$1,FALSE)</f>
        <v>2.1126764093551009</v>
      </c>
      <c r="P79" s="18">
        <f>VLOOKUP($B79,'Data Consensus annual'!$BH$9:$BN$215,'per month Consensus'!D$1,FALSE)</f>
        <v>2.077069015393866</v>
      </c>
    </row>
    <row r="80" spans="2:16" x14ac:dyDescent="0.25">
      <c r="B80" s="22">
        <v>39203</v>
      </c>
      <c r="C80" s="18">
        <f>VLOOKUP($B80,'Data Consensus annual'!$BH$9:$BN$215,'per month Consensus'!C$1,FALSE)</f>
        <v>1.8878650872446521</v>
      </c>
      <c r="P80" s="18">
        <f>VLOOKUP($B80,'Data Consensus annual'!$BH$9:$BN$215,'per month Consensus'!D$1,FALSE)</f>
        <v>1.9352915265308581</v>
      </c>
    </row>
    <row r="81" spans="2:17" x14ac:dyDescent="0.25">
      <c r="B81" s="22">
        <v>39569</v>
      </c>
      <c r="C81" s="18">
        <f>VLOOKUP($B81,'Data Consensus annual'!$BH$9:$BN$215,'per month Consensus'!C$1,FALSE)</f>
        <v>3.0829020682524892</v>
      </c>
      <c r="P81" s="18">
        <f>VLOOKUP($B81,'Data Consensus annual'!$BH$9:$BN$215,'per month Consensus'!D$1,FALSE)</f>
        <v>2.1267205939306573</v>
      </c>
    </row>
    <row r="82" spans="2:17" x14ac:dyDescent="0.25">
      <c r="B82" s="22">
        <v>39934</v>
      </c>
      <c r="C82" s="18">
        <f>VLOOKUP($B82,'Data Consensus annual'!$BH$9:$BN$215,'per month Consensus'!C$1,FALSE)</f>
        <v>0.38483427638161766</v>
      </c>
      <c r="P82" s="18">
        <f>VLOOKUP($B82,'Data Consensus annual'!$BH$9:$BN$215,'per month Consensus'!D$1,FALSE)</f>
        <v>1.2174106305800489</v>
      </c>
    </row>
    <row r="83" spans="2:17" x14ac:dyDescent="0.25">
      <c r="B83" s="22">
        <v>40299</v>
      </c>
      <c r="C83" s="18">
        <f>VLOOKUP($B83,'Data Consensus annual'!$BH$9:$BN$215,'per month Consensus'!C$1,FALSE)</f>
        <v>1.33202015683643</v>
      </c>
      <c r="P83" s="18">
        <f>VLOOKUP($B83,'Data Consensus annual'!$BH$9:$BN$215,'per month Consensus'!D$1,FALSE)</f>
        <v>1.43365336704221</v>
      </c>
    </row>
    <row r="84" spans="2:17" x14ac:dyDescent="0.25">
      <c r="B84" s="22">
        <v>40664</v>
      </c>
      <c r="C84" s="18">
        <f>VLOOKUP($B84,'Data Consensus annual'!$BH$9:$BN$215,'per month Consensus'!C$1,FALSE)</f>
        <v>2.5462893970336</v>
      </c>
      <c r="P84" s="18">
        <f>VLOOKUP($B84,'Data Consensus annual'!$BH$9:$BN$215,'per month Consensus'!D$1,FALSE)</f>
        <v>1.8600623171779798</v>
      </c>
    </row>
    <row r="85" spans="2:17" x14ac:dyDescent="0.25">
      <c r="B85" s="22">
        <v>41030</v>
      </c>
      <c r="C85" s="18">
        <f>VLOOKUP($B85,'Data Consensus annual'!$BH$9:$BN$215,'per month Consensus'!C$1,FALSE)</f>
        <v>2.3875893691671131</v>
      </c>
      <c r="P85" s="18">
        <f>VLOOKUP($B85,'Data Consensus annual'!$BH$9:$BN$215,'per month Consensus'!D$1,FALSE)</f>
        <v>1.7710186899780453</v>
      </c>
    </row>
    <row r="86" spans="2:17" x14ac:dyDescent="0.25">
      <c r="B86" s="22">
        <v>41395</v>
      </c>
      <c r="C86" s="18">
        <f>VLOOKUP($B86,'Data Consensus annual'!$BH$9:$BN$215,'per month Consensus'!C$1,FALSE)</f>
        <v>1.5700392195416737</v>
      </c>
      <c r="P86" s="18">
        <f>VLOOKUP($B86,'Data Consensus annual'!$BH$9:$BN$215,'per month Consensus'!D$1,FALSE)</f>
        <v>1.5586752343353909</v>
      </c>
    </row>
    <row r="87" spans="2:17" x14ac:dyDescent="0.25">
      <c r="B87" s="22">
        <v>41760</v>
      </c>
      <c r="C87" s="18">
        <f>VLOOKUP($B87,'Data Consensus annual'!$BH$9:$BN$215,'per month Consensus'!C$1,FALSE)</f>
        <v>0.82055803366822899</v>
      </c>
      <c r="P87" s="18">
        <f>VLOOKUP($B87,'Data Consensus annual'!$BH$9:$BN$215,'per month Consensus'!D$1,FALSE)</f>
        <v>1.2668319056933461</v>
      </c>
    </row>
    <row r="88" spans="2:17" x14ac:dyDescent="0.25">
      <c r="B88" s="22">
        <v>42125</v>
      </c>
      <c r="C88" s="18">
        <f>VLOOKUP($B88,'Data Consensus annual'!$BH$9:$BN$215,'per month Consensus'!C$1,FALSE)</f>
        <v>0.14973640709499444</v>
      </c>
      <c r="P88" s="18">
        <f>VLOOKUP($B88,'Data Consensus annual'!$BH$9:$BN$215,'per month Consensus'!D$1,FALSE)</f>
        <v>1.2369049653048927</v>
      </c>
    </row>
    <row r="89" spans="2:17" x14ac:dyDescent="0.25">
      <c r="B89" s="22">
        <v>36312</v>
      </c>
      <c r="C89" s="18">
        <f>VLOOKUP($B89,'Data Consensus annual'!$BH$9:$BN$215,'per month Consensus'!C$1, FALSE)</f>
        <v>1.1000000000000001</v>
      </c>
      <c r="Q89" s="18">
        <f>VLOOKUP($B89,'Data Consensus annual'!$BH$9:$BN$215,'per month Consensus'!D$1, FALSE)</f>
        <v>1.5</v>
      </c>
    </row>
    <row r="90" spans="2:17" x14ac:dyDescent="0.25">
      <c r="B90" s="22">
        <v>36678</v>
      </c>
      <c r="C90" s="18">
        <f>VLOOKUP($B90,'Data Consensus annual'!$BH$9:$BN$215,'per month Consensus'!C$1, FALSE)</f>
        <v>1.8</v>
      </c>
      <c r="Q90" s="18">
        <f>VLOOKUP($B90,'Data Consensus annual'!$BH$9:$BN$215,'per month Consensus'!D$1, FALSE)</f>
        <v>1.7</v>
      </c>
    </row>
    <row r="91" spans="2:17" x14ac:dyDescent="0.25">
      <c r="B91" s="22">
        <v>37043</v>
      </c>
      <c r="C91" s="18">
        <f>VLOOKUP($B91,'Data Consensus annual'!$BH$9:$BN$215,'per month Consensus'!C$1, FALSE)</f>
        <v>2.5</v>
      </c>
      <c r="Q91" s="18">
        <f>VLOOKUP($B91,'Data Consensus annual'!$BH$9:$BN$215,'per month Consensus'!D$1, FALSE)</f>
        <v>1.9</v>
      </c>
    </row>
    <row r="92" spans="2:17" x14ac:dyDescent="0.25">
      <c r="B92" s="22">
        <v>37408</v>
      </c>
      <c r="C92" s="18">
        <f>VLOOKUP($B92,'Data Consensus annual'!$BH$9:$BN$215,'per month Consensus'!C$1, FALSE)</f>
        <v>2.1</v>
      </c>
      <c r="Q92" s="18">
        <f>VLOOKUP($B92,'Data Consensus annual'!$BH$9:$BN$215,'per month Consensus'!D$1, FALSE)</f>
        <v>1.9</v>
      </c>
    </row>
    <row r="93" spans="2:17" x14ac:dyDescent="0.25">
      <c r="B93" s="22">
        <v>37773</v>
      </c>
      <c r="C93" s="18">
        <f>VLOOKUP($B93,'Data Consensus annual'!$BH$9:$BN$215,'per month Consensus'!C$1, FALSE)</f>
        <v>1.9012328795486459</v>
      </c>
      <c r="Q93" s="18">
        <f>VLOOKUP($B93,'Data Consensus annual'!$BH$9:$BN$215,'per month Consensus'!D$1, FALSE)</f>
        <v>1.450123924069789</v>
      </c>
    </row>
    <row r="94" spans="2:17" x14ac:dyDescent="0.25">
      <c r="B94" s="22">
        <v>38139</v>
      </c>
      <c r="C94" s="18">
        <f>VLOOKUP($B94,'Data Consensus annual'!$BH$9:$BN$215,'per month Consensus'!C$1, FALSE)</f>
        <v>2.0201426371087101</v>
      </c>
      <c r="Q94" s="18">
        <f>VLOOKUP($B94,'Data Consensus annual'!$BH$9:$BN$215,'per month Consensus'!D$1, FALSE)</f>
        <v>1.7149564974012819</v>
      </c>
    </row>
    <row r="95" spans="2:17" x14ac:dyDescent="0.25">
      <c r="B95" s="22">
        <v>38504</v>
      </c>
      <c r="C95" s="18">
        <f>VLOOKUP($B95,'Data Consensus annual'!$BH$9:$BN$215,'per month Consensus'!C$1, FALSE)</f>
        <v>1.9114435739107511</v>
      </c>
      <c r="Q95" s="18">
        <f>VLOOKUP($B95,'Data Consensus annual'!$BH$9:$BN$215,'per month Consensus'!D$1, FALSE)</f>
        <v>1.6582323526060909</v>
      </c>
    </row>
    <row r="96" spans="2:17" x14ac:dyDescent="0.25">
      <c r="B96" s="22">
        <v>38869</v>
      </c>
      <c r="C96" s="18">
        <f>VLOOKUP($B96,'Data Consensus annual'!$BH$9:$BN$215,'per month Consensus'!C$1, FALSE)</f>
        <v>2.1994807660916451</v>
      </c>
      <c r="Q96" s="18">
        <f>VLOOKUP($B96,'Data Consensus annual'!$BH$9:$BN$215,'per month Consensus'!D$1, FALSE)</f>
        <v>2.1170284795587029</v>
      </c>
    </row>
    <row r="97" spans="2:22" x14ac:dyDescent="0.25">
      <c r="B97" s="22">
        <v>39234</v>
      </c>
      <c r="C97" s="18">
        <f>VLOOKUP($B97,'Data Consensus annual'!$BH$9:$BN$215,'per month Consensus'!C$1, FALSE)</f>
        <v>1.9608910264771209</v>
      </c>
      <c r="Q97" s="18">
        <f>VLOOKUP($B97,'Data Consensus annual'!$BH$9:$BN$215,'per month Consensus'!D$1, FALSE)</f>
        <v>1.980803134381679</v>
      </c>
    </row>
    <row r="98" spans="2:22" x14ac:dyDescent="0.25">
      <c r="B98" s="22">
        <v>39600</v>
      </c>
      <c r="C98" s="18">
        <f>VLOOKUP($B98,'Data Consensus annual'!$BH$9:$BN$215,'per month Consensus'!C$1, FALSE)</f>
        <v>3.3232983272366492</v>
      </c>
      <c r="Q98" s="18">
        <f>VLOOKUP($B98,'Data Consensus annual'!$BH$9:$BN$215,'per month Consensus'!D$1, FALSE)</f>
        <v>2.2786464854924691</v>
      </c>
    </row>
    <row r="99" spans="2:22" x14ac:dyDescent="0.25">
      <c r="B99" s="22">
        <v>39965</v>
      </c>
      <c r="C99" s="18">
        <f>VLOOKUP($B99,'Data Consensus annual'!$BH$9:$BN$215,'per month Consensus'!C$1, FALSE)</f>
        <v>0.38226455838735351</v>
      </c>
      <c r="Q99" s="18">
        <f>VLOOKUP($B99,'Data Consensus annual'!$BH$9:$BN$215,'per month Consensus'!D$1, FALSE)</f>
        <v>1.2088903433808471</v>
      </c>
    </row>
    <row r="100" spans="2:22" x14ac:dyDescent="0.25">
      <c r="B100" s="22">
        <v>40330</v>
      </c>
      <c r="C100" s="18">
        <f>VLOOKUP($B100,'Data Consensus annual'!$BH$9:$BN$215,'per month Consensus'!C$1, FALSE)</f>
        <v>1.4368098797765498</v>
      </c>
      <c r="Q100" s="18">
        <f>VLOOKUP($B100,'Data Consensus annual'!$BH$9:$BN$215,'per month Consensus'!D$1, FALSE)</f>
        <v>1.5200490621887499</v>
      </c>
    </row>
    <row r="101" spans="2:22" x14ac:dyDescent="0.25">
      <c r="B101" s="22">
        <v>40695</v>
      </c>
      <c r="C101" s="18">
        <f>VLOOKUP($B101,'Data Consensus annual'!$BH$9:$BN$215,'per month Consensus'!C$1, FALSE)</f>
        <v>2.6283337323601499</v>
      </c>
      <c r="Q101" s="18">
        <f>VLOOKUP($B101,'Data Consensus annual'!$BH$9:$BN$215,'per month Consensus'!D$1, FALSE)</f>
        <v>1.8758070217274301</v>
      </c>
    </row>
    <row r="102" spans="2:22" x14ac:dyDescent="0.25">
      <c r="B102" s="22">
        <v>41061</v>
      </c>
      <c r="C102" s="18">
        <f>VLOOKUP($B102,'Data Consensus annual'!$BH$9:$BN$215,'per month Consensus'!C$1, FALSE)</f>
        <v>2.3438490099027653</v>
      </c>
      <c r="Q102" s="18">
        <f>VLOOKUP($B102,'Data Consensus annual'!$BH$9:$BN$215,'per month Consensus'!D$1, FALSE)</f>
        <v>1.7147919913913836</v>
      </c>
    </row>
    <row r="103" spans="2:22" x14ac:dyDescent="0.25">
      <c r="B103" s="22">
        <v>41426</v>
      </c>
      <c r="C103" s="18">
        <f>VLOOKUP($B103,'Data Consensus annual'!$BH$9:$BN$215,'per month Consensus'!C$1, FALSE)</f>
        <v>1.4761001613935902</v>
      </c>
      <c r="Q103" s="18">
        <f>VLOOKUP($B103,'Data Consensus annual'!$BH$9:$BN$215,'per month Consensus'!D$1, FALSE)</f>
        <v>1.4689704010732485</v>
      </c>
    </row>
    <row r="104" spans="2:22" x14ac:dyDescent="0.25">
      <c r="B104" s="22">
        <v>41791</v>
      </c>
      <c r="C104" s="18">
        <f>VLOOKUP($B104,'Data Consensus annual'!$BH$9:$BN$215,'per month Consensus'!C$1, FALSE)</f>
        <v>0.69725789871553634</v>
      </c>
      <c r="Q104" s="18">
        <f>VLOOKUP($B104,'Data Consensus annual'!$BH$9:$BN$215,'per month Consensus'!D$1, FALSE)</f>
        <v>1.1786158716722708</v>
      </c>
    </row>
    <row r="105" spans="2:22" x14ac:dyDescent="0.25">
      <c r="B105" s="22">
        <v>42156</v>
      </c>
      <c r="C105" s="18">
        <f>VLOOKUP($B105,'Data Consensus annual'!$BH$9:$BN$215,'per month Consensus'!C$1, FALSE)</f>
        <v>0.23868730100230198</v>
      </c>
      <c r="Q105" s="18">
        <f>VLOOKUP($B105,'Data Consensus annual'!$BH$9:$BN$215,'per month Consensus'!D$1, FALSE)</f>
        <v>1.3090235176930203</v>
      </c>
    </row>
    <row r="106" spans="2:22" x14ac:dyDescent="0.25">
      <c r="B106" s="22">
        <v>35977</v>
      </c>
      <c r="C106" s="18">
        <f>VLOOKUP($B106,'Data Consensus annual'!$BH$9:$BN$215,'per month Consensus'!C$1, FALSE)</f>
        <v>1.4</v>
      </c>
      <c r="R106" s="18">
        <f>VLOOKUP($B106,'Data Consensus annual'!$BH$9:$BN$215,'per month Consensus'!D$1, FALSE)</f>
        <v>1.8</v>
      </c>
    </row>
    <row r="107" spans="2:22" x14ac:dyDescent="0.25">
      <c r="B107" s="22">
        <v>36342</v>
      </c>
      <c r="C107" s="18">
        <f>VLOOKUP($B107,'Data Consensus annual'!$BH$9:$BN$215,'per month Consensus'!C$1, FALSE)</f>
        <v>1.1000000000000001</v>
      </c>
      <c r="R107" s="18">
        <f>VLOOKUP($B107,'Data Consensus annual'!$BH$9:$BN$215,'per month Consensus'!D$1, FALSE)</f>
        <v>1.5</v>
      </c>
      <c r="S107" s="18" t="str">
        <f>VLOOKUP($B107,'Data Consensus annual'!$BH$9:$BN$215,'per month Consensus'!E$1, FALSE)</f>
        <v/>
      </c>
      <c r="T107" s="18" t="str">
        <f>VLOOKUP($B107,'Data Consensus annual'!$BH$9:$BN$215,'per month Consensus'!F$1, FALSE)</f>
        <v/>
      </c>
      <c r="U107" s="18" t="str">
        <f>VLOOKUP($B107,'Data Consensus annual'!$BH$9:$BN$215,'per month Consensus'!G$1, FALSE)</f>
        <v/>
      </c>
      <c r="V107" s="18" t="str">
        <f>VLOOKUP($B107,'Data Consensus annual'!$BH$9:$BN$215,'per month Consensus'!H$1, FALSE)</f>
        <v/>
      </c>
    </row>
    <row r="108" spans="2:22" x14ac:dyDescent="0.25">
      <c r="B108" s="22">
        <v>36708</v>
      </c>
      <c r="C108" s="18">
        <f>VLOOKUP($B108,'Data Consensus annual'!$BH$9:$BN$215,'per month Consensus'!C$1, FALSE)</f>
        <v>1.9</v>
      </c>
      <c r="R108" s="18">
        <f>VLOOKUP($B108,'Data Consensus annual'!$BH$9:$BN$215,'per month Consensus'!D$1, FALSE)</f>
        <v>1.7</v>
      </c>
      <c r="S108" s="18" t="str">
        <f>VLOOKUP($B108,'Data Consensus annual'!$BH$9:$BN$215,'per month Consensus'!E$1, FALSE)</f>
        <v/>
      </c>
      <c r="T108" s="18" t="str">
        <f>VLOOKUP($B108,'Data Consensus annual'!$BH$9:$BN$215,'per month Consensus'!F$1, FALSE)</f>
        <v/>
      </c>
      <c r="U108" s="18" t="str">
        <f>VLOOKUP($B108,'Data Consensus annual'!$BH$9:$BN$215,'per month Consensus'!G$1, FALSE)</f>
        <v/>
      </c>
      <c r="V108" s="18" t="str">
        <f>VLOOKUP($B108,'Data Consensus annual'!$BH$9:$BN$215,'per month Consensus'!H$1, FALSE)</f>
        <v/>
      </c>
    </row>
    <row r="109" spans="2:22" x14ac:dyDescent="0.25">
      <c r="B109" s="22">
        <v>37073</v>
      </c>
      <c r="C109" s="18">
        <f>VLOOKUP($B109,'Data Consensus annual'!$BH$9:$BN$215,'per month Consensus'!C$1, FALSE)</f>
        <v>2.7</v>
      </c>
      <c r="R109" s="18">
        <f>VLOOKUP($B109,'Data Consensus annual'!$BH$9:$BN$215,'per month Consensus'!D$1, FALSE)</f>
        <v>1.9</v>
      </c>
      <c r="S109" s="18" t="str">
        <f>VLOOKUP($B109,'Data Consensus annual'!$BH$9:$BN$215,'per month Consensus'!E$1, FALSE)</f>
        <v/>
      </c>
      <c r="T109" s="18" t="str">
        <f>VLOOKUP($B109,'Data Consensus annual'!$BH$9:$BN$215,'per month Consensus'!F$1, FALSE)</f>
        <v/>
      </c>
      <c r="U109" s="18" t="str">
        <f>VLOOKUP($B109,'Data Consensus annual'!$BH$9:$BN$215,'per month Consensus'!G$1, FALSE)</f>
        <v/>
      </c>
      <c r="V109" s="18" t="str">
        <f>VLOOKUP($B109,'Data Consensus annual'!$BH$9:$BN$215,'per month Consensus'!H$1, FALSE)</f>
        <v/>
      </c>
    </row>
    <row r="110" spans="2:22" x14ac:dyDescent="0.25">
      <c r="B110" s="22">
        <v>37438</v>
      </c>
      <c r="C110" s="18">
        <f>VLOOKUP($B110,'Data Consensus annual'!$BH$9:$BN$215,'per month Consensus'!C$1, FALSE)</f>
        <v>2.1</v>
      </c>
      <c r="R110" s="18">
        <f>VLOOKUP($B110,'Data Consensus annual'!$BH$9:$BN$215,'per month Consensus'!D$1, FALSE)</f>
        <v>1.9</v>
      </c>
      <c r="S110" s="18" t="str">
        <f>VLOOKUP($B110,'Data Consensus annual'!$BH$9:$BN$215,'per month Consensus'!E$1, FALSE)</f>
        <v/>
      </c>
      <c r="T110" s="18" t="str">
        <f>VLOOKUP($B110,'Data Consensus annual'!$BH$9:$BN$215,'per month Consensus'!F$1, FALSE)</f>
        <v/>
      </c>
      <c r="U110" s="18" t="str">
        <f>VLOOKUP($B110,'Data Consensus annual'!$BH$9:$BN$215,'per month Consensus'!G$1, FALSE)</f>
        <v/>
      </c>
      <c r="V110" s="18" t="str">
        <f>VLOOKUP($B110,'Data Consensus annual'!$BH$9:$BN$215,'per month Consensus'!H$1, FALSE)</f>
        <v/>
      </c>
    </row>
    <row r="111" spans="2:22" x14ac:dyDescent="0.25">
      <c r="B111" s="22">
        <v>37803</v>
      </c>
      <c r="C111" s="18">
        <f>VLOOKUP($B111,'Data Consensus annual'!$BH$9:$BN$215,'per month Consensus'!C$1, FALSE)</f>
        <v>1.9014791423911042</v>
      </c>
      <c r="R111" s="18">
        <f>VLOOKUP($B111,'Data Consensus annual'!$BH$9:$BN$215,'per month Consensus'!D$1, FALSE)</f>
        <v>1.4119639751330071</v>
      </c>
      <c r="S111" s="18" t="str">
        <f>VLOOKUP($B111,'Data Consensus annual'!$BH$9:$BN$215,'per month Consensus'!E$1, FALSE)</f>
        <v/>
      </c>
      <c r="T111" s="18" t="str">
        <f>VLOOKUP($B111,'Data Consensus annual'!$BH$9:$BN$215,'per month Consensus'!F$1, FALSE)</f>
        <v/>
      </c>
      <c r="U111" s="18" t="str">
        <f>VLOOKUP($B111,'Data Consensus annual'!$BH$9:$BN$215,'per month Consensus'!G$1, FALSE)</f>
        <v/>
      </c>
      <c r="V111" s="18" t="str">
        <f>VLOOKUP($B111,'Data Consensus annual'!$BH$9:$BN$215,'per month Consensus'!H$1, FALSE)</f>
        <v/>
      </c>
    </row>
    <row r="112" spans="2:22" x14ac:dyDescent="0.25">
      <c r="B112" s="22">
        <v>38169</v>
      </c>
      <c r="C112" s="18">
        <f>VLOOKUP($B112,'Data Consensus annual'!$BH$9:$BN$215,'per month Consensus'!C$1, FALSE)</f>
        <v>2.0673702250313819</v>
      </c>
      <c r="R112" s="18">
        <f>VLOOKUP($B112,'Data Consensus annual'!$BH$9:$BN$215,'per month Consensus'!D$1, FALSE)</f>
        <v>1.7591334217450068</v>
      </c>
      <c r="S112" s="18" t="str">
        <f>VLOOKUP($B112,'Data Consensus annual'!$BH$9:$BN$215,'per month Consensus'!E$1, FALSE)</f>
        <v/>
      </c>
      <c r="T112" s="18" t="str">
        <f>VLOOKUP($B112,'Data Consensus annual'!$BH$9:$BN$215,'per month Consensus'!F$1, FALSE)</f>
        <v/>
      </c>
      <c r="U112" s="18" t="str">
        <f>VLOOKUP($B112,'Data Consensus annual'!$BH$9:$BN$215,'per month Consensus'!G$1, FALSE)</f>
        <v/>
      </c>
      <c r="V112" s="18" t="str">
        <f>VLOOKUP($B112,'Data Consensus annual'!$BH$9:$BN$215,'per month Consensus'!H$1, FALSE)</f>
        <v/>
      </c>
    </row>
    <row r="113" spans="2:23" x14ac:dyDescent="0.25">
      <c r="B113" s="22">
        <v>38534</v>
      </c>
      <c r="C113" s="18">
        <f>VLOOKUP($B113,'Data Consensus annual'!$BH$9:$BN$215,'per month Consensus'!C$1, FALSE)</f>
        <v>1.993359175715842</v>
      </c>
      <c r="R113" s="18">
        <f>VLOOKUP($B113,'Data Consensus annual'!$BH$9:$BN$215,'per month Consensus'!D$1, FALSE)</f>
        <v>1.6632170983879579</v>
      </c>
      <c r="S113" s="18" t="str">
        <f>VLOOKUP($B113,'Data Consensus annual'!$BH$9:$BN$215,'per month Consensus'!E$1, FALSE)</f>
        <v/>
      </c>
      <c r="T113" s="18" t="str">
        <f>VLOOKUP($B113,'Data Consensus annual'!$BH$9:$BN$215,'per month Consensus'!F$1, FALSE)</f>
        <v/>
      </c>
      <c r="U113" s="18" t="str">
        <f>VLOOKUP($B113,'Data Consensus annual'!$BH$9:$BN$215,'per month Consensus'!G$1, FALSE)</f>
        <v/>
      </c>
      <c r="V113" s="18" t="str">
        <f>VLOOKUP($B113,'Data Consensus annual'!$BH$9:$BN$215,'per month Consensus'!H$1, FALSE)</f>
        <v/>
      </c>
    </row>
    <row r="114" spans="2:23" x14ac:dyDescent="0.25">
      <c r="B114" s="22">
        <v>38899</v>
      </c>
      <c r="C114" s="18">
        <f>VLOOKUP($B114,'Data Consensus annual'!$BH$9:$BN$215,'per month Consensus'!C$1, FALSE)</f>
        <v>2.2345157465117249</v>
      </c>
      <c r="R114" s="18">
        <f>VLOOKUP($B114,'Data Consensus annual'!$BH$9:$BN$215,'per month Consensus'!D$1, FALSE)</f>
        <v>2.14881434850802</v>
      </c>
      <c r="S114" s="18" t="str">
        <f>VLOOKUP($B114,'Data Consensus annual'!$BH$9:$BN$215,'per month Consensus'!E$1, FALSE)</f>
        <v/>
      </c>
      <c r="T114" s="18" t="str">
        <f>VLOOKUP($B114,'Data Consensus annual'!$BH$9:$BN$215,'per month Consensus'!F$1, FALSE)</f>
        <v/>
      </c>
      <c r="U114" s="18" t="str">
        <f>VLOOKUP($B114,'Data Consensus annual'!$BH$9:$BN$215,'per month Consensus'!G$1, FALSE)</f>
        <v/>
      </c>
      <c r="V114" s="18" t="str">
        <f>VLOOKUP($B114,'Data Consensus annual'!$BH$9:$BN$215,'per month Consensus'!H$1, FALSE)</f>
        <v/>
      </c>
    </row>
    <row r="115" spans="2:23" x14ac:dyDescent="0.25">
      <c r="B115" s="22">
        <v>39264</v>
      </c>
      <c r="C115" s="18">
        <f>VLOOKUP($B115,'Data Consensus annual'!$BH$9:$BN$215,'per month Consensus'!C$1, FALSE)</f>
        <v>1.9734968981917982</v>
      </c>
      <c r="R115" s="18">
        <f>VLOOKUP($B115,'Data Consensus annual'!$BH$9:$BN$215,'per month Consensus'!D$1, FALSE)</f>
        <v>1.9937716049031211</v>
      </c>
      <c r="S115" s="18" t="str">
        <f>VLOOKUP($B115,'Data Consensus annual'!$BH$9:$BN$215,'per month Consensus'!E$1, FALSE)</f>
        <v/>
      </c>
      <c r="T115" s="18" t="str">
        <f>VLOOKUP($B115,'Data Consensus annual'!$BH$9:$BN$215,'per month Consensus'!F$1, FALSE)</f>
        <v/>
      </c>
      <c r="U115" s="18" t="str">
        <f>VLOOKUP($B115,'Data Consensus annual'!$BH$9:$BN$215,'per month Consensus'!G$1, FALSE)</f>
        <v/>
      </c>
      <c r="V115" s="18" t="str">
        <f>VLOOKUP($B115,'Data Consensus annual'!$BH$9:$BN$215,'per month Consensus'!H$1, FALSE)</f>
        <v/>
      </c>
    </row>
    <row r="116" spans="2:23" x14ac:dyDescent="0.25">
      <c r="B116" s="22">
        <v>39630</v>
      </c>
      <c r="C116" s="18">
        <f>VLOOKUP($B116,'Data Consensus annual'!$BH$9:$BN$215,'per month Consensus'!C$1, FALSE)</f>
        <v>3.5725190269905864</v>
      </c>
      <c r="R116" s="18">
        <f>VLOOKUP($B116,'Data Consensus annual'!$BH$9:$BN$215,'per month Consensus'!D$1, FALSE)</f>
        <v>2.4469254305445931</v>
      </c>
      <c r="S116" s="18" t="str">
        <f>VLOOKUP($B116,'Data Consensus annual'!$BH$9:$BN$215,'per month Consensus'!E$1, FALSE)</f>
        <v/>
      </c>
      <c r="T116" s="18" t="str">
        <f>VLOOKUP($B116,'Data Consensus annual'!$BH$9:$BN$215,'per month Consensus'!F$1, FALSE)</f>
        <v/>
      </c>
      <c r="U116" s="18" t="str">
        <f>VLOOKUP($B116,'Data Consensus annual'!$BH$9:$BN$215,'per month Consensus'!G$1, FALSE)</f>
        <v/>
      </c>
      <c r="V116" s="18" t="str">
        <f>VLOOKUP($B116,'Data Consensus annual'!$BH$9:$BN$215,'per month Consensus'!H$1, FALSE)</f>
        <v/>
      </c>
    </row>
    <row r="117" spans="2:23" x14ac:dyDescent="0.25">
      <c r="B117" s="22">
        <v>39995</v>
      </c>
      <c r="C117" s="18">
        <f>VLOOKUP($B117,'Data Consensus annual'!$BH$9:$BN$215,'per month Consensus'!C$1, FALSE)</f>
        <v>0.3661917424422183</v>
      </c>
      <c r="R117" s="18">
        <f>VLOOKUP($B117,'Data Consensus annual'!$BH$9:$BN$215,'per month Consensus'!D$1, FALSE)</f>
        <v>1.2167723534201169</v>
      </c>
      <c r="S117" s="18" t="str">
        <f>VLOOKUP($B117,'Data Consensus annual'!$BH$9:$BN$215,'per month Consensus'!E$1, FALSE)</f>
        <v/>
      </c>
      <c r="T117" s="18" t="str">
        <f>VLOOKUP($B117,'Data Consensus annual'!$BH$9:$BN$215,'per month Consensus'!F$1, FALSE)</f>
        <v/>
      </c>
      <c r="U117" s="18" t="str">
        <f>VLOOKUP($B117,'Data Consensus annual'!$BH$9:$BN$215,'per month Consensus'!G$1, FALSE)</f>
        <v/>
      </c>
      <c r="V117" s="18" t="str">
        <f>VLOOKUP($B117,'Data Consensus annual'!$BH$9:$BN$215,'per month Consensus'!H$1, FALSE)</f>
        <v/>
      </c>
    </row>
    <row r="118" spans="2:23" x14ac:dyDescent="0.25">
      <c r="B118" s="22">
        <v>40360</v>
      </c>
      <c r="C118" s="18">
        <f>VLOOKUP($B118,'Data Consensus annual'!$BH$9:$BN$215,'per month Consensus'!C$1, FALSE)</f>
        <v>1.45613953128477</v>
      </c>
      <c r="R118" s="18">
        <f>VLOOKUP($B118,'Data Consensus annual'!$BH$9:$BN$215,'per month Consensus'!D$1, FALSE)</f>
        <v>1.5399842988751802</v>
      </c>
      <c r="S118" s="18" t="str">
        <f>VLOOKUP($B118,'Data Consensus annual'!$BH$9:$BN$215,'per month Consensus'!E$1, FALSE)</f>
        <v/>
      </c>
      <c r="T118" s="18" t="str">
        <f>VLOOKUP($B118,'Data Consensus annual'!$BH$9:$BN$215,'per month Consensus'!F$1, FALSE)</f>
        <v/>
      </c>
      <c r="U118" s="18" t="str">
        <f>VLOOKUP($B118,'Data Consensus annual'!$BH$9:$BN$215,'per month Consensus'!G$1, FALSE)</f>
        <v/>
      </c>
      <c r="V118" s="18" t="str">
        <f>VLOOKUP($B118,'Data Consensus annual'!$BH$9:$BN$215,'per month Consensus'!H$1, FALSE)</f>
        <v/>
      </c>
    </row>
    <row r="119" spans="2:23" x14ac:dyDescent="0.25">
      <c r="B119" s="22">
        <v>40725</v>
      </c>
      <c r="C119" s="18">
        <f>VLOOKUP($B119,'Data Consensus annual'!$BH$9:$BN$215,'per month Consensus'!C$1, FALSE)</f>
        <v>2.6348018708717098</v>
      </c>
      <c r="R119" s="18">
        <f>VLOOKUP($B119,'Data Consensus annual'!$BH$9:$BN$215,'per month Consensus'!D$1, FALSE)</f>
        <v>1.9155177812436599</v>
      </c>
      <c r="S119" s="18" t="str">
        <f>VLOOKUP($B119,'Data Consensus annual'!$BH$9:$BN$215,'per month Consensus'!E$1, FALSE)</f>
        <v/>
      </c>
      <c r="T119" s="18" t="str">
        <f>VLOOKUP($B119,'Data Consensus annual'!$BH$9:$BN$215,'per month Consensus'!F$1, FALSE)</f>
        <v/>
      </c>
      <c r="U119" s="18" t="str">
        <f>VLOOKUP($B119,'Data Consensus annual'!$BH$9:$BN$215,'per month Consensus'!G$1, FALSE)</f>
        <v/>
      </c>
      <c r="V119" s="18" t="str">
        <f>VLOOKUP($B119,'Data Consensus annual'!$BH$9:$BN$215,'per month Consensus'!H$1, FALSE)</f>
        <v/>
      </c>
    </row>
    <row r="120" spans="2:23" x14ac:dyDescent="0.25">
      <c r="B120" s="22">
        <v>41091</v>
      </c>
      <c r="C120" s="18">
        <f>VLOOKUP($B120,'Data Consensus annual'!$BH$9:$BN$215,'per month Consensus'!C$1, FALSE)</f>
        <v>2.3134487633417917</v>
      </c>
      <c r="R120" s="18">
        <f>VLOOKUP($B120,'Data Consensus annual'!$BH$9:$BN$215,'per month Consensus'!D$1, FALSE)</f>
        <v>1.7240994838461807</v>
      </c>
      <c r="S120" s="18" t="str">
        <f>VLOOKUP($B120,'Data Consensus annual'!$BH$9:$BN$215,'per month Consensus'!E$1, FALSE)</f>
        <v/>
      </c>
      <c r="T120" s="18" t="str">
        <f>VLOOKUP($B120,'Data Consensus annual'!$BH$9:$BN$215,'per month Consensus'!F$1, FALSE)</f>
        <v/>
      </c>
      <c r="U120" s="18" t="str">
        <f>VLOOKUP($B120,'Data Consensus annual'!$BH$9:$BN$215,'per month Consensus'!G$1, FALSE)</f>
        <v/>
      </c>
      <c r="V120" s="18" t="str">
        <f>VLOOKUP($B120,'Data Consensus annual'!$BH$9:$BN$215,'per month Consensus'!H$1, FALSE)</f>
        <v/>
      </c>
    </row>
    <row r="121" spans="2:23" x14ac:dyDescent="0.25">
      <c r="B121" s="22">
        <v>41456</v>
      </c>
      <c r="C121" s="18">
        <f>VLOOKUP($B121,'Data Consensus annual'!$BH$9:$BN$215,'per month Consensus'!C$1, FALSE)</f>
        <v>1.4693853231429925</v>
      </c>
      <c r="R121" s="18">
        <f>VLOOKUP($B121,'Data Consensus annual'!$BH$9:$BN$215,'per month Consensus'!D$1, FALSE)</f>
        <v>1.4620203513942964</v>
      </c>
      <c r="S121" s="18" t="str">
        <f>VLOOKUP($B121,'Data Consensus annual'!$BH$9:$BN$215,'per month Consensus'!E$1, FALSE)</f>
        <v/>
      </c>
      <c r="T121" s="18" t="str">
        <f>VLOOKUP($B121,'Data Consensus annual'!$BH$9:$BN$215,'per month Consensus'!F$1, FALSE)</f>
        <v/>
      </c>
      <c r="U121" s="18" t="str">
        <f>VLOOKUP($B121,'Data Consensus annual'!$BH$9:$BN$215,'per month Consensus'!G$1, FALSE)</f>
        <v/>
      </c>
      <c r="V121" s="18" t="str">
        <f>VLOOKUP($B121,'Data Consensus annual'!$BH$9:$BN$215,'per month Consensus'!H$1, FALSE)</f>
        <v/>
      </c>
    </row>
    <row r="122" spans="2:23" x14ac:dyDescent="0.25">
      <c r="B122" s="22">
        <v>41821</v>
      </c>
      <c r="C122" s="18">
        <f>VLOOKUP($B122,'Data Consensus annual'!$BH$9:$BN$215,'per month Consensus'!C$1, FALSE)</f>
        <v>0.65067714150924749</v>
      </c>
      <c r="R122" s="18">
        <f>VLOOKUP($B122,'Data Consensus annual'!$BH$9:$BN$215,'per month Consensus'!D$1, FALSE)</f>
        <v>1.1564857971799529</v>
      </c>
      <c r="S122" s="18">
        <f>VLOOKUP($B122,'Data Consensus annual'!$BH$9:$BN$215,'per month Consensus'!E$1, FALSE)</f>
        <v>1.4274744578903631</v>
      </c>
      <c r="T122" s="18">
        <f>VLOOKUP($B122,'Data Consensus annual'!$BH$9:$BN$215,'per month Consensus'!F$1, FALSE)</f>
        <v>1.5841743246215889</v>
      </c>
      <c r="U122" s="18">
        <f>VLOOKUP($B122,'Data Consensus annual'!$BH$9:$BN$215,'per month Consensus'!G$1, FALSE)</f>
        <v>1.690593808446027</v>
      </c>
      <c r="V122" s="18">
        <f>VLOOKUP($B122,'Data Consensus annual'!$BH$9:$BN$215,'per month Consensus'!H$1, FALSE)</f>
        <v>1.7507009401752871</v>
      </c>
    </row>
    <row r="123" spans="2:23" x14ac:dyDescent="0.25">
      <c r="B123" s="22">
        <v>42186</v>
      </c>
      <c r="C123" s="18">
        <f>VLOOKUP($B123,'Data Consensus annual'!$BH$9:$BN$215,'per month Consensus'!C$1, FALSE)</f>
        <v>0.23856806947296302</v>
      </c>
      <c r="R123" s="18">
        <f>VLOOKUP($B123,'Data Consensus annual'!$BH$9:$BN$215,'per month Consensus'!D$1, FALSE)</f>
        <v>1.2862310171192017</v>
      </c>
      <c r="S123" s="18">
        <f>VLOOKUP($B123,'Data Consensus annual'!$BH$9:$BN$215,'per month Consensus'!E$1, FALSE)</f>
        <v>1.5354180411722711</v>
      </c>
      <c r="T123" s="18">
        <f>VLOOKUP($B123,'Data Consensus annual'!$BH$9:$BN$215,'per month Consensus'!F$1, FALSE)</f>
        <v>1.6380033245931933</v>
      </c>
      <c r="U123" s="18">
        <f>VLOOKUP($B123,'Data Consensus annual'!$BH$9:$BN$215,'per month Consensus'!G$1, FALSE)</f>
        <v>1.6263576441753218</v>
      </c>
      <c r="V123" s="18">
        <f>VLOOKUP($B123,'Data Consensus annual'!$BH$9:$BN$215,'per month Consensus'!H$1, FALSE)</f>
        <v>1.7434752206687203</v>
      </c>
    </row>
    <row r="124" spans="2:23" x14ac:dyDescent="0.25">
      <c r="B124" s="22">
        <v>36008</v>
      </c>
      <c r="C124" s="18">
        <f>VLOOKUP($B124,'Data Consensus annual'!$BH$9:$BN$215,'per month Consensus'!C$1,FALSE)</f>
        <v>1.4</v>
      </c>
      <c r="W124" s="18">
        <f>VLOOKUP($B124,'Data Consensus annual'!$BH$9:$BN$215,'per month Consensus'!D$1,FALSE)</f>
        <v>1.7</v>
      </c>
    </row>
    <row r="125" spans="2:23" x14ac:dyDescent="0.25">
      <c r="B125" s="22">
        <v>36373</v>
      </c>
      <c r="C125" s="18">
        <f>VLOOKUP($B125,'Data Consensus annual'!$BH$9:$BN$215,'per month Consensus'!C$1,FALSE)</f>
        <v>1.1000000000000001</v>
      </c>
      <c r="W125" s="18">
        <f>VLOOKUP($B125,'Data Consensus annual'!$BH$9:$BN$215,'per month Consensus'!D$1,FALSE)</f>
        <v>1.5</v>
      </c>
    </row>
    <row r="126" spans="2:23" x14ac:dyDescent="0.25">
      <c r="B126" s="22">
        <v>36739</v>
      </c>
      <c r="C126" s="18">
        <f>VLOOKUP($B126,'Data Consensus annual'!$BH$9:$BN$215,'per month Consensus'!C$1,FALSE)</f>
        <v>2</v>
      </c>
      <c r="W126" s="18">
        <f>VLOOKUP($B126,'Data Consensus annual'!$BH$9:$BN$215,'per month Consensus'!D$1,FALSE)</f>
        <v>1.7</v>
      </c>
    </row>
    <row r="127" spans="2:23" x14ac:dyDescent="0.25">
      <c r="B127" s="22">
        <v>37104</v>
      </c>
      <c r="C127" s="18">
        <f>VLOOKUP($B127,'Data Consensus annual'!$BH$9:$BN$215,'per month Consensus'!C$1,FALSE)</f>
        <v>2.6</v>
      </c>
      <c r="W127" s="18">
        <f>VLOOKUP($B127,'Data Consensus annual'!$BH$9:$BN$215,'per month Consensus'!D$1,FALSE)</f>
        <v>1.9</v>
      </c>
    </row>
    <row r="128" spans="2:23" x14ac:dyDescent="0.25">
      <c r="B128" s="22">
        <v>37469</v>
      </c>
      <c r="C128" s="18">
        <f>VLOOKUP($B128,'Data Consensus annual'!$BH$9:$BN$215,'per month Consensus'!C$1,FALSE)</f>
        <v>2.1</v>
      </c>
      <c r="W128" s="18">
        <f>VLOOKUP($B128,'Data Consensus annual'!$BH$9:$BN$215,'per month Consensus'!D$1,FALSE)</f>
        <v>1.8</v>
      </c>
    </row>
    <row r="129" spans="2:24" x14ac:dyDescent="0.25">
      <c r="B129" s="22">
        <v>37834</v>
      </c>
      <c r="C129" s="18">
        <f>VLOOKUP($B129,'Data Consensus annual'!$BH$9:$BN$215,'per month Consensus'!C$1,FALSE)</f>
        <v>1.91768802280554</v>
      </c>
      <c r="W129" s="18">
        <f>VLOOKUP($B129,'Data Consensus annual'!$BH$9:$BN$215,'per month Consensus'!D$1,FALSE)</f>
        <v>1.4271855353411611</v>
      </c>
    </row>
    <row r="130" spans="2:24" x14ac:dyDescent="0.25">
      <c r="B130" s="22">
        <v>38200</v>
      </c>
      <c r="C130" s="18">
        <f>VLOOKUP($B130,'Data Consensus annual'!$BH$9:$BN$215,'per month Consensus'!C$1,FALSE)</f>
        <v>2.103899664912932</v>
      </c>
      <c r="W130" s="18">
        <f>VLOOKUP($B130,'Data Consensus annual'!$BH$9:$BN$215,'per month Consensus'!D$1,FALSE)</f>
        <v>1.7572752439691339</v>
      </c>
    </row>
    <row r="131" spans="2:24" x14ac:dyDescent="0.25">
      <c r="B131" s="22">
        <v>38565</v>
      </c>
      <c r="C131" s="18">
        <f>VLOOKUP($B131,'Data Consensus annual'!$BH$9:$BN$215,'per month Consensus'!C$1,FALSE)</f>
        <v>2.011079677486892</v>
      </c>
      <c r="W131" s="18">
        <f>VLOOKUP($B131,'Data Consensus annual'!$BH$9:$BN$215,'per month Consensus'!D$1,FALSE)</f>
        <v>1.6679524943928001</v>
      </c>
    </row>
    <row r="132" spans="2:24" x14ac:dyDescent="0.25">
      <c r="B132" s="22">
        <v>38930</v>
      </c>
      <c r="C132" s="18">
        <f>VLOOKUP($B132,'Data Consensus annual'!$BH$9:$BN$215,'per month Consensus'!C$1,FALSE)</f>
        <v>2.273545660168836</v>
      </c>
      <c r="W132" s="18">
        <f>VLOOKUP($B132,'Data Consensus annual'!$BH$9:$BN$215,'per month Consensus'!D$1,FALSE)</f>
        <v>2.190673047818394</v>
      </c>
    </row>
    <row r="133" spans="2:24" x14ac:dyDescent="0.25">
      <c r="B133" s="22">
        <v>39295</v>
      </c>
      <c r="C133" s="18">
        <f>VLOOKUP($B133,'Data Consensus annual'!$BH$9:$BN$215,'per month Consensus'!C$1,FALSE)</f>
        <v>1.9847714153388998</v>
      </c>
      <c r="W133" s="18">
        <f>VLOOKUP($B133,'Data Consensus annual'!$BH$9:$BN$215,'per month Consensus'!D$1,FALSE)</f>
        <v>2.0053279378547217</v>
      </c>
    </row>
    <row r="134" spans="2:24" x14ac:dyDescent="0.25">
      <c r="B134" s="22">
        <v>39661</v>
      </c>
      <c r="C134" s="18">
        <f>VLOOKUP($B134,'Data Consensus annual'!$BH$9:$BN$215,'per month Consensus'!C$1,FALSE)</f>
        <v>3.6101697555079491</v>
      </c>
      <c r="W134" s="18">
        <f>VLOOKUP($B134,'Data Consensus annual'!$BH$9:$BN$215,'per month Consensus'!D$1,FALSE)</f>
        <v>2.531614304963739</v>
      </c>
    </row>
    <row r="135" spans="2:24" x14ac:dyDescent="0.25">
      <c r="B135" s="22">
        <v>40026</v>
      </c>
      <c r="C135" s="18">
        <f>VLOOKUP($B135,'Data Consensus annual'!$BH$9:$BN$215,'per month Consensus'!C$1,FALSE)</f>
        <v>0.29626476770514737</v>
      </c>
      <c r="W135" s="18">
        <f>VLOOKUP($B135,'Data Consensus annual'!$BH$9:$BN$215,'per month Consensus'!D$1,FALSE)</f>
        <v>1.1844053044496821</v>
      </c>
    </row>
    <row r="136" spans="2:24" x14ac:dyDescent="0.25">
      <c r="B136" s="22">
        <v>40391</v>
      </c>
      <c r="C136" s="18">
        <f>VLOOKUP($B136,'Data Consensus annual'!$BH$9:$BN$215,'per month Consensus'!C$1,FALSE)</f>
        <v>1.47906975819449</v>
      </c>
      <c r="W136" s="18">
        <f>VLOOKUP($B136,'Data Consensus annual'!$BH$9:$BN$215,'per month Consensus'!D$1,FALSE)</f>
        <v>1.5514065350326001</v>
      </c>
    </row>
    <row r="137" spans="2:24" x14ac:dyDescent="0.25">
      <c r="B137" s="22">
        <v>40756</v>
      </c>
      <c r="C137" s="18">
        <f>VLOOKUP($B137,'Data Consensus annual'!$BH$9:$BN$215,'per month Consensus'!C$1,FALSE)</f>
        <v>2.6073368560083199</v>
      </c>
      <c r="W137" s="18">
        <f>VLOOKUP($B137,'Data Consensus annual'!$BH$9:$BN$215,'per month Consensus'!D$1,FALSE)</f>
        <v>1.89654475851467</v>
      </c>
    </row>
    <row r="138" spans="2:24" x14ac:dyDescent="0.25">
      <c r="B138" s="22">
        <v>41122</v>
      </c>
      <c r="C138" s="18">
        <f>VLOOKUP($B138,'Data Consensus annual'!$BH$9:$BN$215,'per month Consensus'!C$1,FALSE)</f>
        <v>2.3326231739375793</v>
      </c>
      <c r="W138" s="18">
        <f>VLOOKUP($B138,'Data Consensus annual'!$BH$9:$BN$215,'per month Consensus'!D$1,FALSE)</f>
        <v>1.735897565791799</v>
      </c>
    </row>
    <row r="139" spans="2:24" x14ac:dyDescent="0.25">
      <c r="B139" s="22">
        <v>41487</v>
      </c>
      <c r="C139" s="18">
        <f>VLOOKUP($B139,'Data Consensus annual'!$BH$9:$BN$215,'per month Consensus'!C$1,FALSE)</f>
        <v>1.4901789383530548</v>
      </c>
      <c r="W139" s="18">
        <f>VLOOKUP($B139,'Data Consensus annual'!$BH$9:$BN$215,'per month Consensus'!D$1,FALSE)</f>
        <v>1.4811833172226425</v>
      </c>
    </row>
    <row r="140" spans="2:24" x14ac:dyDescent="0.25">
      <c r="B140" s="22">
        <v>41852</v>
      </c>
      <c r="C140" s="18">
        <f>VLOOKUP($B140,'Data Consensus annual'!$BH$9:$BN$215,'per month Consensus'!C$1,FALSE)</f>
        <v>0.64145240372420975</v>
      </c>
      <c r="W140" s="18">
        <f>VLOOKUP($B140,'Data Consensus annual'!$BH$9:$BN$215,'per month Consensus'!D$1,FALSE)</f>
        <v>1.1012746532854982</v>
      </c>
    </row>
    <row r="141" spans="2:24" x14ac:dyDescent="0.25">
      <c r="B141" s="22">
        <v>42217</v>
      </c>
      <c r="C141" s="18">
        <f>VLOOKUP($B141,'Data Consensus annual'!$BH$9:$BN$215,'per month Consensus'!C$1,FALSE)</f>
        <v>0.21944750332216231</v>
      </c>
      <c r="W141" s="18">
        <f>VLOOKUP($B141,'Data Consensus annual'!$BH$9:$BN$215,'per month Consensus'!D$1,FALSE)</f>
        <v>1.2787257246996337</v>
      </c>
    </row>
    <row r="142" spans="2:24" x14ac:dyDescent="0.25">
      <c r="B142" s="22">
        <v>36039</v>
      </c>
      <c r="C142" s="18">
        <f>VLOOKUP($B142,'Data Consensus annual'!$BH$9:$BN$215,'per month Consensus'!C$1,FALSE)</f>
        <v>1.3</v>
      </c>
      <c r="X142" s="18">
        <f>VLOOKUP($B142,'Data Consensus annual'!$BH$9:$BN$215,'per month Consensus'!D$1,FALSE)</f>
        <v>1.5</v>
      </c>
    </row>
    <row r="143" spans="2:24" x14ac:dyDescent="0.25">
      <c r="B143" s="22">
        <v>36404</v>
      </c>
      <c r="C143" s="18">
        <f>VLOOKUP($B143,'Data Consensus annual'!$BH$9:$BN$215,'per month Consensus'!C$1,FALSE)</f>
        <v>1.1000000000000001</v>
      </c>
      <c r="X143" s="18">
        <f>VLOOKUP($B143,'Data Consensus annual'!$BH$9:$BN$215,'per month Consensus'!D$1,FALSE)</f>
        <v>1.6</v>
      </c>
    </row>
    <row r="144" spans="2:24" x14ac:dyDescent="0.25">
      <c r="B144" s="22">
        <v>36770</v>
      </c>
      <c r="C144" s="18">
        <f>VLOOKUP($B144,'Data Consensus annual'!$BH$9:$BN$215,'per month Consensus'!C$1,FALSE)</f>
        <v>2.1</v>
      </c>
      <c r="X144" s="18">
        <f>VLOOKUP($B144,'Data Consensus annual'!$BH$9:$BN$215,'per month Consensus'!D$1,FALSE)</f>
        <v>1.8</v>
      </c>
    </row>
    <row r="145" spans="2:29" x14ac:dyDescent="0.25">
      <c r="B145" s="22">
        <v>37135</v>
      </c>
      <c r="C145" s="18">
        <f>VLOOKUP($B145,'Data Consensus annual'!$BH$9:$BN$215,'per month Consensus'!C$1,FALSE)</f>
        <v>2.7</v>
      </c>
      <c r="X145" s="18">
        <f>VLOOKUP($B145,'Data Consensus annual'!$BH$9:$BN$215,'per month Consensus'!D$1,FALSE)</f>
        <v>1.9</v>
      </c>
    </row>
    <row r="146" spans="2:29" x14ac:dyDescent="0.25">
      <c r="B146" s="22">
        <v>37500</v>
      </c>
      <c r="C146" s="18">
        <f>VLOOKUP($B146,'Data Consensus annual'!$BH$9:$BN$215,'per month Consensus'!C$1,FALSE)</f>
        <v>2.1</v>
      </c>
      <c r="X146" s="18">
        <f>VLOOKUP($B146,'Data Consensus annual'!$BH$9:$BN$215,'per month Consensus'!D$1,FALSE)</f>
        <v>1.8</v>
      </c>
    </row>
    <row r="147" spans="2:29" x14ac:dyDescent="0.25">
      <c r="B147" s="22">
        <v>37865</v>
      </c>
      <c r="C147" s="18">
        <f>VLOOKUP($B147,'Data Consensus annual'!$BH$9:$BN$215,'per month Consensus'!C$1,FALSE)</f>
        <v>1.9872670275743731</v>
      </c>
      <c r="X147" s="18">
        <f>VLOOKUP($B147,'Data Consensus annual'!$BH$9:$BN$215,'per month Consensus'!D$1,FALSE)</f>
        <v>1.5037517846810948</v>
      </c>
    </row>
    <row r="148" spans="2:29" x14ac:dyDescent="0.25">
      <c r="B148" s="22">
        <v>38231</v>
      </c>
      <c r="C148" s="18">
        <f>VLOOKUP($B148,'Data Consensus annual'!$BH$9:$BN$215,'per month Consensus'!C$1,FALSE)</f>
        <v>2.1137671206352242</v>
      </c>
      <c r="X148" s="18">
        <f>VLOOKUP($B148,'Data Consensus annual'!$BH$9:$BN$215,'per month Consensus'!D$1,FALSE)</f>
        <v>1.792903233382845</v>
      </c>
    </row>
    <row r="149" spans="2:29" x14ac:dyDescent="0.25">
      <c r="B149" s="22">
        <v>38596</v>
      </c>
      <c r="C149" s="18">
        <f>VLOOKUP($B149,'Data Consensus annual'!$BH$9:$BN$215,'per month Consensus'!C$1,FALSE)</f>
        <v>2.0855674473560453</v>
      </c>
      <c r="X149" s="18">
        <f>VLOOKUP($B149,'Data Consensus annual'!$BH$9:$BN$215,'per month Consensus'!D$1,FALSE)</f>
        <v>1.8173922765935022</v>
      </c>
    </row>
    <row r="150" spans="2:29" x14ac:dyDescent="0.25">
      <c r="B150" s="22">
        <v>38961</v>
      </c>
      <c r="C150" s="18">
        <f>VLOOKUP($B150,'Data Consensus annual'!$BH$9:$BN$215,'per month Consensus'!C$1,FALSE)</f>
        <v>2.2997175851256491</v>
      </c>
      <c r="X150" s="18">
        <f>VLOOKUP($B150,'Data Consensus annual'!$BH$9:$BN$215,'per month Consensus'!D$1,FALSE)</f>
        <v>2.210926479222576</v>
      </c>
    </row>
    <row r="151" spans="2:29" x14ac:dyDescent="0.25">
      <c r="B151" s="22">
        <v>39326</v>
      </c>
      <c r="C151" s="18">
        <f>VLOOKUP($B151,'Data Consensus annual'!$BH$9:$BN$215,'per month Consensus'!C$1,FALSE)</f>
        <v>1.974478226889673</v>
      </c>
      <c r="X151" s="18">
        <f>VLOOKUP($B151,'Data Consensus annual'!$BH$9:$BN$215,'per month Consensus'!D$1,FALSE)</f>
        <v>1.9795824767011072</v>
      </c>
    </row>
    <row r="152" spans="2:29" x14ac:dyDescent="0.25">
      <c r="B152" s="22">
        <v>39692</v>
      </c>
      <c r="C152" s="18">
        <f>VLOOKUP($B152,'Data Consensus annual'!$BH$9:$BN$215,'per month Consensus'!C$1,FALSE)</f>
        <v>3.5466868966535618</v>
      </c>
      <c r="X152" s="18">
        <f>VLOOKUP($B152,'Data Consensus annual'!$BH$9:$BN$215,'per month Consensus'!D$1,FALSE)</f>
        <v>2.4133436539120159</v>
      </c>
    </row>
    <row r="153" spans="2:29" x14ac:dyDescent="0.25">
      <c r="B153" s="22">
        <v>40057</v>
      </c>
      <c r="C153" s="18">
        <f>VLOOKUP($B153,'Data Consensus annual'!$BH$9:$BN$215,'per month Consensus'!C$1,FALSE)</f>
        <v>0.30737250316743059</v>
      </c>
      <c r="X153" s="18">
        <f>VLOOKUP($B153,'Data Consensus annual'!$BH$9:$BN$215,'per month Consensus'!D$1,FALSE)</f>
        <v>1.166119380142558</v>
      </c>
    </row>
    <row r="154" spans="2:29" x14ac:dyDescent="0.25">
      <c r="B154" s="22">
        <v>40422</v>
      </c>
      <c r="C154" s="18">
        <f>VLOOKUP($B154,'Data Consensus annual'!$BH$9:$BN$215,'per month Consensus'!C$1,FALSE)</f>
        <v>1.5103351871912301</v>
      </c>
      <c r="X154" s="18">
        <f>VLOOKUP($B154,'Data Consensus annual'!$BH$9:$BN$215,'per month Consensus'!D$1,FALSE)</f>
        <v>1.5655969319586602</v>
      </c>
    </row>
    <row r="155" spans="2:29" x14ac:dyDescent="0.25">
      <c r="B155" s="22">
        <v>40787</v>
      </c>
      <c r="C155" s="18">
        <f>VLOOKUP($B155,'Data Consensus annual'!$BH$9:$BN$215,'per month Consensus'!C$1,FALSE)</f>
        <v>2.575976799370113</v>
      </c>
      <c r="X155" s="18">
        <f>VLOOKUP($B155,'Data Consensus annual'!$BH$9:$BN$215,'per month Consensus'!D$1,FALSE)</f>
        <v>1.7631225981405927</v>
      </c>
    </row>
    <row r="156" spans="2:29" x14ac:dyDescent="0.25">
      <c r="B156" s="22">
        <v>41153</v>
      </c>
      <c r="C156" s="18">
        <f>VLOOKUP($B156,'Data Consensus annual'!$BH$9:$BN$215,'per month Consensus'!C$1,FALSE)</f>
        <v>2.4263125821567102</v>
      </c>
      <c r="X156" s="18">
        <f>VLOOKUP($B156,'Data Consensus annual'!$BH$9:$BN$215,'per month Consensus'!D$1,FALSE)</f>
        <v>1.7995923616390037</v>
      </c>
    </row>
    <row r="157" spans="2:29" x14ac:dyDescent="0.25">
      <c r="B157" s="22">
        <v>41518</v>
      </c>
      <c r="C157" s="18">
        <f>VLOOKUP($B157,'Data Consensus annual'!$BH$9:$BN$215,'per month Consensus'!C$1,FALSE)</f>
        <v>1.4926846140438559</v>
      </c>
      <c r="X157" s="18">
        <f>VLOOKUP($B157,'Data Consensus annual'!$BH$9:$BN$215,'per month Consensus'!D$1,FALSE)</f>
        <v>1.4795468688123021</v>
      </c>
    </row>
    <row r="158" spans="2:29" x14ac:dyDescent="0.25">
      <c r="B158" s="22">
        <v>41883</v>
      </c>
      <c r="C158" s="18">
        <f>VLOOKUP($B158,'Data Consensus annual'!$BH$9:$BN$215,'per month Consensus'!C$1,FALSE)</f>
        <v>0.57371737972640025</v>
      </c>
      <c r="X158" s="18">
        <f>VLOOKUP($B158,'Data Consensus annual'!$BH$9:$BN$215,'per month Consensus'!D$1,FALSE)</f>
        <v>1.0697985550437212</v>
      </c>
    </row>
    <row r="159" spans="2:29" x14ac:dyDescent="0.25">
      <c r="B159" s="22">
        <v>42248</v>
      </c>
      <c r="C159" s="18">
        <f>VLOOKUP($B159,'Data Consensus annual'!$BH$9:$BN$215,'per month Consensus'!C$1,FALSE)</f>
        <v>0.17350043532522191</v>
      </c>
      <c r="X159" s="18">
        <f>VLOOKUP($B159,'Data Consensus annual'!$BH$9:$BN$215,'per month Consensus'!D$1,FALSE)</f>
        <v>1.1582711281005726</v>
      </c>
    </row>
    <row r="160" spans="2:29" x14ac:dyDescent="0.25">
      <c r="B160" s="22">
        <v>36069</v>
      </c>
      <c r="C160" s="18">
        <f>VLOOKUP($B160,'Data Consensus annual'!$BH$9:$BN$215,'per month Consensus'!C$1,FALSE)</f>
        <v>1.3</v>
      </c>
      <c r="Y160" s="18">
        <f>VLOOKUP($B160,'Data Consensus annual'!$BH$9:$BN$215,'per month Consensus'!D$1,FALSE)</f>
        <v>1.4</v>
      </c>
      <c r="Z160" s="32"/>
      <c r="AA160" s="32"/>
      <c r="AB160" s="32"/>
      <c r="AC160" s="32"/>
    </row>
    <row r="161" spans="2:29" x14ac:dyDescent="0.25">
      <c r="B161" s="22">
        <v>36434</v>
      </c>
      <c r="C161" s="18">
        <f>VLOOKUP($B161,'Data Consensus annual'!$BH$9:$BN$215,'per month Consensus'!C$1,FALSE)</f>
        <v>1.1000000000000001</v>
      </c>
      <c r="Y161" s="18">
        <f>VLOOKUP($B161,'Data Consensus annual'!$BH$9:$BN$215,'per month Consensus'!D$1,FALSE)</f>
        <v>1.5</v>
      </c>
      <c r="Z161" s="18" t="str">
        <f>VLOOKUP($B161,'Data Consensus annual'!$BH$9:$BN$215,'per month Consensus'!E$1,FALSE)</f>
        <v/>
      </c>
      <c r="AA161" s="18" t="str">
        <f>VLOOKUP($B161,'Data Consensus annual'!$BH$9:$BN$215,'per month Consensus'!F$1,FALSE)</f>
        <v/>
      </c>
      <c r="AB161" s="18" t="str">
        <f>VLOOKUP($B161,'Data Consensus annual'!$BH$9:$BN$215,'per month Consensus'!G$1,FALSE)</f>
        <v/>
      </c>
      <c r="AC161" s="18" t="str">
        <f>VLOOKUP($B161,'Data Consensus annual'!$BH$9:$BN$215,'per month Consensus'!H$1,FALSE)</f>
        <v/>
      </c>
    </row>
    <row r="162" spans="2:29" x14ac:dyDescent="0.25">
      <c r="B162" s="22">
        <v>36800</v>
      </c>
      <c r="C162" s="18">
        <f>VLOOKUP($B162,'Data Consensus annual'!$BH$9:$BN$215,'per month Consensus'!C$1,FALSE)</f>
        <v>2.2000000000000002</v>
      </c>
      <c r="Y162" s="18">
        <f>VLOOKUP($B162,'Data Consensus annual'!$BH$9:$BN$215,'per month Consensus'!D$1,FALSE)</f>
        <v>2</v>
      </c>
      <c r="Z162" s="18" t="str">
        <f>VLOOKUP($B162,'Data Consensus annual'!$BH$9:$BN$215,'per month Consensus'!E$1,FALSE)</f>
        <v/>
      </c>
      <c r="AA162" s="18" t="str">
        <f>VLOOKUP($B162,'Data Consensus annual'!$BH$9:$BN$215,'per month Consensus'!F$1,FALSE)</f>
        <v/>
      </c>
      <c r="AB162" s="18" t="str">
        <f>VLOOKUP($B162,'Data Consensus annual'!$BH$9:$BN$215,'per month Consensus'!G$1,FALSE)</f>
        <v/>
      </c>
      <c r="AC162" s="18" t="str">
        <f>VLOOKUP($B162,'Data Consensus annual'!$BH$9:$BN$215,'per month Consensus'!H$1,FALSE)</f>
        <v/>
      </c>
    </row>
    <row r="163" spans="2:29" x14ac:dyDescent="0.25">
      <c r="B163" s="22">
        <v>37165</v>
      </c>
      <c r="C163" s="18">
        <f>VLOOKUP($B163,'Data Consensus annual'!$BH$9:$BN$215,'per month Consensus'!C$1,FALSE)</f>
        <v>2.7</v>
      </c>
      <c r="Y163" s="18">
        <f>VLOOKUP($B163,'Data Consensus annual'!$BH$9:$BN$215,'per month Consensus'!D$1,FALSE)</f>
        <v>1.8</v>
      </c>
      <c r="Z163" s="18" t="str">
        <f>VLOOKUP($B163,'Data Consensus annual'!$BH$9:$BN$215,'per month Consensus'!E$1,FALSE)</f>
        <v/>
      </c>
      <c r="AA163" s="18" t="str">
        <f>VLOOKUP($B163,'Data Consensus annual'!$BH$9:$BN$215,'per month Consensus'!F$1,FALSE)</f>
        <v/>
      </c>
      <c r="AB163" s="18" t="str">
        <f>VLOOKUP($B163,'Data Consensus annual'!$BH$9:$BN$215,'per month Consensus'!G$1,FALSE)</f>
        <v/>
      </c>
      <c r="AC163" s="18" t="str">
        <f>VLOOKUP($B163,'Data Consensus annual'!$BH$9:$BN$215,'per month Consensus'!H$1,FALSE)</f>
        <v/>
      </c>
    </row>
    <row r="164" spans="2:29" x14ac:dyDescent="0.25">
      <c r="B164" s="22">
        <v>37530</v>
      </c>
      <c r="C164" s="18">
        <f>VLOOKUP($B164,'Data Consensus annual'!$BH$9:$BN$215,'per month Consensus'!C$1,FALSE)</f>
        <v>2.2000000000000002</v>
      </c>
      <c r="Y164" s="18">
        <f>VLOOKUP($B164,'Data Consensus annual'!$BH$9:$BN$215,'per month Consensus'!D$1,FALSE)</f>
        <v>1.9</v>
      </c>
      <c r="Z164" s="18" t="str">
        <f>VLOOKUP($B164,'Data Consensus annual'!$BH$9:$BN$215,'per month Consensus'!E$1,FALSE)</f>
        <v/>
      </c>
      <c r="AA164" s="18" t="str">
        <f>VLOOKUP($B164,'Data Consensus annual'!$BH$9:$BN$215,'per month Consensus'!F$1,FALSE)</f>
        <v/>
      </c>
      <c r="AB164" s="18" t="str">
        <f>VLOOKUP($B164,'Data Consensus annual'!$BH$9:$BN$215,'per month Consensus'!G$1,FALSE)</f>
        <v/>
      </c>
      <c r="AC164" s="18" t="str">
        <f>VLOOKUP($B164,'Data Consensus annual'!$BH$9:$BN$215,'per month Consensus'!H$1,FALSE)</f>
        <v/>
      </c>
    </row>
    <row r="165" spans="2:29" x14ac:dyDescent="0.25">
      <c r="B165" s="22">
        <v>37895</v>
      </c>
      <c r="C165" s="18">
        <f>VLOOKUP($B165,'Data Consensus annual'!$BH$9:$BN$215,'per month Consensus'!C$1,FALSE)</f>
        <v>2.0115416737752159</v>
      </c>
      <c r="Y165" s="18">
        <f>VLOOKUP($B165,'Data Consensus annual'!$BH$9:$BN$215,'per month Consensus'!D$1,FALSE)</f>
        <v>1.5413740216287239</v>
      </c>
      <c r="Z165" s="18">
        <f>VLOOKUP($B165,'Data Consensus annual'!$BH$9:$BN$215,'per month Consensus'!E$1,FALSE)</f>
        <v>1.7</v>
      </c>
      <c r="AA165" s="18">
        <f>VLOOKUP($B165,'Data Consensus annual'!$BH$9:$BN$215,'per month Consensus'!F$1,FALSE)</f>
        <v>1.8</v>
      </c>
      <c r="AB165" s="18">
        <f>VLOOKUP($B165,'Data Consensus annual'!$BH$9:$BN$215,'per month Consensus'!G$1,FALSE)</f>
        <v>1.9</v>
      </c>
      <c r="AC165" s="18">
        <f>VLOOKUP($B165,'Data Consensus annual'!$BH$9:$BN$215,'per month Consensus'!H$1,FALSE)</f>
        <v>1.9</v>
      </c>
    </row>
    <row r="166" spans="2:29" x14ac:dyDescent="0.25">
      <c r="B166" s="22">
        <v>38261</v>
      </c>
      <c r="C166" s="18">
        <f>VLOOKUP($B166,'Data Consensus annual'!$BH$9:$BN$215,'per month Consensus'!C$1,FALSE)</f>
        <v>2.1280020992902688</v>
      </c>
      <c r="Y166" s="18">
        <f>VLOOKUP($B166,'Data Consensus annual'!$BH$9:$BN$215,'per month Consensus'!D$1,FALSE)</f>
        <v>1.8188082025086789</v>
      </c>
      <c r="Z166" s="18">
        <f>VLOOKUP($B166,'Data Consensus annual'!$BH$9:$BN$215,'per month Consensus'!E$1,FALSE)</f>
        <v>1.9</v>
      </c>
      <c r="AA166" s="18">
        <f>VLOOKUP($B166,'Data Consensus annual'!$BH$9:$BN$215,'per month Consensus'!F$1,FALSE)</f>
        <v>1.9</v>
      </c>
      <c r="AB166" s="18">
        <f>VLOOKUP($B166,'Data Consensus annual'!$BH$9:$BN$215,'per month Consensus'!G$1,FALSE)</f>
        <v>1.9</v>
      </c>
      <c r="AC166" s="18">
        <f>VLOOKUP($B166,'Data Consensus annual'!$BH$9:$BN$215,'per month Consensus'!H$1,FALSE)</f>
        <v>1.9</v>
      </c>
    </row>
    <row r="167" spans="2:29" x14ac:dyDescent="0.25">
      <c r="B167" s="22">
        <v>38626</v>
      </c>
      <c r="C167" s="18">
        <f>VLOOKUP($B167,'Data Consensus annual'!$BH$9:$BN$215,'per month Consensus'!C$1,FALSE)</f>
        <v>2.1640937049731588</v>
      </c>
      <c r="Y167" s="18">
        <f>VLOOKUP($B167,'Data Consensus annual'!$BH$9:$BN$215,'per month Consensus'!D$1,FALSE)</f>
        <v>1.861347113379169</v>
      </c>
      <c r="Z167" s="18">
        <f>VLOOKUP($B167,'Data Consensus annual'!$BH$9:$BN$215,'per month Consensus'!E$1,FALSE)</f>
        <v>1.754755416726212</v>
      </c>
      <c r="AA167" s="18">
        <f>VLOOKUP($B167,'Data Consensus annual'!$BH$9:$BN$215,'per month Consensus'!F$1,FALSE)</f>
        <v>1.843451388888889</v>
      </c>
      <c r="AB167" s="18">
        <f>VLOOKUP($B167,'Data Consensus annual'!$BH$9:$BN$215,'per month Consensus'!G$1,FALSE)</f>
        <v>1.8788077731092441</v>
      </c>
      <c r="AC167" s="18">
        <f>VLOOKUP($B167,'Data Consensus annual'!$BH$9:$BN$215,'per month Consensus'!H$1,FALSE)</f>
        <v>1.882352941176471</v>
      </c>
    </row>
    <row r="168" spans="2:29" x14ac:dyDescent="0.25">
      <c r="B168" s="22">
        <v>38991</v>
      </c>
      <c r="C168" s="18">
        <f>VLOOKUP($B168,'Data Consensus annual'!$BH$9:$BN$215,'per month Consensus'!C$1,FALSE)</f>
        <v>2.2516744762839709</v>
      </c>
      <c r="Y168" s="18">
        <f>VLOOKUP($B168,'Data Consensus annual'!$BH$9:$BN$215,'per month Consensus'!D$1,FALSE)</f>
        <v>2.1999888781405601</v>
      </c>
      <c r="Z168" s="18">
        <f>VLOOKUP($B168,'Data Consensus annual'!$BH$9:$BN$215,'per month Consensus'!E$1,FALSE)</f>
        <v>1.9041305803571431</v>
      </c>
      <c r="AA168" s="18">
        <f>VLOOKUP($B168,'Data Consensus annual'!$BH$9:$BN$215,'per month Consensus'!F$1,FALSE)</f>
        <v>1.9454345238095241</v>
      </c>
      <c r="AB168" s="18">
        <f>VLOOKUP($B168,'Data Consensus annual'!$BH$9:$BN$215,'per month Consensus'!G$1,FALSE)</f>
        <v>1.922085459183674</v>
      </c>
      <c r="AC168" s="18">
        <f>VLOOKUP($B168,'Data Consensus annual'!$BH$9:$BN$215,'per month Consensus'!H$1,FALSE)</f>
        <v>1.925</v>
      </c>
    </row>
    <row r="169" spans="2:29" x14ac:dyDescent="0.25">
      <c r="B169" s="22">
        <v>39356</v>
      </c>
      <c r="C169" s="18">
        <f>VLOOKUP($B169,'Data Consensus annual'!$BH$9:$BN$215,'per month Consensus'!C$1,FALSE)</f>
        <v>1.9862554054813699</v>
      </c>
      <c r="Y169" s="18">
        <f>VLOOKUP($B169,'Data Consensus annual'!$BH$9:$BN$215,'per month Consensus'!D$1,FALSE)</f>
        <v>2.0066433275350222</v>
      </c>
      <c r="Z169" s="18">
        <f>VLOOKUP($B169,'Data Consensus annual'!$BH$9:$BN$215,'per month Consensus'!E$1,FALSE)</f>
        <v>2.0278220560588212</v>
      </c>
      <c r="AA169" s="18">
        <f>VLOOKUP($B169,'Data Consensus annual'!$BH$9:$BN$215,'per month Consensus'!F$1,FALSE)</f>
        <v>1.9322098214285719</v>
      </c>
      <c r="AB169" s="18">
        <f>VLOOKUP($B169,'Data Consensus annual'!$BH$9:$BN$215,'per month Consensus'!G$1,FALSE)</f>
        <v>1.941544642857143</v>
      </c>
      <c r="AC169" s="18">
        <f>VLOOKUP($B169,'Data Consensus annual'!$BH$9:$BN$215,'per month Consensus'!H$1,FALSE)</f>
        <v>1.9236666666666671</v>
      </c>
    </row>
    <row r="170" spans="2:29" x14ac:dyDescent="0.25">
      <c r="B170" s="22">
        <v>39722</v>
      </c>
      <c r="C170" s="18">
        <f>VLOOKUP($B170,'Data Consensus annual'!$BH$9:$BN$215,'per month Consensus'!C$1,FALSE)</f>
        <v>3.4470051253781429</v>
      </c>
      <c r="Y170" s="18">
        <f>VLOOKUP($B170,'Data Consensus annual'!$BH$9:$BN$215,'per month Consensus'!D$1,FALSE)</f>
        <v>2.2456763176134631</v>
      </c>
      <c r="Z170" s="18">
        <f>VLOOKUP($B170,'Data Consensus annual'!$BH$9:$BN$215,'per month Consensus'!E$1,FALSE)</f>
        <v>2.0083333333333329</v>
      </c>
      <c r="AA170" s="18">
        <f>VLOOKUP($B170,'Data Consensus annual'!$BH$9:$BN$215,'per month Consensus'!F$1,FALSE)</f>
        <v>2.0125000000000002</v>
      </c>
      <c r="AB170" s="18">
        <f>VLOOKUP($B170,'Data Consensus annual'!$BH$9:$BN$215,'per month Consensus'!G$1,FALSE)</f>
        <v>2.0125000000000002</v>
      </c>
      <c r="AC170" s="18">
        <f>VLOOKUP($B170,'Data Consensus annual'!$BH$9:$BN$215,'per month Consensus'!H$1,FALSE)</f>
        <v>1.9875</v>
      </c>
    </row>
    <row r="171" spans="2:29" x14ac:dyDescent="0.25">
      <c r="B171" s="22">
        <v>40087</v>
      </c>
      <c r="C171" s="18">
        <f>VLOOKUP($B171,'Data Consensus annual'!$BH$9:$BN$215,'per month Consensus'!C$1,FALSE)</f>
        <v>0.28110538299734988</v>
      </c>
      <c r="Y171" s="18">
        <f>VLOOKUP($B171,'Data Consensus annual'!$BH$9:$BN$215,'per month Consensus'!D$1,FALSE)</f>
        <v>1.1553581378376601</v>
      </c>
      <c r="Z171" s="18">
        <f>VLOOKUP($B171,'Data Consensus annual'!$BH$9:$BN$215,'per month Consensus'!E$1,FALSE)</f>
        <v>1.5499404761058959</v>
      </c>
      <c r="AA171" s="18">
        <f>VLOOKUP($B171,'Data Consensus annual'!$BH$9:$BN$215,'per month Consensus'!F$1,FALSE)</f>
        <v>1.8057597402597401</v>
      </c>
      <c r="AB171" s="18">
        <f>VLOOKUP($B171,'Data Consensus annual'!$BH$9:$BN$215,'per month Consensus'!G$1,FALSE)</f>
        <v>2.1266542207792209</v>
      </c>
      <c r="AC171" s="18">
        <f>VLOOKUP($B171,'Data Consensus annual'!$BH$9:$BN$215,'per month Consensus'!H$1,FALSE)</f>
        <v>1.9963928571428571</v>
      </c>
    </row>
    <row r="172" spans="2:29" x14ac:dyDescent="0.25">
      <c r="B172" s="22">
        <v>40452</v>
      </c>
      <c r="C172" s="18">
        <f>VLOOKUP($B172,'Data Consensus annual'!$BH$9:$BN$215,'per month Consensus'!C$1,FALSE)</f>
        <v>1.527542352642123</v>
      </c>
      <c r="Y172" s="18">
        <f>VLOOKUP($B172,'Data Consensus annual'!$BH$9:$BN$215,'per month Consensus'!D$1,FALSE)</f>
        <v>1.5512588899067969</v>
      </c>
      <c r="Z172" s="18">
        <f>VLOOKUP($B172,'Data Consensus annual'!$BH$9:$BN$215,'per month Consensus'!E$1,FALSE)</f>
        <v>1.5487536252270331</v>
      </c>
      <c r="AA172" s="18">
        <f>VLOOKUP($B172,'Data Consensus annual'!$BH$9:$BN$215,'per month Consensus'!F$1,FALSE)</f>
        <v>1.6824123466935561</v>
      </c>
      <c r="AB172" s="18">
        <f>VLOOKUP($B172,'Data Consensus annual'!$BH$9:$BN$215,'per month Consensus'!G$1,FALSE)</f>
        <v>1.855542618908284</v>
      </c>
      <c r="AC172" s="18">
        <f>VLOOKUP($B172,'Data Consensus annual'!$BH$9:$BN$215,'per month Consensus'!H$1,FALSE)</f>
        <v>2.0493195876288661</v>
      </c>
    </row>
    <row r="173" spans="2:29" x14ac:dyDescent="0.25">
      <c r="B173" s="22">
        <v>40817</v>
      </c>
      <c r="C173" s="18">
        <f>VLOOKUP($B173,'Data Consensus annual'!$BH$9:$BN$215,'per month Consensus'!C$1,FALSE)</f>
        <v>2.6182706656224619</v>
      </c>
      <c r="Y173" s="18">
        <f>VLOOKUP($B173,'Data Consensus annual'!$BH$9:$BN$215,'per month Consensus'!D$1,FALSE)</f>
        <v>1.8011273828709751</v>
      </c>
      <c r="Z173" s="18">
        <f>VLOOKUP($B173,'Data Consensus annual'!$BH$9:$BN$215,'per month Consensus'!E$1,FALSE)</f>
        <v>1.7524454296486449</v>
      </c>
      <c r="AA173" s="18">
        <f>VLOOKUP($B173,'Data Consensus annual'!$BH$9:$BN$215,'per month Consensus'!F$1,FALSE)</f>
        <v>1.858763336660735</v>
      </c>
      <c r="AB173" s="18">
        <f>VLOOKUP($B173,'Data Consensus annual'!$BH$9:$BN$215,'per month Consensus'!G$1,FALSE)</f>
        <v>1.950875020103519</v>
      </c>
      <c r="AC173" s="18">
        <f>VLOOKUP($B173,'Data Consensus annual'!$BH$9:$BN$215,'per month Consensus'!H$1,FALSE)</f>
        <v>2.035714285714286</v>
      </c>
    </row>
    <row r="174" spans="2:29" x14ac:dyDescent="0.25">
      <c r="B174" s="22">
        <v>41183</v>
      </c>
      <c r="C174" s="18">
        <f>VLOOKUP($B174,'Data Consensus annual'!$BH$9:$BN$215,'per month Consensus'!C$1,FALSE)</f>
        <v>2.4497387782018851</v>
      </c>
      <c r="Y174" s="18">
        <f>VLOOKUP($B174,'Data Consensus annual'!$BH$9:$BN$215,'per month Consensus'!D$1,FALSE)</f>
        <v>1.882067462604746</v>
      </c>
      <c r="Z174" s="18">
        <f>VLOOKUP($B174,'Data Consensus annual'!$BH$9:$BN$215,'per month Consensus'!E$1,FALSE)</f>
        <v>1.740905459795657</v>
      </c>
      <c r="AA174" s="18">
        <f>VLOOKUP($B174,'Data Consensus annual'!$BH$9:$BN$215,'per month Consensus'!F$1,FALSE)</f>
        <v>1.8339773320044319</v>
      </c>
      <c r="AB174" s="18">
        <f>VLOOKUP($B174,'Data Consensus annual'!$BH$9:$BN$215,'per month Consensus'!G$1,FALSE)</f>
        <v>1.9555120274914091</v>
      </c>
      <c r="AC174" s="18">
        <f>VLOOKUP($B174,'Data Consensus annual'!$BH$9:$BN$215,'per month Consensus'!H$1,FALSE)</f>
        <v>2.0692724594992642</v>
      </c>
    </row>
    <row r="175" spans="2:29" x14ac:dyDescent="0.25">
      <c r="B175" s="22">
        <v>41548</v>
      </c>
      <c r="C175" s="18">
        <f>VLOOKUP($B175,'Data Consensus annual'!$BH$9:$BN$215,'per month Consensus'!C$1,FALSE)</f>
        <v>1.4736322422107551</v>
      </c>
      <c r="Y175" s="18">
        <f>VLOOKUP($B175,'Data Consensus annual'!$BH$9:$BN$215,'per month Consensus'!D$1,FALSE)</f>
        <v>1.438092746389293</v>
      </c>
      <c r="Z175" s="18">
        <f>VLOOKUP($B175,'Data Consensus annual'!$BH$9:$BN$215,'per month Consensus'!E$1,FALSE)</f>
        <v>1.587609712203037</v>
      </c>
      <c r="AA175" s="18">
        <f>VLOOKUP($B175,'Data Consensus annual'!$BH$9:$BN$215,'per month Consensus'!F$1,FALSE)</f>
        <v>1.751597919101626</v>
      </c>
      <c r="AB175" s="18">
        <f>VLOOKUP($B175,'Data Consensus annual'!$BH$9:$BN$215,'per month Consensus'!G$1,FALSE)</f>
        <v>1.8044882470026271</v>
      </c>
      <c r="AC175" s="18">
        <f>VLOOKUP($B175,'Data Consensus annual'!$BH$9:$BN$215,'per month Consensus'!H$1,FALSE)</f>
        <v>1.934822613453596</v>
      </c>
    </row>
    <row r="176" spans="2:29" x14ac:dyDescent="0.25">
      <c r="B176" s="22">
        <v>41913</v>
      </c>
      <c r="C176" s="18">
        <f>VLOOKUP($B176,'Data Consensus annual'!$BH$9:$BN$215,'per month Consensus'!C$1,FALSE)</f>
        <v>0.53666698644671063</v>
      </c>
      <c r="Y176" s="18">
        <f>VLOOKUP($B176,'Data Consensus annual'!$BH$9:$BN$215,'per month Consensus'!D$1,FALSE)</f>
        <v>1.0275452765738482</v>
      </c>
      <c r="Z176" s="18">
        <f>VLOOKUP($B176,'Data Consensus annual'!$BH$9:$BN$215,'per month Consensus'!E$1,FALSE)</f>
        <v>1.3430498576348744</v>
      </c>
      <c r="AA176" s="18">
        <f>VLOOKUP($B176,'Data Consensus annual'!$BH$9:$BN$215,'per month Consensus'!F$1,FALSE)</f>
        <v>1.5835618932203088</v>
      </c>
      <c r="AB176" s="18">
        <f>VLOOKUP($B176,'Data Consensus annual'!$BH$9:$BN$215,'per month Consensus'!G$1,FALSE)</f>
        <v>1.7312685136900754</v>
      </c>
      <c r="AC176" s="18">
        <f>VLOOKUP($B176,'Data Consensus annual'!$BH$9:$BN$215,'per month Consensus'!H$1,FALSE)</f>
        <v>1.8626888486477025</v>
      </c>
    </row>
    <row r="177" spans="2:30" x14ac:dyDescent="0.25">
      <c r="B177" s="22">
        <v>36100</v>
      </c>
      <c r="C177" s="18">
        <f>VLOOKUP($B177,'Data Consensus annual'!$BH$9:$BN$215,'per month Consensus'!C$1,FALSE)</f>
        <v>1.3</v>
      </c>
      <c r="AD177" s="18">
        <f>VLOOKUP($B177,'Data Consensus annual'!$BH$9:$BN$215,'per month Consensus'!D$1,FALSE)</f>
        <v>1.4</v>
      </c>
    </row>
    <row r="178" spans="2:30" x14ac:dyDescent="0.25">
      <c r="B178" s="22">
        <v>36465</v>
      </c>
      <c r="C178" s="18">
        <f>VLOOKUP($B178,'Data Consensus annual'!$BH$9:$BN$215,'per month Consensus'!C$1,FALSE)</f>
        <v>1.1000000000000001</v>
      </c>
      <c r="AD178" s="18">
        <f>VLOOKUP($B178,'Data Consensus annual'!$BH$9:$BN$215,'per month Consensus'!D$1,FALSE)</f>
        <v>1.5</v>
      </c>
    </row>
    <row r="179" spans="2:30" x14ac:dyDescent="0.25">
      <c r="B179" s="22">
        <v>36831</v>
      </c>
      <c r="C179" s="18">
        <f>VLOOKUP($B179,'Data Consensus annual'!$BH$9:$BN$215,'per month Consensus'!C$1,FALSE)</f>
        <v>2.2000000000000002</v>
      </c>
      <c r="AD179" s="18">
        <f>VLOOKUP($B179,'Data Consensus annual'!$BH$9:$BN$215,'per month Consensus'!D$1,FALSE)</f>
        <v>2</v>
      </c>
    </row>
    <row r="180" spans="2:30" x14ac:dyDescent="0.25">
      <c r="B180" s="22">
        <v>37196</v>
      </c>
      <c r="C180" s="18">
        <f>VLOOKUP($B180,'Data Consensus annual'!$BH$9:$BN$215,'per month Consensus'!C$1,FALSE)</f>
        <v>2.6</v>
      </c>
      <c r="AD180" s="18">
        <f>VLOOKUP($B180,'Data Consensus annual'!$BH$9:$BN$215,'per month Consensus'!D$1,FALSE)</f>
        <v>1.7</v>
      </c>
    </row>
    <row r="181" spans="2:30" x14ac:dyDescent="0.25">
      <c r="B181" s="22">
        <v>37561</v>
      </c>
      <c r="C181" s="18">
        <f>VLOOKUP($B181,'Data Consensus annual'!$BH$9:$BN$215,'per month Consensus'!C$1,FALSE)</f>
        <v>2.1</v>
      </c>
      <c r="AD181" s="18">
        <f>VLOOKUP($B181,'Data Consensus annual'!$BH$9:$BN$215,'per month Consensus'!D$1,FALSE)</f>
        <v>1.9</v>
      </c>
    </row>
    <row r="182" spans="2:30" x14ac:dyDescent="0.25">
      <c r="B182" s="22">
        <v>37926</v>
      </c>
      <c r="C182" s="18">
        <f>VLOOKUP($B182,'Data Consensus annual'!$BH$9:$BN$215,'per month Consensus'!C$1,FALSE)</f>
        <v>2.031088815436243</v>
      </c>
      <c r="AD182" s="18">
        <f>VLOOKUP($B182,'Data Consensus annual'!$BH$9:$BN$215,'per month Consensus'!D$1,FALSE)</f>
        <v>1.6235866918727091</v>
      </c>
    </row>
    <row r="183" spans="2:30" x14ac:dyDescent="0.25">
      <c r="B183" s="22">
        <v>38292</v>
      </c>
      <c r="C183" s="18">
        <f>VLOOKUP($B183,'Data Consensus annual'!$BH$9:$BN$215,'per month Consensus'!C$1,FALSE)</f>
        <v>2.1503431963896649</v>
      </c>
      <c r="AD183" s="18">
        <f>VLOOKUP($B183,'Data Consensus annual'!$BH$9:$BN$215,'per month Consensus'!D$1,FALSE)</f>
        <v>1.8645563018504188</v>
      </c>
    </row>
    <row r="184" spans="2:30" x14ac:dyDescent="0.25">
      <c r="B184" s="22">
        <v>38657</v>
      </c>
      <c r="C184" s="18">
        <f>VLOOKUP($B184,'Data Consensus annual'!$BH$9:$BN$215,'per month Consensus'!C$1,FALSE)</f>
        <v>2.1930495083417818</v>
      </c>
      <c r="AD184" s="18">
        <f>VLOOKUP($B184,'Data Consensus annual'!$BH$9:$BN$215,'per month Consensus'!D$1,FALSE)</f>
        <v>1.9352905550586479</v>
      </c>
    </row>
    <row r="185" spans="2:30" x14ac:dyDescent="0.25">
      <c r="B185" s="22">
        <v>39022</v>
      </c>
      <c r="C185" s="18">
        <f>VLOOKUP($B185,'Data Consensus annual'!$BH$9:$BN$215,'per month Consensus'!C$1,FALSE)</f>
        <v>2.206803259449071</v>
      </c>
      <c r="AD185" s="18">
        <f>VLOOKUP($B185,'Data Consensus annual'!$BH$9:$BN$215,'per month Consensus'!D$1,FALSE)</f>
        <v>2.1395207501177071</v>
      </c>
    </row>
    <row r="186" spans="2:30" x14ac:dyDescent="0.25">
      <c r="B186" s="22">
        <v>39387</v>
      </c>
      <c r="C186" s="18">
        <f>VLOOKUP($B186,'Data Consensus annual'!$BH$9:$BN$215,'per month Consensus'!C$1,FALSE)</f>
        <v>2.03832047490714</v>
      </c>
      <c r="AD186" s="18">
        <f>VLOOKUP($B186,'Data Consensus annual'!$BH$9:$BN$215,'per month Consensus'!D$1,FALSE)</f>
        <v>2.1481187454035489</v>
      </c>
    </row>
    <row r="187" spans="2:30" x14ac:dyDescent="0.25">
      <c r="B187" s="22">
        <v>39753</v>
      </c>
      <c r="C187" s="18">
        <f>VLOOKUP($B187,'Data Consensus annual'!$BH$9:$BN$215,'per month Consensus'!C$1,FALSE)</f>
        <v>3.4019144409440454</v>
      </c>
      <c r="AD187" s="18">
        <f>VLOOKUP($B187,'Data Consensus annual'!$BH$9:$BN$215,'per month Consensus'!D$1,FALSE)</f>
        <v>1.8086739073179452</v>
      </c>
    </row>
    <row r="188" spans="2:30" x14ac:dyDescent="0.25">
      <c r="B188" s="22">
        <v>40118</v>
      </c>
      <c r="C188" s="18">
        <f>VLOOKUP($B188,'Data Consensus annual'!$BH$9:$BN$215,'per month Consensus'!C$1,FALSE)</f>
        <v>0.2747231675311807</v>
      </c>
      <c r="AD188" s="18">
        <f>VLOOKUP($B188,'Data Consensus annual'!$BH$9:$BN$215,'per month Consensus'!D$1,FALSE)</f>
        <v>1.132941368465807</v>
      </c>
    </row>
    <row r="189" spans="2:30" x14ac:dyDescent="0.25">
      <c r="B189" s="22">
        <v>40483</v>
      </c>
      <c r="C189" s="18">
        <f>VLOOKUP($B189,'Data Consensus annual'!$BH$9:$BN$215,'per month Consensus'!C$1,FALSE)</f>
        <v>1.53008603160477</v>
      </c>
      <c r="AD189" s="18">
        <f>VLOOKUP($B189,'Data Consensus annual'!$BH$9:$BN$215,'per month Consensus'!D$1,FALSE)</f>
        <v>1.5866584431445001</v>
      </c>
    </row>
    <row r="190" spans="2:30" x14ac:dyDescent="0.25">
      <c r="B190" s="22">
        <v>40848</v>
      </c>
      <c r="C190" s="18">
        <f>VLOOKUP($B190,'Data Consensus annual'!$BH$9:$BN$215,'per month Consensus'!C$1,FALSE)</f>
        <v>2.654452999107459</v>
      </c>
      <c r="AD190" s="18">
        <f>VLOOKUP($B190,'Data Consensus annual'!$BH$9:$BN$215,'per month Consensus'!D$1,FALSE)</f>
        <v>1.7932750922560723</v>
      </c>
    </row>
    <row r="191" spans="2:30" x14ac:dyDescent="0.25">
      <c r="B191" s="22">
        <v>41214</v>
      </c>
      <c r="C191" s="18">
        <f>VLOOKUP($B191,'Data Consensus annual'!$BH$9:$BN$215,'per month Consensus'!C$1,FALSE)</f>
        <v>2.46849310687502</v>
      </c>
      <c r="AD191" s="18">
        <f>VLOOKUP($B191,'Data Consensus annual'!$BH$9:$BN$215,'per month Consensus'!D$1,FALSE)</f>
        <v>1.90766029878415</v>
      </c>
    </row>
    <row r="192" spans="2:30" x14ac:dyDescent="0.25">
      <c r="B192" s="22">
        <v>41579</v>
      </c>
      <c r="C192" s="18">
        <f>VLOOKUP($B192,'Data Consensus annual'!$BH$9:$BN$215,'per month Consensus'!C$1,FALSE)</f>
        <v>1.4175536249983376</v>
      </c>
      <c r="AD192" s="18">
        <f>VLOOKUP($B192,'Data Consensus annual'!$BH$9:$BN$215,'per month Consensus'!D$1,FALSE)</f>
        <v>1.2831404983456618</v>
      </c>
    </row>
    <row r="193" spans="2:31" x14ac:dyDescent="0.25">
      <c r="B193" s="22">
        <v>41944</v>
      </c>
      <c r="C193" s="18">
        <f>VLOOKUP($B193,'Data Consensus annual'!$BH$9:$BN$215,'per month Consensus'!C$1,FALSE)</f>
        <v>0.50706646077942641</v>
      </c>
      <c r="AD193" s="18">
        <f>VLOOKUP($B193,'Data Consensus annual'!$BH$9:$BN$215,'per month Consensus'!D$1,FALSE)</f>
        <v>0.93278685345150369</v>
      </c>
    </row>
    <row r="194" spans="2:31" x14ac:dyDescent="0.25">
      <c r="B194" s="22">
        <v>36130</v>
      </c>
      <c r="C194" s="18">
        <f>VLOOKUP($B194,'Data Consensus annual'!$BH$9:$BN$215,'per month Consensus'!C$1,FALSE)</f>
        <v>1.2</v>
      </c>
      <c r="AE194" s="18">
        <f>VLOOKUP($B194,'Data Consensus annual'!$BH$9:$BN$215,'per month Consensus'!D$1,FALSE)</f>
        <v>1.3</v>
      </c>
    </row>
    <row r="195" spans="2:31" x14ac:dyDescent="0.25">
      <c r="B195" s="22">
        <v>36495</v>
      </c>
      <c r="C195" s="18">
        <f>VLOOKUP($B195,'Data Consensus annual'!$BH$9:$BN$215,'per month Consensus'!C$1,FALSE)</f>
        <v>1.1000000000000001</v>
      </c>
      <c r="AE195" s="18">
        <f>VLOOKUP($B195,'Data Consensus annual'!$BH$9:$BN$215,'per month Consensus'!D$1,FALSE)</f>
        <v>1.5</v>
      </c>
    </row>
    <row r="196" spans="2:31" x14ac:dyDescent="0.25">
      <c r="B196" s="22">
        <v>36861</v>
      </c>
      <c r="C196" s="18">
        <f>VLOOKUP($B196,'Data Consensus annual'!$BH$9:$BN$215,'per month Consensus'!C$1,FALSE)</f>
        <v>2.2000000000000002</v>
      </c>
      <c r="AE196" s="18">
        <f>VLOOKUP($B196,'Data Consensus annual'!$BH$9:$BN$215,'per month Consensus'!D$1,FALSE)</f>
        <v>2</v>
      </c>
    </row>
    <row r="197" spans="2:31" x14ac:dyDescent="0.25">
      <c r="B197" s="22">
        <v>37226</v>
      </c>
      <c r="C197" s="18">
        <f>VLOOKUP($B197,'Data Consensus annual'!$BH$9:$BN$215,'per month Consensus'!C$1,FALSE)</f>
        <v>2.6</v>
      </c>
      <c r="AE197" s="18">
        <f>VLOOKUP($B197,'Data Consensus annual'!$BH$9:$BN$215,'per month Consensus'!D$1,FALSE)</f>
        <v>1.6</v>
      </c>
    </row>
    <row r="198" spans="2:31" x14ac:dyDescent="0.25">
      <c r="B198" s="22">
        <v>37591</v>
      </c>
      <c r="C198" s="18">
        <f>VLOOKUP($B198,'Data Consensus annual'!$BH$9:$BN$215,'per month Consensus'!C$1,FALSE)</f>
        <v>2.2201470642470991</v>
      </c>
      <c r="AE198" s="18">
        <f>VLOOKUP($B198,'Data Consensus annual'!$BH$9:$BN$215,'per month Consensus'!D$1,FALSE)</f>
        <v>1.7648202935057</v>
      </c>
    </row>
    <row r="199" spans="2:31" x14ac:dyDescent="0.25">
      <c r="B199" s="22">
        <v>37956</v>
      </c>
      <c r="C199" s="18">
        <f>VLOOKUP($B199,'Data Consensus annual'!$BH$9:$BN$215,'per month Consensus'!C$1,FALSE)</f>
        <v>2.0820880903266699</v>
      </c>
      <c r="AE199" s="18">
        <f>VLOOKUP($B199,'Data Consensus annual'!$BH$9:$BN$215,'per month Consensus'!D$1,FALSE)</f>
        <v>1.736921609126717</v>
      </c>
    </row>
    <row r="200" spans="2:31" x14ac:dyDescent="0.25">
      <c r="B200" s="22">
        <v>38322</v>
      </c>
      <c r="C200" s="18">
        <f>VLOOKUP($B200,'Data Consensus annual'!$BH$9:$BN$215,'per month Consensus'!C$1,FALSE)</f>
        <v>2.1300333977418959</v>
      </c>
      <c r="AE200" s="18">
        <f>VLOOKUP($B200,'Data Consensus annual'!$BH$9:$BN$215,'per month Consensus'!D$1,FALSE)</f>
        <v>1.8361493832975719</v>
      </c>
    </row>
    <row r="201" spans="2:31" x14ac:dyDescent="0.25">
      <c r="B201" s="22">
        <v>38687</v>
      </c>
      <c r="C201" s="18">
        <f>VLOOKUP($B201,'Data Consensus annual'!$BH$9:$BN$215,'per month Consensus'!C$1,FALSE)</f>
        <v>2.197555953426964</v>
      </c>
      <c r="AE201" s="18">
        <f>VLOOKUP($B201,'Data Consensus annual'!$BH$9:$BN$215,'per month Consensus'!D$1,FALSE)</f>
        <v>1.9914674174547051</v>
      </c>
    </row>
    <row r="202" spans="2:31" x14ac:dyDescent="0.25">
      <c r="B202" s="22">
        <v>39052</v>
      </c>
      <c r="C202" s="18">
        <f>VLOOKUP($B202,'Data Consensus annual'!$BH$9:$BN$215,'per month Consensus'!C$1,FALSE)</f>
        <v>2.1845717876170729</v>
      </c>
      <c r="AE202" s="18">
        <f>VLOOKUP($B202,'Data Consensus annual'!$BH$9:$BN$215,'per month Consensus'!D$1,FALSE)</f>
        <v>2.0731815727601588</v>
      </c>
    </row>
    <row r="203" spans="2:31" x14ac:dyDescent="0.25">
      <c r="B203" s="22">
        <v>39417</v>
      </c>
      <c r="C203" s="18">
        <f>VLOOKUP($B203,'Data Consensus annual'!$BH$9:$BN$215,'per month Consensus'!C$1,FALSE)</f>
        <v>2.097391425449648</v>
      </c>
      <c r="AE203" s="18">
        <f>VLOOKUP($B203,'Data Consensus annual'!$BH$9:$BN$215,'per month Consensus'!D$1,FALSE)</f>
        <v>2.2688046726517199</v>
      </c>
    </row>
    <row r="204" spans="2:31" x14ac:dyDescent="0.25">
      <c r="B204" s="22">
        <v>39783</v>
      </c>
      <c r="C204" s="18">
        <f>VLOOKUP($B204,'Data Consensus annual'!$BH$9:$BN$215,'per month Consensus'!C$1,FALSE)</f>
        <v>3.315377432259762</v>
      </c>
      <c r="AE204" s="18">
        <f>VLOOKUP($B204,'Data Consensus annual'!$BH$9:$BN$215,'per month Consensus'!D$1,FALSE)</f>
        <v>1.358213240094083</v>
      </c>
    </row>
    <row r="205" spans="2:31" x14ac:dyDescent="0.25">
      <c r="B205" s="22">
        <v>40148</v>
      </c>
      <c r="C205" s="18">
        <f>VLOOKUP($B205,'Data Consensus annual'!$BH$9:$BN$215,'per month Consensus'!C$1,FALSE)</f>
        <v>0.2898903931095877</v>
      </c>
      <c r="AE205" s="18">
        <f>VLOOKUP($B205,'Data Consensus annual'!$BH$9:$BN$215,'per month Consensus'!D$1,FALSE)</f>
        <v>1.2094201571432539</v>
      </c>
    </row>
    <row r="206" spans="2:31" x14ac:dyDescent="0.25">
      <c r="B206" s="22">
        <v>40513</v>
      </c>
      <c r="C206" s="18">
        <f>VLOOKUP($B206,'Data Consensus annual'!$BH$9:$BN$215,'per month Consensus'!C$1,FALSE)</f>
        <v>1.5515599778826319</v>
      </c>
      <c r="AE206" s="18">
        <f>VLOOKUP($B206,'Data Consensus annual'!$BH$9:$BN$215,'per month Consensus'!D$1,FALSE)</f>
        <v>1.6296665354568192</v>
      </c>
    </row>
    <row r="207" spans="2:31" x14ac:dyDescent="0.25">
      <c r="B207" s="22">
        <v>40878</v>
      </c>
      <c r="C207" s="18">
        <f>VLOOKUP($B207,'Data Consensus annual'!$BH$9:$BN$215,'per month Consensus'!C$1,FALSE)</f>
        <v>2.6820784380337188</v>
      </c>
      <c r="AE207" s="18">
        <f>VLOOKUP($B207,'Data Consensus annual'!$BH$9:$BN$215,'per month Consensus'!D$1,FALSE)</f>
        <v>1.8119151852578912</v>
      </c>
    </row>
    <row r="208" spans="2:31" x14ac:dyDescent="0.25">
      <c r="B208" s="22">
        <v>41244</v>
      </c>
      <c r="C208" s="18">
        <f>VLOOKUP($B208,'Data Consensus annual'!$BH$9:$BN$215,'per month Consensus'!C$1,FALSE)</f>
        <v>2.4856733798613324</v>
      </c>
      <c r="AE208" s="18">
        <f>VLOOKUP($B208,'Data Consensus annual'!$BH$9:$BN$215,'per month Consensus'!D$1,FALSE)</f>
        <v>1.8572185663780021</v>
      </c>
    </row>
    <row r="209" spans="2:31" x14ac:dyDescent="0.25">
      <c r="B209" s="22">
        <v>41609</v>
      </c>
      <c r="C209" s="18">
        <f>VLOOKUP($B209,'Data Consensus annual'!$BH$9:$BN$215,'per month Consensus'!C$1,FALSE)</f>
        <v>1.3702256702344862</v>
      </c>
      <c r="AE209" s="18">
        <f>VLOOKUP($B209,'Data Consensus annual'!$BH$9:$BN$215,'per month Consensus'!D$1,FALSE)</f>
        <v>1.1475471816887293</v>
      </c>
    </row>
    <row r="210" spans="2:31" x14ac:dyDescent="0.25">
      <c r="B210" s="22">
        <v>41974</v>
      </c>
      <c r="C210" s="18">
        <f>VLOOKUP($B210,'Data Consensus annual'!$BH$9:$BN$215,'per month Consensus'!C$1,FALSE)</f>
        <v>0.47485868413266069</v>
      </c>
      <c r="AE210" s="18">
        <f>VLOOKUP($B210,'Data Consensus annual'!$BH$9:$BN$215,'per month Consensus'!D$1,FALSE)</f>
        <v>0.55956525293673731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74"/>
  <sheetViews>
    <sheetView topLeftCell="DE1" workbookViewId="0">
      <pane xSplit="2" ySplit="8" topLeftCell="FY9" activePane="bottomRight" state="frozen"/>
      <selection activeCell="DE1" sqref="DE1"/>
      <selection pane="topRight" activeCell="DG1" sqref="DG1"/>
      <selection pane="bottomLeft" activeCell="DE9" sqref="DE9"/>
      <selection pane="bottomRight" activeCell="GR12" sqref="GR12"/>
    </sheetView>
  </sheetViews>
  <sheetFormatPr defaultRowHeight="15" x14ac:dyDescent="0.25"/>
  <cols>
    <col min="1" max="1" width="13.140625" customWidth="1"/>
    <col min="110" max="110" width="11.28515625" bestFit="1" customWidth="1"/>
    <col min="176" max="176" width="10.7109375" bestFit="1" customWidth="1"/>
    <col min="192" max="192" width="10.7109375" bestFit="1" customWidth="1"/>
  </cols>
  <sheetData>
    <row r="1" spans="1:239" x14ac:dyDescent="0.25">
      <c r="A1" s="6" t="s">
        <v>0</v>
      </c>
      <c r="B1" t="s" vm="1">
        <v>1</v>
      </c>
    </row>
    <row r="2" spans="1:239" x14ac:dyDescent="0.25">
      <c r="A2" s="6" t="s">
        <v>2</v>
      </c>
      <c r="B2" t="s" vm="2">
        <v>3</v>
      </c>
      <c r="C2" s="1"/>
      <c r="D2" s="1"/>
      <c r="DG2" s="7" t="s">
        <v>308</v>
      </c>
      <c r="DH2" s="7" t="s">
        <v>316</v>
      </c>
      <c r="DI2" s="7" t="s">
        <v>317</v>
      </c>
      <c r="DJ2" s="7" t="s">
        <v>318</v>
      </c>
      <c r="DK2" s="7" t="s">
        <v>319</v>
      </c>
      <c r="DL2" s="7" t="s">
        <v>320</v>
      </c>
      <c r="DM2" s="7" t="s">
        <v>321</v>
      </c>
      <c r="DN2" s="7" t="s">
        <v>322</v>
      </c>
      <c r="DO2" s="7" t="s">
        <v>323</v>
      </c>
      <c r="DP2" s="7" t="s">
        <v>324</v>
      </c>
      <c r="DQ2" s="7" t="s">
        <v>325</v>
      </c>
      <c r="DR2" s="7" t="s">
        <v>326</v>
      </c>
    </row>
    <row r="3" spans="1:239" x14ac:dyDescent="0.25">
      <c r="A3" s="6" t="s">
        <v>4</v>
      </c>
      <c r="B3" t="s" vm="3">
        <v>5</v>
      </c>
      <c r="DG3" s="7">
        <v>1</v>
      </c>
      <c r="DH3" s="7">
        <v>2</v>
      </c>
      <c r="DI3" s="7">
        <v>3</v>
      </c>
      <c r="DJ3" s="7">
        <v>4</v>
      </c>
      <c r="DK3" s="7">
        <v>5</v>
      </c>
      <c r="DL3" s="7">
        <v>6</v>
      </c>
      <c r="DM3" s="7">
        <v>7</v>
      </c>
      <c r="DN3" s="7">
        <v>8</v>
      </c>
      <c r="DO3" s="7">
        <v>9</v>
      </c>
      <c r="DP3" s="7">
        <v>10</v>
      </c>
      <c r="DQ3" s="7">
        <v>11</v>
      </c>
      <c r="DR3" s="7">
        <v>12</v>
      </c>
      <c r="FV3" s="7"/>
      <c r="FW3" s="7"/>
      <c r="FX3" s="7"/>
      <c r="FY3" s="7"/>
      <c r="FZ3" s="7"/>
      <c r="GA3" s="7"/>
    </row>
    <row r="4" spans="1:239" x14ac:dyDescent="0.25">
      <c r="A4" s="6" t="s">
        <v>6</v>
      </c>
      <c r="B4" t="s" vm="4">
        <v>7</v>
      </c>
      <c r="DG4" s="7" t="s">
        <v>327</v>
      </c>
      <c r="DH4" s="7"/>
      <c r="DI4" s="7"/>
      <c r="DJ4" s="7" t="s">
        <v>327</v>
      </c>
      <c r="DK4" s="7"/>
      <c r="DL4" s="7"/>
      <c r="DM4" s="7" t="s">
        <v>327</v>
      </c>
      <c r="DN4" s="7"/>
      <c r="DO4" s="7"/>
      <c r="DP4" s="7" t="s">
        <v>327</v>
      </c>
      <c r="DQ4" s="7"/>
      <c r="DR4" s="7"/>
      <c r="FV4" s="7"/>
      <c r="FW4" s="7"/>
      <c r="FX4" s="7"/>
      <c r="FY4" s="7"/>
      <c r="FZ4" s="7"/>
      <c r="GA4" s="7"/>
    </row>
    <row r="5" spans="1:239" x14ac:dyDescent="0.25">
      <c r="DG5" s="7">
        <v>3</v>
      </c>
      <c r="DH5" s="7">
        <v>4</v>
      </c>
      <c r="DI5" s="7">
        <v>1</v>
      </c>
      <c r="DJ5" s="7">
        <v>2</v>
      </c>
      <c r="DK5" s="7">
        <v>3</v>
      </c>
      <c r="DL5" s="7">
        <v>4</v>
      </c>
      <c r="DM5" s="7">
        <v>1</v>
      </c>
      <c r="DN5" s="7">
        <v>2</v>
      </c>
      <c r="DO5" s="7">
        <v>3</v>
      </c>
      <c r="DP5" s="7">
        <v>4</v>
      </c>
      <c r="DQ5" s="7">
        <v>1</v>
      </c>
      <c r="DR5" s="7">
        <v>2</v>
      </c>
      <c r="DS5" s="7">
        <v>3</v>
      </c>
      <c r="DT5" s="7">
        <v>4</v>
      </c>
      <c r="DU5" s="7">
        <v>1</v>
      </c>
      <c r="DV5" s="7">
        <v>2</v>
      </c>
      <c r="DW5" s="7">
        <v>3</v>
      </c>
      <c r="DX5" s="7">
        <v>4</v>
      </c>
      <c r="DY5" s="7">
        <v>1</v>
      </c>
      <c r="DZ5" s="7">
        <v>2</v>
      </c>
      <c r="EA5" s="7">
        <v>3</v>
      </c>
      <c r="EB5" s="7">
        <v>4</v>
      </c>
      <c r="EC5" s="7">
        <v>1</v>
      </c>
      <c r="ED5" s="7">
        <v>2</v>
      </c>
      <c r="EE5" s="7">
        <v>3</v>
      </c>
      <c r="EF5" s="7">
        <v>4</v>
      </c>
      <c r="EG5" s="7">
        <v>1</v>
      </c>
      <c r="EH5" s="7">
        <v>2</v>
      </c>
      <c r="EI5" s="7">
        <v>3</v>
      </c>
      <c r="EJ5" s="7">
        <v>4</v>
      </c>
      <c r="EK5" s="7">
        <v>1</v>
      </c>
      <c r="EL5" s="7">
        <v>2</v>
      </c>
      <c r="EM5" s="7">
        <v>3</v>
      </c>
      <c r="EN5" s="7">
        <v>4</v>
      </c>
      <c r="EO5" s="7">
        <v>1</v>
      </c>
      <c r="EP5" s="7">
        <v>2</v>
      </c>
      <c r="EQ5" s="7">
        <v>3</v>
      </c>
      <c r="ER5" s="7">
        <v>4</v>
      </c>
      <c r="ES5" s="7">
        <v>1</v>
      </c>
      <c r="ET5" s="7">
        <v>2</v>
      </c>
      <c r="EU5" s="7">
        <v>3</v>
      </c>
      <c r="EV5" s="7">
        <v>4</v>
      </c>
      <c r="EW5" s="7">
        <v>1</v>
      </c>
      <c r="EX5" s="7">
        <v>2</v>
      </c>
      <c r="EY5" s="7">
        <v>3</v>
      </c>
      <c r="EZ5" s="7">
        <v>4</v>
      </c>
      <c r="FA5" s="7">
        <v>1</v>
      </c>
      <c r="FB5" s="7">
        <v>2</v>
      </c>
      <c r="FC5" s="7">
        <v>3</v>
      </c>
      <c r="FD5" s="7">
        <v>4</v>
      </c>
      <c r="FE5" s="7">
        <v>1</v>
      </c>
      <c r="FF5" s="7">
        <v>2</v>
      </c>
      <c r="FG5" s="7">
        <v>3</v>
      </c>
      <c r="FH5" s="7">
        <v>4</v>
      </c>
      <c r="FI5" s="7">
        <v>1</v>
      </c>
      <c r="FJ5" s="7">
        <v>2</v>
      </c>
      <c r="FK5" s="7">
        <v>3</v>
      </c>
      <c r="FL5" s="7">
        <v>4</v>
      </c>
      <c r="FM5" s="7">
        <v>1</v>
      </c>
      <c r="FN5" s="7">
        <v>2</v>
      </c>
      <c r="FO5" s="7">
        <v>3</v>
      </c>
      <c r="FP5" s="7">
        <v>4</v>
      </c>
      <c r="FQ5" s="7">
        <v>1</v>
      </c>
      <c r="FR5" s="7">
        <v>2</v>
      </c>
      <c r="FV5" s="7"/>
      <c r="FW5" s="7"/>
      <c r="FX5" s="7"/>
      <c r="FY5" s="7"/>
      <c r="FZ5" s="7"/>
      <c r="GA5" s="7"/>
      <c r="GB5" s="7"/>
    </row>
    <row r="6" spans="1:239" x14ac:dyDescent="0.25">
      <c r="A6" s="6" t="s">
        <v>8</v>
      </c>
      <c r="B6" s="6" t="s">
        <v>9</v>
      </c>
      <c r="DF6" t="s">
        <v>315</v>
      </c>
      <c r="DG6" s="14">
        <v>37073</v>
      </c>
      <c r="DH6" s="14">
        <v>37165</v>
      </c>
      <c r="DI6" s="14">
        <v>37257</v>
      </c>
      <c r="DJ6" s="14">
        <v>37347</v>
      </c>
      <c r="DK6" s="14">
        <v>37438</v>
      </c>
      <c r="DL6" s="14">
        <v>37530</v>
      </c>
      <c r="DM6" s="14">
        <v>37622</v>
      </c>
      <c r="DN6" s="14">
        <v>37712</v>
      </c>
      <c r="DO6" s="14">
        <v>37803</v>
      </c>
      <c r="DP6" s="14">
        <v>37895</v>
      </c>
      <c r="DQ6" s="14">
        <v>37987</v>
      </c>
      <c r="DR6" s="14">
        <v>38078</v>
      </c>
      <c r="DS6" s="14">
        <v>38169</v>
      </c>
      <c r="DT6" s="14">
        <v>38261</v>
      </c>
      <c r="DU6" s="14">
        <v>38353</v>
      </c>
      <c r="DV6" s="14">
        <v>38443</v>
      </c>
      <c r="DW6" s="14">
        <v>38534</v>
      </c>
      <c r="DX6" s="14">
        <v>38626</v>
      </c>
      <c r="DY6" s="14">
        <v>38718</v>
      </c>
      <c r="DZ6" s="14">
        <v>38808</v>
      </c>
      <c r="EA6" s="14">
        <v>38899</v>
      </c>
      <c r="EB6" s="14">
        <v>38991</v>
      </c>
      <c r="EC6" s="14">
        <v>39083</v>
      </c>
      <c r="ED6" s="14">
        <v>39173</v>
      </c>
      <c r="EE6" s="14">
        <v>39264</v>
      </c>
      <c r="EF6" s="14">
        <v>39356</v>
      </c>
      <c r="EG6" s="14">
        <v>39448</v>
      </c>
      <c r="EH6" s="14">
        <v>39539</v>
      </c>
      <c r="EI6" s="14">
        <v>39630</v>
      </c>
      <c r="EJ6" s="14">
        <v>39722</v>
      </c>
      <c r="EK6" s="14">
        <v>39814</v>
      </c>
      <c r="EL6" s="14">
        <v>39904</v>
      </c>
      <c r="EM6" s="14">
        <v>39995</v>
      </c>
      <c r="EN6" s="14">
        <v>40087</v>
      </c>
      <c r="EO6" s="14">
        <v>40179</v>
      </c>
      <c r="EP6" s="14">
        <v>40269</v>
      </c>
      <c r="EQ6" s="14">
        <v>40360</v>
      </c>
      <c r="ER6" s="14">
        <v>40452</v>
      </c>
      <c r="ES6" s="14">
        <v>40544</v>
      </c>
      <c r="ET6" s="14">
        <v>40634</v>
      </c>
      <c r="EU6" s="14">
        <v>40725</v>
      </c>
      <c r="EV6" s="14">
        <v>40817</v>
      </c>
      <c r="EW6" s="14">
        <v>40909</v>
      </c>
      <c r="EX6" s="14">
        <v>41000</v>
      </c>
      <c r="EY6" s="14">
        <v>41091</v>
      </c>
      <c r="EZ6" s="14">
        <v>41183</v>
      </c>
      <c r="FA6" s="14">
        <v>41275</v>
      </c>
      <c r="FB6" s="14">
        <v>41365</v>
      </c>
      <c r="FC6" s="14">
        <v>41456</v>
      </c>
      <c r="FD6" s="14">
        <v>41548</v>
      </c>
      <c r="FE6" s="14">
        <v>41640</v>
      </c>
      <c r="FF6" s="14">
        <v>41730</v>
      </c>
      <c r="FG6" s="14">
        <v>41821</v>
      </c>
      <c r="FH6" s="14">
        <v>41913</v>
      </c>
      <c r="FI6" s="14">
        <v>42005</v>
      </c>
      <c r="FJ6" s="14">
        <v>42095</v>
      </c>
      <c r="FK6" s="14">
        <v>42186</v>
      </c>
      <c r="FL6" s="14">
        <v>42278</v>
      </c>
      <c r="FM6" s="14">
        <v>42370</v>
      </c>
      <c r="FN6" s="14">
        <v>42461</v>
      </c>
      <c r="FO6" s="14">
        <v>42552</v>
      </c>
      <c r="FP6" s="14">
        <v>42644</v>
      </c>
      <c r="FQ6" s="14">
        <v>42736</v>
      </c>
      <c r="FR6" s="14">
        <v>42826</v>
      </c>
      <c r="GB6" s="7"/>
    </row>
    <row r="7" spans="1:239" x14ac:dyDescent="0.25">
      <c r="B7" t="s">
        <v>27</v>
      </c>
      <c r="C7" t="s">
        <v>28</v>
      </c>
      <c r="G7" t="s">
        <v>29</v>
      </c>
      <c r="K7" t="s">
        <v>30</v>
      </c>
      <c r="O7" t="s">
        <v>31</v>
      </c>
      <c r="S7" t="s">
        <v>32</v>
      </c>
      <c r="W7" t="s">
        <v>33</v>
      </c>
      <c r="AA7" t="s">
        <v>34</v>
      </c>
      <c r="AE7" t="s">
        <v>35</v>
      </c>
      <c r="AI7" t="s">
        <v>36</v>
      </c>
      <c r="AM7" t="s">
        <v>37</v>
      </c>
      <c r="AQ7" t="s">
        <v>38</v>
      </c>
      <c r="AU7" t="s">
        <v>39</v>
      </c>
      <c r="AY7" t="s">
        <v>10</v>
      </c>
      <c r="DG7" s="7">
        <v>2001</v>
      </c>
      <c r="DH7" s="7">
        <v>2001</v>
      </c>
      <c r="DI7" s="7">
        <v>2002</v>
      </c>
      <c r="DJ7" s="7">
        <v>2002</v>
      </c>
      <c r="DK7" s="7">
        <v>2002</v>
      </c>
      <c r="DL7" s="7">
        <v>2002</v>
      </c>
      <c r="DM7" s="7">
        <v>2003</v>
      </c>
      <c r="DN7" s="7">
        <v>2003</v>
      </c>
      <c r="DO7" s="7">
        <v>2003</v>
      </c>
      <c r="DP7" s="7">
        <v>2003</v>
      </c>
      <c r="DQ7" s="7">
        <v>2004</v>
      </c>
      <c r="DR7" s="7">
        <v>2004</v>
      </c>
      <c r="DS7" s="7">
        <v>2004</v>
      </c>
      <c r="DT7" s="7">
        <v>2004</v>
      </c>
      <c r="DU7" s="7">
        <v>2005</v>
      </c>
      <c r="DV7" s="7">
        <v>2005</v>
      </c>
      <c r="DW7" s="7">
        <v>2005</v>
      </c>
      <c r="DX7" s="7">
        <v>2005</v>
      </c>
      <c r="DY7" s="7">
        <v>2006</v>
      </c>
      <c r="DZ7" s="7">
        <v>2006</v>
      </c>
      <c r="EA7" s="7">
        <v>2006</v>
      </c>
      <c r="EB7" s="7">
        <v>2006</v>
      </c>
      <c r="EC7" s="7">
        <v>2007</v>
      </c>
      <c r="ED7" s="7">
        <v>2007</v>
      </c>
      <c r="EE7" s="7">
        <v>2007</v>
      </c>
      <c r="EF7" s="7">
        <v>2007</v>
      </c>
      <c r="EG7" s="7">
        <v>2008</v>
      </c>
      <c r="EH7" s="7">
        <v>2008</v>
      </c>
      <c r="EI7" s="7">
        <v>2008</v>
      </c>
      <c r="EJ7" s="7">
        <v>2008</v>
      </c>
      <c r="EK7" s="7">
        <v>2009</v>
      </c>
      <c r="EL7" s="7">
        <v>2009</v>
      </c>
      <c r="EM7" s="7">
        <v>2009</v>
      </c>
      <c r="EN7" s="7">
        <v>2009</v>
      </c>
      <c r="EO7" s="7">
        <v>2010</v>
      </c>
      <c r="EP7" s="7">
        <v>2010</v>
      </c>
      <c r="EQ7" s="7">
        <v>2010</v>
      </c>
      <c r="ER7" s="7">
        <v>2010</v>
      </c>
      <c r="ES7" s="7">
        <v>2011</v>
      </c>
      <c r="ET7" s="7">
        <v>2011</v>
      </c>
      <c r="EU7" s="7">
        <v>2011</v>
      </c>
      <c r="EV7" s="7">
        <v>2011</v>
      </c>
      <c r="EW7" s="7">
        <v>2012</v>
      </c>
      <c r="EX7" s="7">
        <v>2012</v>
      </c>
      <c r="EY7" s="7">
        <v>2012</v>
      </c>
      <c r="EZ7" s="7">
        <v>2012</v>
      </c>
      <c r="FA7" s="7">
        <v>2013</v>
      </c>
      <c r="FB7" s="7">
        <v>2013</v>
      </c>
      <c r="FC7" s="7">
        <v>2013</v>
      </c>
      <c r="FD7" s="7">
        <v>2013</v>
      </c>
      <c r="FE7" s="7">
        <v>2014</v>
      </c>
      <c r="FF7" s="7">
        <v>2014</v>
      </c>
      <c r="FG7" s="7">
        <v>2014</v>
      </c>
      <c r="FH7" s="7">
        <v>2014</v>
      </c>
      <c r="FI7" s="7">
        <v>2015</v>
      </c>
      <c r="FJ7" s="7">
        <v>2015</v>
      </c>
      <c r="FK7" s="7">
        <v>2015</v>
      </c>
      <c r="FL7" s="7">
        <v>2015</v>
      </c>
      <c r="FM7" s="7">
        <v>2016</v>
      </c>
      <c r="FN7" s="7">
        <v>2016</v>
      </c>
      <c r="FO7" s="7">
        <v>2016</v>
      </c>
      <c r="FP7" s="7">
        <v>2016</v>
      </c>
      <c r="FQ7" s="7">
        <v>2017</v>
      </c>
      <c r="FR7" s="7">
        <v>2017</v>
      </c>
    </row>
    <row r="8" spans="1:239" x14ac:dyDescent="0.25">
      <c r="B8" t="s">
        <v>106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196</v>
      </c>
      <c r="L8" t="s">
        <v>199</v>
      </c>
      <c r="M8" t="s">
        <v>202</v>
      </c>
      <c r="N8" t="s">
        <v>205</v>
      </c>
      <c r="O8" t="s">
        <v>208</v>
      </c>
      <c r="P8" t="s">
        <v>211</v>
      </c>
      <c r="Q8" t="s">
        <v>214</v>
      </c>
      <c r="R8" t="s">
        <v>217</v>
      </c>
      <c r="S8" t="s">
        <v>220</v>
      </c>
      <c r="T8" t="s">
        <v>223</v>
      </c>
      <c r="U8" t="s">
        <v>226</v>
      </c>
      <c r="V8" t="s">
        <v>229</v>
      </c>
      <c r="W8" t="s">
        <v>232</v>
      </c>
      <c r="X8" t="s">
        <v>235</v>
      </c>
      <c r="Y8" t="s">
        <v>238</v>
      </c>
      <c r="Z8" t="s">
        <v>241</v>
      </c>
      <c r="AA8" t="s">
        <v>244</v>
      </c>
      <c r="AB8" t="s">
        <v>247</v>
      </c>
      <c r="AC8" t="s">
        <v>250</v>
      </c>
      <c r="AD8" t="s">
        <v>253</v>
      </c>
      <c r="AE8" t="s">
        <v>256</v>
      </c>
      <c r="AF8" t="s">
        <v>259</v>
      </c>
      <c r="AG8" t="s">
        <v>262</v>
      </c>
      <c r="AH8" t="s">
        <v>265</v>
      </c>
      <c r="AI8" t="s">
        <v>268</v>
      </c>
      <c r="AJ8" t="s">
        <v>271</v>
      </c>
      <c r="AK8" t="s">
        <v>274</v>
      </c>
      <c r="AL8" t="s">
        <v>277</v>
      </c>
      <c r="AM8" t="s">
        <v>102</v>
      </c>
      <c r="AN8" t="s">
        <v>103</v>
      </c>
      <c r="AO8" t="s">
        <v>104</v>
      </c>
      <c r="AP8" t="s">
        <v>105</v>
      </c>
      <c r="AQ8" t="s">
        <v>98</v>
      </c>
      <c r="AR8" t="s">
        <v>99</v>
      </c>
      <c r="AS8" t="s">
        <v>100</v>
      </c>
      <c r="AT8" t="s">
        <v>101</v>
      </c>
      <c r="AU8" t="s">
        <v>40</v>
      </c>
      <c r="AV8" t="s">
        <v>41</v>
      </c>
      <c r="AW8" t="s">
        <v>42</v>
      </c>
      <c r="AX8" t="s">
        <v>43</v>
      </c>
      <c r="AY8" t="s">
        <v>44</v>
      </c>
      <c r="AZ8" t="s">
        <v>11</v>
      </c>
      <c r="BA8" t="s">
        <v>45</v>
      </c>
      <c r="BE8" s="7" t="s">
        <v>106</v>
      </c>
      <c r="BF8" s="7" t="s">
        <v>107</v>
      </c>
      <c r="BG8" s="7" t="s">
        <v>108</v>
      </c>
      <c r="BH8" s="7" t="s">
        <v>109</v>
      </c>
      <c r="BI8" s="7" t="s">
        <v>110</v>
      </c>
      <c r="BJ8" s="7" t="s">
        <v>111</v>
      </c>
      <c r="BK8" s="7" t="s">
        <v>112</v>
      </c>
      <c r="BL8" s="7" t="s">
        <v>113</v>
      </c>
      <c r="BM8" s="7" t="s">
        <v>114</v>
      </c>
      <c r="BN8" s="7" t="s">
        <v>196</v>
      </c>
      <c r="BO8" s="7" t="s">
        <v>199</v>
      </c>
      <c r="BP8" s="7" t="s">
        <v>202</v>
      </c>
      <c r="BQ8" s="7" t="s">
        <v>205</v>
      </c>
      <c r="BR8" s="7" t="s">
        <v>208</v>
      </c>
      <c r="BS8" s="7" t="s">
        <v>211</v>
      </c>
      <c r="BT8" s="7" t="s">
        <v>214</v>
      </c>
      <c r="BU8" s="7" t="s">
        <v>217</v>
      </c>
      <c r="BV8" s="7" t="s">
        <v>220</v>
      </c>
      <c r="BW8" s="7" t="s">
        <v>223</v>
      </c>
      <c r="BX8" s="7" t="s">
        <v>226</v>
      </c>
      <c r="BY8" s="7" t="s">
        <v>229</v>
      </c>
      <c r="BZ8" s="7" t="s">
        <v>232</v>
      </c>
      <c r="CA8" s="7" t="s">
        <v>235</v>
      </c>
      <c r="CB8" s="7" t="s">
        <v>238</v>
      </c>
      <c r="CC8" s="7" t="s">
        <v>241</v>
      </c>
      <c r="CD8" s="7" t="s">
        <v>244</v>
      </c>
      <c r="CE8" s="7" t="s">
        <v>247</v>
      </c>
      <c r="CF8" s="7" t="s">
        <v>250</v>
      </c>
      <c r="CG8" s="7" t="s">
        <v>253</v>
      </c>
      <c r="CH8" s="7" t="s">
        <v>256</v>
      </c>
      <c r="CI8" s="7" t="s">
        <v>259</v>
      </c>
      <c r="CJ8" s="7" t="s">
        <v>262</v>
      </c>
      <c r="CK8" s="7" t="s">
        <v>265</v>
      </c>
      <c r="CL8" s="7" t="s">
        <v>268</v>
      </c>
      <c r="CM8" s="7" t="s">
        <v>271</v>
      </c>
      <c r="CN8" s="7" t="s">
        <v>274</v>
      </c>
      <c r="CO8" s="7" t="s">
        <v>277</v>
      </c>
      <c r="CP8" s="7" t="s">
        <v>102</v>
      </c>
      <c r="CQ8" s="7" t="s">
        <v>103</v>
      </c>
      <c r="CR8" s="7" t="s">
        <v>104</v>
      </c>
      <c r="CS8" s="7" t="s">
        <v>105</v>
      </c>
      <c r="CT8" s="7" t="s">
        <v>98</v>
      </c>
      <c r="CU8" s="7" t="s">
        <v>99</v>
      </c>
      <c r="CV8" s="7" t="s">
        <v>100</v>
      </c>
      <c r="CW8" s="7" t="s">
        <v>101</v>
      </c>
      <c r="CX8" s="7" t="s">
        <v>40</v>
      </c>
      <c r="CY8" s="7" t="s">
        <v>41</v>
      </c>
      <c r="CZ8" s="7" t="s">
        <v>42</v>
      </c>
      <c r="DA8" s="7" t="s">
        <v>43</v>
      </c>
      <c r="DB8" s="7" t="s">
        <v>44</v>
      </c>
      <c r="DC8" s="7" t="s">
        <v>11</v>
      </c>
      <c r="DD8" s="7" t="s">
        <v>45</v>
      </c>
      <c r="DG8" s="9" t="s">
        <v>46</v>
      </c>
      <c r="DH8" s="9" t="s">
        <v>47</v>
      </c>
      <c r="DI8" s="9" t="s">
        <v>48</v>
      </c>
      <c r="DJ8" s="9" t="s">
        <v>49</v>
      </c>
      <c r="DK8" s="9" t="s">
        <v>50</v>
      </c>
      <c r="DL8" s="9" t="s">
        <v>51</v>
      </c>
      <c r="DM8" s="9" t="s">
        <v>52</v>
      </c>
      <c r="DN8" s="9" t="s">
        <v>53</v>
      </c>
      <c r="DO8" s="9" t="s">
        <v>54</v>
      </c>
      <c r="DP8" s="9" t="s">
        <v>55</v>
      </c>
      <c r="DQ8" s="9" t="s">
        <v>56</v>
      </c>
      <c r="DR8" s="9" t="s">
        <v>57</v>
      </c>
      <c r="DS8" s="9" t="s">
        <v>58</v>
      </c>
      <c r="DT8" s="9" t="s">
        <v>59</v>
      </c>
      <c r="DU8" s="9" t="s">
        <v>60</v>
      </c>
      <c r="DV8" s="9" t="s">
        <v>61</v>
      </c>
      <c r="DW8" s="9" t="s">
        <v>62</v>
      </c>
      <c r="DX8" s="9" t="s">
        <v>63</v>
      </c>
      <c r="DY8" s="9" t="s">
        <v>64</v>
      </c>
      <c r="DZ8" s="9" t="s">
        <v>65</v>
      </c>
      <c r="EA8" s="9" t="s">
        <v>66</v>
      </c>
      <c r="EB8" s="9" t="s">
        <v>67</v>
      </c>
      <c r="EC8" s="9" t="s">
        <v>68</v>
      </c>
      <c r="ED8" s="9" t="s">
        <v>69</v>
      </c>
      <c r="EE8" s="9" t="s">
        <v>70</v>
      </c>
      <c r="EF8" s="9" t="s">
        <v>71</v>
      </c>
      <c r="EG8" s="9" t="s">
        <v>72</v>
      </c>
      <c r="EH8" s="9" t="s">
        <v>73</v>
      </c>
      <c r="EI8" s="9" t="s">
        <v>74</v>
      </c>
      <c r="EJ8" s="9" t="s">
        <v>75</v>
      </c>
      <c r="EK8" s="9" t="s">
        <v>76</v>
      </c>
      <c r="EL8" s="9" t="s">
        <v>77</v>
      </c>
      <c r="EM8" s="9" t="s">
        <v>78</v>
      </c>
      <c r="EN8" s="9" t="s">
        <v>79</v>
      </c>
      <c r="EO8" s="9" t="s">
        <v>80</v>
      </c>
      <c r="EP8" s="9" t="s">
        <v>81</v>
      </c>
      <c r="EQ8" s="9" t="s">
        <v>82</v>
      </c>
      <c r="ER8" s="9" t="s">
        <v>83</v>
      </c>
      <c r="ES8" s="9" t="s">
        <v>84</v>
      </c>
      <c r="ET8" s="9" t="s">
        <v>85</v>
      </c>
      <c r="EU8" s="9" t="s">
        <v>86</v>
      </c>
      <c r="EV8" s="9" t="s">
        <v>87</v>
      </c>
      <c r="EW8" s="9" t="s">
        <v>88</v>
      </c>
      <c r="EX8" s="9" t="s">
        <v>89</v>
      </c>
      <c r="EY8" s="9" t="s">
        <v>90</v>
      </c>
      <c r="EZ8" s="9" t="s">
        <v>91</v>
      </c>
      <c r="FA8" s="9" t="s">
        <v>92</v>
      </c>
      <c r="FB8" s="9" t="s">
        <v>93</v>
      </c>
      <c r="FC8" s="9" t="s">
        <v>94</v>
      </c>
      <c r="FD8" s="9" t="s">
        <v>95</v>
      </c>
      <c r="FE8" s="9" t="s">
        <v>15</v>
      </c>
      <c r="FF8" s="9" t="s">
        <v>16</v>
      </c>
      <c r="FG8" s="9" t="s">
        <v>17</v>
      </c>
      <c r="FH8" s="9" t="s">
        <v>18</v>
      </c>
      <c r="FI8" s="9" t="s">
        <v>19</v>
      </c>
      <c r="FJ8" s="9" t="s">
        <v>20</v>
      </c>
      <c r="FK8" s="9" t="s">
        <v>21</v>
      </c>
      <c r="FL8" s="9" t="s">
        <v>22</v>
      </c>
      <c r="FM8" s="9" t="s">
        <v>23</v>
      </c>
      <c r="FN8" s="9" t="s">
        <v>24</v>
      </c>
      <c r="FO8" s="9" t="s">
        <v>25</v>
      </c>
      <c r="FP8" s="9" t="s">
        <v>26</v>
      </c>
      <c r="FQ8" s="9" t="s">
        <v>96</v>
      </c>
      <c r="FR8" s="9" t="s">
        <v>97</v>
      </c>
      <c r="FW8" s="7">
        <v>3</v>
      </c>
      <c r="FX8" s="7">
        <v>6</v>
      </c>
      <c r="FY8" s="7">
        <v>9</v>
      </c>
      <c r="FZ8" s="7">
        <v>12</v>
      </c>
      <c r="GA8" s="7">
        <v>15</v>
      </c>
      <c r="GB8" s="7">
        <v>18</v>
      </c>
      <c r="GC8" s="7">
        <v>21</v>
      </c>
      <c r="GE8" s="135" t="s">
        <v>328</v>
      </c>
      <c r="GF8" s="135"/>
      <c r="GG8" s="135"/>
      <c r="GH8" s="135"/>
      <c r="GK8" s="96">
        <v>3</v>
      </c>
      <c r="GL8" s="96">
        <v>6</v>
      </c>
      <c r="GM8" s="96">
        <v>9</v>
      </c>
      <c r="GN8" s="96">
        <v>12</v>
      </c>
      <c r="GO8" s="96">
        <v>15</v>
      </c>
      <c r="GP8" s="96">
        <v>18</v>
      </c>
      <c r="GQ8" s="96"/>
    </row>
    <row r="9" spans="1:239" x14ac:dyDescent="0.25">
      <c r="A9" s="6" t="s">
        <v>12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  <c r="AC9" t="s">
        <v>13</v>
      </c>
      <c r="AD9" t="s">
        <v>13</v>
      </c>
      <c r="AE9" t="s">
        <v>13</v>
      </c>
      <c r="AF9" t="s">
        <v>13</v>
      </c>
      <c r="AG9" t="s">
        <v>13</v>
      </c>
      <c r="AH9" t="s">
        <v>13</v>
      </c>
      <c r="AI9" t="s">
        <v>13</v>
      </c>
      <c r="AJ9" t="s">
        <v>13</v>
      </c>
      <c r="AK9" t="s">
        <v>13</v>
      </c>
      <c r="AL9" t="s">
        <v>13</v>
      </c>
      <c r="AM9" t="s">
        <v>13</v>
      </c>
      <c r="AN9" t="s">
        <v>13</v>
      </c>
      <c r="AO9" t="s">
        <v>13</v>
      </c>
      <c r="AP9" t="s">
        <v>13</v>
      </c>
      <c r="AQ9" t="s">
        <v>13</v>
      </c>
      <c r="AR9" t="s">
        <v>13</v>
      </c>
      <c r="AS9" t="s">
        <v>13</v>
      </c>
      <c r="AT9" t="s">
        <v>13</v>
      </c>
      <c r="AU9" t="s">
        <v>13</v>
      </c>
      <c r="AV9" t="s">
        <v>13</v>
      </c>
      <c r="AW9" t="s">
        <v>13</v>
      </c>
      <c r="AX9" t="s">
        <v>13</v>
      </c>
      <c r="AY9" t="s">
        <v>13</v>
      </c>
      <c r="AZ9" t="s">
        <v>13</v>
      </c>
      <c r="BA9" t="s">
        <v>13</v>
      </c>
      <c r="BD9" s="4" t="s">
        <v>46</v>
      </c>
      <c r="BE9" s="5">
        <v>2.4</v>
      </c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F9" s="11" t="s">
        <v>106</v>
      </c>
      <c r="DG9" s="5">
        <v>2.4</v>
      </c>
      <c r="DH9" s="5">
        <v>2.1</v>
      </c>
      <c r="DI9" s="5">
        <v>2.6</v>
      </c>
      <c r="DJ9" s="5">
        <v>2.1</v>
      </c>
      <c r="DK9" s="5">
        <v>2</v>
      </c>
      <c r="DL9" s="5">
        <v>2.2000000000000002</v>
      </c>
      <c r="DM9" s="5">
        <v>1.9</v>
      </c>
      <c r="DN9" s="5">
        <v>1.7</v>
      </c>
      <c r="DO9" s="5">
        <v>1.7</v>
      </c>
      <c r="DP9" s="5">
        <v>1.7</v>
      </c>
      <c r="DQ9" s="5">
        <v>1.7</v>
      </c>
      <c r="DR9" s="5">
        <v>1.8</v>
      </c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T9" s="7">
        <v>2</v>
      </c>
      <c r="FU9" s="11" t="s">
        <v>106</v>
      </c>
      <c r="FV9" s="14">
        <v>37591</v>
      </c>
      <c r="FW9" s="16">
        <f t="shared" ref="FW9:FW40" si="0">IF(MONTH($FU9)=12,HLOOKUP(YEAR($FU9)+1&amp;"Q"&amp;GE9,$DG$8:$FR$1048576,$FT9,FALSE),IF(MONTH($FU9)=3,HLOOKUP(YEAR($FU9)&amp;"Q"&amp;GE9,$DG$8:$FR$1048576,$FT9,FALSE),IF(MONTH($FU9)=6,HLOOKUP(YEAR($FU9)&amp;"Q"&amp;GE9,$DG$8:$FR$1048576,$FT9,FALSE),IF(MONTH($FU9)=9,HLOOKUP(YEAR($FU9)&amp;"Q"&amp;GE9,$DG$8:$FR$1048576,$FT9,FALSE),""))))</f>
        <v>1.9</v>
      </c>
      <c r="FX9" s="16">
        <f t="shared" ref="FX9:FX40" si="1">IF(MONTH($FU9)=12,HLOOKUP(YEAR($FU9)+1&amp;"Q"&amp;GF9,$DG$8:$FR$1048576,$FT9,FALSE),IF(MONTH($FU9)=3,HLOOKUP(YEAR($FU9)&amp;"Q"&amp;GF9,$DG$8:$FR$1048576,$FT9,FALSE),IF(MONTH($FU9)=6,HLOOKUP(YEAR($FU9)&amp;"Q"&amp;GF9,$DG$8:$FR$1048576,$FT9,FALSE),IF(MONTH($FU9)=9,HLOOKUP(YEAR($FU9)+1&amp;"Q"&amp;GF9,$DG$8:$FR$1048576,$FT9,FALSE),""))))</f>
        <v>1.7</v>
      </c>
      <c r="FY9" s="16">
        <f t="shared" ref="FY9:FY40" si="2">IF(MONTH($FU9)=12,HLOOKUP(YEAR($FU9)+1&amp;"Q"&amp;GG9,$DG$8:$FR$1048576,$FT9,FALSE),IF(MONTH($FU9)=3,HLOOKUP(YEAR($FU9)&amp;"Q"&amp;GG9,$DG$8:$FR$1048576,$FT9,FALSE),IF(MONTH($FU9)=6,HLOOKUP(YEAR($FU9)+1&amp;"Q"&amp;GG9,$DG$8:$FR$1048576,$FT9,FALSE),IF(MONTH($FU9)=9,HLOOKUP(YEAR($FU9)+1&amp;"Q"&amp;GG9,$DG$8:$FR$1048576,$FT9,FALSE),""))))</f>
        <v>1.7</v>
      </c>
      <c r="FZ9" s="16">
        <f t="shared" ref="FZ9:FZ40" si="3">IF(MONTH($FU9)=12,HLOOKUP(YEAR($FU9)+1&amp;"Q"&amp;GH9,$DG$8:$FR$1048576,$FT9,FALSE),IF(MONTH($FU9)=3,HLOOKUP(YEAR($FU9)+1&amp;"Q"&amp;GH9,$DG$8:$FR$1048576,$FT9,FALSE),IF(MONTH($FU9)=6,HLOOKUP(YEAR($FU9)+1&amp;"Q"&amp;GH9,$DG$8:$FR$1048576,$FT9,FALSE),IF(MONTH($FU9)=9,HLOOKUP(YEAR($FU9)+1&amp;"Q"&amp;GH9,$DG$8:$FR$1048576,$FT9,FALSE),""))))</f>
        <v>1.7</v>
      </c>
      <c r="GA9" s="16">
        <f t="shared" ref="GA9:GA40" si="4">IF(MONTH($FU9)=12,HLOOKUP(YEAR($FU9)+2&amp;"Q"&amp;GE9,$DG$8:$FR$1048576,$FT9,FALSE),IF(MONTH($FU9)=3,HLOOKUP(YEAR($FU9)+1&amp;"Q"&amp;GE9,$DG$8:$FR$1048576,$FT9,FALSE),IF(MONTH($FU9)=6,HLOOKUP(YEAR($FU9)+1&amp;"Q"&amp;GE9,$DG$8:$FR$1048576,$FT9,FALSE),IF(MONTH($FU9)=9,HLOOKUP(YEAR($FU9)+1&amp;"Q"&amp;GE9,$DG$8:$FR$1048576,$FT9,FALSE),""))))</f>
        <v>1.7</v>
      </c>
      <c r="GB9" s="16">
        <f t="shared" ref="GB9:GB40" si="5">IF(MONTH($FU9)=12,HLOOKUP(YEAR($FU9)+2&amp;"Q"&amp;GF9,$DG$8:$FR$1048576,$FT9,FALSE),IF(MONTH($FU9)=3,HLOOKUP(YEAR($FU9)+1&amp;"Q"&amp;GF9,$DG$8:$FR$1048576,$FT9,FALSE),IF(MONTH($FU9)=6,HLOOKUP(YEAR($FU9)+1&amp;"Q"&amp;GF9,$DG$8:$FR$1048576,$FT9,FALSE),IF(MONTH($FU9)=9,HLOOKUP(YEAR($FU9)+2&amp;"Q"&amp;GF9,$DG$8:$FR$1048576,$FT9,FALSE),""))))</f>
        <v>1.8</v>
      </c>
      <c r="GC9" s="16">
        <f t="shared" ref="GC9:GC60" si="6">IF(MONTH($FU9)=12,HLOOKUP(YEAR($FU9)+2&amp;"Q"&amp;GG9,$DG$8:$FR$1048576,$FT9,FALSE),IF(MONTH($FU9)=3,HLOOKUP(YEAR($FU9)+1&amp;"Q"&amp;GG9,$DG$8:$FR$1048576,$FT9,FALSE),IF(MONTH($FU9)=6,HLOOKUP(YEAR($FU9)+2&amp;"Q"&amp;GG9,$DG$8:$FR$1048576,$FT9,FALSE),IF(MONTH($FU9)=9,HLOOKUP(YEAR($FU9)+2&amp;"Q"&amp;GG9,$DG$8:$FR$1048576,$FT9,FALSE),""))))</f>
        <v>0</v>
      </c>
      <c r="GE9" s="7">
        <v>1</v>
      </c>
      <c r="GF9" s="7">
        <v>2</v>
      </c>
      <c r="GG9" s="7">
        <v>3</v>
      </c>
      <c r="GH9" s="7">
        <v>4</v>
      </c>
      <c r="GJ9" s="14">
        <v>36039</v>
      </c>
      <c r="GK9" s="18">
        <v>1.2937000000000001</v>
      </c>
      <c r="GL9" s="18">
        <v>1.4751000000000001</v>
      </c>
      <c r="GM9" s="18">
        <v>1.4604999999999999</v>
      </c>
      <c r="GN9" s="18">
        <v>1.5445</v>
      </c>
      <c r="GO9" s="18">
        <v>1.6080000000000001</v>
      </c>
      <c r="GP9" s="18">
        <v>1.6039000000000001</v>
      </c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</row>
    <row r="10" spans="1:239" x14ac:dyDescent="0.25">
      <c r="A10" s="2" t="s">
        <v>14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D10" s="4" t="s">
        <v>47</v>
      </c>
      <c r="BE10" s="5">
        <v>2.1</v>
      </c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F10" s="11" t="s">
        <v>107</v>
      </c>
      <c r="DG10" s="5"/>
      <c r="DH10" s="5"/>
      <c r="DI10" s="5">
        <v>2.5</v>
      </c>
      <c r="DJ10" s="5">
        <v>2</v>
      </c>
      <c r="DK10" s="5">
        <v>2.1</v>
      </c>
      <c r="DL10" s="5">
        <v>2.2999999999999998</v>
      </c>
      <c r="DM10" s="5">
        <v>2.1</v>
      </c>
      <c r="DN10" s="5">
        <v>1.9</v>
      </c>
      <c r="DO10" s="5">
        <v>1.8</v>
      </c>
      <c r="DP10" s="5">
        <v>1.6</v>
      </c>
      <c r="DQ10" s="5">
        <v>1.5</v>
      </c>
      <c r="DR10" s="5">
        <v>1.6</v>
      </c>
      <c r="DS10" s="5">
        <v>1.7</v>
      </c>
      <c r="DT10" s="5">
        <v>1.8</v>
      </c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T10" s="7">
        <v>3</v>
      </c>
      <c r="FU10" s="11" t="s">
        <v>107</v>
      </c>
      <c r="FV10" s="14">
        <v>37681</v>
      </c>
      <c r="FW10" s="16">
        <f t="shared" si="0"/>
        <v>1.9</v>
      </c>
      <c r="FX10" s="16">
        <f t="shared" si="1"/>
        <v>1.8</v>
      </c>
      <c r="FY10" s="16">
        <f t="shared" si="2"/>
        <v>1.6</v>
      </c>
      <c r="FZ10" s="16">
        <f t="shared" si="3"/>
        <v>1.5</v>
      </c>
      <c r="GA10" s="16">
        <f t="shared" si="4"/>
        <v>1.6</v>
      </c>
      <c r="GB10" s="16">
        <f t="shared" si="5"/>
        <v>1.7</v>
      </c>
      <c r="GC10" s="16">
        <f t="shared" si="6"/>
        <v>1.8</v>
      </c>
      <c r="GE10" s="7">
        <v>2</v>
      </c>
      <c r="GF10" s="7">
        <v>3</v>
      </c>
      <c r="GG10" s="7">
        <v>4</v>
      </c>
      <c r="GH10" s="7">
        <v>1</v>
      </c>
      <c r="GJ10" s="14">
        <v>36130</v>
      </c>
      <c r="GK10" s="18">
        <v>1.1074999999999999</v>
      </c>
      <c r="GL10" s="18">
        <v>1.2299</v>
      </c>
      <c r="GM10" s="18">
        <v>1.302</v>
      </c>
      <c r="GN10" s="18">
        <v>1.4204000000000001</v>
      </c>
      <c r="GO10" s="18">
        <v>1.5814999999999999</v>
      </c>
      <c r="GP10" s="18">
        <v>1.5874999999999999</v>
      </c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</row>
    <row r="11" spans="1:239" x14ac:dyDescent="0.25">
      <c r="A11" s="4" t="s">
        <v>46</v>
      </c>
      <c r="B11" s="5">
        <v>2.4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D11" s="4" t="s">
        <v>48</v>
      </c>
      <c r="BE11" s="5">
        <v>2.6</v>
      </c>
      <c r="BF11" s="5">
        <v>2.5</v>
      </c>
      <c r="BG11" s="5">
        <v>2.6</v>
      </c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F11" s="11" t="s">
        <v>108</v>
      </c>
      <c r="DG11" s="5"/>
      <c r="DH11" s="5"/>
      <c r="DI11" s="5">
        <v>2.6</v>
      </c>
      <c r="DJ11" s="5">
        <v>2.1</v>
      </c>
      <c r="DK11" s="5">
        <v>2.1</v>
      </c>
      <c r="DL11" s="5">
        <v>2.2999999999999998</v>
      </c>
      <c r="DM11" s="5">
        <v>2.2999999999999998</v>
      </c>
      <c r="DN11" s="5">
        <v>2</v>
      </c>
      <c r="DO11" s="5">
        <v>1.8</v>
      </c>
      <c r="DP11" s="5">
        <v>1.6</v>
      </c>
      <c r="DQ11" s="5">
        <v>1.2</v>
      </c>
      <c r="DR11" s="5">
        <v>1.3</v>
      </c>
      <c r="DS11" s="5">
        <v>1.5</v>
      </c>
      <c r="DT11" s="5">
        <v>1.6</v>
      </c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T11" s="7">
        <v>4</v>
      </c>
      <c r="FU11" s="11" t="s">
        <v>108</v>
      </c>
      <c r="FV11" s="14">
        <v>37773</v>
      </c>
      <c r="FW11" s="16">
        <f t="shared" si="0"/>
        <v>1.8</v>
      </c>
      <c r="FX11" s="16">
        <f t="shared" si="1"/>
        <v>1.6</v>
      </c>
      <c r="FY11" s="16">
        <f t="shared" si="2"/>
        <v>1.2</v>
      </c>
      <c r="FZ11" s="16">
        <f t="shared" si="3"/>
        <v>1.3</v>
      </c>
      <c r="GA11" s="16">
        <f t="shared" si="4"/>
        <v>1.5</v>
      </c>
      <c r="GB11" s="16">
        <f t="shared" si="5"/>
        <v>1.6</v>
      </c>
      <c r="GC11" s="16">
        <f t="shared" si="6"/>
        <v>0</v>
      </c>
      <c r="GE11" s="7">
        <v>3</v>
      </c>
      <c r="GF11" s="7">
        <v>4</v>
      </c>
      <c r="GG11" s="7">
        <v>1</v>
      </c>
      <c r="GH11" s="7">
        <v>2</v>
      </c>
      <c r="GJ11" s="14">
        <v>36220</v>
      </c>
      <c r="GK11" s="18">
        <v>0.94926999999999995</v>
      </c>
      <c r="GL11" s="18">
        <v>1.0241</v>
      </c>
      <c r="GM11" s="18">
        <v>1.2826</v>
      </c>
      <c r="GN11" s="18">
        <v>1.4752000000000001</v>
      </c>
      <c r="GO11" s="18">
        <v>1.528</v>
      </c>
      <c r="GP11" s="18">
        <v>1.5710999999999999</v>
      </c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</row>
    <row r="12" spans="1:239" x14ac:dyDescent="0.25">
      <c r="A12" s="4" t="s">
        <v>47</v>
      </c>
      <c r="B12" s="5">
        <v>2.1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D12" s="4" t="s">
        <v>49</v>
      </c>
      <c r="BE12" s="5">
        <v>2.1</v>
      </c>
      <c r="BF12" s="5">
        <v>2</v>
      </c>
      <c r="BG12" s="5">
        <v>2.1</v>
      </c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F12" s="11" t="s">
        <v>109</v>
      </c>
      <c r="DG12" s="5"/>
      <c r="DH12" s="5"/>
      <c r="DI12" s="5"/>
      <c r="DJ12" s="5"/>
      <c r="DK12" s="5">
        <v>2.1</v>
      </c>
      <c r="DL12" s="5">
        <v>2.2999999999999998</v>
      </c>
      <c r="DM12" s="5">
        <v>2.2999999999999998</v>
      </c>
      <c r="DN12" s="5">
        <v>2</v>
      </c>
      <c r="DO12" s="5">
        <v>2</v>
      </c>
      <c r="DP12" s="5">
        <v>1.8</v>
      </c>
      <c r="DQ12" s="5">
        <v>1.4</v>
      </c>
      <c r="DR12" s="5">
        <v>1.5</v>
      </c>
      <c r="DS12" s="5">
        <v>1.5</v>
      </c>
      <c r="DT12" s="5">
        <v>1.6</v>
      </c>
      <c r="DU12" s="5">
        <v>1.7</v>
      </c>
      <c r="DV12" s="5">
        <v>1.7</v>
      </c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T12" s="7">
        <v>5</v>
      </c>
      <c r="FU12" s="11" t="s">
        <v>109</v>
      </c>
      <c r="FV12" s="14">
        <v>37865</v>
      </c>
      <c r="FW12" s="16">
        <f t="shared" si="0"/>
        <v>1.8</v>
      </c>
      <c r="FX12" s="16">
        <f t="shared" si="1"/>
        <v>1.4</v>
      </c>
      <c r="FY12" s="16">
        <f t="shared" si="2"/>
        <v>1.5</v>
      </c>
      <c r="FZ12" s="16">
        <f t="shared" si="3"/>
        <v>1.5</v>
      </c>
      <c r="GA12" s="16">
        <f t="shared" si="4"/>
        <v>1.6</v>
      </c>
      <c r="GB12" s="16">
        <f t="shared" si="5"/>
        <v>1.7</v>
      </c>
      <c r="GC12" s="16">
        <f t="shared" si="6"/>
        <v>1.7</v>
      </c>
      <c r="GE12" s="7">
        <v>4</v>
      </c>
      <c r="GF12" s="7">
        <v>1</v>
      </c>
      <c r="GG12" s="7">
        <v>2</v>
      </c>
      <c r="GH12" s="7">
        <v>3</v>
      </c>
      <c r="GJ12" s="14">
        <v>36312</v>
      </c>
      <c r="GK12" s="18">
        <v>1.0652999999999999</v>
      </c>
      <c r="GL12" s="18">
        <v>1.3180000000000001</v>
      </c>
      <c r="GM12" s="18">
        <v>1.5042</v>
      </c>
      <c r="GN12" s="18">
        <v>1.4633</v>
      </c>
      <c r="GO12" s="18">
        <v>1.5395000000000001</v>
      </c>
      <c r="GP12" s="18">
        <v>1.5379</v>
      </c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</row>
    <row r="13" spans="1:239" x14ac:dyDescent="0.25">
      <c r="A13" s="4" t="s">
        <v>48</v>
      </c>
      <c r="B13" s="5">
        <v>2.6</v>
      </c>
      <c r="C13" s="5">
        <v>2.5</v>
      </c>
      <c r="D13" s="5">
        <v>2.6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D13" s="4" t="s">
        <v>50</v>
      </c>
      <c r="BE13" s="5">
        <v>2</v>
      </c>
      <c r="BF13" s="5">
        <v>2.1</v>
      </c>
      <c r="BG13" s="5">
        <v>2.1</v>
      </c>
      <c r="BH13" s="5">
        <v>2.1</v>
      </c>
      <c r="BI13" s="5">
        <v>2.1</v>
      </c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F13" s="11" t="s">
        <v>110</v>
      </c>
      <c r="DG13" s="5"/>
      <c r="DH13" s="5"/>
      <c r="DI13" s="5"/>
      <c r="DJ13" s="5"/>
      <c r="DK13" s="5">
        <v>2.1</v>
      </c>
      <c r="DL13" s="5">
        <v>2.2999999999999998</v>
      </c>
      <c r="DM13" s="5">
        <v>2.2999999999999998</v>
      </c>
      <c r="DN13" s="5">
        <v>2</v>
      </c>
      <c r="DO13" s="5">
        <v>2</v>
      </c>
      <c r="DP13" s="5">
        <v>2.1</v>
      </c>
      <c r="DQ13" s="5">
        <v>1.8</v>
      </c>
      <c r="DR13" s="5">
        <v>1.8</v>
      </c>
      <c r="DS13" s="5">
        <v>1.7</v>
      </c>
      <c r="DT13" s="5">
        <v>1.7</v>
      </c>
      <c r="DU13" s="5">
        <v>1.6</v>
      </c>
      <c r="DV13" s="5">
        <v>1.7</v>
      </c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T13" s="7">
        <v>6</v>
      </c>
      <c r="FU13" s="11" t="s">
        <v>110</v>
      </c>
      <c r="FV13" s="14">
        <v>37956</v>
      </c>
      <c r="FW13" s="16">
        <f t="shared" si="0"/>
        <v>1.8</v>
      </c>
      <c r="FX13" s="16">
        <f t="shared" si="1"/>
        <v>1.8</v>
      </c>
      <c r="FY13" s="16">
        <f t="shared" si="2"/>
        <v>1.7</v>
      </c>
      <c r="FZ13" s="16">
        <f t="shared" si="3"/>
        <v>1.7</v>
      </c>
      <c r="GA13" s="16">
        <f t="shared" si="4"/>
        <v>1.6</v>
      </c>
      <c r="GB13" s="16">
        <f t="shared" si="5"/>
        <v>1.7</v>
      </c>
      <c r="GC13" s="16">
        <f t="shared" si="6"/>
        <v>0</v>
      </c>
      <c r="GE13" s="7">
        <v>1</v>
      </c>
      <c r="GF13" s="7">
        <v>2</v>
      </c>
      <c r="GG13" s="7">
        <v>3</v>
      </c>
      <c r="GH13" s="7">
        <v>4</v>
      </c>
      <c r="GJ13" s="14">
        <v>36404</v>
      </c>
      <c r="GK13" s="18">
        <v>1.4245000000000001</v>
      </c>
      <c r="GL13" s="18">
        <v>1.6429</v>
      </c>
      <c r="GM13" s="18">
        <v>1.5647</v>
      </c>
      <c r="GN13" s="18">
        <v>1.4942</v>
      </c>
      <c r="GO13" s="18">
        <v>1.518</v>
      </c>
      <c r="GP13" s="18">
        <v>1.5570999999999999</v>
      </c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</row>
    <row r="14" spans="1:239" x14ac:dyDescent="0.25">
      <c r="A14" s="4" t="s">
        <v>49</v>
      </c>
      <c r="B14" s="5">
        <v>2.1</v>
      </c>
      <c r="C14" s="5">
        <v>2</v>
      </c>
      <c r="D14" s="5">
        <v>2.1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D14" s="4" t="s">
        <v>51</v>
      </c>
      <c r="BE14" s="5">
        <v>2.2000000000000002</v>
      </c>
      <c r="BF14" s="5">
        <v>2.2999999999999998</v>
      </c>
      <c r="BG14" s="5">
        <v>2.2999999999999998</v>
      </c>
      <c r="BH14" s="5">
        <v>2.2999999999999998</v>
      </c>
      <c r="BI14" s="5">
        <v>2.2999999999999998</v>
      </c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F14" s="11" t="s">
        <v>111</v>
      </c>
      <c r="DG14" s="5"/>
      <c r="DH14" s="5"/>
      <c r="DI14" s="5"/>
      <c r="DJ14" s="5"/>
      <c r="DK14" s="5"/>
      <c r="DL14" s="5"/>
      <c r="DM14" s="5">
        <v>2.2999999999999998</v>
      </c>
      <c r="DN14" s="5">
        <v>2</v>
      </c>
      <c r="DO14" s="5">
        <v>2</v>
      </c>
      <c r="DP14" s="5">
        <v>2.1</v>
      </c>
      <c r="DQ14" s="5">
        <v>1.7</v>
      </c>
      <c r="DR14" s="5">
        <v>1.8</v>
      </c>
      <c r="DS14" s="5">
        <v>1.6</v>
      </c>
      <c r="DT14" s="5">
        <v>1.6</v>
      </c>
      <c r="DU14" s="5">
        <v>1.6</v>
      </c>
      <c r="DV14" s="5">
        <v>1.6</v>
      </c>
      <c r="DW14" s="5">
        <v>1.6</v>
      </c>
      <c r="DX14" s="5">
        <v>1.7</v>
      </c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T14" s="7">
        <v>7</v>
      </c>
      <c r="FU14" s="11" t="s">
        <v>111</v>
      </c>
      <c r="FV14" s="14">
        <v>38047</v>
      </c>
      <c r="FW14" s="16">
        <f t="shared" si="0"/>
        <v>1.8</v>
      </c>
      <c r="FX14" s="16">
        <f t="shared" si="1"/>
        <v>1.6</v>
      </c>
      <c r="FY14" s="16">
        <f t="shared" si="2"/>
        <v>1.6</v>
      </c>
      <c r="FZ14" s="16">
        <f t="shared" si="3"/>
        <v>1.6</v>
      </c>
      <c r="GA14" s="16">
        <f t="shared" si="4"/>
        <v>1.6</v>
      </c>
      <c r="GB14" s="16">
        <f t="shared" si="5"/>
        <v>1.6</v>
      </c>
      <c r="GC14" s="16">
        <f t="shared" si="6"/>
        <v>1.7</v>
      </c>
      <c r="GE14" s="7">
        <v>2</v>
      </c>
      <c r="GF14" s="7">
        <v>3</v>
      </c>
      <c r="GG14" s="7">
        <v>4</v>
      </c>
      <c r="GH14" s="7">
        <v>1</v>
      </c>
      <c r="GJ14" s="14">
        <v>36495</v>
      </c>
      <c r="GK14" s="18">
        <v>1.6759999999999999</v>
      </c>
      <c r="GL14" s="18">
        <v>1.5164</v>
      </c>
      <c r="GM14" s="18">
        <v>1.4874000000000001</v>
      </c>
      <c r="GN14" s="18">
        <v>1.4668000000000001</v>
      </c>
      <c r="GO14" s="18">
        <v>1.5571999999999999</v>
      </c>
      <c r="GP14" s="18">
        <v>1.6302000000000001</v>
      </c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</row>
    <row r="15" spans="1:239" x14ac:dyDescent="0.25">
      <c r="A15" s="4" t="s">
        <v>50</v>
      </c>
      <c r="B15" s="5">
        <v>2</v>
      </c>
      <c r="C15" s="5">
        <v>2.1</v>
      </c>
      <c r="D15" s="5">
        <v>2.1</v>
      </c>
      <c r="E15" s="5">
        <v>2.1</v>
      </c>
      <c r="F15" s="5">
        <v>2.1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D15" s="4" t="s">
        <v>52</v>
      </c>
      <c r="BE15" s="5">
        <v>1.9</v>
      </c>
      <c r="BF15" s="5">
        <v>2.1</v>
      </c>
      <c r="BG15" s="5">
        <v>2.2999999999999998</v>
      </c>
      <c r="BH15" s="5">
        <v>2.2999999999999998</v>
      </c>
      <c r="BI15" s="5">
        <v>2.2999999999999998</v>
      </c>
      <c r="BJ15" s="5">
        <v>2.2999999999999998</v>
      </c>
      <c r="BK15" s="5">
        <v>2.2999999999999998</v>
      </c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F15" s="11" t="s">
        <v>112</v>
      </c>
      <c r="DG15" s="5"/>
      <c r="DH15" s="5"/>
      <c r="DI15" s="5"/>
      <c r="DJ15" s="5"/>
      <c r="DK15" s="5"/>
      <c r="DL15" s="5"/>
      <c r="DM15" s="5">
        <v>2.2999999999999998</v>
      </c>
      <c r="DN15" s="5">
        <v>2</v>
      </c>
      <c r="DO15" s="5">
        <v>2</v>
      </c>
      <c r="DP15" s="5">
        <v>2.1</v>
      </c>
      <c r="DQ15" s="5">
        <v>1.7</v>
      </c>
      <c r="DR15" s="5">
        <v>2.2999999999999998</v>
      </c>
      <c r="DS15" s="5">
        <v>2.1</v>
      </c>
      <c r="DT15" s="5">
        <v>2.1</v>
      </c>
      <c r="DU15" s="5">
        <v>1.9</v>
      </c>
      <c r="DV15" s="5">
        <v>1.6</v>
      </c>
      <c r="DW15" s="5">
        <v>1.7</v>
      </c>
      <c r="DX15" s="5">
        <v>1.7</v>
      </c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T15" s="7">
        <v>8</v>
      </c>
      <c r="FU15" s="11" t="s">
        <v>112</v>
      </c>
      <c r="FV15" s="14">
        <v>38139</v>
      </c>
      <c r="FW15" s="16">
        <f t="shared" si="0"/>
        <v>2.1</v>
      </c>
      <c r="FX15" s="16">
        <f t="shared" si="1"/>
        <v>2.1</v>
      </c>
      <c r="FY15" s="16">
        <f t="shared" si="2"/>
        <v>1.9</v>
      </c>
      <c r="FZ15" s="16">
        <f t="shared" si="3"/>
        <v>1.6</v>
      </c>
      <c r="GA15" s="16">
        <f t="shared" si="4"/>
        <v>1.7</v>
      </c>
      <c r="GB15" s="16">
        <f t="shared" si="5"/>
        <v>1.7</v>
      </c>
      <c r="GC15" s="16">
        <f t="shared" si="6"/>
        <v>0</v>
      </c>
      <c r="GE15" s="7">
        <v>3</v>
      </c>
      <c r="GF15" s="7">
        <v>4</v>
      </c>
      <c r="GG15" s="7">
        <v>1</v>
      </c>
      <c r="GH15" s="7">
        <v>2</v>
      </c>
      <c r="GJ15" s="14">
        <v>36586</v>
      </c>
      <c r="GK15" s="18">
        <v>1.8093999999999999</v>
      </c>
      <c r="GL15" s="18">
        <v>1.7148000000000001</v>
      </c>
      <c r="GM15" s="18">
        <v>1.6087</v>
      </c>
      <c r="GN15" s="18">
        <v>1.5533999999999999</v>
      </c>
      <c r="GO15" s="18">
        <v>1.6488</v>
      </c>
      <c r="GP15" s="18">
        <v>1.6649</v>
      </c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</row>
    <row r="16" spans="1:239" x14ac:dyDescent="0.25">
      <c r="A16" s="4" t="s">
        <v>51</v>
      </c>
      <c r="B16" s="5">
        <v>2.2000000000000002</v>
      </c>
      <c r="C16" s="5">
        <v>2.2999999999999998</v>
      </c>
      <c r="D16" s="5">
        <v>2.2999999999999998</v>
      </c>
      <c r="E16" s="5">
        <v>2.2999999999999998</v>
      </c>
      <c r="F16" s="5">
        <v>2.2999999999999998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D16" s="4" t="s">
        <v>53</v>
      </c>
      <c r="BE16" s="5">
        <v>1.7</v>
      </c>
      <c r="BF16" s="5">
        <v>1.9</v>
      </c>
      <c r="BG16" s="5">
        <v>2</v>
      </c>
      <c r="BH16" s="5">
        <v>2</v>
      </c>
      <c r="BI16" s="5">
        <v>2</v>
      </c>
      <c r="BJ16" s="5">
        <v>2</v>
      </c>
      <c r="BK16" s="5">
        <v>2</v>
      </c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F16" s="11" t="s">
        <v>113</v>
      </c>
      <c r="DG16" s="5"/>
      <c r="DH16" s="5"/>
      <c r="DI16" s="5"/>
      <c r="DJ16" s="5"/>
      <c r="DK16" s="5"/>
      <c r="DL16" s="5"/>
      <c r="DM16" s="5"/>
      <c r="DN16" s="5"/>
      <c r="DO16" s="5">
        <v>2</v>
      </c>
      <c r="DP16" s="5">
        <v>2.1</v>
      </c>
      <c r="DQ16" s="5">
        <v>1.7</v>
      </c>
      <c r="DR16" s="5">
        <v>2.2999999999999998</v>
      </c>
      <c r="DS16" s="5">
        <v>2.2999999999999998</v>
      </c>
      <c r="DT16" s="5">
        <v>2.2000000000000002</v>
      </c>
      <c r="DU16" s="5">
        <v>2.1</v>
      </c>
      <c r="DV16" s="5">
        <v>1.7</v>
      </c>
      <c r="DW16" s="5">
        <v>1.7</v>
      </c>
      <c r="DX16" s="5">
        <v>1.6</v>
      </c>
      <c r="DY16" s="5">
        <v>1.6</v>
      </c>
      <c r="DZ16" s="5">
        <v>1.6</v>
      </c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T16" s="7">
        <v>9</v>
      </c>
      <c r="FU16" s="11" t="s">
        <v>113</v>
      </c>
      <c r="FV16" s="14">
        <v>38231</v>
      </c>
      <c r="FW16" s="16">
        <f t="shared" si="0"/>
        <v>2.2000000000000002</v>
      </c>
      <c r="FX16" s="16">
        <f t="shared" si="1"/>
        <v>2.1</v>
      </c>
      <c r="FY16" s="16">
        <f t="shared" si="2"/>
        <v>1.7</v>
      </c>
      <c r="FZ16" s="16">
        <f t="shared" si="3"/>
        <v>1.7</v>
      </c>
      <c r="GA16" s="16">
        <f t="shared" si="4"/>
        <v>1.6</v>
      </c>
      <c r="GB16" s="16">
        <f t="shared" si="5"/>
        <v>1.6</v>
      </c>
      <c r="GC16" s="16">
        <f t="shared" si="6"/>
        <v>1.6</v>
      </c>
      <c r="GE16" s="7">
        <v>4</v>
      </c>
      <c r="GF16" s="7">
        <v>1</v>
      </c>
      <c r="GG16" s="7">
        <v>2</v>
      </c>
      <c r="GH16" s="7">
        <v>3</v>
      </c>
      <c r="GJ16" s="14">
        <v>36678</v>
      </c>
      <c r="GK16" s="18">
        <v>1.8396999999999999</v>
      </c>
      <c r="GL16" s="18">
        <v>1.7336</v>
      </c>
      <c r="GM16" s="18">
        <v>1.6508</v>
      </c>
      <c r="GN16" s="18">
        <v>1.6896</v>
      </c>
      <c r="GO16" s="18">
        <v>1.7189000000000001</v>
      </c>
      <c r="GP16" s="18">
        <v>1.7085999999999999</v>
      </c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</row>
    <row r="17" spans="1:239" x14ac:dyDescent="0.25">
      <c r="A17" s="4" t="s">
        <v>52</v>
      </c>
      <c r="B17" s="5">
        <v>1.9</v>
      </c>
      <c r="C17" s="5">
        <v>2.1</v>
      </c>
      <c r="D17" s="5">
        <v>2.2999999999999998</v>
      </c>
      <c r="E17" s="5">
        <v>2.2999999999999998</v>
      </c>
      <c r="F17" s="5">
        <v>2.2999999999999998</v>
      </c>
      <c r="G17" s="5">
        <v>2.2999999999999998</v>
      </c>
      <c r="H17" s="5">
        <v>2.2999999999999998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D17" s="4" t="s">
        <v>54</v>
      </c>
      <c r="BE17" s="5">
        <v>1.7</v>
      </c>
      <c r="BF17" s="5">
        <v>1.8</v>
      </c>
      <c r="BG17" s="5">
        <v>1.8</v>
      </c>
      <c r="BH17" s="5">
        <v>2</v>
      </c>
      <c r="BI17" s="5">
        <v>2</v>
      </c>
      <c r="BJ17" s="5">
        <v>2</v>
      </c>
      <c r="BK17" s="5">
        <v>2</v>
      </c>
      <c r="BL17" s="5">
        <v>2</v>
      </c>
      <c r="BM17" s="5">
        <v>2</v>
      </c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F17" s="11" t="s">
        <v>114</v>
      </c>
      <c r="DG17" s="5"/>
      <c r="DH17" s="5"/>
      <c r="DI17" s="5"/>
      <c r="DJ17" s="5"/>
      <c r="DK17" s="5"/>
      <c r="DL17" s="5"/>
      <c r="DM17" s="5"/>
      <c r="DN17" s="5"/>
      <c r="DO17" s="5">
        <v>2</v>
      </c>
      <c r="DP17" s="5">
        <v>2.1</v>
      </c>
      <c r="DQ17" s="5">
        <v>1.7</v>
      </c>
      <c r="DR17" s="5">
        <v>2.2999999999999998</v>
      </c>
      <c r="DS17" s="5">
        <v>2.2999999999999998</v>
      </c>
      <c r="DT17" s="5">
        <v>2.2999999999999998</v>
      </c>
      <c r="DU17" s="5">
        <v>2.1</v>
      </c>
      <c r="DV17" s="5">
        <v>1.8</v>
      </c>
      <c r="DW17" s="5">
        <v>1.7</v>
      </c>
      <c r="DX17" s="5">
        <v>1.6</v>
      </c>
      <c r="DY17" s="5">
        <v>1.6</v>
      </c>
      <c r="DZ17" s="5">
        <v>1.6</v>
      </c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T17" s="7">
        <v>10</v>
      </c>
      <c r="FU17" s="11" t="s">
        <v>114</v>
      </c>
      <c r="FV17" s="14">
        <v>38322</v>
      </c>
      <c r="FW17" s="16">
        <f t="shared" si="0"/>
        <v>2.1</v>
      </c>
      <c r="FX17" s="16">
        <f t="shared" si="1"/>
        <v>1.8</v>
      </c>
      <c r="FY17" s="16">
        <f t="shared" si="2"/>
        <v>1.7</v>
      </c>
      <c r="FZ17" s="16">
        <f t="shared" si="3"/>
        <v>1.6</v>
      </c>
      <c r="GA17" s="16">
        <f t="shared" si="4"/>
        <v>1.6</v>
      </c>
      <c r="GB17" s="16">
        <f t="shared" si="5"/>
        <v>1.6</v>
      </c>
      <c r="GC17" s="16">
        <f t="shared" si="6"/>
        <v>0</v>
      </c>
      <c r="GE17" s="7">
        <v>1</v>
      </c>
      <c r="GF17" s="7">
        <v>2</v>
      </c>
      <c r="GG17" s="7">
        <v>3</v>
      </c>
      <c r="GH17" s="7">
        <v>4</v>
      </c>
      <c r="GJ17" s="14">
        <v>36770</v>
      </c>
      <c r="GK17" s="18">
        <v>2.1696</v>
      </c>
      <c r="GL17" s="18">
        <v>2.0834000000000001</v>
      </c>
      <c r="GM17" s="18">
        <v>1.9520999999999999</v>
      </c>
      <c r="GN17" s="18">
        <v>1.7719</v>
      </c>
      <c r="GO17" s="18">
        <v>1.6820999999999999</v>
      </c>
      <c r="GP17" s="18">
        <v>1.694</v>
      </c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</row>
    <row r="18" spans="1:239" x14ac:dyDescent="0.25">
      <c r="A18" s="4" t="s">
        <v>53</v>
      </c>
      <c r="B18" s="5">
        <v>1.7</v>
      </c>
      <c r="C18" s="5">
        <v>1.9</v>
      </c>
      <c r="D18" s="5">
        <v>2</v>
      </c>
      <c r="E18" s="5">
        <v>2</v>
      </c>
      <c r="F18" s="5">
        <v>2</v>
      </c>
      <c r="G18" s="5">
        <v>2</v>
      </c>
      <c r="H18" s="5">
        <v>2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D18" s="4" t="s">
        <v>55</v>
      </c>
      <c r="BE18" s="5">
        <v>1.7</v>
      </c>
      <c r="BF18" s="5">
        <v>1.6</v>
      </c>
      <c r="BG18" s="5">
        <v>1.6</v>
      </c>
      <c r="BH18" s="5">
        <v>1.8</v>
      </c>
      <c r="BI18" s="5">
        <v>2.1</v>
      </c>
      <c r="BJ18" s="5">
        <v>2.1</v>
      </c>
      <c r="BK18" s="5">
        <v>2.1</v>
      </c>
      <c r="BL18" s="5">
        <v>2.1</v>
      </c>
      <c r="BM18" s="5">
        <v>2.1</v>
      </c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F18" s="11" t="s">
        <v>196</v>
      </c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>
        <v>1.7</v>
      </c>
      <c r="DR18" s="5">
        <v>2.2999999999999998</v>
      </c>
      <c r="DS18" s="5">
        <v>2.2999999999999998</v>
      </c>
      <c r="DT18" s="5">
        <v>2.2999999999999998</v>
      </c>
      <c r="DU18" s="5">
        <v>2</v>
      </c>
      <c r="DV18" s="5">
        <v>1.7</v>
      </c>
      <c r="DW18" s="5">
        <v>1.7</v>
      </c>
      <c r="DX18" s="5">
        <v>1.6</v>
      </c>
      <c r="DY18" s="5">
        <v>1.8</v>
      </c>
      <c r="DZ18" s="5">
        <v>1.8</v>
      </c>
      <c r="EA18" s="5">
        <v>1.8</v>
      </c>
      <c r="EB18" s="5">
        <v>1.7</v>
      </c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T18" s="7">
        <v>11</v>
      </c>
      <c r="FU18" s="11" t="s">
        <v>196</v>
      </c>
      <c r="FV18" s="14">
        <v>38412</v>
      </c>
      <c r="FW18" s="16">
        <f t="shared" si="0"/>
        <v>1.7</v>
      </c>
      <c r="FX18" s="16">
        <f t="shared" si="1"/>
        <v>1.7</v>
      </c>
      <c r="FY18" s="16">
        <f t="shared" si="2"/>
        <v>1.6</v>
      </c>
      <c r="FZ18" s="16">
        <f t="shared" si="3"/>
        <v>1.8</v>
      </c>
      <c r="GA18" s="16">
        <f t="shared" si="4"/>
        <v>1.8</v>
      </c>
      <c r="GB18" s="16">
        <f t="shared" si="5"/>
        <v>1.8</v>
      </c>
      <c r="GC18" s="16">
        <f t="shared" si="6"/>
        <v>1.7</v>
      </c>
      <c r="GE18" s="7">
        <v>2</v>
      </c>
      <c r="GF18" s="7">
        <v>3</v>
      </c>
      <c r="GG18" s="7">
        <v>4</v>
      </c>
      <c r="GH18" s="7">
        <v>1</v>
      </c>
      <c r="GJ18" s="14">
        <v>36861</v>
      </c>
      <c r="GK18" s="18">
        <v>2.4024000000000001</v>
      </c>
      <c r="GL18" s="18">
        <v>2.1755</v>
      </c>
      <c r="GM18" s="18">
        <v>1.8601000000000001</v>
      </c>
      <c r="GN18" s="18">
        <v>1.6471</v>
      </c>
      <c r="GO18" s="18">
        <v>1.5799000000000001</v>
      </c>
      <c r="GP18" s="18">
        <v>1.6645000000000001</v>
      </c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</row>
    <row r="19" spans="1:239" x14ac:dyDescent="0.25">
      <c r="A19" s="4" t="s">
        <v>54</v>
      </c>
      <c r="B19" s="5">
        <v>1.7</v>
      </c>
      <c r="C19" s="5">
        <v>1.8</v>
      </c>
      <c r="D19" s="5">
        <v>1.8</v>
      </c>
      <c r="E19" s="5">
        <v>2</v>
      </c>
      <c r="F19" s="5">
        <v>2</v>
      </c>
      <c r="G19" s="5">
        <v>2</v>
      </c>
      <c r="H19" s="5">
        <v>2</v>
      </c>
      <c r="I19" s="5">
        <v>2</v>
      </c>
      <c r="J19" s="5">
        <v>2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D19" s="4" t="s">
        <v>56</v>
      </c>
      <c r="BE19" s="5">
        <v>1.7</v>
      </c>
      <c r="BF19" s="5">
        <v>1.5</v>
      </c>
      <c r="BG19" s="5">
        <v>1.2</v>
      </c>
      <c r="BH19" s="5">
        <v>1.4</v>
      </c>
      <c r="BI19" s="5">
        <v>1.8</v>
      </c>
      <c r="BJ19" s="5">
        <v>1.7</v>
      </c>
      <c r="BK19" s="5">
        <v>1.7</v>
      </c>
      <c r="BL19" s="5">
        <v>1.7</v>
      </c>
      <c r="BM19" s="5">
        <v>1.7</v>
      </c>
      <c r="BN19" s="5">
        <v>1.7</v>
      </c>
      <c r="BO19" s="5">
        <v>1.7</v>
      </c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F19" s="11" t="s">
        <v>199</v>
      </c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>
        <v>1.7</v>
      </c>
      <c r="DR19" s="5">
        <v>2.2999999999999998</v>
      </c>
      <c r="DS19" s="5">
        <v>2.2999999999999998</v>
      </c>
      <c r="DT19" s="5">
        <v>2.2999999999999998</v>
      </c>
      <c r="DU19" s="5">
        <v>2</v>
      </c>
      <c r="DV19" s="5">
        <v>2</v>
      </c>
      <c r="DW19" s="5">
        <v>1.9</v>
      </c>
      <c r="DX19" s="5">
        <v>1.8</v>
      </c>
      <c r="DY19" s="5">
        <v>1.8</v>
      </c>
      <c r="DZ19" s="5">
        <v>1.6</v>
      </c>
      <c r="EA19" s="5">
        <v>1.6</v>
      </c>
      <c r="EB19" s="5">
        <v>1.6</v>
      </c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T19" s="7">
        <v>12</v>
      </c>
      <c r="FU19" s="11" t="s">
        <v>199</v>
      </c>
      <c r="FV19" s="14">
        <v>38504</v>
      </c>
      <c r="FW19" s="16">
        <f t="shared" si="0"/>
        <v>1.9</v>
      </c>
      <c r="FX19" s="16">
        <f t="shared" si="1"/>
        <v>1.8</v>
      </c>
      <c r="FY19" s="16">
        <f t="shared" si="2"/>
        <v>1.8</v>
      </c>
      <c r="FZ19" s="16">
        <f t="shared" si="3"/>
        <v>1.6</v>
      </c>
      <c r="GA19" s="16">
        <f t="shared" si="4"/>
        <v>1.6</v>
      </c>
      <c r="GB19" s="16">
        <f t="shared" si="5"/>
        <v>1.6</v>
      </c>
      <c r="GC19" s="16">
        <f t="shared" si="6"/>
        <v>0</v>
      </c>
      <c r="GE19" s="7">
        <v>3</v>
      </c>
      <c r="GF19" s="7">
        <v>4</v>
      </c>
      <c r="GG19" s="7">
        <v>1</v>
      </c>
      <c r="GH19" s="7">
        <v>2</v>
      </c>
      <c r="GJ19" s="14">
        <v>36951</v>
      </c>
      <c r="GK19" s="18">
        <v>2.3477000000000001</v>
      </c>
      <c r="GL19" s="18">
        <v>2.0093000000000001</v>
      </c>
      <c r="GM19" s="18">
        <v>1.8171999999999999</v>
      </c>
      <c r="GN19" s="18">
        <v>1.6425000000000001</v>
      </c>
      <c r="GO19" s="18">
        <v>1.6724000000000001</v>
      </c>
      <c r="GP19" s="18">
        <v>1.778</v>
      </c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</row>
    <row r="20" spans="1:239" x14ac:dyDescent="0.25">
      <c r="A20" s="4" t="s">
        <v>55</v>
      </c>
      <c r="B20" s="5">
        <v>1.7</v>
      </c>
      <c r="C20" s="5">
        <v>1.6</v>
      </c>
      <c r="D20" s="5">
        <v>1.6</v>
      </c>
      <c r="E20" s="5">
        <v>1.8</v>
      </c>
      <c r="F20" s="5">
        <v>2.1</v>
      </c>
      <c r="G20" s="5">
        <v>2.1</v>
      </c>
      <c r="H20" s="5">
        <v>2.1</v>
      </c>
      <c r="I20" s="5">
        <v>2.1</v>
      </c>
      <c r="J20" s="5">
        <v>2.1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D20" s="4" t="s">
        <v>57</v>
      </c>
      <c r="BE20" s="5">
        <v>1.8</v>
      </c>
      <c r="BF20" s="5">
        <v>1.6</v>
      </c>
      <c r="BG20" s="5">
        <v>1.3</v>
      </c>
      <c r="BH20" s="5">
        <v>1.5</v>
      </c>
      <c r="BI20" s="5">
        <v>1.8</v>
      </c>
      <c r="BJ20" s="5">
        <v>1.8</v>
      </c>
      <c r="BK20" s="5">
        <v>2.2999999999999998</v>
      </c>
      <c r="BL20" s="5">
        <v>2.2999999999999998</v>
      </c>
      <c r="BM20" s="5">
        <v>2.2999999999999998</v>
      </c>
      <c r="BN20" s="5">
        <v>2.2999999999999998</v>
      </c>
      <c r="BO20" s="5">
        <v>2.2999999999999998</v>
      </c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F20" s="11" t="s">
        <v>202</v>
      </c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>
        <v>2.2999999999999998</v>
      </c>
      <c r="DT20" s="5">
        <v>2.2999999999999998</v>
      </c>
      <c r="DU20" s="5">
        <v>2</v>
      </c>
      <c r="DV20" s="5">
        <v>2</v>
      </c>
      <c r="DW20" s="5">
        <v>2.2000000000000002</v>
      </c>
      <c r="DX20" s="5">
        <v>2.2000000000000002</v>
      </c>
      <c r="DY20" s="5">
        <v>2.2000000000000002</v>
      </c>
      <c r="DZ20" s="5">
        <v>1.9</v>
      </c>
      <c r="EA20" s="5">
        <v>1.6</v>
      </c>
      <c r="EB20" s="5">
        <v>1.6</v>
      </c>
      <c r="EC20" s="5">
        <v>1.6</v>
      </c>
      <c r="ED20" s="5">
        <v>1.6</v>
      </c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T20" s="7">
        <v>13</v>
      </c>
      <c r="FU20" s="11" t="s">
        <v>202</v>
      </c>
      <c r="FV20" s="14">
        <v>38596</v>
      </c>
      <c r="FW20" s="16">
        <f t="shared" si="0"/>
        <v>2.2000000000000002</v>
      </c>
      <c r="FX20" s="16">
        <f t="shared" si="1"/>
        <v>2.2000000000000002</v>
      </c>
      <c r="FY20" s="16">
        <f t="shared" si="2"/>
        <v>1.9</v>
      </c>
      <c r="FZ20" s="16">
        <f t="shared" si="3"/>
        <v>1.6</v>
      </c>
      <c r="GA20" s="16">
        <f t="shared" si="4"/>
        <v>1.6</v>
      </c>
      <c r="GB20" s="16">
        <f t="shared" si="5"/>
        <v>1.6</v>
      </c>
      <c r="GC20" s="16">
        <f t="shared" si="6"/>
        <v>1.6</v>
      </c>
      <c r="GE20" s="7">
        <v>4</v>
      </c>
      <c r="GF20" s="7">
        <v>1</v>
      </c>
      <c r="GG20" s="7">
        <v>2</v>
      </c>
      <c r="GH20" s="7">
        <v>3</v>
      </c>
      <c r="GJ20" s="14">
        <v>37043</v>
      </c>
      <c r="GK20" s="18">
        <v>2.6781000000000001</v>
      </c>
      <c r="GL20" s="18">
        <v>2.4439000000000002</v>
      </c>
      <c r="GM20" s="18">
        <v>2.2688999999999999</v>
      </c>
      <c r="GN20" s="18">
        <v>1.8104</v>
      </c>
      <c r="GO20" s="18">
        <v>1.8281000000000001</v>
      </c>
      <c r="GP20" s="18">
        <v>1.8520000000000001</v>
      </c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</row>
    <row r="21" spans="1:239" x14ac:dyDescent="0.25">
      <c r="A21" s="4" t="s">
        <v>56</v>
      </c>
      <c r="B21" s="5">
        <v>1.7</v>
      </c>
      <c r="C21" s="5">
        <v>1.5</v>
      </c>
      <c r="D21" s="5">
        <v>1.2</v>
      </c>
      <c r="E21" s="5">
        <v>1.4</v>
      </c>
      <c r="F21" s="5">
        <v>1.8</v>
      </c>
      <c r="G21" s="5">
        <v>1.7</v>
      </c>
      <c r="H21" s="5">
        <v>1.7</v>
      </c>
      <c r="I21" s="5">
        <v>1.7</v>
      </c>
      <c r="J21" s="5">
        <v>1.7</v>
      </c>
      <c r="K21" s="5">
        <v>1.7</v>
      </c>
      <c r="L21" s="5">
        <v>1.7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D21" s="4" t="s">
        <v>58</v>
      </c>
      <c r="BE21" s="5"/>
      <c r="BF21" s="5">
        <v>1.7</v>
      </c>
      <c r="BG21" s="5">
        <v>1.5</v>
      </c>
      <c r="BH21" s="5">
        <v>1.5</v>
      </c>
      <c r="BI21" s="5">
        <v>1.7</v>
      </c>
      <c r="BJ21" s="5">
        <v>1.6</v>
      </c>
      <c r="BK21" s="5">
        <v>2.1</v>
      </c>
      <c r="BL21" s="5">
        <v>2.2999999999999998</v>
      </c>
      <c r="BM21" s="5">
        <v>2.2999999999999998</v>
      </c>
      <c r="BN21" s="5">
        <v>2.2999999999999998</v>
      </c>
      <c r="BO21" s="5">
        <v>2.2999999999999998</v>
      </c>
      <c r="BP21" s="5">
        <v>2.2999999999999998</v>
      </c>
      <c r="BQ21" s="5">
        <v>2.2999999999999998</v>
      </c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F21" s="11" t="s">
        <v>205</v>
      </c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>
        <v>2.2999999999999998</v>
      </c>
      <c r="DT21" s="5">
        <v>2.2999999999999998</v>
      </c>
      <c r="DU21" s="5">
        <v>2</v>
      </c>
      <c r="DV21" s="5">
        <v>2</v>
      </c>
      <c r="DW21" s="5">
        <v>2.2999999999999998</v>
      </c>
      <c r="DX21" s="5">
        <v>2.4</v>
      </c>
      <c r="DY21" s="5">
        <v>2.4</v>
      </c>
      <c r="DZ21" s="5">
        <v>2.1</v>
      </c>
      <c r="EA21" s="5">
        <v>1.8</v>
      </c>
      <c r="EB21" s="5">
        <v>1.7</v>
      </c>
      <c r="EC21" s="5">
        <v>2</v>
      </c>
      <c r="ED21" s="5">
        <v>1.9</v>
      </c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T21" s="7">
        <v>14</v>
      </c>
      <c r="FU21" s="11" t="s">
        <v>205</v>
      </c>
      <c r="FV21" s="14">
        <v>38687</v>
      </c>
      <c r="FW21" s="16">
        <f t="shared" si="0"/>
        <v>2.4</v>
      </c>
      <c r="FX21" s="16">
        <f t="shared" si="1"/>
        <v>2.1</v>
      </c>
      <c r="FY21" s="16">
        <f t="shared" si="2"/>
        <v>1.8</v>
      </c>
      <c r="FZ21" s="16">
        <f t="shared" si="3"/>
        <v>1.7</v>
      </c>
      <c r="GA21" s="16">
        <f t="shared" si="4"/>
        <v>2</v>
      </c>
      <c r="GB21" s="16">
        <f t="shared" si="5"/>
        <v>1.9</v>
      </c>
      <c r="GC21" s="16">
        <f t="shared" si="6"/>
        <v>0</v>
      </c>
      <c r="GE21" s="7">
        <v>1</v>
      </c>
      <c r="GF21" s="7">
        <v>2</v>
      </c>
      <c r="GG21" s="7">
        <v>3</v>
      </c>
      <c r="GH21" s="7">
        <v>4</v>
      </c>
      <c r="GJ21" s="14">
        <v>37135</v>
      </c>
      <c r="GK21" s="18">
        <v>2.4081000000000001</v>
      </c>
      <c r="GL21" s="18">
        <v>2.2477999999999998</v>
      </c>
      <c r="GM21" s="18">
        <v>1.7827999999999999</v>
      </c>
      <c r="GN21" s="18">
        <v>1.8303</v>
      </c>
      <c r="GO21" s="18">
        <v>1.8602000000000001</v>
      </c>
      <c r="GP21" s="18">
        <v>1.8956999999999999</v>
      </c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</row>
    <row r="22" spans="1:239" x14ac:dyDescent="0.25">
      <c r="A22" s="4" t="s">
        <v>57</v>
      </c>
      <c r="B22" s="5">
        <v>1.8</v>
      </c>
      <c r="C22" s="5">
        <v>1.6</v>
      </c>
      <c r="D22" s="5">
        <v>1.3</v>
      </c>
      <c r="E22" s="5">
        <v>1.5</v>
      </c>
      <c r="F22" s="5">
        <v>1.8</v>
      </c>
      <c r="G22" s="5">
        <v>1.8</v>
      </c>
      <c r="H22" s="5">
        <v>2.2999999999999998</v>
      </c>
      <c r="I22" s="5">
        <v>2.2999999999999998</v>
      </c>
      <c r="J22" s="5">
        <v>2.2999999999999998</v>
      </c>
      <c r="K22" s="5">
        <v>2.2999999999999998</v>
      </c>
      <c r="L22" s="5">
        <v>2.2999999999999998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D22" s="4" t="s">
        <v>59</v>
      </c>
      <c r="BE22" s="5"/>
      <c r="BF22" s="5">
        <v>1.8</v>
      </c>
      <c r="BG22" s="5">
        <v>1.6</v>
      </c>
      <c r="BH22" s="5">
        <v>1.6</v>
      </c>
      <c r="BI22" s="5">
        <v>1.7</v>
      </c>
      <c r="BJ22" s="5">
        <v>1.6</v>
      </c>
      <c r="BK22" s="5">
        <v>2.1</v>
      </c>
      <c r="BL22" s="5">
        <v>2.2000000000000002</v>
      </c>
      <c r="BM22" s="5">
        <v>2.2999999999999998</v>
      </c>
      <c r="BN22" s="5">
        <v>2.2999999999999998</v>
      </c>
      <c r="BO22" s="5">
        <v>2.2999999999999998</v>
      </c>
      <c r="BP22" s="5">
        <v>2.2999999999999998</v>
      </c>
      <c r="BQ22" s="5">
        <v>2.2999999999999998</v>
      </c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F22" s="11" t="s">
        <v>208</v>
      </c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>
        <v>2</v>
      </c>
      <c r="DV22" s="5">
        <v>2</v>
      </c>
      <c r="DW22" s="5">
        <v>2.2999999999999998</v>
      </c>
      <c r="DX22" s="5">
        <v>2.2999999999999998</v>
      </c>
      <c r="DY22" s="5">
        <v>2.2999999999999998</v>
      </c>
      <c r="DZ22" s="5">
        <v>2</v>
      </c>
      <c r="EA22" s="5">
        <v>1.8</v>
      </c>
      <c r="EB22" s="5">
        <v>1.7</v>
      </c>
      <c r="EC22" s="5">
        <v>2.1</v>
      </c>
      <c r="ED22" s="5">
        <v>2</v>
      </c>
      <c r="EE22" s="5">
        <v>2</v>
      </c>
      <c r="EF22" s="5">
        <v>2</v>
      </c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T22" s="7">
        <v>15</v>
      </c>
      <c r="FU22" s="11" t="s">
        <v>208</v>
      </c>
      <c r="FV22" s="14">
        <v>38777</v>
      </c>
      <c r="FW22" s="16">
        <f t="shared" si="0"/>
        <v>2</v>
      </c>
      <c r="FX22" s="16">
        <f t="shared" si="1"/>
        <v>1.8</v>
      </c>
      <c r="FY22" s="16">
        <f t="shared" si="2"/>
        <v>1.7</v>
      </c>
      <c r="FZ22" s="16">
        <f t="shared" si="3"/>
        <v>2.1</v>
      </c>
      <c r="GA22" s="16">
        <f t="shared" si="4"/>
        <v>2</v>
      </c>
      <c r="GB22" s="16">
        <f t="shared" si="5"/>
        <v>2</v>
      </c>
      <c r="GC22" s="16">
        <f t="shared" si="6"/>
        <v>2</v>
      </c>
      <c r="GE22" s="7">
        <v>2</v>
      </c>
      <c r="GF22" s="7">
        <v>3</v>
      </c>
      <c r="GG22" s="7">
        <v>4</v>
      </c>
      <c r="GH22" s="7">
        <v>1</v>
      </c>
      <c r="GJ22" s="14">
        <v>37226</v>
      </c>
      <c r="GK22" s="18">
        <v>2.0771999999999999</v>
      </c>
      <c r="GL22" s="18">
        <v>1.5329999999999999</v>
      </c>
      <c r="GM22" s="18">
        <v>1.6206</v>
      </c>
      <c r="GN22" s="18">
        <v>1.7544999999999999</v>
      </c>
      <c r="GO22" s="18">
        <v>1.61</v>
      </c>
      <c r="GP22" s="18">
        <v>1.6976</v>
      </c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</row>
    <row r="23" spans="1:239" x14ac:dyDescent="0.25">
      <c r="A23" s="4" t="s">
        <v>58</v>
      </c>
      <c r="B23" s="5"/>
      <c r="C23" s="5">
        <v>1.7</v>
      </c>
      <c r="D23" s="5">
        <v>1.5</v>
      </c>
      <c r="E23" s="5">
        <v>1.5</v>
      </c>
      <c r="F23" s="5">
        <v>1.7</v>
      </c>
      <c r="G23" s="5">
        <v>1.6</v>
      </c>
      <c r="H23" s="5">
        <v>2.1</v>
      </c>
      <c r="I23" s="5">
        <v>2.2999999999999998</v>
      </c>
      <c r="J23" s="5">
        <v>2.2999999999999998</v>
      </c>
      <c r="K23" s="5">
        <v>2.2999999999999998</v>
      </c>
      <c r="L23" s="5">
        <v>2.2999999999999998</v>
      </c>
      <c r="M23" s="5">
        <v>2.2999999999999998</v>
      </c>
      <c r="N23" s="5">
        <v>2.2999999999999998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D23" s="4" t="s">
        <v>60</v>
      </c>
      <c r="BE23" s="5"/>
      <c r="BF23" s="5"/>
      <c r="BG23" s="5"/>
      <c r="BH23" s="5">
        <v>1.7</v>
      </c>
      <c r="BI23" s="5">
        <v>1.6</v>
      </c>
      <c r="BJ23" s="5">
        <v>1.6</v>
      </c>
      <c r="BK23" s="5">
        <v>1.9</v>
      </c>
      <c r="BL23" s="5">
        <v>2.1</v>
      </c>
      <c r="BM23" s="5">
        <v>2.1</v>
      </c>
      <c r="BN23" s="5">
        <v>2</v>
      </c>
      <c r="BO23" s="5">
        <v>2</v>
      </c>
      <c r="BP23" s="5">
        <v>2</v>
      </c>
      <c r="BQ23" s="5">
        <v>2</v>
      </c>
      <c r="BR23" s="5">
        <v>2</v>
      </c>
      <c r="BS23" s="5">
        <v>2</v>
      </c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F23" s="11" t="s">
        <v>211</v>
      </c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>
        <v>2</v>
      </c>
      <c r="DV23" s="5">
        <v>2</v>
      </c>
      <c r="DW23" s="5">
        <v>2.2999999999999998</v>
      </c>
      <c r="DX23" s="5">
        <v>2.2999999999999998</v>
      </c>
      <c r="DY23" s="5">
        <v>2.2999999999999998</v>
      </c>
      <c r="DZ23" s="5">
        <v>2.4</v>
      </c>
      <c r="EA23" s="5">
        <v>2.1</v>
      </c>
      <c r="EB23" s="5">
        <v>2.1</v>
      </c>
      <c r="EC23" s="5">
        <v>2.4</v>
      </c>
      <c r="ED23" s="5">
        <v>2</v>
      </c>
      <c r="EE23" s="5">
        <v>2</v>
      </c>
      <c r="EF23" s="5">
        <v>2</v>
      </c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T23" s="7">
        <v>16</v>
      </c>
      <c r="FU23" s="11" t="s">
        <v>211</v>
      </c>
      <c r="FV23" s="14">
        <v>38869</v>
      </c>
      <c r="FW23" s="16">
        <f t="shared" si="0"/>
        <v>2.1</v>
      </c>
      <c r="FX23" s="16">
        <f t="shared" si="1"/>
        <v>2.1</v>
      </c>
      <c r="FY23" s="16">
        <f t="shared" si="2"/>
        <v>2.4</v>
      </c>
      <c r="FZ23" s="16">
        <f t="shared" si="3"/>
        <v>2</v>
      </c>
      <c r="GA23" s="16">
        <f t="shared" si="4"/>
        <v>2</v>
      </c>
      <c r="GB23" s="16">
        <f t="shared" si="5"/>
        <v>2</v>
      </c>
      <c r="GC23" s="16">
        <f t="shared" si="6"/>
        <v>0</v>
      </c>
      <c r="GE23" s="7">
        <v>3</v>
      </c>
      <c r="GF23" s="7">
        <v>4</v>
      </c>
      <c r="GG23" s="7">
        <v>1</v>
      </c>
      <c r="GH23" s="7">
        <v>2</v>
      </c>
      <c r="GJ23" s="14">
        <v>37316</v>
      </c>
      <c r="GK23" s="18">
        <v>1.5861000000000001</v>
      </c>
      <c r="GL23" s="18">
        <v>1.6057999999999999</v>
      </c>
      <c r="GM23" s="18">
        <v>1.8248</v>
      </c>
      <c r="GN23" s="18">
        <v>1.5831</v>
      </c>
      <c r="GO23" s="18">
        <v>1.7412000000000001</v>
      </c>
      <c r="GP23" s="18">
        <v>1.7994000000000001</v>
      </c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</row>
    <row r="24" spans="1:239" x14ac:dyDescent="0.25">
      <c r="A24" s="4" t="s">
        <v>59</v>
      </c>
      <c r="B24" s="5"/>
      <c r="C24" s="5">
        <v>1.8</v>
      </c>
      <c r="D24" s="5">
        <v>1.6</v>
      </c>
      <c r="E24" s="5">
        <v>1.6</v>
      </c>
      <c r="F24" s="5">
        <v>1.7</v>
      </c>
      <c r="G24" s="5">
        <v>1.6</v>
      </c>
      <c r="H24" s="5">
        <v>2.1</v>
      </c>
      <c r="I24" s="5">
        <v>2.2000000000000002</v>
      </c>
      <c r="J24" s="5">
        <v>2.2999999999999998</v>
      </c>
      <c r="K24" s="5">
        <v>2.2999999999999998</v>
      </c>
      <c r="L24" s="5">
        <v>2.2999999999999998</v>
      </c>
      <c r="M24" s="5">
        <v>2.2999999999999998</v>
      </c>
      <c r="N24" s="5">
        <v>2.2999999999999998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D24" s="4" t="s">
        <v>61</v>
      </c>
      <c r="BE24" s="5"/>
      <c r="BF24" s="5"/>
      <c r="BG24" s="5"/>
      <c r="BH24" s="5">
        <v>1.7</v>
      </c>
      <c r="BI24" s="5">
        <v>1.7</v>
      </c>
      <c r="BJ24" s="5">
        <v>1.6</v>
      </c>
      <c r="BK24" s="5">
        <v>1.6</v>
      </c>
      <c r="BL24" s="5">
        <v>1.7</v>
      </c>
      <c r="BM24" s="5">
        <v>1.8</v>
      </c>
      <c r="BN24" s="5">
        <v>1.7</v>
      </c>
      <c r="BO24" s="5">
        <v>2</v>
      </c>
      <c r="BP24" s="5">
        <v>2</v>
      </c>
      <c r="BQ24" s="5">
        <v>2</v>
      </c>
      <c r="BR24" s="5">
        <v>2</v>
      </c>
      <c r="BS24" s="5">
        <v>2</v>
      </c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F24" s="11" t="s">
        <v>214</v>
      </c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>
        <v>2.2999999999999998</v>
      </c>
      <c r="DX24" s="5">
        <v>2.2999999999999998</v>
      </c>
      <c r="DY24" s="5">
        <v>2.2999999999999998</v>
      </c>
      <c r="DZ24" s="5">
        <v>2.4</v>
      </c>
      <c r="EA24" s="5">
        <v>2.2000000000000002</v>
      </c>
      <c r="EB24" s="5">
        <v>2.2000000000000002</v>
      </c>
      <c r="EC24" s="5">
        <v>2.5</v>
      </c>
      <c r="ED24" s="5">
        <v>2.2000000000000002</v>
      </c>
      <c r="EE24" s="5">
        <v>2.1</v>
      </c>
      <c r="EF24" s="5">
        <v>2.1</v>
      </c>
      <c r="EG24" s="5">
        <v>1.7</v>
      </c>
      <c r="EH24" s="5">
        <v>1.7</v>
      </c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T24" s="7">
        <v>17</v>
      </c>
      <c r="FU24" s="11" t="s">
        <v>214</v>
      </c>
      <c r="FV24" s="14">
        <v>38961</v>
      </c>
      <c r="FW24" s="16">
        <f t="shared" si="0"/>
        <v>2.2000000000000002</v>
      </c>
      <c r="FX24" s="16">
        <f t="shared" si="1"/>
        <v>2.5</v>
      </c>
      <c r="FY24" s="16">
        <f t="shared" si="2"/>
        <v>2.2000000000000002</v>
      </c>
      <c r="FZ24" s="16">
        <f t="shared" si="3"/>
        <v>2.1</v>
      </c>
      <c r="GA24" s="16">
        <f t="shared" si="4"/>
        <v>2.1</v>
      </c>
      <c r="GB24" s="16">
        <f t="shared" si="5"/>
        <v>1.7</v>
      </c>
      <c r="GC24" s="16">
        <f t="shared" si="6"/>
        <v>1.7</v>
      </c>
      <c r="GE24" s="7">
        <v>4</v>
      </c>
      <c r="GF24" s="7">
        <v>1</v>
      </c>
      <c r="GG24" s="7">
        <v>2</v>
      </c>
      <c r="GH24" s="7">
        <v>3</v>
      </c>
      <c r="GJ24" s="14">
        <v>37408</v>
      </c>
      <c r="GK24" s="18">
        <v>1.9908999999999999</v>
      </c>
      <c r="GL24" s="18">
        <v>2.2454999999999998</v>
      </c>
      <c r="GM24" s="18">
        <v>1.9378</v>
      </c>
      <c r="GN24" s="18">
        <v>1.8759999999999999</v>
      </c>
      <c r="GO24" s="18">
        <v>1.9353</v>
      </c>
      <c r="GP24" s="18">
        <v>2.0710999999999999</v>
      </c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</row>
    <row r="25" spans="1:239" x14ac:dyDescent="0.25">
      <c r="A25" s="4" t="s">
        <v>60</v>
      </c>
      <c r="B25" s="5"/>
      <c r="C25" s="5"/>
      <c r="D25" s="5"/>
      <c r="E25" s="5">
        <v>1.7</v>
      </c>
      <c r="F25" s="5">
        <v>1.6</v>
      </c>
      <c r="G25" s="5">
        <v>1.6</v>
      </c>
      <c r="H25" s="5">
        <v>1.9</v>
      </c>
      <c r="I25" s="5">
        <v>2.1</v>
      </c>
      <c r="J25" s="5">
        <v>2.1</v>
      </c>
      <c r="K25" s="5">
        <v>2</v>
      </c>
      <c r="L25" s="5">
        <v>2</v>
      </c>
      <c r="M25" s="5">
        <v>2</v>
      </c>
      <c r="N25" s="5">
        <v>2</v>
      </c>
      <c r="O25" s="5">
        <v>2</v>
      </c>
      <c r="P25" s="5">
        <v>2</v>
      </c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D25" s="4" t="s">
        <v>62</v>
      </c>
      <c r="BE25" s="5"/>
      <c r="BF25" s="5"/>
      <c r="BG25" s="5"/>
      <c r="BH25" s="5"/>
      <c r="BI25" s="5"/>
      <c r="BJ25" s="5">
        <v>1.6</v>
      </c>
      <c r="BK25" s="5">
        <v>1.7</v>
      </c>
      <c r="BL25" s="5">
        <v>1.7</v>
      </c>
      <c r="BM25" s="5">
        <v>1.7</v>
      </c>
      <c r="BN25" s="5">
        <v>1.7</v>
      </c>
      <c r="BO25" s="5">
        <v>1.9</v>
      </c>
      <c r="BP25" s="5">
        <v>2.2000000000000002</v>
      </c>
      <c r="BQ25" s="5">
        <v>2.2999999999999998</v>
      </c>
      <c r="BR25" s="5">
        <v>2.2999999999999998</v>
      </c>
      <c r="BS25" s="5">
        <v>2.2999999999999998</v>
      </c>
      <c r="BT25" s="5">
        <v>2.2999999999999998</v>
      </c>
      <c r="BU25" s="5">
        <v>2.2999999999999998</v>
      </c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F25" s="11" t="s">
        <v>217</v>
      </c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>
        <v>2.2999999999999998</v>
      </c>
      <c r="DX25" s="5">
        <v>2.2999999999999998</v>
      </c>
      <c r="DY25" s="5">
        <v>2.2999999999999998</v>
      </c>
      <c r="DZ25" s="5">
        <v>2.5</v>
      </c>
      <c r="EA25" s="5">
        <v>2.2000000000000002</v>
      </c>
      <c r="EB25" s="5">
        <v>1.8</v>
      </c>
      <c r="EC25" s="5">
        <v>2.2000000000000002</v>
      </c>
      <c r="ED25" s="5">
        <v>1.9</v>
      </c>
      <c r="EE25" s="5">
        <v>1.9</v>
      </c>
      <c r="EF25" s="5">
        <v>2.2000000000000002</v>
      </c>
      <c r="EG25" s="5">
        <v>1.8</v>
      </c>
      <c r="EH25" s="5">
        <v>1.9</v>
      </c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T25" s="7">
        <v>18</v>
      </c>
      <c r="FU25" s="11" t="s">
        <v>217</v>
      </c>
      <c r="FV25" s="14">
        <v>39052</v>
      </c>
      <c r="FW25" s="16">
        <f t="shared" si="0"/>
        <v>2.2000000000000002</v>
      </c>
      <c r="FX25" s="16">
        <f t="shared" si="1"/>
        <v>1.9</v>
      </c>
      <c r="FY25" s="16">
        <f t="shared" si="2"/>
        <v>1.9</v>
      </c>
      <c r="FZ25" s="16">
        <f t="shared" si="3"/>
        <v>2.2000000000000002</v>
      </c>
      <c r="GA25" s="16">
        <f t="shared" si="4"/>
        <v>1.8</v>
      </c>
      <c r="GB25" s="16">
        <f t="shared" si="5"/>
        <v>1.9</v>
      </c>
      <c r="GC25" s="16">
        <f t="shared" si="6"/>
        <v>0</v>
      </c>
      <c r="GE25" s="7">
        <v>1</v>
      </c>
      <c r="GF25" s="7">
        <v>2</v>
      </c>
      <c r="GG25" s="7">
        <v>3</v>
      </c>
      <c r="GH25" s="7">
        <v>4</v>
      </c>
      <c r="GJ25" s="14">
        <v>37500</v>
      </c>
      <c r="GK25" s="18">
        <v>2.1318999999999999</v>
      </c>
      <c r="GL25" s="18">
        <v>1.8032999999999999</v>
      </c>
      <c r="GM25" s="18">
        <v>1.6888000000000001</v>
      </c>
      <c r="GN25" s="18">
        <v>1.8011999999999999</v>
      </c>
      <c r="GO25" s="18">
        <v>1.8952</v>
      </c>
      <c r="GP25" s="18">
        <v>1.9072</v>
      </c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</row>
    <row r="26" spans="1:239" x14ac:dyDescent="0.25">
      <c r="A26" s="4" t="s">
        <v>61</v>
      </c>
      <c r="B26" s="5"/>
      <c r="C26" s="5"/>
      <c r="D26" s="5"/>
      <c r="E26" s="5">
        <v>1.7</v>
      </c>
      <c r="F26" s="5">
        <v>1.7</v>
      </c>
      <c r="G26" s="5">
        <v>1.6</v>
      </c>
      <c r="H26" s="5">
        <v>1.6</v>
      </c>
      <c r="I26" s="5">
        <v>1.7</v>
      </c>
      <c r="J26" s="5">
        <v>1.8</v>
      </c>
      <c r="K26" s="5">
        <v>1.7</v>
      </c>
      <c r="L26" s="5">
        <v>2</v>
      </c>
      <c r="M26" s="5">
        <v>2</v>
      </c>
      <c r="N26" s="5">
        <v>2</v>
      </c>
      <c r="O26" s="5">
        <v>2</v>
      </c>
      <c r="P26" s="5">
        <v>2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D26" s="4" t="s">
        <v>63</v>
      </c>
      <c r="BE26" s="5"/>
      <c r="BF26" s="5"/>
      <c r="BG26" s="5"/>
      <c r="BH26" s="5"/>
      <c r="BI26" s="5"/>
      <c r="BJ26" s="5">
        <v>1.7</v>
      </c>
      <c r="BK26" s="5">
        <v>1.7</v>
      </c>
      <c r="BL26" s="5">
        <v>1.6</v>
      </c>
      <c r="BM26" s="5">
        <v>1.6</v>
      </c>
      <c r="BN26" s="5">
        <v>1.6</v>
      </c>
      <c r="BO26" s="5">
        <v>1.8</v>
      </c>
      <c r="BP26" s="5">
        <v>2.2000000000000002</v>
      </c>
      <c r="BQ26" s="5">
        <v>2.4</v>
      </c>
      <c r="BR26" s="5">
        <v>2.2999999999999998</v>
      </c>
      <c r="BS26" s="5">
        <v>2.2999999999999998</v>
      </c>
      <c r="BT26" s="5">
        <v>2.2999999999999998</v>
      </c>
      <c r="BU26" s="5">
        <v>2.2999999999999998</v>
      </c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F26" s="11" t="s">
        <v>220</v>
      </c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>
        <v>2.2999999999999998</v>
      </c>
      <c r="DZ26" s="5">
        <v>2.5</v>
      </c>
      <c r="EA26" s="5">
        <v>2.2000000000000002</v>
      </c>
      <c r="EB26" s="5">
        <v>1.8</v>
      </c>
      <c r="EC26" s="5">
        <v>1.8</v>
      </c>
      <c r="ED26" s="5">
        <v>1.6</v>
      </c>
      <c r="EE26" s="5">
        <v>1.7</v>
      </c>
      <c r="EF26" s="5">
        <v>2</v>
      </c>
      <c r="EG26" s="5">
        <v>2</v>
      </c>
      <c r="EH26" s="5">
        <v>1.9</v>
      </c>
      <c r="EI26" s="5">
        <v>1.9</v>
      </c>
      <c r="EJ26" s="5">
        <v>1.9</v>
      </c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T26" s="7">
        <v>19</v>
      </c>
      <c r="FU26" s="11" t="s">
        <v>220</v>
      </c>
      <c r="FV26" s="14">
        <v>39142</v>
      </c>
      <c r="FW26" s="16">
        <f t="shared" si="0"/>
        <v>1.6</v>
      </c>
      <c r="FX26" s="16">
        <f t="shared" si="1"/>
        <v>1.7</v>
      </c>
      <c r="FY26" s="16">
        <f t="shared" si="2"/>
        <v>2</v>
      </c>
      <c r="FZ26" s="16">
        <f t="shared" si="3"/>
        <v>2</v>
      </c>
      <c r="GA26" s="16">
        <f t="shared" si="4"/>
        <v>1.9</v>
      </c>
      <c r="GB26" s="16">
        <f t="shared" si="5"/>
        <v>1.9</v>
      </c>
      <c r="GC26" s="16">
        <f t="shared" si="6"/>
        <v>1.9</v>
      </c>
      <c r="GE26" s="7">
        <v>2</v>
      </c>
      <c r="GF26" s="7">
        <v>3</v>
      </c>
      <c r="GG26" s="7">
        <v>4</v>
      </c>
      <c r="GH26" s="7">
        <v>1</v>
      </c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</row>
    <row r="27" spans="1:239" x14ac:dyDescent="0.25">
      <c r="A27" s="4" t="s">
        <v>62</v>
      </c>
      <c r="B27" s="5"/>
      <c r="C27" s="5"/>
      <c r="D27" s="5"/>
      <c r="E27" s="5"/>
      <c r="F27" s="5"/>
      <c r="G27" s="5">
        <v>1.6</v>
      </c>
      <c r="H27" s="5">
        <v>1.7</v>
      </c>
      <c r="I27" s="5">
        <v>1.7</v>
      </c>
      <c r="J27" s="5">
        <v>1.7</v>
      </c>
      <c r="K27" s="5">
        <v>1.7</v>
      </c>
      <c r="L27" s="5">
        <v>1.9</v>
      </c>
      <c r="M27" s="5">
        <v>2.2000000000000002</v>
      </c>
      <c r="N27" s="5">
        <v>2.2999999999999998</v>
      </c>
      <c r="O27" s="5">
        <v>2.2999999999999998</v>
      </c>
      <c r="P27" s="5">
        <v>2.2999999999999998</v>
      </c>
      <c r="Q27" s="5">
        <v>2.2999999999999998</v>
      </c>
      <c r="R27" s="5">
        <v>2.2999999999999998</v>
      </c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D27" s="4" t="s">
        <v>64</v>
      </c>
      <c r="BE27" s="5"/>
      <c r="BF27" s="5"/>
      <c r="BG27" s="5"/>
      <c r="BH27" s="5"/>
      <c r="BI27" s="5"/>
      <c r="BJ27" s="5"/>
      <c r="BK27" s="5"/>
      <c r="BL27" s="5">
        <v>1.6</v>
      </c>
      <c r="BM27" s="5">
        <v>1.6</v>
      </c>
      <c r="BN27" s="5">
        <v>1.8</v>
      </c>
      <c r="BO27" s="5">
        <v>1.8</v>
      </c>
      <c r="BP27" s="5">
        <v>2.2000000000000002</v>
      </c>
      <c r="BQ27" s="5">
        <v>2.4</v>
      </c>
      <c r="BR27" s="5">
        <v>2.2999999999999998</v>
      </c>
      <c r="BS27" s="5">
        <v>2.2999999999999998</v>
      </c>
      <c r="BT27" s="5">
        <v>2.2999999999999998</v>
      </c>
      <c r="BU27" s="5">
        <v>2.2999999999999998</v>
      </c>
      <c r="BV27" s="5">
        <v>2.2999999999999998</v>
      </c>
      <c r="BW27" s="5">
        <v>2.2999999999999998</v>
      </c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F27" s="11" t="s">
        <v>223</v>
      </c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>
        <v>2.2999999999999998</v>
      </c>
      <c r="DZ27" s="5">
        <v>2.5</v>
      </c>
      <c r="EA27" s="5">
        <v>2.2000000000000002</v>
      </c>
      <c r="EB27" s="5">
        <v>1.8</v>
      </c>
      <c r="EC27" s="5">
        <v>1.9</v>
      </c>
      <c r="ED27" s="5">
        <v>2</v>
      </c>
      <c r="EE27" s="5">
        <v>1.8</v>
      </c>
      <c r="EF27" s="5">
        <v>2.2000000000000002</v>
      </c>
      <c r="EG27" s="5">
        <v>2.1</v>
      </c>
      <c r="EH27" s="5">
        <v>2</v>
      </c>
      <c r="EI27" s="5">
        <v>1.8</v>
      </c>
      <c r="EJ27" s="5">
        <v>2</v>
      </c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T27" s="7">
        <v>20</v>
      </c>
      <c r="FU27" s="11" t="s">
        <v>223</v>
      </c>
      <c r="FV27" s="14">
        <v>39234</v>
      </c>
      <c r="FW27" s="16">
        <f t="shared" si="0"/>
        <v>1.8</v>
      </c>
      <c r="FX27" s="16">
        <f t="shared" si="1"/>
        <v>2.2000000000000002</v>
      </c>
      <c r="FY27" s="16">
        <f t="shared" si="2"/>
        <v>2.1</v>
      </c>
      <c r="FZ27" s="16">
        <f t="shared" si="3"/>
        <v>2</v>
      </c>
      <c r="GA27" s="16">
        <f t="shared" si="4"/>
        <v>1.8</v>
      </c>
      <c r="GB27" s="16">
        <f t="shared" si="5"/>
        <v>2</v>
      </c>
      <c r="GC27" s="16">
        <f t="shared" si="6"/>
        <v>0</v>
      </c>
      <c r="GE27" s="7">
        <v>3</v>
      </c>
      <c r="GF27" s="7">
        <v>4</v>
      </c>
      <c r="GG27" s="7">
        <v>1</v>
      </c>
      <c r="GH27" s="7">
        <v>2</v>
      </c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</row>
    <row r="28" spans="1:239" x14ac:dyDescent="0.25">
      <c r="A28" s="4" t="s">
        <v>63</v>
      </c>
      <c r="B28" s="5"/>
      <c r="C28" s="5"/>
      <c r="D28" s="5"/>
      <c r="E28" s="5"/>
      <c r="F28" s="5"/>
      <c r="G28" s="5">
        <v>1.7</v>
      </c>
      <c r="H28" s="5">
        <v>1.7</v>
      </c>
      <c r="I28" s="5">
        <v>1.6</v>
      </c>
      <c r="J28" s="5">
        <v>1.6</v>
      </c>
      <c r="K28" s="5">
        <v>1.6</v>
      </c>
      <c r="L28" s="5">
        <v>1.8</v>
      </c>
      <c r="M28" s="5">
        <v>2.2000000000000002</v>
      </c>
      <c r="N28" s="5">
        <v>2.4</v>
      </c>
      <c r="O28" s="5">
        <v>2.2999999999999998</v>
      </c>
      <c r="P28" s="5">
        <v>2.2999999999999998</v>
      </c>
      <c r="Q28" s="5">
        <v>2.2999999999999998</v>
      </c>
      <c r="R28" s="5">
        <v>2.2999999999999998</v>
      </c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D28" s="4" t="s">
        <v>65</v>
      </c>
      <c r="BE28" s="5"/>
      <c r="BF28" s="5"/>
      <c r="BG28" s="5"/>
      <c r="BH28" s="5"/>
      <c r="BI28" s="5"/>
      <c r="BJ28" s="5"/>
      <c r="BK28" s="5"/>
      <c r="BL28" s="5">
        <v>1.6</v>
      </c>
      <c r="BM28" s="5">
        <v>1.6</v>
      </c>
      <c r="BN28" s="5">
        <v>1.8</v>
      </c>
      <c r="BO28" s="5">
        <v>1.6</v>
      </c>
      <c r="BP28" s="5">
        <v>1.9</v>
      </c>
      <c r="BQ28" s="5">
        <v>2.1</v>
      </c>
      <c r="BR28" s="5">
        <v>2</v>
      </c>
      <c r="BS28" s="5">
        <v>2.4</v>
      </c>
      <c r="BT28" s="5">
        <v>2.4</v>
      </c>
      <c r="BU28" s="5">
        <v>2.5</v>
      </c>
      <c r="BV28" s="5">
        <v>2.5</v>
      </c>
      <c r="BW28" s="5">
        <v>2.5</v>
      </c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F28" s="11" t="s">
        <v>226</v>
      </c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>
        <v>2.2000000000000002</v>
      </c>
      <c r="EB28" s="5">
        <v>1.8</v>
      </c>
      <c r="EC28" s="5">
        <v>1.9</v>
      </c>
      <c r="ED28" s="5">
        <v>1.9</v>
      </c>
      <c r="EE28" s="5">
        <v>1.9</v>
      </c>
      <c r="EF28" s="5">
        <v>2.2000000000000002</v>
      </c>
      <c r="EG28" s="5">
        <v>2.2000000000000002</v>
      </c>
      <c r="EH28" s="5">
        <v>1.9</v>
      </c>
      <c r="EI28" s="5">
        <v>1.9</v>
      </c>
      <c r="EJ28" s="5">
        <v>1.9</v>
      </c>
      <c r="EK28" s="5">
        <v>1.9</v>
      </c>
      <c r="EL28" s="5">
        <v>2</v>
      </c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T28" s="7">
        <v>21</v>
      </c>
      <c r="FU28" s="11" t="s">
        <v>226</v>
      </c>
      <c r="FV28" s="14">
        <v>39326</v>
      </c>
      <c r="FW28" s="16">
        <f t="shared" si="0"/>
        <v>2.2000000000000002</v>
      </c>
      <c r="FX28" s="16">
        <f t="shared" si="1"/>
        <v>2.2000000000000002</v>
      </c>
      <c r="FY28" s="16">
        <f t="shared" si="2"/>
        <v>1.9</v>
      </c>
      <c r="FZ28" s="16">
        <f t="shared" si="3"/>
        <v>1.9</v>
      </c>
      <c r="GA28" s="16">
        <f t="shared" si="4"/>
        <v>1.9</v>
      </c>
      <c r="GB28" s="16">
        <f t="shared" si="5"/>
        <v>1.9</v>
      </c>
      <c r="GC28" s="16">
        <f t="shared" si="6"/>
        <v>2</v>
      </c>
      <c r="GE28" s="7">
        <v>4</v>
      </c>
      <c r="GF28" s="7">
        <v>1</v>
      </c>
      <c r="GG28" s="7">
        <v>2</v>
      </c>
      <c r="GH28" s="7">
        <v>3</v>
      </c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</row>
    <row r="29" spans="1:239" x14ac:dyDescent="0.25">
      <c r="A29" s="4" t="s">
        <v>64</v>
      </c>
      <c r="B29" s="5"/>
      <c r="C29" s="5"/>
      <c r="D29" s="5"/>
      <c r="E29" s="5"/>
      <c r="F29" s="5"/>
      <c r="G29" s="5"/>
      <c r="H29" s="5"/>
      <c r="I29" s="5">
        <v>1.6</v>
      </c>
      <c r="J29" s="5">
        <v>1.6</v>
      </c>
      <c r="K29" s="5">
        <v>1.8</v>
      </c>
      <c r="L29" s="5">
        <v>1.8</v>
      </c>
      <c r="M29" s="5">
        <v>2.2000000000000002</v>
      </c>
      <c r="N29" s="5">
        <v>2.4</v>
      </c>
      <c r="O29" s="5">
        <v>2.2999999999999998</v>
      </c>
      <c r="P29" s="5">
        <v>2.2999999999999998</v>
      </c>
      <c r="Q29" s="5">
        <v>2.2999999999999998</v>
      </c>
      <c r="R29" s="5">
        <v>2.2999999999999998</v>
      </c>
      <c r="S29" s="5">
        <v>2.2999999999999998</v>
      </c>
      <c r="T29" s="5">
        <v>2.2999999999999998</v>
      </c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D29" s="4" t="s">
        <v>66</v>
      </c>
      <c r="BE29" s="5"/>
      <c r="BF29" s="5"/>
      <c r="BG29" s="5"/>
      <c r="BH29" s="5"/>
      <c r="BI29" s="5"/>
      <c r="BJ29" s="5"/>
      <c r="BK29" s="5"/>
      <c r="BL29" s="5"/>
      <c r="BM29" s="5"/>
      <c r="BN29" s="5">
        <v>1.8</v>
      </c>
      <c r="BO29" s="5">
        <v>1.6</v>
      </c>
      <c r="BP29" s="5">
        <v>1.6</v>
      </c>
      <c r="BQ29" s="5">
        <v>1.8</v>
      </c>
      <c r="BR29" s="5">
        <v>1.8</v>
      </c>
      <c r="BS29" s="5">
        <v>2.1</v>
      </c>
      <c r="BT29" s="5">
        <v>2.2000000000000002</v>
      </c>
      <c r="BU29" s="5">
        <v>2.2000000000000002</v>
      </c>
      <c r="BV29" s="5">
        <v>2.2000000000000002</v>
      </c>
      <c r="BW29" s="5">
        <v>2.2000000000000002</v>
      </c>
      <c r="BX29" s="5">
        <v>2.2000000000000002</v>
      </c>
      <c r="BY29" s="5">
        <v>2.2000000000000002</v>
      </c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F29" s="11" t="s">
        <v>229</v>
      </c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>
        <v>2.2000000000000002</v>
      </c>
      <c r="EB29" s="5">
        <v>1.8</v>
      </c>
      <c r="EC29" s="5">
        <v>1.9</v>
      </c>
      <c r="ED29" s="5">
        <v>1.9</v>
      </c>
      <c r="EE29" s="5">
        <v>1.9</v>
      </c>
      <c r="EF29" s="5">
        <v>2.8</v>
      </c>
      <c r="EG29" s="5">
        <v>2.8</v>
      </c>
      <c r="EH29" s="5">
        <v>2.4</v>
      </c>
      <c r="EI29" s="5">
        <v>2.4</v>
      </c>
      <c r="EJ29" s="5">
        <v>1.8</v>
      </c>
      <c r="EK29" s="5">
        <v>1.8</v>
      </c>
      <c r="EL29" s="5">
        <v>1.8</v>
      </c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T29" s="7">
        <v>22</v>
      </c>
      <c r="FU29" s="11" t="s">
        <v>229</v>
      </c>
      <c r="FV29" s="14">
        <v>39417</v>
      </c>
      <c r="FW29" s="16">
        <f t="shared" si="0"/>
        <v>2.8</v>
      </c>
      <c r="FX29" s="16">
        <f t="shared" si="1"/>
        <v>2.4</v>
      </c>
      <c r="FY29" s="16">
        <f t="shared" si="2"/>
        <v>2.4</v>
      </c>
      <c r="FZ29" s="16">
        <f t="shared" si="3"/>
        <v>1.8</v>
      </c>
      <c r="GA29" s="16">
        <f t="shared" si="4"/>
        <v>1.8</v>
      </c>
      <c r="GB29" s="16">
        <f t="shared" si="5"/>
        <v>1.8</v>
      </c>
      <c r="GC29" s="16">
        <f t="shared" si="6"/>
        <v>0</v>
      </c>
      <c r="GE29" s="7">
        <v>1</v>
      </c>
      <c r="GF29" s="7">
        <v>2</v>
      </c>
      <c r="GG29" s="7">
        <v>3</v>
      </c>
      <c r="GH29" s="7">
        <v>4</v>
      </c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</row>
    <row r="30" spans="1:239" x14ac:dyDescent="0.25">
      <c r="A30" s="4" t="s">
        <v>65</v>
      </c>
      <c r="B30" s="5"/>
      <c r="C30" s="5"/>
      <c r="D30" s="5"/>
      <c r="E30" s="5"/>
      <c r="F30" s="5"/>
      <c r="G30" s="5"/>
      <c r="H30" s="5"/>
      <c r="I30" s="5">
        <v>1.6</v>
      </c>
      <c r="J30" s="5">
        <v>1.6</v>
      </c>
      <c r="K30" s="5">
        <v>1.8</v>
      </c>
      <c r="L30" s="5">
        <v>1.6</v>
      </c>
      <c r="M30" s="5">
        <v>1.9</v>
      </c>
      <c r="N30" s="5">
        <v>2.1</v>
      </c>
      <c r="O30" s="5">
        <v>2</v>
      </c>
      <c r="P30" s="5">
        <v>2.4</v>
      </c>
      <c r="Q30" s="5">
        <v>2.4</v>
      </c>
      <c r="R30" s="5">
        <v>2.5</v>
      </c>
      <c r="S30" s="5">
        <v>2.5</v>
      </c>
      <c r="T30" s="5">
        <v>2.5</v>
      </c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D30" s="4" t="s">
        <v>67</v>
      </c>
      <c r="BE30" s="5"/>
      <c r="BF30" s="5"/>
      <c r="BG30" s="5"/>
      <c r="BH30" s="5"/>
      <c r="BI30" s="5"/>
      <c r="BJ30" s="5"/>
      <c r="BK30" s="5"/>
      <c r="BL30" s="5"/>
      <c r="BM30" s="5"/>
      <c r="BN30" s="5">
        <v>1.7</v>
      </c>
      <c r="BO30" s="5">
        <v>1.6</v>
      </c>
      <c r="BP30" s="5">
        <v>1.6</v>
      </c>
      <c r="BQ30" s="5">
        <v>1.7</v>
      </c>
      <c r="BR30" s="5">
        <v>1.7</v>
      </c>
      <c r="BS30" s="5">
        <v>2.1</v>
      </c>
      <c r="BT30" s="5">
        <v>2.2000000000000002</v>
      </c>
      <c r="BU30" s="5">
        <v>1.8</v>
      </c>
      <c r="BV30" s="5">
        <v>1.8</v>
      </c>
      <c r="BW30" s="5">
        <v>1.8</v>
      </c>
      <c r="BX30" s="5">
        <v>1.8</v>
      </c>
      <c r="BY30" s="5">
        <v>1.8</v>
      </c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F30" s="11" t="s">
        <v>232</v>
      </c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>
        <v>1.9</v>
      </c>
      <c r="ED30" s="5">
        <v>1.9</v>
      </c>
      <c r="EE30" s="5">
        <v>1.9</v>
      </c>
      <c r="EF30" s="5">
        <v>2.9</v>
      </c>
      <c r="EG30" s="5">
        <v>3.2</v>
      </c>
      <c r="EH30" s="5">
        <v>2.8</v>
      </c>
      <c r="EI30" s="5">
        <v>2.8</v>
      </c>
      <c r="EJ30" s="5">
        <v>2.1</v>
      </c>
      <c r="EK30" s="5">
        <v>1.9</v>
      </c>
      <c r="EL30" s="5">
        <v>1.9</v>
      </c>
      <c r="EM30" s="5">
        <v>2</v>
      </c>
      <c r="EN30" s="5">
        <v>2.1</v>
      </c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T30" s="7">
        <v>23</v>
      </c>
      <c r="FU30" s="11" t="s">
        <v>232</v>
      </c>
      <c r="FV30" s="14">
        <v>39508</v>
      </c>
      <c r="FW30" s="16">
        <f t="shared" si="0"/>
        <v>2.8</v>
      </c>
      <c r="FX30" s="16">
        <f t="shared" si="1"/>
        <v>2.8</v>
      </c>
      <c r="FY30" s="16">
        <f t="shared" si="2"/>
        <v>2.1</v>
      </c>
      <c r="FZ30" s="16">
        <f t="shared" si="3"/>
        <v>1.9</v>
      </c>
      <c r="GA30" s="16">
        <f t="shared" si="4"/>
        <v>1.9</v>
      </c>
      <c r="GB30" s="16">
        <f t="shared" si="5"/>
        <v>2</v>
      </c>
      <c r="GC30" s="16">
        <f t="shared" si="6"/>
        <v>2.1</v>
      </c>
      <c r="GE30" s="7">
        <v>2</v>
      </c>
      <c r="GF30" s="7">
        <v>3</v>
      </c>
      <c r="GG30" s="7">
        <v>4</v>
      </c>
      <c r="GH30" s="7">
        <v>1</v>
      </c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</row>
    <row r="31" spans="1:239" x14ac:dyDescent="0.25">
      <c r="A31" s="4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>
        <v>1.8</v>
      </c>
      <c r="L31" s="5">
        <v>1.6</v>
      </c>
      <c r="M31" s="5">
        <v>1.6</v>
      </c>
      <c r="N31" s="5">
        <v>1.8</v>
      </c>
      <c r="O31" s="5">
        <v>1.8</v>
      </c>
      <c r="P31" s="5">
        <v>2.1</v>
      </c>
      <c r="Q31" s="5">
        <v>2.2000000000000002</v>
      </c>
      <c r="R31" s="5">
        <v>2.2000000000000002</v>
      </c>
      <c r="S31" s="5">
        <v>2.2000000000000002</v>
      </c>
      <c r="T31" s="5">
        <v>2.2000000000000002</v>
      </c>
      <c r="U31" s="5">
        <v>2.2000000000000002</v>
      </c>
      <c r="V31" s="5">
        <v>2.2000000000000002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D31" s="4" t="s">
        <v>68</v>
      </c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>
        <v>1.6</v>
      </c>
      <c r="BQ31" s="5">
        <v>2</v>
      </c>
      <c r="BR31" s="5">
        <v>2.1</v>
      </c>
      <c r="BS31" s="5">
        <v>2.4</v>
      </c>
      <c r="BT31" s="5">
        <v>2.5</v>
      </c>
      <c r="BU31" s="5">
        <v>2.2000000000000002</v>
      </c>
      <c r="BV31" s="5">
        <v>1.8</v>
      </c>
      <c r="BW31" s="5">
        <v>1.9</v>
      </c>
      <c r="BX31" s="5">
        <v>1.9</v>
      </c>
      <c r="BY31" s="5">
        <v>1.9</v>
      </c>
      <c r="BZ31" s="5">
        <v>1.9</v>
      </c>
      <c r="CA31" s="5">
        <v>1.9</v>
      </c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F31" s="11" t="s">
        <v>235</v>
      </c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>
        <v>1.9</v>
      </c>
      <c r="ED31" s="5">
        <v>1.9</v>
      </c>
      <c r="EE31" s="5">
        <v>1.9</v>
      </c>
      <c r="EF31" s="5">
        <v>2.9</v>
      </c>
      <c r="EG31" s="5">
        <v>3.4</v>
      </c>
      <c r="EH31" s="5">
        <v>3.5</v>
      </c>
      <c r="EI31" s="5">
        <v>3.7</v>
      </c>
      <c r="EJ31" s="5">
        <v>3.1</v>
      </c>
      <c r="EK31" s="5">
        <v>2.6</v>
      </c>
      <c r="EL31" s="5">
        <v>2.2000000000000002</v>
      </c>
      <c r="EM31" s="5">
        <v>2.1</v>
      </c>
      <c r="EN31" s="5">
        <v>2.1</v>
      </c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T31" s="7">
        <v>24</v>
      </c>
      <c r="FU31" s="11" t="s">
        <v>235</v>
      </c>
      <c r="FV31" s="14">
        <v>39600</v>
      </c>
      <c r="FW31" s="16">
        <f t="shared" si="0"/>
        <v>3.7</v>
      </c>
      <c r="FX31" s="16">
        <f t="shared" si="1"/>
        <v>3.1</v>
      </c>
      <c r="FY31" s="16">
        <f t="shared" si="2"/>
        <v>2.6</v>
      </c>
      <c r="FZ31" s="16">
        <f t="shared" si="3"/>
        <v>2.2000000000000002</v>
      </c>
      <c r="GA31" s="16">
        <f t="shared" si="4"/>
        <v>2.1</v>
      </c>
      <c r="GB31" s="16">
        <f t="shared" si="5"/>
        <v>2.1</v>
      </c>
      <c r="GC31" s="16">
        <f t="shared" si="6"/>
        <v>0</v>
      </c>
      <c r="GE31" s="7">
        <v>3</v>
      </c>
      <c r="GF31" s="7">
        <v>4</v>
      </c>
      <c r="GG31" s="7">
        <v>1</v>
      </c>
      <c r="GH31" s="7">
        <v>2</v>
      </c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</row>
    <row r="32" spans="1:239" x14ac:dyDescent="0.25">
      <c r="A32" s="4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>
        <v>1.7</v>
      </c>
      <c r="L32" s="5">
        <v>1.6</v>
      </c>
      <c r="M32" s="5">
        <v>1.6</v>
      </c>
      <c r="N32" s="5">
        <v>1.7</v>
      </c>
      <c r="O32" s="5">
        <v>1.7</v>
      </c>
      <c r="P32" s="5">
        <v>2.1</v>
      </c>
      <c r="Q32" s="5">
        <v>2.2000000000000002</v>
      </c>
      <c r="R32" s="5">
        <v>1.8</v>
      </c>
      <c r="S32" s="5">
        <v>1.8</v>
      </c>
      <c r="T32" s="5">
        <v>1.8</v>
      </c>
      <c r="U32" s="5">
        <v>1.8</v>
      </c>
      <c r="V32" s="5">
        <v>1.8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D32" s="4" t="s">
        <v>69</v>
      </c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>
        <v>1.6</v>
      </c>
      <c r="BQ32" s="5">
        <v>1.9</v>
      </c>
      <c r="BR32" s="5">
        <v>2</v>
      </c>
      <c r="BS32" s="5">
        <v>2</v>
      </c>
      <c r="BT32" s="5">
        <v>2.2000000000000002</v>
      </c>
      <c r="BU32" s="5">
        <v>1.9</v>
      </c>
      <c r="BV32" s="5">
        <v>1.6</v>
      </c>
      <c r="BW32" s="5">
        <v>2</v>
      </c>
      <c r="BX32" s="5">
        <v>1.9</v>
      </c>
      <c r="BY32" s="5">
        <v>1.9</v>
      </c>
      <c r="BZ32" s="5">
        <v>1.9</v>
      </c>
      <c r="CA32" s="5">
        <v>1.9</v>
      </c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F32" s="11" t="s">
        <v>238</v>
      </c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>
        <v>1.9</v>
      </c>
      <c r="EF32" s="5">
        <v>2.9</v>
      </c>
      <c r="EG32" s="5">
        <v>3.4</v>
      </c>
      <c r="EH32" s="5">
        <v>3.6</v>
      </c>
      <c r="EI32" s="5">
        <v>3.9</v>
      </c>
      <c r="EJ32" s="5">
        <v>3.3</v>
      </c>
      <c r="EK32" s="5">
        <v>2.9</v>
      </c>
      <c r="EL32" s="5">
        <v>2.2999999999999998</v>
      </c>
      <c r="EM32" s="5">
        <v>2.1</v>
      </c>
      <c r="EN32" s="5">
        <v>2.1</v>
      </c>
      <c r="EO32" s="5">
        <v>2</v>
      </c>
      <c r="EP32" s="5">
        <v>2</v>
      </c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T32" s="7">
        <v>25</v>
      </c>
      <c r="FU32" s="11" t="s">
        <v>238</v>
      </c>
      <c r="FV32" s="14">
        <v>39692</v>
      </c>
      <c r="FW32" s="16">
        <f t="shared" si="0"/>
        <v>3.3</v>
      </c>
      <c r="FX32" s="16">
        <f t="shared" si="1"/>
        <v>2.9</v>
      </c>
      <c r="FY32" s="16">
        <f t="shared" si="2"/>
        <v>2.2999999999999998</v>
      </c>
      <c r="FZ32" s="16">
        <f t="shared" si="3"/>
        <v>2.1</v>
      </c>
      <c r="GA32" s="16">
        <f t="shared" si="4"/>
        <v>2.1</v>
      </c>
      <c r="GB32" s="16">
        <f t="shared" si="5"/>
        <v>2</v>
      </c>
      <c r="GC32" s="16">
        <f t="shared" si="6"/>
        <v>2</v>
      </c>
      <c r="GE32" s="7">
        <v>4</v>
      </c>
      <c r="GF32" s="7">
        <v>1</v>
      </c>
      <c r="GG32" s="7">
        <v>2</v>
      </c>
      <c r="GH32" s="7">
        <v>3</v>
      </c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</row>
    <row r="33" spans="1:239" x14ac:dyDescent="0.25">
      <c r="A33" s="4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>
        <v>1.6</v>
      </c>
      <c r="N33" s="5">
        <v>2</v>
      </c>
      <c r="O33" s="5">
        <v>2.1</v>
      </c>
      <c r="P33" s="5">
        <v>2.4</v>
      </c>
      <c r="Q33" s="5">
        <v>2.5</v>
      </c>
      <c r="R33" s="5">
        <v>2.2000000000000002</v>
      </c>
      <c r="S33" s="5">
        <v>1.8</v>
      </c>
      <c r="T33" s="5">
        <v>1.9</v>
      </c>
      <c r="U33" s="5">
        <v>1.9</v>
      </c>
      <c r="V33" s="5">
        <v>1.9</v>
      </c>
      <c r="W33" s="5">
        <v>1.9</v>
      </c>
      <c r="X33" s="5">
        <v>1.9</v>
      </c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D33" s="4" t="s">
        <v>70</v>
      </c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>
        <v>2</v>
      </c>
      <c r="BS33" s="5">
        <v>2</v>
      </c>
      <c r="BT33" s="5">
        <v>2.1</v>
      </c>
      <c r="BU33" s="5">
        <v>1.9</v>
      </c>
      <c r="BV33" s="5">
        <v>1.7</v>
      </c>
      <c r="BW33" s="5">
        <v>1.8</v>
      </c>
      <c r="BX33" s="5">
        <v>1.9</v>
      </c>
      <c r="BY33" s="5">
        <v>1.9</v>
      </c>
      <c r="BZ33" s="5">
        <v>1.9</v>
      </c>
      <c r="CA33" s="5">
        <v>1.9</v>
      </c>
      <c r="CB33" s="5">
        <v>1.9</v>
      </c>
      <c r="CC33" s="5">
        <v>1.9</v>
      </c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F33" s="11" t="s">
        <v>241</v>
      </c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>
        <v>1.9</v>
      </c>
      <c r="EF33" s="5">
        <v>2.9</v>
      </c>
      <c r="EG33" s="5">
        <v>3.4</v>
      </c>
      <c r="EH33" s="5">
        <v>3.6</v>
      </c>
      <c r="EI33" s="5">
        <v>3.8</v>
      </c>
      <c r="EJ33" s="5">
        <v>2.4</v>
      </c>
      <c r="EK33" s="5">
        <v>1.7</v>
      </c>
      <c r="EL33" s="5">
        <v>1.1000000000000001</v>
      </c>
      <c r="EM33" s="5">
        <v>0.8</v>
      </c>
      <c r="EN33" s="5">
        <v>1.5</v>
      </c>
      <c r="EO33" s="5">
        <v>1.8</v>
      </c>
      <c r="EP33" s="5">
        <v>1.8</v>
      </c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T33" s="7">
        <v>26</v>
      </c>
      <c r="FU33" s="11" t="s">
        <v>241</v>
      </c>
      <c r="FV33" s="14">
        <v>39783</v>
      </c>
      <c r="FW33" s="16">
        <f t="shared" si="0"/>
        <v>1.7</v>
      </c>
      <c r="FX33" s="16">
        <f t="shared" si="1"/>
        <v>1.1000000000000001</v>
      </c>
      <c r="FY33" s="16">
        <f t="shared" si="2"/>
        <v>0.8</v>
      </c>
      <c r="FZ33" s="16">
        <f t="shared" si="3"/>
        <v>1.5</v>
      </c>
      <c r="GA33" s="16">
        <f t="shared" si="4"/>
        <v>1.8</v>
      </c>
      <c r="GB33" s="16">
        <f t="shared" si="5"/>
        <v>1.8</v>
      </c>
      <c r="GC33" s="16">
        <f t="shared" si="6"/>
        <v>0</v>
      </c>
      <c r="GE33" s="7">
        <v>1</v>
      </c>
      <c r="GF33" s="7">
        <v>2</v>
      </c>
      <c r="GG33" s="7">
        <v>3</v>
      </c>
      <c r="GH33" s="7">
        <v>4</v>
      </c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</row>
    <row r="34" spans="1:239" x14ac:dyDescent="0.25">
      <c r="A34" s="4" t="s">
        <v>69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>
        <v>1.6</v>
      </c>
      <c r="N34" s="5">
        <v>1.9</v>
      </c>
      <c r="O34" s="5">
        <v>2</v>
      </c>
      <c r="P34" s="5">
        <v>2</v>
      </c>
      <c r="Q34" s="5">
        <v>2.2000000000000002</v>
      </c>
      <c r="R34" s="5">
        <v>1.9</v>
      </c>
      <c r="S34" s="5">
        <v>1.6</v>
      </c>
      <c r="T34" s="5">
        <v>2</v>
      </c>
      <c r="U34" s="5">
        <v>1.9</v>
      </c>
      <c r="V34" s="5">
        <v>1.9</v>
      </c>
      <c r="W34" s="5">
        <v>1.9</v>
      </c>
      <c r="X34" s="5">
        <v>1.9</v>
      </c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D34" s="4" t="s">
        <v>71</v>
      </c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>
        <v>2</v>
      </c>
      <c r="BS34" s="5">
        <v>2</v>
      </c>
      <c r="BT34" s="5">
        <v>2.1</v>
      </c>
      <c r="BU34" s="5">
        <v>2.2000000000000002</v>
      </c>
      <c r="BV34" s="5">
        <v>2</v>
      </c>
      <c r="BW34" s="5">
        <v>2.2000000000000002</v>
      </c>
      <c r="BX34" s="5">
        <v>2.2000000000000002</v>
      </c>
      <c r="BY34" s="5">
        <v>2.8</v>
      </c>
      <c r="BZ34" s="5">
        <v>2.9</v>
      </c>
      <c r="CA34" s="5">
        <v>2.9</v>
      </c>
      <c r="CB34" s="5">
        <v>2.9</v>
      </c>
      <c r="CC34" s="5">
        <v>2.9</v>
      </c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F34" s="11" t="s">
        <v>244</v>
      </c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>
        <v>3.4</v>
      </c>
      <c r="EH34" s="5">
        <v>3.6</v>
      </c>
      <c r="EI34" s="5">
        <v>3.8</v>
      </c>
      <c r="EJ34" s="5">
        <v>2.2999999999999998</v>
      </c>
      <c r="EK34" s="5">
        <v>1</v>
      </c>
      <c r="EL34" s="5">
        <v>0.3</v>
      </c>
      <c r="EM34" s="5">
        <v>0</v>
      </c>
      <c r="EN34" s="5">
        <v>0.8</v>
      </c>
      <c r="EO34" s="5">
        <v>1.5</v>
      </c>
      <c r="EP34" s="5">
        <v>1.5</v>
      </c>
      <c r="EQ34" s="5">
        <v>1.5</v>
      </c>
      <c r="ER34" s="5">
        <v>1.5</v>
      </c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T34" s="7">
        <v>27</v>
      </c>
      <c r="FU34" s="11" t="s">
        <v>244</v>
      </c>
      <c r="FV34" s="14">
        <v>39873</v>
      </c>
      <c r="FW34" s="16">
        <f t="shared" si="0"/>
        <v>0.3</v>
      </c>
      <c r="FX34" s="16">
        <f t="shared" si="1"/>
        <v>0</v>
      </c>
      <c r="FY34" s="16">
        <f t="shared" si="2"/>
        <v>0.8</v>
      </c>
      <c r="FZ34" s="16">
        <f t="shared" si="3"/>
        <v>1.5</v>
      </c>
      <c r="GA34" s="16">
        <f t="shared" si="4"/>
        <v>1.5</v>
      </c>
      <c r="GB34" s="16">
        <f t="shared" si="5"/>
        <v>1.5</v>
      </c>
      <c r="GC34" s="16">
        <f t="shared" si="6"/>
        <v>1.5</v>
      </c>
      <c r="GE34" s="7">
        <v>2</v>
      </c>
      <c r="GF34" s="7">
        <v>3</v>
      </c>
      <c r="GG34" s="7">
        <v>4</v>
      </c>
      <c r="GH34" s="7">
        <v>1</v>
      </c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</row>
    <row r="35" spans="1:239" x14ac:dyDescent="0.25">
      <c r="A35" s="4" t="s">
        <v>70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>
        <v>2</v>
      </c>
      <c r="P35" s="5">
        <v>2</v>
      </c>
      <c r="Q35" s="5">
        <v>2.1</v>
      </c>
      <c r="R35" s="5">
        <v>1.9</v>
      </c>
      <c r="S35" s="5">
        <v>1.7</v>
      </c>
      <c r="T35" s="5">
        <v>1.8</v>
      </c>
      <c r="U35" s="5">
        <v>1.9</v>
      </c>
      <c r="V35" s="5">
        <v>1.9</v>
      </c>
      <c r="W35" s="5">
        <v>1.9</v>
      </c>
      <c r="X35" s="5">
        <v>1.9</v>
      </c>
      <c r="Y35" s="5">
        <v>1.9</v>
      </c>
      <c r="Z35" s="5">
        <v>1.9</v>
      </c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D35" s="4" t="s">
        <v>72</v>
      </c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>
        <v>1.7</v>
      </c>
      <c r="BU35" s="5">
        <v>1.8</v>
      </c>
      <c r="BV35" s="5">
        <v>2</v>
      </c>
      <c r="BW35" s="5">
        <v>2.1</v>
      </c>
      <c r="BX35" s="5">
        <v>2.2000000000000002</v>
      </c>
      <c r="BY35" s="5">
        <v>2.8</v>
      </c>
      <c r="BZ35" s="5">
        <v>3.2</v>
      </c>
      <c r="CA35" s="5">
        <v>3.4</v>
      </c>
      <c r="CB35" s="5">
        <v>3.4</v>
      </c>
      <c r="CC35" s="5">
        <v>3.4</v>
      </c>
      <c r="CD35" s="5">
        <v>3.4</v>
      </c>
      <c r="CE35" s="5">
        <v>3.4</v>
      </c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F35" s="11" t="s">
        <v>247</v>
      </c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>
        <v>3.4</v>
      </c>
      <c r="EH35" s="5">
        <v>3.6</v>
      </c>
      <c r="EI35" s="5">
        <v>3.8</v>
      </c>
      <c r="EJ35" s="5">
        <v>2.2999999999999998</v>
      </c>
      <c r="EK35" s="5">
        <v>1</v>
      </c>
      <c r="EL35" s="5">
        <v>0.2</v>
      </c>
      <c r="EM35" s="5">
        <v>-0.2</v>
      </c>
      <c r="EN35" s="5">
        <v>0.6</v>
      </c>
      <c r="EO35" s="5">
        <v>1.1000000000000001</v>
      </c>
      <c r="EP35" s="5">
        <v>1.2</v>
      </c>
      <c r="EQ35" s="5">
        <v>1.2</v>
      </c>
      <c r="ER35" s="5">
        <v>1.3</v>
      </c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T35" s="7">
        <v>28</v>
      </c>
      <c r="FU35" s="11" t="s">
        <v>247</v>
      </c>
      <c r="FV35" s="14">
        <v>39965</v>
      </c>
      <c r="FW35" s="16">
        <f t="shared" si="0"/>
        <v>-0.2</v>
      </c>
      <c r="FX35" s="16">
        <f t="shared" si="1"/>
        <v>0.6</v>
      </c>
      <c r="FY35" s="16">
        <f t="shared" si="2"/>
        <v>1.1000000000000001</v>
      </c>
      <c r="FZ35" s="16">
        <f t="shared" si="3"/>
        <v>1.2</v>
      </c>
      <c r="GA35" s="16">
        <f t="shared" si="4"/>
        <v>1.2</v>
      </c>
      <c r="GB35" s="16">
        <f t="shared" si="5"/>
        <v>1.3</v>
      </c>
      <c r="GC35" s="16">
        <f t="shared" si="6"/>
        <v>0</v>
      </c>
      <c r="GE35" s="7">
        <v>3</v>
      </c>
      <c r="GF35" s="7">
        <v>4</v>
      </c>
      <c r="GG35" s="7">
        <v>1</v>
      </c>
      <c r="GH35" s="7">
        <v>2</v>
      </c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</row>
    <row r="36" spans="1:239" x14ac:dyDescent="0.25">
      <c r="A36" s="4" t="s">
        <v>71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>
        <v>2</v>
      </c>
      <c r="P36" s="5">
        <v>2</v>
      </c>
      <c r="Q36" s="5">
        <v>2.1</v>
      </c>
      <c r="R36" s="5">
        <v>2.2000000000000002</v>
      </c>
      <c r="S36" s="5">
        <v>2</v>
      </c>
      <c r="T36" s="5">
        <v>2.2000000000000002</v>
      </c>
      <c r="U36" s="5">
        <v>2.2000000000000002</v>
      </c>
      <c r="V36" s="5">
        <v>2.8</v>
      </c>
      <c r="W36" s="5">
        <v>2.9</v>
      </c>
      <c r="X36" s="5">
        <v>2.9</v>
      </c>
      <c r="Y36" s="5">
        <v>2.9</v>
      </c>
      <c r="Z36" s="5">
        <v>2.9</v>
      </c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D36" s="4" t="s">
        <v>73</v>
      </c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>
        <v>1.7</v>
      </c>
      <c r="BU36" s="5">
        <v>1.9</v>
      </c>
      <c r="BV36" s="5">
        <v>1.9</v>
      </c>
      <c r="BW36" s="5">
        <v>2</v>
      </c>
      <c r="BX36" s="5">
        <v>1.9</v>
      </c>
      <c r="BY36" s="5">
        <v>2.4</v>
      </c>
      <c r="BZ36" s="5">
        <v>2.8</v>
      </c>
      <c r="CA36" s="5">
        <v>3.5</v>
      </c>
      <c r="CB36" s="5">
        <v>3.6</v>
      </c>
      <c r="CC36" s="5">
        <v>3.6</v>
      </c>
      <c r="CD36" s="5">
        <v>3.6</v>
      </c>
      <c r="CE36" s="5">
        <v>3.6</v>
      </c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F36" s="11" t="s">
        <v>250</v>
      </c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>
        <v>3.8</v>
      </c>
      <c r="EJ36" s="5">
        <v>2.2999999999999998</v>
      </c>
      <c r="EK36" s="5">
        <v>1</v>
      </c>
      <c r="EL36" s="5">
        <v>0.2</v>
      </c>
      <c r="EM36" s="5">
        <v>-0.3</v>
      </c>
      <c r="EN36" s="5">
        <v>0.4</v>
      </c>
      <c r="EO36" s="5">
        <v>1.1000000000000001</v>
      </c>
      <c r="EP36" s="5">
        <v>1.1000000000000001</v>
      </c>
      <c r="EQ36" s="5">
        <v>1.3</v>
      </c>
      <c r="ER36" s="5">
        <v>1.3</v>
      </c>
      <c r="ES36" s="5">
        <v>1.8</v>
      </c>
      <c r="ET36" s="5">
        <v>1.9</v>
      </c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T36" s="7">
        <v>29</v>
      </c>
      <c r="FU36" s="11" t="s">
        <v>250</v>
      </c>
      <c r="FV36" s="14">
        <v>40057</v>
      </c>
      <c r="FW36" s="16">
        <f t="shared" si="0"/>
        <v>0.4</v>
      </c>
      <c r="FX36" s="16">
        <f t="shared" si="1"/>
        <v>1.1000000000000001</v>
      </c>
      <c r="FY36" s="16">
        <f t="shared" si="2"/>
        <v>1.1000000000000001</v>
      </c>
      <c r="FZ36" s="16">
        <f t="shared" si="3"/>
        <v>1.3</v>
      </c>
      <c r="GA36" s="16">
        <f t="shared" si="4"/>
        <v>1.3</v>
      </c>
      <c r="GB36" s="16">
        <f t="shared" si="5"/>
        <v>1.8</v>
      </c>
      <c r="GC36" s="16">
        <f t="shared" si="6"/>
        <v>1.9</v>
      </c>
      <c r="GE36" s="7">
        <v>4</v>
      </c>
      <c r="GF36" s="7">
        <v>1</v>
      </c>
      <c r="GG36" s="7">
        <v>2</v>
      </c>
      <c r="GH36" s="7">
        <v>3</v>
      </c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</row>
    <row r="37" spans="1:239" x14ac:dyDescent="0.25">
      <c r="A37" s="4" t="s">
        <v>72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>
        <v>1.7</v>
      </c>
      <c r="R37" s="5">
        <v>1.8</v>
      </c>
      <c r="S37" s="5">
        <v>2</v>
      </c>
      <c r="T37" s="5">
        <v>2.1</v>
      </c>
      <c r="U37" s="5">
        <v>2.2000000000000002</v>
      </c>
      <c r="V37" s="5">
        <v>2.8</v>
      </c>
      <c r="W37" s="5">
        <v>3.2</v>
      </c>
      <c r="X37" s="5">
        <v>3.4</v>
      </c>
      <c r="Y37" s="5">
        <v>3.4</v>
      </c>
      <c r="Z37" s="5">
        <v>3.4</v>
      </c>
      <c r="AA37" s="5">
        <v>3.4</v>
      </c>
      <c r="AB37" s="5">
        <v>3.4</v>
      </c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D37" s="4" t="s">
        <v>74</v>
      </c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>
        <v>1.9</v>
      </c>
      <c r="BW37" s="5">
        <v>1.8</v>
      </c>
      <c r="BX37" s="5">
        <v>1.9</v>
      </c>
      <c r="BY37" s="5">
        <v>2.4</v>
      </c>
      <c r="BZ37" s="5">
        <v>2.8</v>
      </c>
      <c r="CA37" s="5">
        <v>3.7</v>
      </c>
      <c r="CB37" s="5">
        <v>3.9</v>
      </c>
      <c r="CC37" s="5">
        <v>3.8</v>
      </c>
      <c r="CD37" s="5">
        <v>3.8</v>
      </c>
      <c r="CE37" s="5">
        <v>3.8</v>
      </c>
      <c r="CF37" s="5">
        <v>3.8</v>
      </c>
      <c r="CG37" s="5">
        <v>3.8</v>
      </c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F37" s="11" t="s">
        <v>253</v>
      </c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>
        <v>3.8</v>
      </c>
      <c r="EJ37" s="5">
        <v>2.2999999999999998</v>
      </c>
      <c r="EK37" s="5">
        <v>1</v>
      </c>
      <c r="EL37" s="5">
        <v>0.2</v>
      </c>
      <c r="EM37" s="5">
        <v>-0.4</v>
      </c>
      <c r="EN37" s="5">
        <v>0.5</v>
      </c>
      <c r="EO37" s="5">
        <v>1.1000000000000001</v>
      </c>
      <c r="EP37" s="5">
        <v>1.1000000000000001</v>
      </c>
      <c r="EQ37" s="5">
        <v>1.3</v>
      </c>
      <c r="ER37" s="5">
        <v>1.3</v>
      </c>
      <c r="ES37" s="5">
        <v>1.3</v>
      </c>
      <c r="ET37" s="5">
        <v>1.3</v>
      </c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T37" s="7">
        <v>30</v>
      </c>
      <c r="FU37" s="11" t="s">
        <v>253</v>
      </c>
      <c r="FV37" s="14">
        <v>40148</v>
      </c>
      <c r="FW37" s="16">
        <f t="shared" si="0"/>
        <v>1.1000000000000001</v>
      </c>
      <c r="FX37" s="16">
        <f t="shared" si="1"/>
        <v>1.1000000000000001</v>
      </c>
      <c r="FY37" s="16">
        <f t="shared" si="2"/>
        <v>1.3</v>
      </c>
      <c r="FZ37" s="16">
        <f t="shared" si="3"/>
        <v>1.3</v>
      </c>
      <c r="GA37" s="16">
        <f t="shared" si="4"/>
        <v>1.3</v>
      </c>
      <c r="GB37" s="16">
        <f t="shared" si="5"/>
        <v>1.3</v>
      </c>
      <c r="GC37" s="16">
        <f t="shared" si="6"/>
        <v>0</v>
      </c>
      <c r="GE37" s="7">
        <v>1</v>
      </c>
      <c r="GF37" s="7">
        <v>2</v>
      </c>
      <c r="GG37" s="7">
        <v>3</v>
      </c>
      <c r="GH37" s="7">
        <v>4</v>
      </c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</row>
    <row r="38" spans="1:239" x14ac:dyDescent="0.25">
      <c r="A38" s="4" t="s">
        <v>73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>
        <v>1.7</v>
      </c>
      <c r="R38" s="5">
        <v>1.9</v>
      </c>
      <c r="S38" s="5">
        <v>1.9</v>
      </c>
      <c r="T38" s="5">
        <v>2</v>
      </c>
      <c r="U38" s="5">
        <v>1.9</v>
      </c>
      <c r="V38" s="5">
        <v>2.4</v>
      </c>
      <c r="W38" s="5">
        <v>2.8</v>
      </c>
      <c r="X38" s="5">
        <v>3.5</v>
      </c>
      <c r="Y38" s="5">
        <v>3.6</v>
      </c>
      <c r="Z38" s="5">
        <v>3.6</v>
      </c>
      <c r="AA38" s="5">
        <v>3.6</v>
      </c>
      <c r="AB38" s="5">
        <v>3.6</v>
      </c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D38" s="4" t="s">
        <v>75</v>
      </c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>
        <v>1.9</v>
      </c>
      <c r="BW38" s="5">
        <v>2</v>
      </c>
      <c r="BX38" s="5">
        <v>1.9</v>
      </c>
      <c r="BY38" s="5">
        <v>1.8</v>
      </c>
      <c r="BZ38" s="5">
        <v>2.1</v>
      </c>
      <c r="CA38" s="5">
        <v>3.1</v>
      </c>
      <c r="CB38" s="5">
        <v>3.3</v>
      </c>
      <c r="CC38" s="5">
        <v>2.4</v>
      </c>
      <c r="CD38" s="5">
        <v>2.2999999999999998</v>
      </c>
      <c r="CE38" s="5">
        <v>2.2999999999999998</v>
      </c>
      <c r="CF38" s="5">
        <v>2.2999999999999998</v>
      </c>
      <c r="CG38" s="5">
        <v>2.2999999999999998</v>
      </c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F38" s="11" t="s">
        <v>256</v>
      </c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>
        <v>1</v>
      </c>
      <c r="EL38" s="5">
        <v>0.2</v>
      </c>
      <c r="EM38" s="5">
        <v>-0.4</v>
      </c>
      <c r="EN38" s="5">
        <v>0.4</v>
      </c>
      <c r="EO38" s="5">
        <v>1</v>
      </c>
      <c r="EP38" s="5">
        <v>1.1000000000000001</v>
      </c>
      <c r="EQ38" s="5">
        <v>1.2</v>
      </c>
      <c r="ER38" s="5">
        <v>1.2</v>
      </c>
      <c r="ES38" s="5">
        <v>1.3</v>
      </c>
      <c r="ET38" s="5">
        <v>1.3</v>
      </c>
      <c r="EU38" s="5">
        <v>1.4</v>
      </c>
      <c r="EV38" s="5">
        <v>1.5</v>
      </c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T38" s="7">
        <v>31</v>
      </c>
      <c r="FU38" s="11" t="s">
        <v>256</v>
      </c>
      <c r="FV38" s="14">
        <v>40238</v>
      </c>
      <c r="FW38" s="16">
        <f t="shared" si="0"/>
        <v>1.1000000000000001</v>
      </c>
      <c r="FX38" s="16">
        <f t="shared" si="1"/>
        <v>1.2</v>
      </c>
      <c r="FY38" s="16">
        <f t="shared" si="2"/>
        <v>1.2</v>
      </c>
      <c r="FZ38" s="16">
        <f t="shared" si="3"/>
        <v>1.3</v>
      </c>
      <c r="GA38" s="16">
        <f t="shared" si="4"/>
        <v>1.3</v>
      </c>
      <c r="GB38" s="16">
        <f t="shared" si="5"/>
        <v>1.4</v>
      </c>
      <c r="GC38" s="16">
        <f t="shared" si="6"/>
        <v>1.5</v>
      </c>
      <c r="GE38" s="7">
        <v>2</v>
      </c>
      <c r="GF38" s="7">
        <v>3</v>
      </c>
      <c r="GG38" s="7">
        <v>4</v>
      </c>
      <c r="GH38" s="7">
        <v>1</v>
      </c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</row>
    <row r="39" spans="1:239" x14ac:dyDescent="0.25">
      <c r="A39" s="4" t="s">
        <v>74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>
        <v>1.9</v>
      </c>
      <c r="T39" s="5">
        <v>1.8</v>
      </c>
      <c r="U39" s="5">
        <v>1.9</v>
      </c>
      <c r="V39" s="5">
        <v>2.4</v>
      </c>
      <c r="W39" s="5">
        <v>2.8</v>
      </c>
      <c r="X39" s="5">
        <v>3.7</v>
      </c>
      <c r="Y39" s="5">
        <v>3.9</v>
      </c>
      <c r="Z39" s="5">
        <v>3.8</v>
      </c>
      <c r="AA39" s="5">
        <v>3.8</v>
      </c>
      <c r="AB39" s="5">
        <v>3.8</v>
      </c>
      <c r="AC39" s="5">
        <v>3.8</v>
      </c>
      <c r="AD39" s="5">
        <v>3.8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D39" s="4" t="s">
        <v>76</v>
      </c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>
        <v>1.9</v>
      </c>
      <c r="BY39" s="5">
        <v>1.8</v>
      </c>
      <c r="BZ39" s="5">
        <v>1.9</v>
      </c>
      <c r="CA39" s="5">
        <v>2.6</v>
      </c>
      <c r="CB39" s="5">
        <v>2.9</v>
      </c>
      <c r="CC39" s="5">
        <v>1.7</v>
      </c>
      <c r="CD39" s="5">
        <v>1</v>
      </c>
      <c r="CE39" s="5">
        <v>1</v>
      </c>
      <c r="CF39" s="5">
        <v>1</v>
      </c>
      <c r="CG39" s="5">
        <v>1</v>
      </c>
      <c r="CH39" s="5">
        <v>1</v>
      </c>
      <c r="CI39" s="5">
        <v>1</v>
      </c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F39" s="11" t="s">
        <v>259</v>
      </c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>
        <v>1</v>
      </c>
      <c r="EL39" s="5">
        <v>0.2</v>
      </c>
      <c r="EM39" s="5">
        <v>-0.4</v>
      </c>
      <c r="EN39" s="5">
        <v>0.4</v>
      </c>
      <c r="EO39" s="5">
        <v>1.1000000000000001</v>
      </c>
      <c r="EP39" s="5">
        <v>1.5</v>
      </c>
      <c r="EQ39" s="5">
        <v>1.6</v>
      </c>
      <c r="ER39" s="5">
        <v>1.6</v>
      </c>
      <c r="ES39" s="5">
        <v>1.6</v>
      </c>
      <c r="ET39" s="5">
        <v>1.4</v>
      </c>
      <c r="EU39" s="5">
        <v>1.5</v>
      </c>
      <c r="EV39" s="5">
        <v>1.5</v>
      </c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T39" s="7">
        <v>32</v>
      </c>
      <c r="FU39" s="11" t="s">
        <v>259</v>
      </c>
      <c r="FV39" s="14">
        <v>40330</v>
      </c>
      <c r="FW39" s="16">
        <f t="shared" si="0"/>
        <v>1.6</v>
      </c>
      <c r="FX39" s="16">
        <f t="shared" si="1"/>
        <v>1.6</v>
      </c>
      <c r="FY39" s="16">
        <f t="shared" si="2"/>
        <v>1.6</v>
      </c>
      <c r="FZ39" s="16">
        <f t="shared" si="3"/>
        <v>1.4</v>
      </c>
      <c r="GA39" s="16">
        <f t="shared" si="4"/>
        <v>1.5</v>
      </c>
      <c r="GB39" s="16">
        <f t="shared" si="5"/>
        <v>1.5</v>
      </c>
      <c r="GC39" s="16">
        <f t="shared" si="6"/>
        <v>0</v>
      </c>
      <c r="GE39" s="7">
        <v>3</v>
      </c>
      <c r="GF39" s="7">
        <v>4</v>
      </c>
      <c r="GG39" s="7">
        <v>1</v>
      </c>
      <c r="GH39" s="7">
        <v>2</v>
      </c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</row>
    <row r="40" spans="1:239" x14ac:dyDescent="0.25">
      <c r="A40" s="4" t="s">
        <v>75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>
        <v>1.9</v>
      </c>
      <c r="T40" s="5">
        <v>2</v>
      </c>
      <c r="U40" s="5">
        <v>1.9</v>
      </c>
      <c r="V40" s="5">
        <v>1.8</v>
      </c>
      <c r="W40" s="5">
        <v>2.1</v>
      </c>
      <c r="X40" s="5">
        <v>3.1</v>
      </c>
      <c r="Y40" s="5">
        <v>3.3</v>
      </c>
      <c r="Z40" s="5">
        <v>2.4</v>
      </c>
      <c r="AA40" s="5">
        <v>2.2999999999999998</v>
      </c>
      <c r="AB40" s="5">
        <v>2.2999999999999998</v>
      </c>
      <c r="AC40" s="5">
        <v>2.2999999999999998</v>
      </c>
      <c r="AD40" s="5">
        <v>2.2999999999999998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D40" s="4" t="s">
        <v>77</v>
      </c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>
        <v>2</v>
      </c>
      <c r="BY40" s="5">
        <v>1.8</v>
      </c>
      <c r="BZ40" s="5">
        <v>1.9</v>
      </c>
      <c r="CA40" s="5">
        <v>2.2000000000000002</v>
      </c>
      <c r="CB40" s="5">
        <v>2.2999999999999998</v>
      </c>
      <c r="CC40" s="5">
        <v>1.1000000000000001</v>
      </c>
      <c r="CD40" s="5">
        <v>0.3</v>
      </c>
      <c r="CE40" s="5">
        <v>0.2</v>
      </c>
      <c r="CF40" s="5">
        <v>0.2</v>
      </c>
      <c r="CG40" s="5">
        <v>0.2</v>
      </c>
      <c r="CH40" s="5">
        <v>0.2</v>
      </c>
      <c r="CI40" s="5">
        <v>0.2</v>
      </c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F40" s="11" t="s">
        <v>262</v>
      </c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>
        <v>-0.4</v>
      </c>
      <c r="EN40" s="5">
        <v>0.4</v>
      </c>
      <c r="EO40" s="5">
        <v>1.1000000000000001</v>
      </c>
      <c r="EP40" s="5">
        <v>1.5</v>
      </c>
      <c r="EQ40" s="5">
        <v>1.7</v>
      </c>
      <c r="ER40" s="5">
        <v>1.8</v>
      </c>
      <c r="ES40" s="5">
        <v>1.7</v>
      </c>
      <c r="ET40" s="5">
        <v>1.5</v>
      </c>
      <c r="EU40" s="5">
        <v>1.5</v>
      </c>
      <c r="EV40" s="5">
        <v>1.5</v>
      </c>
      <c r="EW40" s="5">
        <v>1.4</v>
      </c>
      <c r="EX40" s="5">
        <v>1.5</v>
      </c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T40" s="7">
        <v>33</v>
      </c>
      <c r="FU40" s="11" t="s">
        <v>262</v>
      </c>
      <c r="FV40" s="14">
        <v>40422</v>
      </c>
      <c r="FW40" s="16">
        <f t="shared" si="0"/>
        <v>1.8</v>
      </c>
      <c r="FX40" s="16">
        <f t="shared" si="1"/>
        <v>1.7</v>
      </c>
      <c r="FY40" s="16">
        <f t="shared" si="2"/>
        <v>1.5</v>
      </c>
      <c r="FZ40" s="16">
        <f t="shared" si="3"/>
        <v>1.5</v>
      </c>
      <c r="GA40" s="16">
        <f t="shared" si="4"/>
        <v>1.5</v>
      </c>
      <c r="GB40" s="16">
        <f t="shared" si="5"/>
        <v>1.4</v>
      </c>
      <c r="GC40" s="16">
        <f t="shared" si="6"/>
        <v>1.5</v>
      </c>
      <c r="GE40" s="7">
        <v>4</v>
      </c>
      <c r="GF40" s="7">
        <v>1</v>
      </c>
      <c r="GG40" s="7">
        <v>2</v>
      </c>
      <c r="GH40" s="7">
        <v>3</v>
      </c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</row>
    <row r="41" spans="1:239" x14ac:dyDescent="0.25">
      <c r="A41" s="4" t="s">
        <v>76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>
        <v>1.9</v>
      </c>
      <c r="V41" s="5">
        <v>1.8</v>
      </c>
      <c r="W41" s="5">
        <v>1.9</v>
      </c>
      <c r="X41" s="5">
        <v>2.6</v>
      </c>
      <c r="Y41" s="5">
        <v>2.9</v>
      </c>
      <c r="Z41" s="5">
        <v>1.7</v>
      </c>
      <c r="AA41" s="5">
        <v>1</v>
      </c>
      <c r="AB41" s="5">
        <v>1</v>
      </c>
      <c r="AC41" s="5">
        <v>1</v>
      </c>
      <c r="AD41" s="5">
        <v>1</v>
      </c>
      <c r="AE41" s="5">
        <v>1</v>
      </c>
      <c r="AF41" s="5">
        <v>1</v>
      </c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D41" s="4" t="s">
        <v>78</v>
      </c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>
        <v>2</v>
      </c>
      <c r="CA41" s="5">
        <v>2.1</v>
      </c>
      <c r="CB41" s="5">
        <v>2.1</v>
      </c>
      <c r="CC41" s="5">
        <v>0.8</v>
      </c>
      <c r="CD41" s="5">
        <v>0</v>
      </c>
      <c r="CE41" s="5">
        <v>-0.2</v>
      </c>
      <c r="CF41" s="5">
        <v>-0.3</v>
      </c>
      <c r="CG41" s="5">
        <v>-0.4</v>
      </c>
      <c r="CH41" s="5">
        <v>-0.4</v>
      </c>
      <c r="CI41" s="5">
        <v>-0.4</v>
      </c>
      <c r="CJ41" s="5">
        <v>-0.4</v>
      </c>
      <c r="CK41" s="5">
        <v>-0.4</v>
      </c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F41" s="11" t="s">
        <v>265</v>
      </c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>
        <v>-0.4</v>
      </c>
      <c r="EN41" s="5">
        <v>0.4</v>
      </c>
      <c r="EO41" s="5">
        <v>1.1000000000000001</v>
      </c>
      <c r="EP41" s="5">
        <v>1.5</v>
      </c>
      <c r="EQ41" s="5">
        <v>1.7</v>
      </c>
      <c r="ER41" s="5">
        <v>1.9</v>
      </c>
      <c r="ES41" s="5">
        <v>1.8</v>
      </c>
      <c r="ET41" s="5">
        <v>1.6</v>
      </c>
      <c r="EU41" s="5">
        <v>1.7</v>
      </c>
      <c r="EV41" s="5">
        <v>1.5</v>
      </c>
      <c r="EW41" s="5">
        <v>1.6</v>
      </c>
      <c r="EX41" s="5">
        <v>1.6</v>
      </c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T41" s="7">
        <v>34</v>
      </c>
      <c r="FU41" s="11" t="s">
        <v>265</v>
      </c>
      <c r="FV41" s="14">
        <v>40513</v>
      </c>
      <c r="FW41" s="16">
        <f t="shared" ref="FW41:FW60" si="7">IF(MONTH($FU41)=12,HLOOKUP(YEAR($FU41)+1&amp;"Q"&amp;GE41,$DG$8:$FR$1048576,$FT41,FALSE),IF(MONTH($FU41)=3,HLOOKUP(YEAR($FU41)&amp;"Q"&amp;GE41,$DG$8:$FR$1048576,$FT41,FALSE),IF(MONTH($FU41)=6,HLOOKUP(YEAR($FU41)&amp;"Q"&amp;GE41,$DG$8:$FR$1048576,$FT41,FALSE),IF(MONTH($FU41)=9,HLOOKUP(YEAR($FU41)&amp;"Q"&amp;GE41,$DG$8:$FR$1048576,$FT41,FALSE),""))))</f>
        <v>1.8</v>
      </c>
      <c r="FX41" s="16">
        <f t="shared" ref="FX41:FX60" si="8">IF(MONTH($FU41)=12,HLOOKUP(YEAR($FU41)+1&amp;"Q"&amp;GF41,$DG$8:$FR$1048576,$FT41,FALSE),IF(MONTH($FU41)=3,HLOOKUP(YEAR($FU41)&amp;"Q"&amp;GF41,$DG$8:$FR$1048576,$FT41,FALSE),IF(MONTH($FU41)=6,HLOOKUP(YEAR($FU41)&amp;"Q"&amp;GF41,$DG$8:$FR$1048576,$FT41,FALSE),IF(MONTH($FU41)=9,HLOOKUP(YEAR($FU41)+1&amp;"Q"&amp;GF41,$DG$8:$FR$1048576,$FT41,FALSE),""))))</f>
        <v>1.6</v>
      </c>
      <c r="FY41" s="16">
        <f t="shared" ref="FY41:FY60" si="9">IF(MONTH($FU41)=12,HLOOKUP(YEAR($FU41)+1&amp;"Q"&amp;GG41,$DG$8:$FR$1048576,$FT41,FALSE),IF(MONTH($FU41)=3,HLOOKUP(YEAR($FU41)&amp;"Q"&amp;GG41,$DG$8:$FR$1048576,$FT41,FALSE),IF(MONTH($FU41)=6,HLOOKUP(YEAR($FU41)+1&amp;"Q"&amp;GG41,$DG$8:$FR$1048576,$FT41,FALSE),IF(MONTH($FU41)=9,HLOOKUP(YEAR($FU41)+1&amp;"Q"&amp;GG41,$DG$8:$FR$1048576,$FT41,FALSE),""))))</f>
        <v>1.7</v>
      </c>
      <c r="FZ41" s="16">
        <f t="shared" ref="FZ41:FZ60" si="10">IF(MONTH($FU41)=12,HLOOKUP(YEAR($FU41)+1&amp;"Q"&amp;GH41,$DG$8:$FR$1048576,$FT41,FALSE),IF(MONTH($FU41)=3,HLOOKUP(YEAR($FU41)+1&amp;"Q"&amp;GH41,$DG$8:$FR$1048576,$FT41,FALSE),IF(MONTH($FU41)=6,HLOOKUP(YEAR($FU41)+1&amp;"Q"&amp;GH41,$DG$8:$FR$1048576,$FT41,FALSE),IF(MONTH($FU41)=9,HLOOKUP(YEAR($FU41)+1&amp;"Q"&amp;GH41,$DG$8:$FR$1048576,$FT41,FALSE),""))))</f>
        <v>1.5</v>
      </c>
      <c r="GA41" s="16">
        <f t="shared" ref="GA41:GA60" si="11">IF(MONTH($FU41)=12,HLOOKUP(YEAR($FU41)+2&amp;"Q"&amp;GE41,$DG$8:$FR$1048576,$FT41,FALSE),IF(MONTH($FU41)=3,HLOOKUP(YEAR($FU41)+1&amp;"Q"&amp;GE41,$DG$8:$FR$1048576,$FT41,FALSE),IF(MONTH($FU41)=6,HLOOKUP(YEAR($FU41)+1&amp;"Q"&amp;GE41,$DG$8:$FR$1048576,$FT41,FALSE),IF(MONTH($FU41)=9,HLOOKUP(YEAR($FU41)+1&amp;"Q"&amp;GE41,$DG$8:$FR$1048576,$FT41,FALSE),""))))</f>
        <v>1.6</v>
      </c>
      <c r="GB41" s="16">
        <f t="shared" ref="GB41:GB60" si="12">IF(MONTH($FU41)=12,HLOOKUP(YEAR($FU41)+2&amp;"Q"&amp;GF41,$DG$8:$FR$1048576,$FT41,FALSE),IF(MONTH($FU41)=3,HLOOKUP(YEAR($FU41)+1&amp;"Q"&amp;GF41,$DG$8:$FR$1048576,$FT41,FALSE),IF(MONTH($FU41)=6,HLOOKUP(YEAR($FU41)+1&amp;"Q"&amp;GF41,$DG$8:$FR$1048576,$FT41,FALSE),IF(MONTH($FU41)=9,HLOOKUP(YEAR($FU41)+2&amp;"Q"&amp;GF41,$DG$8:$FR$1048576,$FT41,FALSE),""))))</f>
        <v>1.6</v>
      </c>
      <c r="GC41" s="16">
        <f t="shared" si="6"/>
        <v>0</v>
      </c>
      <c r="GE41" s="7">
        <v>1</v>
      </c>
      <c r="GF41" s="7">
        <v>2</v>
      </c>
      <c r="GG41" s="7">
        <v>3</v>
      </c>
      <c r="GH41" s="7">
        <v>4</v>
      </c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</row>
    <row r="42" spans="1:239" x14ac:dyDescent="0.25">
      <c r="A42" s="4" t="s">
        <v>77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>
        <v>2</v>
      </c>
      <c r="V42" s="5">
        <v>1.8</v>
      </c>
      <c r="W42" s="5">
        <v>1.9</v>
      </c>
      <c r="X42" s="5">
        <v>2.2000000000000002</v>
      </c>
      <c r="Y42" s="5">
        <v>2.2999999999999998</v>
      </c>
      <c r="Z42" s="5">
        <v>1.1000000000000001</v>
      </c>
      <c r="AA42" s="5">
        <v>0.3</v>
      </c>
      <c r="AB42" s="5">
        <v>0.2</v>
      </c>
      <c r="AC42" s="5">
        <v>0.2</v>
      </c>
      <c r="AD42" s="5">
        <v>0.2</v>
      </c>
      <c r="AE42" s="5">
        <v>0.2</v>
      </c>
      <c r="AF42" s="5">
        <v>0.2</v>
      </c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D42" s="4" t="s">
        <v>79</v>
      </c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>
        <v>2.1</v>
      </c>
      <c r="CA42" s="5">
        <v>2.1</v>
      </c>
      <c r="CB42" s="5">
        <v>2.1</v>
      </c>
      <c r="CC42" s="5">
        <v>1.5</v>
      </c>
      <c r="CD42" s="5">
        <v>0.8</v>
      </c>
      <c r="CE42" s="5">
        <v>0.6</v>
      </c>
      <c r="CF42" s="5">
        <v>0.4</v>
      </c>
      <c r="CG42" s="5">
        <v>0.5</v>
      </c>
      <c r="CH42" s="5">
        <v>0.4</v>
      </c>
      <c r="CI42" s="5">
        <v>0.4</v>
      </c>
      <c r="CJ42" s="5">
        <v>0.4</v>
      </c>
      <c r="CK42" s="5">
        <v>0.4</v>
      </c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F42" s="11" t="s">
        <v>268</v>
      </c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>
        <v>1.1000000000000001</v>
      </c>
      <c r="EP42" s="5">
        <v>1.6</v>
      </c>
      <c r="EQ42" s="5">
        <v>1.7</v>
      </c>
      <c r="ER42" s="5">
        <v>1.8</v>
      </c>
      <c r="ES42" s="5">
        <v>2.2999999999999998</v>
      </c>
      <c r="ET42" s="5">
        <v>2.2999999999999998</v>
      </c>
      <c r="EU42" s="5">
        <v>2.4</v>
      </c>
      <c r="EV42" s="5">
        <v>2.1</v>
      </c>
      <c r="EW42" s="5">
        <v>1.8</v>
      </c>
      <c r="EX42" s="5">
        <v>1.7</v>
      </c>
      <c r="EY42" s="5">
        <v>1.8</v>
      </c>
      <c r="EZ42" s="5">
        <v>1.8</v>
      </c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T42" s="7">
        <v>35</v>
      </c>
      <c r="FU42" s="11" t="s">
        <v>268</v>
      </c>
      <c r="FV42" s="14">
        <v>40603</v>
      </c>
      <c r="FW42" s="16">
        <f t="shared" si="7"/>
        <v>2.2999999999999998</v>
      </c>
      <c r="FX42" s="16">
        <f t="shared" si="8"/>
        <v>2.4</v>
      </c>
      <c r="FY42" s="16">
        <f t="shared" si="9"/>
        <v>2.1</v>
      </c>
      <c r="FZ42" s="16">
        <f t="shared" si="10"/>
        <v>1.8</v>
      </c>
      <c r="GA42" s="16">
        <f t="shared" si="11"/>
        <v>1.7</v>
      </c>
      <c r="GB42" s="16">
        <f t="shared" si="12"/>
        <v>1.8</v>
      </c>
      <c r="GC42" s="16">
        <f t="shared" si="6"/>
        <v>1.8</v>
      </c>
      <c r="GE42" s="7">
        <v>2</v>
      </c>
      <c r="GF42" s="7">
        <v>3</v>
      </c>
      <c r="GG42" s="7">
        <v>4</v>
      </c>
      <c r="GH42" s="7">
        <v>1</v>
      </c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</row>
    <row r="43" spans="1:239" x14ac:dyDescent="0.25">
      <c r="A43" s="4" t="s">
        <v>78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>
        <v>2</v>
      </c>
      <c r="X43" s="5">
        <v>2.1</v>
      </c>
      <c r="Y43" s="5">
        <v>2.1</v>
      </c>
      <c r="Z43" s="5">
        <v>0.8</v>
      </c>
      <c r="AA43" s="5">
        <v>0</v>
      </c>
      <c r="AB43" s="5">
        <v>-0.2</v>
      </c>
      <c r="AC43" s="5">
        <v>-0.3</v>
      </c>
      <c r="AD43" s="5">
        <v>-0.4</v>
      </c>
      <c r="AE43" s="5">
        <v>-0.4</v>
      </c>
      <c r="AF43" s="5">
        <v>-0.4</v>
      </c>
      <c r="AG43" s="5">
        <v>-0.4</v>
      </c>
      <c r="AH43" s="5">
        <v>-0.4</v>
      </c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D43" s="4" t="s">
        <v>80</v>
      </c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>
        <v>2</v>
      </c>
      <c r="CC43" s="5">
        <v>1.8</v>
      </c>
      <c r="CD43" s="5">
        <v>1.5</v>
      </c>
      <c r="CE43" s="5">
        <v>1.1000000000000001</v>
      </c>
      <c r="CF43" s="5">
        <v>1.1000000000000001</v>
      </c>
      <c r="CG43" s="5">
        <v>1.1000000000000001</v>
      </c>
      <c r="CH43" s="5">
        <v>1</v>
      </c>
      <c r="CI43" s="5">
        <v>1.1000000000000001</v>
      </c>
      <c r="CJ43" s="5">
        <v>1.1000000000000001</v>
      </c>
      <c r="CK43" s="5">
        <v>1.1000000000000001</v>
      </c>
      <c r="CL43" s="5">
        <v>1.1000000000000001</v>
      </c>
      <c r="CM43" s="5">
        <v>1.1000000000000001</v>
      </c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F43" s="11" t="s">
        <v>271</v>
      </c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>
        <v>1.1000000000000001</v>
      </c>
      <c r="EP43" s="5">
        <v>1.6</v>
      </c>
      <c r="EQ43" s="5">
        <v>1.7</v>
      </c>
      <c r="ER43" s="5">
        <v>2</v>
      </c>
      <c r="ES43" s="5">
        <v>2.5</v>
      </c>
      <c r="ET43" s="5">
        <v>2.7</v>
      </c>
      <c r="EU43" s="5">
        <v>2.7</v>
      </c>
      <c r="EV43" s="5">
        <v>2.6</v>
      </c>
      <c r="EW43" s="5">
        <v>2.1</v>
      </c>
      <c r="EX43" s="5">
        <v>1.7</v>
      </c>
      <c r="EY43" s="5">
        <v>1.9</v>
      </c>
      <c r="EZ43" s="5">
        <v>1.9</v>
      </c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T43" s="7">
        <v>36</v>
      </c>
      <c r="FU43" s="11" t="s">
        <v>271</v>
      </c>
      <c r="FV43" s="14">
        <v>40695</v>
      </c>
      <c r="FW43" s="16">
        <f t="shared" si="7"/>
        <v>2.7</v>
      </c>
      <c r="FX43" s="16">
        <f t="shared" si="8"/>
        <v>2.6</v>
      </c>
      <c r="FY43" s="16">
        <f t="shared" si="9"/>
        <v>2.1</v>
      </c>
      <c r="FZ43" s="16">
        <f t="shared" si="10"/>
        <v>1.7</v>
      </c>
      <c r="GA43" s="16">
        <f t="shared" si="11"/>
        <v>1.9</v>
      </c>
      <c r="GB43" s="16">
        <f t="shared" si="12"/>
        <v>1.9</v>
      </c>
      <c r="GC43" s="16">
        <f t="shared" si="6"/>
        <v>0</v>
      </c>
      <c r="GE43" s="7">
        <v>3</v>
      </c>
      <c r="GF43" s="7">
        <v>4</v>
      </c>
      <c r="GG43" s="7">
        <v>1</v>
      </c>
      <c r="GH43" s="7">
        <v>2</v>
      </c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</row>
    <row r="44" spans="1:239" x14ac:dyDescent="0.25">
      <c r="A44" s="4" t="s">
        <v>79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>
        <v>2.1</v>
      </c>
      <c r="X44" s="5">
        <v>2.1</v>
      </c>
      <c r="Y44" s="5">
        <v>2.1</v>
      </c>
      <c r="Z44" s="5">
        <v>1.5</v>
      </c>
      <c r="AA44" s="5">
        <v>0.8</v>
      </c>
      <c r="AB44" s="5">
        <v>0.6</v>
      </c>
      <c r="AC44" s="5">
        <v>0.4</v>
      </c>
      <c r="AD44" s="5">
        <v>0.5</v>
      </c>
      <c r="AE44" s="5">
        <v>0.4</v>
      </c>
      <c r="AF44" s="5">
        <v>0.4</v>
      </c>
      <c r="AG44" s="5">
        <v>0.4</v>
      </c>
      <c r="AH44" s="5">
        <v>0.4</v>
      </c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D44" s="4" t="s">
        <v>81</v>
      </c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>
        <v>2</v>
      </c>
      <c r="CC44" s="5">
        <v>1.8</v>
      </c>
      <c r="CD44" s="5">
        <v>1.5</v>
      </c>
      <c r="CE44" s="5">
        <v>1.2</v>
      </c>
      <c r="CF44" s="5">
        <v>1.1000000000000001</v>
      </c>
      <c r="CG44" s="5">
        <v>1.1000000000000001</v>
      </c>
      <c r="CH44" s="5">
        <v>1.1000000000000001</v>
      </c>
      <c r="CI44" s="5">
        <v>1.5</v>
      </c>
      <c r="CJ44" s="5">
        <v>1.5</v>
      </c>
      <c r="CK44" s="5">
        <v>1.5</v>
      </c>
      <c r="CL44" s="5">
        <v>1.6</v>
      </c>
      <c r="CM44" s="5">
        <v>1.6</v>
      </c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F44" s="11" t="s">
        <v>274</v>
      </c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>
        <v>1.7</v>
      </c>
      <c r="ER44" s="5">
        <v>2</v>
      </c>
      <c r="ES44" s="5">
        <v>2.5</v>
      </c>
      <c r="ET44" s="5">
        <v>2.8</v>
      </c>
      <c r="EU44" s="5">
        <v>2.6</v>
      </c>
      <c r="EV44" s="5">
        <v>2.5</v>
      </c>
      <c r="EW44" s="5">
        <v>2</v>
      </c>
      <c r="EX44" s="5">
        <v>1.6</v>
      </c>
      <c r="EY44" s="5">
        <v>1.7</v>
      </c>
      <c r="EZ44" s="5">
        <v>1.7</v>
      </c>
      <c r="FA44" s="5">
        <v>1.5</v>
      </c>
      <c r="FB44" s="5">
        <v>1.5</v>
      </c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T44" s="7">
        <v>37</v>
      </c>
      <c r="FU44" s="11" t="s">
        <v>274</v>
      </c>
      <c r="FV44" s="14">
        <v>40787</v>
      </c>
      <c r="FW44" s="16">
        <f t="shared" si="7"/>
        <v>2.5</v>
      </c>
      <c r="FX44" s="16">
        <f t="shared" si="8"/>
        <v>2</v>
      </c>
      <c r="FY44" s="16">
        <f t="shared" si="9"/>
        <v>1.6</v>
      </c>
      <c r="FZ44" s="16">
        <f t="shared" si="10"/>
        <v>1.7</v>
      </c>
      <c r="GA44" s="16">
        <f t="shared" si="11"/>
        <v>1.7</v>
      </c>
      <c r="GB44" s="16">
        <f t="shared" si="12"/>
        <v>1.5</v>
      </c>
      <c r="GC44" s="16">
        <f t="shared" si="6"/>
        <v>1.5</v>
      </c>
      <c r="GE44" s="7">
        <v>4</v>
      </c>
      <c r="GF44" s="7">
        <v>1</v>
      </c>
      <c r="GG44" s="7">
        <v>2</v>
      </c>
      <c r="GH44" s="7">
        <v>3</v>
      </c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</row>
    <row r="45" spans="1:239" x14ac:dyDescent="0.25">
      <c r="A45" s="4" t="s">
        <v>80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>
        <v>2</v>
      </c>
      <c r="Z45" s="5">
        <v>1.8</v>
      </c>
      <c r="AA45" s="5">
        <v>1.5</v>
      </c>
      <c r="AB45" s="5">
        <v>1.1000000000000001</v>
      </c>
      <c r="AC45" s="5">
        <v>1.1000000000000001</v>
      </c>
      <c r="AD45" s="5">
        <v>1.1000000000000001</v>
      </c>
      <c r="AE45" s="5">
        <v>1</v>
      </c>
      <c r="AF45" s="5">
        <v>1.1000000000000001</v>
      </c>
      <c r="AG45" s="5">
        <v>1.1000000000000001</v>
      </c>
      <c r="AH45" s="5">
        <v>1.1000000000000001</v>
      </c>
      <c r="AI45" s="5">
        <v>1.1000000000000001</v>
      </c>
      <c r="AJ45" s="5">
        <v>1.1000000000000001</v>
      </c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D45" s="4" t="s">
        <v>82</v>
      </c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>
        <v>1.5</v>
      </c>
      <c r="CE45" s="5">
        <v>1.2</v>
      </c>
      <c r="CF45" s="5">
        <v>1.3</v>
      </c>
      <c r="CG45" s="5">
        <v>1.3</v>
      </c>
      <c r="CH45" s="5">
        <v>1.2</v>
      </c>
      <c r="CI45" s="5">
        <v>1.6</v>
      </c>
      <c r="CJ45" s="5">
        <v>1.7</v>
      </c>
      <c r="CK45" s="5">
        <v>1.7</v>
      </c>
      <c r="CL45" s="5">
        <v>1.7</v>
      </c>
      <c r="CM45" s="5">
        <v>1.7</v>
      </c>
      <c r="CN45" s="5">
        <v>1.7</v>
      </c>
      <c r="CO45" s="5">
        <v>1.7</v>
      </c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F45" s="11" t="s">
        <v>277</v>
      </c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>
        <v>1.7</v>
      </c>
      <c r="ER45" s="5">
        <v>2</v>
      </c>
      <c r="ES45" s="5">
        <v>2.5</v>
      </c>
      <c r="ET45" s="5">
        <v>2.8</v>
      </c>
      <c r="EU45" s="5">
        <v>2.7</v>
      </c>
      <c r="EV45" s="5">
        <v>2.9</v>
      </c>
      <c r="EW45" s="5">
        <v>2.2999999999999998</v>
      </c>
      <c r="EX45" s="5">
        <v>1.9</v>
      </c>
      <c r="EY45" s="5">
        <v>1.8</v>
      </c>
      <c r="EZ45" s="5">
        <v>1.5</v>
      </c>
      <c r="FA45" s="5">
        <v>1.6</v>
      </c>
      <c r="FB45" s="5">
        <v>1.7</v>
      </c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T45" s="7">
        <v>38</v>
      </c>
      <c r="FU45" s="11" t="s">
        <v>277</v>
      </c>
      <c r="FV45" s="14">
        <v>40878</v>
      </c>
      <c r="FW45" s="16">
        <f t="shared" si="7"/>
        <v>2.2999999999999998</v>
      </c>
      <c r="FX45" s="16">
        <f t="shared" si="8"/>
        <v>1.9</v>
      </c>
      <c r="FY45" s="16">
        <f t="shared" si="9"/>
        <v>1.8</v>
      </c>
      <c r="FZ45" s="16">
        <f t="shared" si="10"/>
        <v>1.5</v>
      </c>
      <c r="GA45" s="16">
        <f t="shared" si="11"/>
        <v>1.6</v>
      </c>
      <c r="GB45" s="16">
        <f t="shared" si="12"/>
        <v>1.7</v>
      </c>
      <c r="GC45" s="16">
        <f t="shared" si="6"/>
        <v>0</v>
      </c>
      <c r="GE45" s="7">
        <v>1</v>
      </c>
      <c r="GF45" s="7">
        <v>2</v>
      </c>
      <c r="GG45" s="7">
        <v>3</v>
      </c>
      <c r="GH45" s="7">
        <v>4</v>
      </c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</row>
    <row r="46" spans="1:239" x14ac:dyDescent="0.25">
      <c r="A46" s="4" t="s">
        <v>81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>
        <v>2</v>
      </c>
      <c r="Z46" s="5">
        <v>1.8</v>
      </c>
      <c r="AA46" s="5">
        <v>1.5</v>
      </c>
      <c r="AB46" s="5">
        <v>1.2</v>
      </c>
      <c r="AC46" s="5">
        <v>1.1000000000000001</v>
      </c>
      <c r="AD46" s="5">
        <v>1.1000000000000001</v>
      </c>
      <c r="AE46" s="5">
        <v>1.1000000000000001</v>
      </c>
      <c r="AF46" s="5">
        <v>1.5</v>
      </c>
      <c r="AG46" s="5">
        <v>1.5</v>
      </c>
      <c r="AH46" s="5">
        <v>1.5</v>
      </c>
      <c r="AI46" s="5">
        <v>1.6</v>
      </c>
      <c r="AJ46" s="5">
        <v>1.6</v>
      </c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D46" s="4" t="s">
        <v>83</v>
      </c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>
        <v>1.5</v>
      </c>
      <c r="CE46" s="5">
        <v>1.3</v>
      </c>
      <c r="CF46" s="5">
        <v>1.3</v>
      </c>
      <c r="CG46" s="5">
        <v>1.3</v>
      </c>
      <c r="CH46" s="5">
        <v>1.2</v>
      </c>
      <c r="CI46" s="5">
        <v>1.6</v>
      </c>
      <c r="CJ46" s="5">
        <v>1.8</v>
      </c>
      <c r="CK46" s="5">
        <v>1.9</v>
      </c>
      <c r="CL46" s="5">
        <v>1.8</v>
      </c>
      <c r="CM46" s="5">
        <v>2</v>
      </c>
      <c r="CN46" s="5">
        <v>2</v>
      </c>
      <c r="CO46" s="5">
        <v>2</v>
      </c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F46" s="11" t="s">
        <v>102</v>
      </c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>
        <v>2.5</v>
      </c>
      <c r="ET46" s="5">
        <v>2.8</v>
      </c>
      <c r="EU46" s="5">
        <v>2.7</v>
      </c>
      <c r="EV46" s="5">
        <v>2.9</v>
      </c>
      <c r="EW46" s="5">
        <v>2.6</v>
      </c>
      <c r="EX46" s="5">
        <v>2.2000000000000002</v>
      </c>
      <c r="EY46" s="5">
        <v>2.2000000000000002</v>
      </c>
      <c r="EZ46" s="5">
        <v>1.9</v>
      </c>
      <c r="FA46" s="5">
        <v>1.6</v>
      </c>
      <c r="FB46" s="5">
        <v>1.5</v>
      </c>
      <c r="FC46" s="5">
        <v>1.6</v>
      </c>
      <c r="FD46" s="5">
        <v>1.6</v>
      </c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T46" s="7">
        <v>39</v>
      </c>
      <c r="FU46" s="11" t="s">
        <v>102</v>
      </c>
      <c r="FV46" s="14">
        <v>40969</v>
      </c>
      <c r="FW46" s="16">
        <f t="shared" si="7"/>
        <v>2.2000000000000002</v>
      </c>
      <c r="FX46" s="16">
        <f t="shared" si="8"/>
        <v>2.2000000000000002</v>
      </c>
      <c r="FY46" s="16">
        <f t="shared" si="9"/>
        <v>1.9</v>
      </c>
      <c r="FZ46" s="16">
        <f t="shared" si="10"/>
        <v>1.6</v>
      </c>
      <c r="GA46" s="16">
        <f t="shared" si="11"/>
        <v>1.5</v>
      </c>
      <c r="GB46" s="16">
        <f t="shared" si="12"/>
        <v>1.6</v>
      </c>
      <c r="GC46" s="16">
        <f t="shared" si="6"/>
        <v>1.6</v>
      </c>
      <c r="GE46" s="7">
        <v>2</v>
      </c>
      <c r="GF46" s="7">
        <v>3</v>
      </c>
      <c r="GG46" s="7">
        <v>4</v>
      </c>
      <c r="GH46" s="7">
        <v>1</v>
      </c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</row>
    <row r="47" spans="1:239" x14ac:dyDescent="0.25">
      <c r="A47" s="4" t="s">
        <v>82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>
        <v>1.5</v>
      </c>
      <c r="AB47" s="5">
        <v>1.2</v>
      </c>
      <c r="AC47" s="5">
        <v>1.3</v>
      </c>
      <c r="AD47" s="5">
        <v>1.3</v>
      </c>
      <c r="AE47" s="5">
        <v>1.2</v>
      </c>
      <c r="AF47" s="5">
        <v>1.6</v>
      </c>
      <c r="AG47" s="5">
        <v>1.7</v>
      </c>
      <c r="AH47" s="5">
        <v>1.7</v>
      </c>
      <c r="AI47" s="5">
        <v>1.7</v>
      </c>
      <c r="AJ47" s="5">
        <v>1.7</v>
      </c>
      <c r="AK47" s="5">
        <v>1.7</v>
      </c>
      <c r="AL47" s="5">
        <v>1.7</v>
      </c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D47" s="4" t="s">
        <v>84</v>
      </c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>
        <v>1.8</v>
      </c>
      <c r="CG47" s="5">
        <v>1.3</v>
      </c>
      <c r="CH47" s="5">
        <v>1.3</v>
      </c>
      <c r="CI47" s="5">
        <v>1.6</v>
      </c>
      <c r="CJ47" s="5">
        <v>1.7</v>
      </c>
      <c r="CK47" s="5">
        <v>1.8</v>
      </c>
      <c r="CL47" s="5">
        <v>2.2999999999999998</v>
      </c>
      <c r="CM47" s="5">
        <v>2.5</v>
      </c>
      <c r="CN47" s="5">
        <v>2.5</v>
      </c>
      <c r="CO47" s="5">
        <v>2.5</v>
      </c>
      <c r="CP47" s="5">
        <v>2.5</v>
      </c>
      <c r="CQ47" s="5">
        <v>2.5</v>
      </c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F47" s="11" t="s">
        <v>103</v>
      </c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>
        <v>2.5</v>
      </c>
      <c r="ET47" s="5">
        <v>2.8</v>
      </c>
      <c r="EU47" s="5">
        <v>2.7</v>
      </c>
      <c r="EV47" s="5">
        <v>2.9</v>
      </c>
      <c r="EW47" s="5">
        <v>2.7</v>
      </c>
      <c r="EX47" s="5">
        <v>2.5</v>
      </c>
      <c r="EY47" s="5">
        <v>2.2999999999999998</v>
      </c>
      <c r="EZ47" s="5">
        <v>2</v>
      </c>
      <c r="FA47" s="5">
        <v>1.7</v>
      </c>
      <c r="FB47" s="5">
        <v>1.6</v>
      </c>
      <c r="FC47" s="5">
        <v>1.7</v>
      </c>
      <c r="FD47" s="5">
        <v>1.7</v>
      </c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T47" s="7">
        <v>40</v>
      </c>
      <c r="FU47" s="11" t="s">
        <v>103</v>
      </c>
      <c r="FV47" s="14">
        <v>41061</v>
      </c>
      <c r="FW47" s="16">
        <f t="shared" si="7"/>
        <v>2.2999999999999998</v>
      </c>
      <c r="FX47" s="16">
        <f t="shared" si="8"/>
        <v>2</v>
      </c>
      <c r="FY47" s="16">
        <f t="shared" si="9"/>
        <v>1.7</v>
      </c>
      <c r="FZ47" s="16">
        <f t="shared" si="10"/>
        <v>1.6</v>
      </c>
      <c r="GA47" s="16">
        <f t="shared" si="11"/>
        <v>1.7</v>
      </c>
      <c r="GB47" s="16">
        <f t="shared" si="12"/>
        <v>1.7</v>
      </c>
      <c r="GC47" s="16">
        <f t="shared" si="6"/>
        <v>0</v>
      </c>
      <c r="GE47" s="7">
        <v>3</v>
      </c>
      <c r="GF47" s="7">
        <v>4</v>
      </c>
      <c r="GG47" s="7">
        <v>1</v>
      </c>
      <c r="GH47" s="7">
        <v>2</v>
      </c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</row>
    <row r="48" spans="1:239" x14ac:dyDescent="0.25">
      <c r="A48" s="4" t="s">
        <v>83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>
        <v>1.5</v>
      </c>
      <c r="AB48" s="5">
        <v>1.3</v>
      </c>
      <c r="AC48" s="5">
        <v>1.3</v>
      </c>
      <c r="AD48" s="5">
        <v>1.3</v>
      </c>
      <c r="AE48" s="5">
        <v>1.2</v>
      </c>
      <c r="AF48" s="5">
        <v>1.6</v>
      </c>
      <c r="AG48" s="5">
        <v>1.8</v>
      </c>
      <c r="AH48" s="5">
        <v>1.9</v>
      </c>
      <c r="AI48" s="5">
        <v>1.8</v>
      </c>
      <c r="AJ48" s="5">
        <v>2</v>
      </c>
      <c r="AK48" s="5">
        <v>2</v>
      </c>
      <c r="AL48" s="5">
        <v>2</v>
      </c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D48" s="4" t="s">
        <v>85</v>
      </c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>
        <v>1.9</v>
      </c>
      <c r="CG48" s="5">
        <v>1.3</v>
      </c>
      <c r="CH48" s="5">
        <v>1.3</v>
      </c>
      <c r="CI48" s="5">
        <v>1.4</v>
      </c>
      <c r="CJ48" s="5">
        <v>1.5</v>
      </c>
      <c r="CK48" s="5">
        <v>1.6</v>
      </c>
      <c r="CL48" s="5">
        <v>2.2999999999999998</v>
      </c>
      <c r="CM48" s="5">
        <v>2.7</v>
      </c>
      <c r="CN48" s="5">
        <v>2.8</v>
      </c>
      <c r="CO48" s="5">
        <v>2.8</v>
      </c>
      <c r="CP48" s="5">
        <v>2.8</v>
      </c>
      <c r="CQ48" s="5">
        <v>2.8</v>
      </c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F48" s="11" t="s">
        <v>104</v>
      </c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>
        <v>2.7</v>
      </c>
      <c r="EV48" s="5">
        <v>2.9</v>
      </c>
      <c r="EW48" s="5">
        <v>2.7</v>
      </c>
      <c r="EX48" s="5">
        <v>2.5</v>
      </c>
      <c r="EY48" s="5">
        <v>2.5</v>
      </c>
      <c r="EZ48" s="5">
        <v>2.2000000000000002</v>
      </c>
      <c r="FA48" s="5">
        <v>1.9</v>
      </c>
      <c r="FB48" s="5">
        <v>1.8</v>
      </c>
      <c r="FC48" s="5">
        <v>1.8</v>
      </c>
      <c r="FD48" s="5">
        <v>1.8</v>
      </c>
      <c r="FE48" s="5">
        <v>2.1</v>
      </c>
      <c r="FF48" s="5">
        <v>2.2000000000000002</v>
      </c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T48" s="7">
        <v>41</v>
      </c>
      <c r="FU48" s="11" t="s">
        <v>104</v>
      </c>
      <c r="FV48" s="14">
        <v>41153</v>
      </c>
      <c r="FW48" s="16">
        <f t="shared" si="7"/>
        <v>2.2000000000000002</v>
      </c>
      <c r="FX48" s="16">
        <f t="shared" si="8"/>
        <v>1.9</v>
      </c>
      <c r="FY48" s="16">
        <f t="shared" si="9"/>
        <v>1.8</v>
      </c>
      <c r="FZ48" s="16">
        <f t="shared" si="10"/>
        <v>1.8</v>
      </c>
      <c r="GA48" s="16">
        <f t="shared" si="11"/>
        <v>1.8</v>
      </c>
      <c r="GB48" s="16">
        <f t="shared" si="12"/>
        <v>2.1</v>
      </c>
      <c r="GC48" s="16">
        <f t="shared" si="6"/>
        <v>2.2000000000000002</v>
      </c>
      <c r="GE48" s="7">
        <v>4</v>
      </c>
      <c r="GF48" s="7">
        <v>1</v>
      </c>
      <c r="GG48" s="7">
        <v>2</v>
      </c>
      <c r="GH48" s="7">
        <v>3</v>
      </c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</row>
    <row r="49" spans="1:239" x14ac:dyDescent="0.25">
      <c r="A49" s="4" t="s">
        <v>84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>
        <v>1.8</v>
      </c>
      <c r="AD49" s="5">
        <v>1.3</v>
      </c>
      <c r="AE49" s="5">
        <v>1.3</v>
      </c>
      <c r="AF49" s="5">
        <v>1.6</v>
      </c>
      <c r="AG49" s="5">
        <v>1.7</v>
      </c>
      <c r="AH49" s="5">
        <v>1.8</v>
      </c>
      <c r="AI49" s="5">
        <v>2.2999999999999998</v>
      </c>
      <c r="AJ49" s="5">
        <v>2.5</v>
      </c>
      <c r="AK49" s="5">
        <v>2.5</v>
      </c>
      <c r="AL49" s="5">
        <v>2.5</v>
      </c>
      <c r="AM49" s="5">
        <v>2.5</v>
      </c>
      <c r="AN49" s="5">
        <v>2.5</v>
      </c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D49" s="4" t="s">
        <v>86</v>
      </c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>
        <v>1.4</v>
      </c>
      <c r="CI49" s="5">
        <v>1.5</v>
      </c>
      <c r="CJ49" s="5">
        <v>1.5</v>
      </c>
      <c r="CK49" s="5">
        <v>1.7</v>
      </c>
      <c r="CL49" s="5">
        <v>2.4</v>
      </c>
      <c r="CM49" s="5">
        <v>2.7</v>
      </c>
      <c r="CN49" s="5">
        <v>2.6</v>
      </c>
      <c r="CO49" s="5">
        <v>2.7</v>
      </c>
      <c r="CP49" s="5">
        <v>2.7</v>
      </c>
      <c r="CQ49" s="5">
        <v>2.7</v>
      </c>
      <c r="CR49" s="5">
        <v>2.7</v>
      </c>
      <c r="CS49" s="5">
        <v>2.7</v>
      </c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F49" s="11" t="s">
        <v>105</v>
      </c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>
        <v>2.7</v>
      </c>
      <c r="EV49" s="5">
        <v>2.9</v>
      </c>
      <c r="EW49" s="5">
        <v>2.7</v>
      </c>
      <c r="EX49" s="5">
        <v>2.5</v>
      </c>
      <c r="EY49" s="5">
        <v>2.5</v>
      </c>
      <c r="EZ49" s="5">
        <v>2.4</v>
      </c>
      <c r="FA49" s="5">
        <v>2</v>
      </c>
      <c r="FB49" s="5">
        <v>1.9</v>
      </c>
      <c r="FC49" s="5">
        <v>1.8</v>
      </c>
      <c r="FD49" s="5">
        <v>1.7</v>
      </c>
      <c r="FE49" s="5">
        <v>1.8</v>
      </c>
      <c r="FF49" s="5">
        <v>1.8</v>
      </c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T49" s="7">
        <v>42</v>
      </c>
      <c r="FU49" s="11" t="s">
        <v>105</v>
      </c>
      <c r="FV49" s="14">
        <v>41244</v>
      </c>
      <c r="FW49" s="16">
        <f t="shared" si="7"/>
        <v>2</v>
      </c>
      <c r="FX49" s="16">
        <f t="shared" si="8"/>
        <v>1.9</v>
      </c>
      <c r="FY49" s="16">
        <f t="shared" si="9"/>
        <v>1.8</v>
      </c>
      <c r="FZ49" s="16">
        <f t="shared" si="10"/>
        <v>1.7</v>
      </c>
      <c r="GA49" s="16">
        <f t="shared" si="11"/>
        <v>1.8</v>
      </c>
      <c r="GB49" s="16">
        <f t="shared" si="12"/>
        <v>1.8</v>
      </c>
      <c r="GC49" s="16">
        <f t="shared" si="6"/>
        <v>0</v>
      </c>
      <c r="GE49" s="7">
        <v>1</v>
      </c>
      <c r="GF49" s="7">
        <v>2</v>
      </c>
      <c r="GG49" s="7">
        <v>3</v>
      </c>
      <c r="GH49" s="7">
        <v>4</v>
      </c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</row>
    <row r="50" spans="1:239" x14ac:dyDescent="0.25">
      <c r="A50" s="4" t="s">
        <v>85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>
        <v>1.9</v>
      </c>
      <c r="AD50" s="5">
        <v>1.3</v>
      </c>
      <c r="AE50" s="5">
        <v>1.3</v>
      </c>
      <c r="AF50" s="5">
        <v>1.4</v>
      </c>
      <c r="AG50" s="5">
        <v>1.5</v>
      </c>
      <c r="AH50" s="5">
        <v>1.6</v>
      </c>
      <c r="AI50" s="5">
        <v>2.2999999999999998</v>
      </c>
      <c r="AJ50" s="5">
        <v>2.7</v>
      </c>
      <c r="AK50" s="5">
        <v>2.8</v>
      </c>
      <c r="AL50" s="5">
        <v>2.8</v>
      </c>
      <c r="AM50" s="5">
        <v>2.8</v>
      </c>
      <c r="AN50" s="5">
        <v>2.8</v>
      </c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D50" s="4" t="s">
        <v>87</v>
      </c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>
        <v>1.5</v>
      </c>
      <c r="CI50" s="5">
        <v>1.5</v>
      </c>
      <c r="CJ50" s="5">
        <v>1.5</v>
      </c>
      <c r="CK50" s="5">
        <v>1.5</v>
      </c>
      <c r="CL50" s="5">
        <v>2.1</v>
      </c>
      <c r="CM50" s="5">
        <v>2.6</v>
      </c>
      <c r="CN50" s="5">
        <v>2.5</v>
      </c>
      <c r="CO50" s="5">
        <v>2.9</v>
      </c>
      <c r="CP50" s="5">
        <v>2.9</v>
      </c>
      <c r="CQ50" s="5">
        <v>2.9</v>
      </c>
      <c r="CR50" s="5">
        <v>2.9</v>
      </c>
      <c r="CS50" s="5">
        <v>2.9</v>
      </c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F50" s="11" t="s">
        <v>98</v>
      </c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>
        <v>2.7</v>
      </c>
      <c r="EX50" s="5">
        <v>2.5</v>
      </c>
      <c r="EY50" s="5">
        <v>2.5</v>
      </c>
      <c r="EZ50" s="5">
        <v>2.2999999999999998</v>
      </c>
      <c r="FA50" s="5">
        <v>1.9</v>
      </c>
      <c r="FB50" s="5">
        <v>1.8</v>
      </c>
      <c r="FC50" s="5">
        <v>1.7</v>
      </c>
      <c r="FD50" s="5">
        <v>1.6</v>
      </c>
      <c r="FE50" s="5">
        <v>1.7</v>
      </c>
      <c r="FF50" s="5">
        <v>1.7</v>
      </c>
      <c r="FG50" s="5">
        <v>1.7</v>
      </c>
      <c r="FH50" s="5">
        <v>1.7</v>
      </c>
      <c r="FI50" s="5"/>
      <c r="FJ50" s="5"/>
      <c r="FK50" s="5"/>
      <c r="FL50" s="5"/>
      <c r="FM50" s="5"/>
      <c r="FN50" s="5"/>
      <c r="FO50" s="5"/>
      <c r="FP50" s="5"/>
      <c r="FQ50" s="5"/>
      <c r="FR50" s="5"/>
      <c r="FT50" s="7">
        <v>43</v>
      </c>
      <c r="FU50" s="11" t="s">
        <v>98</v>
      </c>
      <c r="FV50" s="14">
        <v>41334</v>
      </c>
      <c r="FW50" s="16">
        <f t="shared" si="7"/>
        <v>1.8</v>
      </c>
      <c r="FX50" s="16">
        <f t="shared" si="8"/>
        <v>1.7</v>
      </c>
      <c r="FY50" s="16">
        <f t="shared" si="9"/>
        <v>1.6</v>
      </c>
      <c r="FZ50" s="16">
        <f t="shared" si="10"/>
        <v>1.7</v>
      </c>
      <c r="GA50" s="16">
        <f t="shared" si="11"/>
        <v>1.7</v>
      </c>
      <c r="GB50" s="16">
        <f t="shared" si="12"/>
        <v>1.7</v>
      </c>
      <c r="GC50" s="16">
        <f t="shared" si="6"/>
        <v>1.7</v>
      </c>
      <c r="GE50" s="7">
        <v>2</v>
      </c>
      <c r="GF50" s="7">
        <v>3</v>
      </c>
      <c r="GG50" s="7">
        <v>4</v>
      </c>
      <c r="GH50" s="7">
        <v>1</v>
      </c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</row>
    <row r="51" spans="1:239" x14ac:dyDescent="0.25">
      <c r="A51" s="4" t="s">
        <v>86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>
        <v>1.4</v>
      </c>
      <c r="AF51" s="5">
        <v>1.5</v>
      </c>
      <c r="AG51" s="5">
        <v>1.5</v>
      </c>
      <c r="AH51" s="5">
        <v>1.7</v>
      </c>
      <c r="AI51" s="5">
        <v>2.4</v>
      </c>
      <c r="AJ51" s="5">
        <v>2.7</v>
      </c>
      <c r="AK51" s="5">
        <v>2.6</v>
      </c>
      <c r="AL51" s="5">
        <v>2.7</v>
      </c>
      <c r="AM51" s="5">
        <v>2.7</v>
      </c>
      <c r="AN51" s="5">
        <v>2.7</v>
      </c>
      <c r="AO51" s="5">
        <v>2.7</v>
      </c>
      <c r="AP51" s="5">
        <v>2.7</v>
      </c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D51" s="4" t="s">
        <v>88</v>
      </c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>
        <v>1.4</v>
      </c>
      <c r="CK51" s="5">
        <v>1.6</v>
      </c>
      <c r="CL51" s="5">
        <v>1.8</v>
      </c>
      <c r="CM51" s="5">
        <v>2.1</v>
      </c>
      <c r="CN51" s="5">
        <v>2</v>
      </c>
      <c r="CO51" s="5">
        <v>2.2999999999999998</v>
      </c>
      <c r="CP51" s="5">
        <v>2.6</v>
      </c>
      <c r="CQ51" s="5">
        <v>2.7</v>
      </c>
      <c r="CR51" s="5">
        <v>2.7</v>
      </c>
      <c r="CS51" s="5">
        <v>2.7</v>
      </c>
      <c r="CT51" s="5">
        <v>2.7</v>
      </c>
      <c r="CU51" s="5">
        <v>2.7</v>
      </c>
      <c r="CV51" s="5"/>
      <c r="CW51" s="5"/>
      <c r="CX51" s="5"/>
      <c r="CY51" s="5"/>
      <c r="CZ51" s="5"/>
      <c r="DA51" s="5"/>
      <c r="DB51" s="5"/>
      <c r="DC51" s="5"/>
      <c r="DD51" s="5"/>
      <c r="DF51" s="11" t="s">
        <v>99</v>
      </c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>
        <v>2.7</v>
      </c>
      <c r="EX51" s="5">
        <v>2.5</v>
      </c>
      <c r="EY51" s="5">
        <v>2.5</v>
      </c>
      <c r="EZ51" s="5">
        <v>2.2999999999999998</v>
      </c>
      <c r="FA51" s="5">
        <v>1.9</v>
      </c>
      <c r="FB51" s="5">
        <v>1.4</v>
      </c>
      <c r="FC51" s="5">
        <v>1.4</v>
      </c>
      <c r="FD51" s="5">
        <v>1.3</v>
      </c>
      <c r="FE51" s="5">
        <v>1.3</v>
      </c>
      <c r="FF51" s="5">
        <v>1.6</v>
      </c>
      <c r="FG51" s="5">
        <v>1.5</v>
      </c>
      <c r="FH51" s="5">
        <v>1.5</v>
      </c>
      <c r="FI51" s="5"/>
      <c r="FJ51" s="5"/>
      <c r="FK51" s="5"/>
      <c r="FL51" s="5"/>
      <c r="FM51" s="5"/>
      <c r="FN51" s="5"/>
      <c r="FO51" s="5"/>
      <c r="FP51" s="5"/>
      <c r="FQ51" s="5"/>
      <c r="FR51" s="5"/>
      <c r="FT51" s="7">
        <v>44</v>
      </c>
      <c r="FU51" s="11" t="s">
        <v>99</v>
      </c>
      <c r="FV51" s="14">
        <v>41426</v>
      </c>
      <c r="FW51" s="16">
        <f t="shared" si="7"/>
        <v>1.4</v>
      </c>
      <c r="FX51" s="16">
        <f t="shared" si="8"/>
        <v>1.3</v>
      </c>
      <c r="FY51" s="16">
        <f t="shared" si="9"/>
        <v>1.3</v>
      </c>
      <c r="FZ51" s="16">
        <f t="shared" si="10"/>
        <v>1.6</v>
      </c>
      <c r="GA51" s="16">
        <f t="shared" si="11"/>
        <v>1.5</v>
      </c>
      <c r="GB51" s="16">
        <f t="shared" si="12"/>
        <v>1.5</v>
      </c>
      <c r="GC51" s="16">
        <f t="shared" si="6"/>
        <v>0</v>
      </c>
      <c r="GE51" s="7">
        <v>3</v>
      </c>
      <c r="GF51" s="7">
        <v>4</v>
      </c>
      <c r="GG51" s="7">
        <v>1</v>
      </c>
      <c r="GH51" s="7">
        <v>2</v>
      </c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</row>
    <row r="52" spans="1:239" x14ac:dyDescent="0.25">
      <c r="A52" s="4" t="s">
        <v>87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>
        <v>1.5</v>
      </c>
      <c r="AF52" s="5">
        <v>1.5</v>
      </c>
      <c r="AG52" s="5">
        <v>1.5</v>
      </c>
      <c r="AH52" s="5">
        <v>1.5</v>
      </c>
      <c r="AI52" s="5">
        <v>2.1</v>
      </c>
      <c r="AJ52" s="5">
        <v>2.6</v>
      </c>
      <c r="AK52" s="5">
        <v>2.5</v>
      </c>
      <c r="AL52" s="5">
        <v>2.9</v>
      </c>
      <c r="AM52" s="5">
        <v>2.9</v>
      </c>
      <c r="AN52" s="5">
        <v>2.9</v>
      </c>
      <c r="AO52" s="5">
        <v>2.9</v>
      </c>
      <c r="AP52" s="5">
        <v>2.9</v>
      </c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D52" s="4" t="s">
        <v>89</v>
      </c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>
        <v>1.5</v>
      </c>
      <c r="CK52" s="5">
        <v>1.6</v>
      </c>
      <c r="CL52" s="5">
        <v>1.7</v>
      </c>
      <c r="CM52" s="5">
        <v>1.7</v>
      </c>
      <c r="CN52" s="5">
        <v>1.6</v>
      </c>
      <c r="CO52" s="5">
        <v>1.9</v>
      </c>
      <c r="CP52" s="5">
        <v>2.2000000000000002</v>
      </c>
      <c r="CQ52" s="5">
        <v>2.5</v>
      </c>
      <c r="CR52" s="5">
        <v>2.5</v>
      </c>
      <c r="CS52" s="5">
        <v>2.5</v>
      </c>
      <c r="CT52" s="5">
        <v>2.5</v>
      </c>
      <c r="CU52" s="5">
        <v>2.5</v>
      </c>
      <c r="CV52" s="5"/>
      <c r="CW52" s="5"/>
      <c r="CX52" s="5"/>
      <c r="CY52" s="5"/>
      <c r="CZ52" s="5"/>
      <c r="DA52" s="5"/>
      <c r="DB52" s="5"/>
      <c r="DC52" s="5"/>
      <c r="DD52" s="5"/>
      <c r="DF52" s="11" t="s">
        <v>100</v>
      </c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>
        <v>2.5</v>
      </c>
      <c r="EZ52" s="5">
        <v>2.2999999999999998</v>
      </c>
      <c r="FA52" s="5">
        <v>1.9</v>
      </c>
      <c r="FB52" s="5">
        <v>1.4</v>
      </c>
      <c r="FC52" s="5">
        <v>1.4</v>
      </c>
      <c r="FD52" s="5">
        <v>1.4</v>
      </c>
      <c r="FE52" s="5">
        <v>1.3</v>
      </c>
      <c r="FF52" s="5">
        <v>1.6</v>
      </c>
      <c r="FG52" s="5">
        <v>1.5</v>
      </c>
      <c r="FH52" s="5">
        <v>1.4</v>
      </c>
      <c r="FI52" s="5">
        <v>1.6</v>
      </c>
      <c r="FJ52" s="5">
        <v>1.6</v>
      </c>
      <c r="FK52" s="5"/>
      <c r="FL52" s="5"/>
      <c r="FM52" s="5"/>
      <c r="FN52" s="5"/>
      <c r="FO52" s="5"/>
      <c r="FP52" s="5"/>
      <c r="FQ52" s="5"/>
      <c r="FR52" s="5"/>
      <c r="FT52" s="7">
        <v>45</v>
      </c>
      <c r="FU52" s="11" t="s">
        <v>100</v>
      </c>
      <c r="FV52" s="14">
        <v>41518</v>
      </c>
      <c r="FW52" s="16">
        <f t="shared" si="7"/>
        <v>1.4</v>
      </c>
      <c r="FX52" s="16">
        <f t="shared" si="8"/>
        <v>1.3</v>
      </c>
      <c r="FY52" s="16">
        <f t="shared" si="9"/>
        <v>1.6</v>
      </c>
      <c r="FZ52" s="16">
        <f t="shared" si="10"/>
        <v>1.5</v>
      </c>
      <c r="GA52" s="16">
        <f t="shared" si="11"/>
        <v>1.4</v>
      </c>
      <c r="GB52" s="16">
        <f t="shared" si="12"/>
        <v>1.6</v>
      </c>
      <c r="GC52" s="16">
        <f t="shared" si="6"/>
        <v>1.6</v>
      </c>
      <c r="GE52" s="7">
        <v>4</v>
      </c>
      <c r="GF52" s="7">
        <v>1</v>
      </c>
      <c r="GG52" s="7">
        <v>2</v>
      </c>
      <c r="GH52" s="7">
        <v>3</v>
      </c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</row>
    <row r="53" spans="1:239" x14ac:dyDescent="0.25">
      <c r="A53" s="4" t="s">
        <v>88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>
        <v>1.4</v>
      </c>
      <c r="AH53" s="5">
        <v>1.6</v>
      </c>
      <c r="AI53" s="5">
        <v>1.8</v>
      </c>
      <c r="AJ53" s="5">
        <v>2.1</v>
      </c>
      <c r="AK53" s="5">
        <v>2</v>
      </c>
      <c r="AL53" s="5">
        <v>2.2999999999999998</v>
      </c>
      <c r="AM53" s="5">
        <v>2.6</v>
      </c>
      <c r="AN53" s="5">
        <v>2.7</v>
      </c>
      <c r="AO53" s="5">
        <v>2.7</v>
      </c>
      <c r="AP53" s="5">
        <v>2.7</v>
      </c>
      <c r="AQ53" s="5">
        <v>2.7</v>
      </c>
      <c r="AR53" s="5">
        <v>2.7</v>
      </c>
      <c r="AS53" s="5"/>
      <c r="AT53" s="5"/>
      <c r="AU53" s="5"/>
      <c r="AV53" s="5"/>
      <c r="AW53" s="5"/>
      <c r="AX53" s="5"/>
      <c r="AY53" s="5"/>
      <c r="AZ53" s="5"/>
      <c r="BA53" s="5"/>
      <c r="BD53" s="4" t="s">
        <v>90</v>
      </c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>
        <v>1.8</v>
      </c>
      <c r="CM53" s="5">
        <v>1.9</v>
      </c>
      <c r="CN53" s="5">
        <v>1.7</v>
      </c>
      <c r="CO53" s="5">
        <v>1.8</v>
      </c>
      <c r="CP53" s="5">
        <v>2.2000000000000002</v>
      </c>
      <c r="CQ53" s="5">
        <v>2.2999999999999998</v>
      </c>
      <c r="CR53" s="5">
        <v>2.5</v>
      </c>
      <c r="CS53" s="5">
        <v>2.5</v>
      </c>
      <c r="CT53" s="5">
        <v>2.5</v>
      </c>
      <c r="CU53" s="5">
        <v>2.5</v>
      </c>
      <c r="CV53" s="5">
        <v>2.5</v>
      </c>
      <c r="CW53" s="5">
        <v>2.5</v>
      </c>
      <c r="CX53" s="5"/>
      <c r="CY53" s="5"/>
      <c r="CZ53" s="5"/>
      <c r="DA53" s="5"/>
      <c r="DB53" s="5"/>
      <c r="DC53" s="5"/>
      <c r="DD53" s="5"/>
      <c r="DF53" s="11" t="s">
        <v>101</v>
      </c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>
        <v>2.5</v>
      </c>
      <c r="EZ53" s="5">
        <v>2.2999999999999998</v>
      </c>
      <c r="FA53" s="5">
        <v>1.9</v>
      </c>
      <c r="FB53" s="5">
        <v>1.4</v>
      </c>
      <c r="FC53" s="5">
        <v>1.3</v>
      </c>
      <c r="FD53" s="5">
        <v>0.9</v>
      </c>
      <c r="FE53" s="5">
        <v>0.9</v>
      </c>
      <c r="FF53" s="5">
        <v>1.1000000000000001</v>
      </c>
      <c r="FG53" s="5">
        <v>1.1000000000000001</v>
      </c>
      <c r="FH53" s="5">
        <v>1.4</v>
      </c>
      <c r="FI53" s="5">
        <v>1.3</v>
      </c>
      <c r="FJ53" s="5">
        <v>1.3</v>
      </c>
      <c r="FK53" s="5"/>
      <c r="FL53" s="5"/>
      <c r="FM53" s="5"/>
      <c r="FN53" s="5"/>
      <c r="FO53" s="5"/>
      <c r="FP53" s="5"/>
      <c r="FQ53" s="5"/>
      <c r="FR53" s="5"/>
      <c r="FT53" s="7">
        <v>46</v>
      </c>
      <c r="FU53" s="11" t="s">
        <v>101</v>
      </c>
      <c r="FV53" s="14">
        <v>41609</v>
      </c>
      <c r="FW53" s="16">
        <f t="shared" si="7"/>
        <v>0.9</v>
      </c>
      <c r="FX53" s="16">
        <f t="shared" si="8"/>
        <v>1.1000000000000001</v>
      </c>
      <c r="FY53" s="16">
        <f t="shared" si="9"/>
        <v>1.1000000000000001</v>
      </c>
      <c r="FZ53" s="16">
        <f t="shared" si="10"/>
        <v>1.4</v>
      </c>
      <c r="GA53" s="16">
        <f t="shared" si="11"/>
        <v>1.3</v>
      </c>
      <c r="GB53" s="16">
        <f t="shared" si="12"/>
        <v>1.3</v>
      </c>
      <c r="GC53" s="16">
        <f t="shared" si="6"/>
        <v>0</v>
      </c>
      <c r="GE53" s="7">
        <v>1</v>
      </c>
      <c r="GF53" s="7">
        <v>2</v>
      </c>
      <c r="GG53" s="7">
        <v>3</v>
      </c>
      <c r="GH53" s="7">
        <v>4</v>
      </c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</row>
    <row r="54" spans="1:239" x14ac:dyDescent="0.25">
      <c r="A54" s="4" t="s">
        <v>89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>
        <v>1.5</v>
      </c>
      <c r="AH54" s="5">
        <v>1.6</v>
      </c>
      <c r="AI54" s="5">
        <v>1.7</v>
      </c>
      <c r="AJ54" s="5">
        <v>1.7</v>
      </c>
      <c r="AK54" s="5">
        <v>1.6</v>
      </c>
      <c r="AL54" s="5">
        <v>1.9</v>
      </c>
      <c r="AM54" s="5">
        <v>2.2000000000000002</v>
      </c>
      <c r="AN54" s="5">
        <v>2.5</v>
      </c>
      <c r="AO54" s="5">
        <v>2.5</v>
      </c>
      <c r="AP54" s="5">
        <v>2.5</v>
      </c>
      <c r="AQ54" s="5">
        <v>2.5</v>
      </c>
      <c r="AR54" s="5">
        <v>2.5</v>
      </c>
      <c r="AS54" s="5"/>
      <c r="AT54" s="5"/>
      <c r="AU54" s="5"/>
      <c r="AV54" s="5"/>
      <c r="AW54" s="5"/>
      <c r="AX54" s="5"/>
      <c r="AY54" s="5"/>
      <c r="AZ54" s="5"/>
      <c r="BA54" s="5"/>
      <c r="BD54" s="4" t="s">
        <v>91</v>
      </c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>
        <v>1.8</v>
      </c>
      <c r="CM54" s="5">
        <v>1.9</v>
      </c>
      <c r="CN54" s="5">
        <v>1.7</v>
      </c>
      <c r="CO54" s="5">
        <v>1.5</v>
      </c>
      <c r="CP54" s="5">
        <v>1.9</v>
      </c>
      <c r="CQ54" s="5">
        <v>2</v>
      </c>
      <c r="CR54" s="5">
        <v>2.2000000000000002</v>
      </c>
      <c r="CS54" s="5">
        <v>2.4</v>
      </c>
      <c r="CT54" s="5">
        <v>2.2999999999999998</v>
      </c>
      <c r="CU54" s="5">
        <v>2.2999999999999998</v>
      </c>
      <c r="CV54" s="5">
        <v>2.2999999999999998</v>
      </c>
      <c r="CW54" s="5">
        <v>2.2999999999999998</v>
      </c>
      <c r="CX54" s="5"/>
      <c r="CY54" s="5"/>
      <c r="CZ54" s="5"/>
      <c r="DA54" s="5"/>
      <c r="DB54" s="5"/>
      <c r="DC54" s="5"/>
      <c r="DD54" s="5"/>
      <c r="DF54" s="11" t="s">
        <v>40</v>
      </c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>
        <v>1.9</v>
      </c>
      <c r="FB54" s="5">
        <v>1.4</v>
      </c>
      <c r="FC54" s="5">
        <v>1.3</v>
      </c>
      <c r="FD54" s="5">
        <v>0.8</v>
      </c>
      <c r="FE54" s="5">
        <v>0.7</v>
      </c>
      <c r="FF54" s="5">
        <v>0.9</v>
      </c>
      <c r="FG54" s="5">
        <v>0.9</v>
      </c>
      <c r="FH54" s="5">
        <v>1.2</v>
      </c>
      <c r="FI54" s="5">
        <v>1.3</v>
      </c>
      <c r="FJ54" s="5">
        <v>1.3</v>
      </c>
      <c r="FK54" s="5">
        <v>1.3</v>
      </c>
      <c r="FL54" s="5">
        <v>1.3</v>
      </c>
      <c r="FM54" s="5"/>
      <c r="FN54" s="5"/>
      <c r="FO54" s="5"/>
      <c r="FP54" s="5"/>
      <c r="FQ54" s="5"/>
      <c r="FR54" s="5"/>
      <c r="FT54" s="7">
        <v>47</v>
      </c>
      <c r="FU54" s="11" t="s">
        <v>40</v>
      </c>
      <c r="FV54" s="14">
        <v>41699</v>
      </c>
      <c r="FW54" s="16">
        <f t="shared" si="7"/>
        <v>0.9</v>
      </c>
      <c r="FX54" s="16">
        <f t="shared" si="8"/>
        <v>0.9</v>
      </c>
      <c r="FY54" s="16">
        <f t="shared" si="9"/>
        <v>1.2</v>
      </c>
      <c r="FZ54" s="16">
        <f t="shared" si="10"/>
        <v>1.3</v>
      </c>
      <c r="GA54" s="16">
        <f t="shared" si="11"/>
        <v>1.3</v>
      </c>
      <c r="GB54" s="16">
        <f t="shared" si="12"/>
        <v>1.3</v>
      </c>
      <c r="GC54" s="16">
        <f t="shared" si="6"/>
        <v>1.3</v>
      </c>
      <c r="GE54" s="7">
        <v>2</v>
      </c>
      <c r="GF54" s="7">
        <v>3</v>
      </c>
      <c r="GG54" s="7">
        <v>4</v>
      </c>
      <c r="GH54" s="7">
        <v>1</v>
      </c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</row>
    <row r="55" spans="1:239" x14ac:dyDescent="0.25">
      <c r="A55" s="4" t="s">
        <v>90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>
        <v>1.8</v>
      </c>
      <c r="AJ55" s="5">
        <v>1.9</v>
      </c>
      <c r="AK55" s="5">
        <v>1.7</v>
      </c>
      <c r="AL55" s="5">
        <v>1.8</v>
      </c>
      <c r="AM55" s="5">
        <v>2.2000000000000002</v>
      </c>
      <c r="AN55" s="5">
        <v>2.2999999999999998</v>
      </c>
      <c r="AO55" s="5">
        <v>2.5</v>
      </c>
      <c r="AP55" s="5">
        <v>2.5</v>
      </c>
      <c r="AQ55" s="5">
        <v>2.5</v>
      </c>
      <c r="AR55" s="5">
        <v>2.5</v>
      </c>
      <c r="AS55" s="5">
        <v>2.5</v>
      </c>
      <c r="AT55" s="5">
        <v>2.5</v>
      </c>
      <c r="AU55" s="5"/>
      <c r="AV55" s="5"/>
      <c r="AW55" s="5"/>
      <c r="AX55" s="5"/>
      <c r="AY55" s="5"/>
      <c r="AZ55" s="5"/>
      <c r="BA55" s="5"/>
      <c r="BD55" s="4" t="s">
        <v>92</v>
      </c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>
        <v>1.5</v>
      </c>
      <c r="CO55" s="5">
        <v>1.6</v>
      </c>
      <c r="CP55" s="5">
        <v>1.6</v>
      </c>
      <c r="CQ55" s="5">
        <v>1.7</v>
      </c>
      <c r="CR55" s="5">
        <v>1.9</v>
      </c>
      <c r="CS55" s="5">
        <v>2</v>
      </c>
      <c r="CT55" s="5">
        <v>1.9</v>
      </c>
      <c r="CU55" s="5">
        <v>1.9</v>
      </c>
      <c r="CV55" s="5">
        <v>1.9</v>
      </c>
      <c r="CW55" s="5">
        <v>1.9</v>
      </c>
      <c r="CX55" s="5">
        <v>1.9</v>
      </c>
      <c r="CY55" s="5">
        <v>1.9</v>
      </c>
      <c r="CZ55" s="5"/>
      <c r="DA55" s="5"/>
      <c r="DB55" s="5"/>
      <c r="DC55" s="5"/>
      <c r="DD55" s="5"/>
      <c r="DF55" s="11" t="s">
        <v>41</v>
      </c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>
        <v>1.9</v>
      </c>
      <c r="FB55" s="5">
        <v>1.4</v>
      </c>
      <c r="FC55" s="5">
        <v>1.3</v>
      </c>
      <c r="FD55" s="5">
        <v>0.8</v>
      </c>
      <c r="FE55" s="5">
        <v>0.6</v>
      </c>
      <c r="FF55" s="5">
        <v>0.7</v>
      </c>
      <c r="FG55" s="5">
        <v>0.6</v>
      </c>
      <c r="FH55" s="5">
        <v>1</v>
      </c>
      <c r="FI55" s="5">
        <v>1.1000000000000001</v>
      </c>
      <c r="FJ55" s="5">
        <v>1.2</v>
      </c>
      <c r="FK55" s="5">
        <v>1.3</v>
      </c>
      <c r="FL55" s="5">
        <v>1.3</v>
      </c>
      <c r="FM55" s="5"/>
      <c r="FN55" s="5"/>
      <c r="FO55" s="5"/>
      <c r="FP55" s="5"/>
      <c r="FQ55" s="5"/>
      <c r="FR55" s="5"/>
      <c r="FT55" s="7">
        <v>48</v>
      </c>
      <c r="FU55" s="11" t="s">
        <v>41</v>
      </c>
      <c r="FV55" s="14">
        <v>41791</v>
      </c>
      <c r="FW55" s="16">
        <f t="shared" si="7"/>
        <v>0.6</v>
      </c>
      <c r="FX55" s="16">
        <f t="shared" si="8"/>
        <v>1</v>
      </c>
      <c r="FY55" s="16">
        <f t="shared" si="9"/>
        <v>1.1000000000000001</v>
      </c>
      <c r="FZ55" s="16">
        <f t="shared" si="10"/>
        <v>1.2</v>
      </c>
      <c r="GA55" s="16">
        <f t="shared" si="11"/>
        <v>1.3</v>
      </c>
      <c r="GB55" s="16">
        <f t="shared" si="12"/>
        <v>1.3</v>
      </c>
      <c r="GC55" s="16">
        <f t="shared" si="6"/>
        <v>0</v>
      </c>
      <c r="GE55" s="7">
        <v>3</v>
      </c>
      <c r="GF55" s="7">
        <v>4</v>
      </c>
      <c r="GG55" s="7">
        <v>1</v>
      </c>
      <c r="GH55" s="7">
        <v>2</v>
      </c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</row>
    <row r="56" spans="1:239" x14ac:dyDescent="0.25">
      <c r="A56" s="4" t="s">
        <v>91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>
        <v>1.8</v>
      </c>
      <c r="AJ56" s="5">
        <v>1.9</v>
      </c>
      <c r="AK56" s="5">
        <v>1.7</v>
      </c>
      <c r="AL56" s="5">
        <v>1.5</v>
      </c>
      <c r="AM56" s="5">
        <v>1.9</v>
      </c>
      <c r="AN56" s="5">
        <v>2</v>
      </c>
      <c r="AO56" s="5">
        <v>2.2000000000000002</v>
      </c>
      <c r="AP56" s="5">
        <v>2.4</v>
      </c>
      <c r="AQ56" s="5">
        <v>2.2999999999999998</v>
      </c>
      <c r="AR56" s="5">
        <v>2.2999999999999998</v>
      </c>
      <c r="AS56" s="5">
        <v>2.2999999999999998</v>
      </c>
      <c r="AT56" s="5">
        <v>2.2999999999999998</v>
      </c>
      <c r="AU56" s="5"/>
      <c r="AV56" s="5"/>
      <c r="AW56" s="5"/>
      <c r="AX56" s="5"/>
      <c r="AY56" s="5"/>
      <c r="AZ56" s="5"/>
      <c r="BA56" s="5"/>
      <c r="BD56" s="4" t="s">
        <v>93</v>
      </c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>
        <v>1.5</v>
      </c>
      <c r="CO56" s="5">
        <v>1.7</v>
      </c>
      <c r="CP56" s="5">
        <v>1.5</v>
      </c>
      <c r="CQ56" s="5">
        <v>1.6</v>
      </c>
      <c r="CR56" s="5">
        <v>1.8</v>
      </c>
      <c r="CS56" s="5">
        <v>1.9</v>
      </c>
      <c r="CT56" s="5">
        <v>1.8</v>
      </c>
      <c r="CU56" s="5">
        <v>1.4</v>
      </c>
      <c r="CV56" s="5">
        <v>1.4</v>
      </c>
      <c r="CW56" s="5">
        <v>1.4</v>
      </c>
      <c r="CX56" s="5">
        <v>1.4</v>
      </c>
      <c r="CY56" s="5">
        <v>1.4</v>
      </c>
      <c r="CZ56" s="5"/>
      <c r="DA56" s="5"/>
      <c r="DB56" s="5"/>
      <c r="DC56" s="5"/>
      <c r="DD56" s="5"/>
      <c r="DF56" s="11" t="s">
        <v>42</v>
      </c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>
        <v>1.3</v>
      </c>
      <c r="FD56" s="5">
        <v>0.8</v>
      </c>
      <c r="FE56" s="5">
        <v>0.6</v>
      </c>
      <c r="FF56" s="5">
        <v>0.6</v>
      </c>
      <c r="FG56" s="5">
        <v>0.4</v>
      </c>
      <c r="FH56" s="5">
        <v>0.7</v>
      </c>
      <c r="FI56" s="5">
        <v>0.8</v>
      </c>
      <c r="FJ56" s="5">
        <v>1.1000000000000001</v>
      </c>
      <c r="FK56" s="5">
        <v>1.2</v>
      </c>
      <c r="FL56" s="5">
        <v>1.2</v>
      </c>
      <c r="FM56" s="5">
        <v>1.3</v>
      </c>
      <c r="FN56" s="5">
        <v>1.4</v>
      </c>
      <c r="FO56" s="5"/>
      <c r="FP56" s="5"/>
      <c r="FQ56" s="5"/>
      <c r="FR56" s="5"/>
      <c r="FT56" s="7">
        <v>49</v>
      </c>
      <c r="FU56" s="11" t="s">
        <v>42</v>
      </c>
      <c r="FV56" s="14">
        <v>41883</v>
      </c>
      <c r="FW56" s="16">
        <f t="shared" si="7"/>
        <v>0.7</v>
      </c>
      <c r="FX56" s="16">
        <f t="shared" si="8"/>
        <v>0.8</v>
      </c>
      <c r="FY56" s="16">
        <f t="shared" si="9"/>
        <v>1.1000000000000001</v>
      </c>
      <c r="FZ56" s="16">
        <f t="shared" si="10"/>
        <v>1.2</v>
      </c>
      <c r="GA56" s="16">
        <f t="shared" si="11"/>
        <v>1.2</v>
      </c>
      <c r="GB56" s="16">
        <f t="shared" si="12"/>
        <v>1.3</v>
      </c>
      <c r="GC56" s="16">
        <f t="shared" si="6"/>
        <v>1.4</v>
      </c>
      <c r="GE56" s="7">
        <v>4</v>
      </c>
      <c r="GF56" s="7">
        <v>1</v>
      </c>
      <c r="GG56" s="7">
        <v>2</v>
      </c>
      <c r="GH56" s="7">
        <v>3</v>
      </c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</row>
    <row r="57" spans="1:239" x14ac:dyDescent="0.25">
      <c r="A57" s="4" t="s">
        <v>92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>
        <v>1.5</v>
      </c>
      <c r="AL57" s="5">
        <v>1.6</v>
      </c>
      <c r="AM57" s="5">
        <v>1.6</v>
      </c>
      <c r="AN57" s="5">
        <v>1.7</v>
      </c>
      <c r="AO57" s="5">
        <v>1.9</v>
      </c>
      <c r="AP57" s="5">
        <v>2</v>
      </c>
      <c r="AQ57" s="5">
        <v>1.9</v>
      </c>
      <c r="AR57" s="5">
        <v>1.9</v>
      </c>
      <c r="AS57" s="5">
        <v>1.9</v>
      </c>
      <c r="AT57" s="5">
        <v>1.9</v>
      </c>
      <c r="AU57" s="5">
        <v>1.9</v>
      </c>
      <c r="AV57" s="5">
        <v>1.9</v>
      </c>
      <c r="AW57" s="5"/>
      <c r="AX57" s="5"/>
      <c r="AY57" s="5"/>
      <c r="AZ57" s="5"/>
      <c r="BA57" s="5"/>
      <c r="BD57" s="4" t="s">
        <v>94</v>
      </c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>
        <v>1.6</v>
      </c>
      <c r="CQ57" s="5">
        <v>1.7</v>
      </c>
      <c r="CR57" s="5">
        <v>1.8</v>
      </c>
      <c r="CS57" s="5">
        <v>1.8</v>
      </c>
      <c r="CT57" s="5">
        <v>1.7</v>
      </c>
      <c r="CU57" s="5">
        <v>1.4</v>
      </c>
      <c r="CV57" s="5">
        <v>1.4</v>
      </c>
      <c r="CW57" s="5">
        <v>1.3</v>
      </c>
      <c r="CX57" s="5">
        <v>1.3</v>
      </c>
      <c r="CY57" s="5">
        <v>1.3</v>
      </c>
      <c r="CZ57" s="5">
        <v>1.3</v>
      </c>
      <c r="DA57" s="5">
        <v>1.3</v>
      </c>
      <c r="DB57" s="5"/>
      <c r="DC57" s="5"/>
      <c r="DD57" s="5"/>
      <c r="DF57" s="11" t="s">
        <v>43</v>
      </c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>
        <v>1.3</v>
      </c>
      <c r="FD57" s="5">
        <v>0.8</v>
      </c>
      <c r="FE57" s="5">
        <v>0.6</v>
      </c>
      <c r="FF57" s="5">
        <v>0.6</v>
      </c>
      <c r="FG57" s="5">
        <v>0.4</v>
      </c>
      <c r="FH57" s="5">
        <v>0.3</v>
      </c>
      <c r="FI57" s="5">
        <v>0.2</v>
      </c>
      <c r="FJ57" s="5">
        <v>0.4</v>
      </c>
      <c r="FK57" s="5">
        <v>0.5</v>
      </c>
      <c r="FL57" s="5">
        <v>0.9</v>
      </c>
      <c r="FM57" s="5">
        <v>1.1000000000000001</v>
      </c>
      <c r="FN57" s="5">
        <v>1.2</v>
      </c>
      <c r="FO57" s="5"/>
      <c r="FP57" s="5"/>
      <c r="FQ57" s="5"/>
      <c r="FR57" s="5"/>
      <c r="FT57" s="7">
        <v>50</v>
      </c>
      <c r="FU57" s="11" t="s">
        <v>43</v>
      </c>
      <c r="FV57" s="14">
        <v>41974</v>
      </c>
      <c r="FW57" s="16">
        <f t="shared" si="7"/>
        <v>0.2</v>
      </c>
      <c r="FX57" s="16">
        <f t="shared" si="8"/>
        <v>0.4</v>
      </c>
      <c r="FY57" s="16">
        <f t="shared" si="9"/>
        <v>0.5</v>
      </c>
      <c r="FZ57" s="16">
        <f t="shared" si="10"/>
        <v>0.9</v>
      </c>
      <c r="GA57" s="16">
        <f t="shared" si="11"/>
        <v>1.1000000000000001</v>
      </c>
      <c r="GB57" s="16">
        <f t="shared" si="12"/>
        <v>1.2</v>
      </c>
      <c r="GC57" s="16">
        <f t="shared" si="6"/>
        <v>0</v>
      </c>
      <c r="GE57" s="7">
        <v>1</v>
      </c>
      <c r="GF57" s="7">
        <v>2</v>
      </c>
      <c r="GG57" s="7">
        <v>3</v>
      </c>
      <c r="GH57" s="7">
        <v>4</v>
      </c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</row>
    <row r="58" spans="1:239" x14ac:dyDescent="0.25">
      <c r="A58" s="4" t="s">
        <v>93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>
        <v>1.5</v>
      </c>
      <c r="AL58" s="5">
        <v>1.7</v>
      </c>
      <c r="AM58" s="5">
        <v>1.5</v>
      </c>
      <c r="AN58" s="5">
        <v>1.6</v>
      </c>
      <c r="AO58" s="5">
        <v>1.8</v>
      </c>
      <c r="AP58" s="5">
        <v>1.9</v>
      </c>
      <c r="AQ58" s="5">
        <v>1.8</v>
      </c>
      <c r="AR58" s="5">
        <v>1.4</v>
      </c>
      <c r="AS58" s="5">
        <v>1.4</v>
      </c>
      <c r="AT58" s="5">
        <v>1.4</v>
      </c>
      <c r="AU58" s="5">
        <v>1.4</v>
      </c>
      <c r="AV58" s="5">
        <v>1.4</v>
      </c>
      <c r="AW58" s="5"/>
      <c r="AX58" s="5"/>
      <c r="AY58" s="5"/>
      <c r="AZ58" s="5"/>
      <c r="BA58" s="5"/>
      <c r="BD58" s="4" t="s">
        <v>95</v>
      </c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>
        <v>1.6</v>
      </c>
      <c r="CQ58" s="5">
        <v>1.7</v>
      </c>
      <c r="CR58" s="5">
        <v>1.8</v>
      </c>
      <c r="CS58" s="5">
        <v>1.7</v>
      </c>
      <c r="CT58" s="5">
        <v>1.6</v>
      </c>
      <c r="CU58" s="5">
        <v>1.3</v>
      </c>
      <c r="CV58" s="5">
        <v>1.4</v>
      </c>
      <c r="CW58" s="5">
        <v>0.9</v>
      </c>
      <c r="CX58" s="5">
        <v>0.8</v>
      </c>
      <c r="CY58" s="5">
        <v>0.8</v>
      </c>
      <c r="CZ58" s="5">
        <v>0.8</v>
      </c>
      <c r="DA58" s="5">
        <v>0.8</v>
      </c>
      <c r="DB58" s="5"/>
      <c r="DC58" s="5"/>
      <c r="DD58" s="5"/>
      <c r="DF58" s="11" t="s">
        <v>44</v>
      </c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>
        <v>0.6</v>
      </c>
      <c r="FF58" s="5">
        <v>0.6</v>
      </c>
      <c r="FG58" s="5">
        <v>0.4</v>
      </c>
      <c r="FH58" s="5">
        <v>0.2</v>
      </c>
      <c r="FI58" s="5">
        <v>-0.3</v>
      </c>
      <c r="FJ58" s="5">
        <v>-0.1</v>
      </c>
      <c r="FK58" s="5">
        <v>0.1</v>
      </c>
      <c r="FL58" s="5">
        <v>0.5</v>
      </c>
      <c r="FM58" s="5">
        <v>1.1000000000000001</v>
      </c>
      <c r="FN58" s="5">
        <v>1.1000000000000001</v>
      </c>
      <c r="FO58" s="5">
        <v>1.2</v>
      </c>
      <c r="FP58" s="5">
        <v>1.2</v>
      </c>
      <c r="FQ58" s="5"/>
      <c r="FR58" s="5"/>
      <c r="FT58" s="7">
        <v>51</v>
      </c>
      <c r="FU58" s="11" t="s">
        <v>44</v>
      </c>
      <c r="FV58" s="14">
        <v>42064</v>
      </c>
      <c r="FW58" s="16">
        <f t="shared" si="7"/>
        <v>-0.1</v>
      </c>
      <c r="FX58" s="16">
        <f t="shared" si="8"/>
        <v>0.1</v>
      </c>
      <c r="FY58" s="16">
        <f t="shared" si="9"/>
        <v>0.5</v>
      </c>
      <c r="FZ58" s="16">
        <f t="shared" si="10"/>
        <v>1.1000000000000001</v>
      </c>
      <c r="GA58" s="16">
        <f t="shared" si="11"/>
        <v>1.1000000000000001</v>
      </c>
      <c r="GB58" s="16">
        <f t="shared" si="12"/>
        <v>1.2</v>
      </c>
      <c r="GC58" s="16">
        <f t="shared" si="6"/>
        <v>1.2</v>
      </c>
      <c r="GE58" s="7">
        <v>2</v>
      </c>
      <c r="GF58" s="7">
        <v>3</v>
      </c>
      <c r="GG58" s="7">
        <v>4</v>
      </c>
      <c r="GH58" s="7">
        <v>1</v>
      </c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</row>
    <row r="59" spans="1:239" x14ac:dyDescent="0.25">
      <c r="A59" s="4" t="s">
        <v>94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>
        <v>1.6</v>
      </c>
      <c r="AN59" s="5">
        <v>1.7</v>
      </c>
      <c r="AO59" s="5">
        <v>1.8</v>
      </c>
      <c r="AP59" s="5">
        <v>1.8</v>
      </c>
      <c r="AQ59" s="5">
        <v>1.7</v>
      </c>
      <c r="AR59" s="5">
        <v>1.4</v>
      </c>
      <c r="AS59" s="5">
        <v>1.4</v>
      </c>
      <c r="AT59" s="5">
        <v>1.3</v>
      </c>
      <c r="AU59" s="5">
        <v>1.3</v>
      </c>
      <c r="AV59" s="5">
        <v>1.3</v>
      </c>
      <c r="AW59" s="5">
        <v>1.3</v>
      </c>
      <c r="AX59" s="5">
        <v>1.3</v>
      </c>
      <c r="AY59" s="5"/>
      <c r="AZ59" s="5"/>
      <c r="BA59" s="5"/>
      <c r="BD59" s="4" t="s">
        <v>15</v>
      </c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>
        <v>2.1</v>
      </c>
      <c r="CS59" s="5">
        <v>1.8</v>
      </c>
      <c r="CT59" s="5">
        <v>1.7</v>
      </c>
      <c r="CU59" s="5">
        <v>1.3</v>
      </c>
      <c r="CV59" s="5">
        <v>1.3</v>
      </c>
      <c r="CW59" s="5">
        <v>0.9</v>
      </c>
      <c r="CX59" s="5">
        <v>0.7</v>
      </c>
      <c r="CY59" s="5">
        <v>0.6</v>
      </c>
      <c r="CZ59" s="5">
        <v>0.6</v>
      </c>
      <c r="DA59" s="5">
        <v>0.6</v>
      </c>
      <c r="DB59" s="5">
        <v>0.6</v>
      </c>
      <c r="DC59" s="5">
        <v>0.6</v>
      </c>
      <c r="DD59" s="5"/>
      <c r="DF59" s="11" t="s">
        <v>11</v>
      </c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>
        <v>0.6</v>
      </c>
      <c r="FF59" s="5">
        <v>0.6</v>
      </c>
      <c r="FG59" s="5">
        <v>0.4</v>
      </c>
      <c r="FH59" s="5">
        <v>0.2</v>
      </c>
      <c r="FI59" s="5">
        <v>-0.3</v>
      </c>
      <c r="FJ59" s="5">
        <v>0.2</v>
      </c>
      <c r="FK59" s="5">
        <v>0.4</v>
      </c>
      <c r="FL59" s="5">
        <v>0.8</v>
      </c>
      <c r="FM59" s="5">
        <v>1.4</v>
      </c>
      <c r="FN59" s="5">
        <v>1.2</v>
      </c>
      <c r="FO59" s="5">
        <v>1.3</v>
      </c>
      <c r="FP59" s="5">
        <v>1.3</v>
      </c>
      <c r="FQ59" s="5"/>
      <c r="FR59" s="5"/>
      <c r="FT59" s="7">
        <v>52</v>
      </c>
      <c r="FU59" s="11" t="s">
        <v>11</v>
      </c>
      <c r="FV59" s="14">
        <v>42156</v>
      </c>
      <c r="FW59" s="16">
        <f t="shared" si="7"/>
        <v>0.4</v>
      </c>
      <c r="FX59" s="16">
        <f t="shared" si="8"/>
        <v>0.8</v>
      </c>
      <c r="FY59" s="16">
        <f t="shared" si="9"/>
        <v>1.4</v>
      </c>
      <c r="FZ59" s="16">
        <f t="shared" si="10"/>
        <v>1.2</v>
      </c>
      <c r="GA59" s="16">
        <f t="shared" si="11"/>
        <v>1.3</v>
      </c>
      <c r="GB59" s="16">
        <f t="shared" si="12"/>
        <v>1.3</v>
      </c>
      <c r="GC59" s="16">
        <f t="shared" si="6"/>
        <v>0</v>
      </c>
      <c r="GE59" s="7">
        <v>3</v>
      </c>
      <c r="GF59" s="7">
        <v>4</v>
      </c>
      <c r="GG59" s="7">
        <v>1</v>
      </c>
      <c r="GH59" s="7">
        <v>2</v>
      </c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</row>
    <row r="60" spans="1:239" x14ac:dyDescent="0.25">
      <c r="A60" s="4" t="s">
        <v>95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>
        <v>1.6</v>
      </c>
      <c r="AN60" s="5">
        <v>1.7</v>
      </c>
      <c r="AO60" s="5">
        <v>1.8</v>
      </c>
      <c r="AP60" s="5">
        <v>1.7</v>
      </c>
      <c r="AQ60" s="5">
        <v>1.6</v>
      </c>
      <c r="AR60" s="5">
        <v>1.3</v>
      </c>
      <c r="AS60" s="5">
        <v>1.4</v>
      </c>
      <c r="AT60" s="5">
        <v>0.9</v>
      </c>
      <c r="AU60" s="5">
        <v>0.8</v>
      </c>
      <c r="AV60" s="5">
        <v>0.8</v>
      </c>
      <c r="AW60" s="5">
        <v>0.8</v>
      </c>
      <c r="AX60" s="5">
        <v>0.8</v>
      </c>
      <c r="AY60" s="5"/>
      <c r="AZ60" s="5"/>
      <c r="BA60" s="5"/>
      <c r="BD60" s="4" t="s">
        <v>16</v>
      </c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>
        <v>2.2000000000000002</v>
      </c>
      <c r="CS60" s="5">
        <v>1.8</v>
      </c>
      <c r="CT60" s="5">
        <v>1.7</v>
      </c>
      <c r="CU60" s="5">
        <v>1.6</v>
      </c>
      <c r="CV60" s="5">
        <v>1.6</v>
      </c>
      <c r="CW60" s="5">
        <v>1.1000000000000001</v>
      </c>
      <c r="CX60" s="5">
        <v>0.9</v>
      </c>
      <c r="CY60" s="5">
        <v>0.7</v>
      </c>
      <c r="CZ60" s="5">
        <v>0.6</v>
      </c>
      <c r="DA60" s="5">
        <v>0.6</v>
      </c>
      <c r="DB60" s="5">
        <v>0.6</v>
      </c>
      <c r="DC60" s="5">
        <v>0.6</v>
      </c>
      <c r="DD60" s="5"/>
      <c r="DF60" s="11" t="s">
        <v>45</v>
      </c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>
        <v>0.4</v>
      </c>
      <c r="FH60" s="5">
        <v>0.2</v>
      </c>
      <c r="FI60" s="5">
        <v>-0.3</v>
      </c>
      <c r="FJ60" s="5">
        <v>0.2</v>
      </c>
      <c r="FK60" s="5">
        <v>0.2</v>
      </c>
      <c r="FL60" s="5">
        <v>0.6</v>
      </c>
      <c r="FM60" s="5">
        <v>1.2</v>
      </c>
      <c r="FN60" s="5">
        <v>1</v>
      </c>
      <c r="FO60" s="5">
        <v>1.2</v>
      </c>
      <c r="FP60" s="5">
        <v>1.3</v>
      </c>
      <c r="FQ60" s="5">
        <v>1.3</v>
      </c>
      <c r="FR60" s="5">
        <v>1.4</v>
      </c>
      <c r="FT60" s="7">
        <v>53</v>
      </c>
      <c r="FU60" s="11" t="s">
        <v>45</v>
      </c>
      <c r="FV60" s="14">
        <v>42248</v>
      </c>
      <c r="FW60" s="16">
        <f t="shared" si="7"/>
        <v>0.6</v>
      </c>
      <c r="FX60" s="16">
        <f t="shared" si="8"/>
        <v>1.2</v>
      </c>
      <c r="FY60" s="16">
        <f t="shared" si="9"/>
        <v>1</v>
      </c>
      <c r="FZ60" s="16">
        <f t="shared" si="10"/>
        <v>1.2</v>
      </c>
      <c r="GA60" s="16">
        <f t="shared" si="11"/>
        <v>1.3</v>
      </c>
      <c r="GB60" s="16">
        <f t="shared" si="12"/>
        <v>1.3</v>
      </c>
      <c r="GC60" s="16">
        <f t="shared" si="6"/>
        <v>1.4</v>
      </c>
      <c r="GE60" s="7">
        <v>4</v>
      </c>
      <c r="GF60" s="7">
        <v>1</v>
      </c>
      <c r="GG60" s="7">
        <v>2</v>
      </c>
      <c r="GH60" s="7">
        <v>3</v>
      </c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</row>
    <row r="61" spans="1:239" x14ac:dyDescent="0.25">
      <c r="A61" s="4" t="s">
        <v>15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>
        <v>2.1</v>
      </c>
      <c r="AP61" s="5">
        <v>1.8</v>
      </c>
      <c r="AQ61" s="5">
        <v>1.7</v>
      </c>
      <c r="AR61" s="5">
        <v>1.3</v>
      </c>
      <c r="AS61" s="5">
        <v>1.3</v>
      </c>
      <c r="AT61" s="5">
        <v>0.9</v>
      </c>
      <c r="AU61" s="5">
        <v>0.7</v>
      </c>
      <c r="AV61" s="5">
        <v>0.6</v>
      </c>
      <c r="AW61" s="5">
        <v>0.6</v>
      </c>
      <c r="AX61" s="5">
        <v>0.6</v>
      </c>
      <c r="AY61" s="5">
        <v>0.6</v>
      </c>
      <c r="AZ61" s="5">
        <v>0.6</v>
      </c>
      <c r="BA61" s="5"/>
      <c r="BD61" s="4" t="s">
        <v>17</v>
      </c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>
        <v>1.7</v>
      </c>
      <c r="CU61" s="5">
        <v>1.5</v>
      </c>
      <c r="CV61" s="5">
        <v>1.5</v>
      </c>
      <c r="CW61" s="5">
        <v>1.1000000000000001</v>
      </c>
      <c r="CX61" s="5">
        <v>0.9</v>
      </c>
      <c r="CY61" s="5">
        <v>0.6</v>
      </c>
      <c r="CZ61" s="5">
        <v>0.4</v>
      </c>
      <c r="DA61" s="5">
        <v>0.4</v>
      </c>
      <c r="DB61" s="5">
        <v>0.4</v>
      </c>
      <c r="DC61" s="5">
        <v>0.4</v>
      </c>
      <c r="DD61" s="5">
        <v>0.4</v>
      </c>
      <c r="GD61" s="7"/>
      <c r="GO61" s="7"/>
      <c r="GP61" s="7"/>
      <c r="GQ61" s="7"/>
    </row>
    <row r="62" spans="1:239" x14ac:dyDescent="0.25">
      <c r="A62" s="4" t="s">
        <v>16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>
        <v>2.2000000000000002</v>
      </c>
      <c r="AP62" s="5">
        <v>1.8</v>
      </c>
      <c r="AQ62" s="5">
        <v>1.7</v>
      </c>
      <c r="AR62" s="5">
        <v>1.6</v>
      </c>
      <c r="AS62" s="5">
        <v>1.6</v>
      </c>
      <c r="AT62" s="5">
        <v>1.1000000000000001</v>
      </c>
      <c r="AU62" s="5">
        <v>0.9</v>
      </c>
      <c r="AV62" s="5">
        <v>0.7</v>
      </c>
      <c r="AW62" s="5">
        <v>0.6</v>
      </c>
      <c r="AX62" s="5">
        <v>0.6</v>
      </c>
      <c r="AY62" s="5">
        <v>0.6</v>
      </c>
      <c r="AZ62" s="5">
        <v>0.6</v>
      </c>
      <c r="BA62" s="5"/>
      <c r="BD62" s="4" t="s">
        <v>18</v>
      </c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>
        <v>1.7</v>
      </c>
      <c r="CU62" s="5">
        <v>1.5</v>
      </c>
      <c r="CV62" s="5">
        <v>1.4</v>
      </c>
      <c r="CW62" s="5">
        <v>1.4</v>
      </c>
      <c r="CX62" s="5">
        <v>1.2</v>
      </c>
      <c r="CY62" s="5">
        <v>1</v>
      </c>
      <c r="CZ62" s="5">
        <v>0.7</v>
      </c>
      <c r="DA62" s="5">
        <v>0.3</v>
      </c>
      <c r="DB62" s="5">
        <v>0.2</v>
      </c>
      <c r="DC62" s="5">
        <v>0.2</v>
      </c>
      <c r="DD62" s="5">
        <v>0.2</v>
      </c>
      <c r="GD62" s="7"/>
      <c r="GO62" s="7"/>
      <c r="GP62" s="7"/>
    </row>
    <row r="63" spans="1:239" x14ac:dyDescent="0.25">
      <c r="A63" s="4" t="s">
        <v>17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>
        <v>1.7</v>
      </c>
      <c r="AR63" s="5">
        <v>1.5</v>
      </c>
      <c r="AS63" s="5">
        <v>1.5</v>
      </c>
      <c r="AT63" s="5">
        <v>1.1000000000000001</v>
      </c>
      <c r="AU63" s="5">
        <v>0.9</v>
      </c>
      <c r="AV63" s="5">
        <v>0.6</v>
      </c>
      <c r="AW63" s="5">
        <v>0.4</v>
      </c>
      <c r="AX63" s="5">
        <v>0.4</v>
      </c>
      <c r="AY63" s="5">
        <v>0.4</v>
      </c>
      <c r="AZ63" s="5">
        <v>0.4</v>
      </c>
      <c r="BA63" s="5">
        <v>0.4</v>
      </c>
      <c r="BD63" s="4" t="s">
        <v>19</v>
      </c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>
        <v>1.6</v>
      </c>
      <c r="CW63" s="5">
        <v>1.3</v>
      </c>
      <c r="CX63" s="5">
        <v>1.3</v>
      </c>
      <c r="CY63" s="5">
        <v>1.1000000000000001</v>
      </c>
      <c r="CZ63" s="5">
        <v>0.8</v>
      </c>
      <c r="DA63" s="5">
        <v>0.2</v>
      </c>
      <c r="DB63" s="5">
        <v>-0.3</v>
      </c>
      <c r="DC63" s="5">
        <v>-0.3</v>
      </c>
      <c r="DD63" s="5">
        <v>-0.3</v>
      </c>
      <c r="GD63" s="7"/>
      <c r="GO63" s="7"/>
    </row>
    <row r="64" spans="1:239" x14ac:dyDescent="0.25">
      <c r="A64" s="4" t="s">
        <v>18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>
        <v>1.7</v>
      </c>
      <c r="AR64" s="5">
        <v>1.5</v>
      </c>
      <c r="AS64" s="5">
        <v>1.4</v>
      </c>
      <c r="AT64" s="5">
        <v>1.4</v>
      </c>
      <c r="AU64" s="5">
        <v>1.2</v>
      </c>
      <c r="AV64" s="5">
        <v>1</v>
      </c>
      <c r="AW64" s="5">
        <v>0.7</v>
      </c>
      <c r="AX64" s="5">
        <v>0.3</v>
      </c>
      <c r="AY64" s="5">
        <v>0.2</v>
      </c>
      <c r="AZ64" s="5">
        <v>0.2</v>
      </c>
      <c r="BA64" s="5">
        <v>0.2</v>
      </c>
      <c r="BD64" s="4" t="s">
        <v>20</v>
      </c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>
        <v>1.6</v>
      </c>
      <c r="CW64" s="5">
        <v>1.3</v>
      </c>
      <c r="CX64" s="5">
        <v>1.3</v>
      </c>
      <c r="CY64" s="5">
        <v>1.2</v>
      </c>
      <c r="CZ64" s="5">
        <v>1.1000000000000001</v>
      </c>
      <c r="DA64" s="5">
        <v>0.4</v>
      </c>
      <c r="DB64" s="5">
        <v>-0.1</v>
      </c>
      <c r="DC64" s="5">
        <v>0.2</v>
      </c>
      <c r="DD64" s="5">
        <v>0.2</v>
      </c>
      <c r="GD64" s="7"/>
    </row>
    <row r="65" spans="1:186" x14ac:dyDescent="0.25">
      <c r="A65" s="4" t="s">
        <v>19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>
        <v>1.6</v>
      </c>
      <c r="AT65" s="5">
        <v>1.3</v>
      </c>
      <c r="AU65" s="5">
        <v>1.3</v>
      </c>
      <c r="AV65" s="5">
        <v>1.1000000000000001</v>
      </c>
      <c r="AW65" s="5">
        <v>0.8</v>
      </c>
      <c r="AX65" s="5">
        <v>0.2</v>
      </c>
      <c r="AY65" s="5">
        <v>-0.3</v>
      </c>
      <c r="AZ65" s="5">
        <v>-0.3</v>
      </c>
      <c r="BA65" s="5">
        <v>-0.3</v>
      </c>
      <c r="BD65" s="4" t="s">
        <v>21</v>
      </c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>
        <v>1.3</v>
      </c>
      <c r="CY65" s="5">
        <v>1.3</v>
      </c>
      <c r="CZ65" s="5">
        <v>1.2</v>
      </c>
      <c r="DA65" s="5">
        <v>0.5</v>
      </c>
      <c r="DB65" s="5">
        <v>0.1</v>
      </c>
      <c r="DC65" s="5">
        <v>0.4</v>
      </c>
      <c r="DD65" s="5">
        <v>0.2</v>
      </c>
      <c r="GD65" s="7"/>
    </row>
    <row r="66" spans="1:186" x14ac:dyDescent="0.25">
      <c r="A66" s="4" t="s">
        <v>20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>
        <v>1.6</v>
      </c>
      <c r="AT66" s="5">
        <v>1.3</v>
      </c>
      <c r="AU66" s="5">
        <v>1.3</v>
      </c>
      <c r="AV66" s="5">
        <v>1.2</v>
      </c>
      <c r="AW66" s="5">
        <v>1.1000000000000001</v>
      </c>
      <c r="AX66" s="5">
        <v>0.4</v>
      </c>
      <c r="AY66" s="5">
        <v>-0.1</v>
      </c>
      <c r="AZ66" s="5">
        <v>0.2</v>
      </c>
      <c r="BA66" s="5">
        <v>0.2</v>
      </c>
      <c r="BD66" s="4" t="s">
        <v>22</v>
      </c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>
        <v>1.3</v>
      </c>
      <c r="CY66" s="5">
        <v>1.3</v>
      </c>
      <c r="CZ66" s="5">
        <v>1.2</v>
      </c>
      <c r="DA66" s="5">
        <v>0.9</v>
      </c>
      <c r="DB66" s="5">
        <v>0.5</v>
      </c>
      <c r="DC66" s="5">
        <v>0.8</v>
      </c>
      <c r="DD66" s="5">
        <v>0.6</v>
      </c>
      <c r="GD66" s="7"/>
    </row>
    <row r="67" spans="1:186" x14ac:dyDescent="0.25">
      <c r="A67" s="4" t="s">
        <v>21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>
        <v>1.3</v>
      </c>
      <c r="AV67" s="5">
        <v>1.3</v>
      </c>
      <c r="AW67" s="5">
        <v>1.2</v>
      </c>
      <c r="AX67" s="5">
        <v>0.5</v>
      </c>
      <c r="AY67" s="5">
        <v>0.1</v>
      </c>
      <c r="AZ67" s="5">
        <v>0.4</v>
      </c>
      <c r="BA67" s="5">
        <v>0.2</v>
      </c>
      <c r="BD67" s="4" t="s">
        <v>23</v>
      </c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>
        <v>1.3</v>
      </c>
      <c r="DA67" s="5">
        <v>1.1000000000000001</v>
      </c>
      <c r="DB67" s="5">
        <v>1.1000000000000001</v>
      </c>
      <c r="DC67" s="5">
        <v>1.4</v>
      </c>
      <c r="DD67" s="5">
        <v>1.2</v>
      </c>
      <c r="GD67" s="7"/>
    </row>
    <row r="68" spans="1:186" x14ac:dyDescent="0.25">
      <c r="A68" s="4" t="s">
        <v>22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>
        <v>1.3</v>
      </c>
      <c r="AV68" s="5">
        <v>1.3</v>
      </c>
      <c r="AW68" s="5">
        <v>1.2</v>
      </c>
      <c r="AX68" s="5">
        <v>0.9</v>
      </c>
      <c r="AY68" s="5">
        <v>0.5</v>
      </c>
      <c r="AZ68" s="5">
        <v>0.8</v>
      </c>
      <c r="BA68" s="5">
        <v>0.6</v>
      </c>
      <c r="BD68" s="4" t="s">
        <v>24</v>
      </c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>
        <v>1.4</v>
      </c>
      <c r="DA68" s="5">
        <v>1.2</v>
      </c>
      <c r="DB68" s="5">
        <v>1.1000000000000001</v>
      </c>
      <c r="DC68" s="5">
        <v>1.2</v>
      </c>
      <c r="DD68" s="5">
        <v>1</v>
      </c>
      <c r="GD68" s="7"/>
    </row>
    <row r="69" spans="1:186" x14ac:dyDescent="0.25">
      <c r="A69" s="4" t="s">
        <v>23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>
        <v>1.3</v>
      </c>
      <c r="AX69" s="5">
        <v>1.1000000000000001</v>
      </c>
      <c r="AY69" s="5">
        <v>1.1000000000000001</v>
      </c>
      <c r="AZ69" s="5">
        <v>1.4</v>
      </c>
      <c r="BA69" s="5">
        <v>1.2</v>
      </c>
      <c r="BD69" s="4" t="s">
        <v>25</v>
      </c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>
        <v>1.2</v>
      </c>
      <c r="DC69" s="5">
        <v>1.3</v>
      </c>
      <c r="DD69" s="5">
        <v>1.2</v>
      </c>
      <c r="GD69" s="7"/>
    </row>
    <row r="70" spans="1:186" x14ac:dyDescent="0.25">
      <c r="A70" s="4" t="s">
        <v>24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>
        <v>1.4</v>
      </c>
      <c r="AX70" s="5">
        <v>1.2</v>
      </c>
      <c r="AY70" s="5">
        <v>1.1000000000000001</v>
      </c>
      <c r="AZ70" s="5">
        <v>1.2</v>
      </c>
      <c r="BA70" s="5">
        <v>1</v>
      </c>
      <c r="BD70" s="4" t="s">
        <v>26</v>
      </c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>
        <v>1.2</v>
      </c>
      <c r="DC70" s="5">
        <v>1.3</v>
      </c>
      <c r="DD70" s="5">
        <v>1.3</v>
      </c>
      <c r="GD70" s="7"/>
    </row>
    <row r="71" spans="1:186" x14ac:dyDescent="0.25">
      <c r="A71" s="4" t="s">
        <v>25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>
        <v>1.2</v>
      </c>
      <c r="AZ71" s="5">
        <v>1.3</v>
      </c>
      <c r="BA71" s="5">
        <v>1.2</v>
      </c>
      <c r="BD71" s="4" t="s">
        <v>96</v>
      </c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>
        <v>1.3</v>
      </c>
    </row>
    <row r="72" spans="1:186" x14ac:dyDescent="0.25">
      <c r="A72" s="4" t="s">
        <v>26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>
        <v>1.2</v>
      </c>
      <c r="AZ72" s="5">
        <v>1.3</v>
      </c>
      <c r="BA72" s="5">
        <v>1.3</v>
      </c>
      <c r="BD72" s="4" t="s">
        <v>97</v>
      </c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>
        <v>1.4</v>
      </c>
    </row>
    <row r="73" spans="1:186" x14ac:dyDescent="0.25">
      <c r="A73" s="4" t="s">
        <v>96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>
        <v>1.3</v>
      </c>
    </row>
    <row r="74" spans="1:186" x14ac:dyDescent="0.25">
      <c r="A74" s="4" t="s">
        <v>97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>
        <v>1.4</v>
      </c>
    </row>
  </sheetData>
  <mergeCells count="1">
    <mergeCell ref="GE8:GH8"/>
  </mergeCells>
  <pageMargins left="0.7" right="0.7" top="0.75" bottom="0.75" header="0.3" footer="0.3"/>
  <pageSetup orientation="portrait" horizontalDpi="4294967294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9"/>
  <sheetViews>
    <sheetView zoomScale="90" zoomScaleNormal="90" zoomScaleSheetLayoutView="70" workbookViewId="0">
      <selection activeCell="AG9" sqref="AG9:AG36"/>
    </sheetView>
  </sheetViews>
  <sheetFormatPr defaultRowHeight="15" x14ac:dyDescent="0.25"/>
  <cols>
    <col min="1" max="1" width="13.140625" customWidth="1"/>
    <col min="2" max="2" width="23.85546875" bestFit="1" customWidth="1"/>
    <col min="3" max="14" width="9.7109375" bestFit="1" customWidth="1"/>
    <col min="15" max="16" width="5" bestFit="1" customWidth="1"/>
    <col min="17" max="17" width="7.85546875" bestFit="1" customWidth="1"/>
    <col min="18" max="31" width="11" customWidth="1"/>
    <col min="32" max="32" width="11.5703125" bestFit="1" customWidth="1"/>
    <col min="33" max="38" width="9.7109375" bestFit="1" customWidth="1"/>
    <col min="39" max="39" width="20" bestFit="1" customWidth="1"/>
    <col min="40" max="51" width="5" bestFit="1" customWidth="1"/>
    <col min="52" max="60" width="9.7109375" bestFit="1" customWidth="1"/>
    <col min="61" max="61" width="20" bestFit="1" customWidth="1"/>
    <col min="62" max="73" width="5" bestFit="1" customWidth="1"/>
  </cols>
  <sheetData>
    <row r="1" spans="1:37" x14ac:dyDescent="0.25">
      <c r="A1" s="6" t="s">
        <v>0</v>
      </c>
      <c r="B1" t="s" vm="1">
        <v>1</v>
      </c>
    </row>
    <row r="2" spans="1:37" x14ac:dyDescent="0.25">
      <c r="A2" s="6" t="s">
        <v>2</v>
      </c>
      <c r="B2" t="s" vm="2">
        <v>3</v>
      </c>
      <c r="J2" s="3"/>
    </row>
    <row r="3" spans="1:37" x14ac:dyDescent="0.25">
      <c r="A3" s="6" t="s">
        <v>4</v>
      </c>
      <c r="B3" t="s" vm="3">
        <v>5</v>
      </c>
    </row>
    <row r="5" spans="1:37" x14ac:dyDescent="0.25">
      <c r="A5" s="6" t="s">
        <v>8</v>
      </c>
      <c r="B5" s="6" t="s">
        <v>9</v>
      </c>
      <c r="C5" s="6"/>
      <c r="D5" s="6"/>
    </row>
    <row r="6" spans="1:37" x14ac:dyDescent="0.25">
      <c r="B6" t="s">
        <v>7</v>
      </c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</row>
    <row r="7" spans="1:37" x14ac:dyDescent="0.25">
      <c r="B7" t="s">
        <v>346</v>
      </c>
    </row>
    <row r="8" spans="1:37" x14ac:dyDescent="0.25">
      <c r="A8" s="6" t="s">
        <v>12</v>
      </c>
      <c r="B8" t="s">
        <v>345</v>
      </c>
      <c r="C8" t="s">
        <v>344</v>
      </c>
      <c r="D8" t="s">
        <v>343</v>
      </c>
      <c r="E8" t="s">
        <v>342</v>
      </c>
      <c r="F8" t="s">
        <v>341</v>
      </c>
      <c r="G8" t="s">
        <v>340</v>
      </c>
      <c r="H8" t="s">
        <v>339</v>
      </c>
      <c r="I8" t="s">
        <v>338</v>
      </c>
      <c r="J8" t="s">
        <v>337</v>
      </c>
      <c r="K8" t="s">
        <v>336</v>
      </c>
      <c r="L8" t="s">
        <v>335</v>
      </c>
      <c r="M8" t="s">
        <v>334</v>
      </c>
      <c r="N8" t="s">
        <v>333</v>
      </c>
      <c r="R8" s="73" t="s">
        <v>345</v>
      </c>
      <c r="S8" s="72" t="s">
        <v>344</v>
      </c>
      <c r="T8" s="72" t="s">
        <v>343</v>
      </c>
      <c r="U8" s="72" t="s">
        <v>342</v>
      </c>
      <c r="V8" s="72" t="s">
        <v>341</v>
      </c>
      <c r="W8" s="72" t="s">
        <v>340</v>
      </c>
      <c r="X8" s="72" t="s">
        <v>339</v>
      </c>
      <c r="Y8" s="72" t="s">
        <v>338</v>
      </c>
      <c r="Z8" s="72" t="s">
        <v>337</v>
      </c>
      <c r="AA8" s="72" t="s">
        <v>336</v>
      </c>
      <c r="AB8" s="72" t="s">
        <v>335</v>
      </c>
      <c r="AC8" s="72" t="s">
        <v>334</v>
      </c>
      <c r="AD8" s="71" t="s">
        <v>333</v>
      </c>
      <c r="AE8" s="53"/>
      <c r="AH8" s="74" t="s">
        <v>350</v>
      </c>
      <c r="AI8" s="74" t="s">
        <v>348</v>
      </c>
      <c r="AJ8" s="74" t="s">
        <v>349</v>
      </c>
      <c r="AK8" s="74" t="s">
        <v>347</v>
      </c>
    </row>
    <row r="9" spans="1:37" x14ac:dyDescent="0.25">
      <c r="A9" s="2" t="s">
        <v>28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Q9" s="76" t="s">
        <v>180</v>
      </c>
      <c r="R9" s="44">
        <v>1.9</v>
      </c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6"/>
      <c r="AF9" s="76" t="s">
        <v>180</v>
      </c>
      <c r="AG9" s="85">
        <v>37712</v>
      </c>
      <c r="AH9" s="44"/>
      <c r="AI9" s="55"/>
      <c r="AJ9" s="55"/>
      <c r="AK9" s="46">
        <f>R9</f>
        <v>1.9</v>
      </c>
    </row>
    <row r="10" spans="1:37" x14ac:dyDescent="0.25">
      <c r="A10" s="4" t="s">
        <v>180</v>
      </c>
      <c r="B10" s="5">
        <v>1.9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Q10" s="68" t="s">
        <v>184</v>
      </c>
      <c r="R10" s="47">
        <v>1.8</v>
      </c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9"/>
      <c r="AF10" s="68" t="s">
        <v>184</v>
      </c>
      <c r="AG10" s="86">
        <v>37895</v>
      </c>
      <c r="AH10" s="57"/>
      <c r="AI10" s="48">
        <f>R10</f>
        <v>1.8</v>
      </c>
      <c r="AJ10" s="58"/>
      <c r="AK10" s="49"/>
    </row>
    <row r="11" spans="1:37" x14ac:dyDescent="0.25">
      <c r="A11" s="4" t="s">
        <v>184</v>
      </c>
      <c r="B11" s="5">
        <v>1.8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Q11" s="68" t="s">
        <v>188</v>
      </c>
      <c r="R11" s="47"/>
      <c r="S11" s="48">
        <v>1.9</v>
      </c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69"/>
      <c r="AF11" s="68" t="s">
        <v>188</v>
      </c>
      <c r="AG11" s="86">
        <v>38078</v>
      </c>
      <c r="AH11" s="57"/>
      <c r="AI11" s="58"/>
      <c r="AJ11" s="58"/>
      <c r="AK11" s="49">
        <f>S11</f>
        <v>1.9</v>
      </c>
    </row>
    <row r="12" spans="1:37" x14ac:dyDescent="0.25">
      <c r="A12" s="2" t="s">
        <v>29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Q12" s="68" t="s">
        <v>192</v>
      </c>
      <c r="R12" s="47"/>
      <c r="S12" s="48">
        <v>2</v>
      </c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9"/>
      <c r="AF12" s="68" t="s">
        <v>192</v>
      </c>
      <c r="AG12" s="86">
        <v>38261</v>
      </c>
      <c r="AH12" s="57"/>
      <c r="AI12" s="48">
        <f>S12</f>
        <v>2</v>
      </c>
      <c r="AJ12" s="58"/>
      <c r="AK12" s="49"/>
    </row>
    <row r="13" spans="1:37" x14ac:dyDescent="0.25">
      <c r="A13" s="4" t="s">
        <v>188</v>
      </c>
      <c r="B13" s="5"/>
      <c r="C13" s="5">
        <v>1.9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Q13" s="68" t="s">
        <v>197</v>
      </c>
      <c r="R13" s="47"/>
      <c r="S13" s="48"/>
      <c r="T13" s="48">
        <v>1.9075</v>
      </c>
      <c r="U13" s="48"/>
      <c r="V13" s="48"/>
      <c r="W13" s="48"/>
      <c r="X13" s="48"/>
      <c r="Y13" s="48"/>
      <c r="Z13" s="48"/>
      <c r="AA13" s="48"/>
      <c r="AB13" s="48"/>
      <c r="AC13" s="48"/>
      <c r="AD13" s="49"/>
      <c r="AF13" s="68" t="s">
        <v>197</v>
      </c>
      <c r="AG13" s="86">
        <v>38443</v>
      </c>
      <c r="AH13" s="57"/>
      <c r="AI13" s="58"/>
      <c r="AJ13" s="58"/>
      <c r="AK13" s="49">
        <f>T13</f>
        <v>1.9075</v>
      </c>
    </row>
    <row r="14" spans="1:37" x14ac:dyDescent="0.25">
      <c r="A14" s="4" t="s">
        <v>192</v>
      </c>
      <c r="B14" s="5"/>
      <c r="C14" s="5">
        <v>2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Q14" s="75">
        <v>38626</v>
      </c>
      <c r="R14" s="47"/>
      <c r="S14" s="48"/>
      <c r="T14" s="48">
        <v>1.876470588235295</v>
      </c>
      <c r="U14" s="70"/>
      <c r="V14" s="70"/>
      <c r="W14" s="70"/>
      <c r="X14" s="70"/>
      <c r="Y14" s="70"/>
      <c r="Z14" s="70"/>
      <c r="AA14" s="70"/>
      <c r="AB14" s="70"/>
      <c r="AC14" s="70"/>
      <c r="AD14" s="69"/>
      <c r="AF14" s="75">
        <v>38626</v>
      </c>
      <c r="AG14" s="86">
        <v>38626</v>
      </c>
      <c r="AH14" s="57"/>
      <c r="AI14" s="48">
        <f>T14</f>
        <v>1.876470588235295</v>
      </c>
      <c r="AJ14" s="58"/>
      <c r="AK14" s="49"/>
    </row>
    <row r="15" spans="1:37" x14ac:dyDescent="0.25">
      <c r="A15" s="2" t="s">
        <v>30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Q15" s="68" t="s">
        <v>209</v>
      </c>
      <c r="R15" s="47"/>
      <c r="S15" s="48"/>
      <c r="T15" s="48"/>
      <c r="U15" s="48">
        <v>1.928571428571429</v>
      </c>
      <c r="V15" s="48"/>
      <c r="W15" s="48"/>
      <c r="X15" s="48"/>
      <c r="Y15" s="48"/>
      <c r="Z15" s="48"/>
      <c r="AA15" s="48"/>
      <c r="AB15" s="48"/>
      <c r="AC15" s="48"/>
      <c r="AD15" s="49"/>
      <c r="AF15" s="68" t="s">
        <v>209</v>
      </c>
      <c r="AG15" s="86">
        <v>38808</v>
      </c>
      <c r="AH15" s="57"/>
      <c r="AI15" s="58"/>
      <c r="AJ15" s="58"/>
      <c r="AK15" s="49">
        <f>U15</f>
        <v>1.928571428571429</v>
      </c>
    </row>
    <row r="16" spans="1:37" x14ac:dyDescent="0.25">
      <c r="A16" s="4" t="s">
        <v>197</v>
      </c>
      <c r="B16" s="5"/>
      <c r="C16" s="5"/>
      <c r="D16" s="5">
        <v>1.9075</v>
      </c>
      <c r="E16" s="5"/>
      <c r="F16" s="5"/>
      <c r="G16" s="5"/>
      <c r="H16" s="5"/>
      <c r="I16" s="5"/>
      <c r="J16" s="5"/>
      <c r="K16" s="5"/>
      <c r="L16" s="5"/>
      <c r="M16" s="5"/>
      <c r="N16" s="5"/>
      <c r="Q16" s="68" t="s">
        <v>215</v>
      </c>
      <c r="R16" s="47"/>
      <c r="S16" s="48"/>
      <c r="T16" s="48"/>
      <c r="U16" s="48">
        <v>1.89</v>
      </c>
      <c r="V16" s="48"/>
      <c r="W16" s="48"/>
      <c r="X16" s="48"/>
      <c r="Y16" s="48"/>
      <c r="Z16" s="48"/>
      <c r="AA16" s="48"/>
      <c r="AB16" s="48"/>
      <c r="AC16" s="48"/>
      <c r="AD16" s="49"/>
      <c r="AF16" s="68" t="s">
        <v>215</v>
      </c>
      <c r="AG16" s="86">
        <v>38991</v>
      </c>
      <c r="AH16" s="57"/>
      <c r="AI16" s="48">
        <f>U16</f>
        <v>1.89</v>
      </c>
      <c r="AJ16" s="58"/>
      <c r="AK16" s="49"/>
    </row>
    <row r="17" spans="1:37" x14ac:dyDescent="0.25">
      <c r="A17" s="4" t="s">
        <v>203</v>
      </c>
      <c r="B17" s="5"/>
      <c r="C17" s="5"/>
      <c r="D17" s="5">
        <v>1.876470588235295</v>
      </c>
      <c r="E17" s="5"/>
      <c r="F17" s="5"/>
      <c r="G17" s="5"/>
      <c r="H17" s="5"/>
      <c r="I17" s="5"/>
      <c r="J17" s="5"/>
      <c r="K17" s="5"/>
      <c r="L17" s="5"/>
      <c r="M17" s="5"/>
      <c r="N17" s="5"/>
      <c r="Q17" s="68" t="s">
        <v>221</v>
      </c>
      <c r="R17" s="47"/>
      <c r="S17" s="48"/>
      <c r="T17" s="48"/>
      <c r="U17" s="48"/>
      <c r="V17" s="48">
        <v>1.924816964285714</v>
      </c>
      <c r="W17" s="70"/>
      <c r="X17" s="70"/>
      <c r="Y17" s="70"/>
      <c r="Z17" s="70"/>
      <c r="AA17" s="70"/>
      <c r="AB17" s="70"/>
      <c r="AC17" s="70"/>
      <c r="AD17" s="69"/>
      <c r="AF17" s="68" t="s">
        <v>221</v>
      </c>
      <c r="AG17" s="86">
        <v>39173</v>
      </c>
      <c r="AH17" s="57"/>
      <c r="AI17" s="58"/>
      <c r="AJ17" s="58"/>
      <c r="AK17" s="49">
        <f>V17</f>
        <v>1.924816964285714</v>
      </c>
    </row>
    <row r="18" spans="1:37" x14ac:dyDescent="0.25">
      <c r="A18" s="2" t="s">
        <v>31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Q18" s="68" t="s">
        <v>227</v>
      </c>
      <c r="R18" s="47"/>
      <c r="S18" s="48"/>
      <c r="T18" s="48"/>
      <c r="U18" s="48"/>
      <c r="V18" s="48">
        <v>1.9328237505092549</v>
      </c>
      <c r="W18" s="48"/>
      <c r="X18" s="48"/>
      <c r="Y18" s="48"/>
      <c r="Z18" s="48"/>
      <c r="AA18" s="48"/>
      <c r="AB18" s="48"/>
      <c r="AC18" s="48"/>
      <c r="AD18" s="49"/>
      <c r="AF18" s="68" t="s">
        <v>227</v>
      </c>
      <c r="AG18" s="86">
        <v>39356</v>
      </c>
      <c r="AH18" s="57"/>
      <c r="AI18" s="48">
        <f>V18</f>
        <v>1.9328237505092549</v>
      </c>
      <c r="AJ18" s="58"/>
      <c r="AK18" s="49"/>
    </row>
    <row r="19" spans="1:37" x14ac:dyDescent="0.25">
      <c r="A19" s="4" t="s">
        <v>209</v>
      </c>
      <c r="B19" s="5"/>
      <c r="C19" s="5"/>
      <c r="D19" s="5"/>
      <c r="E19" s="5">
        <v>1.928571428571429</v>
      </c>
      <c r="F19" s="5"/>
      <c r="G19" s="5"/>
      <c r="H19" s="5"/>
      <c r="I19" s="5"/>
      <c r="J19" s="5"/>
      <c r="K19" s="5"/>
      <c r="L19" s="5"/>
      <c r="M19" s="5"/>
      <c r="N19" s="5"/>
      <c r="Q19" s="68" t="s">
        <v>233</v>
      </c>
      <c r="R19" s="47"/>
      <c r="S19" s="48"/>
      <c r="T19" s="48"/>
      <c r="U19" s="48"/>
      <c r="V19" s="48"/>
      <c r="W19" s="48">
        <v>1.9854166666666671</v>
      </c>
      <c r="X19" s="48"/>
      <c r="Y19" s="48"/>
      <c r="Z19" s="48"/>
      <c r="AA19" s="48"/>
      <c r="AB19" s="48"/>
      <c r="AC19" s="48"/>
      <c r="AD19" s="49"/>
      <c r="AF19" s="68" t="s">
        <v>233</v>
      </c>
      <c r="AG19" s="86">
        <v>39539</v>
      </c>
      <c r="AH19" s="57"/>
      <c r="AI19" s="58"/>
      <c r="AJ19" s="58"/>
      <c r="AK19" s="49">
        <f>W19</f>
        <v>1.9854166666666671</v>
      </c>
    </row>
    <row r="20" spans="1:37" x14ac:dyDescent="0.25">
      <c r="A20" s="4" t="s">
        <v>215</v>
      </c>
      <c r="B20" s="5"/>
      <c r="C20" s="5"/>
      <c r="D20" s="5"/>
      <c r="E20" s="5">
        <v>1.89</v>
      </c>
      <c r="F20" s="5"/>
      <c r="G20" s="5"/>
      <c r="H20" s="5"/>
      <c r="I20" s="5"/>
      <c r="J20" s="5"/>
      <c r="K20" s="5"/>
      <c r="L20" s="5"/>
      <c r="M20" s="5"/>
      <c r="N20" s="5"/>
      <c r="Q20" s="68" t="s">
        <v>239</v>
      </c>
      <c r="R20" s="47"/>
      <c r="S20" s="48"/>
      <c r="T20" s="48"/>
      <c r="U20" s="48"/>
      <c r="V20" s="48"/>
      <c r="W20" s="48">
        <v>1.9928571428571431</v>
      </c>
      <c r="X20" s="70"/>
      <c r="Y20" s="70"/>
      <c r="Z20" s="70"/>
      <c r="AA20" s="70"/>
      <c r="AB20" s="70"/>
      <c r="AC20" s="70"/>
      <c r="AD20" s="69"/>
      <c r="AF20" s="68" t="s">
        <v>239</v>
      </c>
      <c r="AG20" s="86">
        <v>39722</v>
      </c>
      <c r="AH20" s="57"/>
      <c r="AI20" s="48">
        <f>W20</f>
        <v>1.9928571428571431</v>
      </c>
      <c r="AJ20" s="58"/>
      <c r="AK20" s="59"/>
    </row>
    <row r="21" spans="1:37" x14ac:dyDescent="0.25">
      <c r="A21" s="2" t="s">
        <v>32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Q21" s="68" t="s">
        <v>245</v>
      </c>
      <c r="R21" s="47"/>
      <c r="S21" s="48"/>
      <c r="T21" s="48"/>
      <c r="U21" s="48"/>
      <c r="V21" s="48"/>
      <c r="W21" s="48"/>
      <c r="X21" s="48">
        <v>1.9281250000000001</v>
      </c>
      <c r="Y21" s="48"/>
      <c r="Z21" s="48"/>
      <c r="AA21" s="48"/>
      <c r="AB21" s="48"/>
      <c r="AC21" s="48"/>
      <c r="AD21" s="49"/>
      <c r="AF21" s="68" t="s">
        <v>245</v>
      </c>
      <c r="AG21" s="86">
        <v>39904</v>
      </c>
      <c r="AH21" s="57"/>
      <c r="AI21" s="58"/>
      <c r="AJ21" s="58"/>
      <c r="AK21" s="49">
        <f>X21</f>
        <v>1.9281250000000001</v>
      </c>
    </row>
    <row r="22" spans="1:37" x14ac:dyDescent="0.25">
      <c r="A22" s="4" t="s">
        <v>221</v>
      </c>
      <c r="B22" s="5"/>
      <c r="C22" s="5"/>
      <c r="D22" s="5"/>
      <c r="E22" s="5"/>
      <c r="F22" s="5">
        <v>1.924816964285714</v>
      </c>
      <c r="G22" s="5"/>
      <c r="H22" s="5"/>
      <c r="I22" s="5"/>
      <c r="J22" s="5"/>
      <c r="K22" s="5"/>
      <c r="L22" s="5"/>
      <c r="M22" s="5"/>
      <c r="N22" s="5"/>
      <c r="Q22" s="68" t="s">
        <v>251</v>
      </c>
      <c r="R22" s="47"/>
      <c r="S22" s="48"/>
      <c r="T22" s="48"/>
      <c r="U22" s="48"/>
      <c r="V22" s="48"/>
      <c r="W22" s="48"/>
      <c r="X22" s="48">
        <v>1.944444444444444</v>
      </c>
      <c r="Y22" s="48"/>
      <c r="Z22" s="48"/>
      <c r="AA22" s="48"/>
      <c r="AB22" s="48"/>
      <c r="AC22" s="48"/>
      <c r="AD22" s="49"/>
      <c r="AF22" s="68" t="s">
        <v>251</v>
      </c>
      <c r="AG22" s="86">
        <v>40087</v>
      </c>
      <c r="AH22" s="57"/>
      <c r="AI22" s="48">
        <f>X22</f>
        <v>1.944444444444444</v>
      </c>
      <c r="AJ22" s="58"/>
      <c r="AK22" s="59"/>
    </row>
    <row r="23" spans="1:37" x14ac:dyDescent="0.25">
      <c r="A23" s="4" t="s">
        <v>227</v>
      </c>
      <c r="B23" s="5"/>
      <c r="C23" s="5"/>
      <c r="D23" s="5"/>
      <c r="E23" s="5"/>
      <c r="F23" s="5">
        <v>1.9328237505092549</v>
      </c>
      <c r="G23" s="5"/>
      <c r="H23" s="5"/>
      <c r="I23" s="5"/>
      <c r="J23" s="5"/>
      <c r="K23" s="5"/>
      <c r="L23" s="5"/>
      <c r="M23" s="5"/>
      <c r="N23" s="5"/>
      <c r="Q23" s="68" t="s">
        <v>257</v>
      </c>
      <c r="R23" s="47"/>
      <c r="S23" s="48"/>
      <c r="T23" s="48"/>
      <c r="U23" s="48"/>
      <c r="V23" s="48"/>
      <c r="W23" s="48"/>
      <c r="X23" s="48"/>
      <c r="Y23" s="48">
        <v>1.89</v>
      </c>
      <c r="Z23" s="70"/>
      <c r="AA23" s="70"/>
      <c r="AB23" s="70"/>
      <c r="AC23" s="70"/>
      <c r="AD23" s="69"/>
      <c r="AF23" s="68" t="s">
        <v>257</v>
      </c>
      <c r="AG23" s="86">
        <v>40269</v>
      </c>
      <c r="AH23" s="57"/>
      <c r="AI23" s="58"/>
      <c r="AJ23" s="58"/>
      <c r="AK23" s="49">
        <f>Y23</f>
        <v>1.89</v>
      </c>
    </row>
    <row r="24" spans="1:37" x14ac:dyDescent="0.25">
      <c r="A24" s="2" t="s">
        <v>33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Q24" s="68" t="s">
        <v>263</v>
      </c>
      <c r="R24" s="47"/>
      <c r="S24" s="48"/>
      <c r="T24" s="48"/>
      <c r="U24" s="48"/>
      <c r="V24" s="48"/>
      <c r="W24" s="48"/>
      <c r="X24" s="48"/>
      <c r="Y24" s="48">
        <v>2.0499999999999998</v>
      </c>
      <c r="Z24" s="48"/>
      <c r="AA24" s="48"/>
      <c r="AB24" s="48"/>
      <c r="AC24" s="48"/>
      <c r="AD24" s="49"/>
      <c r="AF24" s="68" t="s">
        <v>263</v>
      </c>
      <c r="AG24" s="86">
        <v>40452</v>
      </c>
      <c r="AH24" s="57"/>
      <c r="AI24" s="48">
        <f>Y24</f>
        <v>2.0499999999999998</v>
      </c>
      <c r="AJ24" s="58"/>
      <c r="AK24" s="59"/>
    </row>
    <row r="25" spans="1:37" x14ac:dyDescent="0.25">
      <c r="A25" s="4" t="s">
        <v>233</v>
      </c>
      <c r="B25" s="5"/>
      <c r="C25" s="5"/>
      <c r="D25" s="5"/>
      <c r="E25" s="5"/>
      <c r="F25" s="5"/>
      <c r="G25" s="5">
        <v>1.9854166666666671</v>
      </c>
      <c r="H25" s="5"/>
      <c r="I25" s="5"/>
      <c r="J25" s="5"/>
      <c r="K25" s="5"/>
      <c r="L25" s="5"/>
      <c r="M25" s="5"/>
      <c r="N25" s="5"/>
      <c r="Q25" s="68" t="s">
        <v>269</v>
      </c>
      <c r="R25" s="47"/>
      <c r="S25" s="48"/>
      <c r="T25" s="48"/>
      <c r="U25" s="48"/>
      <c r="V25" s="48"/>
      <c r="W25" s="48"/>
      <c r="X25" s="48"/>
      <c r="Y25" s="48"/>
      <c r="Z25" s="48">
        <v>2.1749999999999998</v>
      </c>
      <c r="AA25" s="48"/>
      <c r="AB25" s="48"/>
      <c r="AC25" s="48"/>
      <c r="AD25" s="49"/>
      <c r="AF25" s="68" t="s">
        <v>269</v>
      </c>
      <c r="AG25" s="86">
        <v>40634</v>
      </c>
      <c r="AH25" s="57"/>
      <c r="AI25" s="58"/>
      <c r="AJ25" s="58"/>
      <c r="AK25" s="49">
        <f>Z25</f>
        <v>2.1749999999999998</v>
      </c>
    </row>
    <row r="26" spans="1:37" x14ac:dyDescent="0.25">
      <c r="A26" s="4" t="s">
        <v>239</v>
      </c>
      <c r="B26" s="5"/>
      <c r="C26" s="5"/>
      <c r="D26" s="5"/>
      <c r="E26" s="5"/>
      <c r="F26" s="5"/>
      <c r="G26" s="5">
        <v>1.9928571428571431</v>
      </c>
      <c r="H26" s="5"/>
      <c r="I26" s="5"/>
      <c r="J26" s="5"/>
      <c r="K26" s="5"/>
      <c r="L26" s="5"/>
      <c r="M26" s="5"/>
      <c r="N26" s="5"/>
      <c r="Q26" s="68" t="s">
        <v>275</v>
      </c>
      <c r="R26" s="47"/>
      <c r="S26" s="48"/>
      <c r="T26" s="48"/>
      <c r="U26" s="48"/>
      <c r="V26" s="48"/>
      <c r="W26" s="48"/>
      <c r="X26" s="48"/>
      <c r="Y26" s="48"/>
      <c r="Z26" s="48">
        <v>2.0642857142857141</v>
      </c>
      <c r="AA26" s="70"/>
      <c r="AB26" s="70"/>
      <c r="AC26" s="70"/>
      <c r="AD26" s="69"/>
      <c r="AF26" s="68" t="s">
        <v>275</v>
      </c>
      <c r="AG26" s="86">
        <v>40817</v>
      </c>
      <c r="AH26" s="57"/>
      <c r="AI26" s="48">
        <f>Z26</f>
        <v>2.0642857142857141</v>
      </c>
      <c r="AJ26" s="58"/>
      <c r="AK26" s="59"/>
    </row>
    <row r="27" spans="1:37" x14ac:dyDescent="0.25">
      <c r="A27" s="2" t="s">
        <v>34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68" t="s">
        <v>280</v>
      </c>
      <c r="R27" s="47"/>
      <c r="S27" s="48"/>
      <c r="T27" s="48"/>
      <c r="U27" s="48"/>
      <c r="V27" s="48"/>
      <c r="W27" s="48"/>
      <c r="X27" s="48"/>
      <c r="Y27" s="48"/>
      <c r="Z27" s="48"/>
      <c r="AA27" s="48">
        <v>1.95</v>
      </c>
      <c r="AB27" s="48"/>
      <c r="AC27" s="48"/>
      <c r="AD27" s="49"/>
      <c r="AF27" s="68" t="s">
        <v>280</v>
      </c>
      <c r="AG27" s="86">
        <v>41000</v>
      </c>
      <c r="AH27" s="57"/>
      <c r="AI27" s="58"/>
      <c r="AJ27" s="58"/>
      <c r="AK27" s="49">
        <f>AA27</f>
        <v>1.95</v>
      </c>
    </row>
    <row r="28" spans="1:37" x14ac:dyDescent="0.25">
      <c r="A28" s="4" t="s">
        <v>245</v>
      </c>
      <c r="B28" s="5"/>
      <c r="C28" s="5"/>
      <c r="D28" s="5"/>
      <c r="E28" s="5"/>
      <c r="F28" s="5"/>
      <c r="G28" s="5"/>
      <c r="H28" s="5">
        <v>1.9281250000000001</v>
      </c>
      <c r="I28" s="5"/>
      <c r="J28" s="5"/>
      <c r="K28" s="5"/>
      <c r="L28" s="5"/>
      <c r="M28" s="5"/>
      <c r="N28" s="5"/>
      <c r="Q28" s="68" t="s">
        <v>284</v>
      </c>
      <c r="R28" s="47"/>
      <c r="S28" s="48"/>
      <c r="T28" s="48"/>
      <c r="U28" s="48"/>
      <c r="V28" s="48"/>
      <c r="W28" s="48"/>
      <c r="X28" s="48"/>
      <c r="Y28" s="48"/>
      <c r="Z28" s="48"/>
      <c r="AA28" s="48">
        <v>2.0228571428571431</v>
      </c>
      <c r="AB28" s="48"/>
      <c r="AC28" s="48"/>
      <c r="AD28" s="49"/>
      <c r="AF28" s="68" t="s">
        <v>284</v>
      </c>
      <c r="AG28" s="86">
        <v>41183</v>
      </c>
      <c r="AH28" s="57"/>
      <c r="AI28" s="48">
        <f>AA28</f>
        <v>2.0228571428571431</v>
      </c>
      <c r="AJ28" s="58"/>
      <c r="AK28" s="59"/>
    </row>
    <row r="29" spans="1:37" x14ac:dyDescent="0.25">
      <c r="A29" s="4" t="s">
        <v>251</v>
      </c>
      <c r="B29" s="5"/>
      <c r="C29" s="5"/>
      <c r="D29" s="5"/>
      <c r="E29" s="5"/>
      <c r="F29" s="5"/>
      <c r="G29" s="5"/>
      <c r="H29" s="5">
        <v>1.944444444444444</v>
      </c>
      <c r="I29" s="5"/>
      <c r="J29" s="5"/>
      <c r="K29" s="5"/>
      <c r="L29" s="5"/>
      <c r="M29" s="5"/>
      <c r="N29" s="5"/>
      <c r="Q29" s="68" t="s">
        <v>288</v>
      </c>
      <c r="R29" s="47"/>
      <c r="S29" s="48"/>
      <c r="T29" s="48"/>
      <c r="U29" s="48"/>
      <c r="V29" s="48"/>
      <c r="W29" s="48"/>
      <c r="X29" s="48"/>
      <c r="Y29" s="48"/>
      <c r="Z29" s="48"/>
      <c r="AA29" s="48"/>
      <c r="AB29" s="48">
        <v>1.99211021063851</v>
      </c>
      <c r="AC29" s="70"/>
      <c r="AD29" s="69"/>
      <c r="AF29" s="68" t="s">
        <v>288</v>
      </c>
      <c r="AG29" s="86">
        <v>41365</v>
      </c>
      <c r="AH29" s="57"/>
      <c r="AI29" s="58"/>
      <c r="AJ29" s="58"/>
      <c r="AK29" s="49">
        <f>AB29</f>
        <v>1.99211021063851</v>
      </c>
    </row>
    <row r="30" spans="1:37" x14ac:dyDescent="0.25">
      <c r="A30" s="2" t="s">
        <v>35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Q30" s="68" t="s">
        <v>292</v>
      </c>
      <c r="R30" s="47"/>
      <c r="S30" s="48"/>
      <c r="T30" s="48"/>
      <c r="U30" s="48"/>
      <c r="V30" s="48"/>
      <c r="W30" s="48"/>
      <c r="X30" s="48"/>
      <c r="Y30" s="48"/>
      <c r="Z30" s="48"/>
      <c r="AA30" s="48"/>
      <c r="AB30" s="48">
        <v>1.9968451524889581</v>
      </c>
      <c r="AC30" s="48"/>
      <c r="AD30" s="49"/>
      <c r="AF30" s="68" t="s">
        <v>292</v>
      </c>
      <c r="AG30" s="86">
        <v>41548</v>
      </c>
      <c r="AH30" s="57"/>
      <c r="AI30" s="48">
        <f>AB30</f>
        <v>1.9968451524889581</v>
      </c>
      <c r="AJ30" s="58"/>
      <c r="AK30" s="59"/>
    </row>
    <row r="31" spans="1:37" x14ac:dyDescent="0.25">
      <c r="A31" s="4" t="s">
        <v>257</v>
      </c>
      <c r="B31" s="5"/>
      <c r="C31" s="5"/>
      <c r="D31" s="5"/>
      <c r="E31" s="5"/>
      <c r="F31" s="5"/>
      <c r="G31" s="5"/>
      <c r="H31" s="5"/>
      <c r="I31" s="5">
        <v>1.89</v>
      </c>
      <c r="J31" s="5"/>
      <c r="K31" s="5"/>
      <c r="L31" s="5"/>
      <c r="M31" s="5"/>
      <c r="N31" s="5"/>
      <c r="Q31" s="68" t="s">
        <v>296</v>
      </c>
      <c r="R31" s="47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>
        <v>2.0177145056595198</v>
      </c>
      <c r="AD31" s="49"/>
      <c r="AF31" s="68" t="s">
        <v>296</v>
      </c>
      <c r="AG31" s="86">
        <v>41730</v>
      </c>
      <c r="AH31" s="57"/>
      <c r="AI31" s="58"/>
      <c r="AJ31" s="58"/>
      <c r="AK31" s="49">
        <f>AC31</f>
        <v>2.0177145056595198</v>
      </c>
    </row>
    <row r="32" spans="1:37" x14ac:dyDescent="0.25">
      <c r="A32" s="4" t="s">
        <v>263</v>
      </c>
      <c r="B32" s="5"/>
      <c r="C32" s="5"/>
      <c r="D32" s="5"/>
      <c r="E32" s="5"/>
      <c r="F32" s="5"/>
      <c r="G32" s="5"/>
      <c r="H32" s="5"/>
      <c r="I32" s="5">
        <v>2.0499999999999998</v>
      </c>
      <c r="J32" s="5"/>
      <c r="K32" s="5"/>
      <c r="L32" s="5"/>
      <c r="M32" s="5"/>
      <c r="N32" s="5"/>
      <c r="Q32" s="68" t="s">
        <v>298</v>
      </c>
      <c r="R32" s="47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>
        <v>1.8751221125323949</v>
      </c>
      <c r="AD32" s="69"/>
      <c r="AF32" s="68" t="s">
        <v>298</v>
      </c>
      <c r="AG32" s="86">
        <v>41821</v>
      </c>
      <c r="AH32" s="57"/>
      <c r="AI32" s="58"/>
      <c r="AJ32" s="48">
        <f>AC32</f>
        <v>1.8751221125323949</v>
      </c>
      <c r="AK32" s="59"/>
    </row>
    <row r="33" spans="1:37" x14ac:dyDescent="0.25">
      <c r="A33" s="2" t="s">
        <v>36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Q33" s="68" t="s">
        <v>300</v>
      </c>
      <c r="R33" s="47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>
        <v>1.9383573801009206</v>
      </c>
      <c r="AD33" s="49"/>
      <c r="AF33" s="68" t="s">
        <v>300</v>
      </c>
      <c r="AG33" s="86">
        <v>41913</v>
      </c>
      <c r="AH33" s="57"/>
      <c r="AI33" s="48">
        <f>AC33</f>
        <v>1.9383573801009206</v>
      </c>
      <c r="AJ33" s="58"/>
      <c r="AK33" s="59"/>
    </row>
    <row r="34" spans="1:37" x14ac:dyDescent="0.25">
      <c r="A34" s="4" t="s">
        <v>269</v>
      </c>
      <c r="B34" s="5"/>
      <c r="C34" s="5"/>
      <c r="D34" s="5"/>
      <c r="E34" s="5"/>
      <c r="F34" s="5"/>
      <c r="G34" s="5"/>
      <c r="H34" s="5"/>
      <c r="I34" s="5"/>
      <c r="J34" s="5">
        <v>2.1749999999999998</v>
      </c>
      <c r="K34" s="5"/>
      <c r="L34" s="5"/>
      <c r="M34" s="5"/>
      <c r="N34" s="5"/>
      <c r="Q34" s="68" t="s">
        <v>302</v>
      </c>
      <c r="R34" s="47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9">
        <v>2.007475302168944</v>
      </c>
      <c r="AF34" s="68" t="s">
        <v>302</v>
      </c>
      <c r="AG34" s="86">
        <v>42005</v>
      </c>
      <c r="AH34" s="47">
        <f>AD34</f>
        <v>2.007475302168944</v>
      </c>
      <c r="AI34" s="58"/>
      <c r="AJ34" s="58"/>
      <c r="AK34" s="59"/>
    </row>
    <row r="35" spans="1:37" x14ac:dyDescent="0.25">
      <c r="A35" s="4" t="s">
        <v>275</v>
      </c>
      <c r="B35" s="5"/>
      <c r="C35" s="5"/>
      <c r="D35" s="5"/>
      <c r="E35" s="5"/>
      <c r="F35" s="5"/>
      <c r="G35" s="5"/>
      <c r="H35" s="5"/>
      <c r="I35" s="5"/>
      <c r="J35" s="5">
        <v>2.0642857142857141</v>
      </c>
      <c r="K35" s="5"/>
      <c r="L35" s="5"/>
      <c r="M35" s="5"/>
      <c r="N35" s="5"/>
      <c r="Q35" s="68" t="s">
        <v>304</v>
      </c>
      <c r="R35" s="47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9">
        <v>1.8984363838740028</v>
      </c>
      <c r="AF35" s="68" t="s">
        <v>304</v>
      </c>
      <c r="AG35" s="86">
        <v>42095</v>
      </c>
      <c r="AH35" s="57"/>
      <c r="AI35" s="58"/>
      <c r="AJ35" s="58"/>
      <c r="AK35" s="49">
        <f>AD35</f>
        <v>1.8984363838740028</v>
      </c>
    </row>
    <row r="36" spans="1:37" x14ac:dyDescent="0.25">
      <c r="A36" s="2" t="s">
        <v>37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Q36" s="67" t="s">
        <v>306</v>
      </c>
      <c r="R36" s="50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2">
        <v>1.7545547829011618</v>
      </c>
      <c r="AF36" s="67" t="s">
        <v>306</v>
      </c>
      <c r="AG36" s="87">
        <v>42186</v>
      </c>
      <c r="AH36" s="60"/>
      <c r="AI36" s="61"/>
      <c r="AJ36" s="51">
        <f>AD36</f>
        <v>1.7545547829011618</v>
      </c>
      <c r="AK36" s="78"/>
    </row>
    <row r="37" spans="1:37" x14ac:dyDescent="0.25">
      <c r="A37" s="4" t="s">
        <v>280</v>
      </c>
      <c r="B37" s="5"/>
      <c r="C37" s="5"/>
      <c r="D37" s="5"/>
      <c r="E37" s="5"/>
      <c r="F37" s="5"/>
      <c r="G37" s="5"/>
      <c r="H37" s="5"/>
      <c r="I37" s="5"/>
      <c r="J37" s="5"/>
      <c r="K37" s="5">
        <v>1.95</v>
      </c>
      <c r="L37" s="5"/>
      <c r="M37" s="5"/>
      <c r="N37" s="5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6"/>
      <c r="AC37" s="66"/>
      <c r="AD37" s="66"/>
      <c r="AE37" s="66"/>
      <c r="AF37" s="63"/>
      <c r="AG37" s="63"/>
      <c r="AH37" s="63"/>
      <c r="AI37" s="63"/>
    </row>
    <row r="38" spans="1:37" x14ac:dyDescent="0.25">
      <c r="A38" s="4" t="s">
        <v>284</v>
      </c>
      <c r="B38" s="5"/>
      <c r="C38" s="5"/>
      <c r="D38" s="5"/>
      <c r="E38" s="5"/>
      <c r="F38" s="5"/>
      <c r="G38" s="5"/>
      <c r="H38" s="5"/>
      <c r="I38" s="5"/>
      <c r="J38" s="5"/>
      <c r="K38" s="5">
        <v>2.0228571428571431</v>
      </c>
      <c r="L38" s="5"/>
      <c r="M38" s="5"/>
      <c r="N38" s="5"/>
      <c r="Q38" s="65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3"/>
      <c r="AG38" s="63"/>
      <c r="AH38" s="63"/>
      <c r="AI38" s="63"/>
    </row>
    <row r="39" spans="1:37" x14ac:dyDescent="0.25">
      <c r="A39" s="2" t="s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6"/>
      <c r="AD39" s="66"/>
      <c r="AE39" s="66"/>
      <c r="AF39" s="63"/>
      <c r="AG39" s="63"/>
      <c r="AH39" s="63"/>
      <c r="AI39" s="63"/>
    </row>
    <row r="40" spans="1:37" x14ac:dyDescent="0.25">
      <c r="A40" s="4" t="s">
        <v>288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>
        <v>1.99211021063851</v>
      </c>
      <c r="M40" s="5"/>
      <c r="N40" s="5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6"/>
      <c r="AD40" s="66"/>
      <c r="AE40" s="66"/>
      <c r="AF40" s="63"/>
      <c r="AG40" s="63"/>
      <c r="AH40" s="63"/>
      <c r="AI40" s="63"/>
    </row>
    <row r="41" spans="1:37" x14ac:dyDescent="0.25">
      <c r="A41" s="4" t="s">
        <v>292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>
        <v>1.9968451524889581</v>
      </c>
      <c r="M41" s="5"/>
      <c r="N41" s="5"/>
      <c r="Q41" s="65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3"/>
      <c r="AG41" s="63"/>
      <c r="AH41" s="63"/>
      <c r="AI41" s="63"/>
    </row>
    <row r="42" spans="1:37" x14ac:dyDescent="0.25">
      <c r="A42" s="2" t="s">
        <v>39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6"/>
      <c r="AE42" s="66"/>
      <c r="AF42" s="63"/>
      <c r="AG42" s="63"/>
      <c r="AH42" s="63"/>
      <c r="AI42" s="63"/>
    </row>
    <row r="43" spans="1:37" x14ac:dyDescent="0.25">
      <c r="A43" s="4" t="s">
        <v>296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>
        <v>2.0177145056595198</v>
      </c>
      <c r="N43" s="5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6"/>
      <c r="AE43" s="66"/>
      <c r="AF43" s="63"/>
      <c r="AG43" s="63"/>
      <c r="AH43" s="63"/>
      <c r="AI43" s="63"/>
    </row>
    <row r="44" spans="1:37" x14ac:dyDescent="0.25">
      <c r="A44" s="4" t="s">
        <v>298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>
        <v>1.8751221125323949</v>
      </c>
      <c r="N44" s="5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6"/>
      <c r="AE44" s="66"/>
      <c r="AF44" s="63"/>
      <c r="AG44" s="63"/>
      <c r="AH44" s="63"/>
      <c r="AI44" s="63"/>
    </row>
    <row r="45" spans="1:37" x14ac:dyDescent="0.25">
      <c r="A45" s="4" t="s">
        <v>300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>
        <v>1.9383573801009206</v>
      </c>
      <c r="N45" s="5"/>
      <c r="Q45" s="65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3"/>
      <c r="AG45" s="63"/>
      <c r="AH45" s="63"/>
      <c r="AI45" s="63"/>
    </row>
    <row r="46" spans="1:37" x14ac:dyDescent="0.25">
      <c r="A46" s="2" t="s">
        <v>10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</row>
    <row r="47" spans="1:37" x14ac:dyDescent="0.25">
      <c r="A47" s="4" t="s">
        <v>302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>
        <v>2.007475302168944</v>
      </c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</row>
    <row r="48" spans="1:37" x14ac:dyDescent="0.25">
      <c r="A48" s="4" t="s">
        <v>304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>
        <v>1.8984363838740028</v>
      </c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</row>
    <row r="49" spans="1:14" x14ac:dyDescent="0.25">
      <c r="A49" s="4" t="s">
        <v>306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>
        <v>1.7545547829011618</v>
      </c>
    </row>
  </sheetData>
  <pageMargins left="0.7" right="0.7" top="0.75" bottom="0.75" header="0.3" footer="0.3"/>
  <pageSetup orientation="portrait" horizontalDpi="4294967294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E234"/>
  <sheetViews>
    <sheetView topLeftCell="BZ1" zoomScale="85" zoomScaleNormal="85" workbookViewId="0">
      <selection activeCell="CL64" sqref="CL64"/>
    </sheetView>
  </sheetViews>
  <sheetFormatPr defaultRowHeight="15" x14ac:dyDescent="0.25"/>
  <cols>
    <col min="2" max="2" width="7.5703125" style="24" customWidth="1"/>
    <col min="3" max="8" width="7.5703125" customWidth="1"/>
    <col min="9" max="9" width="6.7109375" customWidth="1"/>
    <col min="10" max="16" width="8.42578125" bestFit="1" customWidth="1"/>
    <col min="17" max="17" width="12.5703125" customWidth="1"/>
    <col min="18" max="24" width="8.140625" customWidth="1"/>
    <col min="25" max="25" width="9.42578125" bestFit="1" customWidth="1"/>
    <col min="153" max="156" width="9.7109375" bestFit="1" customWidth="1"/>
  </cols>
  <sheetData>
    <row r="1" spans="2:161" x14ac:dyDescent="0.25"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/>
      <c r="J1" s="7">
        <v>2</v>
      </c>
      <c r="K1" s="7">
        <v>3</v>
      </c>
      <c r="L1" s="7">
        <v>4</v>
      </c>
      <c r="M1" s="7">
        <v>5</v>
      </c>
      <c r="N1" s="7">
        <v>6</v>
      </c>
      <c r="O1" s="7">
        <v>7</v>
      </c>
      <c r="P1" s="7">
        <v>8</v>
      </c>
      <c r="Q1" s="7"/>
      <c r="R1" s="7"/>
      <c r="S1" s="7"/>
      <c r="T1" s="7"/>
      <c r="U1" s="7"/>
      <c r="V1" s="7"/>
      <c r="W1" s="7"/>
      <c r="X1" s="7"/>
      <c r="Y1" s="7"/>
    </row>
    <row r="2" spans="2:161" x14ac:dyDescent="0.25"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EW2" s="53">
        <v>2</v>
      </c>
      <c r="EX2" s="53">
        <v>3</v>
      </c>
      <c r="EY2" s="53">
        <v>4</v>
      </c>
      <c r="EZ2" s="53">
        <v>5</v>
      </c>
    </row>
    <row r="3" spans="2:161" x14ac:dyDescent="0.25">
      <c r="C3" s="138" t="s">
        <v>329</v>
      </c>
      <c r="D3" s="138"/>
      <c r="E3" s="138"/>
      <c r="F3" s="138"/>
      <c r="G3" s="138"/>
      <c r="H3" s="138"/>
      <c r="I3" s="7"/>
      <c r="CF3" s="135" t="s">
        <v>328</v>
      </c>
      <c r="CG3" s="135"/>
      <c r="CH3" s="135"/>
      <c r="CI3" s="135"/>
      <c r="CJ3" s="135"/>
      <c r="CK3" s="135"/>
      <c r="CL3" s="135"/>
      <c r="CM3" s="135" t="s">
        <v>329</v>
      </c>
      <c r="CN3" s="135"/>
      <c r="CO3" s="135"/>
      <c r="CP3" s="135"/>
      <c r="CQ3" s="135"/>
      <c r="CR3" s="135"/>
      <c r="CS3" s="135"/>
      <c r="CT3" s="135"/>
      <c r="CU3" s="135"/>
      <c r="CV3" s="135"/>
      <c r="CW3" s="135"/>
      <c r="CX3" s="135"/>
      <c r="CY3" s="135"/>
      <c r="CZ3" s="135"/>
      <c r="DA3" s="135"/>
      <c r="DB3" s="135"/>
      <c r="DC3" s="135"/>
      <c r="DD3" s="135"/>
      <c r="DE3" s="135"/>
      <c r="DF3" s="135"/>
      <c r="DG3" s="135"/>
      <c r="DH3" s="135"/>
      <c r="DI3" s="135"/>
      <c r="DJ3" s="135"/>
      <c r="DK3" s="135"/>
      <c r="DL3" s="135"/>
      <c r="DM3" s="135"/>
      <c r="DN3" s="135"/>
      <c r="DO3" s="135"/>
      <c r="DR3" s="135" t="s">
        <v>329</v>
      </c>
      <c r="DS3" s="135"/>
      <c r="DT3" s="135"/>
      <c r="DU3" s="135"/>
      <c r="DV3" s="135"/>
      <c r="DW3" s="135"/>
      <c r="DX3" s="135"/>
      <c r="DY3" s="135"/>
      <c r="DZ3" s="135"/>
      <c r="EA3" s="135"/>
      <c r="EB3" s="135"/>
      <c r="EC3" s="135"/>
      <c r="ED3" s="135"/>
      <c r="EE3" s="135"/>
      <c r="EF3" s="135"/>
      <c r="EG3" s="135"/>
      <c r="EH3" s="135"/>
      <c r="EI3" s="135"/>
      <c r="EJ3" s="135"/>
      <c r="EK3" s="135"/>
      <c r="EL3" s="135"/>
      <c r="EM3" s="135"/>
      <c r="EN3" s="135"/>
      <c r="EO3" s="135"/>
      <c r="EP3" s="135"/>
      <c r="EQ3" s="135"/>
      <c r="ER3" s="135"/>
      <c r="ES3" s="135"/>
      <c r="ET3" s="135"/>
    </row>
    <row r="4" spans="2:161" x14ac:dyDescent="0.25">
      <c r="C4" s="21" t="s">
        <v>309</v>
      </c>
      <c r="D4" s="21">
        <v>12</v>
      </c>
      <c r="E4" s="21">
        <v>24</v>
      </c>
      <c r="F4" s="21">
        <v>36</v>
      </c>
      <c r="G4" s="21">
        <v>48</v>
      </c>
      <c r="H4" s="21">
        <v>60</v>
      </c>
      <c r="I4" s="10"/>
      <c r="CE4" s="23"/>
      <c r="CF4" s="23">
        <v>3</v>
      </c>
      <c r="CG4" s="23">
        <v>6</v>
      </c>
      <c r="CH4" s="23">
        <v>9</v>
      </c>
      <c r="CI4" s="23">
        <v>12</v>
      </c>
      <c r="CJ4" s="23">
        <v>15</v>
      </c>
      <c r="CK4" s="23">
        <v>18</v>
      </c>
      <c r="CL4" s="23">
        <v>21</v>
      </c>
      <c r="CM4" s="23" t="s">
        <v>309</v>
      </c>
      <c r="CN4" s="34">
        <v>1</v>
      </c>
      <c r="CO4" s="34">
        <v>2</v>
      </c>
      <c r="CP4" s="34">
        <v>3</v>
      </c>
      <c r="CQ4" s="34">
        <v>4</v>
      </c>
      <c r="CR4" s="34">
        <v>5</v>
      </c>
      <c r="CS4" s="34">
        <v>6</v>
      </c>
      <c r="CT4" s="34">
        <v>7</v>
      </c>
      <c r="CU4" s="34">
        <v>8</v>
      </c>
      <c r="CV4" s="34">
        <v>9</v>
      </c>
      <c r="CW4" s="34">
        <v>10</v>
      </c>
      <c r="CX4" s="34">
        <v>11</v>
      </c>
      <c r="CY4" s="34">
        <v>12</v>
      </c>
      <c r="CZ4" s="34">
        <v>15</v>
      </c>
      <c r="DA4" s="34">
        <v>18</v>
      </c>
      <c r="DB4" s="34">
        <v>21</v>
      </c>
      <c r="DC4" s="34">
        <v>24</v>
      </c>
      <c r="DD4" s="34">
        <v>27</v>
      </c>
      <c r="DE4" s="34">
        <v>30</v>
      </c>
      <c r="DF4" s="34">
        <v>33</v>
      </c>
      <c r="DG4" s="34">
        <v>36</v>
      </c>
      <c r="DH4" s="34">
        <v>39</v>
      </c>
      <c r="DI4" s="34">
        <v>42</v>
      </c>
      <c r="DJ4" s="34">
        <v>45</v>
      </c>
      <c r="DK4" s="34">
        <v>48</v>
      </c>
      <c r="DL4" s="34">
        <v>51</v>
      </c>
      <c r="DM4" s="34">
        <v>54</v>
      </c>
      <c r="DN4" s="34">
        <v>57</v>
      </c>
      <c r="DO4" s="34">
        <v>60</v>
      </c>
      <c r="DR4" s="23" t="s">
        <v>309</v>
      </c>
      <c r="DS4" s="34">
        <v>1</v>
      </c>
      <c r="DT4" s="34">
        <v>2</v>
      </c>
      <c r="DU4" s="34">
        <v>3</v>
      </c>
      <c r="DV4" s="34">
        <v>4</v>
      </c>
      <c r="DW4" s="34">
        <v>5</v>
      </c>
      <c r="DX4" s="34">
        <v>6</v>
      </c>
      <c r="DY4" s="34">
        <v>7</v>
      </c>
      <c r="DZ4" s="34">
        <v>8</v>
      </c>
      <c r="EA4" s="34">
        <v>9</v>
      </c>
      <c r="EB4" s="34">
        <v>10</v>
      </c>
      <c r="EC4" s="34">
        <v>11</v>
      </c>
      <c r="ED4" s="34">
        <v>12</v>
      </c>
      <c r="EE4" s="34">
        <v>15</v>
      </c>
      <c r="EF4" s="34">
        <v>18</v>
      </c>
      <c r="EG4" s="34">
        <v>21</v>
      </c>
      <c r="EH4" s="34">
        <v>24</v>
      </c>
      <c r="EI4" s="34">
        <v>27</v>
      </c>
      <c r="EJ4" s="34">
        <v>30</v>
      </c>
      <c r="EK4" s="34">
        <v>33</v>
      </c>
      <c r="EL4" s="34">
        <v>36</v>
      </c>
      <c r="EM4" s="34">
        <v>39</v>
      </c>
      <c r="EN4" s="34">
        <v>42</v>
      </c>
      <c r="EO4" s="34">
        <v>45</v>
      </c>
      <c r="EP4" s="34">
        <v>48</v>
      </c>
      <c r="EQ4" s="34">
        <v>51</v>
      </c>
      <c r="ER4" s="34">
        <v>54</v>
      </c>
      <c r="ES4" s="34">
        <v>57</v>
      </c>
      <c r="ET4" s="34">
        <v>60</v>
      </c>
      <c r="EW4" s="79" t="s">
        <v>350</v>
      </c>
      <c r="EX4" s="80" t="s">
        <v>348</v>
      </c>
      <c r="EY4" s="80" t="s">
        <v>349</v>
      </c>
      <c r="EZ4" s="81" t="s">
        <v>347</v>
      </c>
      <c r="FB4" s="79" t="s">
        <v>350</v>
      </c>
      <c r="FC4" s="80" t="s">
        <v>348</v>
      </c>
      <c r="FD4" s="80" t="s">
        <v>349</v>
      </c>
      <c r="FE4" s="81" t="s">
        <v>347</v>
      </c>
    </row>
    <row r="5" spans="2:161" x14ac:dyDescent="0.25">
      <c r="B5" s="22">
        <v>36161</v>
      </c>
      <c r="C5" s="18">
        <f>VLOOKUP($B5,'Data Consensus annual'!$BH$9:$BN$215,'per month Consensus'!C$1,FALSE)</f>
        <v>1.2</v>
      </c>
      <c r="D5" s="18">
        <f>VLOOKUP($B5,'Data Consensus annual'!$BH$9:$BN$215,'per month Consensus'!D$1,FALSE)</f>
        <v>1.6</v>
      </c>
      <c r="E5" s="18" t="str">
        <f>VLOOKUP($B5,'Data Consensus annual'!$BH$9:$BN$215,'per month Consensus'!E$1,FALSE)</f>
        <v/>
      </c>
      <c r="F5" s="18" t="str">
        <f>VLOOKUP($B5,'Data Consensus annual'!$BH$9:$BN$215,'per month Consensus'!F$1,FALSE)</f>
        <v/>
      </c>
      <c r="G5" s="18" t="str">
        <f>VLOOKUP($B5,'Data Consensus annual'!$BH$9:$BN$215,'per month Consensus'!G$1,FALSE)</f>
        <v/>
      </c>
      <c r="H5" s="18" t="str">
        <f>VLOOKUP($B5,'Data Consensus annual'!$BH$9:$BN$215,'per month Consensus'!H$1,FALSE)</f>
        <v/>
      </c>
      <c r="I5" s="18"/>
      <c r="J5" s="5"/>
      <c r="K5" s="5"/>
      <c r="L5" s="5"/>
      <c r="M5" s="5"/>
      <c r="N5" s="5"/>
      <c r="CE5" s="14">
        <v>35977</v>
      </c>
      <c r="CF5" s="18" t="str">
        <f>IF(ISNA(VLOOKUP($CE5,'quarters Consensus'!$GJ$9:$GP$25,'per month Consensus'!J$1,FALSE)),"",VLOOKUP($CE5,'quarters Consensus'!$GJ$9:$GP$25,'per month Consensus'!J$1,FALSE))</f>
        <v/>
      </c>
      <c r="CG5" s="18" t="str">
        <f>IF(ISNA(VLOOKUP($CE5,'quarters Consensus'!$GJ$9:$GP$25,'per month Consensus'!K$1,FALSE)),"",VLOOKUP($CE5,'quarters Consensus'!$GJ$9:$GP$25,'per month Consensus'!K$1,FALSE))</f>
        <v/>
      </c>
      <c r="CH5" s="18" t="str">
        <f>IF(ISNA(VLOOKUP($CE5,'quarters Consensus'!$GJ$9:$GP$25,'per month Consensus'!L$1,FALSE)),"",VLOOKUP($CE5,'quarters Consensus'!$GJ$9:$GP$25,'per month Consensus'!L$1,FALSE))</f>
        <v/>
      </c>
      <c r="CI5" s="18" t="str">
        <f>IF(ISNA(VLOOKUP($CE5,'quarters Consensus'!$GJ$9:$GP$25,'per month Consensus'!M$1,FALSE)),"",VLOOKUP($CE5,'quarters Consensus'!$GJ$9:$GP$25,'per month Consensus'!M$1,FALSE))</f>
        <v/>
      </c>
      <c r="CJ5" s="18" t="str">
        <f>IF(ISNA(VLOOKUP($CE5,'quarters Consensus'!$GJ$9:$GP$25,'per month Consensus'!N$1,FALSE)),"",VLOOKUP($CE5,'quarters Consensus'!$GJ$9:$GP$25,'per month Consensus'!N$1,FALSE))</f>
        <v/>
      </c>
      <c r="CK5" s="18" t="str">
        <f>IF(ISNA(VLOOKUP($CE5,'quarters Consensus'!$GJ$9:$GP$25,'per month Consensus'!O$1,FALSE)),"",VLOOKUP($CE5,'quarters Consensus'!$GJ$9:$GP$25,'per month Consensus'!O$1,FALSE))</f>
        <v/>
      </c>
      <c r="CL5" s="18"/>
      <c r="CM5" s="18">
        <f>IF(ISNA(INDEX('annual Consensus'!$C$4:$AE$210,MATCH('per month Consensus'!$CE5,'annual Consensus'!$B$4:$B$210,0),MATCH('per month Consensus'!CM$4,'annual Consensus'!$C$3:$AE$3,0))),"",INDEX('annual Consensus'!$C$4:$AE$210,MATCH('per month Consensus'!$CE5,'annual Consensus'!$B$4:$B$210,0),MATCH('per month Consensus'!CM$4,'annual Consensus'!$C$3:$AE$3,0)))</f>
        <v>1.4</v>
      </c>
      <c r="CN5" s="18">
        <f>IF(ISNA(INDEX('annual Consensus'!$C$4:$AE$210,MATCH('per month Consensus'!$CE5,'annual Consensus'!$B$4:$B$210,0),MATCH('per month Consensus'!CN$4,'annual Consensus'!$C$3:$AE$3,0))),"",INDEX('annual Consensus'!$C$4:$AE$210,MATCH('per month Consensus'!$CE5,'annual Consensus'!$B$4:$B$210,0),MATCH('per month Consensus'!CN$4,'annual Consensus'!$C$3:$AE$3,0)))</f>
        <v>0</v>
      </c>
      <c r="CO5" s="18">
        <f>IF(ISNA(INDEX('annual Consensus'!$C$4:$AE$210,MATCH('per month Consensus'!$CE5,'annual Consensus'!$B$4:$B$210,0),MATCH('per month Consensus'!CO$4,'annual Consensus'!$C$3:$AE$3,0))),"",INDEX('annual Consensus'!$C$4:$AE$210,MATCH('per month Consensus'!$CE5,'annual Consensus'!$B$4:$B$210,0),MATCH('per month Consensus'!CO$4,'annual Consensus'!$C$3:$AE$3,0)))</f>
        <v>0</v>
      </c>
      <c r="CP5" s="18">
        <f>IF(ISNA(INDEX('annual Consensus'!$C$4:$AE$210,MATCH('per month Consensus'!$CE5,'annual Consensus'!$B$4:$B$210,0),MATCH('per month Consensus'!CP$4,'annual Consensus'!$C$3:$AE$3,0))),"",INDEX('annual Consensus'!$C$4:$AE$210,MATCH('per month Consensus'!$CE5,'annual Consensus'!$B$4:$B$210,0),MATCH('per month Consensus'!CP$4,'annual Consensus'!$C$3:$AE$3,0)))</f>
        <v>0</v>
      </c>
      <c r="CQ5" s="18">
        <f>IF(ISNA(INDEX('annual Consensus'!$C$4:$AE$210,MATCH('per month Consensus'!$CE5,'annual Consensus'!$B$4:$B$210,0),MATCH('per month Consensus'!CQ$4,'annual Consensus'!$C$3:$AE$3,0))),"",INDEX('annual Consensus'!$C$4:$AE$210,MATCH('per month Consensus'!$CE5,'annual Consensus'!$B$4:$B$210,0),MATCH('per month Consensus'!CQ$4,'annual Consensus'!$C$3:$AE$3,0)))</f>
        <v>0</v>
      </c>
      <c r="CR5" s="18">
        <f>IF(ISNA(INDEX('annual Consensus'!$C$4:$AE$210,MATCH('per month Consensus'!$CE5,'annual Consensus'!$B$4:$B$210,0),MATCH('per month Consensus'!CR$4,'annual Consensus'!$C$3:$AE$3,0))),"",INDEX('annual Consensus'!$C$4:$AE$210,MATCH('per month Consensus'!$CE5,'annual Consensus'!$B$4:$B$210,0),MATCH('per month Consensus'!CR$4,'annual Consensus'!$C$3:$AE$3,0)))</f>
        <v>0</v>
      </c>
      <c r="CS5" s="18">
        <f>IF(ISNA(INDEX('annual Consensus'!$C$4:$AE$210,MATCH('per month Consensus'!$CE5,'annual Consensus'!$B$4:$B$210,0),MATCH('per month Consensus'!CS$4,'annual Consensus'!$C$3:$AE$3,0))),"",INDEX('annual Consensus'!$C$4:$AE$210,MATCH('per month Consensus'!$CE5,'annual Consensus'!$B$4:$B$210,0),MATCH('per month Consensus'!CS$4,'annual Consensus'!$C$3:$AE$3,0)))</f>
        <v>1.8</v>
      </c>
      <c r="CT5" s="18">
        <f>IF(ISNA(INDEX('annual Consensus'!$C$4:$AE$210,MATCH('per month Consensus'!$CE5,'annual Consensus'!$B$4:$B$210,0),MATCH('per month Consensus'!CT$4,'annual Consensus'!$C$3:$AE$3,0))),"",INDEX('annual Consensus'!$C$4:$AE$210,MATCH('per month Consensus'!$CE5,'annual Consensus'!$B$4:$B$210,0),MATCH('per month Consensus'!CT$4,'annual Consensus'!$C$3:$AE$3,0)))</f>
        <v>0</v>
      </c>
      <c r="CU5" s="18">
        <f>IF(ISNA(INDEX('annual Consensus'!$C$4:$AE$210,MATCH('per month Consensus'!$CE5,'annual Consensus'!$B$4:$B$210,0),MATCH('per month Consensus'!CU$4,'annual Consensus'!$C$3:$AE$3,0))),"",INDEX('annual Consensus'!$C$4:$AE$210,MATCH('per month Consensus'!$CE5,'annual Consensus'!$B$4:$B$210,0),MATCH('per month Consensus'!CU$4,'annual Consensus'!$C$3:$AE$3,0)))</f>
        <v>0</v>
      </c>
      <c r="CV5" s="18">
        <f>IF(ISNA(INDEX('annual Consensus'!$C$4:$AE$210,MATCH('per month Consensus'!$CE5,'annual Consensus'!$B$4:$B$210,0),MATCH('per month Consensus'!CV$4,'annual Consensus'!$C$3:$AE$3,0))),"",INDEX('annual Consensus'!$C$4:$AE$210,MATCH('per month Consensus'!$CE5,'annual Consensus'!$B$4:$B$210,0),MATCH('per month Consensus'!CV$4,'annual Consensus'!$C$3:$AE$3,0)))</f>
        <v>0</v>
      </c>
      <c r="CW5" s="18">
        <f>IF(ISNA(INDEX('annual Consensus'!$C$4:$AE$210,MATCH('per month Consensus'!$CE5,'annual Consensus'!$B$4:$B$210,0),MATCH('per month Consensus'!CW$4,'annual Consensus'!$C$3:$AE$3,0))),"",INDEX('annual Consensus'!$C$4:$AE$210,MATCH('per month Consensus'!$CE5,'annual Consensus'!$B$4:$B$210,0),MATCH('per month Consensus'!CW$4,'annual Consensus'!$C$3:$AE$3,0)))</f>
        <v>0</v>
      </c>
      <c r="CX5" s="18">
        <f>IF(ISNA(INDEX('annual Consensus'!$C$4:$AE$210,MATCH('per month Consensus'!$CE5,'annual Consensus'!$B$4:$B$210,0),MATCH('per month Consensus'!CX$4,'annual Consensus'!$C$3:$AE$3,0))),"",INDEX('annual Consensus'!$C$4:$AE$210,MATCH('per month Consensus'!$CE5,'annual Consensus'!$B$4:$B$210,0),MATCH('per month Consensus'!CX$4,'annual Consensus'!$C$3:$AE$3,0)))</f>
        <v>0</v>
      </c>
      <c r="CY5" s="18">
        <f>IF(ISNA(INDEX('annual Consensus'!$C$4:$AE$210,MATCH('per month Consensus'!$CE5,'annual Consensus'!$B$4:$B$210,0),MATCH('per month Consensus'!CY$4,'annual Consensus'!$C$3:$AE$3,0))),"",INDEX('annual Consensus'!$C$4:$AE$210,MATCH('per month Consensus'!$CE5,'annual Consensus'!$B$4:$B$210,0),MATCH('per month Consensus'!CY$4,'annual Consensus'!$C$3:$AE$3,0)))</f>
        <v>0</v>
      </c>
      <c r="CZ5" s="18">
        <f>IF(ISNA(INDEX('annual Consensus'!$C$4:$AE$210,MATCH('per month Consensus'!$CE5,'annual Consensus'!$B$4:$B$210,0),MATCH('per month Consensus'!CZ$4,'annual Consensus'!$C$3:$AE$3,0))),"",INDEX('annual Consensus'!$C$4:$AE$210,MATCH('per month Consensus'!$CE5,'annual Consensus'!$B$4:$B$210,0),MATCH('per month Consensus'!CZ$4,'annual Consensus'!$C$3:$AE$3,0)))</f>
        <v>0</v>
      </c>
      <c r="DA5" s="18">
        <f>IF(ISNA(INDEX('annual Consensus'!$C$4:$AE$210,MATCH('per month Consensus'!$CE5,'annual Consensus'!$B$4:$B$210,0),MATCH('per month Consensus'!DA$4,'annual Consensus'!$C$3:$AE$3,0))),"",INDEX('annual Consensus'!$C$4:$AE$210,MATCH('per month Consensus'!$CE5,'annual Consensus'!$B$4:$B$210,0),MATCH('per month Consensus'!DA$4,'annual Consensus'!$C$3:$AE$3,0)))</f>
        <v>0</v>
      </c>
      <c r="DB5" s="18">
        <f>IF(ISNA(INDEX('annual Consensus'!$C$4:$AE$210,MATCH('per month Consensus'!$CE5,'annual Consensus'!$B$4:$B$210,0),MATCH('per month Consensus'!DB$4,'annual Consensus'!$C$3:$AE$3,0))),"",INDEX('annual Consensus'!$C$4:$AE$210,MATCH('per month Consensus'!$CE5,'annual Consensus'!$B$4:$B$210,0),MATCH('per month Consensus'!DB$4,'annual Consensus'!$C$3:$AE$3,0)))</f>
        <v>0</v>
      </c>
      <c r="DC5" s="18">
        <f>IF(ISNA(INDEX('annual Consensus'!$C$4:$AE$210,MATCH('per month Consensus'!$CE5,'annual Consensus'!$B$4:$B$210,0),MATCH('per month Consensus'!DC$4,'annual Consensus'!$C$3:$AE$3,0))),"",INDEX('annual Consensus'!$C$4:$AE$210,MATCH('per month Consensus'!$CE5,'annual Consensus'!$B$4:$B$210,0),MATCH('per month Consensus'!DC$4,'annual Consensus'!$C$3:$AE$3,0)))</f>
        <v>0</v>
      </c>
      <c r="DD5" s="18">
        <f>IF(ISNA(INDEX('annual Consensus'!$C$4:$AE$210,MATCH('per month Consensus'!$CE5,'annual Consensus'!$B$4:$B$210,0),MATCH('per month Consensus'!DD$4,'annual Consensus'!$C$3:$AE$3,0))),"",INDEX('annual Consensus'!$C$4:$AE$210,MATCH('per month Consensus'!$CE5,'annual Consensus'!$B$4:$B$210,0),MATCH('per month Consensus'!DD$4,'annual Consensus'!$C$3:$AE$3,0)))</f>
        <v>0</v>
      </c>
      <c r="DE5" s="18">
        <f>IF(ISNA(INDEX('annual Consensus'!$C$4:$AE$210,MATCH('per month Consensus'!$CE5,'annual Consensus'!$B$4:$B$210,0),MATCH('per month Consensus'!DE$4,'annual Consensus'!$C$3:$AE$3,0))),"",INDEX('annual Consensus'!$C$4:$AE$210,MATCH('per month Consensus'!$CE5,'annual Consensus'!$B$4:$B$210,0),MATCH('per month Consensus'!DE$4,'annual Consensus'!$C$3:$AE$3,0)))</f>
        <v>0</v>
      </c>
      <c r="DF5" s="18">
        <f>IF(ISNA(INDEX('annual Consensus'!$C$4:$AE$210,MATCH('per month Consensus'!$CE5,'annual Consensus'!$B$4:$B$210,0),MATCH('per month Consensus'!DF$4,'annual Consensus'!$C$3:$AE$3,0))),"",INDEX('annual Consensus'!$C$4:$AE$210,MATCH('per month Consensus'!$CE5,'annual Consensus'!$B$4:$B$210,0),MATCH('per month Consensus'!DF$4,'annual Consensus'!$C$3:$AE$3,0)))</f>
        <v>0</v>
      </c>
      <c r="DG5" s="18">
        <f>IF(ISNA(INDEX('annual Consensus'!$C$4:$AE$210,MATCH('per month Consensus'!$CE5,'annual Consensus'!$B$4:$B$210,0),MATCH('per month Consensus'!DG$4,'annual Consensus'!$C$3:$AE$3,0))),"",INDEX('annual Consensus'!$C$4:$AE$210,MATCH('per month Consensus'!$CE5,'annual Consensus'!$B$4:$B$210,0),MATCH('per month Consensus'!DG$4,'annual Consensus'!$C$3:$AE$3,0)))</f>
        <v>0</v>
      </c>
      <c r="DH5" s="18">
        <f>IF(ISNA(INDEX('annual Consensus'!$C$4:$AE$210,MATCH('per month Consensus'!$CE5,'annual Consensus'!$B$4:$B$210,0),MATCH('per month Consensus'!DH$4,'annual Consensus'!$C$3:$AE$3,0))),"",INDEX('annual Consensus'!$C$4:$AE$210,MATCH('per month Consensus'!$CE5,'annual Consensus'!$B$4:$B$210,0),MATCH('per month Consensus'!DH$4,'annual Consensus'!$C$3:$AE$3,0)))</f>
        <v>0</v>
      </c>
      <c r="DI5" s="18">
        <f>IF(ISNA(INDEX('annual Consensus'!$C$4:$AE$210,MATCH('per month Consensus'!$CE5,'annual Consensus'!$B$4:$B$210,0),MATCH('per month Consensus'!DI$4,'annual Consensus'!$C$3:$AE$3,0))),"",INDEX('annual Consensus'!$C$4:$AE$210,MATCH('per month Consensus'!$CE5,'annual Consensus'!$B$4:$B$210,0),MATCH('per month Consensus'!DI$4,'annual Consensus'!$C$3:$AE$3,0)))</f>
        <v>0</v>
      </c>
      <c r="DJ5" s="18">
        <f>IF(ISNA(INDEX('annual Consensus'!$C$4:$AE$210,MATCH('per month Consensus'!$CE5,'annual Consensus'!$B$4:$B$210,0),MATCH('per month Consensus'!DJ$4,'annual Consensus'!$C$3:$AE$3,0))),"",INDEX('annual Consensus'!$C$4:$AE$210,MATCH('per month Consensus'!$CE5,'annual Consensus'!$B$4:$B$210,0),MATCH('per month Consensus'!DJ$4,'annual Consensus'!$C$3:$AE$3,0)))</f>
        <v>0</v>
      </c>
      <c r="DK5" s="18">
        <f>IF(ISNA(INDEX('annual Consensus'!$C$4:$AE$210,MATCH('per month Consensus'!$CE5,'annual Consensus'!$B$4:$B$210,0),MATCH('per month Consensus'!DK$4,'annual Consensus'!$C$3:$AE$3,0))),"",INDEX('annual Consensus'!$C$4:$AE$210,MATCH('per month Consensus'!$CE5,'annual Consensus'!$B$4:$B$210,0),MATCH('per month Consensus'!DK$4,'annual Consensus'!$C$3:$AE$3,0)))</f>
        <v>0</v>
      </c>
      <c r="DL5" s="18">
        <f>IF(ISNA(INDEX('annual Consensus'!$C$4:$AE$210,MATCH('per month Consensus'!$CE5,'annual Consensus'!$B$4:$B$210,0),MATCH('per month Consensus'!DL$4,'annual Consensus'!$C$3:$AE$3,0))),"",INDEX('annual Consensus'!$C$4:$AE$210,MATCH('per month Consensus'!$CE5,'annual Consensus'!$B$4:$B$210,0),MATCH('per month Consensus'!DL$4,'annual Consensus'!$C$3:$AE$3,0)))</f>
        <v>0</v>
      </c>
      <c r="DM5" s="18">
        <f>IF(ISNA(INDEX('annual Consensus'!$C$4:$AE$210,MATCH('per month Consensus'!$CE5,'annual Consensus'!$B$4:$B$210,0),MATCH('per month Consensus'!DM$4,'annual Consensus'!$C$3:$AE$3,0))),"",INDEX('annual Consensus'!$C$4:$AE$210,MATCH('per month Consensus'!$CE5,'annual Consensus'!$B$4:$B$210,0),MATCH('per month Consensus'!DM$4,'annual Consensus'!$C$3:$AE$3,0)))</f>
        <v>0</v>
      </c>
      <c r="DN5" s="18">
        <f>IF(ISNA(INDEX('annual Consensus'!$C$4:$AE$210,MATCH('per month Consensus'!$CE5,'annual Consensus'!$B$4:$B$210,0),MATCH('per month Consensus'!DN$4,'annual Consensus'!$C$3:$AE$3,0))),"",INDEX('annual Consensus'!$C$4:$AE$210,MATCH('per month Consensus'!$CE5,'annual Consensus'!$B$4:$B$210,0),MATCH('per month Consensus'!DN$4,'annual Consensus'!$C$3:$AE$3,0)))</f>
        <v>0</v>
      </c>
      <c r="DO5" s="18">
        <f>IF(ISNA(INDEX('annual Consensus'!$C$4:$AE$210,MATCH('per month Consensus'!$CE5,'annual Consensus'!$B$4:$B$210,0),MATCH('per month Consensus'!DO$4,'annual Consensus'!$C$3:$AE$3,0))),"",INDEX('annual Consensus'!$C$4:$AE$210,MATCH('per month Consensus'!$CE5,'annual Consensus'!$B$4:$B$210,0),MATCH('per month Consensus'!DO$4,'annual Consensus'!$C$3:$AE$3,0)))</f>
        <v>0</v>
      </c>
      <c r="DR5" s="18">
        <f>IF(CM5=0,"",CM5)</f>
        <v>1.4</v>
      </c>
      <c r="DS5" s="18" t="str">
        <f t="shared" ref="DS5:ET5" si="0">IF(CN5=0,"",CN5)</f>
        <v/>
      </c>
      <c r="DT5" s="18" t="str">
        <f t="shared" si="0"/>
        <v/>
      </c>
      <c r="DU5" s="18" t="str">
        <f t="shared" si="0"/>
        <v/>
      </c>
      <c r="DV5" s="18" t="str">
        <f t="shared" si="0"/>
        <v/>
      </c>
      <c r="DW5" s="18" t="str">
        <f t="shared" si="0"/>
        <v/>
      </c>
      <c r="DX5" s="18">
        <f t="shared" si="0"/>
        <v>1.8</v>
      </c>
      <c r="DY5" s="18" t="str">
        <f t="shared" si="0"/>
        <v/>
      </c>
      <c r="DZ5" s="18" t="str">
        <f t="shared" si="0"/>
        <v/>
      </c>
      <c r="EA5" s="18" t="str">
        <f t="shared" si="0"/>
        <v/>
      </c>
      <c r="EB5" s="18" t="str">
        <f t="shared" si="0"/>
        <v/>
      </c>
      <c r="EC5" s="18" t="str">
        <f t="shared" si="0"/>
        <v/>
      </c>
      <c r="ED5" s="18" t="str">
        <f t="shared" si="0"/>
        <v/>
      </c>
      <c r="EE5" s="18" t="str">
        <f t="shared" si="0"/>
        <v/>
      </c>
      <c r="EF5" s="18" t="str">
        <f t="shared" si="0"/>
        <v/>
      </c>
      <c r="EG5" s="18" t="str">
        <f t="shared" si="0"/>
        <v/>
      </c>
      <c r="EH5" s="18" t="str">
        <f t="shared" si="0"/>
        <v/>
      </c>
      <c r="EI5" s="18" t="str">
        <f t="shared" si="0"/>
        <v/>
      </c>
      <c r="EJ5" s="18" t="str">
        <f t="shared" si="0"/>
        <v/>
      </c>
      <c r="EK5" s="18" t="str">
        <f t="shared" si="0"/>
        <v/>
      </c>
      <c r="EL5" s="18" t="str">
        <f t="shared" si="0"/>
        <v/>
      </c>
      <c r="EM5" s="18" t="str">
        <f t="shared" si="0"/>
        <v/>
      </c>
      <c r="EN5" s="18" t="str">
        <f t="shared" si="0"/>
        <v/>
      </c>
      <c r="EO5" s="18" t="str">
        <f t="shared" si="0"/>
        <v/>
      </c>
      <c r="EP5" s="18" t="str">
        <f t="shared" si="0"/>
        <v/>
      </c>
      <c r="EQ5" s="18" t="str">
        <f t="shared" si="0"/>
        <v/>
      </c>
      <c r="ER5" s="18" t="str">
        <f t="shared" si="0"/>
        <v/>
      </c>
      <c r="ES5" s="18" t="str">
        <f t="shared" si="0"/>
        <v/>
      </c>
      <c r="ET5" s="18" t="str">
        <f t="shared" si="0"/>
        <v/>
      </c>
      <c r="EV5" s="85">
        <v>35977</v>
      </c>
      <c r="EW5" s="54" t="str">
        <f>IF(ISNA(VLOOKUP('per month Consensus'!$EV5,'5y averages Consensus'!$AG$9:$AK$36,'per month Consensus'!EW$2,FALSE)),"",VLOOKUP('per month Consensus'!$EV5,'5y averages Consensus'!$AG$9:$AK$36,'per month Consensus'!EW$2,FALSE))</f>
        <v/>
      </c>
      <c r="EX5" s="55" t="str">
        <f>IF(ISNA(VLOOKUP('per month Consensus'!$EV5,'5y averages Consensus'!$AG$9:$AK$36,'per month Consensus'!EX$2,FALSE)),"",VLOOKUP('per month Consensus'!$EV5,'5y averages Consensus'!$AG$9:$AK$36,'per month Consensus'!EX$2,FALSE))</f>
        <v/>
      </c>
      <c r="EY5" s="55" t="str">
        <f>IF(ISNA(VLOOKUP('per month Consensus'!$EV5,'5y averages Consensus'!$AG$9:$AK$36,'per month Consensus'!EY$2,FALSE)),"",VLOOKUP('per month Consensus'!$EV5,'5y averages Consensus'!$AG$9:$AK$36,'per month Consensus'!EY$2,FALSE))</f>
        <v/>
      </c>
      <c r="EZ5" s="56" t="str">
        <f>IF(ISNA(VLOOKUP('per month Consensus'!$EV5,'5y averages Consensus'!$AG$9:$AK$36,'per month Consensus'!EZ$2,FALSE)),"",VLOOKUP('per month Consensus'!$EV5,'5y averages Consensus'!$AG$9:$AK$36,'per month Consensus'!EZ$2,FALSE))</f>
        <v/>
      </c>
      <c r="FA5" s="53"/>
      <c r="FB5" s="53" t="str">
        <f>IF(EW5=0,"",EW5)</f>
        <v/>
      </c>
      <c r="FC5" s="53" t="str">
        <f t="shared" ref="FC5:FE5" si="1">IF(EX5=0,"",EX5)</f>
        <v/>
      </c>
      <c r="FD5" s="53" t="str">
        <f t="shared" si="1"/>
        <v/>
      </c>
      <c r="FE5" s="53" t="str">
        <f t="shared" si="1"/>
        <v/>
      </c>
    </row>
    <row r="6" spans="2:161" x14ac:dyDescent="0.25">
      <c r="B6" s="22">
        <v>36526</v>
      </c>
      <c r="C6" s="18">
        <f>VLOOKUP($B6,'Data Consensus annual'!$BH$9:$BN$215,'per month Consensus'!C$1,FALSE)</f>
        <v>1.6</v>
      </c>
      <c r="D6" s="18">
        <f>VLOOKUP($B6,'Data Consensus annual'!$BH$9:$BN$215,'per month Consensus'!D$1,FALSE)</f>
        <v>1.6</v>
      </c>
      <c r="E6" s="18" t="str">
        <f>VLOOKUP($B6,'Data Consensus annual'!$BH$9:$BN$215,'per month Consensus'!E$1,FALSE)</f>
        <v/>
      </c>
      <c r="F6" s="18" t="str">
        <f>VLOOKUP($B6,'Data Consensus annual'!$BH$9:$BN$215,'per month Consensus'!F$1,FALSE)</f>
        <v/>
      </c>
      <c r="G6" s="18" t="str">
        <f>VLOOKUP($B6,'Data Consensus annual'!$BH$9:$BN$215,'per month Consensus'!G$1,FALSE)</f>
        <v/>
      </c>
      <c r="H6" s="18" t="str">
        <f>VLOOKUP($B6,'Data Consensus annual'!$BH$9:$BN$215,'per month Consensus'!H$1,FALSE)</f>
        <v/>
      </c>
      <c r="I6" s="27"/>
      <c r="J6" s="5"/>
      <c r="K6" s="5"/>
      <c r="L6" s="5"/>
      <c r="M6" s="5"/>
      <c r="N6" s="5"/>
      <c r="CE6" s="14">
        <v>36008</v>
      </c>
      <c r="CF6" s="18" t="str">
        <f>IF(ISNA(VLOOKUP($CE6,'quarters Consensus'!$GJ$9:$GP$25,'per month Consensus'!J$1,FALSE)),"",VLOOKUP($CE6,'quarters Consensus'!$GJ$9:$GP$25,'per month Consensus'!J$1,FALSE))</f>
        <v/>
      </c>
      <c r="CG6" s="18" t="str">
        <f>IF(ISNA(VLOOKUP($CE6,'quarters Consensus'!$GJ$9:$GP$25,'per month Consensus'!K$1,FALSE)),"",VLOOKUP($CE6,'quarters Consensus'!$GJ$9:$GP$25,'per month Consensus'!K$1,FALSE))</f>
        <v/>
      </c>
      <c r="CH6" s="18" t="str">
        <f>IF(ISNA(VLOOKUP($CE6,'quarters Consensus'!$GJ$9:$GP$25,'per month Consensus'!L$1,FALSE)),"",VLOOKUP($CE6,'quarters Consensus'!$GJ$9:$GP$25,'per month Consensus'!L$1,FALSE))</f>
        <v/>
      </c>
      <c r="CI6" s="18" t="str">
        <f>IF(ISNA(VLOOKUP($CE6,'quarters Consensus'!$GJ$9:$GP$25,'per month Consensus'!M$1,FALSE)),"",VLOOKUP($CE6,'quarters Consensus'!$GJ$9:$GP$25,'per month Consensus'!M$1,FALSE))</f>
        <v/>
      </c>
      <c r="CJ6" s="18" t="str">
        <f>IF(ISNA(VLOOKUP($CE6,'quarters Consensus'!$GJ$9:$GP$25,'per month Consensus'!N$1,FALSE)),"",VLOOKUP($CE6,'quarters Consensus'!$GJ$9:$GP$25,'per month Consensus'!N$1,FALSE))</f>
        <v/>
      </c>
      <c r="CK6" s="18" t="str">
        <f>IF(ISNA(VLOOKUP($CE6,'quarters Consensus'!$GJ$9:$GP$25,'per month Consensus'!O$1,FALSE)),"",VLOOKUP($CE6,'quarters Consensus'!$GJ$9:$GP$25,'per month Consensus'!O$1,FALSE))</f>
        <v/>
      </c>
      <c r="CL6" s="18"/>
      <c r="CM6" s="18">
        <f>IF(ISNA(INDEX('annual Consensus'!$C$4:$AE$210,MATCH('per month Consensus'!$CE6,'annual Consensus'!$B$4:$B$210,0),MATCH('per month Consensus'!CM$4,'annual Consensus'!$C$3:$AE$3,0))),"",INDEX('annual Consensus'!$C$4:$AE$210,MATCH('per month Consensus'!$CE6,'annual Consensus'!$B$4:$B$210,0),MATCH('per month Consensus'!CM$4,'annual Consensus'!$C$3:$AE$3,0)))</f>
        <v>1.4</v>
      </c>
      <c r="CN6" s="18">
        <f>IF(ISNA(INDEX('annual Consensus'!$C$4:$AE$210,MATCH('per month Consensus'!$CE6,'annual Consensus'!$B$4:$B$210,0),MATCH('per month Consensus'!CN$4,'annual Consensus'!$C$3:$AE$3,0))),"",INDEX('annual Consensus'!$C$4:$AE$210,MATCH('per month Consensus'!$CE6,'annual Consensus'!$B$4:$B$210,0),MATCH('per month Consensus'!CN$4,'annual Consensus'!$C$3:$AE$3,0)))</f>
        <v>0</v>
      </c>
      <c r="CO6" s="18">
        <f>IF(ISNA(INDEX('annual Consensus'!$C$4:$AE$210,MATCH('per month Consensus'!$CE6,'annual Consensus'!$B$4:$B$210,0),MATCH('per month Consensus'!CO$4,'annual Consensus'!$C$3:$AE$3,0))),"",INDEX('annual Consensus'!$C$4:$AE$210,MATCH('per month Consensus'!$CE6,'annual Consensus'!$B$4:$B$210,0),MATCH('per month Consensus'!CO$4,'annual Consensus'!$C$3:$AE$3,0)))</f>
        <v>0</v>
      </c>
      <c r="CP6" s="18">
        <f>IF(ISNA(INDEX('annual Consensus'!$C$4:$AE$210,MATCH('per month Consensus'!$CE6,'annual Consensus'!$B$4:$B$210,0),MATCH('per month Consensus'!CP$4,'annual Consensus'!$C$3:$AE$3,0))),"",INDEX('annual Consensus'!$C$4:$AE$210,MATCH('per month Consensus'!$CE6,'annual Consensus'!$B$4:$B$210,0),MATCH('per month Consensus'!CP$4,'annual Consensus'!$C$3:$AE$3,0)))</f>
        <v>0</v>
      </c>
      <c r="CQ6" s="18">
        <f>IF(ISNA(INDEX('annual Consensus'!$C$4:$AE$210,MATCH('per month Consensus'!$CE6,'annual Consensus'!$B$4:$B$210,0),MATCH('per month Consensus'!CQ$4,'annual Consensus'!$C$3:$AE$3,0))),"",INDEX('annual Consensus'!$C$4:$AE$210,MATCH('per month Consensus'!$CE6,'annual Consensus'!$B$4:$B$210,0),MATCH('per month Consensus'!CQ$4,'annual Consensus'!$C$3:$AE$3,0)))</f>
        <v>0</v>
      </c>
      <c r="CR6" s="18">
        <f>IF(ISNA(INDEX('annual Consensus'!$C$4:$AE$210,MATCH('per month Consensus'!$CE6,'annual Consensus'!$B$4:$B$210,0),MATCH('per month Consensus'!CR$4,'annual Consensus'!$C$3:$AE$3,0))),"",INDEX('annual Consensus'!$C$4:$AE$210,MATCH('per month Consensus'!$CE6,'annual Consensus'!$B$4:$B$210,0),MATCH('per month Consensus'!CR$4,'annual Consensus'!$C$3:$AE$3,0)))</f>
        <v>1.7</v>
      </c>
      <c r="CS6" s="18">
        <f>IF(ISNA(INDEX('annual Consensus'!$C$4:$AE$210,MATCH('per month Consensus'!$CE6,'annual Consensus'!$B$4:$B$210,0),MATCH('per month Consensus'!CS$4,'annual Consensus'!$C$3:$AE$3,0))),"",INDEX('annual Consensus'!$C$4:$AE$210,MATCH('per month Consensus'!$CE6,'annual Consensus'!$B$4:$B$210,0),MATCH('per month Consensus'!CS$4,'annual Consensus'!$C$3:$AE$3,0)))</f>
        <v>0</v>
      </c>
      <c r="CT6" s="18">
        <f>IF(ISNA(INDEX('annual Consensus'!$C$4:$AE$210,MATCH('per month Consensus'!$CE6,'annual Consensus'!$B$4:$B$210,0),MATCH('per month Consensus'!CT$4,'annual Consensus'!$C$3:$AE$3,0))),"",INDEX('annual Consensus'!$C$4:$AE$210,MATCH('per month Consensus'!$CE6,'annual Consensus'!$B$4:$B$210,0),MATCH('per month Consensus'!CT$4,'annual Consensus'!$C$3:$AE$3,0)))</f>
        <v>0</v>
      </c>
      <c r="CU6" s="18">
        <f>IF(ISNA(INDEX('annual Consensus'!$C$4:$AE$210,MATCH('per month Consensus'!$CE6,'annual Consensus'!$B$4:$B$210,0),MATCH('per month Consensus'!CU$4,'annual Consensus'!$C$3:$AE$3,0))),"",INDEX('annual Consensus'!$C$4:$AE$210,MATCH('per month Consensus'!$CE6,'annual Consensus'!$B$4:$B$210,0),MATCH('per month Consensus'!CU$4,'annual Consensus'!$C$3:$AE$3,0)))</f>
        <v>0</v>
      </c>
      <c r="CV6" s="18">
        <f>IF(ISNA(INDEX('annual Consensus'!$C$4:$AE$210,MATCH('per month Consensus'!$CE6,'annual Consensus'!$B$4:$B$210,0),MATCH('per month Consensus'!CV$4,'annual Consensus'!$C$3:$AE$3,0))),"",INDEX('annual Consensus'!$C$4:$AE$210,MATCH('per month Consensus'!$CE6,'annual Consensus'!$B$4:$B$210,0),MATCH('per month Consensus'!CV$4,'annual Consensus'!$C$3:$AE$3,0)))</f>
        <v>0</v>
      </c>
      <c r="CW6" s="18">
        <f>IF(ISNA(INDEX('annual Consensus'!$C$4:$AE$210,MATCH('per month Consensus'!$CE6,'annual Consensus'!$B$4:$B$210,0),MATCH('per month Consensus'!CW$4,'annual Consensus'!$C$3:$AE$3,0))),"",INDEX('annual Consensus'!$C$4:$AE$210,MATCH('per month Consensus'!$CE6,'annual Consensus'!$B$4:$B$210,0),MATCH('per month Consensus'!CW$4,'annual Consensus'!$C$3:$AE$3,0)))</f>
        <v>0</v>
      </c>
      <c r="CX6" s="18">
        <f>IF(ISNA(INDEX('annual Consensus'!$C$4:$AE$210,MATCH('per month Consensus'!$CE6,'annual Consensus'!$B$4:$B$210,0),MATCH('per month Consensus'!CX$4,'annual Consensus'!$C$3:$AE$3,0))),"",INDEX('annual Consensus'!$C$4:$AE$210,MATCH('per month Consensus'!$CE6,'annual Consensus'!$B$4:$B$210,0),MATCH('per month Consensus'!CX$4,'annual Consensus'!$C$3:$AE$3,0)))</f>
        <v>0</v>
      </c>
      <c r="CY6" s="18">
        <f>IF(ISNA(INDEX('annual Consensus'!$C$4:$AE$210,MATCH('per month Consensus'!$CE6,'annual Consensus'!$B$4:$B$210,0),MATCH('per month Consensus'!CY$4,'annual Consensus'!$C$3:$AE$3,0))),"",INDEX('annual Consensus'!$C$4:$AE$210,MATCH('per month Consensus'!$CE6,'annual Consensus'!$B$4:$B$210,0),MATCH('per month Consensus'!CY$4,'annual Consensus'!$C$3:$AE$3,0)))</f>
        <v>0</v>
      </c>
      <c r="CZ6" s="18">
        <f>IF(ISNA(INDEX('annual Consensus'!$C$4:$AE$210,MATCH('per month Consensus'!$CE6,'annual Consensus'!$B$4:$B$210,0),MATCH('per month Consensus'!CZ$4,'annual Consensus'!$C$3:$AE$3,0))),"",INDEX('annual Consensus'!$C$4:$AE$210,MATCH('per month Consensus'!$CE6,'annual Consensus'!$B$4:$B$210,0),MATCH('per month Consensus'!CZ$4,'annual Consensus'!$C$3:$AE$3,0)))</f>
        <v>0</v>
      </c>
      <c r="DA6" s="18">
        <f>IF(ISNA(INDEX('annual Consensus'!$C$4:$AE$210,MATCH('per month Consensus'!$CE6,'annual Consensus'!$B$4:$B$210,0),MATCH('per month Consensus'!DA$4,'annual Consensus'!$C$3:$AE$3,0))),"",INDEX('annual Consensus'!$C$4:$AE$210,MATCH('per month Consensus'!$CE6,'annual Consensus'!$B$4:$B$210,0),MATCH('per month Consensus'!DA$4,'annual Consensus'!$C$3:$AE$3,0)))</f>
        <v>0</v>
      </c>
      <c r="DB6" s="18">
        <f>IF(ISNA(INDEX('annual Consensus'!$C$4:$AE$210,MATCH('per month Consensus'!$CE6,'annual Consensus'!$B$4:$B$210,0),MATCH('per month Consensus'!DB$4,'annual Consensus'!$C$3:$AE$3,0))),"",INDEX('annual Consensus'!$C$4:$AE$210,MATCH('per month Consensus'!$CE6,'annual Consensus'!$B$4:$B$210,0),MATCH('per month Consensus'!DB$4,'annual Consensus'!$C$3:$AE$3,0)))</f>
        <v>0</v>
      </c>
      <c r="DC6" s="18">
        <f>IF(ISNA(INDEX('annual Consensus'!$C$4:$AE$210,MATCH('per month Consensus'!$CE6,'annual Consensus'!$B$4:$B$210,0),MATCH('per month Consensus'!DC$4,'annual Consensus'!$C$3:$AE$3,0))),"",INDEX('annual Consensus'!$C$4:$AE$210,MATCH('per month Consensus'!$CE6,'annual Consensus'!$B$4:$B$210,0),MATCH('per month Consensus'!DC$4,'annual Consensus'!$C$3:$AE$3,0)))</f>
        <v>0</v>
      </c>
      <c r="DD6" s="18">
        <f>IF(ISNA(INDEX('annual Consensus'!$C$4:$AE$210,MATCH('per month Consensus'!$CE6,'annual Consensus'!$B$4:$B$210,0),MATCH('per month Consensus'!DD$4,'annual Consensus'!$C$3:$AE$3,0))),"",INDEX('annual Consensus'!$C$4:$AE$210,MATCH('per month Consensus'!$CE6,'annual Consensus'!$B$4:$B$210,0),MATCH('per month Consensus'!DD$4,'annual Consensus'!$C$3:$AE$3,0)))</f>
        <v>0</v>
      </c>
      <c r="DE6" s="18">
        <f>IF(ISNA(INDEX('annual Consensus'!$C$4:$AE$210,MATCH('per month Consensus'!$CE6,'annual Consensus'!$B$4:$B$210,0),MATCH('per month Consensus'!DE$4,'annual Consensus'!$C$3:$AE$3,0))),"",INDEX('annual Consensus'!$C$4:$AE$210,MATCH('per month Consensus'!$CE6,'annual Consensus'!$B$4:$B$210,0),MATCH('per month Consensus'!DE$4,'annual Consensus'!$C$3:$AE$3,0)))</f>
        <v>0</v>
      </c>
      <c r="DF6" s="18">
        <f>IF(ISNA(INDEX('annual Consensus'!$C$4:$AE$210,MATCH('per month Consensus'!$CE6,'annual Consensus'!$B$4:$B$210,0),MATCH('per month Consensus'!DF$4,'annual Consensus'!$C$3:$AE$3,0))),"",INDEX('annual Consensus'!$C$4:$AE$210,MATCH('per month Consensus'!$CE6,'annual Consensus'!$B$4:$B$210,0),MATCH('per month Consensus'!DF$4,'annual Consensus'!$C$3:$AE$3,0)))</f>
        <v>0</v>
      </c>
      <c r="DG6" s="18">
        <f>IF(ISNA(INDEX('annual Consensus'!$C$4:$AE$210,MATCH('per month Consensus'!$CE6,'annual Consensus'!$B$4:$B$210,0),MATCH('per month Consensus'!DG$4,'annual Consensus'!$C$3:$AE$3,0))),"",INDEX('annual Consensus'!$C$4:$AE$210,MATCH('per month Consensus'!$CE6,'annual Consensus'!$B$4:$B$210,0),MATCH('per month Consensus'!DG$4,'annual Consensus'!$C$3:$AE$3,0)))</f>
        <v>0</v>
      </c>
      <c r="DH6" s="18">
        <f>IF(ISNA(INDEX('annual Consensus'!$C$4:$AE$210,MATCH('per month Consensus'!$CE6,'annual Consensus'!$B$4:$B$210,0),MATCH('per month Consensus'!DH$4,'annual Consensus'!$C$3:$AE$3,0))),"",INDEX('annual Consensus'!$C$4:$AE$210,MATCH('per month Consensus'!$CE6,'annual Consensus'!$B$4:$B$210,0),MATCH('per month Consensus'!DH$4,'annual Consensus'!$C$3:$AE$3,0)))</f>
        <v>0</v>
      </c>
      <c r="DI6" s="18">
        <f>IF(ISNA(INDEX('annual Consensus'!$C$4:$AE$210,MATCH('per month Consensus'!$CE6,'annual Consensus'!$B$4:$B$210,0),MATCH('per month Consensus'!DI$4,'annual Consensus'!$C$3:$AE$3,0))),"",INDEX('annual Consensus'!$C$4:$AE$210,MATCH('per month Consensus'!$CE6,'annual Consensus'!$B$4:$B$210,0),MATCH('per month Consensus'!DI$4,'annual Consensus'!$C$3:$AE$3,0)))</f>
        <v>0</v>
      </c>
      <c r="DJ6" s="18">
        <f>IF(ISNA(INDEX('annual Consensus'!$C$4:$AE$210,MATCH('per month Consensus'!$CE6,'annual Consensus'!$B$4:$B$210,0),MATCH('per month Consensus'!DJ$4,'annual Consensus'!$C$3:$AE$3,0))),"",INDEX('annual Consensus'!$C$4:$AE$210,MATCH('per month Consensus'!$CE6,'annual Consensus'!$B$4:$B$210,0),MATCH('per month Consensus'!DJ$4,'annual Consensus'!$C$3:$AE$3,0)))</f>
        <v>0</v>
      </c>
      <c r="DK6" s="18">
        <f>IF(ISNA(INDEX('annual Consensus'!$C$4:$AE$210,MATCH('per month Consensus'!$CE6,'annual Consensus'!$B$4:$B$210,0),MATCH('per month Consensus'!DK$4,'annual Consensus'!$C$3:$AE$3,0))),"",INDEX('annual Consensus'!$C$4:$AE$210,MATCH('per month Consensus'!$CE6,'annual Consensus'!$B$4:$B$210,0),MATCH('per month Consensus'!DK$4,'annual Consensus'!$C$3:$AE$3,0)))</f>
        <v>0</v>
      </c>
      <c r="DL6" s="18">
        <f>IF(ISNA(INDEX('annual Consensus'!$C$4:$AE$210,MATCH('per month Consensus'!$CE6,'annual Consensus'!$B$4:$B$210,0),MATCH('per month Consensus'!DL$4,'annual Consensus'!$C$3:$AE$3,0))),"",INDEX('annual Consensus'!$C$4:$AE$210,MATCH('per month Consensus'!$CE6,'annual Consensus'!$B$4:$B$210,0),MATCH('per month Consensus'!DL$4,'annual Consensus'!$C$3:$AE$3,0)))</f>
        <v>0</v>
      </c>
      <c r="DM6" s="18">
        <f>IF(ISNA(INDEX('annual Consensus'!$C$4:$AE$210,MATCH('per month Consensus'!$CE6,'annual Consensus'!$B$4:$B$210,0),MATCH('per month Consensus'!DM$4,'annual Consensus'!$C$3:$AE$3,0))),"",INDEX('annual Consensus'!$C$4:$AE$210,MATCH('per month Consensus'!$CE6,'annual Consensus'!$B$4:$B$210,0),MATCH('per month Consensus'!DM$4,'annual Consensus'!$C$3:$AE$3,0)))</f>
        <v>0</v>
      </c>
      <c r="DN6" s="18">
        <f>IF(ISNA(INDEX('annual Consensus'!$C$4:$AE$210,MATCH('per month Consensus'!$CE6,'annual Consensus'!$B$4:$B$210,0),MATCH('per month Consensus'!DN$4,'annual Consensus'!$C$3:$AE$3,0))),"",INDEX('annual Consensus'!$C$4:$AE$210,MATCH('per month Consensus'!$CE6,'annual Consensus'!$B$4:$B$210,0),MATCH('per month Consensus'!DN$4,'annual Consensus'!$C$3:$AE$3,0)))</f>
        <v>0</v>
      </c>
      <c r="DO6" s="18">
        <f>IF(ISNA(INDEX('annual Consensus'!$C$4:$AE$210,MATCH('per month Consensus'!$CE6,'annual Consensus'!$B$4:$B$210,0),MATCH('per month Consensus'!DO$4,'annual Consensus'!$C$3:$AE$3,0))),"",INDEX('annual Consensus'!$C$4:$AE$210,MATCH('per month Consensus'!$CE6,'annual Consensus'!$B$4:$B$210,0),MATCH('per month Consensus'!DO$4,'annual Consensus'!$C$3:$AE$3,0)))</f>
        <v>0</v>
      </c>
      <c r="DR6" s="18">
        <f t="shared" ref="DR6:DR69" si="2">IF(CM6=0,"",CM6)</f>
        <v>1.4</v>
      </c>
      <c r="DS6" s="18" t="str">
        <f t="shared" ref="DS6:DS69" si="3">IF(CN6=0,"",CN6)</f>
        <v/>
      </c>
      <c r="DT6" s="18" t="str">
        <f t="shared" ref="DT6:DT69" si="4">IF(CO6=0,"",CO6)</f>
        <v/>
      </c>
      <c r="DU6" s="18" t="str">
        <f t="shared" ref="DU6:DU69" si="5">IF(CP6=0,"",CP6)</f>
        <v/>
      </c>
      <c r="DV6" s="18" t="str">
        <f t="shared" ref="DV6:DV69" si="6">IF(CQ6=0,"",CQ6)</f>
        <v/>
      </c>
      <c r="DW6" s="18">
        <f t="shared" ref="DW6:DW69" si="7">IF(CR6=0,"",CR6)</f>
        <v>1.7</v>
      </c>
      <c r="DX6" s="18" t="str">
        <f t="shared" ref="DX6:DX69" si="8">IF(CS6=0,"",CS6)</f>
        <v/>
      </c>
      <c r="DY6" s="18" t="str">
        <f t="shared" ref="DY6:DY69" si="9">IF(CT6=0,"",CT6)</f>
        <v/>
      </c>
      <c r="DZ6" s="18" t="str">
        <f t="shared" ref="DZ6:DZ69" si="10">IF(CU6=0,"",CU6)</f>
        <v/>
      </c>
      <c r="EA6" s="18" t="str">
        <f t="shared" ref="EA6:EA69" si="11">IF(CV6=0,"",CV6)</f>
        <v/>
      </c>
      <c r="EB6" s="18" t="str">
        <f t="shared" ref="EB6:EB69" si="12">IF(CW6=0,"",CW6)</f>
        <v/>
      </c>
      <c r="EC6" s="18" t="str">
        <f t="shared" ref="EC6:EC69" si="13">IF(CX6=0,"",CX6)</f>
        <v/>
      </c>
      <c r="ED6" s="18" t="str">
        <f t="shared" ref="ED6:ED69" si="14">IF(CY6=0,"",CY6)</f>
        <v/>
      </c>
      <c r="EE6" s="18" t="str">
        <f t="shared" ref="EE6:EE69" si="15">IF(CZ6=0,"",CZ6)</f>
        <v/>
      </c>
      <c r="EF6" s="18" t="str">
        <f t="shared" ref="EF6:EF69" si="16">IF(DA6=0,"",DA6)</f>
        <v/>
      </c>
      <c r="EG6" s="18" t="str">
        <f t="shared" ref="EG6:EG69" si="17">IF(DB6=0,"",DB6)</f>
        <v/>
      </c>
      <c r="EH6" s="18" t="str">
        <f t="shared" ref="EH6:EH69" si="18">IF(DC6=0,"",DC6)</f>
        <v/>
      </c>
      <c r="EI6" s="18" t="str">
        <f t="shared" ref="EI6:EI69" si="19">IF(DD6=0,"",DD6)</f>
        <v/>
      </c>
      <c r="EJ6" s="18" t="str">
        <f t="shared" ref="EJ6:EJ69" si="20">IF(DE6=0,"",DE6)</f>
        <v/>
      </c>
      <c r="EK6" s="18" t="str">
        <f t="shared" ref="EK6:EK69" si="21">IF(DF6=0,"",DF6)</f>
        <v/>
      </c>
      <c r="EL6" s="18" t="str">
        <f t="shared" ref="EL6:EL69" si="22">IF(DG6=0,"",DG6)</f>
        <v/>
      </c>
      <c r="EM6" s="18" t="str">
        <f t="shared" ref="EM6:EM69" si="23">IF(DH6=0,"",DH6)</f>
        <v/>
      </c>
      <c r="EN6" s="18" t="str">
        <f t="shared" ref="EN6:EN69" si="24">IF(DI6=0,"",DI6)</f>
        <v/>
      </c>
      <c r="EO6" s="18" t="str">
        <f t="shared" ref="EO6:EO69" si="25">IF(DJ6=0,"",DJ6)</f>
        <v/>
      </c>
      <c r="EP6" s="18" t="str">
        <f t="shared" ref="EP6:EP69" si="26">IF(DK6=0,"",DK6)</f>
        <v/>
      </c>
      <c r="EQ6" s="18" t="str">
        <f t="shared" ref="EQ6:EQ69" si="27">IF(DL6=0,"",DL6)</f>
        <v/>
      </c>
      <c r="ER6" s="18" t="str">
        <f t="shared" ref="ER6:ER69" si="28">IF(DM6=0,"",DM6)</f>
        <v/>
      </c>
      <c r="ES6" s="18" t="str">
        <f t="shared" ref="ES6:ES69" si="29">IF(DN6=0,"",DN6)</f>
        <v/>
      </c>
      <c r="ET6" s="18" t="str">
        <f t="shared" ref="ET6:ET69" si="30">IF(DO6=0,"",DO6)</f>
        <v/>
      </c>
      <c r="EV6" s="86">
        <v>36008</v>
      </c>
      <c r="EW6" s="57" t="str">
        <f>IF(ISNA(VLOOKUP('per month Consensus'!$EV6,'5y averages Consensus'!$AG$9:$AK$36,'per month Consensus'!EW$2,FALSE)),"",VLOOKUP('per month Consensus'!$EV6,'5y averages Consensus'!$AG$9:$AK$36,'per month Consensus'!EW$2,FALSE))</f>
        <v/>
      </c>
      <c r="EX6" s="58" t="str">
        <f>IF(ISNA(VLOOKUP('per month Consensus'!$EV6,'5y averages Consensus'!$AG$9:$AK$36,'per month Consensus'!EX$2,FALSE)),"",VLOOKUP('per month Consensus'!$EV6,'5y averages Consensus'!$AG$9:$AK$36,'per month Consensus'!EX$2,FALSE))</f>
        <v/>
      </c>
      <c r="EY6" s="58" t="str">
        <f>IF(ISNA(VLOOKUP('per month Consensus'!$EV6,'5y averages Consensus'!$AG$9:$AK$36,'per month Consensus'!EY$2,FALSE)),"",VLOOKUP('per month Consensus'!$EV6,'5y averages Consensus'!$AG$9:$AK$36,'per month Consensus'!EY$2,FALSE))</f>
        <v/>
      </c>
      <c r="EZ6" s="59" t="str">
        <f>IF(ISNA(VLOOKUP('per month Consensus'!$EV6,'5y averages Consensus'!$AG$9:$AK$36,'per month Consensus'!EZ$2,FALSE)),"",VLOOKUP('per month Consensus'!$EV6,'5y averages Consensus'!$AG$9:$AK$36,'per month Consensus'!EZ$2,FALSE))</f>
        <v/>
      </c>
      <c r="FB6" s="53" t="str">
        <f t="shared" ref="FB6:FB69" si="31">IF(EW6=0,"",EW6)</f>
        <v/>
      </c>
      <c r="FC6" s="53" t="str">
        <f t="shared" ref="FC6:FC69" si="32">IF(EX6=0,"",EX6)</f>
        <v/>
      </c>
      <c r="FD6" s="53" t="str">
        <f t="shared" ref="FD6:FD69" si="33">IF(EY6=0,"",EY6)</f>
        <v/>
      </c>
      <c r="FE6" s="53" t="str">
        <f t="shared" ref="FE6:FE69" si="34">IF(EZ6=0,"",EZ6)</f>
        <v/>
      </c>
    </row>
    <row r="7" spans="2:161" x14ac:dyDescent="0.25">
      <c r="B7" s="22">
        <v>36892</v>
      </c>
      <c r="C7" s="18">
        <f>VLOOKUP($B7,'Data Consensus annual'!$BH$9:$BN$215,'per month Consensus'!C$1,FALSE)</f>
        <v>2</v>
      </c>
      <c r="D7" s="18">
        <f>VLOOKUP($B7,'Data Consensus annual'!$BH$9:$BN$215,'per month Consensus'!D$1,FALSE)</f>
        <v>1.7</v>
      </c>
      <c r="E7" s="18" t="str">
        <f>VLOOKUP($B7,'Data Consensus annual'!$BH$9:$BN$215,'per month Consensus'!E$1,FALSE)</f>
        <v/>
      </c>
      <c r="F7" s="18" t="str">
        <f>VLOOKUP($B7,'Data Consensus annual'!$BH$9:$BN$215,'per month Consensus'!F$1,FALSE)</f>
        <v/>
      </c>
      <c r="G7" s="18" t="str">
        <f>VLOOKUP($B7,'Data Consensus annual'!$BH$9:$BN$215,'per month Consensus'!G$1,FALSE)</f>
        <v/>
      </c>
      <c r="H7" s="18" t="str">
        <f>VLOOKUP($B7,'Data Consensus annual'!$BH$9:$BN$215,'per month Consensus'!H$1,FALSE)</f>
        <v/>
      </c>
      <c r="I7" s="27"/>
      <c r="J7" s="5"/>
      <c r="K7" s="5"/>
      <c r="L7" s="5"/>
      <c r="M7" s="5"/>
      <c r="N7" s="5"/>
      <c r="CE7" s="14">
        <v>36039</v>
      </c>
      <c r="CF7" s="18">
        <f>IF(ISNA(VLOOKUP($CE7,'quarters Consensus'!$GJ$9:$GP$25,'per month Consensus'!J$1,FALSE)),"",VLOOKUP($CE7,'quarters Consensus'!$GJ$9:$GP$25,'per month Consensus'!J$1,FALSE))</f>
        <v>1.2937000000000001</v>
      </c>
      <c r="CG7" s="18">
        <f>IF(ISNA(VLOOKUP($CE7,'quarters Consensus'!$GJ$9:$GP$25,'per month Consensus'!K$1,FALSE)),"",VLOOKUP($CE7,'quarters Consensus'!$GJ$9:$GP$25,'per month Consensus'!K$1,FALSE))</f>
        <v>1.4751000000000001</v>
      </c>
      <c r="CH7" s="18">
        <f>IF(ISNA(VLOOKUP($CE7,'quarters Consensus'!$GJ$9:$GP$25,'per month Consensus'!L$1,FALSE)),"",VLOOKUP($CE7,'quarters Consensus'!$GJ$9:$GP$25,'per month Consensus'!L$1,FALSE))</f>
        <v>1.4604999999999999</v>
      </c>
      <c r="CI7" s="18">
        <f>IF(ISNA(VLOOKUP($CE7,'quarters Consensus'!$GJ$9:$GP$25,'per month Consensus'!M$1,FALSE)),"",VLOOKUP($CE7,'quarters Consensus'!$GJ$9:$GP$25,'per month Consensus'!M$1,FALSE))</f>
        <v>1.5445</v>
      </c>
      <c r="CJ7" s="18">
        <f>IF(ISNA(VLOOKUP($CE7,'quarters Consensus'!$GJ$9:$GP$25,'per month Consensus'!N$1,FALSE)),"",VLOOKUP($CE7,'quarters Consensus'!$GJ$9:$GP$25,'per month Consensus'!N$1,FALSE))</f>
        <v>1.6080000000000001</v>
      </c>
      <c r="CK7" s="18">
        <f>IF(ISNA(VLOOKUP($CE7,'quarters Consensus'!$GJ$9:$GP$25,'per month Consensus'!O$1,FALSE)),"",VLOOKUP($CE7,'quarters Consensus'!$GJ$9:$GP$25,'per month Consensus'!O$1,FALSE))</f>
        <v>1.6039000000000001</v>
      </c>
      <c r="CL7" s="18"/>
      <c r="CM7" s="18">
        <f>IF(ISNA(INDEX('annual Consensus'!$C$4:$AE$210,MATCH('per month Consensus'!$CE7,'annual Consensus'!$B$4:$B$210,0),MATCH('per month Consensus'!CM$4,'annual Consensus'!$C$3:$AE$3,0))),"",INDEX('annual Consensus'!$C$4:$AE$210,MATCH('per month Consensus'!$CE7,'annual Consensus'!$B$4:$B$210,0),MATCH('per month Consensus'!CM$4,'annual Consensus'!$C$3:$AE$3,0)))</f>
        <v>1.3</v>
      </c>
      <c r="CN7" s="18">
        <f>IF(ISNA(INDEX('annual Consensus'!$C$4:$AE$210,MATCH('per month Consensus'!$CE7,'annual Consensus'!$B$4:$B$210,0),MATCH('per month Consensus'!CN$4,'annual Consensus'!$C$3:$AE$3,0))),"",INDEX('annual Consensus'!$C$4:$AE$210,MATCH('per month Consensus'!$CE7,'annual Consensus'!$B$4:$B$210,0),MATCH('per month Consensus'!CN$4,'annual Consensus'!$C$3:$AE$3,0)))</f>
        <v>0</v>
      </c>
      <c r="CO7" s="18">
        <f>IF(ISNA(INDEX('annual Consensus'!$C$4:$AE$210,MATCH('per month Consensus'!$CE7,'annual Consensus'!$B$4:$B$210,0),MATCH('per month Consensus'!CO$4,'annual Consensus'!$C$3:$AE$3,0))),"",INDEX('annual Consensus'!$C$4:$AE$210,MATCH('per month Consensus'!$CE7,'annual Consensus'!$B$4:$B$210,0),MATCH('per month Consensus'!CO$4,'annual Consensus'!$C$3:$AE$3,0)))</f>
        <v>0</v>
      </c>
      <c r="CP7" s="18">
        <f>IF(ISNA(INDEX('annual Consensus'!$C$4:$AE$210,MATCH('per month Consensus'!$CE7,'annual Consensus'!$B$4:$B$210,0),MATCH('per month Consensus'!CP$4,'annual Consensus'!$C$3:$AE$3,0))),"",INDEX('annual Consensus'!$C$4:$AE$210,MATCH('per month Consensus'!$CE7,'annual Consensus'!$B$4:$B$210,0),MATCH('per month Consensus'!CP$4,'annual Consensus'!$C$3:$AE$3,0)))</f>
        <v>0</v>
      </c>
      <c r="CQ7" s="18">
        <f>IF(ISNA(INDEX('annual Consensus'!$C$4:$AE$210,MATCH('per month Consensus'!$CE7,'annual Consensus'!$B$4:$B$210,0),MATCH('per month Consensus'!CQ$4,'annual Consensus'!$C$3:$AE$3,0))),"",INDEX('annual Consensus'!$C$4:$AE$210,MATCH('per month Consensus'!$CE7,'annual Consensus'!$B$4:$B$210,0),MATCH('per month Consensus'!CQ$4,'annual Consensus'!$C$3:$AE$3,0)))</f>
        <v>1.5</v>
      </c>
      <c r="CR7" s="18">
        <f>IF(ISNA(INDEX('annual Consensus'!$C$4:$AE$210,MATCH('per month Consensus'!$CE7,'annual Consensus'!$B$4:$B$210,0),MATCH('per month Consensus'!CR$4,'annual Consensus'!$C$3:$AE$3,0))),"",INDEX('annual Consensus'!$C$4:$AE$210,MATCH('per month Consensus'!$CE7,'annual Consensus'!$B$4:$B$210,0),MATCH('per month Consensus'!CR$4,'annual Consensus'!$C$3:$AE$3,0)))</f>
        <v>0</v>
      </c>
      <c r="CS7" s="18">
        <f>IF(ISNA(INDEX('annual Consensus'!$C$4:$AE$210,MATCH('per month Consensus'!$CE7,'annual Consensus'!$B$4:$B$210,0),MATCH('per month Consensus'!CS$4,'annual Consensus'!$C$3:$AE$3,0))),"",INDEX('annual Consensus'!$C$4:$AE$210,MATCH('per month Consensus'!$CE7,'annual Consensus'!$B$4:$B$210,0),MATCH('per month Consensus'!CS$4,'annual Consensus'!$C$3:$AE$3,0)))</f>
        <v>0</v>
      </c>
      <c r="CT7" s="18">
        <f>IF(ISNA(INDEX('annual Consensus'!$C$4:$AE$210,MATCH('per month Consensus'!$CE7,'annual Consensus'!$B$4:$B$210,0),MATCH('per month Consensus'!CT$4,'annual Consensus'!$C$3:$AE$3,0))),"",INDEX('annual Consensus'!$C$4:$AE$210,MATCH('per month Consensus'!$CE7,'annual Consensus'!$B$4:$B$210,0),MATCH('per month Consensus'!CT$4,'annual Consensus'!$C$3:$AE$3,0)))</f>
        <v>0</v>
      </c>
      <c r="CU7" s="18">
        <f>IF(ISNA(INDEX('annual Consensus'!$C$4:$AE$210,MATCH('per month Consensus'!$CE7,'annual Consensus'!$B$4:$B$210,0),MATCH('per month Consensus'!CU$4,'annual Consensus'!$C$3:$AE$3,0))),"",INDEX('annual Consensus'!$C$4:$AE$210,MATCH('per month Consensus'!$CE7,'annual Consensus'!$B$4:$B$210,0),MATCH('per month Consensus'!CU$4,'annual Consensus'!$C$3:$AE$3,0)))</f>
        <v>0</v>
      </c>
      <c r="CV7" s="18">
        <f>IF(ISNA(INDEX('annual Consensus'!$C$4:$AE$210,MATCH('per month Consensus'!$CE7,'annual Consensus'!$B$4:$B$210,0),MATCH('per month Consensus'!CV$4,'annual Consensus'!$C$3:$AE$3,0))),"",INDEX('annual Consensus'!$C$4:$AE$210,MATCH('per month Consensus'!$CE7,'annual Consensus'!$B$4:$B$210,0),MATCH('per month Consensus'!CV$4,'annual Consensus'!$C$3:$AE$3,0)))</f>
        <v>0</v>
      </c>
      <c r="CW7" s="18">
        <f>IF(ISNA(INDEX('annual Consensus'!$C$4:$AE$210,MATCH('per month Consensus'!$CE7,'annual Consensus'!$B$4:$B$210,0),MATCH('per month Consensus'!CW$4,'annual Consensus'!$C$3:$AE$3,0))),"",INDEX('annual Consensus'!$C$4:$AE$210,MATCH('per month Consensus'!$CE7,'annual Consensus'!$B$4:$B$210,0),MATCH('per month Consensus'!CW$4,'annual Consensus'!$C$3:$AE$3,0)))</f>
        <v>0</v>
      </c>
      <c r="CX7" s="18">
        <f>IF(ISNA(INDEX('annual Consensus'!$C$4:$AE$210,MATCH('per month Consensus'!$CE7,'annual Consensus'!$B$4:$B$210,0),MATCH('per month Consensus'!CX$4,'annual Consensus'!$C$3:$AE$3,0))),"",INDEX('annual Consensus'!$C$4:$AE$210,MATCH('per month Consensus'!$CE7,'annual Consensus'!$B$4:$B$210,0),MATCH('per month Consensus'!CX$4,'annual Consensus'!$C$3:$AE$3,0)))</f>
        <v>0</v>
      </c>
      <c r="CY7" s="18">
        <f>IF(ISNA(INDEX('annual Consensus'!$C$4:$AE$210,MATCH('per month Consensus'!$CE7,'annual Consensus'!$B$4:$B$210,0),MATCH('per month Consensus'!CY$4,'annual Consensus'!$C$3:$AE$3,0))),"",INDEX('annual Consensus'!$C$4:$AE$210,MATCH('per month Consensus'!$CE7,'annual Consensus'!$B$4:$B$210,0),MATCH('per month Consensus'!CY$4,'annual Consensus'!$C$3:$AE$3,0)))</f>
        <v>0</v>
      </c>
      <c r="CZ7" s="18">
        <f>IF(ISNA(INDEX('annual Consensus'!$C$4:$AE$210,MATCH('per month Consensus'!$CE7,'annual Consensus'!$B$4:$B$210,0),MATCH('per month Consensus'!CZ$4,'annual Consensus'!$C$3:$AE$3,0))),"",INDEX('annual Consensus'!$C$4:$AE$210,MATCH('per month Consensus'!$CE7,'annual Consensus'!$B$4:$B$210,0),MATCH('per month Consensus'!CZ$4,'annual Consensus'!$C$3:$AE$3,0)))</f>
        <v>0</v>
      </c>
      <c r="DA7" s="18">
        <f>IF(ISNA(INDEX('annual Consensus'!$C$4:$AE$210,MATCH('per month Consensus'!$CE7,'annual Consensus'!$B$4:$B$210,0),MATCH('per month Consensus'!DA$4,'annual Consensus'!$C$3:$AE$3,0))),"",INDEX('annual Consensus'!$C$4:$AE$210,MATCH('per month Consensus'!$CE7,'annual Consensus'!$B$4:$B$210,0),MATCH('per month Consensus'!DA$4,'annual Consensus'!$C$3:$AE$3,0)))</f>
        <v>0</v>
      </c>
      <c r="DB7" s="18">
        <f>IF(ISNA(INDEX('annual Consensus'!$C$4:$AE$210,MATCH('per month Consensus'!$CE7,'annual Consensus'!$B$4:$B$210,0),MATCH('per month Consensus'!DB$4,'annual Consensus'!$C$3:$AE$3,0))),"",INDEX('annual Consensus'!$C$4:$AE$210,MATCH('per month Consensus'!$CE7,'annual Consensus'!$B$4:$B$210,0),MATCH('per month Consensus'!DB$4,'annual Consensus'!$C$3:$AE$3,0)))</f>
        <v>0</v>
      </c>
      <c r="DC7" s="18">
        <f>IF(ISNA(INDEX('annual Consensus'!$C$4:$AE$210,MATCH('per month Consensus'!$CE7,'annual Consensus'!$B$4:$B$210,0),MATCH('per month Consensus'!DC$4,'annual Consensus'!$C$3:$AE$3,0))),"",INDEX('annual Consensus'!$C$4:$AE$210,MATCH('per month Consensus'!$CE7,'annual Consensus'!$B$4:$B$210,0),MATCH('per month Consensus'!DC$4,'annual Consensus'!$C$3:$AE$3,0)))</f>
        <v>0</v>
      </c>
      <c r="DD7" s="18">
        <f>IF(ISNA(INDEX('annual Consensus'!$C$4:$AE$210,MATCH('per month Consensus'!$CE7,'annual Consensus'!$B$4:$B$210,0),MATCH('per month Consensus'!DD$4,'annual Consensus'!$C$3:$AE$3,0))),"",INDEX('annual Consensus'!$C$4:$AE$210,MATCH('per month Consensus'!$CE7,'annual Consensus'!$B$4:$B$210,0),MATCH('per month Consensus'!DD$4,'annual Consensus'!$C$3:$AE$3,0)))</f>
        <v>0</v>
      </c>
      <c r="DE7" s="18">
        <f>IF(ISNA(INDEX('annual Consensus'!$C$4:$AE$210,MATCH('per month Consensus'!$CE7,'annual Consensus'!$B$4:$B$210,0),MATCH('per month Consensus'!DE$4,'annual Consensus'!$C$3:$AE$3,0))),"",INDEX('annual Consensus'!$C$4:$AE$210,MATCH('per month Consensus'!$CE7,'annual Consensus'!$B$4:$B$210,0),MATCH('per month Consensus'!DE$4,'annual Consensus'!$C$3:$AE$3,0)))</f>
        <v>0</v>
      </c>
      <c r="DF7" s="18">
        <f>IF(ISNA(INDEX('annual Consensus'!$C$4:$AE$210,MATCH('per month Consensus'!$CE7,'annual Consensus'!$B$4:$B$210,0),MATCH('per month Consensus'!DF$4,'annual Consensus'!$C$3:$AE$3,0))),"",INDEX('annual Consensus'!$C$4:$AE$210,MATCH('per month Consensus'!$CE7,'annual Consensus'!$B$4:$B$210,0),MATCH('per month Consensus'!DF$4,'annual Consensus'!$C$3:$AE$3,0)))</f>
        <v>0</v>
      </c>
      <c r="DG7" s="18">
        <f>IF(ISNA(INDEX('annual Consensus'!$C$4:$AE$210,MATCH('per month Consensus'!$CE7,'annual Consensus'!$B$4:$B$210,0),MATCH('per month Consensus'!DG$4,'annual Consensus'!$C$3:$AE$3,0))),"",INDEX('annual Consensus'!$C$4:$AE$210,MATCH('per month Consensus'!$CE7,'annual Consensus'!$B$4:$B$210,0),MATCH('per month Consensus'!DG$4,'annual Consensus'!$C$3:$AE$3,0)))</f>
        <v>0</v>
      </c>
      <c r="DH7" s="18">
        <f>IF(ISNA(INDEX('annual Consensus'!$C$4:$AE$210,MATCH('per month Consensus'!$CE7,'annual Consensus'!$B$4:$B$210,0),MATCH('per month Consensus'!DH$4,'annual Consensus'!$C$3:$AE$3,0))),"",INDEX('annual Consensus'!$C$4:$AE$210,MATCH('per month Consensus'!$CE7,'annual Consensus'!$B$4:$B$210,0),MATCH('per month Consensus'!DH$4,'annual Consensus'!$C$3:$AE$3,0)))</f>
        <v>0</v>
      </c>
      <c r="DI7" s="18">
        <f>IF(ISNA(INDEX('annual Consensus'!$C$4:$AE$210,MATCH('per month Consensus'!$CE7,'annual Consensus'!$B$4:$B$210,0),MATCH('per month Consensus'!DI$4,'annual Consensus'!$C$3:$AE$3,0))),"",INDEX('annual Consensus'!$C$4:$AE$210,MATCH('per month Consensus'!$CE7,'annual Consensus'!$B$4:$B$210,0),MATCH('per month Consensus'!DI$4,'annual Consensus'!$C$3:$AE$3,0)))</f>
        <v>0</v>
      </c>
      <c r="DJ7" s="18">
        <f>IF(ISNA(INDEX('annual Consensus'!$C$4:$AE$210,MATCH('per month Consensus'!$CE7,'annual Consensus'!$B$4:$B$210,0),MATCH('per month Consensus'!DJ$4,'annual Consensus'!$C$3:$AE$3,0))),"",INDEX('annual Consensus'!$C$4:$AE$210,MATCH('per month Consensus'!$CE7,'annual Consensus'!$B$4:$B$210,0),MATCH('per month Consensus'!DJ$4,'annual Consensus'!$C$3:$AE$3,0)))</f>
        <v>0</v>
      </c>
      <c r="DK7" s="18">
        <f>IF(ISNA(INDEX('annual Consensus'!$C$4:$AE$210,MATCH('per month Consensus'!$CE7,'annual Consensus'!$B$4:$B$210,0),MATCH('per month Consensus'!DK$4,'annual Consensus'!$C$3:$AE$3,0))),"",INDEX('annual Consensus'!$C$4:$AE$210,MATCH('per month Consensus'!$CE7,'annual Consensus'!$B$4:$B$210,0),MATCH('per month Consensus'!DK$4,'annual Consensus'!$C$3:$AE$3,0)))</f>
        <v>0</v>
      </c>
      <c r="DL7" s="18">
        <f>IF(ISNA(INDEX('annual Consensus'!$C$4:$AE$210,MATCH('per month Consensus'!$CE7,'annual Consensus'!$B$4:$B$210,0),MATCH('per month Consensus'!DL$4,'annual Consensus'!$C$3:$AE$3,0))),"",INDEX('annual Consensus'!$C$4:$AE$210,MATCH('per month Consensus'!$CE7,'annual Consensus'!$B$4:$B$210,0),MATCH('per month Consensus'!DL$4,'annual Consensus'!$C$3:$AE$3,0)))</f>
        <v>0</v>
      </c>
      <c r="DM7" s="18">
        <f>IF(ISNA(INDEX('annual Consensus'!$C$4:$AE$210,MATCH('per month Consensus'!$CE7,'annual Consensus'!$B$4:$B$210,0),MATCH('per month Consensus'!DM$4,'annual Consensus'!$C$3:$AE$3,0))),"",INDEX('annual Consensus'!$C$4:$AE$210,MATCH('per month Consensus'!$CE7,'annual Consensus'!$B$4:$B$210,0),MATCH('per month Consensus'!DM$4,'annual Consensus'!$C$3:$AE$3,0)))</f>
        <v>0</v>
      </c>
      <c r="DN7" s="18">
        <f>IF(ISNA(INDEX('annual Consensus'!$C$4:$AE$210,MATCH('per month Consensus'!$CE7,'annual Consensus'!$B$4:$B$210,0),MATCH('per month Consensus'!DN$4,'annual Consensus'!$C$3:$AE$3,0))),"",INDEX('annual Consensus'!$C$4:$AE$210,MATCH('per month Consensus'!$CE7,'annual Consensus'!$B$4:$B$210,0),MATCH('per month Consensus'!DN$4,'annual Consensus'!$C$3:$AE$3,0)))</f>
        <v>0</v>
      </c>
      <c r="DO7" s="18">
        <f>IF(ISNA(INDEX('annual Consensus'!$C$4:$AE$210,MATCH('per month Consensus'!$CE7,'annual Consensus'!$B$4:$B$210,0),MATCH('per month Consensus'!DO$4,'annual Consensus'!$C$3:$AE$3,0))),"",INDEX('annual Consensus'!$C$4:$AE$210,MATCH('per month Consensus'!$CE7,'annual Consensus'!$B$4:$B$210,0),MATCH('per month Consensus'!DO$4,'annual Consensus'!$C$3:$AE$3,0)))</f>
        <v>0</v>
      </c>
      <c r="DR7" s="18">
        <f t="shared" si="2"/>
        <v>1.3</v>
      </c>
      <c r="DS7" s="18" t="str">
        <f t="shared" si="3"/>
        <v/>
      </c>
      <c r="DT7" s="18" t="str">
        <f t="shared" si="4"/>
        <v/>
      </c>
      <c r="DU7" s="18" t="str">
        <f t="shared" si="5"/>
        <v/>
      </c>
      <c r="DV7" s="18">
        <f t="shared" si="6"/>
        <v>1.5</v>
      </c>
      <c r="DW7" s="18" t="str">
        <f t="shared" si="7"/>
        <v/>
      </c>
      <c r="DX7" s="18" t="str">
        <f t="shared" si="8"/>
        <v/>
      </c>
      <c r="DY7" s="18" t="str">
        <f t="shared" si="9"/>
        <v/>
      </c>
      <c r="DZ7" s="18" t="str">
        <f t="shared" si="10"/>
        <v/>
      </c>
      <c r="EA7" s="18" t="str">
        <f t="shared" si="11"/>
        <v/>
      </c>
      <c r="EB7" s="18" t="str">
        <f t="shared" si="12"/>
        <v/>
      </c>
      <c r="EC7" s="18" t="str">
        <f t="shared" si="13"/>
        <v/>
      </c>
      <c r="ED7" s="18" t="str">
        <f t="shared" si="14"/>
        <v/>
      </c>
      <c r="EE7" s="18" t="str">
        <f t="shared" si="15"/>
        <v/>
      </c>
      <c r="EF7" s="18" t="str">
        <f t="shared" si="16"/>
        <v/>
      </c>
      <c r="EG7" s="18" t="str">
        <f t="shared" si="17"/>
        <v/>
      </c>
      <c r="EH7" s="18" t="str">
        <f t="shared" si="18"/>
        <v/>
      </c>
      <c r="EI7" s="18" t="str">
        <f t="shared" si="19"/>
        <v/>
      </c>
      <c r="EJ7" s="18" t="str">
        <f t="shared" si="20"/>
        <v/>
      </c>
      <c r="EK7" s="18" t="str">
        <f t="shared" si="21"/>
        <v/>
      </c>
      <c r="EL7" s="18" t="str">
        <f t="shared" si="22"/>
        <v/>
      </c>
      <c r="EM7" s="18" t="str">
        <f t="shared" si="23"/>
        <v/>
      </c>
      <c r="EN7" s="18" t="str">
        <f t="shared" si="24"/>
        <v/>
      </c>
      <c r="EO7" s="18" t="str">
        <f t="shared" si="25"/>
        <v/>
      </c>
      <c r="EP7" s="18" t="str">
        <f t="shared" si="26"/>
        <v/>
      </c>
      <c r="EQ7" s="18" t="str">
        <f t="shared" si="27"/>
        <v/>
      </c>
      <c r="ER7" s="18" t="str">
        <f t="shared" si="28"/>
        <v/>
      </c>
      <c r="ES7" s="18" t="str">
        <f t="shared" si="29"/>
        <v/>
      </c>
      <c r="ET7" s="18" t="str">
        <f t="shared" si="30"/>
        <v/>
      </c>
      <c r="EV7" s="86">
        <v>36039</v>
      </c>
      <c r="EW7" s="57" t="str">
        <f>IF(ISNA(VLOOKUP('per month Consensus'!$EV7,'5y averages Consensus'!$AG$9:$AK$36,'per month Consensus'!EW$2,FALSE)),"",VLOOKUP('per month Consensus'!$EV7,'5y averages Consensus'!$AG$9:$AK$36,'per month Consensus'!EW$2,FALSE))</f>
        <v/>
      </c>
      <c r="EX7" s="58" t="str">
        <f>IF(ISNA(VLOOKUP('per month Consensus'!$EV7,'5y averages Consensus'!$AG$9:$AK$36,'per month Consensus'!EX$2,FALSE)),"",VLOOKUP('per month Consensus'!$EV7,'5y averages Consensus'!$AG$9:$AK$36,'per month Consensus'!EX$2,FALSE))</f>
        <v/>
      </c>
      <c r="EY7" s="58" t="str">
        <f>IF(ISNA(VLOOKUP('per month Consensus'!$EV7,'5y averages Consensus'!$AG$9:$AK$36,'per month Consensus'!EY$2,FALSE)),"",VLOOKUP('per month Consensus'!$EV7,'5y averages Consensus'!$AG$9:$AK$36,'per month Consensus'!EY$2,FALSE))</f>
        <v/>
      </c>
      <c r="EZ7" s="59" t="str">
        <f>IF(ISNA(VLOOKUP('per month Consensus'!$EV7,'5y averages Consensus'!$AG$9:$AK$36,'per month Consensus'!EZ$2,FALSE)),"",VLOOKUP('per month Consensus'!$EV7,'5y averages Consensus'!$AG$9:$AK$36,'per month Consensus'!EZ$2,FALSE))</f>
        <v/>
      </c>
      <c r="FB7" s="53" t="str">
        <f t="shared" si="31"/>
        <v/>
      </c>
      <c r="FC7" s="53" t="str">
        <f t="shared" si="32"/>
        <v/>
      </c>
      <c r="FD7" s="53" t="str">
        <f t="shared" si="33"/>
        <v/>
      </c>
      <c r="FE7" s="53" t="str">
        <f t="shared" si="34"/>
        <v/>
      </c>
    </row>
    <row r="8" spans="2:161" x14ac:dyDescent="0.25">
      <c r="B8" s="22">
        <v>37257</v>
      </c>
      <c r="C8" s="18">
        <f>VLOOKUP($B8,'Data Consensus annual'!$BH$9:$BN$215,'per month Consensus'!C$1,FALSE)</f>
        <v>1.6</v>
      </c>
      <c r="D8" s="18">
        <f>VLOOKUP($B8,'Data Consensus annual'!$BH$9:$BN$215,'per month Consensus'!D$1,FALSE)</f>
        <v>1.8</v>
      </c>
      <c r="E8" s="18" t="str">
        <f>VLOOKUP($B8,'Data Consensus annual'!$BH$9:$BN$215,'per month Consensus'!E$1,FALSE)</f>
        <v/>
      </c>
      <c r="F8" s="18" t="str">
        <f>VLOOKUP($B8,'Data Consensus annual'!$BH$9:$BN$215,'per month Consensus'!F$1,FALSE)</f>
        <v/>
      </c>
      <c r="G8" s="18" t="str">
        <f>VLOOKUP($B8,'Data Consensus annual'!$BH$9:$BN$215,'per month Consensus'!G$1,FALSE)</f>
        <v/>
      </c>
      <c r="H8" s="18" t="str">
        <f>VLOOKUP($B8,'Data Consensus annual'!$BH$9:$BN$215,'per month Consensus'!H$1,FALSE)</f>
        <v/>
      </c>
      <c r="I8" s="27"/>
      <c r="J8" s="5"/>
      <c r="K8" s="5"/>
      <c r="L8" s="5"/>
      <c r="M8" s="5"/>
      <c r="N8" s="5"/>
      <c r="CE8" s="14">
        <v>36069</v>
      </c>
      <c r="CF8" s="18" t="str">
        <f>IF(ISNA(VLOOKUP($CE8,'quarters Consensus'!$GJ$9:$GP$25,'per month Consensus'!J$1,FALSE)),"",VLOOKUP($CE8,'quarters Consensus'!$GJ$9:$GP$25,'per month Consensus'!J$1,FALSE))</f>
        <v/>
      </c>
      <c r="CG8" s="18" t="str">
        <f>IF(ISNA(VLOOKUP($CE8,'quarters Consensus'!$GJ$9:$GP$25,'per month Consensus'!K$1,FALSE)),"",VLOOKUP($CE8,'quarters Consensus'!$GJ$9:$GP$25,'per month Consensus'!K$1,FALSE))</f>
        <v/>
      </c>
      <c r="CH8" s="18" t="str">
        <f>IF(ISNA(VLOOKUP($CE8,'quarters Consensus'!$GJ$9:$GP$25,'per month Consensus'!L$1,FALSE)),"",VLOOKUP($CE8,'quarters Consensus'!$GJ$9:$GP$25,'per month Consensus'!L$1,FALSE))</f>
        <v/>
      </c>
      <c r="CI8" s="18" t="str">
        <f>IF(ISNA(VLOOKUP($CE8,'quarters Consensus'!$GJ$9:$GP$25,'per month Consensus'!M$1,FALSE)),"",VLOOKUP($CE8,'quarters Consensus'!$GJ$9:$GP$25,'per month Consensus'!M$1,FALSE))</f>
        <v/>
      </c>
      <c r="CJ8" s="18" t="str">
        <f>IF(ISNA(VLOOKUP($CE8,'quarters Consensus'!$GJ$9:$GP$25,'per month Consensus'!N$1,FALSE)),"",VLOOKUP($CE8,'quarters Consensus'!$GJ$9:$GP$25,'per month Consensus'!N$1,FALSE))</f>
        <v/>
      </c>
      <c r="CK8" s="18" t="str">
        <f>IF(ISNA(VLOOKUP($CE8,'quarters Consensus'!$GJ$9:$GP$25,'per month Consensus'!O$1,FALSE)),"",VLOOKUP($CE8,'quarters Consensus'!$GJ$9:$GP$25,'per month Consensus'!O$1,FALSE))</f>
        <v/>
      </c>
      <c r="CL8" s="18"/>
      <c r="CM8" s="18">
        <f>IF(ISNA(INDEX('annual Consensus'!$C$4:$AE$210,MATCH('per month Consensus'!$CE8,'annual Consensus'!$B$4:$B$210,0),MATCH('per month Consensus'!CM$4,'annual Consensus'!$C$3:$AE$3,0))),"",INDEX('annual Consensus'!$C$4:$AE$210,MATCH('per month Consensus'!$CE8,'annual Consensus'!$B$4:$B$210,0),MATCH('per month Consensus'!CM$4,'annual Consensus'!$C$3:$AE$3,0)))</f>
        <v>1.3</v>
      </c>
      <c r="CN8" s="18">
        <f>IF(ISNA(INDEX('annual Consensus'!$C$4:$AE$210,MATCH('per month Consensus'!$CE8,'annual Consensus'!$B$4:$B$210,0),MATCH('per month Consensus'!CN$4,'annual Consensus'!$C$3:$AE$3,0))),"",INDEX('annual Consensus'!$C$4:$AE$210,MATCH('per month Consensus'!$CE8,'annual Consensus'!$B$4:$B$210,0),MATCH('per month Consensus'!CN$4,'annual Consensus'!$C$3:$AE$3,0)))</f>
        <v>0</v>
      </c>
      <c r="CO8" s="18">
        <f>IF(ISNA(INDEX('annual Consensus'!$C$4:$AE$210,MATCH('per month Consensus'!$CE8,'annual Consensus'!$B$4:$B$210,0),MATCH('per month Consensus'!CO$4,'annual Consensus'!$C$3:$AE$3,0))),"",INDEX('annual Consensus'!$C$4:$AE$210,MATCH('per month Consensus'!$CE8,'annual Consensus'!$B$4:$B$210,0),MATCH('per month Consensus'!CO$4,'annual Consensus'!$C$3:$AE$3,0)))</f>
        <v>0</v>
      </c>
      <c r="CP8" s="18">
        <f>IF(ISNA(INDEX('annual Consensus'!$C$4:$AE$210,MATCH('per month Consensus'!$CE8,'annual Consensus'!$B$4:$B$210,0),MATCH('per month Consensus'!CP$4,'annual Consensus'!$C$3:$AE$3,0))),"",INDEX('annual Consensus'!$C$4:$AE$210,MATCH('per month Consensus'!$CE8,'annual Consensus'!$B$4:$B$210,0),MATCH('per month Consensus'!CP$4,'annual Consensus'!$C$3:$AE$3,0)))</f>
        <v>1.4</v>
      </c>
      <c r="CQ8" s="18">
        <f>IF(ISNA(INDEX('annual Consensus'!$C$4:$AE$210,MATCH('per month Consensus'!$CE8,'annual Consensus'!$B$4:$B$210,0),MATCH('per month Consensus'!CQ$4,'annual Consensus'!$C$3:$AE$3,0))),"",INDEX('annual Consensus'!$C$4:$AE$210,MATCH('per month Consensus'!$CE8,'annual Consensus'!$B$4:$B$210,0),MATCH('per month Consensus'!CQ$4,'annual Consensus'!$C$3:$AE$3,0)))</f>
        <v>0</v>
      </c>
      <c r="CR8" s="18">
        <f>IF(ISNA(INDEX('annual Consensus'!$C$4:$AE$210,MATCH('per month Consensus'!$CE8,'annual Consensus'!$B$4:$B$210,0),MATCH('per month Consensus'!CR$4,'annual Consensus'!$C$3:$AE$3,0))),"",INDEX('annual Consensus'!$C$4:$AE$210,MATCH('per month Consensus'!$CE8,'annual Consensus'!$B$4:$B$210,0),MATCH('per month Consensus'!CR$4,'annual Consensus'!$C$3:$AE$3,0)))</f>
        <v>0</v>
      </c>
      <c r="CS8" s="18">
        <f>IF(ISNA(INDEX('annual Consensus'!$C$4:$AE$210,MATCH('per month Consensus'!$CE8,'annual Consensus'!$B$4:$B$210,0),MATCH('per month Consensus'!CS$4,'annual Consensus'!$C$3:$AE$3,0))),"",INDEX('annual Consensus'!$C$4:$AE$210,MATCH('per month Consensus'!$CE8,'annual Consensus'!$B$4:$B$210,0),MATCH('per month Consensus'!CS$4,'annual Consensus'!$C$3:$AE$3,0)))</f>
        <v>0</v>
      </c>
      <c r="CT8" s="18">
        <f>IF(ISNA(INDEX('annual Consensus'!$C$4:$AE$210,MATCH('per month Consensus'!$CE8,'annual Consensus'!$B$4:$B$210,0),MATCH('per month Consensus'!CT$4,'annual Consensus'!$C$3:$AE$3,0))),"",INDEX('annual Consensus'!$C$4:$AE$210,MATCH('per month Consensus'!$CE8,'annual Consensus'!$B$4:$B$210,0),MATCH('per month Consensus'!CT$4,'annual Consensus'!$C$3:$AE$3,0)))</f>
        <v>0</v>
      </c>
      <c r="CU8" s="18">
        <f>IF(ISNA(INDEX('annual Consensus'!$C$4:$AE$210,MATCH('per month Consensus'!$CE8,'annual Consensus'!$B$4:$B$210,0),MATCH('per month Consensus'!CU$4,'annual Consensus'!$C$3:$AE$3,0))),"",INDEX('annual Consensus'!$C$4:$AE$210,MATCH('per month Consensus'!$CE8,'annual Consensus'!$B$4:$B$210,0),MATCH('per month Consensus'!CU$4,'annual Consensus'!$C$3:$AE$3,0)))</f>
        <v>0</v>
      </c>
      <c r="CV8" s="18">
        <f>IF(ISNA(INDEX('annual Consensus'!$C$4:$AE$210,MATCH('per month Consensus'!$CE8,'annual Consensus'!$B$4:$B$210,0),MATCH('per month Consensus'!CV$4,'annual Consensus'!$C$3:$AE$3,0))),"",INDEX('annual Consensus'!$C$4:$AE$210,MATCH('per month Consensus'!$CE8,'annual Consensus'!$B$4:$B$210,0),MATCH('per month Consensus'!CV$4,'annual Consensus'!$C$3:$AE$3,0)))</f>
        <v>0</v>
      </c>
      <c r="CW8" s="18">
        <f>IF(ISNA(INDEX('annual Consensus'!$C$4:$AE$210,MATCH('per month Consensus'!$CE8,'annual Consensus'!$B$4:$B$210,0),MATCH('per month Consensus'!CW$4,'annual Consensus'!$C$3:$AE$3,0))),"",INDEX('annual Consensus'!$C$4:$AE$210,MATCH('per month Consensus'!$CE8,'annual Consensus'!$B$4:$B$210,0),MATCH('per month Consensus'!CW$4,'annual Consensus'!$C$3:$AE$3,0)))</f>
        <v>0</v>
      </c>
      <c r="CX8" s="18">
        <f>IF(ISNA(INDEX('annual Consensus'!$C$4:$AE$210,MATCH('per month Consensus'!$CE8,'annual Consensus'!$B$4:$B$210,0),MATCH('per month Consensus'!CX$4,'annual Consensus'!$C$3:$AE$3,0))),"",INDEX('annual Consensus'!$C$4:$AE$210,MATCH('per month Consensus'!$CE8,'annual Consensus'!$B$4:$B$210,0),MATCH('per month Consensus'!CX$4,'annual Consensus'!$C$3:$AE$3,0)))</f>
        <v>0</v>
      </c>
      <c r="CY8" s="18">
        <f>IF(ISNA(INDEX('annual Consensus'!$C$4:$AE$210,MATCH('per month Consensus'!$CE8,'annual Consensus'!$B$4:$B$210,0),MATCH('per month Consensus'!CY$4,'annual Consensus'!$C$3:$AE$3,0))),"",INDEX('annual Consensus'!$C$4:$AE$210,MATCH('per month Consensus'!$CE8,'annual Consensus'!$B$4:$B$210,0),MATCH('per month Consensus'!CY$4,'annual Consensus'!$C$3:$AE$3,0)))</f>
        <v>0</v>
      </c>
      <c r="CZ8" s="18">
        <f>IF(ISNA(INDEX('annual Consensus'!$C$4:$AE$210,MATCH('per month Consensus'!$CE8,'annual Consensus'!$B$4:$B$210,0),MATCH('per month Consensus'!CZ$4,'annual Consensus'!$C$3:$AE$3,0))),"",INDEX('annual Consensus'!$C$4:$AE$210,MATCH('per month Consensus'!$CE8,'annual Consensus'!$B$4:$B$210,0),MATCH('per month Consensus'!CZ$4,'annual Consensus'!$C$3:$AE$3,0)))</f>
        <v>0</v>
      </c>
      <c r="DA8" s="18">
        <f>IF(ISNA(INDEX('annual Consensus'!$C$4:$AE$210,MATCH('per month Consensus'!$CE8,'annual Consensus'!$B$4:$B$210,0),MATCH('per month Consensus'!DA$4,'annual Consensus'!$C$3:$AE$3,0))),"",INDEX('annual Consensus'!$C$4:$AE$210,MATCH('per month Consensus'!$CE8,'annual Consensus'!$B$4:$B$210,0),MATCH('per month Consensus'!DA$4,'annual Consensus'!$C$3:$AE$3,0)))</f>
        <v>0</v>
      </c>
      <c r="DB8" s="18">
        <f>IF(ISNA(INDEX('annual Consensus'!$C$4:$AE$210,MATCH('per month Consensus'!$CE8,'annual Consensus'!$B$4:$B$210,0),MATCH('per month Consensus'!DB$4,'annual Consensus'!$C$3:$AE$3,0))),"",INDEX('annual Consensus'!$C$4:$AE$210,MATCH('per month Consensus'!$CE8,'annual Consensus'!$B$4:$B$210,0),MATCH('per month Consensus'!DB$4,'annual Consensus'!$C$3:$AE$3,0)))</f>
        <v>0</v>
      </c>
      <c r="DC8" s="18">
        <f>IF(ISNA(INDEX('annual Consensus'!$C$4:$AE$210,MATCH('per month Consensus'!$CE8,'annual Consensus'!$B$4:$B$210,0),MATCH('per month Consensus'!DC$4,'annual Consensus'!$C$3:$AE$3,0))),"",INDEX('annual Consensus'!$C$4:$AE$210,MATCH('per month Consensus'!$CE8,'annual Consensus'!$B$4:$B$210,0),MATCH('per month Consensus'!DC$4,'annual Consensus'!$C$3:$AE$3,0)))</f>
        <v>0</v>
      </c>
      <c r="DD8" s="18">
        <f>IF(ISNA(INDEX('annual Consensus'!$C$4:$AE$210,MATCH('per month Consensus'!$CE8,'annual Consensus'!$B$4:$B$210,0),MATCH('per month Consensus'!DD$4,'annual Consensus'!$C$3:$AE$3,0))),"",INDEX('annual Consensus'!$C$4:$AE$210,MATCH('per month Consensus'!$CE8,'annual Consensus'!$B$4:$B$210,0),MATCH('per month Consensus'!DD$4,'annual Consensus'!$C$3:$AE$3,0)))</f>
        <v>0</v>
      </c>
      <c r="DE8" s="18">
        <f>IF(ISNA(INDEX('annual Consensus'!$C$4:$AE$210,MATCH('per month Consensus'!$CE8,'annual Consensus'!$B$4:$B$210,0),MATCH('per month Consensus'!DE$4,'annual Consensus'!$C$3:$AE$3,0))),"",INDEX('annual Consensus'!$C$4:$AE$210,MATCH('per month Consensus'!$CE8,'annual Consensus'!$B$4:$B$210,0),MATCH('per month Consensus'!DE$4,'annual Consensus'!$C$3:$AE$3,0)))</f>
        <v>0</v>
      </c>
      <c r="DF8" s="18">
        <f>IF(ISNA(INDEX('annual Consensus'!$C$4:$AE$210,MATCH('per month Consensus'!$CE8,'annual Consensus'!$B$4:$B$210,0),MATCH('per month Consensus'!DF$4,'annual Consensus'!$C$3:$AE$3,0))),"",INDEX('annual Consensus'!$C$4:$AE$210,MATCH('per month Consensus'!$CE8,'annual Consensus'!$B$4:$B$210,0),MATCH('per month Consensus'!DF$4,'annual Consensus'!$C$3:$AE$3,0)))</f>
        <v>0</v>
      </c>
      <c r="DG8" s="18">
        <f>IF(ISNA(INDEX('annual Consensus'!$C$4:$AE$210,MATCH('per month Consensus'!$CE8,'annual Consensus'!$B$4:$B$210,0),MATCH('per month Consensus'!DG$4,'annual Consensus'!$C$3:$AE$3,0))),"",INDEX('annual Consensus'!$C$4:$AE$210,MATCH('per month Consensus'!$CE8,'annual Consensus'!$B$4:$B$210,0),MATCH('per month Consensus'!DG$4,'annual Consensus'!$C$3:$AE$3,0)))</f>
        <v>0</v>
      </c>
      <c r="DH8" s="18">
        <f>IF(ISNA(INDEX('annual Consensus'!$C$4:$AE$210,MATCH('per month Consensus'!$CE8,'annual Consensus'!$B$4:$B$210,0),MATCH('per month Consensus'!DH$4,'annual Consensus'!$C$3:$AE$3,0))),"",INDEX('annual Consensus'!$C$4:$AE$210,MATCH('per month Consensus'!$CE8,'annual Consensus'!$B$4:$B$210,0),MATCH('per month Consensus'!DH$4,'annual Consensus'!$C$3:$AE$3,0)))</f>
        <v>0</v>
      </c>
      <c r="DI8" s="18">
        <f>IF(ISNA(INDEX('annual Consensus'!$C$4:$AE$210,MATCH('per month Consensus'!$CE8,'annual Consensus'!$B$4:$B$210,0),MATCH('per month Consensus'!DI$4,'annual Consensus'!$C$3:$AE$3,0))),"",INDEX('annual Consensus'!$C$4:$AE$210,MATCH('per month Consensus'!$CE8,'annual Consensus'!$B$4:$B$210,0),MATCH('per month Consensus'!DI$4,'annual Consensus'!$C$3:$AE$3,0)))</f>
        <v>0</v>
      </c>
      <c r="DJ8" s="18">
        <f>IF(ISNA(INDEX('annual Consensus'!$C$4:$AE$210,MATCH('per month Consensus'!$CE8,'annual Consensus'!$B$4:$B$210,0),MATCH('per month Consensus'!DJ$4,'annual Consensus'!$C$3:$AE$3,0))),"",INDEX('annual Consensus'!$C$4:$AE$210,MATCH('per month Consensus'!$CE8,'annual Consensus'!$B$4:$B$210,0),MATCH('per month Consensus'!DJ$4,'annual Consensus'!$C$3:$AE$3,0)))</f>
        <v>0</v>
      </c>
      <c r="DK8" s="18">
        <f>IF(ISNA(INDEX('annual Consensus'!$C$4:$AE$210,MATCH('per month Consensus'!$CE8,'annual Consensus'!$B$4:$B$210,0),MATCH('per month Consensus'!DK$4,'annual Consensus'!$C$3:$AE$3,0))),"",INDEX('annual Consensus'!$C$4:$AE$210,MATCH('per month Consensus'!$CE8,'annual Consensus'!$B$4:$B$210,0),MATCH('per month Consensus'!DK$4,'annual Consensus'!$C$3:$AE$3,0)))</f>
        <v>0</v>
      </c>
      <c r="DL8" s="18">
        <f>IF(ISNA(INDEX('annual Consensus'!$C$4:$AE$210,MATCH('per month Consensus'!$CE8,'annual Consensus'!$B$4:$B$210,0),MATCH('per month Consensus'!DL$4,'annual Consensus'!$C$3:$AE$3,0))),"",INDEX('annual Consensus'!$C$4:$AE$210,MATCH('per month Consensus'!$CE8,'annual Consensus'!$B$4:$B$210,0),MATCH('per month Consensus'!DL$4,'annual Consensus'!$C$3:$AE$3,0)))</f>
        <v>0</v>
      </c>
      <c r="DM8" s="18">
        <f>IF(ISNA(INDEX('annual Consensus'!$C$4:$AE$210,MATCH('per month Consensus'!$CE8,'annual Consensus'!$B$4:$B$210,0),MATCH('per month Consensus'!DM$4,'annual Consensus'!$C$3:$AE$3,0))),"",INDEX('annual Consensus'!$C$4:$AE$210,MATCH('per month Consensus'!$CE8,'annual Consensus'!$B$4:$B$210,0),MATCH('per month Consensus'!DM$4,'annual Consensus'!$C$3:$AE$3,0)))</f>
        <v>0</v>
      </c>
      <c r="DN8" s="18">
        <f>IF(ISNA(INDEX('annual Consensus'!$C$4:$AE$210,MATCH('per month Consensus'!$CE8,'annual Consensus'!$B$4:$B$210,0),MATCH('per month Consensus'!DN$4,'annual Consensus'!$C$3:$AE$3,0))),"",INDEX('annual Consensus'!$C$4:$AE$210,MATCH('per month Consensus'!$CE8,'annual Consensus'!$B$4:$B$210,0),MATCH('per month Consensus'!DN$4,'annual Consensus'!$C$3:$AE$3,0)))</f>
        <v>0</v>
      </c>
      <c r="DO8" s="18">
        <f>IF(ISNA(INDEX('annual Consensus'!$C$4:$AE$210,MATCH('per month Consensus'!$CE8,'annual Consensus'!$B$4:$B$210,0),MATCH('per month Consensus'!DO$4,'annual Consensus'!$C$3:$AE$3,0))),"",INDEX('annual Consensus'!$C$4:$AE$210,MATCH('per month Consensus'!$CE8,'annual Consensus'!$B$4:$B$210,0),MATCH('per month Consensus'!DO$4,'annual Consensus'!$C$3:$AE$3,0)))</f>
        <v>0</v>
      </c>
      <c r="DR8" s="18">
        <f t="shared" si="2"/>
        <v>1.3</v>
      </c>
      <c r="DS8" s="18" t="str">
        <f t="shared" si="3"/>
        <v/>
      </c>
      <c r="DT8" s="18" t="str">
        <f t="shared" si="4"/>
        <v/>
      </c>
      <c r="DU8" s="18">
        <f t="shared" si="5"/>
        <v>1.4</v>
      </c>
      <c r="DV8" s="18" t="str">
        <f t="shared" si="6"/>
        <v/>
      </c>
      <c r="DW8" s="18" t="str">
        <f t="shared" si="7"/>
        <v/>
      </c>
      <c r="DX8" s="18" t="str">
        <f t="shared" si="8"/>
        <v/>
      </c>
      <c r="DY8" s="18" t="str">
        <f t="shared" si="9"/>
        <v/>
      </c>
      <c r="DZ8" s="18" t="str">
        <f t="shared" si="10"/>
        <v/>
      </c>
      <c r="EA8" s="18" t="str">
        <f t="shared" si="11"/>
        <v/>
      </c>
      <c r="EB8" s="18" t="str">
        <f t="shared" si="12"/>
        <v/>
      </c>
      <c r="EC8" s="18" t="str">
        <f t="shared" si="13"/>
        <v/>
      </c>
      <c r="ED8" s="18" t="str">
        <f t="shared" si="14"/>
        <v/>
      </c>
      <c r="EE8" s="18" t="str">
        <f t="shared" si="15"/>
        <v/>
      </c>
      <c r="EF8" s="18" t="str">
        <f t="shared" si="16"/>
        <v/>
      </c>
      <c r="EG8" s="18" t="str">
        <f t="shared" si="17"/>
        <v/>
      </c>
      <c r="EH8" s="18" t="str">
        <f t="shared" si="18"/>
        <v/>
      </c>
      <c r="EI8" s="18" t="str">
        <f t="shared" si="19"/>
        <v/>
      </c>
      <c r="EJ8" s="18" t="str">
        <f t="shared" si="20"/>
        <v/>
      </c>
      <c r="EK8" s="18" t="str">
        <f t="shared" si="21"/>
        <v/>
      </c>
      <c r="EL8" s="18" t="str">
        <f t="shared" si="22"/>
        <v/>
      </c>
      <c r="EM8" s="18" t="str">
        <f t="shared" si="23"/>
        <v/>
      </c>
      <c r="EN8" s="18" t="str">
        <f t="shared" si="24"/>
        <v/>
      </c>
      <c r="EO8" s="18" t="str">
        <f t="shared" si="25"/>
        <v/>
      </c>
      <c r="EP8" s="18" t="str">
        <f t="shared" si="26"/>
        <v/>
      </c>
      <c r="EQ8" s="18" t="str">
        <f t="shared" si="27"/>
        <v/>
      </c>
      <c r="ER8" s="18" t="str">
        <f t="shared" si="28"/>
        <v/>
      </c>
      <c r="ES8" s="18" t="str">
        <f t="shared" si="29"/>
        <v/>
      </c>
      <c r="ET8" s="18" t="str">
        <f t="shared" si="30"/>
        <v/>
      </c>
      <c r="EV8" s="86">
        <v>36069</v>
      </c>
      <c r="EW8" s="57" t="str">
        <f>IF(ISNA(VLOOKUP('per month Consensus'!$EV8,'5y averages Consensus'!$AG$9:$AK$36,'per month Consensus'!EW$2,FALSE)),"",VLOOKUP('per month Consensus'!$EV8,'5y averages Consensus'!$AG$9:$AK$36,'per month Consensus'!EW$2,FALSE))</f>
        <v/>
      </c>
      <c r="EX8" s="58" t="str">
        <f>IF(ISNA(VLOOKUP('per month Consensus'!$EV8,'5y averages Consensus'!$AG$9:$AK$36,'per month Consensus'!EX$2,FALSE)),"",VLOOKUP('per month Consensus'!$EV8,'5y averages Consensus'!$AG$9:$AK$36,'per month Consensus'!EX$2,FALSE))</f>
        <v/>
      </c>
      <c r="EY8" s="58" t="str">
        <f>IF(ISNA(VLOOKUP('per month Consensus'!$EV8,'5y averages Consensus'!$AG$9:$AK$36,'per month Consensus'!EY$2,FALSE)),"",VLOOKUP('per month Consensus'!$EV8,'5y averages Consensus'!$AG$9:$AK$36,'per month Consensus'!EY$2,FALSE))</f>
        <v/>
      </c>
      <c r="EZ8" s="59" t="str">
        <f>IF(ISNA(VLOOKUP('per month Consensus'!$EV8,'5y averages Consensus'!$AG$9:$AK$36,'per month Consensus'!EZ$2,FALSE)),"",VLOOKUP('per month Consensus'!$EV8,'5y averages Consensus'!$AG$9:$AK$36,'per month Consensus'!EZ$2,FALSE))</f>
        <v/>
      </c>
      <c r="FB8" s="53" t="str">
        <f t="shared" si="31"/>
        <v/>
      </c>
      <c r="FC8" s="53" t="str">
        <f t="shared" si="32"/>
        <v/>
      </c>
      <c r="FD8" s="53" t="str">
        <f t="shared" si="33"/>
        <v/>
      </c>
      <c r="FE8" s="53" t="str">
        <f t="shared" si="34"/>
        <v/>
      </c>
    </row>
    <row r="9" spans="2:161" x14ac:dyDescent="0.25">
      <c r="B9" s="22">
        <v>37622</v>
      </c>
      <c r="C9" s="18">
        <f>VLOOKUP($B9,'Data Consensus annual'!$BH$9:$BN$215,'per month Consensus'!C$1,FALSE)</f>
        <v>1.7240396631712969</v>
      </c>
      <c r="D9" s="18">
        <f>VLOOKUP($B9,'Data Consensus annual'!$BH$9:$BN$215,'per month Consensus'!D$1,FALSE)</f>
        <v>1.7352064263357798</v>
      </c>
      <c r="E9" s="18" t="str">
        <f>VLOOKUP($B9,'Data Consensus annual'!$BH$9:$BN$215,'per month Consensus'!E$1,FALSE)</f>
        <v/>
      </c>
      <c r="F9" s="18" t="str">
        <f>VLOOKUP($B9,'Data Consensus annual'!$BH$9:$BN$215,'per month Consensus'!F$1,FALSE)</f>
        <v/>
      </c>
      <c r="G9" s="18" t="str">
        <f>VLOOKUP($B9,'Data Consensus annual'!$BH$9:$BN$215,'per month Consensus'!G$1,FALSE)</f>
        <v/>
      </c>
      <c r="H9" s="18" t="str">
        <f>VLOOKUP($B9,'Data Consensus annual'!$BH$9:$BN$215,'per month Consensus'!H$1,FALSE)</f>
        <v/>
      </c>
      <c r="I9" s="27"/>
      <c r="J9" s="5"/>
      <c r="K9" s="5"/>
      <c r="L9" s="5"/>
      <c r="M9" s="5"/>
      <c r="N9" s="5"/>
      <c r="CE9" s="14">
        <v>36100</v>
      </c>
      <c r="CF9" s="18" t="str">
        <f>IF(ISNA(VLOOKUP($CE9,'quarters Consensus'!$GJ$9:$GP$25,'per month Consensus'!J$1,FALSE)),"",VLOOKUP($CE9,'quarters Consensus'!$GJ$9:$GP$25,'per month Consensus'!J$1,FALSE))</f>
        <v/>
      </c>
      <c r="CG9" s="18" t="str">
        <f>IF(ISNA(VLOOKUP($CE9,'quarters Consensus'!$GJ$9:$GP$25,'per month Consensus'!K$1,FALSE)),"",VLOOKUP($CE9,'quarters Consensus'!$GJ$9:$GP$25,'per month Consensus'!K$1,FALSE))</f>
        <v/>
      </c>
      <c r="CH9" s="18" t="str">
        <f>IF(ISNA(VLOOKUP($CE9,'quarters Consensus'!$GJ$9:$GP$25,'per month Consensus'!L$1,FALSE)),"",VLOOKUP($CE9,'quarters Consensus'!$GJ$9:$GP$25,'per month Consensus'!L$1,FALSE))</f>
        <v/>
      </c>
      <c r="CI9" s="18" t="str">
        <f>IF(ISNA(VLOOKUP($CE9,'quarters Consensus'!$GJ$9:$GP$25,'per month Consensus'!M$1,FALSE)),"",VLOOKUP($CE9,'quarters Consensus'!$GJ$9:$GP$25,'per month Consensus'!M$1,FALSE))</f>
        <v/>
      </c>
      <c r="CJ9" s="18" t="str">
        <f>IF(ISNA(VLOOKUP($CE9,'quarters Consensus'!$GJ$9:$GP$25,'per month Consensus'!N$1,FALSE)),"",VLOOKUP($CE9,'quarters Consensus'!$GJ$9:$GP$25,'per month Consensus'!N$1,FALSE))</f>
        <v/>
      </c>
      <c r="CK9" s="18" t="str">
        <f>IF(ISNA(VLOOKUP($CE9,'quarters Consensus'!$GJ$9:$GP$25,'per month Consensus'!O$1,FALSE)),"",VLOOKUP($CE9,'quarters Consensus'!$GJ$9:$GP$25,'per month Consensus'!O$1,FALSE))</f>
        <v/>
      </c>
      <c r="CL9" s="18"/>
      <c r="CM9" s="18">
        <f>IF(ISNA(INDEX('annual Consensus'!$C$4:$AE$210,MATCH('per month Consensus'!$CE9,'annual Consensus'!$B$4:$B$210,0),MATCH('per month Consensus'!CM$4,'annual Consensus'!$C$3:$AE$3,0))),"",INDEX('annual Consensus'!$C$4:$AE$210,MATCH('per month Consensus'!$CE9,'annual Consensus'!$B$4:$B$210,0),MATCH('per month Consensus'!CM$4,'annual Consensus'!$C$3:$AE$3,0)))</f>
        <v>1.3</v>
      </c>
      <c r="CN9" s="18">
        <f>IF(ISNA(INDEX('annual Consensus'!$C$4:$AE$210,MATCH('per month Consensus'!$CE9,'annual Consensus'!$B$4:$B$210,0),MATCH('per month Consensus'!CN$4,'annual Consensus'!$C$3:$AE$3,0))),"",INDEX('annual Consensus'!$C$4:$AE$210,MATCH('per month Consensus'!$CE9,'annual Consensus'!$B$4:$B$210,0),MATCH('per month Consensus'!CN$4,'annual Consensus'!$C$3:$AE$3,0)))</f>
        <v>0</v>
      </c>
      <c r="CO9" s="18">
        <f>IF(ISNA(INDEX('annual Consensus'!$C$4:$AE$210,MATCH('per month Consensus'!$CE9,'annual Consensus'!$B$4:$B$210,0),MATCH('per month Consensus'!CO$4,'annual Consensus'!$C$3:$AE$3,0))),"",INDEX('annual Consensus'!$C$4:$AE$210,MATCH('per month Consensus'!$CE9,'annual Consensus'!$B$4:$B$210,0),MATCH('per month Consensus'!CO$4,'annual Consensus'!$C$3:$AE$3,0)))</f>
        <v>1.4</v>
      </c>
      <c r="CP9" s="18">
        <f>IF(ISNA(INDEX('annual Consensus'!$C$4:$AE$210,MATCH('per month Consensus'!$CE9,'annual Consensus'!$B$4:$B$210,0),MATCH('per month Consensus'!CP$4,'annual Consensus'!$C$3:$AE$3,0))),"",INDEX('annual Consensus'!$C$4:$AE$210,MATCH('per month Consensus'!$CE9,'annual Consensus'!$B$4:$B$210,0),MATCH('per month Consensus'!CP$4,'annual Consensus'!$C$3:$AE$3,0)))</f>
        <v>0</v>
      </c>
      <c r="CQ9" s="18">
        <f>IF(ISNA(INDEX('annual Consensus'!$C$4:$AE$210,MATCH('per month Consensus'!$CE9,'annual Consensus'!$B$4:$B$210,0),MATCH('per month Consensus'!CQ$4,'annual Consensus'!$C$3:$AE$3,0))),"",INDEX('annual Consensus'!$C$4:$AE$210,MATCH('per month Consensus'!$CE9,'annual Consensus'!$B$4:$B$210,0),MATCH('per month Consensus'!CQ$4,'annual Consensus'!$C$3:$AE$3,0)))</f>
        <v>0</v>
      </c>
      <c r="CR9" s="18">
        <f>IF(ISNA(INDEX('annual Consensus'!$C$4:$AE$210,MATCH('per month Consensus'!$CE9,'annual Consensus'!$B$4:$B$210,0),MATCH('per month Consensus'!CR$4,'annual Consensus'!$C$3:$AE$3,0))),"",INDEX('annual Consensus'!$C$4:$AE$210,MATCH('per month Consensus'!$CE9,'annual Consensus'!$B$4:$B$210,0),MATCH('per month Consensus'!CR$4,'annual Consensus'!$C$3:$AE$3,0)))</f>
        <v>0</v>
      </c>
      <c r="CS9" s="18">
        <f>IF(ISNA(INDEX('annual Consensus'!$C$4:$AE$210,MATCH('per month Consensus'!$CE9,'annual Consensus'!$B$4:$B$210,0),MATCH('per month Consensus'!CS$4,'annual Consensus'!$C$3:$AE$3,0))),"",INDEX('annual Consensus'!$C$4:$AE$210,MATCH('per month Consensus'!$CE9,'annual Consensus'!$B$4:$B$210,0),MATCH('per month Consensus'!CS$4,'annual Consensus'!$C$3:$AE$3,0)))</f>
        <v>0</v>
      </c>
      <c r="CT9" s="18">
        <f>IF(ISNA(INDEX('annual Consensus'!$C$4:$AE$210,MATCH('per month Consensus'!$CE9,'annual Consensus'!$B$4:$B$210,0),MATCH('per month Consensus'!CT$4,'annual Consensus'!$C$3:$AE$3,0))),"",INDEX('annual Consensus'!$C$4:$AE$210,MATCH('per month Consensus'!$CE9,'annual Consensus'!$B$4:$B$210,0),MATCH('per month Consensus'!CT$4,'annual Consensus'!$C$3:$AE$3,0)))</f>
        <v>0</v>
      </c>
      <c r="CU9" s="18">
        <f>IF(ISNA(INDEX('annual Consensus'!$C$4:$AE$210,MATCH('per month Consensus'!$CE9,'annual Consensus'!$B$4:$B$210,0),MATCH('per month Consensus'!CU$4,'annual Consensus'!$C$3:$AE$3,0))),"",INDEX('annual Consensus'!$C$4:$AE$210,MATCH('per month Consensus'!$CE9,'annual Consensus'!$B$4:$B$210,0),MATCH('per month Consensus'!CU$4,'annual Consensus'!$C$3:$AE$3,0)))</f>
        <v>0</v>
      </c>
      <c r="CV9" s="18">
        <f>IF(ISNA(INDEX('annual Consensus'!$C$4:$AE$210,MATCH('per month Consensus'!$CE9,'annual Consensus'!$B$4:$B$210,0),MATCH('per month Consensus'!CV$4,'annual Consensus'!$C$3:$AE$3,0))),"",INDEX('annual Consensus'!$C$4:$AE$210,MATCH('per month Consensus'!$CE9,'annual Consensus'!$B$4:$B$210,0),MATCH('per month Consensus'!CV$4,'annual Consensus'!$C$3:$AE$3,0)))</f>
        <v>0</v>
      </c>
      <c r="CW9" s="18">
        <f>IF(ISNA(INDEX('annual Consensus'!$C$4:$AE$210,MATCH('per month Consensus'!$CE9,'annual Consensus'!$B$4:$B$210,0),MATCH('per month Consensus'!CW$4,'annual Consensus'!$C$3:$AE$3,0))),"",INDEX('annual Consensus'!$C$4:$AE$210,MATCH('per month Consensus'!$CE9,'annual Consensus'!$B$4:$B$210,0),MATCH('per month Consensus'!CW$4,'annual Consensus'!$C$3:$AE$3,0)))</f>
        <v>0</v>
      </c>
      <c r="CX9" s="18">
        <f>IF(ISNA(INDEX('annual Consensus'!$C$4:$AE$210,MATCH('per month Consensus'!$CE9,'annual Consensus'!$B$4:$B$210,0),MATCH('per month Consensus'!CX$4,'annual Consensus'!$C$3:$AE$3,0))),"",INDEX('annual Consensus'!$C$4:$AE$210,MATCH('per month Consensus'!$CE9,'annual Consensus'!$B$4:$B$210,0),MATCH('per month Consensus'!CX$4,'annual Consensus'!$C$3:$AE$3,0)))</f>
        <v>0</v>
      </c>
      <c r="CY9" s="18">
        <f>IF(ISNA(INDEX('annual Consensus'!$C$4:$AE$210,MATCH('per month Consensus'!$CE9,'annual Consensus'!$B$4:$B$210,0),MATCH('per month Consensus'!CY$4,'annual Consensus'!$C$3:$AE$3,0))),"",INDEX('annual Consensus'!$C$4:$AE$210,MATCH('per month Consensus'!$CE9,'annual Consensus'!$B$4:$B$210,0),MATCH('per month Consensus'!CY$4,'annual Consensus'!$C$3:$AE$3,0)))</f>
        <v>0</v>
      </c>
      <c r="CZ9" s="18">
        <f>IF(ISNA(INDEX('annual Consensus'!$C$4:$AE$210,MATCH('per month Consensus'!$CE9,'annual Consensus'!$B$4:$B$210,0),MATCH('per month Consensus'!CZ$4,'annual Consensus'!$C$3:$AE$3,0))),"",INDEX('annual Consensus'!$C$4:$AE$210,MATCH('per month Consensus'!$CE9,'annual Consensus'!$B$4:$B$210,0),MATCH('per month Consensus'!CZ$4,'annual Consensus'!$C$3:$AE$3,0)))</f>
        <v>0</v>
      </c>
      <c r="DA9" s="18">
        <f>IF(ISNA(INDEX('annual Consensus'!$C$4:$AE$210,MATCH('per month Consensus'!$CE9,'annual Consensus'!$B$4:$B$210,0),MATCH('per month Consensus'!DA$4,'annual Consensus'!$C$3:$AE$3,0))),"",INDEX('annual Consensus'!$C$4:$AE$210,MATCH('per month Consensus'!$CE9,'annual Consensus'!$B$4:$B$210,0),MATCH('per month Consensus'!DA$4,'annual Consensus'!$C$3:$AE$3,0)))</f>
        <v>0</v>
      </c>
      <c r="DB9" s="18">
        <f>IF(ISNA(INDEX('annual Consensus'!$C$4:$AE$210,MATCH('per month Consensus'!$CE9,'annual Consensus'!$B$4:$B$210,0),MATCH('per month Consensus'!DB$4,'annual Consensus'!$C$3:$AE$3,0))),"",INDEX('annual Consensus'!$C$4:$AE$210,MATCH('per month Consensus'!$CE9,'annual Consensus'!$B$4:$B$210,0),MATCH('per month Consensus'!DB$4,'annual Consensus'!$C$3:$AE$3,0)))</f>
        <v>0</v>
      </c>
      <c r="DC9" s="18">
        <f>IF(ISNA(INDEX('annual Consensus'!$C$4:$AE$210,MATCH('per month Consensus'!$CE9,'annual Consensus'!$B$4:$B$210,0),MATCH('per month Consensus'!DC$4,'annual Consensus'!$C$3:$AE$3,0))),"",INDEX('annual Consensus'!$C$4:$AE$210,MATCH('per month Consensus'!$CE9,'annual Consensus'!$B$4:$B$210,0),MATCH('per month Consensus'!DC$4,'annual Consensus'!$C$3:$AE$3,0)))</f>
        <v>0</v>
      </c>
      <c r="DD9" s="18">
        <f>IF(ISNA(INDEX('annual Consensus'!$C$4:$AE$210,MATCH('per month Consensus'!$CE9,'annual Consensus'!$B$4:$B$210,0),MATCH('per month Consensus'!DD$4,'annual Consensus'!$C$3:$AE$3,0))),"",INDEX('annual Consensus'!$C$4:$AE$210,MATCH('per month Consensus'!$CE9,'annual Consensus'!$B$4:$B$210,0),MATCH('per month Consensus'!DD$4,'annual Consensus'!$C$3:$AE$3,0)))</f>
        <v>0</v>
      </c>
      <c r="DE9" s="18">
        <f>IF(ISNA(INDEX('annual Consensus'!$C$4:$AE$210,MATCH('per month Consensus'!$CE9,'annual Consensus'!$B$4:$B$210,0),MATCH('per month Consensus'!DE$4,'annual Consensus'!$C$3:$AE$3,0))),"",INDEX('annual Consensus'!$C$4:$AE$210,MATCH('per month Consensus'!$CE9,'annual Consensus'!$B$4:$B$210,0),MATCH('per month Consensus'!DE$4,'annual Consensus'!$C$3:$AE$3,0)))</f>
        <v>0</v>
      </c>
      <c r="DF9" s="18">
        <f>IF(ISNA(INDEX('annual Consensus'!$C$4:$AE$210,MATCH('per month Consensus'!$CE9,'annual Consensus'!$B$4:$B$210,0),MATCH('per month Consensus'!DF$4,'annual Consensus'!$C$3:$AE$3,0))),"",INDEX('annual Consensus'!$C$4:$AE$210,MATCH('per month Consensus'!$CE9,'annual Consensus'!$B$4:$B$210,0),MATCH('per month Consensus'!DF$4,'annual Consensus'!$C$3:$AE$3,0)))</f>
        <v>0</v>
      </c>
      <c r="DG9" s="18">
        <f>IF(ISNA(INDEX('annual Consensus'!$C$4:$AE$210,MATCH('per month Consensus'!$CE9,'annual Consensus'!$B$4:$B$210,0),MATCH('per month Consensus'!DG$4,'annual Consensus'!$C$3:$AE$3,0))),"",INDEX('annual Consensus'!$C$4:$AE$210,MATCH('per month Consensus'!$CE9,'annual Consensus'!$B$4:$B$210,0),MATCH('per month Consensus'!DG$4,'annual Consensus'!$C$3:$AE$3,0)))</f>
        <v>0</v>
      </c>
      <c r="DH9" s="18">
        <f>IF(ISNA(INDEX('annual Consensus'!$C$4:$AE$210,MATCH('per month Consensus'!$CE9,'annual Consensus'!$B$4:$B$210,0),MATCH('per month Consensus'!DH$4,'annual Consensus'!$C$3:$AE$3,0))),"",INDEX('annual Consensus'!$C$4:$AE$210,MATCH('per month Consensus'!$CE9,'annual Consensus'!$B$4:$B$210,0),MATCH('per month Consensus'!DH$4,'annual Consensus'!$C$3:$AE$3,0)))</f>
        <v>0</v>
      </c>
      <c r="DI9" s="18">
        <f>IF(ISNA(INDEX('annual Consensus'!$C$4:$AE$210,MATCH('per month Consensus'!$CE9,'annual Consensus'!$B$4:$B$210,0),MATCH('per month Consensus'!DI$4,'annual Consensus'!$C$3:$AE$3,0))),"",INDEX('annual Consensus'!$C$4:$AE$210,MATCH('per month Consensus'!$CE9,'annual Consensus'!$B$4:$B$210,0),MATCH('per month Consensus'!DI$4,'annual Consensus'!$C$3:$AE$3,0)))</f>
        <v>0</v>
      </c>
      <c r="DJ9" s="18">
        <f>IF(ISNA(INDEX('annual Consensus'!$C$4:$AE$210,MATCH('per month Consensus'!$CE9,'annual Consensus'!$B$4:$B$210,0),MATCH('per month Consensus'!DJ$4,'annual Consensus'!$C$3:$AE$3,0))),"",INDEX('annual Consensus'!$C$4:$AE$210,MATCH('per month Consensus'!$CE9,'annual Consensus'!$B$4:$B$210,0),MATCH('per month Consensus'!DJ$4,'annual Consensus'!$C$3:$AE$3,0)))</f>
        <v>0</v>
      </c>
      <c r="DK9" s="18">
        <f>IF(ISNA(INDEX('annual Consensus'!$C$4:$AE$210,MATCH('per month Consensus'!$CE9,'annual Consensus'!$B$4:$B$210,0),MATCH('per month Consensus'!DK$4,'annual Consensus'!$C$3:$AE$3,0))),"",INDEX('annual Consensus'!$C$4:$AE$210,MATCH('per month Consensus'!$CE9,'annual Consensus'!$B$4:$B$210,0),MATCH('per month Consensus'!DK$4,'annual Consensus'!$C$3:$AE$3,0)))</f>
        <v>0</v>
      </c>
      <c r="DL9" s="18">
        <f>IF(ISNA(INDEX('annual Consensus'!$C$4:$AE$210,MATCH('per month Consensus'!$CE9,'annual Consensus'!$B$4:$B$210,0),MATCH('per month Consensus'!DL$4,'annual Consensus'!$C$3:$AE$3,0))),"",INDEX('annual Consensus'!$C$4:$AE$210,MATCH('per month Consensus'!$CE9,'annual Consensus'!$B$4:$B$210,0),MATCH('per month Consensus'!DL$4,'annual Consensus'!$C$3:$AE$3,0)))</f>
        <v>0</v>
      </c>
      <c r="DM9" s="18">
        <f>IF(ISNA(INDEX('annual Consensus'!$C$4:$AE$210,MATCH('per month Consensus'!$CE9,'annual Consensus'!$B$4:$B$210,0),MATCH('per month Consensus'!DM$4,'annual Consensus'!$C$3:$AE$3,0))),"",INDEX('annual Consensus'!$C$4:$AE$210,MATCH('per month Consensus'!$CE9,'annual Consensus'!$B$4:$B$210,0),MATCH('per month Consensus'!DM$4,'annual Consensus'!$C$3:$AE$3,0)))</f>
        <v>0</v>
      </c>
      <c r="DN9" s="18">
        <f>IF(ISNA(INDEX('annual Consensus'!$C$4:$AE$210,MATCH('per month Consensus'!$CE9,'annual Consensus'!$B$4:$B$210,0),MATCH('per month Consensus'!DN$4,'annual Consensus'!$C$3:$AE$3,0))),"",INDEX('annual Consensus'!$C$4:$AE$210,MATCH('per month Consensus'!$CE9,'annual Consensus'!$B$4:$B$210,0),MATCH('per month Consensus'!DN$4,'annual Consensus'!$C$3:$AE$3,0)))</f>
        <v>0</v>
      </c>
      <c r="DO9" s="18">
        <f>IF(ISNA(INDEX('annual Consensus'!$C$4:$AE$210,MATCH('per month Consensus'!$CE9,'annual Consensus'!$B$4:$B$210,0),MATCH('per month Consensus'!DO$4,'annual Consensus'!$C$3:$AE$3,0))),"",INDEX('annual Consensus'!$C$4:$AE$210,MATCH('per month Consensus'!$CE9,'annual Consensus'!$B$4:$B$210,0),MATCH('per month Consensus'!DO$4,'annual Consensus'!$C$3:$AE$3,0)))</f>
        <v>0</v>
      </c>
      <c r="DR9" s="18">
        <f t="shared" si="2"/>
        <v>1.3</v>
      </c>
      <c r="DS9" s="18" t="str">
        <f t="shared" si="3"/>
        <v/>
      </c>
      <c r="DT9" s="18">
        <f t="shared" si="4"/>
        <v>1.4</v>
      </c>
      <c r="DU9" s="18" t="str">
        <f t="shared" si="5"/>
        <v/>
      </c>
      <c r="DV9" s="18" t="str">
        <f t="shared" si="6"/>
        <v/>
      </c>
      <c r="DW9" s="18" t="str">
        <f t="shared" si="7"/>
        <v/>
      </c>
      <c r="DX9" s="18" t="str">
        <f t="shared" si="8"/>
        <v/>
      </c>
      <c r="DY9" s="18" t="str">
        <f t="shared" si="9"/>
        <v/>
      </c>
      <c r="DZ9" s="18" t="str">
        <f t="shared" si="10"/>
        <v/>
      </c>
      <c r="EA9" s="18" t="str">
        <f t="shared" si="11"/>
        <v/>
      </c>
      <c r="EB9" s="18" t="str">
        <f t="shared" si="12"/>
        <v/>
      </c>
      <c r="EC9" s="18" t="str">
        <f t="shared" si="13"/>
        <v/>
      </c>
      <c r="ED9" s="18" t="str">
        <f t="shared" si="14"/>
        <v/>
      </c>
      <c r="EE9" s="18" t="str">
        <f t="shared" si="15"/>
        <v/>
      </c>
      <c r="EF9" s="18" t="str">
        <f t="shared" si="16"/>
        <v/>
      </c>
      <c r="EG9" s="18" t="str">
        <f t="shared" si="17"/>
        <v/>
      </c>
      <c r="EH9" s="18" t="str">
        <f t="shared" si="18"/>
        <v/>
      </c>
      <c r="EI9" s="18" t="str">
        <f t="shared" si="19"/>
        <v/>
      </c>
      <c r="EJ9" s="18" t="str">
        <f t="shared" si="20"/>
        <v/>
      </c>
      <c r="EK9" s="18" t="str">
        <f t="shared" si="21"/>
        <v/>
      </c>
      <c r="EL9" s="18" t="str">
        <f t="shared" si="22"/>
        <v/>
      </c>
      <c r="EM9" s="18" t="str">
        <f t="shared" si="23"/>
        <v/>
      </c>
      <c r="EN9" s="18" t="str">
        <f t="shared" si="24"/>
        <v/>
      </c>
      <c r="EO9" s="18" t="str">
        <f t="shared" si="25"/>
        <v/>
      </c>
      <c r="EP9" s="18" t="str">
        <f t="shared" si="26"/>
        <v/>
      </c>
      <c r="EQ9" s="18" t="str">
        <f t="shared" si="27"/>
        <v/>
      </c>
      <c r="ER9" s="18" t="str">
        <f t="shared" si="28"/>
        <v/>
      </c>
      <c r="ES9" s="18" t="str">
        <f t="shared" si="29"/>
        <v/>
      </c>
      <c r="ET9" s="18" t="str">
        <f t="shared" si="30"/>
        <v/>
      </c>
      <c r="EV9" s="86">
        <v>36100</v>
      </c>
      <c r="EW9" s="57" t="str">
        <f>IF(ISNA(VLOOKUP('per month Consensus'!$EV9,'5y averages Consensus'!$AG$9:$AK$36,'per month Consensus'!EW$2,FALSE)),"",VLOOKUP('per month Consensus'!$EV9,'5y averages Consensus'!$AG$9:$AK$36,'per month Consensus'!EW$2,FALSE))</f>
        <v/>
      </c>
      <c r="EX9" s="58" t="str">
        <f>IF(ISNA(VLOOKUP('per month Consensus'!$EV9,'5y averages Consensus'!$AG$9:$AK$36,'per month Consensus'!EX$2,FALSE)),"",VLOOKUP('per month Consensus'!$EV9,'5y averages Consensus'!$AG$9:$AK$36,'per month Consensus'!EX$2,FALSE))</f>
        <v/>
      </c>
      <c r="EY9" s="58" t="str">
        <f>IF(ISNA(VLOOKUP('per month Consensus'!$EV9,'5y averages Consensus'!$AG$9:$AK$36,'per month Consensus'!EY$2,FALSE)),"",VLOOKUP('per month Consensus'!$EV9,'5y averages Consensus'!$AG$9:$AK$36,'per month Consensus'!EY$2,FALSE))</f>
        <v/>
      </c>
      <c r="EZ9" s="59" t="str">
        <f>IF(ISNA(VLOOKUP('per month Consensus'!$EV9,'5y averages Consensus'!$AG$9:$AK$36,'per month Consensus'!EZ$2,FALSE)),"",VLOOKUP('per month Consensus'!$EV9,'5y averages Consensus'!$AG$9:$AK$36,'per month Consensus'!EZ$2,FALSE))</f>
        <v/>
      </c>
      <c r="FB9" s="53" t="str">
        <f t="shared" si="31"/>
        <v/>
      </c>
      <c r="FC9" s="53" t="str">
        <f t="shared" si="32"/>
        <v/>
      </c>
      <c r="FD9" s="53" t="str">
        <f t="shared" si="33"/>
        <v/>
      </c>
      <c r="FE9" s="53" t="str">
        <f t="shared" si="34"/>
        <v/>
      </c>
    </row>
    <row r="10" spans="2:161" x14ac:dyDescent="0.25">
      <c r="B10" s="22">
        <v>37987</v>
      </c>
      <c r="C10" s="18">
        <f>VLOOKUP($B10,'Data Consensus annual'!$BH$9:$BN$215,'per month Consensus'!C$1,FALSE)</f>
        <v>1.7435148123797408</v>
      </c>
      <c r="D10" s="18">
        <f>VLOOKUP($B10,'Data Consensus annual'!$BH$9:$BN$215,'per month Consensus'!D$1,FALSE)</f>
        <v>1.670491178519883</v>
      </c>
      <c r="E10" s="18" t="str">
        <f>VLOOKUP($B10,'Data Consensus annual'!$BH$9:$BN$215,'per month Consensus'!E$1,FALSE)</f>
        <v/>
      </c>
      <c r="F10" s="18" t="str">
        <f>VLOOKUP($B10,'Data Consensus annual'!$BH$9:$BN$215,'per month Consensus'!F$1,FALSE)</f>
        <v/>
      </c>
      <c r="G10" s="18" t="str">
        <f>VLOOKUP($B10,'Data Consensus annual'!$BH$9:$BN$215,'per month Consensus'!G$1,FALSE)</f>
        <v/>
      </c>
      <c r="H10" s="18" t="str">
        <f>VLOOKUP($B10,'Data Consensus annual'!$BH$9:$BN$215,'per month Consensus'!H$1,FALSE)</f>
        <v/>
      </c>
      <c r="I10" s="27"/>
      <c r="J10" s="5"/>
      <c r="K10" s="5"/>
      <c r="L10" s="5"/>
      <c r="M10" s="5"/>
      <c r="N10" s="5"/>
      <c r="CE10" s="14">
        <v>36130</v>
      </c>
      <c r="CF10" s="18">
        <f>IF(ISNA(VLOOKUP($CE10,'quarters Consensus'!$GJ$9:$GP$25,'per month Consensus'!J$1,FALSE)),"",VLOOKUP($CE10,'quarters Consensus'!$GJ$9:$GP$25,'per month Consensus'!J$1,FALSE))</f>
        <v>1.1074999999999999</v>
      </c>
      <c r="CG10" s="18">
        <f>IF(ISNA(VLOOKUP($CE10,'quarters Consensus'!$GJ$9:$GP$25,'per month Consensus'!K$1,FALSE)),"",VLOOKUP($CE10,'quarters Consensus'!$GJ$9:$GP$25,'per month Consensus'!K$1,FALSE))</f>
        <v>1.2299</v>
      </c>
      <c r="CH10" s="18">
        <f>IF(ISNA(VLOOKUP($CE10,'quarters Consensus'!$GJ$9:$GP$25,'per month Consensus'!L$1,FALSE)),"",VLOOKUP($CE10,'quarters Consensus'!$GJ$9:$GP$25,'per month Consensus'!L$1,FALSE))</f>
        <v>1.302</v>
      </c>
      <c r="CI10" s="18">
        <f>IF(ISNA(VLOOKUP($CE10,'quarters Consensus'!$GJ$9:$GP$25,'per month Consensus'!M$1,FALSE)),"",VLOOKUP($CE10,'quarters Consensus'!$GJ$9:$GP$25,'per month Consensus'!M$1,FALSE))</f>
        <v>1.4204000000000001</v>
      </c>
      <c r="CJ10" s="18">
        <f>IF(ISNA(VLOOKUP($CE10,'quarters Consensus'!$GJ$9:$GP$25,'per month Consensus'!N$1,FALSE)),"",VLOOKUP($CE10,'quarters Consensus'!$GJ$9:$GP$25,'per month Consensus'!N$1,FALSE))</f>
        <v>1.5814999999999999</v>
      </c>
      <c r="CK10" s="18">
        <f>IF(ISNA(VLOOKUP($CE10,'quarters Consensus'!$GJ$9:$GP$25,'per month Consensus'!O$1,FALSE)),"",VLOOKUP($CE10,'quarters Consensus'!$GJ$9:$GP$25,'per month Consensus'!O$1,FALSE))</f>
        <v>1.5874999999999999</v>
      </c>
      <c r="CL10" s="18"/>
      <c r="CM10" s="18">
        <f>IF(ISNA(INDEX('annual Consensus'!$C$4:$AE$210,MATCH('per month Consensus'!$CE10,'annual Consensus'!$B$4:$B$210,0),MATCH('per month Consensus'!CM$4,'annual Consensus'!$C$3:$AE$3,0))),"",INDEX('annual Consensus'!$C$4:$AE$210,MATCH('per month Consensus'!$CE10,'annual Consensus'!$B$4:$B$210,0),MATCH('per month Consensus'!CM$4,'annual Consensus'!$C$3:$AE$3,0)))</f>
        <v>1.2</v>
      </c>
      <c r="CN10" s="18">
        <f>IF(ISNA(INDEX('annual Consensus'!$C$4:$AE$210,MATCH('per month Consensus'!$CE10,'annual Consensus'!$B$4:$B$210,0),MATCH('per month Consensus'!CN$4,'annual Consensus'!$C$3:$AE$3,0))),"",INDEX('annual Consensus'!$C$4:$AE$210,MATCH('per month Consensus'!$CE10,'annual Consensus'!$B$4:$B$210,0),MATCH('per month Consensus'!CN$4,'annual Consensus'!$C$3:$AE$3,0)))</f>
        <v>1.3</v>
      </c>
      <c r="CO10" s="18">
        <f>IF(ISNA(INDEX('annual Consensus'!$C$4:$AE$210,MATCH('per month Consensus'!$CE10,'annual Consensus'!$B$4:$B$210,0),MATCH('per month Consensus'!CO$4,'annual Consensus'!$C$3:$AE$3,0))),"",INDEX('annual Consensus'!$C$4:$AE$210,MATCH('per month Consensus'!$CE10,'annual Consensus'!$B$4:$B$210,0),MATCH('per month Consensus'!CO$4,'annual Consensus'!$C$3:$AE$3,0)))</f>
        <v>0</v>
      </c>
      <c r="CP10" s="18">
        <f>IF(ISNA(INDEX('annual Consensus'!$C$4:$AE$210,MATCH('per month Consensus'!$CE10,'annual Consensus'!$B$4:$B$210,0),MATCH('per month Consensus'!CP$4,'annual Consensus'!$C$3:$AE$3,0))),"",INDEX('annual Consensus'!$C$4:$AE$210,MATCH('per month Consensus'!$CE10,'annual Consensus'!$B$4:$B$210,0),MATCH('per month Consensus'!CP$4,'annual Consensus'!$C$3:$AE$3,0)))</f>
        <v>0</v>
      </c>
      <c r="CQ10" s="18">
        <f>IF(ISNA(INDEX('annual Consensus'!$C$4:$AE$210,MATCH('per month Consensus'!$CE10,'annual Consensus'!$B$4:$B$210,0),MATCH('per month Consensus'!CQ$4,'annual Consensus'!$C$3:$AE$3,0))),"",INDEX('annual Consensus'!$C$4:$AE$210,MATCH('per month Consensus'!$CE10,'annual Consensus'!$B$4:$B$210,0),MATCH('per month Consensus'!CQ$4,'annual Consensus'!$C$3:$AE$3,0)))</f>
        <v>0</v>
      </c>
      <c r="CR10" s="18">
        <f>IF(ISNA(INDEX('annual Consensus'!$C$4:$AE$210,MATCH('per month Consensus'!$CE10,'annual Consensus'!$B$4:$B$210,0),MATCH('per month Consensus'!CR$4,'annual Consensus'!$C$3:$AE$3,0))),"",INDEX('annual Consensus'!$C$4:$AE$210,MATCH('per month Consensus'!$CE10,'annual Consensus'!$B$4:$B$210,0),MATCH('per month Consensus'!CR$4,'annual Consensus'!$C$3:$AE$3,0)))</f>
        <v>0</v>
      </c>
      <c r="CS10" s="18">
        <f>IF(ISNA(INDEX('annual Consensus'!$C$4:$AE$210,MATCH('per month Consensus'!$CE10,'annual Consensus'!$B$4:$B$210,0),MATCH('per month Consensus'!CS$4,'annual Consensus'!$C$3:$AE$3,0))),"",INDEX('annual Consensus'!$C$4:$AE$210,MATCH('per month Consensus'!$CE10,'annual Consensus'!$B$4:$B$210,0),MATCH('per month Consensus'!CS$4,'annual Consensus'!$C$3:$AE$3,0)))</f>
        <v>0</v>
      </c>
      <c r="CT10" s="18">
        <f>IF(ISNA(INDEX('annual Consensus'!$C$4:$AE$210,MATCH('per month Consensus'!$CE10,'annual Consensus'!$B$4:$B$210,0),MATCH('per month Consensus'!CT$4,'annual Consensus'!$C$3:$AE$3,0))),"",INDEX('annual Consensus'!$C$4:$AE$210,MATCH('per month Consensus'!$CE10,'annual Consensus'!$B$4:$B$210,0),MATCH('per month Consensus'!CT$4,'annual Consensus'!$C$3:$AE$3,0)))</f>
        <v>0</v>
      </c>
      <c r="CU10" s="18">
        <f>IF(ISNA(INDEX('annual Consensus'!$C$4:$AE$210,MATCH('per month Consensus'!$CE10,'annual Consensus'!$B$4:$B$210,0),MATCH('per month Consensus'!CU$4,'annual Consensus'!$C$3:$AE$3,0))),"",INDEX('annual Consensus'!$C$4:$AE$210,MATCH('per month Consensus'!$CE10,'annual Consensus'!$B$4:$B$210,0),MATCH('per month Consensus'!CU$4,'annual Consensus'!$C$3:$AE$3,0)))</f>
        <v>0</v>
      </c>
      <c r="CV10" s="18">
        <f>IF(ISNA(INDEX('annual Consensus'!$C$4:$AE$210,MATCH('per month Consensus'!$CE10,'annual Consensus'!$B$4:$B$210,0),MATCH('per month Consensus'!CV$4,'annual Consensus'!$C$3:$AE$3,0))),"",INDEX('annual Consensus'!$C$4:$AE$210,MATCH('per month Consensus'!$CE10,'annual Consensus'!$B$4:$B$210,0),MATCH('per month Consensus'!CV$4,'annual Consensus'!$C$3:$AE$3,0)))</f>
        <v>0</v>
      </c>
      <c r="CW10" s="18">
        <f>IF(ISNA(INDEX('annual Consensus'!$C$4:$AE$210,MATCH('per month Consensus'!$CE10,'annual Consensus'!$B$4:$B$210,0),MATCH('per month Consensus'!CW$4,'annual Consensus'!$C$3:$AE$3,0))),"",INDEX('annual Consensus'!$C$4:$AE$210,MATCH('per month Consensus'!$CE10,'annual Consensus'!$B$4:$B$210,0),MATCH('per month Consensus'!CW$4,'annual Consensus'!$C$3:$AE$3,0)))</f>
        <v>0</v>
      </c>
      <c r="CX10" s="18">
        <f>IF(ISNA(INDEX('annual Consensus'!$C$4:$AE$210,MATCH('per month Consensus'!$CE10,'annual Consensus'!$B$4:$B$210,0),MATCH('per month Consensus'!CX$4,'annual Consensus'!$C$3:$AE$3,0))),"",INDEX('annual Consensus'!$C$4:$AE$210,MATCH('per month Consensus'!$CE10,'annual Consensus'!$B$4:$B$210,0),MATCH('per month Consensus'!CX$4,'annual Consensus'!$C$3:$AE$3,0)))</f>
        <v>0</v>
      </c>
      <c r="CY10" s="18">
        <f>IF(ISNA(INDEX('annual Consensus'!$C$4:$AE$210,MATCH('per month Consensus'!$CE10,'annual Consensus'!$B$4:$B$210,0),MATCH('per month Consensus'!CY$4,'annual Consensus'!$C$3:$AE$3,0))),"",INDEX('annual Consensus'!$C$4:$AE$210,MATCH('per month Consensus'!$CE10,'annual Consensus'!$B$4:$B$210,0),MATCH('per month Consensus'!CY$4,'annual Consensus'!$C$3:$AE$3,0)))</f>
        <v>0</v>
      </c>
      <c r="CZ10" s="18">
        <f>IF(ISNA(INDEX('annual Consensus'!$C$4:$AE$210,MATCH('per month Consensus'!$CE10,'annual Consensus'!$B$4:$B$210,0),MATCH('per month Consensus'!CZ$4,'annual Consensus'!$C$3:$AE$3,0))),"",INDEX('annual Consensus'!$C$4:$AE$210,MATCH('per month Consensus'!$CE10,'annual Consensus'!$B$4:$B$210,0),MATCH('per month Consensus'!CZ$4,'annual Consensus'!$C$3:$AE$3,0)))</f>
        <v>0</v>
      </c>
      <c r="DA10" s="18">
        <f>IF(ISNA(INDEX('annual Consensus'!$C$4:$AE$210,MATCH('per month Consensus'!$CE10,'annual Consensus'!$B$4:$B$210,0),MATCH('per month Consensus'!DA$4,'annual Consensus'!$C$3:$AE$3,0))),"",INDEX('annual Consensus'!$C$4:$AE$210,MATCH('per month Consensus'!$CE10,'annual Consensus'!$B$4:$B$210,0),MATCH('per month Consensus'!DA$4,'annual Consensus'!$C$3:$AE$3,0)))</f>
        <v>0</v>
      </c>
      <c r="DB10" s="18">
        <f>IF(ISNA(INDEX('annual Consensus'!$C$4:$AE$210,MATCH('per month Consensus'!$CE10,'annual Consensus'!$B$4:$B$210,0),MATCH('per month Consensus'!DB$4,'annual Consensus'!$C$3:$AE$3,0))),"",INDEX('annual Consensus'!$C$4:$AE$210,MATCH('per month Consensus'!$CE10,'annual Consensus'!$B$4:$B$210,0),MATCH('per month Consensus'!DB$4,'annual Consensus'!$C$3:$AE$3,0)))</f>
        <v>0</v>
      </c>
      <c r="DC10" s="18">
        <f>IF(ISNA(INDEX('annual Consensus'!$C$4:$AE$210,MATCH('per month Consensus'!$CE10,'annual Consensus'!$B$4:$B$210,0),MATCH('per month Consensus'!DC$4,'annual Consensus'!$C$3:$AE$3,0))),"",INDEX('annual Consensus'!$C$4:$AE$210,MATCH('per month Consensus'!$CE10,'annual Consensus'!$B$4:$B$210,0),MATCH('per month Consensus'!DC$4,'annual Consensus'!$C$3:$AE$3,0)))</f>
        <v>0</v>
      </c>
      <c r="DD10" s="18">
        <f>IF(ISNA(INDEX('annual Consensus'!$C$4:$AE$210,MATCH('per month Consensus'!$CE10,'annual Consensus'!$B$4:$B$210,0),MATCH('per month Consensus'!DD$4,'annual Consensus'!$C$3:$AE$3,0))),"",INDEX('annual Consensus'!$C$4:$AE$210,MATCH('per month Consensus'!$CE10,'annual Consensus'!$B$4:$B$210,0),MATCH('per month Consensus'!DD$4,'annual Consensus'!$C$3:$AE$3,0)))</f>
        <v>0</v>
      </c>
      <c r="DE10" s="18">
        <f>IF(ISNA(INDEX('annual Consensus'!$C$4:$AE$210,MATCH('per month Consensus'!$CE10,'annual Consensus'!$B$4:$B$210,0),MATCH('per month Consensus'!DE$4,'annual Consensus'!$C$3:$AE$3,0))),"",INDEX('annual Consensus'!$C$4:$AE$210,MATCH('per month Consensus'!$CE10,'annual Consensus'!$B$4:$B$210,0),MATCH('per month Consensus'!DE$4,'annual Consensus'!$C$3:$AE$3,0)))</f>
        <v>0</v>
      </c>
      <c r="DF10" s="18">
        <f>IF(ISNA(INDEX('annual Consensus'!$C$4:$AE$210,MATCH('per month Consensus'!$CE10,'annual Consensus'!$B$4:$B$210,0),MATCH('per month Consensus'!DF$4,'annual Consensus'!$C$3:$AE$3,0))),"",INDEX('annual Consensus'!$C$4:$AE$210,MATCH('per month Consensus'!$CE10,'annual Consensus'!$B$4:$B$210,0),MATCH('per month Consensus'!DF$4,'annual Consensus'!$C$3:$AE$3,0)))</f>
        <v>0</v>
      </c>
      <c r="DG10" s="18">
        <f>IF(ISNA(INDEX('annual Consensus'!$C$4:$AE$210,MATCH('per month Consensus'!$CE10,'annual Consensus'!$B$4:$B$210,0),MATCH('per month Consensus'!DG$4,'annual Consensus'!$C$3:$AE$3,0))),"",INDEX('annual Consensus'!$C$4:$AE$210,MATCH('per month Consensus'!$CE10,'annual Consensus'!$B$4:$B$210,0),MATCH('per month Consensus'!DG$4,'annual Consensus'!$C$3:$AE$3,0)))</f>
        <v>0</v>
      </c>
      <c r="DH10" s="18">
        <f>IF(ISNA(INDEX('annual Consensus'!$C$4:$AE$210,MATCH('per month Consensus'!$CE10,'annual Consensus'!$B$4:$B$210,0),MATCH('per month Consensus'!DH$4,'annual Consensus'!$C$3:$AE$3,0))),"",INDEX('annual Consensus'!$C$4:$AE$210,MATCH('per month Consensus'!$CE10,'annual Consensus'!$B$4:$B$210,0),MATCH('per month Consensus'!DH$4,'annual Consensus'!$C$3:$AE$3,0)))</f>
        <v>0</v>
      </c>
      <c r="DI10" s="18">
        <f>IF(ISNA(INDEX('annual Consensus'!$C$4:$AE$210,MATCH('per month Consensus'!$CE10,'annual Consensus'!$B$4:$B$210,0),MATCH('per month Consensus'!DI$4,'annual Consensus'!$C$3:$AE$3,0))),"",INDEX('annual Consensus'!$C$4:$AE$210,MATCH('per month Consensus'!$CE10,'annual Consensus'!$B$4:$B$210,0),MATCH('per month Consensus'!DI$4,'annual Consensus'!$C$3:$AE$3,0)))</f>
        <v>0</v>
      </c>
      <c r="DJ10" s="18">
        <f>IF(ISNA(INDEX('annual Consensus'!$C$4:$AE$210,MATCH('per month Consensus'!$CE10,'annual Consensus'!$B$4:$B$210,0),MATCH('per month Consensus'!DJ$4,'annual Consensus'!$C$3:$AE$3,0))),"",INDEX('annual Consensus'!$C$4:$AE$210,MATCH('per month Consensus'!$CE10,'annual Consensus'!$B$4:$B$210,0),MATCH('per month Consensus'!DJ$4,'annual Consensus'!$C$3:$AE$3,0)))</f>
        <v>0</v>
      </c>
      <c r="DK10" s="18">
        <f>IF(ISNA(INDEX('annual Consensus'!$C$4:$AE$210,MATCH('per month Consensus'!$CE10,'annual Consensus'!$B$4:$B$210,0),MATCH('per month Consensus'!DK$4,'annual Consensus'!$C$3:$AE$3,0))),"",INDEX('annual Consensus'!$C$4:$AE$210,MATCH('per month Consensus'!$CE10,'annual Consensus'!$B$4:$B$210,0),MATCH('per month Consensus'!DK$4,'annual Consensus'!$C$3:$AE$3,0)))</f>
        <v>0</v>
      </c>
      <c r="DL10" s="18">
        <f>IF(ISNA(INDEX('annual Consensus'!$C$4:$AE$210,MATCH('per month Consensus'!$CE10,'annual Consensus'!$B$4:$B$210,0),MATCH('per month Consensus'!DL$4,'annual Consensus'!$C$3:$AE$3,0))),"",INDEX('annual Consensus'!$C$4:$AE$210,MATCH('per month Consensus'!$CE10,'annual Consensus'!$B$4:$B$210,0),MATCH('per month Consensus'!DL$4,'annual Consensus'!$C$3:$AE$3,0)))</f>
        <v>0</v>
      </c>
      <c r="DM10" s="18">
        <f>IF(ISNA(INDEX('annual Consensus'!$C$4:$AE$210,MATCH('per month Consensus'!$CE10,'annual Consensus'!$B$4:$B$210,0),MATCH('per month Consensus'!DM$4,'annual Consensus'!$C$3:$AE$3,0))),"",INDEX('annual Consensus'!$C$4:$AE$210,MATCH('per month Consensus'!$CE10,'annual Consensus'!$B$4:$B$210,0),MATCH('per month Consensus'!DM$4,'annual Consensus'!$C$3:$AE$3,0)))</f>
        <v>0</v>
      </c>
      <c r="DN10" s="18">
        <f>IF(ISNA(INDEX('annual Consensus'!$C$4:$AE$210,MATCH('per month Consensus'!$CE10,'annual Consensus'!$B$4:$B$210,0),MATCH('per month Consensus'!DN$4,'annual Consensus'!$C$3:$AE$3,0))),"",INDEX('annual Consensus'!$C$4:$AE$210,MATCH('per month Consensus'!$CE10,'annual Consensus'!$B$4:$B$210,0),MATCH('per month Consensus'!DN$4,'annual Consensus'!$C$3:$AE$3,0)))</f>
        <v>0</v>
      </c>
      <c r="DO10" s="18">
        <f>IF(ISNA(INDEX('annual Consensus'!$C$4:$AE$210,MATCH('per month Consensus'!$CE10,'annual Consensus'!$B$4:$B$210,0),MATCH('per month Consensus'!DO$4,'annual Consensus'!$C$3:$AE$3,0))),"",INDEX('annual Consensus'!$C$4:$AE$210,MATCH('per month Consensus'!$CE10,'annual Consensus'!$B$4:$B$210,0),MATCH('per month Consensus'!DO$4,'annual Consensus'!$C$3:$AE$3,0)))</f>
        <v>0</v>
      </c>
      <c r="DR10" s="18">
        <f t="shared" si="2"/>
        <v>1.2</v>
      </c>
      <c r="DS10" s="18">
        <f t="shared" si="3"/>
        <v>1.3</v>
      </c>
      <c r="DT10" s="18" t="str">
        <f t="shared" si="4"/>
        <v/>
      </c>
      <c r="DU10" s="18" t="str">
        <f t="shared" si="5"/>
        <v/>
      </c>
      <c r="DV10" s="18" t="str">
        <f t="shared" si="6"/>
        <v/>
      </c>
      <c r="DW10" s="18" t="str">
        <f t="shared" si="7"/>
        <v/>
      </c>
      <c r="DX10" s="18" t="str">
        <f t="shared" si="8"/>
        <v/>
      </c>
      <c r="DY10" s="18" t="str">
        <f t="shared" si="9"/>
        <v/>
      </c>
      <c r="DZ10" s="18" t="str">
        <f t="shared" si="10"/>
        <v/>
      </c>
      <c r="EA10" s="18" t="str">
        <f t="shared" si="11"/>
        <v/>
      </c>
      <c r="EB10" s="18" t="str">
        <f t="shared" si="12"/>
        <v/>
      </c>
      <c r="EC10" s="18" t="str">
        <f t="shared" si="13"/>
        <v/>
      </c>
      <c r="ED10" s="18" t="str">
        <f t="shared" si="14"/>
        <v/>
      </c>
      <c r="EE10" s="18" t="str">
        <f t="shared" si="15"/>
        <v/>
      </c>
      <c r="EF10" s="18" t="str">
        <f t="shared" si="16"/>
        <v/>
      </c>
      <c r="EG10" s="18" t="str">
        <f t="shared" si="17"/>
        <v/>
      </c>
      <c r="EH10" s="18" t="str">
        <f t="shared" si="18"/>
        <v/>
      </c>
      <c r="EI10" s="18" t="str">
        <f t="shared" si="19"/>
        <v/>
      </c>
      <c r="EJ10" s="18" t="str">
        <f t="shared" si="20"/>
        <v/>
      </c>
      <c r="EK10" s="18" t="str">
        <f t="shared" si="21"/>
        <v/>
      </c>
      <c r="EL10" s="18" t="str">
        <f t="shared" si="22"/>
        <v/>
      </c>
      <c r="EM10" s="18" t="str">
        <f t="shared" si="23"/>
        <v/>
      </c>
      <c r="EN10" s="18" t="str">
        <f t="shared" si="24"/>
        <v/>
      </c>
      <c r="EO10" s="18" t="str">
        <f t="shared" si="25"/>
        <v/>
      </c>
      <c r="EP10" s="18" t="str">
        <f t="shared" si="26"/>
        <v/>
      </c>
      <c r="EQ10" s="18" t="str">
        <f t="shared" si="27"/>
        <v/>
      </c>
      <c r="ER10" s="18" t="str">
        <f t="shared" si="28"/>
        <v/>
      </c>
      <c r="ES10" s="18" t="str">
        <f t="shared" si="29"/>
        <v/>
      </c>
      <c r="ET10" s="18" t="str">
        <f t="shared" si="30"/>
        <v/>
      </c>
      <c r="EV10" s="86">
        <v>36130</v>
      </c>
      <c r="EW10" s="57" t="str">
        <f>IF(ISNA(VLOOKUP('per month Consensus'!$EV10,'5y averages Consensus'!$AG$9:$AK$36,'per month Consensus'!EW$2,FALSE)),"",VLOOKUP('per month Consensus'!$EV10,'5y averages Consensus'!$AG$9:$AK$36,'per month Consensus'!EW$2,FALSE))</f>
        <v/>
      </c>
      <c r="EX10" s="58" t="str">
        <f>IF(ISNA(VLOOKUP('per month Consensus'!$EV10,'5y averages Consensus'!$AG$9:$AK$36,'per month Consensus'!EX$2,FALSE)),"",VLOOKUP('per month Consensus'!$EV10,'5y averages Consensus'!$AG$9:$AK$36,'per month Consensus'!EX$2,FALSE))</f>
        <v/>
      </c>
      <c r="EY10" s="58" t="str">
        <f>IF(ISNA(VLOOKUP('per month Consensus'!$EV10,'5y averages Consensus'!$AG$9:$AK$36,'per month Consensus'!EY$2,FALSE)),"",VLOOKUP('per month Consensus'!$EV10,'5y averages Consensus'!$AG$9:$AK$36,'per month Consensus'!EY$2,FALSE))</f>
        <v/>
      </c>
      <c r="EZ10" s="59" t="str">
        <f>IF(ISNA(VLOOKUP('per month Consensus'!$EV10,'5y averages Consensus'!$AG$9:$AK$36,'per month Consensus'!EZ$2,FALSE)),"",VLOOKUP('per month Consensus'!$EV10,'5y averages Consensus'!$AG$9:$AK$36,'per month Consensus'!EZ$2,FALSE))</f>
        <v/>
      </c>
      <c r="FB10" s="53" t="str">
        <f t="shared" si="31"/>
        <v/>
      </c>
      <c r="FC10" s="53" t="str">
        <f t="shared" si="32"/>
        <v/>
      </c>
      <c r="FD10" s="53" t="str">
        <f t="shared" si="33"/>
        <v/>
      </c>
      <c r="FE10" s="53" t="str">
        <f t="shared" si="34"/>
        <v/>
      </c>
    </row>
    <row r="11" spans="2:161" x14ac:dyDescent="0.25">
      <c r="B11" s="22">
        <v>38353</v>
      </c>
      <c r="C11" s="18">
        <f>VLOOKUP($B11,'Data Consensus annual'!$BH$9:$BN$215,'per month Consensus'!C$1,FALSE)</f>
        <v>1.789533281257953</v>
      </c>
      <c r="D11" s="18">
        <f>VLOOKUP($B11,'Data Consensus annual'!$BH$9:$BN$215,'per month Consensus'!D$1,FALSE)</f>
        <v>1.7120009232679989</v>
      </c>
      <c r="E11" s="18" t="str">
        <f>VLOOKUP($B11,'Data Consensus annual'!$BH$9:$BN$215,'per month Consensus'!E$1,FALSE)</f>
        <v/>
      </c>
      <c r="F11" s="18" t="str">
        <f>VLOOKUP($B11,'Data Consensus annual'!$BH$9:$BN$215,'per month Consensus'!F$1,FALSE)</f>
        <v/>
      </c>
      <c r="G11" s="18" t="str">
        <f>VLOOKUP($B11,'Data Consensus annual'!$BH$9:$BN$215,'per month Consensus'!G$1,FALSE)</f>
        <v/>
      </c>
      <c r="H11" s="18" t="str">
        <f>VLOOKUP($B11,'Data Consensus annual'!$BH$9:$BN$215,'per month Consensus'!H$1,FALSE)</f>
        <v/>
      </c>
      <c r="I11" s="27"/>
      <c r="J11" s="5"/>
      <c r="K11" s="5"/>
      <c r="L11" s="5"/>
      <c r="M11" s="5"/>
      <c r="N11" s="5"/>
      <c r="CE11" s="14">
        <v>36161</v>
      </c>
      <c r="CF11" s="18" t="str">
        <f>IF(ISNA(VLOOKUP($CE11,'quarters Consensus'!$GJ$9:$GP$25,'per month Consensus'!J$1,FALSE)),"",VLOOKUP($CE11,'quarters Consensus'!$GJ$9:$GP$25,'per month Consensus'!J$1,FALSE))</f>
        <v/>
      </c>
      <c r="CG11" s="18" t="str">
        <f>IF(ISNA(VLOOKUP($CE11,'quarters Consensus'!$GJ$9:$GP$25,'per month Consensus'!K$1,FALSE)),"",VLOOKUP($CE11,'quarters Consensus'!$GJ$9:$GP$25,'per month Consensus'!K$1,FALSE))</f>
        <v/>
      </c>
      <c r="CH11" s="18" t="str">
        <f>IF(ISNA(VLOOKUP($CE11,'quarters Consensus'!$GJ$9:$GP$25,'per month Consensus'!L$1,FALSE)),"",VLOOKUP($CE11,'quarters Consensus'!$GJ$9:$GP$25,'per month Consensus'!L$1,FALSE))</f>
        <v/>
      </c>
      <c r="CI11" s="18" t="str">
        <f>IF(ISNA(VLOOKUP($CE11,'quarters Consensus'!$GJ$9:$GP$25,'per month Consensus'!M$1,FALSE)),"",VLOOKUP($CE11,'quarters Consensus'!$GJ$9:$GP$25,'per month Consensus'!M$1,FALSE))</f>
        <v/>
      </c>
      <c r="CJ11" s="18" t="str">
        <f>IF(ISNA(VLOOKUP($CE11,'quarters Consensus'!$GJ$9:$GP$25,'per month Consensus'!N$1,FALSE)),"",VLOOKUP($CE11,'quarters Consensus'!$GJ$9:$GP$25,'per month Consensus'!N$1,FALSE))</f>
        <v/>
      </c>
      <c r="CK11" s="18" t="str">
        <f>IF(ISNA(VLOOKUP($CE11,'quarters Consensus'!$GJ$9:$GP$25,'per month Consensus'!O$1,FALSE)),"",VLOOKUP($CE11,'quarters Consensus'!$GJ$9:$GP$25,'per month Consensus'!O$1,FALSE))</f>
        <v/>
      </c>
      <c r="CL11" s="18"/>
      <c r="CM11" s="18">
        <f>IF(ISNA(INDEX('annual Consensus'!$C$4:$AE$210,MATCH('per month Consensus'!$CE11,'annual Consensus'!$B$4:$B$210,0),MATCH('per month Consensus'!CM$4,'annual Consensus'!$C$3:$AE$3,0))),"",INDEX('annual Consensus'!$C$4:$AE$210,MATCH('per month Consensus'!$CE11,'annual Consensus'!$B$4:$B$210,0),MATCH('per month Consensus'!CM$4,'annual Consensus'!$C$3:$AE$3,0)))</f>
        <v>1.2</v>
      </c>
      <c r="CN11" s="18">
        <f>IF(ISNA(INDEX('annual Consensus'!$C$4:$AE$210,MATCH('per month Consensus'!$CE11,'annual Consensus'!$B$4:$B$210,0),MATCH('per month Consensus'!CN$4,'annual Consensus'!$C$3:$AE$3,0))),"",INDEX('annual Consensus'!$C$4:$AE$210,MATCH('per month Consensus'!$CE11,'annual Consensus'!$B$4:$B$210,0),MATCH('per month Consensus'!CN$4,'annual Consensus'!$C$3:$AE$3,0)))</f>
        <v>0</v>
      </c>
      <c r="CO11" s="18">
        <f>IF(ISNA(INDEX('annual Consensus'!$C$4:$AE$210,MATCH('per month Consensus'!$CE11,'annual Consensus'!$B$4:$B$210,0),MATCH('per month Consensus'!CO$4,'annual Consensus'!$C$3:$AE$3,0))),"",INDEX('annual Consensus'!$C$4:$AE$210,MATCH('per month Consensus'!$CE11,'annual Consensus'!$B$4:$B$210,0),MATCH('per month Consensus'!CO$4,'annual Consensus'!$C$3:$AE$3,0)))</f>
        <v>0</v>
      </c>
      <c r="CP11" s="18">
        <f>IF(ISNA(INDEX('annual Consensus'!$C$4:$AE$210,MATCH('per month Consensus'!$CE11,'annual Consensus'!$B$4:$B$210,0),MATCH('per month Consensus'!CP$4,'annual Consensus'!$C$3:$AE$3,0))),"",INDEX('annual Consensus'!$C$4:$AE$210,MATCH('per month Consensus'!$CE11,'annual Consensus'!$B$4:$B$210,0),MATCH('per month Consensus'!CP$4,'annual Consensus'!$C$3:$AE$3,0)))</f>
        <v>0</v>
      </c>
      <c r="CQ11" s="18">
        <f>IF(ISNA(INDEX('annual Consensus'!$C$4:$AE$210,MATCH('per month Consensus'!$CE11,'annual Consensus'!$B$4:$B$210,0),MATCH('per month Consensus'!CQ$4,'annual Consensus'!$C$3:$AE$3,0))),"",INDEX('annual Consensus'!$C$4:$AE$210,MATCH('per month Consensus'!$CE11,'annual Consensus'!$B$4:$B$210,0),MATCH('per month Consensus'!CQ$4,'annual Consensus'!$C$3:$AE$3,0)))</f>
        <v>0</v>
      </c>
      <c r="CR11" s="18">
        <f>IF(ISNA(INDEX('annual Consensus'!$C$4:$AE$210,MATCH('per month Consensus'!$CE11,'annual Consensus'!$B$4:$B$210,0),MATCH('per month Consensus'!CR$4,'annual Consensus'!$C$3:$AE$3,0))),"",INDEX('annual Consensus'!$C$4:$AE$210,MATCH('per month Consensus'!$CE11,'annual Consensus'!$B$4:$B$210,0),MATCH('per month Consensus'!CR$4,'annual Consensus'!$C$3:$AE$3,0)))</f>
        <v>0</v>
      </c>
      <c r="CS11" s="18">
        <f>IF(ISNA(INDEX('annual Consensus'!$C$4:$AE$210,MATCH('per month Consensus'!$CE11,'annual Consensus'!$B$4:$B$210,0),MATCH('per month Consensus'!CS$4,'annual Consensus'!$C$3:$AE$3,0))),"",INDEX('annual Consensus'!$C$4:$AE$210,MATCH('per month Consensus'!$CE11,'annual Consensus'!$B$4:$B$210,0),MATCH('per month Consensus'!CS$4,'annual Consensus'!$C$3:$AE$3,0)))</f>
        <v>0</v>
      </c>
      <c r="CT11" s="18">
        <f>IF(ISNA(INDEX('annual Consensus'!$C$4:$AE$210,MATCH('per month Consensus'!$CE11,'annual Consensus'!$B$4:$B$210,0),MATCH('per month Consensus'!CT$4,'annual Consensus'!$C$3:$AE$3,0))),"",INDEX('annual Consensus'!$C$4:$AE$210,MATCH('per month Consensus'!$CE11,'annual Consensus'!$B$4:$B$210,0),MATCH('per month Consensus'!CT$4,'annual Consensus'!$C$3:$AE$3,0)))</f>
        <v>0</v>
      </c>
      <c r="CU11" s="18">
        <f>IF(ISNA(INDEX('annual Consensus'!$C$4:$AE$210,MATCH('per month Consensus'!$CE11,'annual Consensus'!$B$4:$B$210,0),MATCH('per month Consensus'!CU$4,'annual Consensus'!$C$3:$AE$3,0))),"",INDEX('annual Consensus'!$C$4:$AE$210,MATCH('per month Consensus'!$CE11,'annual Consensus'!$B$4:$B$210,0),MATCH('per month Consensus'!CU$4,'annual Consensus'!$C$3:$AE$3,0)))</f>
        <v>0</v>
      </c>
      <c r="CV11" s="18">
        <f>IF(ISNA(INDEX('annual Consensus'!$C$4:$AE$210,MATCH('per month Consensus'!$CE11,'annual Consensus'!$B$4:$B$210,0),MATCH('per month Consensus'!CV$4,'annual Consensus'!$C$3:$AE$3,0))),"",INDEX('annual Consensus'!$C$4:$AE$210,MATCH('per month Consensus'!$CE11,'annual Consensus'!$B$4:$B$210,0),MATCH('per month Consensus'!CV$4,'annual Consensus'!$C$3:$AE$3,0)))</f>
        <v>0</v>
      </c>
      <c r="CW11" s="18">
        <f>IF(ISNA(INDEX('annual Consensus'!$C$4:$AE$210,MATCH('per month Consensus'!$CE11,'annual Consensus'!$B$4:$B$210,0),MATCH('per month Consensus'!CW$4,'annual Consensus'!$C$3:$AE$3,0))),"",INDEX('annual Consensus'!$C$4:$AE$210,MATCH('per month Consensus'!$CE11,'annual Consensus'!$B$4:$B$210,0),MATCH('per month Consensus'!CW$4,'annual Consensus'!$C$3:$AE$3,0)))</f>
        <v>0</v>
      </c>
      <c r="CX11" s="18">
        <f>IF(ISNA(INDEX('annual Consensus'!$C$4:$AE$210,MATCH('per month Consensus'!$CE11,'annual Consensus'!$B$4:$B$210,0),MATCH('per month Consensus'!CX$4,'annual Consensus'!$C$3:$AE$3,0))),"",INDEX('annual Consensus'!$C$4:$AE$210,MATCH('per month Consensus'!$CE11,'annual Consensus'!$B$4:$B$210,0),MATCH('per month Consensus'!CX$4,'annual Consensus'!$C$3:$AE$3,0)))</f>
        <v>0</v>
      </c>
      <c r="CY11" s="18">
        <f>IF(ISNA(INDEX('annual Consensus'!$C$4:$AE$210,MATCH('per month Consensus'!$CE11,'annual Consensus'!$B$4:$B$210,0),MATCH('per month Consensus'!CY$4,'annual Consensus'!$C$3:$AE$3,0))),"",INDEX('annual Consensus'!$C$4:$AE$210,MATCH('per month Consensus'!$CE11,'annual Consensus'!$B$4:$B$210,0),MATCH('per month Consensus'!CY$4,'annual Consensus'!$C$3:$AE$3,0)))</f>
        <v>1.6</v>
      </c>
      <c r="CZ11" s="18">
        <f>IF(ISNA(INDEX('annual Consensus'!$C$4:$AE$210,MATCH('per month Consensus'!$CE11,'annual Consensus'!$B$4:$B$210,0),MATCH('per month Consensus'!CZ$4,'annual Consensus'!$C$3:$AE$3,0))),"",INDEX('annual Consensus'!$C$4:$AE$210,MATCH('per month Consensus'!$CE11,'annual Consensus'!$B$4:$B$210,0),MATCH('per month Consensus'!CZ$4,'annual Consensus'!$C$3:$AE$3,0)))</f>
        <v>0</v>
      </c>
      <c r="DA11" s="18">
        <f>IF(ISNA(INDEX('annual Consensus'!$C$4:$AE$210,MATCH('per month Consensus'!$CE11,'annual Consensus'!$B$4:$B$210,0),MATCH('per month Consensus'!DA$4,'annual Consensus'!$C$3:$AE$3,0))),"",INDEX('annual Consensus'!$C$4:$AE$210,MATCH('per month Consensus'!$CE11,'annual Consensus'!$B$4:$B$210,0),MATCH('per month Consensus'!DA$4,'annual Consensus'!$C$3:$AE$3,0)))</f>
        <v>0</v>
      </c>
      <c r="DB11" s="18">
        <f>IF(ISNA(INDEX('annual Consensus'!$C$4:$AE$210,MATCH('per month Consensus'!$CE11,'annual Consensus'!$B$4:$B$210,0),MATCH('per month Consensus'!DB$4,'annual Consensus'!$C$3:$AE$3,0))),"",INDEX('annual Consensus'!$C$4:$AE$210,MATCH('per month Consensus'!$CE11,'annual Consensus'!$B$4:$B$210,0),MATCH('per month Consensus'!DB$4,'annual Consensus'!$C$3:$AE$3,0)))</f>
        <v>0</v>
      </c>
      <c r="DC11" s="18" t="str">
        <f>IF(ISNA(INDEX('annual Consensus'!$C$4:$AE$210,MATCH('per month Consensus'!$CE11,'annual Consensus'!$B$4:$B$210,0),MATCH('per month Consensus'!DC$4,'annual Consensus'!$C$3:$AE$3,0))),"",INDEX('annual Consensus'!$C$4:$AE$210,MATCH('per month Consensus'!$CE11,'annual Consensus'!$B$4:$B$210,0),MATCH('per month Consensus'!DC$4,'annual Consensus'!$C$3:$AE$3,0)))</f>
        <v/>
      </c>
      <c r="DD11" s="18">
        <f>IF(ISNA(INDEX('annual Consensus'!$C$4:$AE$210,MATCH('per month Consensus'!$CE11,'annual Consensus'!$B$4:$B$210,0),MATCH('per month Consensus'!DD$4,'annual Consensus'!$C$3:$AE$3,0))),"",INDEX('annual Consensus'!$C$4:$AE$210,MATCH('per month Consensus'!$CE11,'annual Consensus'!$B$4:$B$210,0),MATCH('per month Consensus'!DD$4,'annual Consensus'!$C$3:$AE$3,0)))</f>
        <v>0</v>
      </c>
      <c r="DE11" s="18">
        <f>IF(ISNA(INDEX('annual Consensus'!$C$4:$AE$210,MATCH('per month Consensus'!$CE11,'annual Consensus'!$B$4:$B$210,0),MATCH('per month Consensus'!DE$4,'annual Consensus'!$C$3:$AE$3,0))),"",INDEX('annual Consensus'!$C$4:$AE$210,MATCH('per month Consensus'!$CE11,'annual Consensus'!$B$4:$B$210,0),MATCH('per month Consensus'!DE$4,'annual Consensus'!$C$3:$AE$3,0)))</f>
        <v>0</v>
      </c>
      <c r="DF11" s="18">
        <f>IF(ISNA(INDEX('annual Consensus'!$C$4:$AE$210,MATCH('per month Consensus'!$CE11,'annual Consensus'!$B$4:$B$210,0),MATCH('per month Consensus'!DF$4,'annual Consensus'!$C$3:$AE$3,0))),"",INDEX('annual Consensus'!$C$4:$AE$210,MATCH('per month Consensus'!$CE11,'annual Consensus'!$B$4:$B$210,0),MATCH('per month Consensus'!DF$4,'annual Consensus'!$C$3:$AE$3,0)))</f>
        <v>0</v>
      </c>
      <c r="DG11" s="18" t="str">
        <f>IF(ISNA(INDEX('annual Consensus'!$C$4:$AE$210,MATCH('per month Consensus'!$CE11,'annual Consensus'!$B$4:$B$210,0),MATCH('per month Consensus'!DG$4,'annual Consensus'!$C$3:$AE$3,0))),"",INDEX('annual Consensus'!$C$4:$AE$210,MATCH('per month Consensus'!$CE11,'annual Consensus'!$B$4:$B$210,0),MATCH('per month Consensus'!DG$4,'annual Consensus'!$C$3:$AE$3,0)))</f>
        <v/>
      </c>
      <c r="DH11" s="18">
        <f>IF(ISNA(INDEX('annual Consensus'!$C$4:$AE$210,MATCH('per month Consensus'!$CE11,'annual Consensus'!$B$4:$B$210,0),MATCH('per month Consensus'!DH$4,'annual Consensus'!$C$3:$AE$3,0))),"",INDEX('annual Consensus'!$C$4:$AE$210,MATCH('per month Consensus'!$CE11,'annual Consensus'!$B$4:$B$210,0),MATCH('per month Consensus'!DH$4,'annual Consensus'!$C$3:$AE$3,0)))</f>
        <v>0</v>
      </c>
      <c r="DI11" s="18">
        <f>IF(ISNA(INDEX('annual Consensus'!$C$4:$AE$210,MATCH('per month Consensus'!$CE11,'annual Consensus'!$B$4:$B$210,0),MATCH('per month Consensus'!DI$4,'annual Consensus'!$C$3:$AE$3,0))),"",INDEX('annual Consensus'!$C$4:$AE$210,MATCH('per month Consensus'!$CE11,'annual Consensus'!$B$4:$B$210,0),MATCH('per month Consensus'!DI$4,'annual Consensus'!$C$3:$AE$3,0)))</f>
        <v>0</v>
      </c>
      <c r="DJ11" s="18">
        <f>IF(ISNA(INDEX('annual Consensus'!$C$4:$AE$210,MATCH('per month Consensus'!$CE11,'annual Consensus'!$B$4:$B$210,0),MATCH('per month Consensus'!DJ$4,'annual Consensus'!$C$3:$AE$3,0))),"",INDEX('annual Consensus'!$C$4:$AE$210,MATCH('per month Consensus'!$CE11,'annual Consensus'!$B$4:$B$210,0),MATCH('per month Consensus'!DJ$4,'annual Consensus'!$C$3:$AE$3,0)))</f>
        <v>0</v>
      </c>
      <c r="DK11" s="18" t="str">
        <f>IF(ISNA(INDEX('annual Consensus'!$C$4:$AE$210,MATCH('per month Consensus'!$CE11,'annual Consensus'!$B$4:$B$210,0),MATCH('per month Consensus'!DK$4,'annual Consensus'!$C$3:$AE$3,0))),"",INDEX('annual Consensus'!$C$4:$AE$210,MATCH('per month Consensus'!$CE11,'annual Consensus'!$B$4:$B$210,0),MATCH('per month Consensus'!DK$4,'annual Consensus'!$C$3:$AE$3,0)))</f>
        <v/>
      </c>
      <c r="DL11" s="18">
        <f>IF(ISNA(INDEX('annual Consensus'!$C$4:$AE$210,MATCH('per month Consensus'!$CE11,'annual Consensus'!$B$4:$B$210,0),MATCH('per month Consensus'!DL$4,'annual Consensus'!$C$3:$AE$3,0))),"",INDEX('annual Consensus'!$C$4:$AE$210,MATCH('per month Consensus'!$CE11,'annual Consensus'!$B$4:$B$210,0),MATCH('per month Consensus'!DL$4,'annual Consensus'!$C$3:$AE$3,0)))</f>
        <v>0</v>
      </c>
      <c r="DM11" s="18">
        <f>IF(ISNA(INDEX('annual Consensus'!$C$4:$AE$210,MATCH('per month Consensus'!$CE11,'annual Consensus'!$B$4:$B$210,0),MATCH('per month Consensus'!DM$4,'annual Consensus'!$C$3:$AE$3,0))),"",INDEX('annual Consensus'!$C$4:$AE$210,MATCH('per month Consensus'!$CE11,'annual Consensus'!$B$4:$B$210,0),MATCH('per month Consensus'!DM$4,'annual Consensus'!$C$3:$AE$3,0)))</f>
        <v>0</v>
      </c>
      <c r="DN11" s="18">
        <f>IF(ISNA(INDEX('annual Consensus'!$C$4:$AE$210,MATCH('per month Consensus'!$CE11,'annual Consensus'!$B$4:$B$210,0),MATCH('per month Consensus'!DN$4,'annual Consensus'!$C$3:$AE$3,0))),"",INDEX('annual Consensus'!$C$4:$AE$210,MATCH('per month Consensus'!$CE11,'annual Consensus'!$B$4:$B$210,0),MATCH('per month Consensus'!DN$4,'annual Consensus'!$C$3:$AE$3,0)))</f>
        <v>0</v>
      </c>
      <c r="DO11" s="18" t="str">
        <f>IF(ISNA(INDEX('annual Consensus'!$C$4:$AE$210,MATCH('per month Consensus'!$CE11,'annual Consensus'!$B$4:$B$210,0),MATCH('per month Consensus'!DO$4,'annual Consensus'!$C$3:$AE$3,0))),"",INDEX('annual Consensus'!$C$4:$AE$210,MATCH('per month Consensus'!$CE11,'annual Consensus'!$B$4:$B$210,0),MATCH('per month Consensus'!DO$4,'annual Consensus'!$C$3:$AE$3,0)))</f>
        <v/>
      </c>
      <c r="DR11" s="18">
        <f t="shared" si="2"/>
        <v>1.2</v>
      </c>
      <c r="DS11" s="18" t="str">
        <f t="shared" si="3"/>
        <v/>
      </c>
      <c r="DT11" s="18" t="str">
        <f t="shared" si="4"/>
        <v/>
      </c>
      <c r="DU11" s="18" t="str">
        <f t="shared" si="5"/>
        <v/>
      </c>
      <c r="DV11" s="18" t="str">
        <f t="shared" si="6"/>
        <v/>
      </c>
      <c r="DW11" s="18" t="str">
        <f t="shared" si="7"/>
        <v/>
      </c>
      <c r="DX11" s="18" t="str">
        <f t="shared" si="8"/>
        <v/>
      </c>
      <c r="DY11" s="18" t="str">
        <f t="shared" si="9"/>
        <v/>
      </c>
      <c r="DZ11" s="18" t="str">
        <f t="shared" si="10"/>
        <v/>
      </c>
      <c r="EA11" s="18" t="str">
        <f t="shared" si="11"/>
        <v/>
      </c>
      <c r="EB11" s="18" t="str">
        <f t="shared" si="12"/>
        <v/>
      </c>
      <c r="EC11" s="18" t="str">
        <f t="shared" si="13"/>
        <v/>
      </c>
      <c r="ED11" s="18">
        <f t="shared" si="14"/>
        <v>1.6</v>
      </c>
      <c r="EE11" s="18" t="str">
        <f t="shared" si="15"/>
        <v/>
      </c>
      <c r="EF11" s="18" t="str">
        <f t="shared" si="16"/>
        <v/>
      </c>
      <c r="EG11" s="18" t="str">
        <f t="shared" si="17"/>
        <v/>
      </c>
      <c r="EH11" s="18" t="str">
        <f t="shared" si="18"/>
        <v/>
      </c>
      <c r="EI11" s="18" t="str">
        <f t="shared" si="19"/>
        <v/>
      </c>
      <c r="EJ11" s="18" t="str">
        <f t="shared" si="20"/>
        <v/>
      </c>
      <c r="EK11" s="18" t="str">
        <f t="shared" si="21"/>
        <v/>
      </c>
      <c r="EL11" s="18" t="str">
        <f t="shared" si="22"/>
        <v/>
      </c>
      <c r="EM11" s="18" t="str">
        <f t="shared" si="23"/>
        <v/>
      </c>
      <c r="EN11" s="18" t="str">
        <f t="shared" si="24"/>
        <v/>
      </c>
      <c r="EO11" s="18" t="str">
        <f t="shared" si="25"/>
        <v/>
      </c>
      <c r="EP11" s="18" t="str">
        <f t="shared" si="26"/>
        <v/>
      </c>
      <c r="EQ11" s="18" t="str">
        <f t="shared" si="27"/>
        <v/>
      </c>
      <c r="ER11" s="18" t="str">
        <f t="shared" si="28"/>
        <v/>
      </c>
      <c r="ES11" s="18" t="str">
        <f t="shared" si="29"/>
        <v/>
      </c>
      <c r="ET11" s="18" t="str">
        <f t="shared" si="30"/>
        <v/>
      </c>
      <c r="EV11" s="86">
        <v>36161</v>
      </c>
      <c r="EW11" s="57" t="str">
        <f>IF(ISNA(VLOOKUP('per month Consensus'!$EV11,'5y averages Consensus'!$AG$9:$AK$36,'per month Consensus'!EW$2,FALSE)),"",VLOOKUP('per month Consensus'!$EV11,'5y averages Consensus'!$AG$9:$AK$36,'per month Consensus'!EW$2,FALSE))</f>
        <v/>
      </c>
      <c r="EX11" s="58" t="str">
        <f>IF(ISNA(VLOOKUP('per month Consensus'!$EV11,'5y averages Consensus'!$AG$9:$AK$36,'per month Consensus'!EX$2,FALSE)),"",VLOOKUP('per month Consensus'!$EV11,'5y averages Consensus'!$AG$9:$AK$36,'per month Consensus'!EX$2,FALSE))</f>
        <v/>
      </c>
      <c r="EY11" s="58" t="str">
        <f>IF(ISNA(VLOOKUP('per month Consensus'!$EV11,'5y averages Consensus'!$AG$9:$AK$36,'per month Consensus'!EY$2,FALSE)),"",VLOOKUP('per month Consensus'!$EV11,'5y averages Consensus'!$AG$9:$AK$36,'per month Consensus'!EY$2,FALSE))</f>
        <v/>
      </c>
      <c r="EZ11" s="59" t="str">
        <f>IF(ISNA(VLOOKUP('per month Consensus'!$EV11,'5y averages Consensus'!$AG$9:$AK$36,'per month Consensus'!EZ$2,FALSE)),"",VLOOKUP('per month Consensus'!$EV11,'5y averages Consensus'!$AG$9:$AK$36,'per month Consensus'!EZ$2,FALSE))</f>
        <v/>
      </c>
      <c r="FB11" s="53" t="str">
        <f t="shared" si="31"/>
        <v/>
      </c>
      <c r="FC11" s="53" t="str">
        <f t="shared" si="32"/>
        <v/>
      </c>
      <c r="FD11" s="53" t="str">
        <f t="shared" si="33"/>
        <v/>
      </c>
      <c r="FE11" s="53" t="str">
        <f t="shared" si="34"/>
        <v/>
      </c>
    </row>
    <row r="12" spans="2:161" x14ac:dyDescent="0.25">
      <c r="B12" s="22">
        <v>38718</v>
      </c>
      <c r="C12" s="18">
        <f>VLOOKUP($B12,'Data Consensus annual'!$BH$9:$BN$215,'per month Consensus'!C$1,FALSE)</f>
        <v>1.9869201860915029</v>
      </c>
      <c r="D12" s="18">
        <f>VLOOKUP($B12,'Data Consensus annual'!$BH$9:$BN$215,'per month Consensus'!D$1,FALSE)</f>
        <v>1.9848165422358521</v>
      </c>
      <c r="E12" s="18" t="str">
        <f>VLOOKUP($B12,'Data Consensus annual'!$BH$9:$BN$215,'per month Consensus'!E$1,FALSE)</f>
        <v/>
      </c>
      <c r="F12" s="18" t="str">
        <f>VLOOKUP($B12,'Data Consensus annual'!$BH$9:$BN$215,'per month Consensus'!F$1,FALSE)</f>
        <v/>
      </c>
      <c r="G12" s="18" t="str">
        <f>VLOOKUP($B12,'Data Consensus annual'!$BH$9:$BN$215,'per month Consensus'!G$1,FALSE)</f>
        <v/>
      </c>
      <c r="H12" s="18" t="str">
        <f>VLOOKUP($B12,'Data Consensus annual'!$BH$9:$BN$215,'per month Consensus'!H$1,FALSE)</f>
        <v/>
      </c>
      <c r="I12" s="27"/>
      <c r="J12" s="5"/>
      <c r="K12" s="5"/>
      <c r="L12" s="5"/>
      <c r="M12" s="5"/>
      <c r="N12" s="5"/>
      <c r="CE12" s="14">
        <v>36192</v>
      </c>
      <c r="CF12" s="18" t="str">
        <f>IF(ISNA(VLOOKUP($CE12,'quarters Consensus'!$GJ$9:$GP$25,'per month Consensus'!J$1,FALSE)),"",VLOOKUP($CE12,'quarters Consensus'!$GJ$9:$GP$25,'per month Consensus'!J$1,FALSE))</f>
        <v/>
      </c>
      <c r="CG12" s="18" t="str">
        <f>IF(ISNA(VLOOKUP($CE12,'quarters Consensus'!$GJ$9:$GP$25,'per month Consensus'!K$1,FALSE)),"",VLOOKUP($CE12,'quarters Consensus'!$GJ$9:$GP$25,'per month Consensus'!K$1,FALSE))</f>
        <v/>
      </c>
      <c r="CH12" s="18" t="str">
        <f>IF(ISNA(VLOOKUP($CE12,'quarters Consensus'!$GJ$9:$GP$25,'per month Consensus'!L$1,FALSE)),"",VLOOKUP($CE12,'quarters Consensus'!$GJ$9:$GP$25,'per month Consensus'!L$1,FALSE))</f>
        <v/>
      </c>
      <c r="CI12" s="18" t="str">
        <f>IF(ISNA(VLOOKUP($CE12,'quarters Consensus'!$GJ$9:$GP$25,'per month Consensus'!M$1,FALSE)),"",VLOOKUP($CE12,'quarters Consensus'!$GJ$9:$GP$25,'per month Consensus'!M$1,FALSE))</f>
        <v/>
      </c>
      <c r="CJ12" s="18" t="str">
        <f>IF(ISNA(VLOOKUP($CE12,'quarters Consensus'!$GJ$9:$GP$25,'per month Consensus'!N$1,FALSE)),"",VLOOKUP($CE12,'quarters Consensus'!$GJ$9:$GP$25,'per month Consensus'!N$1,FALSE))</f>
        <v/>
      </c>
      <c r="CK12" s="18" t="str">
        <f>IF(ISNA(VLOOKUP($CE12,'quarters Consensus'!$GJ$9:$GP$25,'per month Consensus'!O$1,FALSE)),"",VLOOKUP($CE12,'quarters Consensus'!$GJ$9:$GP$25,'per month Consensus'!O$1,FALSE))</f>
        <v/>
      </c>
      <c r="CL12" s="18"/>
      <c r="CM12" s="18">
        <f>IF(ISNA(INDEX('annual Consensus'!$C$4:$AE$210,MATCH('per month Consensus'!$CE12,'annual Consensus'!$B$4:$B$210,0),MATCH('per month Consensus'!CM$4,'annual Consensus'!$C$3:$AE$3,0))),"",INDEX('annual Consensus'!$C$4:$AE$210,MATCH('per month Consensus'!$CE12,'annual Consensus'!$B$4:$B$210,0),MATCH('per month Consensus'!CM$4,'annual Consensus'!$C$3:$AE$3,0)))</f>
        <v>1.1000000000000001</v>
      </c>
      <c r="CN12" s="18">
        <f>IF(ISNA(INDEX('annual Consensus'!$C$4:$AE$210,MATCH('per month Consensus'!$CE12,'annual Consensus'!$B$4:$B$210,0),MATCH('per month Consensus'!CN$4,'annual Consensus'!$C$3:$AE$3,0))),"",INDEX('annual Consensus'!$C$4:$AE$210,MATCH('per month Consensus'!$CE12,'annual Consensus'!$B$4:$B$210,0),MATCH('per month Consensus'!CN$4,'annual Consensus'!$C$3:$AE$3,0)))</f>
        <v>0</v>
      </c>
      <c r="CO12" s="18">
        <f>IF(ISNA(INDEX('annual Consensus'!$C$4:$AE$210,MATCH('per month Consensus'!$CE12,'annual Consensus'!$B$4:$B$210,0),MATCH('per month Consensus'!CO$4,'annual Consensus'!$C$3:$AE$3,0))),"",INDEX('annual Consensus'!$C$4:$AE$210,MATCH('per month Consensus'!$CE12,'annual Consensus'!$B$4:$B$210,0),MATCH('per month Consensus'!CO$4,'annual Consensus'!$C$3:$AE$3,0)))</f>
        <v>0</v>
      </c>
      <c r="CP12" s="18">
        <f>IF(ISNA(INDEX('annual Consensus'!$C$4:$AE$210,MATCH('per month Consensus'!$CE12,'annual Consensus'!$B$4:$B$210,0),MATCH('per month Consensus'!CP$4,'annual Consensus'!$C$3:$AE$3,0))),"",INDEX('annual Consensus'!$C$4:$AE$210,MATCH('per month Consensus'!$CE12,'annual Consensus'!$B$4:$B$210,0),MATCH('per month Consensus'!CP$4,'annual Consensus'!$C$3:$AE$3,0)))</f>
        <v>0</v>
      </c>
      <c r="CQ12" s="18">
        <f>IF(ISNA(INDEX('annual Consensus'!$C$4:$AE$210,MATCH('per month Consensus'!$CE12,'annual Consensus'!$B$4:$B$210,0),MATCH('per month Consensus'!CQ$4,'annual Consensus'!$C$3:$AE$3,0))),"",INDEX('annual Consensus'!$C$4:$AE$210,MATCH('per month Consensus'!$CE12,'annual Consensus'!$B$4:$B$210,0),MATCH('per month Consensus'!CQ$4,'annual Consensus'!$C$3:$AE$3,0)))</f>
        <v>0</v>
      </c>
      <c r="CR12" s="18">
        <f>IF(ISNA(INDEX('annual Consensus'!$C$4:$AE$210,MATCH('per month Consensus'!$CE12,'annual Consensus'!$B$4:$B$210,0),MATCH('per month Consensus'!CR$4,'annual Consensus'!$C$3:$AE$3,0))),"",INDEX('annual Consensus'!$C$4:$AE$210,MATCH('per month Consensus'!$CE12,'annual Consensus'!$B$4:$B$210,0),MATCH('per month Consensus'!CR$4,'annual Consensus'!$C$3:$AE$3,0)))</f>
        <v>0</v>
      </c>
      <c r="CS12" s="18">
        <f>IF(ISNA(INDEX('annual Consensus'!$C$4:$AE$210,MATCH('per month Consensus'!$CE12,'annual Consensus'!$B$4:$B$210,0),MATCH('per month Consensus'!CS$4,'annual Consensus'!$C$3:$AE$3,0))),"",INDEX('annual Consensus'!$C$4:$AE$210,MATCH('per month Consensus'!$CE12,'annual Consensus'!$B$4:$B$210,0),MATCH('per month Consensus'!CS$4,'annual Consensus'!$C$3:$AE$3,0)))</f>
        <v>0</v>
      </c>
      <c r="CT12" s="18">
        <f>IF(ISNA(INDEX('annual Consensus'!$C$4:$AE$210,MATCH('per month Consensus'!$CE12,'annual Consensus'!$B$4:$B$210,0),MATCH('per month Consensus'!CT$4,'annual Consensus'!$C$3:$AE$3,0))),"",INDEX('annual Consensus'!$C$4:$AE$210,MATCH('per month Consensus'!$CE12,'annual Consensus'!$B$4:$B$210,0),MATCH('per month Consensus'!CT$4,'annual Consensus'!$C$3:$AE$3,0)))</f>
        <v>0</v>
      </c>
      <c r="CU12" s="18">
        <f>IF(ISNA(INDEX('annual Consensus'!$C$4:$AE$210,MATCH('per month Consensus'!$CE12,'annual Consensus'!$B$4:$B$210,0),MATCH('per month Consensus'!CU$4,'annual Consensus'!$C$3:$AE$3,0))),"",INDEX('annual Consensus'!$C$4:$AE$210,MATCH('per month Consensus'!$CE12,'annual Consensus'!$B$4:$B$210,0),MATCH('per month Consensus'!CU$4,'annual Consensus'!$C$3:$AE$3,0)))</f>
        <v>0</v>
      </c>
      <c r="CV12" s="18">
        <f>IF(ISNA(INDEX('annual Consensus'!$C$4:$AE$210,MATCH('per month Consensus'!$CE12,'annual Consensus'!$B$4:$B$210,0),MATCH('per month Consensus'!CV$4,'annual Consensus'!$C$3:$AE$3,0))),"",INDEX('annual Consensus'!$C$4:$AE$210,MATCH('per month Consensus'!$CE12,'annual Consensus'!$B$4:$B$210,0),MATCH('per month Consensus'!CV$4,'annual Consensus'!$C$3:$AE$3,0)))</f>
        <v>0</v>
      </c>
      <c r="CW12" s="18">
        <f>IF(ISNA(INDEX('annual Consensus'!$C$4:$AE$210,MATCH('per month Consensus'!$CE12,'annual Consensus'!$B$4:$B$210,0),MATCH('per month Consensus'!CW$4,'annual Consensus'!$C$3:$AE$3,0))),"",INDEX('annual Consensus'!$C$4:$AE$210,MATCH('per month Consensus'!$CE12,'annual Consensus'!$B$4:$B$210,0),MATCH('per month Consensus'!CW$4,'annual Consensus'!$C$3:$AE$3,0)))</f>
        <v>0</v>
      </c>
      <c r="CX12" s="18">
        <f>IF(ISNA(INDEX('annual Consensus'!$C$4:$AE$210,MATCH('per month Consensus'!$CE12,'annual Consensus'!$B$4:$B$210,0),MATCH('per month Consensus'!CX$4,'annual Consensus'!$C$3:$AE$3,0))),"",INDEX('annual Consensus'!$C$4:$AE$210,MATCH('per month Consensus'!$CE12,'annual Consensus'!$B$4:$B$210,0),MATCH('per month Consensus'!CX$4,'annual Consensus'!$C$3:$AE$3,0)))</f>
        <v>1.6</v>
      </c>
      <c r="CY12" s="18">
        <f>IF(ISNA(INDEX('annual Consensus'!$C$4:$AE$210,MATCH('per month Consensus'!$CE12,'annual Consensus'!$B$4:$B$210,0),MATCH('per month Consensus'!CY$4,'annual Consensus'!$C$3:$AE$3,0))),"",INDEX('annual Consensus'!$C$4:$AE$210,MATCH('per month Consensus'!$CE12,'annual Consensus'!$B$4:$B$210,0),MATCH('per month Consensus'!CY$4,'annual Consensus'!$C$3:$AE$3,0)))</f>
        <v>0</v>
      </c>
      <c r="CZ12" s="18">
        <f>IF(ISNA(INDEX('annual Consensus'!$C$4:$AE$210,MATCH('per month Consensus'!$CE12,'annual Consensus'!$B$4:$B$210,0),MATCH('per month Consensus'!CZ$4,'annual Consensus'!$C$3:$AE$3,0))),"",INDEX('annual Consensus'!$C$4:$AE$210,MATCH('per month Consensus'!$CE12,'annual Consensus'!$B$4:$B$210,0),MATCH('per month Consensus'!CZ$4,'annual Consensus'!$C$3:$AE$3,0)))</f>
        <v>0</v>
      </c>
      <c r="DA12" s="18">
        <f>IF(ISNA(INDEX('annual Consensus'!$C$4:$AE$210,MATCH('per month Consensus'!$CE12,'annual Consensus'!$B$4:$B$210,0),MATCH('per month Consensus'!DA$4,'annual Consensus'!$C$3:$AE$3,0))),"",INDEX('annual Consensus'!$C$4:$AE$210,MATCH('per month Consensus'!$CE12,'annual Consensus'!$B$4:$B$210,0),MATCH('per month Consensus'!DA$4,'annual Consensus'!$C$3:$AE$3,0)))</f>
        <v>0</v>
      </c>
      <c r="DB12" s="18">
        <f>IF(ISNA(INDEX('annual Consensus'!$C$4:$AE$210,MATCH('per month Consensus'!$CE12,'annual Consensus'!$B$4:$B$210,0),MATCH('per month Consensus'!DB$4,'annual Consensus'!$C$3:$AE$3,0))),"",INDEX('annual Consensus'!$C$4:$AE$210,MATCH('per month Consensus'!$CE12,'annual Consensus'!$B$4:$B$210,0),MATCH('per month Consensus'!DB$4,'annual Consensus'!$C$3:$AE$3,0)))</f>
        <v>0</v>
      </c>
      <c r="DC12" s="18">
        <f>IF(ISNA(INDEX('annual Consensus'!$C$4:$AE$210,MATCH('per month Consensus'!$CE12,'annual Consensus'!$B$4:$B$210,0),MATCH('per month Consensus'!DC$4,'annual Consensus'!$C$3:$AE$3,0))),"",INDEX('annual Consensus'!$C$4:$AE$210,MATCH('per month Consensus'!$CE12,'annual Consensus'!$B$4:$B$210,0),MATCH('per month Consensus'!DC$4,'annual Consensus'!$C$3:$AE$3,0)))</f>
        <v>0</v>
      </c>
      <c r="DD12" s="18">
        <f>IF(ISNA(INDEX('annual Consensus'!$C$4:$AE$210,MATCH('per month Consensus'!$CE12,'annual Consensus'!$B$4:$B$210,0),MATCH('per month Consensus'!DD$4,'annual Consensus'!$C$3:$AE$3,0))),"",INDEX('annual Consensus'!$C$4:$AE$210,MATCH('per month Consensus'!$CE12,'annual Consensus'!$B$4:$B$210,0),MATCH('per month Consensus'!DD$4,'annual Consensus'!$C$3:$AE$3,0)))</f>
        <v>0</v>
      </c>
      <c r="DE12" s="18">
        <f>IF(ISNA(INDEX('annual Consensus'!$C$4:$AE$210,MATCH('per month Consensus'!$CE12,'annual Consensus'!$B$4:$B$210,0),MATCH('per month Consensus'!DE$4,'annual Consensus'!$C$3:$AE$3,0))),"",INDEX('annual Consensus'!$C$4:$AE$210,MATCH('per month Consensus'!$CE12,'annual Consensus'!$B$4:$B$210,0),MATCH('per month Consensus'!DE$4,'annual Consensus'!$C$3:$AE$3,0)))</f>
        <v>0</v>
      </c>
      <c r="DF12" s="18">
        <f>IF(ISNA(INDEX('annual Consensus'!$C$4:$AE$210,MATCH('per month Consensus'!$CE12,'annual Consensus'!$B$4:$B$210,0),MATCH('per month Consensus'!DF$4,'annual Consensus'!$C$3:$AE$3,0))),"",INDEX('annual Consensus'!$C$4:$AE$210,MATCH('per month Consensus'!$CE12,'annual Consensus'!$B$4:$B$210,0),MATCH('per month Consensus'!DF$4,'annual Consensus'!$C$3:$AE$3,0)))</f>
        <v>0</v>
      </c>
      <c r="DG12" s="18">
        <f>IF(ISNA(INDEX('annual Consensus'!$C$4:$AE$210,MATCH('per month Consensus'!$CE12,'annual Consensus'!$B$4:$B$210,0),MATCH('per month Consensus'!DG$4,'annual Consensus'!$C$3:$AE$3,0))),"",INDEX('annual Consensus'!$C$4:$AE$210,MATCH('per month Consensus'!$CE12,'annual Consensus'!$B$4:$B$210,0),MATCH('per month Consensus'!DG$4,'annual Consensus'!$C$3:$AE$3,0)))</f>
        <v>0</v>
      </c>
      <c r="DH12" s="18">
        <f>IF(ISNA(INDEX('annual Consensus'!$C$4:$AE$210,MATCH('per month Consensus'!$CE12,'annual Consensus'!$B$4:$B$210,0),MATCH('per month Consensus'!DH$4,'annual Consensus'!$C$3:$AE$3,0))),"",INDEX('annual Consensus'!$C$4:$AE$210,MATCH('per month Consensus'!$CE12,'annual Consensus'!$B$4:$B$210,0),MATCH('per month Consensus'!DH$4,'annual Consensus'!$C$3:$AE$3,0)))</f>
        <v>0</v>
      </c>
      <c r="DI12" s="18">
        <f>IF(ISNA(INDEX('annual Consensus'!$C$4:$AE$210,MATCH('per month Consensus'!$CE12,'annual Consensus'!$B$4:$B$210,0),MATCH('per month Consensus'!DI$4,'annual Consensus'!$C$3:$AE$3,0))),"",INDEX('annual Consensus'!$C$4:$AE$210,MATCH('per month Consensus'!$CE12,'annual Consensus'!$B$4:$B$210,0),MATCH('per month Consensus'!DI$4,'annual Consensus'!$C$3:$AE$3,0)))</f>
        <v>0</v>
      </c>
      <c r="DJ12" s="18">
        <f>IF(ISNA(INDEX('annual Consensus'!$C$4:$AE$210,MATCH('per month Consensus'!$CE12,'annual Consensus'!$B$4:$B$210,0),MATCH('per month Consensus'!DJ$4,'annual Consensus'!$C$3:$AE$3,0))),"",INDEX('annual Consensus'!$C$4:$AE$210,MATCH('per month Consensus'!$CE12,'annual Consensus'!$B$4:$B$210,0),MATCH('per month Consensus'!DJ$4,'annual Consensus'!$C$3:$AE$3,0)))</f>
        <v>0</v>
      </c>
      <c r="DK12" s="18">
        <f>IF(ISNA(INDEX('annual Consensus'!$C$4:$AE$210,MATCH('per month Consensus'!$CE12,'annual Consensus'!$B$4:$B$210,0),MATCH('per month Consensus'!DK$4,'annual Consensus'!$C$3:$AE$3,0))),"",INDEX('annual Consensus'!$C$4:$AE$210,MATCH('per month Consensus'!$CE12,'annual Consensus'!$B$4:$B$210,0),MATCH('per month Consensus'!DK$4,'annual Consensus'!$C$3:$AE$3,0)))</f>
        <v>0</v>
      </c>
      <c r="DL12" s="18">
        <f>IF(ISNA(INDEX('annual Consensus'!$C$4:$AE$210,MATCH('per month Consensus'!$CE12,'annual Consensus'!$B$4:$B$210,0),MATCH('per month Consensus'!DL$4,'annual Consensus'!$C$3:$AE$3,0))),"",INDEX('annual Consensus'!$C$4:$AE$210,MATCH('per month Consensus'!$CE12,'annual Consensus'!$B$4:$B$210,0),MATCH('per month Consensus'!DL$4,'annual Consensus'!$C$3:$AE$3,0)))</f>
        <v>0</v>
      </c>
      <c r="DM12" s="18">
        <f>IF(ISNA(INDEX('annual Consensus'!$C$4:$AE$210,MATCH('per month Consensus'!$CE12,'annual Consensus'!$B$4:$B$210,0),MATCH('per month Consensus'!DM$4,'annual Consensus'!$C$3:$AE$3,0))),"",INDEX('annual Consensus'!$C$4:$AE$210,MATCH('per month Consensus'!$CE12,'annual Consensus'!$B$4:$B$210,0),MATCH('per month Consensus'!DM$4,'annual Consensus'!$C$3:$AE$3,0)))</f>
        <v>0</v>
      </c>
      <c r="DN12" s="18">
        <f>IF(ISNA(INDEX('annual Consensus'!$C$4:$AE$210,MATCH('per month Consensus'!$CE12,'annual Consensus'!$B$4:$B$210,0),MATCH('per month Consensus'!DN$4,'annual Consensus'!$C$3:$AE$3,0))),"",INDEX('annual Consensus'!$C$4:$AE$210,MATCH('per month Consensus'!$CE12,'annual Consensus'!$B$4:$B$210,0),MATCH('per month Consensus'!DN$4,'annual Consensus'!$C$3:$AE$3,0)))</f>
        <v>0</v>
      </c>
      <c r="DO12" s="18">
        <f>IF(ISNA(INDEX('annual Consensus'!$C$4:$AE$210,MATCH('per month Consensus'!$CE12,'annual Consensus'!$B$4:$B$210,0),MATCH('per month Consensus'!DO$4,'annual Consensus'!$C$3:$AE$3,0))),"",INDEX('annual Consensus'!$C$4:$AE$210,MATCH('per month Consensus'!$CE12,'annual Consensus'!$B$4:$B$210,0),MATCH('per month Consensus'!DO$4,'annual Consensus'!$C$3:$AE$3,0)))</f>
        <v>0</v>
      </c>
      <c r="DR12" s="18">
        <f t="shared" si="2"/>
        <v>1.1000000000000001</v>
      </c>
      <c r="DS12" s="18" t="str">
        <f t="shared" si="3"/>
        <v/>
      </c>
      <c r="DT12" s="18" t="str">
        <f t="shared" si="4"/>
        <v/>
      </c>
      <c r="DU12" s="18" t="str">
        <f t="shared" si="5"/>
        <v/>
      </c>
      <c r="DV12" s="18" t="str">
        <f t="shared" si="6"/>
        <v/>
      </c>
      <c r="DW12" s="18" t="str">
        <f t="shared" si="7"/>
        <v/>
      </c>
      <c r="DX12" s="18" t="str">
        <f t="shared" si="8"/>
        <v/>
      </c>
      <c r="DY12" s="18" t="str">
        <f t="shared" si="9"/>
        <v/>
      </c>
      <c r="DZ12" s="18" t="str">
        <f t="shared" si="10"/>
        <v/>
      </c>
      <c r="EA12" s="18" t="str">
        <f t="shared" si="11"/>
        <v/>
      </c>
      <c r="EB12" s="18" t="str">
        <f t="shared" si="12"/>
        <v/>
      </c>
      <c r="EC12" s="18">
        <f t="shared" si="13"/>
        <v>1.6</v>
      </c>
      <c r="ED12" s="18" t="str">
        <f t="shared" si="14"/>
        <v/>
      </c>
      <c r="EE12" s="18" t="str">
        <f t="shared" si="15"/>
        <v/>
      </c>
      <c r="EF12" s="18" t="str">
        <f t="shared" si="16"/>
        <v/>
      </c>
      <c r="EG12" s="18" t="str">
        <f t="shared" si="17"/>
        <v/>
      </c>
      <c r="EH12" s="18" t="str">
        <f t="shared" si="18"/>
        <v/>
      </c>
      <c r="EI12" s="18" t="str">
        <f t="shared" si="19"/>
        <v/>
      </c>
      <c r="EJ12" s="18" t="str">
        <f t="shared" si="20"/>
        <v/>
      </c>
      <c r="EK12" s="18" t="str">
        <f t="shared" si="21"/>
        <v/>
      </c>
      <c r="EL12" s="18" t="str">
        <f t="shared" si="22"/>
        <v/>
      </c>
      <c r="EM12" s="18" t="str">
        <f t="shared" si="23"/>
        <v/>
      </c>
      <c r="EN12" s="18" t="str">
        <f t="shared" si="24"/>
        <v/>
      </c>
      <c r="EO12" s="18" t="str">
        <f t="shared" si="25"/>
        <v/>
      </c>
      <c r="EP12" s="18" t="str">
        <f t="shared" si="26"/>
        <v/>
      </c>
      <c r="EQ12" s="18" t="str">
        <f t="shared" si="27"/>
        <v/>
      </c>
      <c r="ER12" s="18" t="str">
        <f t="shared" si="28"/>
        <v/>
      </c>
      <c r="ES12" s="18" t="str">
        <f t="shared" si="29"/>
        <v/>
      </c>
      <c r="ET12" s="18" t="str">
        <f t="shared" si="30"/>
        <v/>
      </c>
      <c r="EV12" s="86">
        <v>36192</v>
      </c>
      <c r="EW12" s="57" t="str">
        <f>IF(ISNA(VLOOKUP('per month Consensus'!$EV12,'5y averages Consensus'!$AG$9:$AK$36,'per month Consensus'!EW$2,FALSE)),"",VLOOKUP('per month Consensus'!$EV12,'5y averages Consensus'!$AG$9:$AK$36,'per month Consensus'!EW$2,FALSE))</f>
        <v/>
      </c>
      <c r="EX12" s="58" t="str">
        <f>IF(ISNA(VLOOKUP('per month Consensus'!$EV12,'5y averages Consensus'!$AG$9:$AK$36,'per month Consensus'!EX$2,FALSE)),"",VLOOKUP('per month Consensus'!$EV12,'5y averages Consensus'!$AG$9:$AK$36,'per month Consensus'!EX$2,FALSE))</f>
        <v/>
      </c>
      <c r="EY12" s="58" t="str">
        <f>IF(ISNA(VLOOKUP('per month Consensus'!$EV12,'5y averages Consensus'!$AG$9:$AK$36,'per month Consensus'!EY$2,FALSE)),"",VLOOKUP('per month Consensus'!$EV12,'5y averages Consensus'!$AG$9:$AK$36,'per month Consensus'!EY$2,FALSE))</f>
        <v/>
      </c>
      <c r="EZ12" s="59" t="str">
        <f>IF(ISNA(VLOOKUP('per month Consensus'!$EV12,'5y averages Consensus'!$AG$9:$AK$36,'per month Consensus'!EZ$2,FALSE)),"",VLOOKUP('per month Consensus'!$EV12,'5y averages Consensus'!$AG$9:$AK$36,'per month Consensus'!EZ$2,FALSE))</f>
        <v/>
      </c>
      <c r="FB12" s="53" t="str">
        <f t="shared" si="31"/>
        <v/>
      </c>
      <c r="FC12" s="53" t="str">
        <f t="shared" si="32"/>
        <v/>
      </c>
      <c r="FD12" s="53" t="str">
        <f t="shared" si="33"/>
        <v/>
      </c>
      <c r="FE12" s="53" t="str">
        <f t="shared" si="34"/>
        <v/>
      </c>
    </row>
    <row r="13" spans="2:161" x14ac:dyDescent="0.25">
      <c r="B13" s="22">
        <v>39083</v>
      </c>
      <c r="C13" s="18">
        <f>VLOOKUP($B13,'Data Consensus annual'!$BH$9:$BN$215,'per month Consensus'!C$1,FALSE)</f>
        <v>2.0671991557496701</v>
      </c>
      <c r="D13" s="18">
        <f>VLOOKUP($B13,'Data Consensus annual'!$BH$9:$BN$215,'per month Consensus'!D$1,FALSE)</f>
        <v>1.8892955634785371</v>
      </c>
      <c r="E13" s="18" t="str">
        <f>VLOOKUP($B13,'Data Consensus annual'!$BH$9:$BN$215,'per month Consensus'!E$1,FALSE)</f>
        <v/>
      </c>
      <c r="F13" s="18" t="str">
        <f>VLOOKUP($B13,'Data Consensus annual'!$BH$9:$BN$215,'per month Consensus'!F$1,FALSE)</f>
        <v/>
      </c>
      <c r="G13" s="18" t="str">
        <f>VLOOKUP($B13,'Data Consensus annual'!$BH$9:$BN$215,'per month Consensus'!G$1,FALSE)</f>
        <v/>
      </c>
      <c r="H13" s="18" t="str">
        <f>VLOOKUP($B13,'Data Consensus annual'!$BH$9:$BN$215,'per month Consensus'!H$1,FALSE)</f>
        <v/>
      </c>
      <c r="I13" s="27"/>
      <c r="J13" s="5"/>
      <c r="K13" s="5"/>
      <c r="L13" s="5"/>
      <c r="M13" s="5"/>
      <c r="N13" s="5"/>
      <c r="CE13" s="14">
        <v>36220</v>
      </c>
      <c r="CF13" s="18">
        <f>IF(ISNA(VLOOKUP($CE13,'quarters Consensus'!$GJ$9:$GP$25,'per month Consensus'!J$1,FALSE)),"",VLOOKUP($CE13,'quarters Consensus'!$GJ$9:$GP$25,'per month Consensus'!J$1,FALSE))</f>
        <v>0.94926999999999995</v>
      </c>
      <c r="CG13" s="18">
        <f>IF(ISNA(VLOOKUP($CE13,'quarters Consensus'!$GJ$9:$GP$25,'per month Consensus'!K$1,FALSE)),"",VLOOKUP($CE13,'quarters Consensus'!$GJ$9:$GP$25,'per month Consensus'!K$1,FALSE))</f>
        <v>1.0241</v>
      </c>
      <c r="CH13" s="18">
        <f>IF(ISNA(VLOOKUP($CE13,'quarters Consensus'!$GJ$9:$GP$25,'per month Consensus'!L$1,FALSE)),"",VLOOKUP($CE13,'quarters Consensus'!$GJ$9:$GP$25,'per month Consensus'!L$1,FALSE))</f>
        <v>1.2826</v>
      </c>
      <c r="CI13" s="18">
        <f>IF(ISNA(VLOOKUP($CE13,'quarters Consensus'!$GJ$9:$GP$25,'per month Consensus'!M$1,FALSE)),"",VLOOKUP($CE13,'quarters Consensus'!$GJ$9:$GP$25,'per month Consensus'!M$1,FALSE))</f>
        <v>1.4752000000000001</v>
      </c>
      <c r="CJ13" s="18">
        <f>IF(ISNA(VLOOKUP($CE13,'quarters Consensus'!$GJ$9:$GP$25,'per month Consensus'!N$1,FALSE)),"",VLOOKUP($CE13,'quarters Consensus'!$GJ$9:$GP$25,'per month Consensus'!N$1,FALSE))</f>
        <v>1.528</v>
      </c>
      <c r="CK13" s="18">
        <f>IF(ISNA(VLOOKUP($CE13,'quarters Consensus'!$GJ$9:$GP$25,'per month Consensus'!O$1,FALSE)),"",VLOOKUP($CE13,'quarters Consensus'!$GJ$9:$GP$25,'per month Consensus'!O$1,FALSE))</f>
        <v>1.5710999999999999</v>
      </c>
      <c r="CL13" s="18"/>
      <c r="CM13" s="18">
        <f>IF(ISNA(INDEX('annual Consensus'!$C$4:$AE$210,MATCH('per month Consensus'!$CE13,'annual Consensus'!$B$4:$B$210,0),MATCH('per month Consensus'!CM$4,'annual Consensus'!$C$3:$AE$3,0))),"",INDEX('annual Consensus'!$C$4:$AE$210,MATCH('per month Consensus'!$CE13,'annual Consensus'!$B$4:$B$210,0),MATCH('per month Consensus'!CM$4,'annual Consensus'!$C$3:$AE$3,0)))</f>
        <v>1</v>
      </c>
      <c r="CN13" s="18">
        <f>IF(ISNA(INDEX('annual Consensus'!$C$4:$AE$210,MATCH('per month Consensus'!$CE13,'annual Consensus'!$B$4:$B$210,0),MATCH('per month Consensus'!CN$4,'annual Consensus'!$C$3:$AE$3,0))),"",INDEX('annual Consensus'!$C$4:$AE$210,MATCH('per month Consensus'!$CE13,'annual Consensus'!$B$4:$B$210,0),MATCH('per month Consensus'!CN$4,'annual Consensus'!$C$3:$AE$3,0)))</f>
        <v>0</v>
      </c>
      <c r="CO13" s="18">
        <f>IF(ISNA(INDEX('annual Consensus'!$C$4:$AE$210,MATCH('per month Consensus'!$CE13,'annual Consensus'!$B$4:$B$210,0),MATCH('per month Consensus'!CO$4,'annual Consensus'!$C$3:$AE$3,0))),"",INDEX('annual Consensus'!$C$4:$AE$210,MATCH('per month Consensus'!$CE13,'annual Consensus'!$B$4:$B$210,0),MATCH('per month Consensus'!CO$4,'annual Consensus'!$C$3:$AE$3,0)))</f>
        <v>0</v>
      </c>
      <c r="CP13" s="18">
        <f>IF(ISNA(INDEX('annual Consensus'!$C$4:$AE$210,MATCH('per month Consensus'!$CE13,'annual Consensus'!$B$4:$B$210,0),MATCH('per month Consensus'!CP$4,'annual Consensus'!$C$3:$AE$3,0))),"",INDEX('annual Consensus'!$C$4:$AE$210,MATCH('per month Consensus'!$CE13,'annual Consensus'!$B$4:$B$210,0),MATCH('per month Consensus'!CP$4,'annual Consensus'!$C$3:$AE$3,0)))</f>
        <v>0</v>
      </c>
      <c r="CQ13" s="18">
        <f>IF(ISNA(INDEX('annual Consensus'!$C$4:$AE$210,MATCH('per month Consensus'!$CE13,'annual Consensus'!$B$4:$B$210,0),MATCH('per month Consensus'!CQ$4,'annual Consensus'!$C$3:$AE$3,0))),"",INDEX('annual Consensus'!$C$4:$AE$210,MATCH('per month Consensus'!$CE13,'annual Consensus'!$B$4:$B$210,0),MATCH('per month Consensus'!CQ$4,'annual Consensus'!$C$3:$AE$3,0)))</f>
        <v>0</v>
      </c>
      <c r="CR13" s="18">
        <f>IF(ISNA(INDEX('annual Consensus'!$C$4:$AE$210,MATCH('per month Consensus'!$CE13,'annual Consensus'!$B$4:$B$210,0),MATCH('per month Consensus'!CR$4,'annual Consensus'!$C$3:$AE$3,0))),"",INDEX('annual Consensus'!$C$4:$AE$210,MATCH('per month Consensus'!$CE13,'annual Consensus'!$B$4:$B$210,0),MATCH('per month Consensus'!CR$4,'annual Consensus'!$C$3:$AE$3,0)))</f>
        <v>0</v>
      </c>
      <c r="CS13" s="18">
        <f>IF(ISNA(INDEX('annual Consensus'!$C$4:$AE$210,MATCH('per month Consensus'!$CE13,'annual Consensus'!$B$4:$B$210,0),MATCH('per month Consensus'!CS$4,'annual Consensus'!$C$3:$AE$3,0))),"",INDEX('annual Consensus'!$C$4:$AE$210,MATCH('per month Consensus'!$CE13,'annual Consensus'!$B$4:$B$210,0),MATCH('per month Consensus'!CS$4,'annual Consensus'!$C$3:$AE$3,0)))</f>
        <v>0</v>
      </c>
      <c r="CT13" s="18">
        <f>IF(ISNA(INDEX('annual Consensus'!$C$4:$AE$210,MATCH('per month Consensus'!$CE13,'annual Consensus'!$B$4:$B$210,0),MATCH('per month Consensus'!CT$4,'annual Consensus'!$C$3:$AE$3,0))),"",INDEX('annual Consensus'!$C$4:$AE$210,MATCH('per month Consensus'!$CE13,'annual Consensus'!$B$4:$B$210,0),MATCH('per month Consensus'!CT$4,'annual Consensus'!$C$3:$AE$3,0)))</f>
        <v>0</v>
      </c>
      <c r="CU13" s="18">
        <f>IF(ISNA(INDEX('annual Consensus'!$C$4:$AE$210,MATCH('per month Consensus'!$CE13,'annual Consensus'!$B$4:$B$210,0),MATCH('per month Consensus'!CU$4,'annual Consensus'!$C$3:$AE$3,0))),"",INDEX('annual Consensus'!$C$4:$AE$210,MATCH('per month Consensus'!$CE13,'annual Consensus'!$B$4:$B$210,0),MATCH('per month Consensus'!CU$4,'annual Consensus'!$C$3:$AE$3,0)))</f>
        <v>0</v>
      </c>
      <c r="CV13" s="18">
        <f>IF(ISNA(INDEX('annual Consensus'!$C$4:$AE$210,MATCH('per month Consensus'!$CE13,'annual Consensus'!$B$4:$B$210,0),MATCH('per month Consensus'!CV$4,'annual Consensus'!$C$3:$AE$3,0))),"",INDEX('annual Consensus'!$C$4:$AE$210,MATCH('per month Consensus'!$CE13,'annual Consensus'!$B$4:$B$210,0),MATCH('per month Consensus'!CV$4,'annual Consensus'!$C$3:$AE$3,0)))</f>
        <v>0</v>
      </c>
      <c r="CW13" s="18">
        <f>IF(ISNA(INDEX('annual Consensus'!$C$4:$AE$210,MATCH('per month Consensus'!$CE13,'annual Consensus'!$B$4:$B$210,0),MATCH('per month Consensus'!CW$4,'annual Consensus'!$C$3:$AE$3,0))),"",INDEX('annual Consensus'!$C$4:$AE$210,MATCH('per month Consensus'!$CE13,'annual Consensus'!$B$4:$B$210,0),MATCH('per month Consensus'!CW$4,'annual Consensus'!$C$3:$AE$3,0)))</f>
        <v>1.5</v>
      </c>
      <c r="CX13" s="18">
        <f>IF(ISNA(INDEX('annual Consensus'!$C$4:$AE$210,MATCH('per month Consensus'!$CE13,'annual Consensus'!$B$4:$B$210,0),MATCH('per month Consensus'!CX$4,'annual Consensus'!$C$3:$AE$3,0))),"",INDEX('annual Consensus'!$C$4:$AE$210,MATCH('per month Consensus'!$CE13,'annual Consensus'!$B$4:$B$210,0),MATCH('per month Consensus'!CX$4,'annual Consensus'!$C$3:$AE$3,0)))</f>
        <v>0</v>
      </c>
      <c r="CY13" s="18">
        <f>IF(ISNA(INDEX('annual Consensus'!$C$4:$AE$210,MATCH('per month Consensus'!$CE13,'annual Consensus'!$B$4:$B$210,0),MATCH('per month Consensus'!CY$4,'annual Consensus'!$C$3:$AE$3,0))),"",INDEX('annual Consensus'!$C$4:$AE$210,MATCH('per month Consensus'!$CE13,'annual Consensus'!$B$4:$B$210,0),MATCH('per month Consensus'!CY$4,'annual Consensus'!$C$3:$AE$3,0)))</f>
        <v>0</v>
      </c>
      <c r="CZ13" s="18">
        <f>IF(ISNA(INDEX('annual Consensus'!$C$4:$AE$210,MATCH('per month Consensus'!$CE13,'annual Consensus'!$B$4:$B$210,0),MATCH('per month Consensus'!CZ$4,'annual Consensus'!$C$3:$AE$3,0))),"",INDEX('annual Consensus'!$C$4:$AE$210,MATCH('per month Consensus'!$CE13,'annual Consensus'!$B$4:$B$210,0),MATCH('per month Consensus'!CZ$4,'annual Consensus'!$C$3:$AE$3,0)))</f>
        <v>0</v>
      </c>
      <c r="DA13" s="18">
        <f>IF(ISNA(INDEX('annual Consensus'!$C$4:$AE$210,MATCH('per month Consensus'!$CE13,'annual Consensus'!$B$4:$B$210,0),MATCH('per month Consensus'!DA$4,'annual Consensus'!$C$3:$AE$3,0))),"",INDEX('annual Consensus'!$C$4:$AE$210,MATCH('per month Consensus'!$CE13,'annual Consensus'!$B$4:$B$210,0),MATCH('per month Consensus'!DA$4,'annual Consensus'!$C$3:$AE$3,0)))</f>
        <v>0</v>
      </c>
      <c r="DB13" s="18">
        <f>IF(ISNA(INDEX('annual Consensus'!$C$4:$AE$210,MATCH('per month Consensus'!$CE13,'annual Consensus'!$B$4:$B$210,0),MATCH('per month Consensus'!DB$4,'annual Consensus'!$C$3:$AE$3,0))),"",INDEX('annual Consensus'!$C$4:$AE$210,MATCH('per month Consensus'!$CE13,'annual Consensus'!$B$4:$B$210,0),MATCH('per month Consensus'!DB$4,'annual Consensus'!$C$3:$AE$3,0)))</f>
        <v>0</v>
      </c>
      <c r="DC13" s="18">
        <f>IF(ISNA(INDEX('annual Consensus'!$C$4:$AE$210,MATCH('per month Consensus'!$CE13,'annual Consensus'!$B$4:$B$210,0),MATCH('per month Consensus'!DC$4,'annual Consensus'!$C$3:$AE$3,0))),"",INDEX('annual Consensus'!$C$4:$AE$210,MATCH('per month Consensus'!$CE13,'annual Consensus'!$B$4:$B$210,0),MATCH('per month Consensus'!DC$4,'annual Consensus'!$C$3:$AE$3,0)))</f>
        <v>0</v>
      </c>
      <c r="DD13" s="18">
        <f>IF(ISNA(INDEX('annual Consensus'!$C$4:$AE$210,MATCH('per month Consensus'!$CE13,'annual Consensus'!$B$4:$B$210,0),MATCH('per month Consensus'!DD$4,'annual Consensus'!$C$3:$AE$3,0))),"",INDEX('annual Consensus'!$C$4:$AE$210,MATCH('per month Consensus'!$CE13,'annual Consensus'!$B$4:$B$210,0),MATCH('per month Consensus'!DD$4,'annual Consensus'!$C$3:$AE$3,0)))</f>
        <v>0</v>
      </c>
      <c r="DE13" s="18">
        <f>IF(ISNA(INDEX('annual Consensus'!$C$4:$AE$210,MATCH('per month Consensus'!$CE13,'annual Consensus'!$B$4:$B$210,0),MATCH('per month Consensus'!DE$4,'annual Consensus'!$C$3:$AE$3,0))),"",INDEX('annual Consensus'!$C$4:$AE$210,MATCH('per month Consensus'!$CE13,'annual Consensus'!$B$4:$B$210,0),MATCH('per month Consensus'!DE$4,'annual Consensus'!$C$3:$AE$3,0)))</f>
        <v>0</v>
      </c>
      <c r="DF13" s="18">
        <f>IF(ISNA(INDEX('annual Consensus'!$C$4:$AE$210,MATCH('per month Consensus'!$CE13,'annual Consensus'!$B$4:$B$210,0),MATCH('per month Consensus'!DF$4,'annual Consensus'!$C$3:$AE$3,0))),"",INDEX('annual Consensus'!$C$4:$AE$210,MATCH('per month Consensus'!$CE13,'annual Consensus'!$B$4:$B$210,0),MATCH('per month Consensus'!DF$4,'annual Consensus'!$C$3:$AE$3,0)))</f>
        <v>0</v>
      </c>
      <c r="DG13" s="18">
        <f>IF(ISNA(INDEX('annual Consensus'!$C$4:$AE$210,MATCH('per month Consensus'!$CE13,'annual Consensus'!$B$4:$B$210,0),MATCH('per month Consensus'!DG$4,'annual Consensus'!$C$3:$AE$3,0))),"",INDEX('annual Consensus'!$C$4:$AE$210,MATCH('per month Consensus'!$CE13,'annual Consensus'!$B$4:$B$210,0),MATCH('per month Consensus'!DG$4,'annual Consensus'!$C$3:$AE$3,0)))</f>
        <v>0</v>
      </c>
      <c r="DH13" s="18">
        <f>IF(ISNA(INDEX('annual Consensus'!$C$4:$AE$210,MATCH('per month Consensus'!$CE13,'annual Consensus'!$B$4:$B$210,0),MATCH('per month Consensus'!DH$4,'annual Consensus'!$C$3:$AE$3,0))),"",INDEX('annual Consensus'!$C$4:$AE$210,MATCH('per month Consensus'!$CE13,'annual Consensus'!$B$4:$B$210,0),MATCH('per month Consensus'!DH$4,'annual Consensus'!$C$3:$AE$3,0)))</f>
        <v>0</v>
      </c>
      <c r="DI13" s="18">
        <f>IF(ISNA(INDEX('annual Consensus'!$C$4:$AE$210,MATCH('per month Consensus'!$CE13,'annual Consensus'!$B$4:$B$210,0),MATCH('per month Consensus'!DI$4,'annual Consensus'!$C$3:$AE$3,0))),"",INDEX('annual Consensus'!$C$4:$AE$210,MATCH('per month Consensus'!$CE13,'annual Consensus'!$B$4:$B$210,0),MATCH('per month Consensus'!DI$4,'annual Consensus'!$C$3:$AE$3,0)))</f>
        <v>0</v>
      </c>
      <c r="DJ13" s="18">
        <f>IF(ISNA(INDEX('annual Consensus'!$C$4:$AE$210,MATCH('per month Consensus'!$CE13,'annual Consensus'!$B$4:$B$210,0),MATCH('per month Consensus'!DJ$4,'annual Consensus'!$C$3:$AE$3,0))),"",INDEX('annual Consensus'!$C$4:$AE$210,MATCH('per month Consensus'!$CE13,'annual Consensus'!$B$4:$B$210,0),MATCH('per month Consensus'!DJ$4,'annual Consensus'!$C$3:$AE$3,0)))</f>
        <v>0</v>
      </c>
      <c r="DK13" s="18">
        <f>IF(ISNA(INDEX('annual Consensus'!$C$4:$AE$210,MATCH('per month Consensus'!$CE13,'annual Consensus'!$B$4:$B$210,0),MATCH('per month Consensus'!DK$4,'annual Consensus'!$C$3:$AE$3,0))),"",INDEX('annual Consensus'!$C$4:$AE$210,MATCH('per month Consensus'!$CE13,'annual Consensus'!$B$4:$B$210,0),MATCH('per month Consensus'!DK$4,'annual Consensus'!$C$3:$AE$3,0)))</f>
        <v>0</v>
      </c>
      <c r="DL13" s="18">
        <f>IF(ISNA(INDEX('annual Consensus'!$C$4:$AE$210,MATCH('per month Consensus'!$CE13,'annual Consensus'!$B$4:$B$210,0),MATCH('per month Consensus'!DL$4,'annual Consensus'!$C$3:$AE$3,0))),"",INDEX('annual Consensus'!$C$4:$AE$210,MATCH('per month Consensus'!$CE13,'annual Consensus'!$B$4:$B$210,0),MATCH('per month Consensus'!DL$4,'annual Consensus'!$C$3:$AE$3,0)))</f>
        <v>0</v>
      </c>
      <c r="DM13" s="18">
        <f>IF(ISNA(INDEX('annual Consensus'!$C$4:$AE$210,MATCH('per month Consensus'!$CE13,'annual Consensus'!$B$4:$B$210,0),MATCH('per month Consensus'!DM$4,'annual Consensus'!$C$3:$AE$3,0))),"",INDEX('annual Consensus'!$C$4:$AE$210,MATCH('per month Consensus'!$CE13,'annual Consensus'!$B$4:$B$210,0),MATCH('per month Consensus'!DM$4,'annual Consensus'!$C$3:$AE$3,0)))</f>
        <v>0</v>
      </c>
      <c r="DN13" s="18">
        <f>IF(ISNA(INDEX('annual Consensus'!$C$4:$AE$210,MATCH('per month Consensus'!$CE13,'annual Consensus'!$B$4:$B$210,0),MATCH('per month Consensus'!DN$4,'annual Consensus'!$C$3:$AE$3,0))),"",INDEX('annual Consensus'!$C$4:$AE$210,MATCH('per month Consensus'!$CE13,'annual Consensus'!$B$4:$B$210,0),MATCH('per month Consensus'!DN$4,'annual Consensus'!$C$3:$AE$3,0)))</f>
        <v>0</v>
      </c>
      <c r="DO13" s="18">
        <f>IF(ISNA(INDEX('annual Consensus'!$C$4:$AE$210,MATCH('per month Consensus'!$CE13,'annual Consensus'!$B$4:$B$210,0),MATCH('per month Consensus'!DO$4,'annual Consensus'!$C$3:$AE$3,0))),"",INDEX('annual Consensus'!$C$4:$AE$210,MATCH('per month Consensus'!$CE13,'annual Consensus'!$B$4:$B$210,0),MATCH('per month Consensus'!DO$4,'annual Consensus'!$C$3:$AE$3,0)))</f>
        <v>0</v>
      </c>
      <c r="DR13" s="18">
        <f t="shared" si="2"/>
        <v>1</v>
      </c>
      <c r="DS13" s="18" t="str">
        <f t="shared" si="3"/>
        <v/>
      </c>
      <c r="DT13" s="18" t="str">
        <f t="shared" si="4"/>
        <v/>
      </c>
      <c r="DU13" s="18" t="str">
        <f t="shared" si="5"/>
        <v/>
      </c>
      <c r="DV13" s="18" t="str">
        <f t="shared" si="6"/>
        <v/>
      </c>
      <c r="DW13" s="18" t="str">
        <f t="shared" si="7"/>
        <v/>
      </c>
      <c r="DX13" s="18" t="str">
        <f t="shared" si="8"/>
        <v/>
      </c>
      <c r="DY13" s="18" t="str">
        <f t="shared" si="9"/>
        <v/>
      </c>
      <c r="DZ13" s="18" t="str">
        <f t="shared" si="10"/>
        <v/>
      </c>
      <c r="EA13" s="18" t="str">
        <f t="shared" si="11"/>
        <v/>
      </c>
      <c r="EB13" s="18">
        <f t="shared" si="12"/>
        <v>1.5</v>
      </c>
      <c r="EC13" s="18" t="str">
        <f t="shared" si="13"/>
        <v/>
      </c>
      <c r="ED13" s="18" t="str">
        <f t="shared" si="14"/>
        <v/>
      </c>
      <c r="EE13" s="18" t="str">
        <f t="shared" si="15"/>
        <v/>
      </c>
      <c r="EF13" s="18" t="str">
        <f t="shared" si="16"/>
        <v/>
      </c>
      <c r="EG13" s="18" t="str">
        <f t="shared" si="17"/>
        <v/>
      </c>
      <c r="EH13" s="18" t="str">
        <f t="shared" si="18"/>
        <v/>
      </c>
      <c r="EI13" s="18" t="str">
        <f t="shared" si="19"/>
        <v/>
      </c>
      <c r="EJ13" s="18" t="str">
        <f t="shared" si="20"/>
        <v/>
      </c>
      <c r="EK13" s="18" t="str">
        <f t="shared" si="21"/>
        <v/>
      </c>
      <c r="EL13" s="18" t="str">
        <f t="shared" si="22"/>
        <v/>
      </c>
      <c r="EM13" s="18" t="str">
        <f t="shared" si="23"/>
        <v/>
      </c>
      <c r="EN13" s="18" t="str">
        <f t="shared" si="24"/>
        <v/>
      </c>
      <c r="EO13" s="18" t="str">
        <f t="shared" si="25"/>
        <v/>
      </c>
      <c r="EP13" s="18" t="str">
        <f t="shared" si="26"/>
        <v/>
      </c>
      <c r="EQ13" s="18" t="str">
        <f t="shared" si="27"/>
        <v/>
      </c>
      <c r="ER13" s="18" t="str">
        <f t="shared" si="28"/>
        <v/>
      </c>
      <c r="ES13" s="18" t="str">
        <f t="shared" si="29"/>
        <v/>
      </c>
      <c r="ET13" s="18" t="str">
        <f t="shared" si="30"/>
        <v/>
      </c>
      <c r="EV13" s="86">
        <v>36220</v>
      </c>
      <c r="EW13" s="57" t="str">
        <f>IF(ISNA(VLOOKUP('per month Consensus'!$EV13,'5y averages Consensus'!$AG$9:$AK$36,'per month Consensus'!EW$2,FALSE)),"",VLOOKUP('per month Consensus'!$EV13,'5y averages Consensus'!$AG$9:$AK$36,'per month Consensus'!EW$2,FALSE))</f>
        <v/>
      </c>
      <c r="EX13" s="58" t="str">
        <f>IF(ISNA(VLOOKUP('per month Consensus'!$EV13,'5y averages Consensus'!$AG$9:$AK$36,'per month Consensus'!EX$2,FALSE)),"",VLOOKUP('per month Consensus'!$EV13,'5y averages Consensus'!$AG$9:$AK$36,'per month Consensus'!EX$2,FALSE))</f>
        <v/>
      </c>
      <c r="EY13" s="58" t="str">
        <f>IF(ISNA(VLOOKUP('per month Consensus'!$EV13,'5y averages Consensus'!$AG$9:$AK$36,'per month Consensus'!EY$2,FALSE)),"",VLOOKUP('per month Consensus'!$EV13,'5y averages Consensus'!$AG$9:$AK$36,'per month Consensus'!EY$2,FALSE))</f>
        <v/>
      </c>
      <c r="EZ13" s="59" t="str">
        <f>IF(ISNA(VLOOKUP('per month Consensus'!$EV13,'5y averages Consensus'!$AG$9:$AK$36,'per month Consensus'!EZ$2,FALSE)),"",VLOOKUP('per month Consensus'!$EV13,'5y averages Consensus'!$AG$9:$AK$36,'per month Consensus'!EZ$2,FALSE))</f>
        <v/>
      </c>
      <c r="FB13" s="53" t="str">
        <f t="shared" si="31"/>
        <v/>
      </c>
      <c r="FC13" s="53" t="str">
        <f t="shared" si="32"/>
        <v/>
      </c>
      <c r="FD13" s="53" t="str">
        <f t="shared" si="33"/>
        <v/>
      </c>
      <c r="FE13" s="53" t="str">
        <f t="shared" si="34"/>
        <v/>
      </c>
    </row>
    <row r="14" spans="2:161" x14ac:dyDescent="0.25">
      <c r="B14" s="22">
        <v>39448</v>
      </c>
      <c r="C14" s="18">
        <f>VLOOKUP($B14,'Data Consensus annual'!$BH$9:$BN$215,'per month Consensus'!C$1,FALSE)</f>
        <v>2.4151154851597201</v>
      </c>
      <c r="D14" s="18">
        <f>VLOOKUP($B14,'Data Consensus annual'!$BH$9:$BN$215,'per month Consensus'!D$1,FALSE)</f>
        <v>1.9442530439843908</v>
      </c>
      <c r="E14" s="18" t="str">
        <f>VLOOKUP($B14,'Data Consensus annual'!$BH$9:$BN$215,'per month Consensus'!E$1,FALSE)</f>
        <v/>
      </c>
      <c r="F14" s="18" t="str">
        <f>VLOOKUP($B14,'Data Consensus annual'!$BH$9:$BN$215,'per month Consensus'!F$1,FALSE)</f>
        <v/>
      </c>
      <c r="G14" s="18" t="str">
        <f>VLOOKUP($B14,'Data Consensus annual'!$BH$9:$BN$215,'per month Consensus'!G$1,FALSE)</f>
        <v/>
      </c>
      <c r="H14" s="18" t="str">
        <f>VLOOKUP($B14,'Data Consensus annual'!$BH$9:$BN$215,'per month Consensus'!H$1,FALSE)</f>
        <v/>
      </c>
      <c r="I14" s="27"/>
      <c r="J14" s="5"/>
      <c r="K14" s="5"/>
      <c r="L14" s="5"/>
      <c r="M14" s="5"/>
      <c r="N14" s="5"/>
      <c r="CE14" s="14">
        <v>36251</v>
      </c>
      <c r="CF14" s="18" t="str">
        <f>IF(ISNA(VLOOKUP($CE14,'quarters Consensus'!$GJ$9:$GP$25,'per month Consensus'!J$1,FALSE)),"",VLOOKUP($CE14,'quarters Consensus'!$GJ$9:$GP$25,'per month Consensus'!J$1,FALSE))</f>
        <v/>
      </c>
      <c r="CG14" s="18" t="str">
        <f>IF(ISNA(VLOOKUP($CE14,'quarters Consensus'!$GJ$9:$GP$25,'per month Consensus'!K$1,FALSE)),"",VLOOKUP($CE14,'quarters Consensus'!$GJ$9:$GP$25,'per month Consensus'!K$1,FALSE))</f>
        <v/>
      </c>
      <c r="CH14" s="18" t="str">
        <f>IF(ISNA(VLOOKUP($CE14,'quarters Consensus'!$GJ$9:$GP$25,'per month Consensus'!L$1,FALSE)),"",VLOOKUP($CE14,'quarters Consensus'!$GJ$9:$GP$25,'per month Consensus'!L$1,FALSE))</f>
        <v/>
      </c>
      <c r="CI14" s="18" t="str">
        <f>IF(ISNA(VLOOKUP($CE14,'quarters Consensus'!$GJ$9:$GP$25,'per month Consensus'!M$1,FALSE)),"",VLOOKUP($CE14,'quarters Consensus'!$GJ$9:$GP$25,'per month Consensus'!M$1,FALSE))</f>
        <v/>
      </c>
      <c r="CJ14" s="18" t="str">
        <f>IF(ISNA(VLOOKUP($CE14,'quarters Consensus'!$GJ$9:$GP$25,'per month Consensus'!N$1,FALSE)),"",VLOOKUP($CE14,'quarters Consensus'!$GJ$9:$GP$25,'per month Consensus'!N$1,FALSE))</f>
        <v/>
      </c>
      <c r="CK14" s="18" t="str">
        <f>IF(ISNA(VLOOKUP($CE14,'quarters Consensus'!$GJ$9:$GP$25,'per month Consensus'!O$1,FALSE)),"",VLOOKUP($CE14,'quarters Consensus'!$GJ$9:$GP$25,'per month Consensus'!O$1,FALSE))</f>
        <v/>
      </c>
      <c r="CL14" s="18"/>
      <c r="CM14" s="18">
        <f>IF(ISNA(INDEX('annual Consensus'!$C$4:$AE$210,MATCH('per month Consensus'!$CE14,'annual Consensus'!$B$4:$B$210,0),MATCH('per month Consensus'!CM$4,'annual Consensus'!$C$3:$AE$3,0))),"",INDEX('annual Consensus'!$C$4:$AE$210,MATCH('per month Consensus'!$CE14,'annual Consensus'!$B$4:$B$210,0),MATCH('per month Consensus'!CM$4,'annual Consensus'!$C$3:$AE$3,0)))</f>
        <v>1</v>
      </c>
      <c r="CN14" s="18">
        <f>IF(ISNA(INDEX('annual Consensus'!$C$4:$AE$210,MATCH('per month Consensus'!$CE14,'annual Consensus'!$B$4:$B$210,0),MATCH('per month Consensus'!CN$4,'annual Consensus'!$C$3:$AE$3,0))),"",INDEX('annual Consensus'!$C$4:$AE$210,MATCH('per month Consensus'!$CE14,'annual Consensus'!$B$4:$B$210,0),MATCH('per month Consensus'!CN$4,'annual Consensus'!$C$3:$AE$3,0)))</f>
        <v>0</v>
      </c>
      <c r="CO14" s="18">
        <f>IF(ISNA(INDEX('annual Consensus'!$C$4:$AE$210,MATCH('per month Consensus'!$CE14,'annual Consensus'!$B$4:$B$210,0),MATCH('per month Consensus'!CO$4,'annual Consensus'!$C$3:$AE$3,0))),"",INDEX('annual Consensus'!$C$4:$AE$210,MATCH('per month Consensus'!$CE14,'annual Consensus'!$B$4:$B$210,0),MATCH('per month Consensus'!CO$4,'annual Consensus'!$C$3:$AE$3,0)))</f>
        <v>0</v>
      </c>
      <c r="CP14" s="18">
        <f>IF(ISNA(INDEX('annual Consensus'!$C$4:$AE$210,MATCH('per month Consensus'!$CE14,'annual Consensus'!$B$4:$B$210,0),MATCH('per month Consensus'!CP$4,'annual Consensus'!$C$3:$AE$3,0))),"",INDEX('annual Consensus'!$C$4:$AE$210,MATCH('per month Consensus'!$CE14,'annual Consensus'!$B$4:$B$210,0),MATCH('per month Consensus'!CP$4,'annual Consensus'!$C$3:$AE$3,0)))</f>
        <v>0</v>
      </c>
      <c r="CQ14" s="18">
        <f>IF(ISNA(INDEX('annual Consensus'!$C$4:$AE$210,MATCH('per month Consensus'!$CE14,'annual Consensus'!$B$4:$B$210,0),MATCH('per month Consensus'!CQ$4,'annual Consensus'!$C$3:$AE$3,0))),"",INDEX('annual Consensus'!$C$4:$AE$210,MATCH('per month Consensus'!$CE14,'annual Consensus'!$B$4:$B$210,0),MATCH('per month Consensus'!CQ$4,'annual Consensus'!$C$3:$AE$3,0)))</f>
        <v>0</v>
      </c>
      <c r="CR14" s="18">
        <f>IF(ISNA(INDEX('annual Consensus'!$C$4:$AE$210,MATCH('per month Consensus'!$CE14,'annual Consensus'!$B$4:$B$210,0),MATCH('per month Consensus'!CR$4,'annual Consensus'!$C$3:$AE$3,0))),"",INDEX('annual Consensus'!$C$4:$AE$210,MATCH('per month Consensus'!$CE14,'annual Consensus'!$B$4:$B$210,0),MATCH('per month Consensus'!CR$4,'annual Consensus'!$C$3:$AE$3,0)))</f>
        <v>0</v>
      </c>
      <c r="CS14" s="18">
        <f>IF(ISNA(INDEX('annual Consensus'!$C$4:$AE$210,MATCH('per month Consensus'!$CE14,'annual Consensus'!$B$4:$B$210,0),MATCH('per month Consensus'!CS$4,'annual Consensus'!$C$3:$AE$3,0))),"",INDEX('annual Consensus'!$C$4:$AE$210,MATCH('per month Consensus'!$CE14,'annual Consensus'!$B$4:$B$210,0),MATCH('per month Consensus'!CS$4,'annual Consensus'!$C$3:$AE$3,0)))</f>
        <v>0</v>
      </c>
      <c r="CT14" s="18">
        <f>IF(ISNA(INDEX('annual Consensus'!$C$4:$AE$210,MATCH('per month Consensus'!$CE14,'annual Consensus'!$B$4:$B$210,0),MATCH('per month Consensus'!CT$4,'annual Consensus'!$C$3:$AE$3,0))),"",INDEX('annual Consensus'!$C$4:$AE$210,MATCH('per month Consensus'!$CE14,'annual Consensus'!$B$4:$B$210,0),MATCH('per month Consensus'!CT$4,'annual Consensus'!$C$3:$AE$3,0)))</f>
        <v>0</v>
      </c>
      <c r="CU14" s="18">
        <f>IF(ISNA(INDEX('annual Consensus'!$C$4:$AE$210,MATCH('per month Consensus'!$CE14,'annual Consensus'!$B$4:$B$210,0),MATCH('per month Consensus'!CU$4,'annual Consensus'!$C$3:$AE$3,0))),"",INDEX('annual Consensus'!$C$4:$AE$210,MATCH('per month Consensus'!$CE14,'annual Consensus'!$B$4:$B$210,0),MATCH('per month Consensus'!CU$4,'annual Consensus'!$C$3:$AE$3,0)))</f>
        <v>0</v>
      </c>
      <c r="CV14" s="18">
        <f>IF(ISNA(INDEX('annual Consensus'!$C$4:$AE$210,MATCH('per month Consensus'!$CE14,'annual Consensus'!$B$4:$B$210,0),MATCH('per month Consensus'!CV$4,'annual Consensus'!$C$3:$AE$3,0))),"",INDEX('annual Consensus'!$C$4:$AE$210,MATCH('per month Consensus'!$CE14,'annual Consensus'!$B$4:$B$210,0),MATCH('per month Consensus'!CV$4,'annual Consensus'!$C$3:$AE$3,0)))</f>
        <v>1.6</v>
      </c>
      <c r="CW14" s="18">
        <f>IF(ISNA(INDEX('annual Consensus'!$C$4:$AE$210,MATCH('per month Consensus'!$CE14,'annual Consensus'!$B$4:$B$210,0),MATCH('per month Consensus'!CW$4,'annual Consensus'!$C$3:$AE$3,0))),"",INDEX('annual Consensus'!$C$4:$AE$210,MATCH('per month Consensus'!$CE14,'annual Consensus'!$B$4:$B$210,0),MATCH('per month Consensus'!CW$4,'annual Consensus'!$C$3:$AE$3,0)))</f>
        <v>0</v>
      </c>
      <c r="CX14" s="18">
        <f>IF(ISNA(INDEX('annual Consensus'!$C$4:$AE$210,MATCH('per month Consensus'!$CE14,'annual Consensus'!$B$4:$B$210,0),MATCH('per month Consensus'!CX$4,'annual Consensus'!$C$3:$AE$3,0))),"",INDEX('annual Consensus'!$C$4:$AE$210,MATCH('per month Consensus'!$CE14,'annual Consensus'!$B$4:$B$210,0),MATCH('per month Consensus'!CX$4,'annual Consensus'!$C$3:$AE$3,0)))</f>
        <v>0</v>
      </c>
      <c r="CY14" s="18">
        <f>IF(ISNA(INDEX('annual Consensus'!$C$4:$AE$210,MATCH('per month Consensus'!$CE14,'annual Consensus'!$B$4:$B$210,0),MATCH('per month Consensus'!CY$4,'annual Consensus'!$C$3:$AE$3,0))),"",INDEX('annual Consensus'!$C$4:$AE$210,MATCH('per month Consensus'!$CE14,'annual Consensus'!$B$4:$B$210,0),MATCH('per month Consensus'!CY$4,'annual Consensus'!$C$3:$AE$3,0)))</f>
        <v>0</v>
      </c>
      <c r="CZ14" s="18">
        <f>IF(ISNA(INDEX('annual Consensus'!$C$4:$AE$210,MATCH('per month Consensus'!$CE14,'annual Consensus'!$B$4:$B$210,0),MATCH('per month Consensus'!CZ$4,'annual Consensus'!$C$3:$AE$3,0))),"",INDEX('annual Consensus'!$C$4:$AE$210,MATCH('per month Consensus'!$CE14,'annual Consensus'!$B$4:$B$210,0),MATCH('per month Consensus'!CZ$4,'annual Consensus'!$C$3:$AE$3,0)))</f>
        <v>0</v>
      </c>
      <c r="DA14" s="18">
        <f>IF(ISNA(INDEX('annual Consensus'!$C$4:$AE$210,MATCH('per month Consensus'!$CE14,'annual Consensus'!$B$4:$B$210,0),MATCH('per month Consensus'!DA$4,'annual Consensus'!$C$3:$AE$3,0))),"",INDEX('annual Consensus'!$C$4:$AE$210,MATCH('per month Consensus'!$CE14,'annual Consensus'!$B$4:$B$210,0),MATCH('per month Consensus'!DA$4,'annual Consensus'!$C$3:$AE$3,0)))</f>
        <v>0</v>
      </c>
      <c r="DB14" s="18" t="str">
        <f>IF(ISNA(INDEX('annual Consensus'!$C$4:$AE$210,MATCH('per month Consensus'!$CE14,'annual Consensus'!$B$4:$B$210,0),MATCH('per month Consensus'!DB$4,'annual Consensus'!$C$3:$AE$3,0))),"",INDEX('annual Consensus'!$C$4:$AE$210,MATCH('per month Consensus'!$CE14,'annual Consensus'!$B$4:$B$210,0),MATCH('per month Consensus'!DB$4,'annual Consensus'!$C$3:$AE$3,0)))</f>
        <v/>
      </c>
      <c r="DC14" s="18">
        <f>IF(ISNA(INDEX('annual Consensus'!$C$4:$AE$210,MATCH('per month Consensus'!$CE14,'annual Consensus'!$B$4:$B$210,0),MATCH('per month Consensus'!DC$4,'annual Consensus'!$C$3:$AE$3,0))),"",INDEX('annual Consensus'!$C$4:$AE$210,MATCH('per month Consensus'!$CE14,'annual Consensus'!$B$4:$B$210,0),MATCH('per month Consensus'!DC$4,'annual Consensus'!$C$3:$AE$3,0)))</f>
        <v>0</v>
      </c>
      <c r="DD14" s="18">
        <f>IF(ISNA(INDEX('annual Consensus'!$C$4:$AE$210,MATCH('per month Consensus'!$CE14,'annual Consensus'!$B$4:$B$210,0),MATCH('per month Consensus'!DD$4,'annual Consensus'!$C$3:$AE$3,0))),"",INDEX('annual Consensus'!$C$4:$AE$210,MATCH('per month Consensus'!$CE14,'annual Consensus'!$B$4:$B$210,0),MATCH('per month Consensus'!DD$4,'annual Consensus'!$C$3:$AE$3,0)))</f>
        <v>0</v>
      </c>
      <c r="DE14" s="18">
        <f>IF(ISNA(INDEX('annual Consensus'!$C$4:$AE$210,MATCH('per month Consensus'!$CE14,'annual Consensus'!$B$4:$B$210,0),MATCH('per month Consensus'!DE$4,'annual Consensus'!$C$3:$AE$3,0))),"",INDEX('annual Consensus'!$C$4:$AE$210,MATCH('per month Consensus'!$CE14,'annual Consensus'!$B$4:$B$210,0),MATCH('per month Consensus'!DE$4,'annual Consensus'!$C$3:$AE$3,0)))</f>
        <v>0</v>
      </c>
      <c r="DF14" s="18" t="str">
        <f>IF(ISNA(INDEX('annual Consensus'!$C$4:$AE$210,MATCH('per month Consensus'!$CE14,'annual Consensus'!$B$4:$B$210,0),MATCH('per month Consensus'!DF$4,'annual Consensus'!$C$3:$AE$3,0))),"",INDEX('annual Consensus'!$C$4:$AE$210,MATCH('per month Consensus'!$CE14,'annual Consensus'!$B$4:$B$210,0),MATCH('per month Consensus'!DF$4,'annual Consensus'!$C$3:$AE$3,0)))</f>
        <v/>
      </c>
      <c r="DG14" s="18">
        <f>IF(ISNA(INDEX('annual Consensus'!$C$4:$AE$210,MATCH('per month Consensus'!$CE14,'annual Consensus'!$B$4:$B$210,0),MATCH('per month Consensus'!DG$4,'annual Consensus'!$C$3:$AE$3,0))),"",INDEX('annual Consensus'!$C$4:$AE$210,MATCH('per month Consensus'!$CE14,'annual Consensus'!$B$4:$B$210,0),MATCH('per month Consensus'!DG$4,'annual Consensus'!$C$3:$AE$3,0)))</f>
        <v>0</v>
      </c>
      <c r="DH14" s="18">
        <f>IF(ISNA(INDEX('annual Consensus'!$C$4:$AE$210,MATCH('per month Consensus'!$CE14,'annual Consensus'!$B$4:$B$210,0),MATCH('per month Consensus'!DH$4,'annual Consensus'!$C$3:$AE$3,0))),"",INDEX('annual Consensus'!$C$4:$AE$210,MATCH('per month Consensus'!$CE14,'annual Consensus'!$B$4:$B$210,0),MATCH('per month Consensus'!DH$4,'annual Consensus'!$C$3:$AE$3,0)))</f>
        <v>0</v>
      </c>
      <c r="DI14" s="18">
        <f>IF(ISNA(INDEX('annual Consensus'!$C$4:$AE$210,MATCH('per month Consensus'!$CE14,'annual Consensus'!$B$4:$B$210,0),MATCH('per month Consensus'!DI$4,'annual Consensus'!$C$3:$AE$3,0))),"",INDEX('annual Consensus'!$C$4:$AE$210,MATCH('per month Consensus'!$CE14,'annual Consensus'!$B$4:$B$210,0),MATCH('per month Consensus'!DI$4,'annual Consensus'!$C$3:$AE$3,0)))</f>
        <v>0</v>
      </c>
      <c r="DJ14" s="18" t="str">
        <f>IF(ISNA(INDEX('annual Consensus'!$C$4:$AE$210,MATCH('per month Consensus'!$CE14,'annual Consensus'!$B$4:$B$210,0),MATCH('per month Consensus'!DJ$4,'annual Consensus'!$C$3:$AE$3,0))),"",INDEX('annual Consensus'!$C$4:$AE$210,MATCH('per month Consensus'!$CE14,'annual Consensus'!$B$4:$B$210,0),MATCH('per month Consensus'!DJ$4,'annual Consensus'!$C$3:$AE$3,0)))</f>
        <v/>
      </c>
      <c r="DK14" s="18">
        <f>IF(ISNA(INDEX('annual Consensus'!$C$4:$AE$210,MATCH('per month Consensus'!$CE14,'annual Consensus'!$B$4:$B$210,0),MATCH('per month Consensus'!DK$4,'annual Consensus'!$C$3:$AE$3,0))),"",INDEX('annual Consensus'!$C$4:$AE$210,MATCH('per month Consensus'!$CE14,'annual Consensus'!$B$4:$B$210,0),MATCH('per month Consensus'!DK$4,'annual Consensus'!$C$3:$AE$3,0)))</f>
        <v>0</v>
      </c>
      <c r="DL14" s="18">
        <f>IF(ISNA(INDEX('annual Consensus'!$C$4:$AE$210,MATCH('per month Consensus'!$CE14,'annual Consensus'!$B$4:$B$210,0),MATCH('per month Consensus'!DL$4,'annual Consensus'!$C$3:$AE$3,0))),"",INDEX('annual Consensus'!$C$4:$AE$210,MATCH('per month Consensus'!$CE14,'annual Consensus'!$B$4:$B$210,0),MATCH('per month Consensus'!DL$4,'annual Consensus'!$C$3:$AE$3,0)))</f>
        <v>0</v>
      </c>
      <c r="DM14" s="18">
        <f>IF(ISNA(INDEX('annual Consensus'!$C$4:$AE$210,MATCH('per month Consensus'!$CE14,'annual Consensus'!$B$4:$B$210,0),MATCH('per month Consensus'!DM$4,'annual Consensus'!$C$3:$AE$3,0))),"",INDEX('annual Consensus'!$C$4:$AE$210,MATCH('per month Consensus'!$CE14,'annual Consensus'!$B$4:$B$210,0),MATCH('per month Consensus'!DM$4,'annual Consensus'!$C$3:$AE$3,0)))</f>
        <v>0</v>
      </c>
      <c r="DN14" s="18" t="str">
        <f>IF(ISNA(INDEX('annual Consensus'!$C$4:$AE$210,MATCH('per month Consensus'!$CE14,'annual Consensus'!$B$4:$B$210,0),MATCH('per month Consensus'!DN$4,'annual Consensus'!$C$3:$AE$3,0))),"",INDEX('annual Consensus'!$C$4:$AE$210,MATCH('per month Consensus'!$CE14,'annual Consensus'!$B$4:$B$210,0),MATCH('per month Consensus'!DN$4,'annual Consensus'!$C$3:$AE$3,0)))</f>
        <v/>
      </c>
      <c r="DO14" s="18">
        <f>IF(ISNA(INDEX('annual Consensus'!$C$4:$AE$210,MATCH('per month Consensus'!$CE14,'annual Consensus'!$B$4:$B$210,0),MATCH('per month Consensus'!DO$4,'annual Consensus'!$C$3:$AE$3,0))),"",INDEX('annual Consensus'!$C$4:$AE$210,MATCH('per month Consensus'!$CE14,'annual Consensus'!$B$4:$B$210,0),MATCH('per month Consensus'!DO$4,'annual Consensus'!$C$3:$AE$3,0)))</f>
        <v>0</v>
      </c>
      <c r="DR14" s="18">
        <f t="shared" si="2"/>
        <v>1</v>
      </c>
      <c r="DS14" s="18" t="str">
        <f t="shared" si="3"/>
        <v/>
      </c>
      <c r="DT14" s="18" t="str">
        <f t="shared" si="4"/>
        <v/>
      </c>
      <c r="DU14" s="18" t="str">
        <f t="shared" si="5"/>
        <v/>
      </c>
      <c r="DV14" s="18" t="str">
        <f t="shared" si="6"/>
        <v/>
      </c>
      <c r="DW14" s="18" t="str">
        <f t="shared" si="7"/>
        <v/>
      </c>
      <c r="DX14" s="18" t="str">
        <f t="shared" si="8"/>
        <v/>
      </c>
      <c r="DY14" s="18" t="str">
        <f t="shared" si="9"/>
        <v/>
      </c>
      <c r="DZ14" s="18" t="str">
        <f t="shared" si="10"/>
        <v/>
      </c>
      <c r="EA14" s="18">
        <f t="shared" si="11"/>
        <v>1.6</v>
      </c>
      <c r="EB14" s="18" t="str">
        <f t="shared" si="12"/>
        <v/>
      </c>
      <c r="EC14" s="18" t="str">
        <f t="shared" si="13"/>
        <v/>
      </c>
      <c r="ED14" s="18" t="str">
        <f t="shared" si="14"/>
        <v/>
      </c>
      <c r="EE14" s="18" t="str">
        <f t="shared" si="15"/>
        <v/>
      </c>
      <c r="EF14" s="18" t="str">
        <f t="shared" si="16"/>
        <v/>
      </c>
      <c r="EG14" s="18" t="str">
        <f t="shared" si="17"/>
        <v/>
      </c>
      <c r="EH14" s="18" t="str">
        <f t="shared" si="18"/>
        <v/>
      </c>
      <c r="EI14" s="18" t="str">
        <f t="shared" si="19"/>
        <v/>
      </c>
      <c r="EJ14" s="18" t="str">
        <f t="shared" si="20"/>
        <v/>
      </c>
      <c r="EK14" s="18" t="str">
        <f t="shared" si="21"/>
        <v/>
      </c>
      <c r="EL14" s="18" t="str">
        <f t="shared" si="22"/>
        <v/>
      </c>
      <c r="EM14" s="18" t="str">
        <f t="shared" si="23"/>
        <v/>
      </c>
      <c r="EN14" s="18" t="str">
        <f t="shared" si="24"/>
        <v/>
      </c>
      <c r="EO14" s="18" t="str">
        <f t="shared" si="25"/>
        <v/>
      </c>
      <c r="EP14" s="18" t="str">
        <f t="shared" si="26"/>
        <v/>
      </c>
      <c r="EQ14" s="18" t="str">
        <f t="shared" si="27"/>
        <v/>
      </c>
      <c r="ER14" s="18" t="str">
        <f t="shared" si="28"/>
        <v/>
      </c>
      <c r="ES14" s="18" t="str">
        <f t="shared" si="29"/>
        <v/>
      </c>
      <c r="ET14" s="18" t="str">
        <f t="shared" si="30"/>
        <v/>
      </c>
      <c r="EV14" s="86">
        <v>36251</v>
      </c>
      <c r="EW14" s="57" t="str">
        <f>IF(ISNA(VLOOKUP('per month Consensus'!$EV14,'5y averages Consensus'!$AG$9:$AK$36,'per month Consensus'!EW$2,FALSE)),"",VLOOKUP('per month Consensus'!$EV14,'5y averages Consensus'!$AG$9:$AK$36,'per month Consensus'!EW$2,FALSE))</f>
        <v/>
      </c>
      <c r="EX14" s="58" t="str">
        <f>IF(ISNA(VLOOKUP('per month Consensus'!$EV14,'5y averages Consensus'!$AG$9:$AK$36,'per month Consensus'!EX$2,FALSE)),"",VLOOKUP('per month Consensus'!$EV14,'5y averages Consensus'!$AG$9:$AK$36,'per month Consensus'!EX$2,FALSE))</f>
        <v/>
      </c>
      <c r="EY14" s="58" t="str">
        <f>IF(ISNA(VLOOKUP('per month Consensus'!$EV14,'5y averages Consensus'!$AG$9:$AK$36,'per month Consensus'!EY$2,FALSE)),"",VLOOKUP('per month Consensus'!$EV14,'5y averages Consensus'!$AG$9:$AK$36,'per month Consensus'!EY$2,FALSE))</f>
        <v/>
      </c>
      <c r="EZ14" s="59" t="str">
        <f>IF(ISNA(VLOOKUP('per month Consensus'!$EV14,'5y averages Consensus'!$AG$9:$AK$36,'per month Consensus'!EZ$2,FALSE)),"",VLOOKUP('per month Consensus'!$EV14,'5y averages Consensus'!$AG$9:$AK$36,'per month Consensus'!EZ$2,FALSE))</f>
        <v/>
      </c>
      <c r="FB14" s="53" t="str">
        <f t="shared" si="31"/>
        <v/>
      </c>
      <c r="FC14" s="53" t="str">
        <f t="shared" si="32"/>
        <v/>
      </c>
      <c r="FD14" s="53" t="str">
        <f t="shared" si="33"/>
        <v/>
      </c>
      <c r="FE14" s="53" t="str">
        <f t="shared" si="34"/>
        <v/>
      </c>
    </row>
    <row r="15" spans="2:161" x14ac:dyDescent="0.25">
      <c r="B15" s="22">
        <v>39814</v>
      </c>
      <c r="C15" s="18">
        <f>VLOOKUP($B15,'Data Consensus annual'!$BH$9:$BN$215,'per month Consensus'!C$1,FALSE)</f>
        <v>1.036862103465086</v>
      </c>
      <c r="D15" s="18">
        <f>VLOOKUP($B15,'Data Consensus annual'!$BH$9:$BN$215,'per month Consensus'!D$1,FALSE)</f>
        <v>1.6926851705546748</v>
      </c>
      <c r="E15" s="18" t="str">
        <f>VLOOKUP($B15,'Data Consensus annual'!$BH$9:$BN$215,'per month Consensus'!E$1,FALSE)</f>
        <v/>
      </c>
      <c r="F15" s="18" t="str">
        <f>VLOOKUP($B15,'Data Consensus annual'!$BH$9:$BN$215,'per month Consensus'!F$1,FALSE)</f>
        <v/>
      </c>
      <c r="G15" s="18" t="str">
        <f>VLOOKUP($B15,'Data Consensus annual'!$BH$9:$BN$215,'per month Consensus'!G$1,FALSE)</f>
        <v/>
      </c>
      <c r="H15" s="18" t="str">
        <f>VLOOKUP($B15,'Data Consensus annual'!$BH$9:$BN$215,'per month Consensus'!H$1,FALSE)</f>
        <v/>
      </c>
      <c r="I15" s="27"/>
      <c r="J15" s="5"/>
      <c r="K15" s="5"/>
      <c r="L15" s="5"/>
      <c r="M15" s="5"/>
      <c r="N15" s="5"/>
      <c r="CE15" s="14">
        <v>36281</v>
      </c>
      <c r="CF15" s="18" t="str">
        <f>IF(ISNA(VLOOKUP($CE15,'quarters Consensus'!$GJ$9:$GP$25,'per month Consensus'!J$1,FALSE)),"",VLOOKUP($CE15,'quarters Consensus'!$GJ$9:$GP$25,'per month Consensus'!J$1,FALSE))</f>
        <v/>
      </c>
      <c r="CG15" s="18" t="str">
        <f>IF(ISNA(VLOOKUP($CE15,'quarters Consensus'!$GJ$9:$GP$25,'per month Consensus'!K$1,FALSE)),"",VLOOKUP($CE15,'quarters Consensus'!$GJ$9:$GP$25,'per month Consensus'!K$1,FALSE))</f>
        <v/>
      </c>
      <c r="CH15" s="18" t="str">
        <f>IF(ISNA(VLOOKUP($CE15,'quarters Consensus'!$GJ$9:$GP$25,'per month Consensus'!L$1,FALSE)),"",VLOOKUP($CE15,'quarters Consensus'!$GJ$9:$GP$25,'per month Consensus'!L$1,FALSE))</f>
        <v/>
      </c>
      <c r="CI15" s="18" t="str">
        <f>IF(ISNA(VLOOKUP($CE15,'quarters Consensus'!$GJ$9:$GP$25,'per month Consensus'!M$1,FALSE)),"",VLOOKUP($CE15,'quarters Consensus'!$GJ$9:$GP$25,'per month Consensus'!M$1,FALSE))</f>
        <v/>
      </c>
      <c r="CJ15" s="18" t="str">
        <f>IF(ISNA(VLOOKUP($CE15,'quarters Consensus'!$GJ$9:$GP$25,'per month Consensus'!N$1,FALSE)),"",VLOOKUP($CE15,'quarters Consensus'!$GJ$9:$GP$25,'per month Consensus'!N$1,FALSE))</f>
        <v/>
      </c>
      <c r="CK15" s="18" t="str">
        <f>IF(ISNA(VLOOKUP($CE15,'quarters Consensus'!$GJ$9:$GP$25,'per month Consensus'!O$1,FALSE)),"",VLOOKUP($CE15,'quarters Consensus'!$GJ$9:$GP$25,'per month Consensus'!O$1,FALSE))</f>
        <v/>
      </c>
      <c r="CL15" s="18"/>
      <c r="CM15" s="18">
        <f>IF(ISNA(INDEX('annual Consensus'!$C$4:$AE$210,MATCH('per month Consensus'!$CE15,'annual Consensus'!$B$4:$B$210,0),MATCH('per month Consensus'!CM$4,'annual Consensus'!$C$3:$AE$3,0))),"",INDEX('annual Consensus'!$C$4:$AE$210,MATCH('per month Consensus'!$CE15,'annual Consensus'!$B$4:$B$210,0),MATCH('per month Consensus'!CM$4,'annual Consensus'!$C$3:$AE$3,0)))</f>
        <v>1.1000000000000001</v>
      </c>
      <c r="CN15" s="18">
        <f>IF(ISNA(INDEX('annual Consensus'!$C$4:$AE$210,MATCH('per month Consensus'!$CE15,'annual Consensus'!$B$4:$B$210,0),MATCH('per month Consensus'!CN$4,'annual Consensus'!$C$3:$AE$3,0))),"",INDEX('annual Consensus'!$C$4:$AE$210,MATCH('per month Consensus'!$CE15,'annual Consensus'!$B$4:$B$210,0),MATCH('per month Consensus'!CN$4,'annual Consensus'!$C$3:$AE$3,0)))</f>
        <v>0</v>
      </c>
      <c r="CO15" s="18">
        <f>IF(ISNA(INDEX('annual Consensus'!$C$4:$AE$210,MATCH('per month Consensus'!$CE15,'annual Consensus'!$B$4:$B$210,0),MATCH('per month Consensus'!CO$4,'annual Consensus'!$C$3:$AE$3,0))),"",INDEX('annual Consensus'!$C$4:$AE$210,MATCH('per month Consensus'!$CE15,'annual Consensus'!$B$4:$B$210,0),MATCH('per month Consensus'!CO$4,'annual Consensus'!$C$3:$AE$3,0)))</f>
        <v>0</v>
      </c>
      <c r="CP15" s="18">
        <f>IF(ISNA(INDEX('annual Consensus'!$C$4:$AE$210,MATCH('per month Consensus'!$CE15,'annual Consensus'!$B$4:$B$210,0),MATCH('per month Consensus'!CP$4,'annual Consensus'!$C$3:$AE$3,0))),"",INDEX('annual Consensus'!$C$4:$AE$210,MATCH('per month Consensus'!$CE15,'annual Consensus'!$B$4:$B$210,0),MATCH('per month Consensus'!CP$4,'annual Consensus'!$C$3:$AE$3,0)))</f>
        <v>0</v>
      </c>
      <c r="CQ15" s="18">
        <f>IF(ISNA(INDEX('annual Consensus'!$C$4:$AE$210,MATCH('per month Consensus'!$CE15,'annual Consensus'!$B$4:$B$210,0),MATCH('per month Consensus'!CQ$4,'annual Consensus'!$C$3:$AE$3,0))),"",INDEX('annual Consensus'!$C$4:$AE$210,MATCH('per month Consensus'!$CE15,'annual Consensus'!$B$4:$B$210,0),MATCH('per month Consensus'!CQ$4,'annual Consensus'!$C$3:$AE$3,0)))</f>
        <v>0</v>
      </c>
      <c r="CR15" s="18">
        <f>IF(ISNA(INDEX('annual Consensus'!$C$4:$AE$210,MATCH('per month Consensus'!$CE15,'annual Consensus'!$B$4:$B$210,0),MATCH('per month Consensus'!CR$4,'annual Consensus'!$C$3:$AE$3,0))),"",INDEX('annual Consensus'!$C$4:$AE$210,MATCH('per month Consensus'!$CE15,'annual Consensus'!$B$4:$B$210,0),MATCH('per month Consensus'!CR$4,'annual Consensus'!$C$3:$AE$3,0)))</f>
        <v>0</v>
      </c>
      <c r="CS15" s="18">
        <f>IF(ISNA(INDEX('annual Consensus'!$C$4:$AE$210,MATCH('per month Consensus'!$CE15,'annual Consensus'!$B$4:$B$210,0),MATCH('per month Consensus'!CS$4,'annual Consensus'!$C$3:$AE$3,0))),"",INDEX('annual Consensus'!$C$4:$AE$210,MATCH('per month Consensus'!$CE15,'annual Consensus'!$B$4:$B$210,0),MATCH('per month Consensus'!CS$4,'annual Consensus'!$C$3:$AE$3,0)))</f>
        <v>0</v>
      </c>
      <c r="CT15" s="18">
        <f>IF(ISNA(INDEX('annual Consensus'!$C$4:$AE$210,MATCH('per month Consensus'!$CE15,'annual Consensus'!$B$4:$B$210,0),MATCH('per month Consensus'!CT$4,'annual Consensus'!$C$3:$AE$3,0))),"",INDEX('annual Consensus'!$C$4:$AE$210,MATCH('per month Consensus'!$CE15,'annual Consensus'!$B$4:$B$210,0),MATCH('per month Consensus'!CT$4,'annual Consensus'!$C$3:$AE$3,0)))</f>
        <v>0</v>
      </c>
      <c r="CU15" s="18">
        <f>IF(ISNA(INDEX('annual Consensus'!$C$4:$AE$210,MATCH('per month Consensus'!$CE15,'annual Consensus'!$B$4:$B$210,0),MATCH('per month Consensus'!CU$4,'annual Consensus'!$C$3:$AE$3,0))),"",INDEX('annual Consensus'!$C$4:$AE$210,MATCH('per month Consensus'!$CE15,'annual Consensus'!$B$4:$B$210,0),MATCH('per month Consensus'!CU$4,'annual Consensus'!$C$3:$AE$3,0)))</f>
        <v>1.6</v>
      </c>
      <c r="CV15" s="18">
        <f>IF(ISNA(INDEX('annual Consensus'!$C$4:$AE$210,MATCH('per month Consensus'!$CE15,'annual Consensus'!$B$4:$B$210,0),MATCH('per month Consensus'!CV$4,'annual Consensus'!$C$3:$AE$3,0))),"",INDEX('annual Consensus'!$C$4:$AE$210,MATCH('per month Consensus'!$CE15,'annual Consensus'!$B$4:$B$210,0),MATCH('per month Consensus'!CV$4,'annual Consensus'!$C$3:$AE$3,0)))</f>
        <v>0</v>
      </c>
      <c r="CW15" s="18">
        <f>IF(ISNA(INDEX('annual Consensus'!$C$4:$AE$210,MATCH('per month Consensus'!$CE15,'annual Consensus'!$B$4:$B$210,0),MATCH('per month Consensus'!CW$4,'annual Consensus'!$C$3:$AE$3,0))),"",INDEX('annual Consensus'!$C$4:$AE$210,MATCH('per month Consensus'!$CE15,'annual Consensus'!$B$4:$B$210,0),MATCH('per month Consensus'!CW$4,'annual Consensus'!$C$3:$AE$3,0)))</f>
        <v>0</v>
      </c>
      <c r="CX15" s="18">
        <f>IF(ISNA(INDEX('annual Consensus'!$C$4:$AE$210,MATCH('per month Consensus'!$CE15,'annual Consensus'!$B$4:$B$210,0),MATCH('per month Consensus'!CX$4,'annual Consensus'!$C$3:$AE$3,0))),"",INDEX('annual Consensus'!$C$4:$AE$210,MATCH('per month Consensus'!$CE15,'annual Consensus'!$B$4:$B$210,0),MATCH('per month Consensus'!CX$4,'annual Consensus'!$C$3:$AE$3,0)))</f>
        <v>0</v>
      </c>
      <c r="CY15" s="18">
        <f>IF(ISNA(INDEX('annual Consensus'!$C$4:$AE$210,MATCH('per month Consensus'!$CE15,'annual Consensus'!$B$4:$B$210,0),MATCH('per month Consensus'!CY$4,'annual Consensus'!$C$3:$AE$3,0))),"",INDEX('annual Consensus'!$C$4:$AE$210,MATCH('per month Consensus'!$CE15,'annual Consensus'!$B$4:$B$210,0),MATCH('per month Consensus'!CY$4,'annual Consensus'!$C$3:$AE$3,0)))</f>
        <v>0</v>
      </c>
      <c r="CZ15" s="18">
        <f>IF(ISNA(INDEX('annual Consensus'!$C$4:$AE$210,MATCH('per month Consensus'!$CE15,'annual Consensus'!$B$4:$B$210,0),MATCH('per month Consensus'!CZ$4,'annual Consensus'!$C$3:$AE$3,0))),"",INDEX('annual Consensus'!$C$4:$AE$210,MATCH('per month Consensus'!$CE15,'annual Consensus'!$B$4:$B$210,0),MATCH('per month Consensus'!CZ$4,'annual Consensus'!$C$3:$AE$3,0)))</f>
        <v>0</v>
      </c>
      <c r="DA15" s="18">
        <f>IF(ISNA(INDEX('annual Consensus'!$C$4:$AE$210,MATCH('per month Consensus'!$CE15,'annual Consensus'!$B$4:$B$210,0),MATCH('per month Consensus'!DA$4,'annual Consensus'!$C$3:$AE$3,0))),"",INDEX('annual Consensus'!$C$4:$AE$210,MATCH('per month Consensus'!$CE15,'annual Consensus'!$B$4:$B$210,0),MATCH('per month Consensus'!DA$4,'annual Consensus'!$C$3:$AE$3,0)))</f>
        <v>0</v>
      </c>
      <c r="DB15" s="18">
        <f>IF(ISNA(INDEX('annual Consensus'!$C$4:$AE$210,MATCH('per month Consensus'!$CE15,'annual Consensus'!$B$4:$B$210,0),MATCH('per month Consensus'!DB$4,'annual Consensus'!$C$3:$AE$3,0))),"",INDEX('annual Consensus'!$C$4:$AE$210,MATCH('per month Consensus'!$CE15,'annual Consensus'!$B$4:$B$210,0),MATCH('per month Consensus'!DB$4,'annual Consensus'!$C$3:$AE$3,0)))</f>
        <v>0</v>
      </c>
      <c r="DC15" s="18">
        <f>IF(ISNA(INDEX('annual Consensus'!$C$4:$AE$210,MATCH('per month Consensus'!$CE15,'annual Consensus'!$B$4:$B$210,0),MATCH('per month Consensus'!DC$4,'annual Consensus'!$C$3:$AE$3,0))),"",INDEX('annual Consensus'!$C$4:$AE$210,MATCH('per month Consensus'!$CE15,'annual Consensus'!$B$4:$B$210,0),MATCH('per month Consensus'!DC$4,'annual Consensus'!$C$3:$AE$3,0)))</f>
        <v>0</v>
      </c>
      <c r="DD15" s="18">
        <f>IF(ISNA(INDEX('annual Consensus'!$C$4:$AE$210,MATCH('per month Consensus'!$CE15,'annual Consensus'!$B$4:$B$210,0),MATCH('per month Consensus'!DD$4,'annual Consensus'!$C$3:$AE$3,0))),"",INDEX('annual Consensus'!$C$4:$AE$210,MATCH('per month Consensus'!$CE15,'annual Consensus'!$B$4:$B$210,0),MATCH('per month Consensus'!DD$4,'annual Consensus'!$C$3:$AE$3,0)))</f>
        <v>0</v>
      </c>
      <c r="DE15" s="18">
        <f>IF(ISNA(INDEX('annual Consensus'!$C$4:$AE$210,MATCH('per month Consensus'!$CE15,'annual Consensus'!$B$4:$B$210,0),MATCH('per month Consensus'!DE$4,'annual Consensus'!$C$3:$AE$3,0))),"",INDEX('annual Consensus'!$C$4:$AE$210,MATCH('per month Consensus'!$CE15,'annual Consensus'!$B$4:$B$210,0),MATCH('per month Consensus'!DE$4,'annual Consensus'!$C$3:$AE$3,0)))</f>
        <v>0</v>
      </c>
      <c r="DF15" s="18">
        <f>IF(ISNA(INDEX('annual Consensus'!$C$4:$AE$210,MATCH('per month Consensus'!$CE15,'annual Consensus'!$B$4:$B$210,0),MATCH('per month Consensus'!DF$4,'annual Consensus'!$C$3:$AE$3,0))),"",INDEX('annual Consensus'!$C$4:$AE$210,MATCH('per month Consensus'!$CE15,'annual Consensus'!$B$4:$B$210,0),MATCH('per month Consensus'!DF$4,'annual Consensus'!$C$3:$AE$3,0)))</f>
        <v>0</v>
      </c>
      <c r="DG15" s="18">
        <f>IF(ISNA(INDEX('annual Consensus'!$C$4:$AE$210,MATCH('per month Consensus'!$CE15,'annual Consensus'!$B$4:$B$210,0),MATCH('per month Consensus'!DG$4,'annual Consensus'!$C$3:$AE$3,0))),"",INDEX('annual Consensus'!$C$4:$AE$210,MATCH('per month Consensus'!$CE15,'annual Consensus'!$B$4:$B$210,0),MATCH('per month Consensus'!DG$4,'annual Consensus'!$C$3:$AE$3,0)))</f>
        <v>0</v>
      </c>
      <c r="DH15" s="18">
        <f>IF(ISNA(INDEX('annual Consensus'!$C$4:$AE$210,MATCH('per month Consensus'!$CE15,'annual Consensus'!$B$4:$B$210,0),MATCH('per month Consensus'!DH$4,'annual Consensus'!$C$3:$AE$3,0))),"",INDEX('annual Consensus'!$C$4:$AE$210,MATCH('per month Consensus'!$CE15,'annual Consensus'!$B$4:$B$210,0),MATCH('per month Consensus'!DH$4,'annual Consensus'!$C$3:$AE$3,0)))</f>
        <v>0</v>
      </c>
      <c r="DI15" s="18">
        <f>IF(ISNA(INDEX('annual Consensus'!$C$4:$AE$210,MATCH('per month Consensus'!$CE15,'annual Consensus'!$B$4:$B$210,0),MATCH('per month Consensus'!DI$4,'annual Consensus'!$C$3:$AE$3,0))),"",INDEX('annual Consensus'!$C$4:$AE$210,MATCH('per month Consensus'!$CE15,'annual Consensus'!$B$4:$B$210,0),MATCH('per month Consensus'!DI$4,'annual Consensus'!$C$3:$AE$3,0)))</f>
        <v>0</v>
      </c>
      <c r="DJ15" s="18">
        <f>IF(ISNA(INDEX('annual Consensus'!$C$4:$AE$210,MATCH('per month Consensus'!$CE15,'annual Consensus'!$B$4:$B$210,0),MATCH('per month Consensus'!DJ$4,'annual Consensus'!$C$3:$AE$3,0))),"",INDEX('annual Consensus'!$C$4:$AE$210,MATCH('per month Consensus'!$CE15,'annual Consensus'!$B$4:$B$210,0),MATCH('per month Consensus'!DJ$4,'annual Consensus'!$C$3:$AE$3,0)))</f>
        <v>0</v>
      </c>
      <c r="DK15" s="18">
        <f>IF(ISNA(INDEX('annual Consensus'!$C$4:$AE$210,MATCH('per month Consensus'!$CE15,'annual Consensus'!$B$4:$B$210,0),MATCH('per month Consensus'!DK$4,'annual Consensus'!$C$3:$AE$3,0))),"",INDEX('annual Consensus'!$C$4:$AE$210,MATCH('per month Consensus'!$CE15,'annual Consensus'!$B$4:$B$210,0),MATCH('per month Consensus'!DK$4,'annual Consensus'!$C$3:$AE$3,0)))</f>
        <v>0</v>
      </c>
      <c r="DL15" s="18">
        <f>IF(ISNA(INDEX('annual Consensus'!$C$4:$AE$210,MATCH('per month Consensus'!$CE15,'annual Consensus'!$B$4:$B$210,0),MATCH('per month Consensus'!DL$4,'annual Consensus'!$C$3:$AE$3,0))),"",INDEX('annual Consensus'!$C$4:$AE$210,MATCH('per month Consensus'!$CE15,'annual Consensus'!$B$4:$B$210,0),MATCH('per month Consensus'!DL$4,'annual Consensus'!$C$3:$AE$3,0)))</f>
        <v>0</v>
      </c>
      <c r="DM15" s="18">
        <f>IF(ISNA(INDEX('annual Consensus'!$C$4:$AE$210,MATCH('per month Consensus'!$CE15,'annual Consensus'!$B$4:$B$210,0),MATCH('per month Consensus'!DM$4,'annual Consensus'!$C$3:$AE$3,0))),"",INDEX('annual Consensus'!$C$4:$AE$210,MATCH('per month Consensus'!$CE15,'annual Consensus'!$B$4:$B$210,0),MATCH('per month Consensus'!DM$4,'annual Consensus'!$C$3:$AE$3,0)))</f>
        <v>0</v>
      </c>
      <c r="DN15" s="18">
        <f>IF(ISNA(INDEX('annual Consensus'!$C$4:$AE$210,MATCH('per month Consensus'!$CE15,'annual Consensus'!$B$4:$B$210,0),MATCH('per month Consensus'!DN$4,'annual Consensus'!$C$3:$AE$3,0))),"",INDEX('annual Consensus'!$C$4:$AE$210,MATCH('per month Consensus'!$CE15,'annual Consensus'!$B$4:$B$210,0),MATCH('per month Consensus'!DN$4,'annual Consensus'!$C$3:$AE$3,0)))</f>
        <v>0</v>
      </c>
      <c r="DO15" s="18">
        <f>IF(ISNA(INDEX('annual Consensus'!$C$4:$AE$210,MATCH('per month Consensus'!$CE15,'annual Consensus'!$B$4:$B$210,0),MATCH('per month Consensus'!DO$4,'annual Consensus'!$C$3:$AE$3,0))),"",INDEX('annual Consensus'!$C$4:$AE$210,MATCH('per month Consensus'!$CE15,'annual Consensus'!$B$4:$B$210,0),MATCH('per month Consensus'!DO$4,'annual Consensus'!$C$3:$AE$3,0)))</f>
        <v>0</v>
      </c>
      <c r="DR15" s="18">
        <f t="shared" si="2"/>
        <v>1.1000000000000001</v>
      </c>
      <c r="DS15" s="18" t="str">
        <f t="shared" si="3"/>
        <v/>
      </c>
      <c r="DT15" s="18" t="str">
        <f t="shared" si="4"/>
        <v/>
      </c>
      <c r="DU15" s="18" t="str">
        <f t="shared" si="5"/>
        <v/>
      </c>
      <c r="DV15" s="18" t="str">
        <f t="shared" si="6"/>
        <v/>
      </c>
      <c r="DW15" s="18" t="str">
        <f t="shared" si="7"/>
        <v/>
      </c>
      <c r="DX15" s="18" t="str">
        <f t="shared" si="8"/>
        <v/>
      </c>
      <c r="DY15" s="18" t="str">
        <f t="shared" si="9"/>
        <v/>
      </c>
      <c r="DZ15" s="18">
        <f t="shared" si="10"/>
        <v>1.6</v>
      </c>
      <c r="EA15" s="18" t="str">
        <f t="shared" si="11"/>
        <v/>
      </c>
      <c r="EB15" s="18" t="str">
        <f t="shared" si="12"/>
        <v/>
      </c>
      <c r="EC15" s="18" t="str">
        <f t="shared" si="13"/>
        <v/>
      </c>
      <c r="ED15" s="18" t="str">
        <f t="shared" si="14"/>
        <v/>
      </c>
      <c r="EE15" s="18" t="str">
        <f t="shared" si="15"/>
        <v/>
      </c>
      <c r="EF15" s="18" t="str">
        <f t="shared" si="16"/>
        <v/>
      </c>
      <c r="EG15" s="18" t="str">
        <f t="shared" si="17"/>
        <v/>
      </c>
      <c r="EH15" s="18" t="str">
        <f t="shared" si="18"/>
        <v/>
      </c>
      <c r="EI15" s="18" t="str">
        <f t="shared" si="19"/>
        <v/>
      </c>
      <c r="EJ15" s="18" t="str">
        <f t="shared" si="20"/>
        <v/>
      </c>
      <c r="EK15" s="18" t="str">
        <f t="shared" si="21"/>
        <v/>
      </c>
      <c r="EL15" s="18" t="str">
        <f t="shared" si="22"/>
        <v/>
      </c>
      <c r="EM15" s="18" t="str">
        <f t="shared" si="23"/>
        <v/>
      </c>
      <c r="EN15" s="18" t="str">
        <f t="shared" si="24"/>
        <v/>
      </c>
      <c r="EO15" s="18" t="str">
        <f t="shared" si="25"/>
        <v/>
      </c>
      <c r="EP15" s="18" t="str">
        <f t="shared" si="26"/>
        <v/>
      </c>
      <c r="EQ15" s="18" t="str">
        <f t="shared" si="27"/>
        <v/>
      </c>
      <c r="ER15" s="18" t="str">
        <f t="shared" si="28"/>
        <v/>
      </c>
      <c r="ES15" s="18" t="str">
        <f t="shared" si="29"/>
        <v/>
      </c>
      <c r="ET15" s="18" t="str">
        <f t="shared" si="30"/>
        <v/>
      </c>
      <c r="EV15" s="86">
        <v>36281</v>
      </c>
      <c r="EW15" s="57" t="str">
        <f>IF(ISNA(VLOOKUP('per month Consensus'!$EV15,'5y averages Consensus'!$AG$9:$AK$36,'per month Consensus'!EW$2,FALSE)),"",VLOOKUP('per month Consensus'!$EV15,'5y averages Consensus'!$AG$9:$AK$36,'per month Consensus'!EW$2,FALSE))</f>
        <v/>
      </c>
      <c r="EX15" s="58" t="str">
        <f>IF(ISNA(VLOOKUP('per month Consensus'!$EV15,'5y averages Consensus'!$AG$9:$AK$36,'per month Consensus'!EX$2,FALSE)),"",VLOOKUP('per month Consensus'!$EV15,'5y averages Consensus'!$AG$9:$AK$36,'per month Consensus'!EX$2,FALSE))</f>
        <v/>
      </c>
      <c r="EY15" s="58" t="str">
        <f>IF(ISNA(VLOOKUP('per month Consensus'!$EV15,'5y averages Consensus'!$AG$9:$AK$36,'per month Consensus'!EY$2,FALSE)),"",VLOOKUP('per month Consensus'!$EV15,'5y averages Consensus'!$AG$9:$AK$36,'per month Consensus'!EY$2,FALSE))</f>
        <v/>
      </c>
      <c r="EZ15" s="59" t="str">
        <f>IF(ISNA(VLOOKUP('per month Consensus'!$EV15,'5y averages Consensus'!$AG$9:$AK$36,'per month Consensus'!EZ$2,FALSE)),"",VLOOKUP('per month Consensus'!$EV15,'5y averages Consensus'!$AG$9:$AK$36,'per month Consensus'!EZ$2,FALSE))</f>
        <v/>
      </c>
      <c r="FB15" s="53" t="str">
        <f t="shared" si="31"/>
        <v/>
      </c>
      <c r="FC15" s="53" t="str">
        <f t="shared" si="32"/>
        <v/>
      </c>
      <c r="FD15" s="53" t="str">
        <f t="shared" si="33"/>
        <v/>
      </c>
      <c r="FE15" s="53" t="str">
        <f t="shared" si="34"/>
        <v/>
      </c>
    </row>
    <row r="16" spans="2:161" x14ac:dyDescent="0.25">
      <c r="B16" s="22">
        <v>40179</v>
      </c>
      <c r="C16" s="18">
        <f>VLOOKUP($B16,'Data Consensus annual'!$BH$9:$BN$215,'per month Consensus'!C$1,FALSE)</f>
        <v>1.207878350535452</v>
      </c>
      <c r="D16" s="18">
        <f>VLOOKUP($B16,'Data Consensus annual'!$BH$9:$BN$215,'per month Consensus'!D$1,FALSE)</f>
        <v>1.516884110873046</v>
      </c>
      <c r="E16" s="18" t="str">
        <f>VLOOKUP($B16,'Data Consensus annual'!$BH$9:$BN$215,'per month Consensus'!E$1,FALSE)</f>
        <v/>
      </c>
      <c r="F16" s="18" t="str">
        <f>VLOOKUP($B16,'Data Consensus annual'!$BH$9:$BN$215,'per month Consensus'!F$1,FALSE)</f>
        <v/>
      </c>
      <c r="G16" s="18" t="str">
        <f>VLOOKUP($B16,'Data Consensus annual'!$BH$9:$BN$215,'per month Consensus'!G$1,FALSE)</f>
        <v/>
      </c>
      <c r="H16" s="18" t="str">
        <f>VLOOKUP($B16,'Data Consensus annual'!$BH$9:$BN$215,'per month Consensus'!H$1,FALSE)</f>
        <v/>
      </c>
      <c r="I16" s="27"/>
      <c r="J16" s="5"/>
      <c r="K16" s="5"/>
      <c r="L16" s="5"/>
      <c r="M16" s="5"/>
      <c r="N16" s="5"/>
      <c r="CE16" s="14">
        <v>36312</v>
      </c>
      <c r="CF16" s="18">
        <f>IF(ISNA(VLOOKUP($CE16,'quarters Consensus'!$GJ$9:$GP$25,'per month Consensus'!J$1,FALSE)),"",VLOOKUP($CE16,'quarters Consensus'!$GJ$9:$GP$25,'per month Consensus'!J$1,FALSE))</f>
        <v>1.0652999999999999</v>
      </c>
      <c r="CG16" s="18">
        <f>IF(ISNA(VLOOKUP($CE16,'quarters Consensus'!$GJ$9:$GP$25,'per month Consensus'!K$1,FALSE)),"",VLOOKUP($CE16,'quarters Consensus'!$GJ$9:$GP$25,'per month Consensus'!K$1,FALSE))</f>
        <v>1.3180000000000001</v>
      </c>
      <c r="CH16" s="18">
        <f>IF(ISNA(VLOOKUP($CE16,'quarters Consensus'!$GJ$9:$GP$25,'per month Consensus'!L$1,FALSE)),"",VLOOKUP($CE16,'quarters Consensus'!$GJ$9:$GP$25,'per month Consensus'!L$1,FALSE))</f>
        <v>1.5042</v>
      </c>
      <c r="CI16" s="18">
        <f>IF(ISNA(VLOOKUP($CE16,'quarters Consensus'!$GJ$9:$GP$25,'per month Consensus'!M$1,FALSE)),"",VLOOKUP($CE16,'quarters Consensus'!$GJ$9:$GP$25,'per month Consensus'!M$1,FALSE))</f>
        <v>1.4633</v>
      </c>
      <c r="CJ16" s="18">
        <f>IF(ISNA(VLOOKUP($CE16,'quarters Consensus'!$GJ$9:$GP$25,'per month Consensus'!N$1,FALSE)),"",VLOOKUP($CE16,'quarters Consensus'!$GJ$9:$GP$25,'per month Consensus'!N$1,FALSE))</f>
        <v>1.5395000000000001</v>
      </c>
      <c r="CK16" s="18">
        <f>IF(ISNA(VLOOKUP($CE16,'quarters Consensus'!$GJ$9:$GP$25,'per month Consensus'!O$1,FALSE)),"",VLOOKUP($CE16,'quarters Consensus'!$GJ$9:$GP$25,'per month Consensus'!O$1,FALSE))</f>
        <v>1.5379</v>
      </c>
      <c r="CL16" s="18"/>
      <c r="CM16" s="18">
        <f>IF(ISNA(INDEX('annual Consensus'!$C$4:$AE$210,MATCH('per month Consensus'!$CE16,'annual Consensus'!$B$4:$B$210,0),MATCH('per month Consensus'!CM$4,'annual Consensus'!$C$3:$AE$3,0))),"",INDEX('annual Consensus'!$C$4:$AE$210,MATCH('per month Consensus'!$CE16,'annual Consensus'!$B$4:$B$210,0),MATCH('per month Consensus'!CM$4,'annual Consensus'!$C$3:$AE$3,0)))</f>
        <v>1.1000000000000001</v>
      </c>
      <c r="CN16" s="18">
        <f>IF(ISNA(INDEX('annual Consensus'!$C$4:$AE$210,MATCH('per month Consensus'!$CE16,'annual Consensus'!$B$4:$B$210,0),MATCH('per month Consensus'!CN$4,'annual Consensus'!$C$3:$AE$3,0))),"",INDEX('annual Consensus'!$C$4:$AE$210,MATCH('per month Consensus'!$CE16,'annual Consensus'!$B$4:$B$210,0),MATCH('per month Consensus'!CN$4,'annual Consensus'!$C$3:$AE$3,0)))</f>
        <v>0</v>
      </c>
      <c r="CO16" s="18">
        <f>IF(ISNA(INDEX('annual Consensus'!$C$4:$AE$210,MATCH('per month Consensus'!$CE16,'annual Consensus'!$B$4:$B$210,0),MATCH('per month Consensus'!CO$4,'annual Consensus'!$C$3:$AE$3,0))),"",INDEX('annual Consensus'!$C$4:$AE$210,MATCH('per month Consensus'!$CE16,'annual Consensus'!$B$4:$B$210,0),MATCH('per month Consensus'!CO$4,'annual Consensus'!$C$3:$AE$3,0)))</f>
        <v>0</v>
      </c>
      <c r="CP16" s="18">
        <f>IF(ISNA(INDEX('annual Consensus'!$C$4:$AE$210,MATCH('per month Consensus'!$CE16,'annual Consensus'!$B$4:$B$210,0),MATCH('per month Consensus'!CP$4,'annual Consensus'!$C$3:$AE$3,0))),"",INDEX('annual Consensus'!$C$4:$AE$210,MATCH('per month Consensus'!$CE16,'annual Consensus'!$B$4:$B$210,0),MATCH('per month Consensus'!CP$4,'annual Consensus'!$C$3:$AE$3,0)))</f>
        <v>0</v>
      </c>
      <c r="CQ16" s="18">
        <f>IF(ISNA(INDEX('annual Consensus'!$C$4:$AE$210,MATCH('per month Consensus'!$CE16,'annual Consensus'!$B$4:$B$210,0),MATCH('per month Consensus'!CQ$4,'annual Consensus'!$C$3:$AE$3,0))),"",INDEX('annual Consensus'!$C$4:$AE$210,MATCH('per month Consensus'!$CE16,'annual Consensus'!$B$4:$B$210,0),MATCH('per month Consensus'!CQ$4,'annual Consensus'!$C$3:$AE$3,0)))</f>
        <v>0</v>
      </c>
      <c r="CR16" s="18">
        <f>IF(ISNA(INDEX('annual Consensus'!$C$4:$AE$210,MATCH('per month Consensus'!$CE16,'annual Consensus'!$B$4:$B$210,0),MATCH('per month Consensus'!CR$4,'annual Consensus'!$C$3:$AE$3,0))),"",INDEX('annual Consensus'!$C$4:$AE$210,MATCH('per month Consensus'!$CE16,'annual Consensus'!$B$4:$B$210,0),MATCH('per month Consensus'!CR$4,'annual Consensus'!$C$3:$AE$3,0)))</f>
        <v>0</v>
      </c>
      <c r="CS16" s="18">
        <f>IF(ISNA(INDEX('annual Consensus'!$C$4:$AE$210,MATCH('per month Consensus'!$CE16,'annual Consensus'!$B$4:$B$210,0),MATCH('per month Consensus'!CS$4,'annual Consensus'!$C$3:$AE$3,0))),"",INDEX('annual Consensus'!$C$4:$AE$210,MATCH('per month Consensus'!$CE16,'annual Consensus'!$B$4:$B$210,0),MATCH('per month Consensus'!CS$4,'annual Consensus'!$C$3:$AE$3,0)))</f>
        <v>0</v>
      </c>
      <c r="CT16" s="18">
        <f>IF(ISNA(INDEX('annual Consensus'!$C$4:$AE$210,MATCH('per month Consensus'!$CE16,'annual Consensus'!$B$4:$B$210,0),MATCH('per month Consensus'!CT$4,'annual Consensus'!$C$3:$AE$3,0))),"",INDEX('annual Consensus'!$C$4:$AE$210,MATCH('per month Consensus'!$CE16,'annual Consensus'!$B$4:$B$210,0),MATCH('per month Consensus'!CT$4,'annual Consensus'!$C$3:$AE$3,0)))</f>
        <v>1.5</v>
      </c>
      <c r="CU16" s="18">
        <f>IF(ISNA(INDEX('annual Consensus'!$C$4:$AE$210,MATCH('per month Consensus'!$CE16,'annual Consensus'!$B$4:$B$210,0),MATCH('per month Consensus'!CU$4,'annual Consensus'!$C$3:$AE$3,0))),"",INDEX('annual Consensus'!$C$4:$AE$210,MATCH('per month Consensus'!$CE16,'annual Consensus'!$B$4:$B$210,0),MATCH('per month Consensus'!CU$4,'annual Consensus'!$C$3:$AE$3,0)))</f>
        <v>0</v>
      </c>
      <c r="CV16" s="18">
        <f>IF(ISNA(INDEX('annual Consensus'!$C$4:$AE$210,MATCH('per month Consensus'!$CE16,'annual Consensus'!$B$4:$B$210,0),MATCH('per month Consensus'!CV$4,'annual Consensus'!$C$3:$AE$3,0))),"",INDEX('annual Consensus'!$C$4:$AE$210,MATCH('per month Consensus'!$CE16,'annual Consensus'!$B$4:$B$210,0),MATCH('per month Consensus'!CV$4,'annual Consensus'!$C$3:$AE$3,0)))</f>
        <v>0</v>
      </c>
      <c r="CW16" s="18">
        <f>IF(ISNA(INDEX('annual Consensus'!$C$4:$AE$210,MATCH('per month Consensus'!$CE16,'annual Consensus'!$B$4:$B$210,0),MATCH('per month Consensus'!CW$4,'annual Consensus'!$C$3:$AE$3,0))),"",INDEX('annual Consensus'!$C$4:$AE$210,MATCH('per month Consensus'!$CE16,'annual Consensus'!$B$4:$B$210,0),MATCH('per month Consensus'!CW$4,'annual Consensus'!$C$3:$AE$3,0)))</f>
        <v>0</v>
      </c>
      <c r="CX16" s="18">
        <f>IF(ISNA(INDEX('annual Consensus'!$C$4:$AE$210,MATCH('per month Consensus'!$CE16,'annual Consensus'!$B$4:$B$210,0),MATCH('per month Consensus'!CX$4,'annual Consensus'!$C$3:$AE$3,0))),"",INDEX('annual Consensus'!$C$4:$AE$210,MATCH('per month Consensus'!$CE16,'annual Consensus'!$B$4:$B$210,0),MATCH('per month Consensus'!CX$4,'annual Consensus'!$C$3:$AE$3,0)))</f>
        <v>0</v>
      </c>
      <c r="CY16" s="18">
        <f>IF(ISNA(INDEX('annual Consensus'!$C$4:$AE$210,MATCH('per month Consensus'!$CE16,'annual Consensus'!$B$4:$B$210,0),MATCH('per month Consensus'!CY$4,'annual Consensus'!$C$3:$AE$3,0))),"",INDEX('annual Consensus'!$C$4:$AE$210,MATCH('per month Consensus'!$CE16,'annual Consensus'!$B$4:$B$210,0),MATCH('per month Consensus'!CY$4,'annual Consensus'!$C$3:$AE$3,0)))</f>
        <v>0</v>
      </c>
      <c r="CZ16" s="18">
        <f>IF(ISNA(INDEX('annual Consensus'!$C$4:$AE$210,MATCH('per month Consensus'!$CE16,'annual Consensus'!$B$4:$B$210,0),MATCH('per month Consensus'!CZ$4,'annual Consensus'!$C$3:$AE$3,0))),"",INDEX('annual Consensus'!$C$4:$AE$210,MATCH('per month Consensus'!$CE16,'annual Consensus'!$B$4:$B$210,0),MATCH('per month Consensus'!CZ$4,'annual Consensus'!$C$3:$AE$3,0)))</f>
        <v>0</v>
      </c>
      <c r="DA16" s="18">
        <f>IF(ISNA(INDEX('annual Consensus'!$C$4:$AE$210,MATCH('per month Consensus'!$CE16,'annual Consensus'!$B$4:$B$210,0),MATCH('per month Consensus'!DA$4,'annual Consensus'!$C$3:$AE$3,0))),"",INDEX('annual Consensus'!$C$4:$AE$210,MATCH('per month Consensus'!$CE16,'annual Consensus'!$B$4:$B$210,0),MATCH('per month Consensus'!DA$4,'annual Consensus'!$C$3:$AE$3,0)))</f>
        <v>0</v>
      </c>
      <c r="DB16" s="18">
        <f>IF(ISNA(INDEX('annual Consensus'!$C$4:$AE$210,MATCH('per month Consensus'!$CE16,'annual Consensus'!$B$4:$B$210,0),MATCH('per month Consensus'!DB$4,'annual Consensus'!$C$3:$AE$3,0))),"",INDEX('annual Consensus'!$C$4:$AE$210,MATCH('per month Consensus'!$CE16,'annual Consensus'!$B$4:$B$210,0),MATCH('per month Consensus'!DB$4,'annual Consensus'!$C$3:$AE$3,0)))</f>
        <v>0</v>
      </c>
      <c r="DC16" s="18">
        <f>IF(ISNA(INDEX('annual Consensus'!$C$4:$AE$210,MATCH('per month Consensus'!$CE16,'annual Consensus'!$B$4:$B$210,0),MATCH('per month Consensus'!DC$4,'annual Consensus'!$C$3:$AE$3,0))),"",INDEX('annual Consensus'!$C$4:$AE$210,MATCH('per month Consensus'!$CE16,'annual Consensus'!$B$4:$B$210,0),MATCH('per month Consensus'!DC$4,'annual Consensus'!$C$3:$AE$3,0)))</f>
        <v>0</v>
      </c>
      <c r="DD16" s="18">
        <f>IF(ISNA(INDEX('annual Consensus'!$C$4:$AE$210,MATCH('per month Consensus'!$CE16,'annual Consensus'!$B$4:$B$210,0),MATCH('per month Consensus'!DD$4,'annual Consensus'!$C$3:$AE$3,0))),"",INDEX('annual Consensus'!$C$4:$AE$210,MATCH('per month Consensus'!$CE16,'annual Consensus'!$B$4:$B$210,0),MATCH('per month Consensus'!DD$4,'annual Consensus'!$C$3:$AE$3,0)))</f>
        <v>0</v>
      </c>
      <c r="DE16" s="18">
        <f>IF(ISNA(INDEX('annual Consensus'!$C$4:$AE$210,MATCH('per month Consensus'!$CE16,'annual Consensus'!$B$4:$B$210,0),MATCH('per month Consensus'!DE$4,'annual Consensus'!$C$3:$AE$3,0))),"",INDEX('annual Consensus'!$C$4:$AE$210,MATCH('per month Consensus'!$CE16,'annual Consensus'!$B$4:$B$210,0),MATCH('per month Consensus'!DE$4,'annual Consensus'!$C$3:$AE$3,0)))</f>
        <v>0</v>
      </c>
      <c r="DF16" s="18">
        <f>IF(ISNA(INDEX('annual Consensus'!$C$4:$AE$210,MATCH('per month Consensus'!$CE16,'annual Consensus'!$B$4:$B$210,0),MATCH('per month Consensus'!DF$4,'annual Consensus'!$C$3:$AE$3,0))),"",INDEX('annual Consensus'!$C$4:$AE$210,MATCH('per month Consensus'!$CE16,'annual Consensus'!$B$4:$B$210,0),MATCH('per month Consensus'!DF$4,'annual Consensus'!$C$3:$AE$3,0)))</f>
        <v>0</v>
      </c>
      <c r="DG16" s="18">
        <f>IF(ISNA(INDEX('annual Consensus'!$C$4:$AE$210,MATCH('per month Consensus'!$CE16,'annual Consensus'!$B$4:$B$210,0),MATCH('per month Consensus'!DG$4,'annual Consensus'!$C$3:$AE$3,0))),"",INDEX('annual Consensus'!$C$4:$AE$210,MATCH('per month Consensus'!$CE16,'annual Consensus'!$B$4:$B$210,0),MATCH('per month Consensus'!DG$4,'annual Consensus'!$C$3:$AE$3,0)))</f>
        <v>0</v>
      </c>
      <c r="DH16" s="18">
        <f>IF(ISNA(INDEX('annual Consensus'!$C$4:$AE$210,MATCH('per month Consensus'!$CE16,'annual Consensus'!$B$4:$B$210,0),MATCH('per month Consensus'!DH$4,'annual Consensus'!$C$3:$AE$3,0))),"",INDEX('annual Consensus'!$C$4:$AE$210,MATCH('per month Consensus'!$CE16,'annual Consensus'!$B$4:$B$210,0),MATCH('per month Consensus'!DH$4,'annual Consensus'!$C$3:$AE$3,0)))</f>
        <v>0</v>
      </c>
      <c r="DI16" s="18">
        <f>IF(ISNA(INDEX('annual Consensus'!$C$4:$AE$210,MATCH('per month Consensus'!$CE16,'annual Consensus'!$B$4:$B$210,0),MATCH('per month Consensus'!DI$4,'annual Consensus'!$C$3:$AE$3,0))),"",INDEX('annual Consensus'!$C$4:$AE$210,MATCH('per month Consensus'!$CE16,'annual Consensus'!$B$4:$B$210,0),MATCH('per month Consensus'!DI$4,'annual Consensus'!$C$3:$AE$3,0)))</f>
        <v>0</v>
      </c>
      <c r="DJ16" s="18">
        <f>IF(ISNA(INDEX('annual Consensus'!$C$4:$AE$210,MATCH('per month Consensus'!$CE16,'annual Consensus'!$B$4:$B$210,0),MATCH('per month Consensus'!DJ$4,'annual Consensus'!$C$3:$AE$3,0))),"",INDEX('annual Consensus'!$C$4:$AE$210,MATCH('per month Consensus'!$CE16,'annual Consensus'!$B$4:$B$210,0),MATCH('per month Consensus'!DJ$4,'annual Consensus'!$C$3:$AE$3,0)))</f>
        <v>0</v>
      </c>
      <c r="DK16" s="18">
        <f>IF(ISNA(INDEX('annual Consensus'!$C$4:$AE$210,MATCH('per month Consensus'!$CE16,'annual Consensus'!$B$4:$B$210,0),MATCH('per month Consensus'!DK$4,'annual Consensus'!$C$3:$AE$3,0))),"",INDEX('annual Consensus'!$C$4:$AE$210,MATCH('per month Consensus'!$CE16,'annual Consensus'!$B$4:$B$210,0),MATCH('per month Consensus'!DK$4,'annual Consensus'!$C$3:$AE$3,0)))</f>
        <v>0</v>
      </c>
      <c r="DL16" s="18">
        <f>IF(ISNA(INDEX('annual Consensus'!$C$4:$AE$210,MATCH('per month Consensus'!$CE16,'annual Consensus'!$B$4:$B$210,0),MATCH('per month Consensus'!DL$4,'annual Consensus'!$C$3:$AE$3,0))),"",INDEX('annual Consensus'!$C$4:$AE$210,MATCH('per month Consensus'!$CE16,'annual Consensus'!$B$4:$B$210,0),MATCH('per month Consensus'!DL$4,'annual Consensus'!$C$3:$AE$3,0)))</f>
        <v>0</v>
      </c>
      <c r="DM16" s="18">
        <f>IF(ISNA(INDEX('annual Consensus'!$C$4:$AE$210,MATCH('per month Consensus'!$CE16,'annual Consensus'!$B$4:$B$210,0),MATCH('per month Consensus'!DM$4,'annual Consensus'!$C$3:$AE$3,0))),"",INDEX('annual Consensus'!$C$4:$AE$210,MATCH('per month Consensus'!$CE16,'annual Consensus'!$B$4:$B$210,0),MATCH('per month Consensus'!DM$4,'annual Consensus'!$C$3:$AE$3,0)))</f>
        <v>0</v>
      </c>
      <c r="DN16" s="18">
        <f>IF(ISNA(INDEX('annual Consensus'!$C$4:$AE$210,MATCH('per month Consensus'!$CE16,'annual Consensus'!$B$4:$B$210,0),MATCH('per month Consensus'!DN$4,'annual Consensus'!$C$3:$AE$3,0))),"",INDEX('annual Consensus'!$C$4:$AE$210,MATCH('per month Consensus'!$CE16,'annual Consensus'!$B$4:$B$210,0),MATCH('per month Consensus'!DN$4,'annual Consensus'!$C$3:$AE$3,0)))</f>
        <v>0</v>
      </c>
      <c r="DO16" s="18">
        <f>IF(ISNA(INDEX('annual Consensus'!$C$4:$AE$210,MATCH('per month Consensus'!$CE16,'annual Consensus'!$B$4:$B$210,0),MATCH('per month Consensus'!DO$4,'annual Consensus'!$C$3:$AE$3,0))),"",INDEX('annual Consensus'!$C$4:$AE$210,MATCH('per month Consensus'!$CE16,'annual Consensus'!$B$4:$B$210,0),MATCH('per month Consensus'!DO$4,'annual Consensus'!$C$3:$AE$3,0)))</f>
        <v>0</v>
      </c>
      <c r="DR16" s="18">
        <f t="shared" si="2"/>
        <v>1.1000000000000001</v>
      </c>
      <c r="DS16" s="18" t="str">
        <f t="shared" si="3"/>
        <v/>
      </c>
      <c r="DT16" s="18" t="str">
        <f t="shared" si="4"/>
        <v/>
      </c>
      <c r="DU16" s="18" t="str">
        <f t="shared" si="5"/>
        <v/>
      </c>
      <c r="DV16" s="18" t="str">
        <f t="shared" si="6"/>
        <v/>
      </c>
      <c r="DW16" s="18" t="str">
        <f t="shared" si="7"/>
        <v/>
      </c>
      <c r="DX16" s="18" t="str">
        <f t="shared" si="8"/>
        <v/>
      </c>
      <c r="DY16" s="18">
        <f t="shared" si="9"/>
        <v>1.5</v>
      </c>
      <c r="DZ16" s="18" t="str">
        <f t="shared" si="10"/>
        <v/>
      </c>
      <c r="EA16" s="18" t="str">
        <f t="shared" si="11"/>
        <v/>
      </c>
      <c r="EB16" s="18" t="str">
        <f t="shared" si="12"/>
        <v/>
      </c>
      <c r="EC16" s="18" t="str">
        <f t="shared" si="13"/>
        <v/>
      </c>
      <c r="ED16" s="18" t="str">
        <f t="shared" si="14"/>
        <v/>
      </c>
      <c r="EE16" s="18" t="str">
        <f t="shared" si="15"/>
        <v/>
      </c>
      <c r="EF16" s="18" t="str">
        <f t="shared" si="16"/>
        <v/>
      </c>
      <c r="EG16" s="18" t="str">
        <f t="shared" si="17"/>
        <v/>
      </c>
      <c r="EH16" s="18" t="str">
        <f t="shared" si="18"/>
        <v/>
      </c>
      <c r="EI16" s="18" t="str">
        <f t="shared" si="19"/>
        <v/>
      </c>
      <c r="EJ16" s="18" t="str">
        <f t="shared" si="20"/>
        <v/>
      </c>
      <c r="EK16" s="18" t="str">
        <f t="shared" si="21"/>
        <v/>
      </c>
      <c r="EL16" s="18" t="str">
        <f t="shared" si="22"/>
        <v/>
      </c>
      <c r="EM16" s="18" t="str">
        <f t="shared" si="23"/>
        <v/>
      </c>
      <c r="EN16" s="18" t="str">
        <f t="shared" si="24"/>
        <v/>
      </c>
      <c r="EO16" s="18" t="str">
        <f t="shared" si="25"/>
        <v/>
      </c>
      <c r="EP16" s="18" t="str">
        <f t="shared" si="26"/>
        <v/>
      </c>
      <c r="EQ16" s="18" t="str">
        <f t="shared" si="27"/>
        <v/>
      </c>
      <c r="ER16" s="18" t="str">
        <f t="shared" si="28"/>
        <v/>
      </c>
      <c r="ES16" s="18" t="str">
        <f t="shared" si="29"/>
        <v/>
      </c>
      <c r="ET16" s="18" t="str">
        <f t="shared" si="30"/>
        <v/>
      </c>
      <c r="EV16" s="86">
        <v>36312</v>
      </c>
      <c r="EW16" s="57" t="str">
        <f>IF(ISNA(VLOOKUP('per month Consensus'!$EV16,'5y averages Consensus'!$AG$9:$AK$36,'per month Consensus'!EW$2,FALSE)),"",VLOOKUP('per month Consensus'!$EV16,'5y averages Consensus'!$AG$9:$AK$36,'per month Consensus'!EW$2,FALSE))</f>
        <v/>
      </c>
      <c r="EX16" s="58" t="str">
        <f>IF(ISNA(VLOOKUP('per month Consensus'!$EV16,'5y averages Consensus'!$AG$9:$AK$36,'per month Consensus'!EX$2,FALSE)),"",VLOOKUP('per month Consensus'!$EV16,'5y averages Consensus'!$AG$9:$AK$36,'per month Consensus'!EX$2,FALSE))</f>
        <v/>
      </c>
      <c r="EY16" s="58" t="str">
        <f>IF(ISNA(VLOOKUP('per month Consensus'!$EV16,'5y averages Consensus'!$AG$9:$AK$36,'per month Consensus'!EY$2,FALSE)),"",VLOOKUP('per month Consensus'!$EV16,'5y averages Consensus'!$AG$9:$AK$36,'per month Consensus'!EY$2,FALSE))</f>
        <v/>
      </c>
      <c r="EZ16" s="59" t="str">
        <f>IF(ISNA(VLOOKUP('per month Consensus'!$EV16,'5y averages Consensus'!$AG$9:$AK$36,'per month Consensus'!EZ$2,FALSE)),"",VLOOKUP('per month Consensus'!$EV16,'5y averages Consensus'!$AG$9:$AK$36,'per month Consensus'!EZ$2,FALSE))</f>
        <v/>
      </c>
      <c r="FB16" s="53" t="str">
        <f t="shared" si="31"/>
        <v/>
      </c>
      <c r="FC16" s="53" t="str">
        <f t="shared" si="32"/>
        <v/>
      </c>
      <c r="FD16" s="53" t="str">
        <f t="shared" si="33"/>
        <v/>
      </c>
      <c r="FE16" s="53" t="str">
        <f t="shared" si="34"/>
        <v/>
      </c>
    </row>
    <row r="17" spans="2:161" x14ac:dyDescent="0.25">
      <c r="B17" s="22">
        <v>40544</v>
      </c>
      <c r="C17" s="18">
        <f>VLOOKUP($B17,'Data Consensus annual'!$BH$9:$BN$215,'per month Consensus'!C$1,FALSE)</f>
        <v>1.7755138799374899</v>
      </c>
      <c r="D17" s="18">
        <f>VLOOKUP($B17,'Data Consensus annual'!$BH$9:$BN$215,'per month Consensus'!D$1,FALSE)</f>
        <v>1.68488776855432</v>
      </c>
      <c r="E17" s="18" t="str">
        <f>VLOOKUP($B17,'Data Consensus annual'!$BH$9:$BN$215,'per month Consensus'!E$1,FALSE)</f>
        <v/>
      </c>
      <c r="F17" s="18" t="str">
        <f>VLOOKUP($B17,'Data Consensus annual'!$BH$9:$BN$215,'per month Consensus'!F$1,FALSE)</f>
        <v/>
      </c>
      <c r="G17" s="18" t="str">
        <f>VLOOKUP($B17,'Data Consensus annual'!$BH$9:$BN$215,'per month Consensus'!G$1,FALSE)</f>
        <v/>
      </c>
      <c r="H17" s="18" t="str">
        <f>VLOOKUP($B17,'Data Consensus annual'!$BH$9:$BN$215,'per month Consensus'!H$1,FALSE)</f>
        <v/>
      </c>
      <c r="I17" s="27"/>
      <c r="J17" s="5"/>
      <c r="K17" s="5"/>
      <c r="L17" s="5"/>
      <c r="M17" s="5"/>
      <c r="N17" s="5"/>
      <c r="CE17" s="14">
        <v>36342</v>
      </c>
      <c r="CF17" s="18" t="str">
        <f>IF(ISNA(VLOOKUP($CE17,'quarters Consensus'!$GJ$9:$GP$25,'per month Consensus'!J$1,FALSE)),"",VLOOKUP($CE17,'quarters Consensus'!$GJ$9:$GP$25,'per month Consensus'!J$1,FALSE))</f>
        <v/>
      </c>
      <c r="CG17" s="18" t="str">
        <f>IF(ISNA(VLOOKUP($CE17,'quarters Consensus'!$GJ$9:$GP$25,'per month Consensus'!K$1,FALSE)),"",VLOOKUP($CE17,'quarters Consensus'!$GJ$9:$GP$25,'per month Consensus'!K$1,FALSE))</f>
        <v/>
      </c>
      <c r="CH17" s="18" t="str">
        <f>IF(ISNA(VLOOKUP($CE17,'quarters Consensus'!$GJ$9:$GP$25,'per month Consensus'!L$1,FALSE)),"",VLOOKUP($CE17,'quarters Consensus'!$GJ$9:$GP$25,'per month Consensus'!L$1,FALSE))</f>
        <v/>
      </c>
      <c r="CI17" s="18" t="str">
        <f>IF(ISNA(VLOOKUP($CE17,'quarters Consensus'!$GJ$9:$GP$25,'per month Consensus'!M$1,FALSE)),"",VLOOKUP($CE17,'quarters Consensus'!$GJ$9:$GP$25,'per month Consensus'!M$1,FALSE))</f>
        <v/>
      </c>
      <c r="CJ17" s="18" t="str">
        <f>IF(ISNA(VLOOKUP($CE17,'quarters Consensus'!$GJ$9:$GP$25,'per month Consensus'!N$1,FALSE)),"",VLOOKUP($CE17,'quarters Consensus'!$GJ$9:$GP$25,'per month Consensus'!N$1,FALSE))</f>
        <v/>
      </c>
      <c r="CK17" s="18" t="str">
        <f>IF(ISNA(VLOOKUP($CE17,'quarters Consensus'!$GJ$9:$GP$25,'per month Consensus'!O$1,FALSE)),"",VLOOKUP($CE17,'quarters Consensus'!$GJ$9:$GP$25,'per month Consensus'!O$1,FALSE))</f>
        <v/>
      </c>
      <c r="CL17" s="18"/>
      <c r="CM17" s="18">
        <f>IF(ISNA(INDEX('annual Consensus'!$C$4:$AE$210,MATCH('per month Consensus'!$CE17,'annual Consensus'!$B$4:$B$210,0),MATCH('per month Consensus'!CM$4,'annual Consensus'!$C$3:$AE$3,0))),"",INDEX('annual Consensus'!$C$4:$AE$210,MATCH('per month Consensus'!$CE17,'annual Consensus'!$B$4:$B$210,0),MATCH('per month Consensus'!CM$4,'annual Consensus'!$C$3:$AE$3,0)))</f>
        <v>1.1000000000000001</v>
      </c>
      <c r="CN17" s="18">
        <f>IF(ISNA(INDEX('annual Consensus'!$C$4:$AE$210,MATCH('per month Consensus'!$CE17,'annual Consensus'!$B$4:$B$210,0),MATCH('per month Consensus'!CN$4,'annual Consensus'!$C$3:$AE$3,0))),"",INDEX('annual Consensus'!$C$4:$AE$210,MATCH('per month Consensus'!$CE17,'annual Consensus'!$B$4:$B$210,0),MATCH('per month Consensus'!CN$4,'annual Consensus'!$C$3:$AE$3,0)))</f>
        <v>0</v>
      </c>
      <c r="CO17" s="18">
        <f>IF(ISNA(INDEX('annual Consensus'!$C$4:$AE$210,MATCH('per month Consensus'!$CE17,'annual Consensus'!$B$4:$B$210,0),MATCH('per month Consensus'!CO$4,'annual Consensus'!$C$3:$AE$3,0))),"",INDEX('annual Consensus'!$C$4:$AE$210,MATCH('per month Consensus'!$CE17,'annual Consensus'!$B$4:$B$210,0),MATCH('per month Consensus'!CO$4,'annual Consensus'!$C$3:$AE$3,0)))</f>
        <v>0</v>
      </c>
      <c r="CP17" s="18">
        <f>IF(ISNA(INDEX('annual Consensus'!$C$4:$AE$210,MATCH('per month Consensus'!$CE17,'annual Consensus'!$B$4:$B$210,0),MATCH('per month Consensus'!CP$4,'annual Consensus'!$C$3:$AE$3,0))),"",INDEX('annual Consensus'!$C$4:$AE$210,MATCH('per month Consensus'!$CE17,'annual Consensus'!$B$4:$B$210,0),MATCH('per month Consensus'!CP$4,'annual Consensus'!$C$3:$AE$3,0)))</f>
        <v>0</v>
      </c>
      <c r="CQ17" s="18">
        <f>IF(ISNA(INDEX('annual Consensus'!$C$4:$AE$210,MATCH('per month Consensus'!$CE17,'annual Consensus'!$B$4:$B$210,0),MATCH('per month Consensus'!CQ$4,'annual Consensus'!$C$3:$AE$3,0))),"",INDEX('annual Consensus'!$C$4:$AE$210,MATCH('per month Consensus'!$CE17,'annual Consensus'!$B$4:$B$210,0),MATCH('per month Consensus'!CQ$4,'annual Consensus'!$C$3:$AE$3,0)))</f>
        <v>0</v>
      </c>
      <c r="CR17" s="18">
        <f>IF(ISNA(INDEX('annual Consensus'!$C$4:$AE$210,MATCH('per month Consensus'!$CE17,'annual Consensus'!$B$4:$B$210,0),MATCH('per month Consensus'!CR$4,'annual Consensus'!$C$3:$AE$3,0))),"",INDEX('annual Consensus'!$C$4:$AE$210,MATCH('per month Consensus'!$CE17,'annual Consensus'!$B$4:$B$210,0),MATCH('per month Consensus'!CR$4,'annual Consensus'!$C$3:$AE$3,0)))</f>
        <v>0</v>
      </c>
      <c r="CS17" s="18">
        <f>IF(ISNA(INDEX('annual Consensus'!$C$4:$AE$210,MATCH('per month Consensus'!$CE17,'annual Consensus'!$B$4:$B$210,0),MATCH('per month Consensus'!CS$4,'annual Consensus'!$C$3:$AE$3,0))),"",INDEX('annual Consensus'!$C$4:$AE$210,MATCH('per month Consensus'!$CE17,'annual Consensus'!$B$4:$B$210,0),MATCH('per month Consensus'!CS$4,'annual Consensus'!$C$3:$AE$3,0)))</f>
        <v>1.5</v>
      </c>
      <c r="CT17" s="18">
        <f>IF(ISNA(INDEX('annual Consensus'!$C$4:$AE$210,MATCH('per month Consensus'!$CE17,'annual Consensus'!$B$4:$B$210,0),MATCH('per month Consensus'!CT$4,'annual Consensus'!$C$3:$AE$3,0))),"",INDEX('annual Consensus'!$C$4:$AE$210,MATCH('per month Consensus'!$CE17,'annual Consensus'!$B$4:$B$210,0),MATCH('per month Consensus'!CT$4,'annual Consensus'!$C$3:$AE$3,0)))</f>
        <v>0</v>
      </c>
      <c r="CU17" s="18">
        <f>IF(ISNA(INDEX('annual Consensus'!$C$4:$AE$210,MATCH('per month Consensus'!$CE17,'annual Consensus'!$B$4:$B$210,0),MATCH('per month Consensus'!CU$4,'annual Consensus'!$C$3:$AE$3,0))),"",INDEX('annual Consensus'!$C$4:$AE$210,MATCH('per month Consensus'!$CE17,'annual Consensus'!$B$4:$B$210,0),MATCH('per month Consensus'!CU$4,'annual Consensus'!$C$3:$AE$3,0)))</f>
        <v>0</v>
      </c>
      <c r="CV17" s="18">
        <f>IF(ISNA(INDEX('annual Consensus'!$C$4:$AE$210,MATCH('per month Consensus'!$CE17,'annual Consensus'!$B$4:$B$210,0),MATCH('per month Consensus'!CV$4,'annual Consensus'!$C$3:$AE$3,0))),"",INDEX('annual Consensus'!$C$4:$AE$210,MATCH('per month Consensus'!$CE17,'annual Consensus'!$B$4:$B$210,0),MATCH('per month Consensus'!CV$4,'annual Consensus'!$C$3:$AE$3,0)))</f>
        <v>0</v>
      </c>
      <c r="CW17" s="18">
        <f>IF(ISNA(INDEX('annual Consensus'!$C$4:$AE$210,MATCH('per month Consensus'!$CE17,'annual Consensus'!$B$4:$B$210,0),MATCH('per month Consensus'!CW$4,'annual Consensus'!$C$3:$AE$3,0))),"",INDEX('annual Consensus'!$C$4:$AE$210,MATCH('per month Consensus'!$CE17,'annual Consensus'!$B$4:$B$210,0),MATCH('per month Consensus'!CW$4,'annual Consensus'!$C$3:$AE$3,0)))</f>
        <v>0</v>
      </c>
      <c r="CX17" s="18">
        <f>IF(ISNA(INDEX('annual Consensus'!$C$4:$AE$210,MATCH('per month Consensus'!$CE17,'annual Consensus'!$B$4:$B$210,0),MATCH('per month Consensus'!CX$4,'annual Consensus'!$C$3:$AE$3,0))),"",INDEX('annual Consensus'!$C$4:$AE$210,MATCH('per month Consensus'!$CE17,'annual Consensus'!$B$4:$B$210,0),MATCH('per month Consensus'!CX$4,'annual Consensus'!$C$3:$AE$3,0)))</f>
        <v>0</v>
      </c>
      <c r="CY17" s="18">
        <f>IF(ISNA(INDEX('annual Consensus'!$C$4:$AE$210,MATCH('per month Consensus'!$CE17,'annual Consensus'!$B$4:$B$210,0),MATCH('per month Consensus'!CY$4,'annual Consensus'!$C$3:$AE$3,0))),"",INDEX('annual Consensus'!$C$4:$AE$210,MATCH('per month Consensus'!$CE17,'annual Consensus'!$B$4:$B$210,0),MATCH('per month Consensus'!CY$4,'annual Consensus'!$C$3:$AE$3,0)))</f>
        <v>0</v>
      </c>
      <c r="CZ17" s="18">
        <f>IF(ISNA(INDEX('annual Consensus'!$C$4:$AE$210,MATCH('per month Consensus'!$CE17,'annual Consensus'!$B$4:$B$210,0),MATCH('per month Consensus'!CZ$4,'annual Consensus'!$C$3:$AE$3,0))),"",INDEX('annual Consensus'!$C$4:$AE$210,MATCH('per month Consensus'!$CE17,'annual Consensus'!$B$4:$B$210,0),MATCH('per month Consensus'!CZ$4,'annual Consensus'!$C$3:$AE$3,0)))</f>
        <v>0</v>
      </c>
      <c r="DA17" s="18" t="str">
        <f>IF(ISNA(INDEX('annual Consensus'!$C$4:$AE$210,MATCH('per month Consensus'!$CE17,'annual Consensus'!$B$4:$B$210,0),MATCH('per month Consensus'!DA$4,'annual Consensus'!$C$3:$AE$3,0))),"",INDEX('annual Consensus'!$C$4:$AE$210,MATCH('per month Consensus'!$CE17,'annual Consensus'!$B$4:$B$210,0),MATCH('per month Consensus'!DA$4,'annual Consensus'!$C$3:$AE$3,0)))</f>
        <v/>
      </c>
      <c r="DB17" s="18">
        <f>IF(ISNA(INDEX('annual Consensus'!$C$4:$AE$210,MATCH('per month Consensus'!$CE17,'annual Consensus'!$B$4:$B$210,0),MATCH('per month Consensus'!DB$4,'annual Consensus'!$C$3:$AE$3,0))),"",INDEX('annual Consensus'!$C$4:$AE$210,MATCH('per month Consensus'!$CE17,'annual Consensus'!$B$4:$B$210,0),MATCH('per month Consensus'!DB$4,'annual Consensus'!$C$3:$AE$3,0)))</f>
        <v>0</v>
      </c>
      <c r="DC17" s="18">
        <f>IF(ISNA(INDEX('annual Consensus'!$C$4:$AE$210,MATCH('per month Consensus'!$CE17,'annual Consensus'!$B$4:$B$210,0),MATCH('per month Consensus'!DC$4,'annual Consensus'!$C$3:$AE$3,0))),"",INDEX('annual Consensus'!$C$4:$AE$210,MATCH('per month Consensus'!$CE17,'annual Consensus'!$B$4:$B$210,0),MATCH('per month Consensus'!DC$4,'annual Consensus'!$C$3:$AE$3,0)))</f>
        <v>0</v>
      </c>
      <c r="DD17" s="18">
        <f>IF(ISNA(INDEX('annual Consensus'!$C$4:$AE$210,MATCH('per month Consensus'!$CE17,'annual Consensus'!$B$4:$B$210,0),MATCH('per month Consensus'!DD$4,'annual Consensus'!$C$3:$AE$3,0))),"",INDEX('annual Consensus'!$C$4:$AE$210,MATCH('per month Consensus'!$CE17,'annual Consensus'!$B$4:$B$210,0),MATCH('per month Consensus'!DD$4,'annual Consensus'!$C$3:$AE$3,0)))</f>
        <v>0</v>
      </c>
      <c r="DE17" s="18" t="str">
        <f>IF(ISNA(INDEX('annual Consensus'!$C$4:$AE$210,MATCH('per month Consensus'!$CE17,'annual Consensus'!$B$4:$B$210,0),MATCH('per month Consensus'!DE$4,'annual Consensus'!$C$3:$AE$3,0))),"",INDEX('annual Consensus'!$C$4:$AE$210,MATCH('per month Consensus'!$CE17,'annual Consensus'!$B$4:$B$210,0),MATCH('per month Consensus'!DE$4,'annual Consensus'!$C$3:$AE$3,0)))</f>
        <v/>
      </c>
      <c r="DF17" s="18">
        <f>IF(ISNA(INDEX('annual Consensus'!$C$4:$AE$210,MATCH('per month Consensus'!$CE17,'annual Consensus'!$B$4:$B$210,0),MATCH('per month Consensus'!DF$4,'annual Consensus'!$C$3:$AE$3,0))),"",INDEX('annual Consensus'!$C$4:$AE$210,MATCH('per month Consensus'!$CE17,'annual Consensus'!$B$4:$B$210,0),MATCH('per month Consensus'!DF$4,'annual Consensus'!$C$3:$AE$3,0)))</f>
        <v>0</v>
      </c>
      <c r="DG17" s="18">
        <f>IF(ISNA(INDEX('annual Consensus'!$C$4:$AE$210,MATCH('per month Consensus'!$CE17,'annual Consensus'!$B$4:$B$210,0),MATCH('per month Consensus'!DG$4,'annual Consensus'!$C$3:$AE$3,0))),"",INDEX('annual Consensus'!$C$4:$AE$210,MATCH('per month Consensus'!$CE17,'annual Consensus'!$B$4:$B$210,0),MATCH('per month Consensus'!DG$4,'annual Consensus'!$C$3:$AE$3,0)))</f>
        <v>0</v>
      </c>
      <c r="DH17" s="18">
        <f>IF(ISNA(INDEX('annual Consensus'!$C$4:$AE$210,MATCH('per month Consensus'!$CE17,'annual Consensus'!$B$4:$B$210,0),MATCH('per month Consensus'!DH$4,'annual Consensus'!$C$3:$AE$3,0))),"",INDEX('annual Consensus'!$C$4:$AE$210,MATCH('per month Consensus'!$CE17,'annual Consensus'!$B$4:$B$210,0),MATCH('per month Consensus'!DH$4,'annual Consensus'!$C$3:$AE$3,0)))</f>
        <v>0</v>
      </c>
      <c r="DI17" s="18" t="str">
        <f>IF(ISNA(INDEX('annual Consensus'!$C$4:$AE$210,MATCH('per month Consensus'!$CE17,'annual Consensus'!$B$4:$B$210,0),MATCH('per month Consensus'!DI$4,'annual Consensus'!$C$3:$AE$3,0))),"",INDEX('annual Consensus'!$C$4:$AE$210,MATCH('per month Consensus'!$CE17,'annual Consensus'!$B$4:$B$210,0),MATCH('per month Consensus'!DI$4,'annual Consensus'!$C$3:$AE$3,0)))</f>
        <v/>
      </c>
      <c r="DJ17" s="18">
        <f>IF(ISNA(INDEX('annual Consensus'!$C$4:$AE$210,MATCH('per month Consensus'!$CE17,'annual Consensus'!$B$4:$B$210,0),MATCH('per month Consensus'!DJ$4,'annual Consensus'!$C$3:$AE$3,0))),"",INDEX('annual Consensus'!$C$4:$AE$210,MATCH('per month Consensus'!$CE17,'annual Consensus'!$B$4:$B$210,0),MATCH('per month Consensus'!DJ$4,'annual Consensus'!$C$3:$AE$3,0)))</f>
        <v>0</v>
      </c>
      <c r="DK17" s="18">
        <f>IF(ISNA(INDEX('annual Consensus'!$C$4:$AE$210,MATCH('per month Consensus'!$CE17,'annual Consensus'!$B$4:$B$210,0),MATCH('per month Consensus'!DK$4,'annual Consensus'!$C$3:$AE$3,0))),"",INDEX('annual Consensus'!$C$4:$AE$210,MATCH('per month Consensus'!$CE17,'annual Consensus'!$B$4:$B$210,0),MATCH('per month Consensus'!DK$4,'annual Consensus'!$C$3:$AE$3,0)))</f>
        <v>0</v>
      </c>
      <c r="DL17" s="18">
        <f>IF(ISNA(INDEX('annual Consensus'!$C$4:$AE$210,MATCH('per month Consensus'!$CE17,'annual Consensus'!$B$4:$B$210,0),MATCH('per month Consensus'!DL$4,'annual Consensus'!$C$3:$AE$3,0))),"",INDEX('annual Consensus'!$C$4:$AE$210,MATCH('per month Consensus'!$CE17,'annual Consensus'!$B$4:$B$210,0),MATCH('per month Consensus'!DL$4,'annual Consensus'!$C$3:$AE$3,0)))</f>
        <v>0</v>
      </c>
      <c r="DM17" s="18" t="str">
        <f>IF(ISNA(INDEX('annual Consensus'!$C$4:$AE$210,MATCH('per month Consensus'!$CE17,'annual Consensus'!$B$4:$B$210,0),MATCH('per month Consensus'!DM$4,'annual Consensus'!$C$3:$AE$3,0))),"",INDEX('annual Consensus'!$C$4:$AE$210,MATCH('per month Consensus'!$CE17,'annual Consensus'!$B$4:$B$210,0),MATCH('per month Consensus'!DM$4,'annual Consensus'!$C$3:$AE$3,0)))</f>
        <v/>
      </c>
      <c r="DN17" s="18">
        <f>IF(ISNA(INDEX('annual Consensus'!$C$4:$AE$210,MATCH('per month Consensus'!$CE17,'annual Consensus'!$B$4:$B$210,0),MATCH('per month Consensus'!DN$4,'annual Consensus'!$C$3:$AE$3,0))),"",INDEX('annual Consensus'!$C$4:$AE$210,MATCH('per month Consensus'!$CE17,'annual Consensus'!$B$4:$B$210,0),MATCH('per month Consensus'!DN$4,'annual Consensus'!$C$3:$AE$3,0)))</f>
        <v>0</v>
      </c>
      <c r="DO17" s="18">
        <f>IF(ISNA(INDEX('annual Consensus'!$C$4:$AE$210,MATCH('per month Consensus'!$CE17,'annual Consensus'!$B$4:$B$210,0),MATCH('per month Consensus'!DO$4,'annual Consensus'!$C$3:$AE$3,0))),"",INDEX('annual Consensus'!$C$4:$AE$210,MATCH('per month Consensus'!$CE17,'annual Consensus'!$B$4:$B$210,0),MATCH('per month Consensus'!DO$4,'annual Consensus'!$C$3:$AE$3,0)))</f>
        <v>0</v>
      </c>
      <c r="DR17" s="18">
        <f t="shared" si="2"/>
        <v>1.1000000000000001</v>
      </c>
      <c r="DS17" s="18" t="str">
        <f t="shared" si="3"/>
        <v/>
      </c>
      <c r="DT17" s="18" t="str">
        <f t="shared" si="4"/>
        <v/>
      </c>
      <c r="DU17" s="18" t="str">
        <f t="shared" si="5"/>
        <v/>
      </c>
      <c r="DV17" s="18" t="str">
        <f t="shared" si="6"/>
        <v/>
      </c>
      <c r="DW17" s="18" t="str">
        <f t="shared" si="7"/>
        <v/>
      </c>
      <c r="DX17" s="18">
        <f t="shared" si="8"/>
        <v>1.5</v>
      </c>
      <c r="DY17" s="18" t="str">
        <f t="shared" si="9"/>
        <v/>
      </c>
      <c r="DZ17" s="18" t="str">
        <f t="shared" si="10"/>
        <v/>
      </c>
      <c r="EA17" s="18" t="str">
        <f t="shared" si="11"/>
        <v/>
      </c>
      <c r="EB17" s="18" t="str">
        <f t="shared" si="12"/>
        <v/>
      </c>
      <c r="EC17" s="18" t="str">
        <f t="shared" si="13"/>
        <v/>
      </c>
      <c r="ED17" s="18" t="str">
        <f t="shared" si="14"/>
        <v/>
      </c>
      <c r="EE17" s="18" t="str">
        <f t="shared" si="15"/>
        <v/>
      </c>
      <c r="EF17" s="18" t="str">
        <f t="shared" si="16"/>
        <v/>
      </c>
      <c r="EG17" s="18" t="str">
        <f t="shared" si="17"/>
        <v/>
      </c>
      <c r="EH17" s="18" t="str">
        <f t="shared" si="18"/>
        <v/>
      </c>
      <c r="EI17" s="18" t="str">
        <f t="shared" si="19"/>
        <v/>
      </c>
      <c r="EJ17" s="18" t="str">
        <f t="shared" si="20"/>
        <v/>
      </c>
      <c r="EK17" s="18" t="str">
        <f t="shared" si="21"/>
        <v/>
      </c>
      <c r="EL17" s="18" t="str">
        <f t="shared" si="22"/>
        <v/>
      </c>
      <c r="EM17" s="18" t="str">
        <f t="shared" si="23"/>
        <v/>
      </c>
      <c r="EN17" s="18" t="str">
        <f t="shared" si="24"/>
        <v/>
      </c>
      <c r="EO17" s="18" t="str">
        <f t="shared" si="25"/>
        <v/>
      </c>
      <c r="EP17" s="18" t="str">
        <f t="shared" si="26"/>
        <v/>
      </c>
      <c r="EQ17" s="18" t="str">
        <f t="shared" si="27"/>
        <v/>
      </c>
      <c r="ER17" s="18" t="str">
        <f t="shared" si="28"/>
        <v/>
      </c>
      <c r="ES17" s="18" t="str">
        <f t="shared" si="29"/>
        <v/>
      </c>
      <c r="ET17" s="18" t="str">
        <f t="shared" si="30"/>
        <v/>
      </c>
      <c r="EV17" s="86">
        <v>36342</v>
      </c>
      <c r="EW17" s="57" t="str">
        <f>IF(ISNA(VLOOKUP('per month Consensus'!$EV17,'5y averages Consensus'!$AG$9:$AK$36,'per month Consensus'!EW$2,FALSE)),"",VLOOKUP('per month Consensus'!$EV17,'5y averages Consensus'!$AG$9:$AK$36,'per month Consensus'!EW$2,FALSE))</f>
        <v/>
      </c>
      <c r="EX17" s="58" t="str">
        <f>IF(ISNA(VLOOKUP('per month Consensus'!$EV17,'5y averages Consensus'!$AG$9:$AK$36,'per month Consensus'!EX$2,FALSE)),"",VLOOKUP('per month Consensus'!$EV17,'5y averages Consensus'!$AG$9:$AK$36,'per month Consensus'!EX$2,FALSE))</f>
        <v/>
      </c>
      <c r="EY17" s="58" t="str">
        <f>IF(ISNA(VLOOKUP('per month Consensus'!$EV17,'5y averages Consensus'!$AG$9:$AK$36,'per month Consensus'!EY$2,FALSE)),"",VLOOKUP('per month Consensus'!$EV17,'5y averages Consensus'!$AG$9:$AK$36,'per month Consensus'!EY$2,FALSE))</f>
        <v/>
      </c>
      <c r="EZ17" s="59" t="str">
        <f>IF(ISNA(VLOOKUP('per month Consensus'!$EV17,'5y averages Consensus'!$AG$9:$AK$36,'per month Consensus'!EZ$2,FALSE)),"",VLOOKUP('per month Consensus'!$EV17,'5y averages Consensus'!$AG$9:$AK$36,'per month Consensus'!EZ$2,FALSE))</f>
        <v/>
      </c>
      <c r="FB17" s="53" t="str">
        <f t="shared" si="31"/>
        <v/>
      </c>
      <c r="FC17" s="53" t="str">
        <f t="shared" si="32"/>
        <v/>
      </c>
      <c r="FD17" s="53" t="str">
        <f t="shared" si="33"/>
        <v/>
      </c>
      <c r="FE17" s="53" t="str">
        <f t="shared" si="34"/>
        <v/>
      </c>
    </row>
    <row r="18" spans="2:161" x14ac:dyDescent="0.25">
      <c r="B18" s="22">
        <v>40909</v>
      </c>
      <c r="C18" s="18">
        <f>VLOOKUP($B18,'Data Consensus annual'!$BH$9:$BN$215,'per month Consensus'!C$1,FALSE)</f>
        <v>1.8583362231110649</v>
      </c>
      <c r="D18" s="18">
        <f>VLOOKUP($B18,'Data Consensus annual'!$BH$9:$BN$215,'per month Consensus'!D$1,FALSE)</f>
        <v>1.6516437880933463</v>
      </c>
      <c r="E18" s="18" t="str">
        <f>VLOOKUP($B18,'Data Consensus annual'!$BH$9:$BN$215,'per month Consensus'!E$1,FALSE)</f>
        <v/>
      </c>
      <c r="F18" s="18" t="str">
        <f>VLOOKUP($B18,'Data Consensus annual'!$BH$9:$BN$215,'per month Consensus'!F$1,FALSE)</f>
        <v/>
      </c>
      <c r="G18" s="18" t="str">
        <f>VLOOKUP($B18,'Data Consensus annual'!$BH$9:$BN$215,'per month Consensus'!G$1,FALSE)</f>
        <v/>
      </c>
      <c r="H18" s="18" t="str">
        <f>VLOOKUP($B18,'Data Consensus annual'!$BH$9:$BN$215,'per month Consensus'!H$1,FALSE)</f>
        <v/>
      </c>
      <c r="I18" s="27"/>
      <c r="J18" s="5"/>
      <c r="K18" s="5"/>
      <c r="L18" s="5"/>
      <c r="M18" s="5"/>
      <c r="N18" s="5"/>
      <c r="CE18" s="14">
        <v>36373</v>
      </c>
      <c r="CF18" s="18" t="str">
        <f>IF(ISNA(VLOOKUP($CE18,'quarters Consensus'!$GJ$9:$GP$25,'per month Consensus'!J$1,FALSE)),"",VLOOKUP($CE18,'quarters Consensus'!$GJ$9:$GP$25,'per month Consensus'!J$1,FALSE))</f>
        <v/>
      </c>
      <c r="CG18" s="18" t="str">
        <f>IF(ISNA(VLOOKUP($CE18,'quarters Consensus'!$GJ$9:$GP$25,'per month Consensus'!K$1,FALSE)),"",VLOOKUP($CE18,'quarters Consensus'!$GJ$9:$GP$25,'per month Consensus'!K$1,FALSE))</f>
        <v/>
      </c>
      <c r="CH18" s="18" t="str">
        <f>IF(ISNA(VLOOKUP($CE18,'quarters Consensus'!$GJ$9:$GP$25,'per month Consensus'!L$1,FALSE)),"",VLOOKUP($CE18,'quarters Consensus'!$GJ$9:$GP$25,'per month Consensus'!L$1,FALSE))</f>
        <v/>
      </c>
      <c r="CI18" s="18" t="str">
        <f>IF(ISNA(VLOOKUP($CE18,'quarters Consensus'!$GJ$9:$GP$25,'per month Consensus'!M$1,FALSE)),"",VLOOKUP($CE18,'quarters Consensus'!$GJ$9:$GP$25,'per month Consensus'!M$1,FALSE))</f>
        <v/>
      </c>
      <c r="CJ18" s="18" t="str">
        <f>IF(ISNA(VLOOKUP($CE18,'quarters Consensus'!$GJ$9:$GP$25,'per month Consensus'!N$1,FALSE)),"",VLOOKUP($CE18,'quarters Consensus'!$GJ$9:$GP$25,'per month Consensus'!N$1,FALSE))</f>
        <v/>
      </c>
      <c r="CK18" s="18" t="str">
        <f>IF(ISNA(VLOOKUP($CE18,'quarters Consensus'!$GJ$9:$GP$25,'per month Consensus'!O$1,FALSE)),"",VLOOKUP($CE18,'quarters Consensus'!$GJ$9:$GP$25,'per month Consensus'!O$1,FALSE))</f>
        <v/>
      </c>
      <c r="CL18" s="18"/>
      <c r="CM18" s="18">
        <f>IF(ISNA(INDEX('annual Consensus'!$C$4:$AE$210,MATCH('per month Consensus'!$CE18,'annual Consensus'!$B$4:$B$210,0),MATCH('per month Consensus'!CM$4,'annual Consensus'!$C$3:$AE$3,0))),"",INDEX('annual Consensus'!$C$4:$AE$210,MATCH('per month Consensus'!$CE18,'annual Consensus'!$B$4:$B$210,0),MATCH('per month Consensus'!CM$4,'annual Consensus'!$C$3:$AE$3,0)))</f>
        <v>1.1000000000000001</v>
      </c>
      <c r="CN18" s="18">
        <f>IF(ISNA(INDEX('annual Consensus'!$C$4:$AE$210,MATCH('per month Consensus'!$CE18,'annual Consensus'!$B$4:$B$210,0),MATCH('per month Consensus'!CN$4,'annual Consensus'!$C$3:$AE$3,0))),"",INDEX('annual Consensus'!$C$4:$AE$210,MATCH('per month Consensus'!$CE18,'annual Consensus'!$B$4:$B$210,0),MATCH('per month Consensus'!CN$4,'annual Consensus'!$C$3:$AE$3,0)))</f>
        <v>0</v>
      </c>
      <c r="CO18" s="18">
        <f>IF(ISNA(INDEX('annual Consensus'!$C$4:$AE$210,MATCH('per month Consensus'!$CE18,'annual Consensus'!$B$4:$B$210,0),MATCH('per month Consensus'!CO$4,'annual Consensus'!$C$3:$AE$3,0))),"",INDEX('annual Consensus'!$C$4:$AE$210,MATCH('per month Consensus'!$CE18,'annual Consensus'!$B$4:$B$210,0),MATCH('per month Consensus'!CO$4,'annual Consensus'!$C$3:$AE$3,0)))</f>
        <v>0</v>
      </c>
      <c r="CP18" s="18">
        <f>IF(ISNA(INDEX('annual Consensus'!$C$4:$AE$210,MATCH('per month Consensus'!$CE18,'annual Consensus'!$B$4:$B$210,0),MATCH('per month Consensus'!CP$4,'annual Consensus'!$C$3:$AE$3,0))),"",INDEX('annual Consensus'!$C$4:$AE$210,MATCH('per month Consensus'!$CE18,'annual Consensus'!$B$4:$B$210,0),MATCH('per month Consensus'!CP$4,'annual Consensus'!$C$3:$AE$3,0)))</f>
        <v>0</v>
      </c>
      <c r="CQ18" s="18">
        <f>IF(ISNA(INDEX('annual Consensus'!$C$4:$AE$210,MATCH('per month Consensus'!$CE18,'annual Consensus'!$B$4:$B$210,0),MATCH('per month Consensus'!CQ$4,'annual Consensus'!$C$3:$AE$3,0))),"",INDEX('annual Consensus'!$C$4:$AE$210,MATCH('per month Consensus'!$CE18,'annual Consensus'!$B$4:$B$210,0),MATCH('per month Consensus'!CQ$4,'annual Consensus'!$C$3:$AE$3,0)))</f>
        <v>0</v>
      </c>
      <c r="CR18" s="18">
        <f>IF(ISNA(INDEX('annual Consensus'!$C$4:$AE$210,MATCH('per month Consensus'!$CE18,'annual Consensus'!$B$4:$B$210,0),MATCH('per month Consensus'!CR$4,'annual Consensus'!$C$3:$AE$3,0))),"",INDEX('annual Consensus'!$C$4:$AE$210,MATCH('per month Consensus'!$CE18,'annual Consensus'!$B$4:$B$210,0),MATCH('per month Consensus'!CR$4,'annual Consensus'!$C$3:$AE$3,0)))</f>
        <v>1.5</v>
      </c>
      <c r="CS18" s="18">
        <f>IF(ISNA(INDEX('annual Consensus'!$C$4:$AE$210,MATCH('per month Consensus'!$CE18,'annual Consensus'!$B$4:$B$210,0),MATCH('per month Consensus'!CS$4,'annual Consensus'!$C$3:$AE$3,0))),"",INDEX('annual Consensus'!$C$4:$AE$210,MATCH('per month Consensus'!$CE18,'annual Consensus'!$B$4:$B$210,0),MATCH('per month Consensus'!CS$4,'annual Consensus'!$C$3:$AE$3,0)))</f>
        <v>0</v>
      </c>
      <c r="CT18" s="18">
        <f>IF(ISNA(INDEX('annual Consensus'!$C$4:$AE$210,MATCH('per month Consensus'!$CE18,'annual Consensus'!$B$4:$B$210,0),MATCH('per month Consensus'!CT$4,'annual Consensus'!$C$3:$AE$3,0))),"",INDEX('annual Consensus'!$C$4:$AE$210,MATCH('per month Consensus'!$CE18,'annual Consensus'!$B$4:$B$210,0),MATCH('per month Consensus'!CT$4,'annual Consensus'!$C$3:$AE$3,0)))</f>
        <v>0</v>
      </c>
      <c r="CU18" s="18">
        <f>IF(ISNA(INDEX('annual Consensus'!$C$4:$AE$210,MATCH('per month Consensus'!$CE18,'annual Consensus'!$B$4:$B$210,0),MATCH('per month Consensus'!CU$4,'annual Consensus'!$C$3:$AE$3,0))),"",INDEX('annual Consensus'!$C$4:$AE$210,MATCH('per month Consensus'!$CE18,'annual Consensus'!$B$4:$B$210,0),MATCH('per month Consensus'!CU$4,'annual Consensus'!$C$3:$AE$3,0)))</f>
        <v>0</v>
      </c>
      <c r="CV18" s="18">
        <f>IF(ISNA(INDEX('annual Consensus'!$C$4:$AE$210,MATCH('per month Consensus'!$CE18,'annual Consensus'!$B$4:$B$210,0),MATCH('per month Consensus'!CV$4,'annual Consensus'!$C$3:$AE$3,0))),"",INDEX('annual Consensus'!$C$4:$AE$210,MATCH('per month Consensus'!$CE18,'annual Consensus'!$B$4:$B$210,0),MATCH('per month Consensus'!CV$4,'annual Consensus'!$C$3:$AE$3,0)))</f>
        <v>0</v>
      </c>
      <c r="CW18" s="18">
        <f>IF(ISNA(INDEX('annual Consensus'!$C$4:$AE$210,MATCH('per month Consensus'!$CE18,'annual Consensus'!$B$4:$B$210,0),MATCH('per month Consensus'!CW$4,'annual Consensus'!$C$3:$AE$3,0))),"",INDEX('annual Consensus'!$C$4:$AE$210,MATCH('per month Consensus'!$CE18,'annual Consensus'!$B$4:$B$210,0),MATCH('per month Consensus'!CW$4,'annual Consensus'!$C$3:$AE$3,0)))</f>
        <v>0</v>
      </c>
      <c r="CX18" s="18">
        <f>IF(ISNA(INDEX('annual Consensus'!$C$4:$AE$210,MATCH('per month Consensus'!$CE18,'annual Consensus'!$B$4:$B$210,0),MATCH('per month Consensus'!CX$4,'annual Consensus'!$C$3:$AE$3,0))),"",INDEX('annual Consensus'!$C$4:$AE$210,MATCH('per month Consensus'!$CE18,'annual Consensus'!$B$4:$B$210,0),MATCH('per month Consensus'!CX$4,'annual Consensus'!$C$3:$AE$3,0)))</f>
        <v>0</v>
      </c>
      <c r="CY18" s="18">
        <f>IF(ISNA(INDEX('annual Consensus'!$C$4:$AE$210,MATCH('per month Consensus'!$CE18,'annual Consensus'!$B$4:$B$210,0),MATCH('per month Consensus'!CY$4,'annual Consensus'!$C$3:$AE$3,0))),"",INDEX('annual Consensus'!$C$4:$AE$210,MATCH('per month Consensus'!$CE18,'annual Consensus'!$B$4:$B$210,0),MATCH('per month Consensus'!CY$4,'annual Consensus'!$C$3:$AE$3,0)))</f>
        <v>0</v>
      </c>
      <c r="CZ18" s="18">
        <f>IF(ISNA(INDEX('annual Consensus'!$C$4:$AE$210,MATCH('per month Consensus'!$CE18,'annual Consensus'!$B$4:$B$210,0),MATCH('per month Consensus'!CZ$4,'annual Consensus'!$C$3:$AE$3,0))),"",INDEX('annual Consensus'!$C$4:$AE$210,MATCH('per month Consensus'!$CE18,'annual Consensus'!$B$4:$B$210,0),MATCH('per month Consensus'!CZ$4,'annual Consensus'!$C$3:$AE$3,0)))</f>
        <v>0</v>
      </c>
      <c r="DA18" s="18">
        <f>IF(ISNA(INDEX('annual Consensus'!$C$4:$AE$210,MATCH('per month Consensus'!$CE18,'annual Consensus'!$B$4:$B$210,0),MATCH('per month Consensus'!DA$4,'annual Consensus'!$C$3:$AE$3,0))),"",INDEX('annual Consensus'!$C$4:$AE$210,MATCH('per month Consensus'!$CE18,'annual Consensus'!$B$4:$B$210,0),MATCH('per month Consensus'!DA$4,'annual Consensus'!$C$3:$AE$3,0)))</f>
        <v>0</v>
      </c>
      <c r="DB18" s="18">
        <f>IF(ISNA(INDEX('annual Consensus'!$C$4:$AE$210,MATCH('per month Consensus'!$CE18,'annual Consensus'!$B$4:$B$210,0),MATCH('per month Consensus'!DB$4,'annual Consensus'!$C$3:$AE$3,0))),"",INDEX('annual Consensus'!$C$4:$AE$210,MATCH('per month Consensus'!$CE18,'annual Consensus'!$B$4:$B$210,0),MATCH('per month Consensus'!DB$4,'annual Consensus'!$C$3:$AE$3,0)))</f>
        <v>0</v>
      </c>
      <c r="DC18" s="18">
        <f>IF(ISNA(INDEX('annual Consensus'!$C$4:$AE$210,MATCH('per month Consensus'!$CE18,'annual Consensus'!$B$4:$B$210,0),MATCH('per month Consensus'!DC$4,'annual Consensus'!$C$3:$AE$3,0))),"",INDEX('annual Consensus'!$C$4:$AE$210,MATCH('per month Consensus'!$CE18,'annual Consensus'!$B$4:$B$210,0),MATCH('per month Consensus'!DC$4,'annual Consensus'!$C$3:$AE$3,0)))</f>
        <v>0</v>
      </c>
      <c r="DD18" s="18">
        <f>IF(ISNA(INDEX('annual Consensus'!$C$4:$AE$210,MATCH('per month Consensus'!$CE18,'annual Consensus'!$B$4:$B$210,0),MATCH('per month Consensus'!DD$4,'annual Consensus'!$C$3:$AE$3,0))),"",INDEX('annual Consensus'!$C$4:$AE$210,MATCH('per month Consensus'!$CE18,'annual Consensus'!$B$4:$B$210,0),MATCH('per month Consensus'!DD$4,'annual Consensus'!$C$3:$AE$3,0)))</f>
        <v>0</v>
      </c>
      <c r="DE18" s="18">
        <f>IF(ISNA(INDEX('annual Consensus'!$C$4:$AE$210,MATCH('per month Consensus'!$CE18,'annual Consensus'!$B$4:$B$210,0),MATCH('per month Consensus'!DE$4,'annual Consensus'!$C$3:$AE$3,0))),"",INDEX('annual Consensus'!$C$4:$AE$210,MATCH('per month Consensus'!$CE18,'annual Consensus'!$B$4:$B$210,0),MATCH('per month Consensus'!DE$4,'annual Consensus'!$C$3:$AE$3,0)))</f>
        <v>0</v>
      </c>
      <c r="DF18" s="18">
        <f>IF(ISNA(INDEX('annual Consensus'!$C$4:$AE$210,MATCH('per month Consensus'!$CE18,'annual Consensus'!$B$4:$B$210,0),MATCH('per month Consensus'!DF$4,'annual Consensus'!$C$3:$AE$3,0))),"",INDEX('annual Consensus'!$C$4:$AE$210,MATCH('per month Consensus'!$CE18,'annual Consensus'!$B$4:$B$210,0),MATCH('per month Consensus'!DF$4,'annual Consensus'!$C$3:$AE$3,0)))</f>
        <v>0</v>
      </c>
      <c r="DG18" s="18">
        <f>IF(ISNA(INDEX('annual Consensus'!$C$4:$AE$210,MATCH('per month Consensus'!$CE18,'annual Consensus'!$B$4:$B$210,0),MATCH('per month Consensus'!DG$4,'annual Consensus'!$C$3:$AE$3,0))),"",INDEX('annual Consensus'!$C$4:$AE$210,MATCH('per month Consensus'!$CE18,'annual Consensus'!$B$4:$B$210,0),MATCH('per month Consensus'!DG$4,'annual Consensus'!$C$3:$AE$3,0)))</f>
        <v>0</v>
      </c>
      <c r="DH18" s="18">
        <f>IF(ISNA(INDEX('annual Consensus'!$C$4:$AE$210,MATCH('per month Consensus'!$CE18,'annual Consensus'!$B$4:$B$210,0),MATCH('per month Consensus'!DH$4,'annual Consensus'!$C$3:$AE$3,0))),"",INDEX('annual Consensus'!$C$4:$AE$210,MATCH('per month Consensus'!$CE18,'annual Consensus'!$B$4:$B$210,0),MATCH('per month Consensus'!DH$4,'annual Consensus'!$C$3:$AE$3,0)))</f>
        <v>0</v>
      </c>
      <c r="DI18" s="18">
        <f>IF(ISNA(INDEX('annual Consensus'!$C$4:$AE$210,MATCH('per month Consensus'!$CE18,'annual Consensus'!$B$4:$B$210,0),MATCH('per month Consensus'!DI$4,'annual Consensus'!$C$3:$AE$3,0))),"",INDEX('annual Consensus'!$C$4:$AE$210,MATCH('per month Consensus'!$CE18,'annual Consensus'!$B$4:$B$210,0),MATCH('per month Consensus'!DI$4,'annual Consensus'!$C$3:$AE$3,0)))</f>
        <v>0</v>
      </c>
      <c r="DJ18" s="18">
        <f>IF(ISNA(INDEX('annual Consensus'!$C$4:$AE$210,MATCH('per month Consensus'!$CE18,'annual Consensus'!$B$4:$B$210,0),MATCH('per month Consensus'!DJ$4,'annual Consensus'!$C$3:$AE$3,0))),"",INDEX('annual Consensus'!$C$4:$AE$210,MATCH('per month Consensus'!$CE18,'annual Consensus'!$B$4:$B$210,0),MATCH('per month Consensus'!DJ$4,'annual Consensus'!$C$3:$AE$3,0)))</f>
        <v>0</v>
      </c>
      <c r="DK18" s="18">
        <f>IF(ISNA(INDEX('annual Consensus'!$C$4:$AE$210,MATCH('per month Consensus'!$CE18,'annual Consensus'!$B$4:$B$210,0),MATCH('per month Consensus'!DK$4,'annual Consensus'!$C$3:$AE$3,0))),"",INDEX('annual Consensus'!$C$4:$AE$210,MATCH('per month Consensus'!$CE18,'annual Consensus'!$B$4:$B$210,0),MATCH('per month Consensus'!DK$4,'annual Consensus'!$C$3:$AE$3,0)))</f>
        <v>0</v>
      </c>
      <c r="DL18" s="18">
        <f>IF(ISNA(INDEX('annual Consensus'!$C$4:$AE$210,MATCH('per month Consensus'!$CE18,'annual Consensus'!$B$4:$B$210,0),MATCH('per month Consensus'!DL$4,'annual Consensus'!$C$3:$AE$3,0))),"",INDEX('annual Consensus'!$C$4:$AE$210,MATCH('per month Consensus'!$CE18,'annual Consensus'!$B$4:$B$210,0),MATCH('per month Consensus'!DL$4,'annual Consensus'!$C$3:$AE$3,0)))</f>
        <v>0</v>
      </c>
      <c r="DM18" s="18">
        <f>IF(ISNA(INDEX('annual Consensus'!$C$4:$AE$210,MATCH('per month Consensus'!$CE18,'annual Consensus'!$B$4:$B$210,0),MATCH('per month Consensus'!DM$4,'annual Consensus'!$C$3:$AE$3,0))),"",INDEX('annual Consensus'!$C$4:$AE$210,MATCH('per month Consensus'!$CE18,'annual Consensus'!$B$4:$B$210,0),MATCH('per month Consensus'!DM$4,'annual Consensus'!$C$3:$AE$3,0)))</f>
        <v>0</v>
      </c>
      <c r="DN18" s="18">
        <f>IF(ISNA(INDEX('annual Consensus'!$C$4:$AE$210,MATCH('per month Consensus'!$CE18,'annual Consensus'!$B$4:$B$210,0),MATCH('per month Consensus'!DN$4,'annual Consensus'!$C$3:$AE$3,0))),"",INDEX('annual Consensus'!$C$4:$AE$210,MATCH('per month Consensus'!$CE18,'annual Consensus'!$B$4:$B$210,0),MATCH('per month Consensus'!DN$4,'annual Consensus'!$C$3:$AE$3,0)))</f>
        <v>0</v>
      </c>
      <c r="DO18" s="18">
        <f>IF(ISNA(INDEX('annual Consensus'!$C$4:$AE$210,MATCH('per month Consensus'!$CE18,'annual Consensus'!$B$4:$B$210,0),MATCH('per month Consensus'!DO$4,'annual Consensus'!$C$3:$AE$3,0))),"",INDEX('annual Consensus'!$C$4:$AE$210,MATCH('per month Consensus'!$CE18,'annual Consensus'!$B$4:$B$210,0),MATCH('per month Consensus'!DO$4,'annual Consensus'!$C$3:$AE$3,0)))</f>
        <v>0</v>
      </c>
      <c r="DR18" s="18">
        <f t="shared" si="2"/>
        <v>1.1000000000000001</v>
      </c>
      <c r="DS18" s="18" t="str">
        <f t="shared" si="3"/>
        <v/>
      </c>
      <c r="DT18" s="18" t="str">
        <f t="shared" si="4"/>
        <v/>
      </c>
      <c r="DU18" s="18" t="str">
        <f t="shared" si="5"/>
        <v/>
      </c>
      <c r="DV18" s="18" t="str">
        <f t="shared" si="6"/>
        <v/>
      </c>
      <c r="DW18" s="18">
        <f t="shared" si="7"/>
        <v>1.5</v>
      </c>
      <c r="DX18" s="18" t="str">
        <f t="shared" si="8"/>
        <v/>
      </c>
      <c r="DY18" s="18" t="str">
        <f t="shared" si="9"/>
        <v/>
      </c>
      <c r="DZ18" s="18" t="str">
        <f t="shared" si="10"/>
        <v/>
      </c>
      <c r="EA18" s="18" t="str">
        <f t="shared" si="11"/>
        <v/>
      </c>
      <c r="EB18" s="18" t="str">
        <f t="shared" si="12"/>
        <v/>
      </c>
      <c r="EC18" s="18" t="str">
        <f t="shared" si="13"/>
        <v/>
      </c>
      <c r="ED18" s="18" t="str">
        <f t="shared" si="14"/>
        <v/>
      </c>
      <c r="EE18" s="18" t="str">
        <f t="shared" si="15"/>
        <v/>
      </c>
      <c r="EF18" s="18" t="str">
        <f t="shared" si="16"/>
        <v/>
      </c>
      <c r="EG18" s="18" t="str">
        <f t="shared" si="17"/>
        <v/>
      </c>
      <c r="EH18" s="18" t="str">
        <f t="shared" si="18"/>
        <v/>
      </c>
      <c r="EI18" s="18" t="str">
        <f t="shared" si="19"/>
        <v/>
      </c>
      <c r="EJ18" s="18" t="str">
        <f t="shared" si="20"/>
        <v/>
      </c>
      <c r="EK18" s="18" t="str">
        <f t="shared" si="21"/>
        <v/>
      </c>
      <c r="EL18" s="18" t="str">
        <f t="shared" si="22"/>
        <v/>
      </c>
      <c r="EM18" s="18" t="str">
        <f t="shared" si="23"/>
        <v/>
      </c>
      <c r="EN18" s="18" t="str">
        <f t="shared" si="24"/>
        <v/>
      </c>
      <c r="EO18" s="18" t="str">
        <f t="shared" si="25"/>
        <v/>
      </c>
      <c r="EP18" s="18" t="str">
        <f t="shared" si="26"/>
        <v/>
      </c>
      <c r="EQ18" s="18" t="str">
        <f t="shared" si="27"/>
        <v/>
      </c>
      <c r="ER18" s="18" t="str">
        <f t="shared" si="28"/>
        <v/>
      </c>
      <c r="ES18" s="18" t="str">
        <f t="shared" si="29"/>
        <v/>
      </c>
      <c r="ET18" s="18" t="str">
        <f t="shared" si="30"/>
        <v/>
      </c>
      <c r="EV18" s="86">
        <v>36373</v>
      </c>
      <c r="EW18" s="57" t="str">
        <f>IF(ISNA(VLOOKUP('per month Consensus'!$EV18,'5y averages Consensus'!$AG$9:$AK$36,'per month Consensus'!EW$2,FALSE)),"",VLOOKUP('per month Consensus'!$EV18,'5y averages Consensus'!$AG$9:$AK$36,'per month Consensus'!EW$2,FALSE))</f>
        <v/>
      </c>
      <c r="EX18" s="58" t="str">
        <f>IF(ISNA(VLOOKUP('per month Consensus'!$EV18,'5y averages Consensus'!$AG$9:$AK$36,'per month Consensus'!EX$2,FALSE)),"",VLOOKUP('per month Consensus'!$EV18,'5y averages Consensus'!$AG$9:$AK$36,'per month Consensus'!EX$2,FALSE))</f>
        <v/>
      </c>
      <c r="EY18" s="58" t="str">
        <f>IF(ISNA(VLOOKUP('per month Consensus'!$EV18,'5y averages Consensus'!$AG$9:$AK$36,'per month Consensus'!EY$2,FALSE)),"",VLOOKUP('per month Consensus'!$EV18,'5y averages Consensus'!$AG$9:$AK$36,'per month Consensus'!EY$2,FALSE))</f>
        <v/>
      </c>
      <c r="EZ18" s="59" t="str">
        <f>IF(ISNA(VLOOKUP('per month Consensus'!$EV18,'5y averages Consensus'!$AG$9:$AK$36,'per month Consensus'!EZ$2,FALSE)),"",VLOOKUP('per month Consensus'!$EV18,'5y averages Consensus'!$AG$9:$AK$36,'per month Consensus'!EZ$2,FALSE))</f>
        <v/>
      </c>
      <c r="FB18" s="53" t="str">
        <f t="shared" si="31"/>
        <v/>
      </c>
      <c r="FC18" s="53" t="str">
        <f t="shared" si="32"/>
        <v/>
      </c>
      <c r="FD18" s="53" t="str">
        <f t="shared" si="33"/>
        <v/>
      </c>
      <c r="FE18" s="53" t="str">
        <f t="shared" si="34"/>
        <v/>
      </c>
    </row>
    <row r="19" spans="2:161" x14ac:dyDescent="0.25">
      <c r="B19" s="22">
        <v>41275</v>
      </c>
      <c r="C19" s="18">
        <f>VLOOKUP($B19,'Data Consensus annual'!$BH$9:$BN$215,'per month Consensus'!C$1,FALSE)</f>
        <v>1.852146533249182</v>
      </c>
      <c r="D19" s="18">
        <f>VLOOKUP($B19,'Data Consensus annual'!$BH$9:$BN$215,'per month Consensus'!D$1,FALSE)</f>
        <v>1.6887649763269679</v>
      </c>
      <c r="E19" s="18" t="str">
        <f>VLOOKUP($B19,'Data Consensus annual'!$BH$9:$BN$215,'per month Consensus'!E$1,FALSE)</f>
        <v/>
      </c>
      <c r="F19" s="18" t="str">
        <f>VLOOKUP($B19,'Data Consensus annual'!$BH$9:$BN$215,'per month Consensus'!F$1,FALSE)</f>
        <v/>
      </c>
      <c r="G19" s="18" t="str">
        <f>VLOOKUP($B19,'Data Consensus annual'!$BH$9:$BN$215,'per month Consensus'!G$1,FALSE)</f>
        <v/>
      </c>
      <c r="H19" s="18" t="str">
        <f>VLOOKUP($B19,'Data Consensus annual'!$BH$9:$BN$215,'per month Consensus'!H$1,FALSE)</f>
        <v/>
      </c>
      <c r="I19" s="27"/>
      <c r="J19" s="5"/>
      <c r="K19" s="5"/>
      <c r="L19" s="5"/>
      <c r="M19" s="5"/>
      <c r="N19" s="5"/>
      <c r="CE19" s="14">
        <v>36404</v>
      </c>
      <c r="CF19" s="18">
        <f>IF(ISNA(VLOOKUP($CE19,'quarters Consensus'!$GJ$9:$GP$25,'per month Consensus'!J$1,FALSE)),"",VLOOKUP($CE19,'quarters Consensus'!$GJ$9:$GP$25,'per month Consensus'!J$1,FALSE))</f>
        <v>1.4245000000000001</v>
      </c>
      <c r="CG19" s="18">
        <f>IF(ISNA(VLOOKUP($CE19,'quarters Consensus'!$GJ$9:$GP$25,'per month Consensus'!K$1,FALSE)),"",VLOOKUP($CE19,'quarters Consensus'!$GJ$9:$GP$25,'per month Consensus'!K$1,FALSE))</f>
        <v>1.6429</v>
      </c>
      <c r="CH19" s="18">
        <f>IF(ISNA(VLOOKUP($CE19,'quarters Consensus'!$GJ$9:$GP$25,'per month Consensus'!L$1,FALSE)),"",VLOOKUP($CE19,'quarters Consensus'!$GJ$9:$GP$25,'per month Consensus'!L$1,FALSE))</f>
        <v>1.5647</v>
      </c>
      <c r="CI19" s="18">
        <f>IF(ISNA(VLOOKUP($CE19,'quarters Consensus'!$GJ$9:$GP$25,'per month Consensus'!M$1,FALSE)),"",VLOOKUP($CE19,'quarters Consensus'!$GJ$9:$GP$25,'per month Consensus'!M$1,FALSE))</f>
        <v>1.4942</v>
      </c>
      <c r="CJ19" s="18">
        <f>IF(ISNA(VLOOKUP($CE19,'quarters Consensus'!$GJ$9:$GP$25,'per month Consensus'!N$1,FALSE)),"",VLOOKUP($CE19,'quarters Consensus'!$GJ$9:$GP$25,'per month Consensus'!N$1,FALSE))</f>
        <v>1.518</v>
      </c>
      <c r="CK19" s="18">
        <f>IF(ISNA(VLOOKUP($CE19,'quarters Consensus'!$GJ$9:$GP$25,'per month Consensus'!O$1,FALSE)),"",VLOOKUP($CE19,'quarters Consensus'!$GJ$9:$GP$25,'per month Consensus'!O$1,FALSE))</f>
        <v>1.5570999999999999</v>
      </c>
      <c r="CL19" s="18"/>
      <c r="CM19" s="18">
        <f>IF(ISNA(INDEX('annual Consensus'!$C$4:$AE$210,MATCH('per month Consensus'!$CE19,'annual Consensus'!$B$4:$B$210,0),MATCH('per month Consensus'!CM$4,'annual Consensus'!$C$3:$AE$3,0))),"",INDEX('annual Consensus'!$C$4:$AE$210,MATCH('per month Consensus'!$CE19,'annual Consensus'!$B$4:$B$210,0),MATCH('per month Consensus'!CM$4,'annual Consensus'!$C$3:$AE$3,0)))</f>
        <v>1.1000000000000001</v>
      </c>
      <c r="CN19" s="18">
        <f>IF(ISNA(INDEX('annual Consensus'!$C$4:$AE$210,MATCH('per month Consensus'!$CE19,'annual Consensus'!$B$4:$B$210,0),MATCH('per month Consensus'!CN$4,'annual Consensus'!$C$3:$AE$3,0))),"",INDEX('annual Consensus'!$C$4:$AE$210,MATCH('per month Consensus'!$CE19,'annual Consensus'!$B$4:$B$210,0),MATCH('per month Consensus'!CN$4,'annual Consensus'!$C$3:$AE$3,0)))</f>
        <v>0</v>
      </c>
      <c r="CO19" s="18">
        <f>IF(ISNA(INDEX('annual Consensus'!$C$4:$AE$210,MATCH('per month Consensus'!$CE19,'annual Consensus'!$B$4:$B$210,0),MATCH('per month Consensus'!CO$4,'annual Consensus'!$C$3:$AE$3,0))),"",INDEX('annual Consensus'!$C$4:$AE$210,MATCH('per month Consensus'!$CE19,'annual Consensus'!$B$4:$B$210,0),MATCH('per month Consensus'!CO$4,'annual Consensus'!$C$3:$AE$3,0)))</f>
        <v>0</v>
      </c>
      <c r="CP19" s="18">
        <f>IF(ISNA(INDEX('annual Consensus'!$C$4:$AE$210,MATCH('per month Consensus'!$CE19,'annual Consensus'!$B$4:$B$210,0),MATCH('per month Consensus'!CP$4,'annual Consensus'!$C$3:$AE$3,0))),"",INDEX('annual Consensus'!$C$4:$AE$210,MATCH('per month Consensus'!$CE19,'annual Consensus'!$B$4:$B$210,0),MATCH('per month Consensus'!CP$4,'annual Consensus'!$C$3:$AE$3,0)))</f>
        <v>0</v>
      </c>
      <c r="CQ19" s="18">
        <f>IF(ISNA(INDEX('annual Consensus'!$C$4:$AE$210,MATCH('per month Consensus'!$CE19,'annual Consensus'!$B$4:$B$210,0),MATCH('per month Consensus'!CQ$4,'annual Consensus'!$C$3:$AE$3,0))),"",INDEX('annual Consensus'!$C$4:$AE$210,MATCH('per month Consensus'!$CE19,'annual Consensus'!$B$4:$B$210,0),MATCH('per month Consensus'!CQ$4,'annual Consensus'!$C$3:$AE$3,0)))</f>
        <v>1.6</v>
      </c>
      <c r="CR19" s="18">
        <f>IF(ISNA(INDEX('annual Consensus'!$C$4:$AE$210,MATCH('per month Consensus'!$CE19,'annual Consensus'!$B$4:$B$210,0),MATCH('per month Consensus'!CR$4,'annual Consensus'!$C$3:$AE$3,0))),"",INDEX('annual Consensus'!$C$4:$AE$210,MATCH('per month Consensus'!$CE19,'annual Consensus'!$B$4:$B$210,0),MATCH('per month Consensus'!CR$4,'annual Consensus'!$C$3:$AE$3,0)))</f>
        <v>0</v>
      </c>
      <c r="CS19" s="18">
        <f>IF(ISNA(INDEX('annual Consensus'!$C$4:$AE$210,MATCH('per month Consensus'!$CE19,'annual Consensus'!$B$4:$B$210,0),MATCH('per month Consensus'!CS$4,'annual Consensus'!$C$3:$AE$3,0))),"",INDEX('annual Consensus'!$C$4:$AE$210,MATCH('per month Consensus'!$CE19,'annual Consensus'!$B$4:$B$210,0),MATCH('per month Consensus'!CS$4,'annual Consensus'!$C$3:$AE$3,0)))</f>
        <v>0</v>
      </c>
      <c r="CT19" s="18">
        <f>IF(ISNA(INDEX('annual Consensus'!$C$4:$AE$210,MATCH('per month Consensus'!$CE19,'annual Consensus'!$B$4:$B$210,0),MATCH('per month Consensus'!CT$4,'annual Consensus'!$C$3:$AE$3,0))),"",INDEX('annual Consensus'!$C$4:$AE$210,MATCH('per month Consensus'!$CE19,'annual Consensus'!$B$4:$B$210,0),MATCH('per month Consensus'!CT$4,'annual Consensus'!$C$3:$AE$3,0)))</f>
        <v>0</v>
      </c>
      <c r="CU19" s="18">
        <f>IF(ISNA(INDEX('annual Consensus'!$C$4:$AE$210,MATCH('per month Consensus'!$CE19,'annual Consensus'!$B$4:$B$210,0),MATCH('per month Consensus'!CU$4,'annual Consensus'!$C$3:$AE$3,0))),"",INDEX('annual Consensus'!$C$4:$AE$210,MATCH('per month Consensus'!$CE19,'annual Consensus'!$B$4:$B$210,0),MATCH('per month Consensus'!CU$4,'annual Consensus'!$C$3:$AE$3,0)))</f>
        <v>0</v>
      </c>
      <c r="CV19" s="18">
        <f>IF(ISNA(INDEX('annual Consensus'!$C$4:$AE$210,MATCH('per month Consensus'!$CE19,'annual Consensus'!$B$4:$B$210,0),MATCH('per month Consensus'!CV$4,'annual Consensus'!$C$3:$AE$3,0))),"",INDEX('annual Consensus'!$C$4:$AE$210,MATCH('per month Consensus'!$CE19,'annual Consensus'!$B$4:$B$210,0),MATCH('per month Consensus'!CV$4,'annual Consensus'!$C$3:$AE$3,0)))</f>
        <v>0</v>
      </c>
      <c r="CW19" s="18">
        <f>IF(ISNA(INDEX('annual Consensus'!$C$4:$AE$210,MATCH('per month Consensus'!$CE19,'annual Consensus'!$B$4:$B$210,0),MATCH('per month Consensus'!CW$4,'annual Consensus'!$C$3:$AE$3,0))),"",INDEX('annual Consensus'!$C$4:$AE$210,MATCH('per month Consensus'!$CE19,'annual Consensus'!$B$4:$B$210,0),MATCH('per month Consensus'!CW$4,'annual Consensus'!$C$3:$AE$3,0)))</f>
        <v>0</v>
      </c>
      <c r="CX19" s="18">
        <f>IF(ISNA(INDEX('annual Consensus'!$C$4:$AE$210,MATCH('per month Consensus'!$CE19,'annual Consensus'!$B$4:$B$210,0),MATCH('per month Consensus'!CX$4,'annual Consensus'!$C$3:$AE$3,0))),"",INDEX('annual Consensus'!$C$4:$AE$210,MATCH('per month Consensus'!$CE19,'annual Consensus'!$B$4:$B$210,0),MATCH('per month Consensus'!CX$4,'annual Consensus'!$C$3:$AE$3,0)))</f>
        <v>0</v>
      </c>
      <c r="CY19" s="18">
        <f>IF(ISNA(INDEX('annual Consensus'!$C$4:$AE$210,MATCH('per month Consensus'!$CE19,'annual Consensus'!$B$4:$B$210,0),MATCH('per month Consensus'!CY$4,'annual Consensus'!$C$3:$AE$3,0))),"",INDEX('annual Consensus'!$C$4:$AE$210,MATCH('per month Consensus'!$CE19,'annual Consensus'!$B$4:$B$210,0),MATCH('per month Consensus'!CY$4,'annual Consensus'!$C$3:$AE$3,0)))</f>
        <v>0</v>
      </c>
      <c r="CZ19" s="18">
        <f>IF(ISNA(INDEX('annual Consensus'!$C$4:$AE$210,MATCH('per month Consensus'!$CE19,'annual Consensus'!$B$4:$B$210,0),MATCH('per month Consensus'!CZ$4,'annual Consensus'!$C$3:$AE$3,0))),"",INDEX('annual Consensus'!$C$4:$AE$210,MATCH('per month Consensus'!$CE19,'annual Consensus'!$B$4:$B$210,0),MATCH('per month Consensus'!CZ$4,'annual Consensus'!$C$3:$AE$3,0)))</f>
        <v>0</v>
      </c>
      <c r="DA19" s="18">
        <f>IF(ISNA(INDEX('annual Consensus'!$C$4:$AE$210,MATCH('per month Consensus'!$CE19,'annual Consensus'!$B$4:$B$210,0),MATCH('per month Consensus'!DA$4,'annual Consensus'!$C$3:$AE$3,0))),"",INDEX('annual Consensus'!$C$4:$AE$210,MATCH('per month Consensus'!$CE19,'annual Consensus'!$B$4:$B$210,0),MATCH('per month Consensus'!DA$4,'annual Consensus'!$C$3:$AE$3,0)))</f>
        <v>0</v>
      </c>
      <c r="DB19" s="18">
        <f>IF(ISNA(INDEX('annual Consensus'!$C$4:$AE$210,MATCH('per month Consensus'!$CE19,'annual Consensus'!$B$4:$B$210,0),MATCH('per month Consensus'!DB$4,'annual Consensus'!$C$3:$AE$3,0))),"",INDEX('annual Consensus'!$C$4:$AE$210,MATCH('per month Consensus'!$CE19,'annual Consensus'!$B$4:$B$210,0),MATCH('per month Consensus'!DB$4,'annual Consensus'!$C$3:$AE$3,0)))</f>
        <v>0</v>
      </c>
      <c r="DC19" s="18">
        <f>IF(ISNA(INDEX('annual Consensus'!$C$4:$AE$210,MATCH('per month Consensus'!$CE19,'annual Consensus'!$B$4:$B$210,0),MATCH('per month Consensus'!DC$4,'annual Consensus'!$C$3:$AE$3,0))),"",INDEX('annual Consensus'!$C$4:$AE$210,MATCH('per month Consensus'!$CE19,'annual Consensus'!$B$4:$B$210,0),MATCH('per month Consensus'!DC$4,'annual Consensus'!$C$3:$AE$3,0)))</f>
        <v>0</v>
      </c>
      <c r="DD19" s="18">
        <f>IF(ISNA(INDEX('annual Consensus'!$C$4:$AE$210,MATCH('per month Consensus'!$CE19,'annual Consensus'!$B$4:$B$210,0),MATCH('per month Consensus'!DD$4,'annual Consensus'!$C$3:$AE$3,0))),"",INDEX('annual Consensus'!$C$4:$AE$210,MATCH('per month Consensus'!$CE19,'annual Consensus'!$B$4:$B$210,0),MATCH('per month Consensus'!DD$4,'annual Consensus'!$C$3:$AE$3,0)))</f>
        <v>0</v>
      </c>
      <c r="DE19" s="18">
        <f>IF(ISNA(INDEX('annual Consensus'!$C$4:$AE$210,MATCH('per month Consensus'!$CE19,'annual Consensus'!$B$4:$B$210,0),MATCH('per month Consensus'!DE$4,'annual Consensus'!$C$3:$AE$3,0))),"",INDEX('annual Consensus'!$C$4:$AE$210,MATCH('per month Consensus'!$CE19,'annual Consensus'!$B$4:$B$210,0),MATCH('per month Consensus'!DE$4,'annual Consensus'!$C$3:$AE$3,0)))</f>
        <v>0</v>
      </c>
      <c r="DF19" s="18">
        <f>IF(ISNA(INDEX('annual Consensus'!$C$4:$AE$210,MATCH('per month Consensus'!$CE19,'annual Consensus'!$B$4:$B$210,0),MATCH('per month Consensus'!DF$4,'annual Consensus'!$C$3:$AE$3,0))),"",INDEX('annual Consensus'!$C$4:$AE$210,MATCH('per month Consensus'!$CE19,'annual Consensus'!$B$4:$B$210,0),MATCH('per month Consensus'!DF$4,'annual Consensus'!$C$3:$AE$3,0)))</f>
        <v>0</v>
      </c>
      <c r="DG19" s="18">
        <f>IF(ISNA(INDEX('annual Consensus'!$C$4:$AE$210,MATCH('per month Consensus'!$CE19,'annual Consensus'!$B$4:$B$210,0),MATCH('per month Consensus'!DG$4,'annual Consensus'!$C$3:$AE$3,0))),"",INDEX('annual Consensus'!$C$4:$AE$210,MATCH('per month Consensus'!$CE19,'annual Consensus'!$B$4:$B$210,0),MATCH('per month Consensus'!DG$4,'annual Consensus'!$C$3:$AE$3,0)))</f>
        <v>0</v>
      </c>
      <c r="DH19" s="18">
        <f>IF(ISNA(INDEX('annual Consensus'!$C$4:$AE$210,MATCH('per month Consensus'!$CE19,'annual Consensus'!$B$4:$B$210,0),MATCH('per month Consensus'!DH$4,'annual Consensus'!$C$3:$AE$3,0))),"",INDEX('annual Consensus'!$C$4:$AE$210,MATCH('per month Consensus'!$CE19,'annual Consensus'!$B$4:$B$210,0),MATCH('per month Consensus'!DH$4,'annual Consensus'!$C$3:$AE$3,0)))</f>
        <v>0</v>
      </c>
      <c r="DI19" s="18">
        <f>IF(ISNA(INDEX('annual Consensus'!$C$4:$AE$210,MATCH('per month Consensus'!$CE19,'annual Consensus'!$B$4:$B$210,0),MATCH('per month Consensus'!DI$4,'annual Consensus'!$C$3:$AE$3,0))),"",INDEX('annual Consensus'!$C$4:$AE$210,MATCH('per month Consensus'!$CE19,'annual Consensus'!$B$4:$B$210,0),MATCH('per month Consensus'!DI$4,'annual Consensus'!$C$3:$AE$3,0)))</f>
        <v>0</v>
      </c>
      <c r="DJ19" s="18">
        <f>IF(ISNA(INDEX('annual Consensus'!$C$4:$AE$210,MATCH('per month Consensus'!$CE19,'annual Consensus'!$B$4:$B$210,0),MATCH('per month Consensus'!DJ$4,'annual Consensus'!$C$3:$AE$3,0))),"",INDEX('annual Consensus'!$C$4:$AE$210,MATCH('per month Consensus'!$CE19,'annual Consensus'!$B$4:$B$210,0),MATCH('per month Consensus'!DJ$4,'annual Consensus'!$C$3:$AE$3,0)))</f>
        <v>0</v>
      </c>
      <c r="DK19" s="18">
        <f>IF(ISNA(INDEX('annual Consensus'!$C$4:$AE$210,MATCH('per month Consensus'!$CE19,'annual Consensus'!$B$4:$B$210,0),MATCH('per month Consensus'!DK$4,'annual Consensus'!$C$3:$AE$3,0))),"",INDEX('annual Consensus'!$C$4:$AE$210,MATCH('per month Consensus'!$CE19,'annual Consensus'!$B$4:$B$210,0),MATCH('per month Consensus'!DK$4,'annual Consensus'!$C$3:$AE$3,0)))</f>
        <v>0</v>
      </c>
      <c r="DL19" s="18">
        <f>IF(ISNA(INDEX('annual Consensus'!$C$4:$AE$210,MATCH('per month Consensus'!$CE19,'annual Consensus'!$B$4:$B$210,0),MATCH('per month Consensus'!DL$4,'annual Consensus'!$C$3:$AE$3,0))),"",INDEX('annual Consensus'!$C$4:$AE$210,MATCH('per month Consensus'!$CE19,'annual Consensus'!$B$4:$B$210,0),MATCH('per month Consensus'!DL$4,'annual Consensus'!$C$3:$AE$3,0)))</f>
        <v>0</v>
      </c>
      <c r="DM19" s="18">
        <f>IF(ISNA(INDEX('annual Consensus'!$C$4:$AE$210,MATCH('per month Consensus'!$CE19,'annual Consensus'!$B$4:$B$210,0),MATCH('per month Consensus'!DM$4,'annual Consensus'!$C$3:$AE$3,0))),"",INDEX('annual Consensus'!$C$4:$AE$210,MATCH('per month Consensus'!$CE19,'annual Consensus'!$B$4:$B$210,0),MATCH('per month Consensus'!DM$4,'annual Consensus'!$C$3:$AE$3,0)))</f>
        <v>0</v>
      </c>
      <c r="DN19" s="18">
        <f>IF(ISNA(INDEX('annual Consensus'!$C$4:$AE$210,MATCH('per month Consensus'!$CE19,'annual Consensus'!$B$4:$B$210,0),MATCH('per month Consensus'!DN$4,'annual Consensus'!$C$3:$AE$3,0))),"",INDEX('annual Consensus'!$C$4:$AE$210,MATCH('per month Consensus'!$CE19,'annual Consensus'!$B$4:$B$210,0),MATCH('per month Consensus'!DN$4,'annual Consensus'!$C$3:$AE$3,0)))</f>
        <v>0</v>
      </c>
      <c r="DO19" s="18">
        <f>IF(ISNA(INDEX('annual Consensus'!$C$4:$AE$210,MATCH('per month Consensus'!$CE19,'annual Consensus'!$B$4:$B$210,0),MATCH('per month Consensus'!DO$4,'annual Consensus'!$C$3:$AE$3,0))),"",INDEX('annual Consensus'!$C$4:$AE$210,MATCH('per month Consensus'!$CE19,'annual Consensus'!$B$4:$B$210,0),MATCH('per month Consensus'!DO$4,'annual Consensus'!$C$3:$AE$3,0)))</f>
        <v>0</v>
      </c>
      <c r="DR19" s="18">
        <f t="shared" si="2"/>
        <v>1.1000000000000001</v>
      </c>
      <c r="DS19" s="18" t="str">
        <f t="shared" si="3"/>
        <v/>
      </c>
      <c r="DT19" s="18" t="str">
        <f t="shared" si="4"/>
        <v/>
      </c>
      <c r="DU19" s="18" t="str">
        <f t="shared" si="5"/>
        <v/>
      </c>
      <c r="DV19" s="18">
        <f t="shared" si="6"/>
        <v>1.6</v>
      </c>
      <c r="DW19" s="18" t="str">
        <f t="shared" si="7"/>
        <v/>
      </c>
      <c r="DX19" s="18" t="str">
        <f t="shared" si="8"/>
        <v/>
      </c>
      <c r="DY19" s="18" t="str">
        <f t="shared" si="9"/>
        <v/>
      </c>
      <c r="DZ19" s="18" t="str">
        <f t="shared" si="10"/>
        <v/>
      </c>
      <c r="EA19" s="18" t="str">
        <f t="shared" si="11"/>
        <v/>
      </c>
      <c r="EB19" s="18" t="str">
        <f t="shared" si="12"/>
        <v/>
      </c>
      <c r="EC19" s="18" t="str">
        <f t="shared" si="13"/>
        <v/>
      </c>
      <c r="ED19" s="18" t="str">
        <f t="shared" si="14"/>
        <v/>
      </c>
      <c r="EE19" s="18" t="str">
        <f t="shared" si="15"/>
        <v/>
      </c>
      <c r="EF19" s="18" t="str">
        <f t="shared" si="16"/>
        <v/>
      </c>
      <c r="EG19" s="18" t="str">
        <f t="shared" si="17"/>
        <v/>
      </c>
      <c r="EH19" s="18" t="str">
        <f t="shared" si="18"/>
        <v/>
      </c>
      <c r="EI19" s="18" t="str">
        <f t="shared" si="19"/>
        <v/>
      </c>
      <c r="EJ19" s="18" t="str">
        <f t="shared" si="20"/>
        <v/>
      </c>
      <c r="EK19" s="18" t="str">
        <f t="shared" si="21"/>
        <v/>
      </c>
      <c r="EL19" s="18" t="str">
        <f t="shared" si="22"/>
        <v/>
      </c>
      <c r="EM19" s="18" t="str">
        <f t="shared" si="23"/>
        <v/>
      </c>
      <c r="EN19" s="18" t="str">
        <f t="shared" si="24"/>
        <v/>
      </c>
      <c r="EO19" s="18" t="str">
        <f t="shared" si="25"/>
        <v/>
      </c>
      <c r="EP19" s="18" t="str">
        <f t="shared" si="26"/>
        <v/>
      </c>
      <c r="EQ19" s="18" t="str">
        <f t="shared" si="27"/>
        <v/>
      </c>
      <c r="ER19" s="18" t="str">
        <f t="shared" si="28"/>
        <v/>
      </c>
      <c r="ES19" s="18" t="str">
        <f t="shared" si="29"/>
        <v/>
      </c>
      <c r="ET19" s="18" t="str">
        <f t="shared" si="30"/>
        <v/>
      </c>
      <c r="EV19" s="86">
        <v>36404</v>
      </c>
      <c r="EW19" s="57" t="str">
        <f>IF(ISNA(VLOOKUP('per month Consensus'!$EV19,'5y averages Consensus'!$AG$9:$AK$36,'per month Consensus'!EW$2,FALSE)),"",VLOOKUP('per month Consensus'!$EV19,'5y averages Consensus'!$AG$9:$AK$36,'per month Consensus'!EW$2,FALSE))</f>
        <v/>
      </c>
      <c r="EX19" s="58" t="str">
        <f>IF(ISNA(VLOOKUP('per month Consensus'!$EV19,'5y averages Consensus'!$AG$9:$AK$36,'per month Consensus'!EX$2,FALSE)),"",VLOOKUP('per month Consensus'!$EV19,'5y averages Consensus'!$AG$9:$AK$36,'per month Consensus'!EX$2,FALSE))</f>
        <v/>
      </c>
      <c r="EY19" s="58" t="str">
        <f>IF(ISNA(VLOOKUP('per month Consensus'!$EV19,'5y averages Consensus'!$AG$9:$AK$36,'per month Consensus'!EY$2,FALSE)),"",VLOOKUP('per month Consensus'!$EV19,'5y averages Consensus'!$AG$9:$AK$36,'per month Consensus'!EY$2,FALSE))</f>
        <v/>
      </c>
      <c r="EZ19" s="59" t="str">
        <f>IF(ISNA(VLOOKUP('per month Consensus'!$EV19,'5y averages Consensus'!$AG$9:$AK$36,'per month Consensus'!EZ$2,FALSE)),"",VLOOKUP('per month Consensus'!$EV19,'5y averages Consensus'!$AG$9:$AK$36,'per month Consensus'!EZ$2,FALSE))</f>
        <v/>
      </c>
      <c r="FB19" s="53" t="str">
        <f t="shared" si="31"/>
        <v/>
      </c>
      <c r="FC19" s="53" t="str">
        <f t="shared" si="32"/>
        <v/>
      </c>
      <c r="FD19" s="53" t="str">
        <f t="shared" si="33"/>
        <v/>
      </c>
      <c r="FE19" s="53" t="str">
        <f t="shared" si="34"/>
        <v/>
      </c>
    </row>
    <row r="20" spans="2:161" x14ac:dyDescent="0.25">
      <c r="B20" s="22">
        <v>41640</v>
      </c>
      <c r="C20" s="18">
        <f>VLOOKUP($B20,'Data Consensus annual'!$BH$9:$BN$215,'per month Consensus'!C$1,FALSE)</f>
        <v>1.1250517646819946</v>
      </c>
      <c r="D20" s="18">
        <f>VLOOKUP($B20,'Data Consensus annual'!$BH$9:$BN$215,'per month Consensus'!D$1,FALSE)</f>
        <v>1.417316189495553</v>
      </c>
      <c r="E20" s="18" t="str">
        <f>VLOOKUP($B20,'Data Consensus annual'!$BH$9:$BN$215,'per month Consensus'!E$1,FALSE)</f>
        <v/>
      </c>
      <c r="F20" s="18" t="str">
        <f>VLOOKUP($B20,'Data Consensus annual'!$BH$9:$BN$215,'per month Consensus'!F$1,FALSE)</f>
        <v/>
      </c>
      <c r="G20" s="18" t="str">
        <f>VLOOKUP($B20,'Data Consensus annual'!$BH$9:$BN$215,'per month Consensus'!G$1,FALSE)</f>
        <v/>
      </c>
      <c r="H20" s="18" t="str">
        <f>VLOOKUP($B20,'Data Consensus annual'!$BH$9:$BN$215,'per month Consensus'!H$1,FALSE)</f>
        <v/>
      </c>
      <c r="I20" s="27"/>
      <c r="J20" s="5"/>
      <c r="K20" s="5"/>
      <c r="L20" s="5"/>
      <c r="M20" s="5"/>
      <c r="N20" s="5"/>
      <c r="CE20" s="14">
        <v>36434</v>
      </c>
      <c r="CF20" s="18" t="str">
        <f>IF(ISNA(VLOOKUP($CE20,'quarters Consensus'!$GJ$9:$GP$25,'per month Consensus'!J$1,FALSE)),"",VLOOKUP($CE20,'quarters Consensus'!$GJ$9:$GP$25,'per month Consensus'!J$1,FALSE))</f>
        <v/>
      </c>
      <c r="CG20" s="18" t="str">
        <f>IF(ISNA(VLOOKUP($CE20,'quarters Consensus'!$GJ$9:$GP$25,'per month Consensus'!K$1,FALSE)),"",VLOOKUP($CE20,'quarters Consensus'!$GJ$9:$GP$25,'per month Consensus'!K$1,FALSE))</f>
        <v/>
      </c>
      <c r="CH20" s="18" t="str">
        <f>IF(ISNA(VLOOKUP($CE20,'quarters Consensus'!$GJ$9:$GP$25,'per month Consensus'!L$1,FALSE)),"",VLOOKUP($CE20,'quarters Consensus'!$GJ$9:$GP$25,'per month Consensus'!L$1,FALSE))</f>
        <v/>
      </c>
      <c r="CI20" s="18" t="str">
        <f>IF(ISNA(VLOOKUP($CE20,'quarters Consensus'!$GJ$9:$GP$25,'per month Consensus'!M$1,FALSE)),"",VLOOKUP($CE20,'quarters Consensus'!$GJ$9:$GP$25,'per month Consensus'!M$1,FALSE))</f>
        <v/>
      </c>
      <c r="CJ20" s="18" t="str">
        <f>IF(ISNA(VLOOKUP($CE20,'quarters Consensus'!$GJ$9:$GP$25,'per month Consensus'!N$1,FALSE)),"",VLOOKUP($CE20,'quarters Consensus'!$GJ$9:$GP$25,'per month Consensus'!N$1,FALSE))</f>
        <v/>
      </c>
      <c r="CK20" s="18" t="str">
        <f>IF(ISNA(VLOOKUP($CE20,'quarters Consensus'!$GJ$9:$GP$25,'per month Consensus'!O$1,FALSE)),"",VLOOKUP($CE20,'quarters Consensus'!$GJ$9:$GP$25,'per month Consensus'!O$1,FALSE))</f>
        <v/>
      </c>
      <c r="CL20" s="18"/>
      <c r="CM20" s="18">
        <f>IF(ISNA(INDEX('annual Consensus'!$C$4:$AE$210,MATCH('per month Consensus'!$CE20,'annual Consensus'!$B$4:$B$210,0),MATCH('per month Consensus'!CM$4,'annual Consensus'!$C$3:$AE$3,0))),"",INDEX('annual Consensus'!$C$4:$AE$210,MATCH('per month Consensus'!$CE20,'annual Consensus'!$B$4:$B$210,0),MATCH('per month Consensus'!CM$4,'annual Consensus'!$C$3:$AE$3,0)))</f>
        <v>1.1000000000000001</v>
      </c>
      <c r="CN20" s="18">
        <f>IF(ISNA(INDEX('annual Consensus'!$C$4:$AE$210,MATCH('per month Consensus'!$CE20,'annual Consensus'!$B$4:$B$210,0),MATCH('per month Consensus'!CN$4,'annual Consensus'!$C$3:$AE$3,0))),"",INDEX('annual Consensus'!$C$4:$AE$210,MATCH('per month Consensus'!$CE20,'annual Consensus'!$B$4:$B$210,0),MATCH('per month Consensus'!CN$4,'annual Consensus'!$C$3:$AE$3,0)))</f>
        <v>0</v>
      </c>
      <c r="CO20" s="18">
        <f>IF(ISNA(INDEX('annual Consensus'!$C$4:$AE$210,MATCH('per month Consensus'!$CE20,'annual Consensus'!$B$4:$B$210,0),MATCH('per month Consensus'!CO$4,'annual Consensus'!$C$3:$AE$3,0))),"",INDEX('annual Consensus'!$C$4:$AE$210,MATCH('per month Consensus'!$CE20,'annual Consensus'!$B$4:$B$210,0),MATCH('per month Consensus'!CO$4,'annual Consensus'!$C$3:$AE$3,0)))</f>
        <v>0</v>
      </c>
      <c r="CP20" s="18">
        <f>IF(ISNA(INDEX('annual Consensus'!$C$4:$AE$210,MATCH('per month Consensus'!$CE20,'annual Consensus'!$B$4:$B$210,0),MATCH('per month Consensus'!CP$4,'annual Consensus'!$C$3:$AE$3,0))),"",INDEX('annual Consensus'!$C$4:$AE$210,MATCH('per month Consensus'!$CE20,'annual Consensus'!$B$4:$B$210,0),MATCH('per month Consensus'!CP$4,'annual Consensus'!$C$3:$AE$3,0)))</f>
        <v>1.5</v>
      </c>
      <c r="CQ20" s="18">
        <f>IF(ISNA(INDEX('annual Consensus'!$C$4:$AE$210,MATCH('per month Consensus'!$CE20,'annual Consensus'!$B$4:$B$210,0),MATCH('per month Consensus'!CQ$4,'annual Consensus'!$C$3:$AE$3,0))),"",INDEX('annual Consensus'!$C$4:$AE$210,MATCH('per month Consensus'!$CE20,'annual Consensus'!$B$4:$B$210,0),MATCH('per month Consensus'!CQ$4,'annual Consensus'!$C$3:$AE$3,0)))</f>
        <v>0</v>
      </c>
      <c r="CR20" s="18">
        <f>IF(ISNA(INDEX('annual Consensus'!$C$4:$AE$210,MATCH('per month Consensus'!$CE20,'annual Consensus'!$B$4:$B$210,0),MATCH('per month Consensus'!CR$4,'annual Consensus'!$C$3:$AE$3,0))),"",INDEX('annual Consensus'!$C$4:$AE$210,MATCH('per month Consensus'!$CE20,'annual Consensus'!$B$4:$B$210,0),MATCH('per month Consensus'!CR$4,'annual Consensus'!$C$3:$AE$3,0)))</f>
        <v>0</v>
      </c>
      <c r="CS20" s="18">
        <f>IF(ISNA(INDEX('annual Consensus'!$C$4:$AE$210,MATCH('per month Consensus'!$CE20,'annual Consensus'!$B$4:$B$210,0),MATCH('per month Consensus'!CS$4,'annual Consensus'!$C$3:$AE$3,0))),"",INDEX('annual Consensus'!$C$4:$AE$210,MATCH('per month Consensus'!$CE20,'annual Consensus'!$B$4:$B$210,0),MATCH('per month Consensus'!CS$4,'annual Consensus'!$C$3:$AE$3,0)))</f>
        <v>0</v>
      </c>
      <c r="CT20" s="18">
        <f>IF(ISNA(INDEX('annual Consensus'!$C$4:$AE$210,MATCH('per month Consensus'!$CE20,'annual Consensus'!$B$4:$B$210,0),MATCH('per month Consensus'!CT$4,'annual Consensus'!$C$3:$AE$3,0))),"",INDEX('annual Consensus'!$C$4:$AE$210,MATCH('per month Consensus'!$CE20,'annual Consensus'!$B$4:$B$210,0),MATCH('per month Consensus'!CT$4,'annual Consensus'!$C$3:$AE$3,0)))</f>
        <v>0</v>
      </c>
      <c r="CU20" s="18">
        <f>IF(ISNA(INDEX('annual Consensus'!$C$4:$AE$210,MATCH('per month Consensus'!$CE20,'annual Consensus'!$B$4:$B$210,0),MATCH('per month Consensus'!CU$4,'annual Consensus'!$C$3:$AE$3,0))),"",INDEX('annual Consensus'!$C$4:$AE$210,MATCH('per month Consensus'!$CE20,'annual Consensus'!$B$4:$B$210,0),MATCH('per month Consensus'!CU$4,'annual Consensus'!$C$3:$AE$3,0)))</f>
        <v>0</v>
      </c>
      <c r="CV20" s="18">
        <f>IF(ISNA(INDEX('annual Consensus'!$C$4:$AE$210,MATCH('per month Consensus'!$CE20,'annual Consensus'!$B$4:$B$210,0),MATCH('per month Consensus'!CV$4,'annual Consensus'!$C$3:$AE$3,0))),"",INDEX('annual Consensus'!$C$4:$AE$210,MATCH('per month Consensus'!$CE20,'annual Consensus'!$B$4:$B$210,0),MATCH('per month Consensus'!CV$4,'annual Consensus'!$C$3:$AE$3,0)))</f>
        <v>0</v>
      </c>
      <c r="CW20" s="18">
        <f>IF(ISNA(INDEX('annual Consensus'!$C$4:$AE$210,MATCH('per month Consensus'!$CE20,'annual Consensus'!$B$4:$B$210,0),MATCH('per month Consensus'!CW$4,'annual Consensus'!$C$3:$AE$3,0))),"",INDEX('annual Consensus'!$C$4:$AE$210,MATCH('per month Consensus'!$CE20,'annual Consensus'!$B$4:$B$210,0),MATCH('per month Consensus'!CW$4,'annual Consensus'!$C$3:$AE$3,0)))</f>
        <v>0</v>
      </c>
      <c r="CX20" s="18">
        <f>IF(ISNA(INDEX('annual Consensus'!$C$4:$AE$210,MATCH('per month Consensus'!$CE20,'annual Consensus'!$B$4:$B$210,0),MATCH('per month Consensus'!CX$4,'annual Consensus'!$C$3:$AE$3,0))),"",INDEX('annual Consensus'!$C$4:$AE$210,MATCH('per month Consensus'!$CE20,'annual Consensus'!$B$4:$B$210,0),MATCH('per month Consensus'!CX$4,'annual Consensus'!$C$3:$AE$3,0)))</f>
        <v>0</v>
      </c>
      <c r="CY20" s="18">
        <f>IF(ISNA(INDEX('annual Consensus'!$C$4:$AE$210,MATCH('per month Consensus'!$CE20,'annual Consensus'!$B$4:$B$210,0),MATCH('per month Consensus'!CY$4,'annual Consensus'!$C$3:$AE$3,0))),"",INDEX('annual Consensus'!$C$4:$AE$210,MATCH('per month Consensus'!$CE20,'annual Consensus'!$B$4:$B$210,0),MATCH('per month Consensus'!CY$4,'annual Consensus'!$C$3:$AE$3,0)))</f>
        <v>0</v>
      </c>
      <c r="CZ20" s="18" t="str">
        <f>IF(ISNA(INDEX('annual Consensus'!$C$4:$AE$210,MATCH('per month Consensus'!$CE20,'annual Consensus'!$B$4:$B$210,0),MATCH('per month Consensus'!CZ$4,'annual Consensus'!$C$3:$AE$3,0))),"",INDEX('annual Consensus'!$C$4:$AE$210,MATCH('per month Consensus'!$CE20,'annual Consensus'!$B$4:$B$210,0),MATCH('per month Consensus'!CZ$4,'annual Consensus'!$C$3:$AE$3,0)))</f>
        <v/>
      </c>
      <c r="DA20" s="18">
        <f>IF(ISNA(INDEX('annual Consensus'!$C$4:$AE$210,MATCH('per month Consensus'!$CE20,'annual Consensus'!$B$4:$B$210,0),MATCH('per month Consensus'!DA$4,'annual Consensus'!$C$3:$AE$3,0))),"",INDEX('annual Consensus'!$C$4:$AE$210,MATCH('per month Consensus'!$CE20,'annual Consensus'!$B$4:$B$210,0),MATCH('per month Consensus'!DA$4,'annual Consensus'!$C$3:$AE$3,0)))</f>
        <v>0</v>
      </c>
      <c r="DB20" s="18">
        <f>IF(ISNA(INDEX('annual Consensus'!$C$4:$AE$210,MATCH('per month Consensus'!$CE20,'annual Consensus'!$B$4:$B$210,0),MATCH('per month Consensus'!DB$4,'annual Consensus'!$C$3:$AE$3,0))),"",INDEX('annual Consensus'!$C$4:$AE$210,MATCH('per month Consensus'!$CE20,'annual Consensus'!$B$4:$B$210,0),MATCH('per month Consensus'!DB$4,'annual Consensus'!$C$3:$AE$3,0)))</f>
        <v>0</v>
      </c>
      <c r="DC20" s="18">
        <f>IF(ISNA(INDEX('annual Consensus'!$C$4:$AE$210,MATCH('per month Consensus'!$CE20,'annual Consensus'!$B$4:$B$210,0),MATCH('per month Consensus'!DC$4,'annual Consensus'!$C$3:$AE$3,0))),"",INDEX('annual Consensus'!$C$4:$AE$210,MATCH('per month Consensus'!$CE20,'annual Consensus'!$B$4:$B$210,0),MATCH('per month Consensus'!DC$4,'annual Consensus'!$C$3:$AE$3,0)))</f>
        <v>0</v>
      </c>
      <c r="DD20" s="18" t="str">
        <f>IF(ISNA(INDEX('annual Consensus'!$C$4:$AE$210,MATCH('per month Consensus'!$CE20,'annual Consensus'!$B$4:$B$210,0),MATCH('per month Consensus'!DD$4,'annual Consensus'!$C$3:$AE$3,0))),"",INDEX('annual Consensus'!$C$4:$AE$210,MATCH('per month Consensus'!$CE20,'annual Consensus'!$B$4:$B$210,0),MATCH('per month Consensus'!DD$4,'annual Consensus'!$C$3:$AE$3,0)))</f>
        <v/>
      </c>
      <c r="DE20" s="18">
        <f>IF(ISNA(INDEX('annual Consensus'!$C$4:$AE$210,MATCH('per month Consensus'!$CE20,'annual Consensus'!$B$4:$B$210,0),MATCH('per month Consensus'!DE$4,'annual Consensus'!$C$3:$AE$3,0))),"",INDEX('annual Consensus'!$C$4:$AE$210,MATCH('per month Consensus'!$CE20,'annual Consensus'!$B$4:$B$210,0),MATCH('per month Consensus'!DE$4,'annual Consensus'!$C$3:$AE$3,0)))</f>
        <v>0</v>
      </c>
      <c r="DF20" s="18">
        <f>IF(ISNA(INDEX('annual Consensus'!$C$4:$AE$210,MATCH('per month Consensus'!$CE20,'annual Consensus'!$B$4:$B$210,0),MATCH('per month Consensus'!DF$4,'annual Consensus'!$C$3:$AE$3,0))),"",INDEX('annual Consensus'!$C$4:$AE$210,MATCH('per month Consensus'!$CE20,'annual Consensus'!$B$4:$B$210,0),MATCH('per month Consensus'!DF$4,'annual Consensus'!$C$3:$AE$3,0)))</f>
        <v>0</v>
      </c>
      <c r="DG20" s="18">
        <f>IF(ISNA(INDEX('annual Consensus'!$C$4:$AE$210,MATCH('per month Consensus'!$CE20,'annual Consensus'!$B$4:$B$210,0),MATCH('per month Consensus'!DG$4,'annual Consensus'!$C$3:$AE$3,0))),"",INDEX('annual Consensus'!$C$4:$AE$210,MATCH('per month Consensus'!$CE20,'annual Consensus'!$B$4:$B$210,0),MATCH('per month Consensus'!DG$4,'annual Consensus'!$C$3:$AE$3,0)))</f>
        <v>0</v>
      </c>
      <c r="DH20" s="18" t="str">
        <f>IF(ISNA(INDEX('annual Consensus'!$C$4:$AE$210,MATCH('per month Consensus'!$CE20,'annual Consensus'!$B$4:$B$210,0),MATCH('per month Consensus'!DH$4,'annual Consensus'!$C$3:$AE$3,0))),"",INDEX('annual Consensus'!$C$4:$AE$210,MATCH('per month Consensus'!$CE20,'annual Consensus'!$B$4:$B$210,0),MATCH('per month Consensus'!DH$4,'annual Consensus'!$C$3:$AE$3,0)))</f>
        <v/>
      </c>
      <c r="DI20" s="18">
        <f>IF(ISNA(INDEX('annual Consensus'!$C$4:$AE$210,MATCH('per month Consensus'!$CE20,'annual Consensus'!$B$4:$B$210,0),MATCH('per month Consensus'!DI$4,'annual Consensus'!$C$3:$AE$3,0))),"",INDEX('annual Consensus'!$C$4:$AE$210,MATCH('per month Consensus'!$CE20,'annual Consensus'!$B$4:$B$210,0),MATCH('per month Consensus'!DI$4,'annual Consensus'!$C$3:$AE$3,0)))</f>
        <v>0</v>
      </c>
      <c r="DJ20" s="18">
        <f>IF(ISNA(INDEX('annual Consensus'!$C$4:$AE$210,MATCH('per month Consensus'!$CE20,'annual Consensus'!$B$4:$B$210,0),MATCH('per month Consensus'!DJ$4,'annual Consensus'!$C$3:$AE$3,0))),"",INDEX('annual Consensus'!$C$4:$AE$210,MATCH('per month Consensus'!$CE20,'annual Consensus'!$B$4:$B$210,0),MATCH('per month Consensus'!DJ$4,'annual Consensus'!$C$3:$AE$3,0)))</f>
        <v>0</v>
      </c>
      <c r="DK20" s="18">
        <f>IF(ISNA(INDEX('annual Consensus'!$C$4:$AE$210,MATCH('per month Consensus'!$CE20,'annual Consensus'!$B$4:$B$210,0),MATCH('per month Consensus'!DK$4,'annual Consensus'!$C$3:$AE$3,0))),"",INDEX('annual Consensus'!$C$4:$AE$210,MATCH('per month Consensus'!$CE20,'annual Consensus'!$B$4:$B$210,0),MATCH('per month Consensus'!DK$4,'annual Consensus'!$C$3:$AE$3,0)))</f>
        <v>0</v>
      </c>
      <c r="DL20" s="18" t="str">
        <f>IF(ISNA(INDEX('annual Consensus'!$C$4:$AE$210,MATCH('per month Consensus'!$CE20,'annual Consensus'!$B$4:$B$210,0),MATCH('per month Consensus'!DL$4,'annual Consensus'!$C$3:$AE$3,0))),"",INDEX('annual Consensus'!$C$4:$AE$210,MATCH('per month Consensus'!$CE20,'annual Consensus'!$B$4:$B$210,0),MATCH('per month Consensus'!DL$4,'annual Consensus'!$C$3:$AE$3,0)))</f>
        <v/>
      </c>
      <c r="DM20" s="18">
        <f>IF(ISNA(INDEX('annual Consensus'!$C$4:$AE$210,MATCH('per month Consensus'!$CE20,'annual Consensus'!$B$4:$B$210,0),MATCH('per month Consensus'!DM$4,'annual Consensus'!$C$3:$AE$3,0))),"",INDEX('annual Consensus'!$C$4:$AE$210,MATCH('per month Consensus'!$CE20,'annual Consensus'!$B$4:$B$210,0),MATCH('per month Consensus'!DM$4,'annual Consensus'!$C$3:$AE$3,0)))</f>
        <v>0</v>
      </c>
      <c r="DN20" s="18">
        <f>IF(ISNA(INDEX('annual Consensus'!$C$4:$AE$210,MATCH('per month Consensus'!$CE20,'annual Consensus'!$B$4:$B$210,0),MATCH('per month Consensus'!DN$4,'annual Consensus'!$C$3:$AE$3,0))),"",INDEX('annual Consensus'!$C$4:$AE$210,MATCH('per month Consensus'!$CE20,'annual Consensus'!$B$4:$B$210,0),MATCH('per month Consensus'!DN$4,'annual Consensus'!$C$3:$AE$3,0)))</f>
        <v>0</v>
      </c>
      <c r="DO20" s="18">
        <f>IF(ISNA(INDEX('annual Consensus'!$C$4:$AE$210,MATCH('per month Consensus'!$CE20,'annual Consensus'!$B$4:$B$210,0),MATCH('per month Consensus'!DO$4,'annual Consensus'!$C$3:$AE$3,0))),"",INDEX('annual Consensus'!$C$4:$AE$210,MATCH('per month Consensus'!$CE20,'annual Consensus'!$B$4:$B$210,0),MATCH('per month Consensus'!DO$4,'annual Consensus'!$C$3:$AE$3,0)))</f>
        <v>0</v>
      </c>
      <c r="DR20" s="18">
        <f t="shared" si="2"/>
        <v>1.1000000000000001</v>
      </c>
      <c r="DS20" s="18" t="str">
        <f t="shared" si="3"/>
        <v/>
      </c>
      <c r="DT20" s="18" t="str">
        <f t="shared" si="4"/>
        <v/>
      </c>
      <c r="DU20" s="18">
        <f t="shared" si="5"/>
        <v>1.5</v>
      </c>
      <c r="DV20" s="18" t="str">
        <f t="shared" si="6"/>
        <v/>
      </c>
      <c r="DW20" s="18" t="str">
        <f t="shared" si="7"/>
        <v/>
      </c>
      <c r="DX20" s="18" t="str">
        <f t="shared" si="8"/>
        <v/>
      </c>
      <c r="DY20" s="18" t="str">
        <f t="shared" si="9"/>
        <v/>
      </c>
      <c r="DZ20" s="18" t="str">
        <f t="shared" si="10"/>
        <v/>
      </c>
      <c r="EA20" s="18" t="str">
        <f t="shared" si="11"/>
        <v/>
      </c>
      <c r="EB20" s="18" t="str">
        <f t="shared" si="12"/>
        <v/>
      </c>
      <c r="EC20" s="18" t="str">
        <f t="shared" si="13"/>
        <v/>
      </c>
      <c r="ED20" s="18" t="str">
        <f t="shared" si="14"/>
        <v/>
      </c>
      <c r="EE20" s="18" t="str">
        <f t="shared" si="15"/>
        <v/>
      </c>
      <c r="EF20" s="18" t="str">
        <f t="shared" si="16"/>
        <v/>
      </c>
      <c r="EG20" s="18" t="str">
        <f t="shared" si="17"/>
        <v/>
      </c>
      <c r="EH20" s="18" t="str">
        <f t="shared" si="18"/>
        <v/>
      </c>
      <c r="EI20" s="18" t="str">
        <f t="shared" si="19"/>
        <v/>
      </c>
      <c r="EJ20" s="18" t="str">
        <f t="shared" si="20"/>
        <v/>
      </c>
      <c r="EK20" s="18" t="str">
        <f t="shared" si="21"/>
        <v/>
      </c>
      <c r="EL20" s="18" t="str">
        <f t="shared" si="22"/>
        <v/>
      </c>
      <c r="EM20" s="18" t="str">
        <f t="shared" si="23"/>
        <v/>
      </c>
      <c r="EN20" s="18" t="str">
        <f t="shared" si="24"/>
        <v/>
      </c>
      <c r="EO20" s="18" t="str">
        <f t="shared" si="25"/>
        <v/>
      </c>
      <c r="EP20" s="18" t="str">
        <f t="shared" si="26"/>
        <v/>
      </c>
      <c r="EQ20" s="18" t="str">
        <f t="shared" si="27"/>
        <v/>
      </c>
      <c r="ER20" s="18" t="str">
        <f t="shared" si="28"/>
        <v/>
      </c>
      <c r="ES20" s="18" t="str">
        <f t="shared" si="29"/>
        <v/>
      </c>
      <c r="ET20" s="18" t="str">
        <f t="shared" si="30"/>
        <v/>
      </c>
      <c r="EV20" s="86">
        <v>36434</v>
      </c>
      <c r="EW20" s="57" t="str">
        <f>IF(ISNA(VLOOKUP('per month Consensus'!$EV20,'5y averages Consensus'!$AG$9:$AK$36,'per month Consensus'!EW$2,FALSE)),"",VLOOKUP('per month Consensus'!$EV20,'5y averages Consensus'!$AG$9:$AK$36,'per month Consensus'!EW$2,FALSE))</f>
        <v/>
      </c>
      <c r="EX20" s="58" t="str">
        <f>IF(ISNA(VLOOKUP('per month Consensus'!$EV20,'5y averages Consensus'!$AG$9:$AK$36,'per month Consensus'!EX$2,FALSE)),"",VLOOKUP('per month Consensus'!$EV20,'5y averages Consensus'!$AG$9:$AK$36,'per month Consensus'!EX$2,FALSE))</f>
        <v/>
      </c>
      <c r="EY20" s="58" t="str">
        <f>IF(ISNA(VLOOKUP('per month Consensus'!$EV20,'5y averages Consensus'!$AG$9:$AK$36,'per month Consensus'!EY$2,FALSE)),"",VLOOKUP('per month Consensus'!$EV20,'5y averages Consensus'!$AG$9:$AK$36,'per month Consensus'!EY$2,FALSE))</f>
        <v/>
      </c>
      <c r="EZ20" s="59" t="str">
        <f>IF(ISNA(VLOOKUP('per month Consensus'!$EV20,'5y averages Consensus'!$AG$9:$AK$36,'per month Consensus'!EZ$2,FALSE)),"",VLOOKUP('per month Consensus'!$EV20,'5y averages Consensus'!$AG$9:$AK$36,'per month Consensus'!EZ$2,FALSE))</f>
        <v/>
      </c>
      <c r="FB20" s="53" t="str">
        <f t="shared" si="31"/>
        <v/>
      </c>
      <c r="FC20" s="53" t="str">
        <f t="shared" si="32"/>
        <v/>
      </c>
      <c r="FD20" s="53" t="str">
        <f t="shared" si="33"/>
        <v/>
      </c>
      <c r="FE20" s="53" t="str">
        <f t="shared" si="34"/>
        <v/>
      </c>
    </row>
    <row r="21" spans="2:161" x14ac:dyDescent="0.25">
      <c r="B21" s="22">
        <v>42005</v>
      </c>
      <c r="C21" s="18">
        <f>VLOOKUP($B21,'Data Consensus annual'!$BH$9:$BN$215,'per month Consensus'!C$1,FALSE)</f>
        <v>0.14932610585685985</v>
      </c>
      <c r="D21" s="18">
        <f>VLOOKUP($B21,'Data Consensus annual'!$BH$9:$BN$215,'per month Consensus'!D$1,FALSE)</f>
        <v>1.1748105348614823</v>
      </c>
      <c r="E21" s="18">
        <f>VLOOKUP($B21,'Data Consensus annual'!$BH$9:$BN$215,'per month Consensus'!E$1,FALSE)</f>
        <v>1.4739699969661078</v>
      </c>
      <c r="F21" s="18">
        <f>VLOOKUP($B21,'Data Consensus annual'!$BH$9:$BN$215,'per month Consensus'!F$1,FALSE)</f>
        <v>1.5859895659447476</v>
      </c>
      <c r="G21" s="18">
        <f>VLOOKUP($B21,'Data Consensus annual'!$BH$9:$BN$215,'per month Consensus'!G$1,FALSE)</f>
        <v>1.6884443575581207</v>
      </c>
      <c r="H21" s="18">
        <f>VLOOKUP($B21,'Data Consensus annual'!$BH$9:$BN$215,'per month Consensus'!H$1,FALSE)</f>
        <v>1.8995898580547088</v>
      </c>
      <c r="I21" s="27"/>
      <c r="J21" s="5"/>
      <c r="K21" s="5"/>
      <c r="L21" s="5"/>
      <c r="M21" s="5"/>
      <c r="N21" s="5"/>
      <c r="CE21" s="14">
        <v>36465</v>
      </c>
      <c r="CF21" s="18" t="str">
        <f>IF(ISNA(VLOOKUP($CE21,'quarters Consensus'!$GJ$9:$GP$25,'per month Consensus'!J$1,FALSE)),"",VLOOKUP($CE21,'quarters Consensus'!$GJ$9:$GP$25,'per month Consensus'!J$1,FALSE))</f>
        <v/>
      </c>
      <c r="CG21" s="18" t="str">
        <f>IF(ISNA(VLOOKUP($CE21,'quarters Consensus'!$GJ$9:$GP$25,'per month Consensus'!K$1,FALSE)),"",VLOOKUP($CE21,'quarters Consensus'!$GJ$9:$GP$25,'per month Consensus'!K$1,FALSE))</f>
        <v/>
      </c>
      <c r="CH21" s="18" t="str">
        <f>IF(ISNA(VLOOKUP($CE21,'quarters Consensus'!$GJ$9:$GP$25,'per month Consensus'!L$1,FALSE)),"",VLOOKUP($CE21,'quarters Consensus'!$GJ$9:$GP$25,'per month Consensus'!L$1,FALSE))</f>
        <v/>
      </c>
      <c r="CI21" s="18" t="str">
        <f>IF(ISNA(VLOOKUP($CE21,'quarters Consensus'!$GJ$9:$GP$25,'per month Consensus'!M$1,FALSE)),"",VLOOKUP($CE21,'quarters Consensus'!$GJ$9:$GP$25,'per month Consensus'!M$1,FALSE))</f>
        <v/>
      </c>
      <c r="CJ21" s="18" t="str">
        <f>IF(ISNA(VLOOKUP($CE21,'quarters Consensus'!$GJ$9:$GP$25,'per month Consensus'!N$1,FALSE)),"",VLOOKUP($CE21,'quarters Consensus'!$GJ$9:$GP$25,'per month Consensus'!N$1,FALSE))</f>
        <v/>
      </c>
      <c r="CK21" s="18" t="str">
        <f>IF(ISNA(VLOOKUP($CE21,'quarters Consensus'!$GJ$9:$GP$25,'per month Consensus'!O$1,FALSE)),"",VLOOKUP($CE21,'quarters Consensus'!$GJ$9:$GP$25,'per month Consensus'!O$1,FALSE))</f>
        <v/>
      </c>
      <c r="CL21" s="18"/>
      <c r="CM21" s="18">
        <f>IF(ISNA(INDEX('annual Consensus'!$C$4:$AE$210,MATCH('per month Consensus'!$CE21,'annual Consensus'!$B$4:$B$210,0),MATCH('per month Consensus'!CM$4,'annual Consensus'!$C$3:$AE$3,0))),"",INDEX('annual Consensus'!$C$4:$AE$210,MATCH('per month Consensus'!$CE21,'annual Consensus'!$B$4:$B$210,0),MATCH('per month Consensus'!CM$4,'annual Consensus'!$C$3:$AE$3,0)))</f>
        <v>1.1000000000000001</v>
      </c>
      <c r="CN21" s="18">
        <f>IF(ISNA(INDEX('annual Consensus'!$C$4:$AE$210,MATCH('per month Consensus'!$CE21,'annual Consensus'!$B$4:$B$210,0),MATCH('per month Consensus'!CN$4,'annual Consensus'!$C$3:$AE$3,0))),"",INDEX('annual Consensus'!$C$4:$AE$210,MATCH('per month Consensus'!$CE21,'annual Consensus'!$B$4:$B$210,0),MATCH('per month Consensus'!CN$4,'annual Consensus'!$C$3:$AE$3,0)))</f>
        <v>0</v>
      </c>
      <c r="CO21" s="18">
        <f>IF(ISNA(INDEX('annual Consensus'!$C$4:$AE$210,MATCH('per month Consensus'!$CE21,'annual Consensus'!$B$4:$B$210,0),MATCH('per month Consensus'!CO$4,'annual Consensus'!$C$3:$AE$3,0))),"",INDEX('annual Consensus'!$C$4:$AE$210,MATCH('per month Consensus'!$CE21,'annual Consensus'!$B$4:$B$210,0),MATCH('per month Consensus'!CO$4,'annual Consensus'!$C$3:$AE$3,0)))</f>
        <v>1.5</v>
      </c>
      <c r="CP21" s="18">
        <f>IF(ISNA(INDEX('annual Consensus'!$C$4:$AE$210,MATCH('per month Consensus'!$CE21,'annual Consensus'!$B$4:$B$210,0),MATCH('per month Consensus'!CP$4,'annual Consensus'!$C$3:$AE$3,0))),"",INDEX('annual Consensus'!$C$4:$AE$210,MATCH('per month Consensus'!$CE21,'annual Consensus'!$B$4:$B$210,0),MATCH('per month Consensus'!CP$4,'annual Consensus'!$C$3:$AE$3,0)))</f>
        <v>0</v>
      </c>
      <c r="CQ21" s="18">
        <f>IF(ISNA(INDEX('annual Consensus'!$C$4:$AE$210,MATCH('per month Consensus'!$CE21,'annual Consensus'!$B$4:$B$210,0),MATCH('per month Consensus'!CQ$4,'annual Consensus'!$C$3:$AE$3,0))),"",INDEX('annual Consensus'!$C$4:$AE$210,MATCH('per month Consensus'!$CE21,'annual Consensus'!$B$4:$B$210,0),MATCH('per month Consensus'!CQ$4,'annual Consensus'!$C$3:$AE$3,0)))</f>
        <v>0</v>
      </c>
      <c r="CR21" s="18">
        <f>IF(ISNA(INDEX('annual Consensus'!$C$4:$AE$210,MATCH('per month Consensus'!$CE21,'annual Consensus'!$B$4:$B$210,0),MATCH('per month Consensus'!CR$4,'annual Consensus'!$C$3:$AE$3,0))),"",INDEX('annual Consensus'!$C$4:$AE$210,MATCH('per month Consensus'!$CE21,'annual Consensus'!$B$4:$B$210,0),MATCH('per month Consensus'!CR$4,'annual Consensus'!$C$3:$AE$3,0)))</f>
        <v>0</v>
      </c>
      <c r="CS21" s="18">
        <f>IF(ISNA(INDEX('annual Consensus'!$C$4:$AE$210,MATCH('per month Consensus'!$CE21,'annual Consensus'!$B$4:$B$210,0),MATCH('per month Consensus'!CS$4,'annual Consensus'!$C$3:$AE$3,0))),"",INDEX('annual Consensus'!$C$4:$AE$210,MATCH('per month Consensus'!$CE21,'annual Consensus'!$B$4:$B$210,0),MATCH('per month Consensus'!CS$4,'annual Consensus'!$C$3:$AE$3,0)))</f>
        <v>0</v>
      </c>
      <c r="CT21" s="18">
        <f>IF(ISNA(INDEX('annual Consensus'!$C$4:$AE$210,MATCH('per month Consensus'!$CE21,'annual Consensus'!$B$4:$B$210,0),MATCH('per month Consensus'!CT$4,'annual Consensus'!$C$3:$AE$3,0))),"",INDEX('annual Consensus'!$C$4:$AE$210,MATCH('per month Consensus'!$CE21,'annual Consensus'!$B$4:$B$210,0),MATCH('per month Consensus'!CT$4,'annual Consensus'!$C$3:$AE$3,0)))</f>
        <v>0</v>
      </c>
      <c r="CU21" s="18">
        <f>IF(ISNA(INDEX('annual Consensus'!$C$4:$AE$210,MATCH('per month Consensus'!$CE21,'annual Consensus'!$B$4:$B$210,0),MATCH('per month Consensus'!CU$4,'annual Consensus'!$C$3:$AE$3,0))),"",INDEX('annual Consensus'!$C$4:$AE$210,MATCH('per month Consensus'!$CE21,'annual Consensus'!$B$4:$B$210,0),MATCH('per month Consensus'!CU$4,'annual Consensus'!$C$3:$AE$3,0)))</f>
        <v>0</v>
      </c>
      <c r="CV21" s="18">
        <f>IF(ISNA(INDEX('annual Consensus'!$C$4:$AE$210,MATCH('per month Consensus'!$CE21,'annual Consensus'!$B$4:$B$210,0),MATCH('per month Consensus'!CV$4,'annual Consensus'!$C$3:$AE$3,0))),"",INDEX('annual Consensus'!$C$4:$AE$210,MATCH('per month Consensus'!$CE21,'annual Consensus'!$B$4:$B$210,0),MATCH('per month Consensus'!CV$4,'annual Consensus'!$C$3:$AE$3,0)))</f>
        <v>0</v>
      </c>
      <c r="CW21" s="18">
        <f>IF(ISNA(INDEX('annual Consensus'!$C$4:$AE$210,MATCH('per month Consensus'!$CE21,'annual Consensus'!$B$4:$B$210,0),MATCH('per month Consensus'!CW$4,'annual Consensus'!$C$3:$AE$3,0))),"",INDEX('annual Consensus'!$C$4:$AE$210,MATCH('per month Consensus'!$CE21,'annual Consensus'!$B$4:$B$210,0),MATCH('per month Consensus'!CW$4,'annual Consensus'!$C$3:$AE$3,0)))</f>
        <v>0</v>
      </c>
      <c r="CX21" s="18">
        <f>IF(ISNA(INDEX('annual Consensus'!$C$4:$AE$210,MATCH('per month Consensus'!$CE21,'annual Consensus'!$B$4:$B$210,0),MATCH('per month Consensus'!CX$4,'annual Consensus'!$C$3:$AE$3,0))),"",INDEX('annual Consensus'!$C$4:$AE$210,MATCH('per month Consensus'!$CE21,'annual Consensus'!$B$4:$B$210,0),MATCH('per month Consensus'!CX$4,'annual Consensus'!$C$3:$AE$3,0)))</f>
        <v>0</v>
      </c>
      <c r="CY21" s="18">
        <f>IF(ISNA(INDEX('annual Consensus'!$C$4:$AE$210,MATCH('per month Consensus'!$CE21,'annual Consensus'!$B$4:$B$210,0),MATCH('per month Consensus'!CY$4,'annual Consensus'!$C$3:$AE$3,0))),"",INDEX('annual Consensus'!$C$4:$AE$210,MATCH('per month Consensus'!$CE21,'annual Consensus'!$B$4:$B$210,0),MATCH('per month Consensus'!CY$4,'annual Consensus'!$C$3:$AE$3,0)))</f>
        <v>0</v>
      </c>
      <c r="CZ21" s="18">
        <f>IF(ISNA(INDEX('annual Consensus'!$C$4:$AE$210,MATCH('per month Consensus'!$CE21,'annual Consensus'!$B$4:$B$210,0),MATCH('per month Consensus'!CZ$4,'annual Consensus'!$C$3:$AE$3,0))),"",INDEX('annual Consensus'!$C$4:$AE$210,MATCH('per month Consensus'!$CE21,'annual Consensus'!$B$4:$B$210,0),MATCH('per month Consensus'!CZ$4,'annual Consensus'!$C$3:$AE$3,0)))</f>
        <v>0</v>
      </c>
      <c r="DA21" s="18">
        <f>IF(ISNA(INDEX('annual Consensus'!$C$4:$AE$210,MATCH('per month Consensus'!$CE21,'annual Consensus'!$B$4:$B$210,0),MATCH('per month Consensus'!DA$4,'annual Consensus'!$C$3:$AE$3,0))),"",INDEX('annual Consensus'!$C$4:$AE$210,MATCH('per month Consensus'!$CE21,'annual Consensus'!$B$4:$B$210,0),MATCH('per month Consensus'!DA$4,'annual Consensus'!$C$3:$AE$3,0)))</f>
        <v>0</v>
      </c>
      <c r="DB21" s="18">
        <f>IF(ISNA(INDEX('annual Consensus'!$C$4:$AE$210,MATCH('per month Consensus'!$CE21,'annual Consensus'!$B$4:$B$210,0),MATCH('per month Consensus'!DB$4,'annual Consensus'!$C$3:$AE$3,0))),"",INDEX('annual Consensus'!$C$4:$AE$210,MATCH('per month Consensus'!$CE21,'annual Consensus'!$B$4:$B$210,0),MATCH('per month Consensus'!DB$4,'annual Consensus'!$C$3:$AE$3,0)))</f>
        <v>0</v>
      </c>
      <c r="DC21" s="18">
        <f>IF(ISNA(INDEX('annual Consensus'!$C$4:$AE$210,MATCH('per month Consensus'!$CE21,'annual Consensus'!$B$4:$B$210,0),MATCH('per month Consensus'!DC$4,'annual Consensus'!$C$3:$AE$3,0))),"",INDEX('annual Consensus'!$C$4:$AE$210,MATCH('per month Consensus'!$CE21,'annual Consensus'!$B$4:$B$210,0),MATCH('per month Consensus'!DC$4,'annual Consensus'!$C$3:$AE$3,0)))</f>
        <v>0</v>
      </c>
      <c r="DD21" s="18">
        <f>IF(ISNA(INDEX('annual Consensus'!$C$4:$AE$210,MATCH('per month Consensus'!$CE21,'annual Consensus'!$B$4:$B$210,0),MATCH('per month Consensus'!DD$4,'annual Consensus'!$C$3:$AE$3,0))),"",INDEX('annual Consensus'!$C$4:$AE$210,MATCH('per month Consensus'!$CE21,'annual Consensus'!$B$4:$B$210,0),MATCH('per month Consensus'!DD$4,'annual Consensus'!$C$3:$AE$3,0)))</f>
        <v>0</v>
      </c>
      <c r="DE21" s="18">
        <f>IF(ISNA(INDEX('annual Consensus'!$C$4:$AE$210,MATCH('per month Consensus'!$CE21,'annual Consensus'!$B$4:$B$210,0),MATCH('per month Consensus'!DE$4,'annual Consensus'!$C$3:$AE$3,0))),"",INDEX('annual Consensus'!$C$4:$AE$210,MATCH('per month Consensus'!$CE21,'annual Consensus'!$B$4:$B$210,0),MATCH('per month Consensus'!DE$4,'annual Consensus'!$C$3:$AE$3,0)))</f>
        <v>0</v>
      </c>
      <c r="DF21" s="18">
        <f>IF(ISNA(INDEX('annual Consensus'!$C$4:$AE$210,MATCH('per month Consensus'!$CE21,'annual Consensus'!$B$4:$B$210,0),MATCH('per month Consensus'!DF$4,'annual Consensus'!$C$3:$AE$3,0))),"",INDEX('annual Consensus'!$C$4:$AE$210,MATCH('per month Consensus'!$CE21,'annual Consensus'!$B$4:$B$210,0),MATCH('per month Consensus'!DF$4,'annual Consensus'!$C$3:$AE$3,0)))</f>
        <v>0</v>
      </c>
      <c r="DG21" s="18">
        <f>IF(ISNA(INDEX('annual Consensus'!$C$4:$AE$210,MATCH('per month Consensus'!$CE21,'annual Consensus'!$B$4:$B$210,0),MATCH('per month Consensus'!DG$4,'annual Consensus'!$C$3:$AE$3,0))),"",INDEX('annual Consensus'!$C$4:$AE$210,MATCH('per month Consensus'!$CE21,'annual Consensus'!$B$4:$B$210,0),MATCH('per month Consensus'!DG$4,'annual Consensus'!$C$3:$AE$3,0)))</f>
        <v>0</v>
      </c>
      <c r="DH21" s="18">
        <f>IF(ISNA(INDEX('annual Consensus'!$C$4:$AE$210,MATCH('per month Consensus'!$CE21,'annual Consensus'!$B$4:$B$210,0),MATCH('per month Consensus'!DH$4,'annual Consensus'!$C$3:$AE$3,0))),"",INDEX('annual Consensus'!$C$4:$AE$210,MATCH('per month Consensus'!$CE21,'annual Consensus'!$B$4:$B$210,0),MATCH('per month Consensus'!DH$4,'annual Consensus'!$C$3:$AE$3,0)))</f>
        <v>0</v>
      </c>
      <c r="DI21" s="18">
        <f>IF(ISNA(INDEX('annual Consensus'!$C$4:$AE$210,MATCH('per month Consensus'!$CE21,'annual Consensus'!$B$4:$B$210,0),MATCH('per month Consensus'!DI$4,'annual Consensus'!$C$3:$AE$3,0))),"",INDEX('annual Consensus'!$C$4:$AE$210,MATCH('per month Consensus'!$CE21,'annual Consensus'!$B$4:$B$210,0),MATCH('per month Consensus'!DI$4,'annual Consensus'!$C$3:$AE$3,0)))</f>
        <v>0</v>
      </c>
      <c r="DJ21" s="18">
        <f>IF(ISNA(INDEX('annual Consensus'!$C$4:$AE$210,MATCH('per month Consensus'!$CE21,'annual Consensus'!$B$4:$B$210,0),MATCH('per month Consensus'!DJ$4,'annual Consensus'!$C$3:$AE$3,0))),"",INDEX('annual Consensus'!$C$4:$AE$210,MATCH('per month Consensus'!$CE21,'annual Consensus'!$B$4:$B$210,0),MATCH('per month Consensus'!DJ$4,'annual Consensus'!$C$3:$AE$3,0)))</f>
        <v>0</v>
      </c>
      <c r="DK21" s="18">
        <f>IF(ISNA(INDEX('annual Consensus'!$C$4:$AE$210,MATCH('per month Consensus'!$CE21,'annual Consensus'!$B$4:$B$210,0),MATCH('per month Consensus'!DK$4,'annual Consensus'!$C$3:$AE$3,0))),"",INDEX('annual Consensus'!$C$4:$AE$210,MATCH('per month Consensus'!$CE21,'annual Consensus'!$B$4:$B$210,0),MATCH('per month Consensus'!DK$4,'annual Consensus'!$C$3:$AE$3,0)))</f>
        <v>0</v>
      </c>
      <c r="DL21" s="18">
        <f>IF(ISNA(INDEX('annual Consensus'!$C$4:$AE$210,MATCH('per month Consensus'!$CE21,'annual Consensus'!$B$4:$B$210,0),MATCH('per month Consensus'!DL$4,'annual Consensus'!$C$3:$AE$3,0))),"",INDEX('annual Consensus'!$C$4:$AE$210,MATCH('per month Consensus'!$CE21,'annual Consensus'!$B$4:$B$210,0),MATCH('per month Consensus'!DL$4,'annual Consensus'!$C$3:$AE$3,0)))</f>
        <v>0</v>
      </c>
      <c r="DM21" s="18">
        <f>IF(ISNA(INDEX('annual Consensus'!$C$4:$AE$210,MATCH('per month Consensus'!$CE21,'annual Consensus'!$B$4:$B$210,0),MATCH('per month Consensus'!DM$4,'annual Consensus'!$C$3:$AE$3,0))),"",INDEX('annual Consensus'!$C$4:$AE$210,MATCH('per month Consensus'!$CE21,'annual Consensus'!$B$4:$B$210,0),MATCH('per month Consensus'!DM$4,'annual Consensus'!$C$3:$AE$3,0)))</f>
        <v>0</v>
      </c>
      <c r="DN21" s="18">
        <f>IF(ISNA(INDEX('annual Consensus'!$C$4:$AE$210,MATCH('per month Consensus'!$CE21,'annual Consensus'!$B$4:$B$210,0),MATCH('per month Consensus'!DN$4,'annual Consensus'!$C$3:$AE$3,0))),"",INDEX('annual Consensus'!$C$4:$AE$210,MATCH('per month Consensus'!$CE21,'annual Consensus'!$B$4:$B$210,0),MATCH('per month Consensus'!DN$4,'annual Consensus'!$C$3:$AE$3,0)))</f>
        <v>0</v>
      </c>
      <c r="DO21" s="18">
        <f>IF(ISNA(INDEX('annual Consensus'!$C$4:$AE$210,MATCH('per month Consensus'!$CE21,'annual Consensus'!$B$4:$B$210,0),MATCH('per month Consensus'!DO$4,'annual Consensus'!$C$3:$AE$3,0))),"",INDEX('annual Consensus'!$C$4:$AE$210,MATCH('per month Consensus'!$CE21,'annual Consensus'!$B$4:$B$210,0),MATCH('per month Consensus'!DO$4,'annual Consensus'!$C$3:$AE$3,0)))</f>
        <v>0</v>
      </c>
      <c r="DR21" s="18">
        <f t="shared" si="2"/>
        <v>1.1000000000000001</v>
      </c>
      <c r="DS21" s="18" t="str">
        <f t="shared" si="3"/>
        <v/>
      </c>
      <c r="DT21" s="18">
        <f t="shared" si="4"/>
        <v>1.5</v>
      </c>
      <c r="DU21" s="18" t="str">
        <f t="shared" si="5"/>
        <v/>
      </c>
      <c r="DV21" s="18" t="str">
        <f t="shared" si="6"/>
        <v/>
      </c>
      <c r="DW21" s="18" t="str">
        <f t="shared" si="7"/>
        <v/>
      </c>
      <c r="DX21" s="18" t="str">
        <f t="shared" si="8"/>
        <v/>
      </c>
      <c r="DY21" s="18" t="str">
        <f t="shared" si="9"/>
        <v/>
      </c>
      <c r="DZ21" s="18" t="str">
        <f t="shared" si="10"/>
        <v/>
      </c>
      <c r="EA21" s="18" t="str">
        <f t="shared" si="11"/>
        <v/>
      </c>
      <c r="EB21" s="18" t="str">
        <f t="shared" si="12"/>
        <v/>
      </c>
      <c r="EC21" s="18" t="str">
        <f t="shared" si="13"/>
        <v/>
      </c>
      <c r="ED21" s="18" t="str">
        <f t="shared" si="14"/>
        <v/>
      </c>
      <c r="EE21" s="18" t="str">
        <f t="shared" si="15"/>
        <v/>
      </c>
      <c r="EF21" s="18" t="str">
        <f t="shared" si="16"/>
        <v/>
      </c>
      <c r="EG21" s="18" t="str">
        <f t="shared" si="17"/>
        <v/>
      </c>
      <c r="EH21" s="18" t="str">
        <f t="shared" si="18"/>
        <v/>
      </c>
      <c r="EI21" s="18" t="str">
        <f t="shared" si="19"/>
        <v/>
      </c>
      <c r="EJ21" s="18" t="str">
        <f t="shared" si="20"/>
        <v/>
      </c>
      <c r="EK21" s="18" t="str">
        <f t="shared" si="21"/>
        <v/>
      </c>
      <c r="EL21" s="18" t="str">
        <f t="shared" si="22"/>
        <v/>
      </c>
      <c r="EM21" s="18" t="str">
        <f t="shared" si="23"/>
        <v/>
      </c>
      <c r="EN21" s="18" t="str">
        <f t="shared" si="24"/>
        <v/>
      </c>
      <c r="EO21" s="18" t="str">
        <f t="shared" si="25"/>
        <v/>
      </c>
      <c r="EP21" s="18" t="str">
        <f t="shared" si="26"/>
        <v/>
      </c>
      <c r="EQ21" s="18" t="str">
        <f t="shared" si="27"/>
        <v/>
      </c>
      <c r="ER21" s="18" t="str">
        <f t="shared" si="28"/>
        <v/>
      </c>
      <c r="ES21" s="18" t="str">
        <f t="shared" si="29"/>
        <v/>
      </c>
      <c r="ET21" s="18" t="str">
        <f t="shared" si="30"/>
        <v/>
      </c>
      <c r="EV21" s="86">
        <v>36465</v>
      </c>
      <c r="EW21" s="57" t="str">
        <f>IF(ISNA(VLOOKUP('per month Consensus'!$EV21,'5y averages Consensus'!$AG$9:$AK$36,'per month Consensus'!EW$2,FALSE)),"",VLOOKUP('per month Consensus'!$EV21,'5y averages Consensus'!$AG$9:$AK$36,'per month Consensus'!EW$2,FALSE))</f>
        <v/>
      </c>
      <c r="EX21" s="58" t="str">
        <f>IF(ISNA(VLOOKUP('per month Consensus'!$EV21,'5y averages Consensus'!$AG$9:$AK$36,'per month Consensus'!EX$2,FALSE)),"",VLOOKUP('per month Consensus'!$EV21,'5y averages Consensus'!$AG$9:$AK$36,'per month Consensus'!EX$2,FALSE))</f>
        <v/>
      </c>
      <c r="EY21" s="58" t="str">
        <f>IF(ISNA(VLOOKUP('per month Consensus'!$EV21,'5y averages Consensus'!$AG$9:$AK$36,'per month Consensus'!EY$2,FALSE)),"",VLOOKUP('per month Consensus'!$EV21,'5y averages Consensus'!$AG$9:$AK$36,'per month Consensus'!EY$2,FALSE))</f>
        <v/>
      </c>
      <c r="EZ21" s="59" t="str">
        <f>IF(ISNA(VLOOKUP('per month Consensus'!$EV21,'5y averages Consensus'!$AG$9:$AK$36,'per month Consensus'!EZ$2,FALSE)),"",VLOOKUP('per month Consensus'!$EV21,'5y averages Consensus'!$AG$9:$AK$36,'per month Consensus'!EZ$2,FALSE))</f>
        <v/>
      </c>
      <c r="FB21" s="53" t="str">
        <f t="shared" si="31"/>
        <v/>
      </c>
      <c r="FC21" s="53" t="str">
        <f t="shared" si="32"/>
        <v/>
      </c>
      <c r="FD21" s="53" t="str">
        <f t="shared" si="33"/>
        <v/>
      </c>
      <c r="FE21" s="53" t="str">
        <f t="shared" si="34"/>
        <v/>
      </c>
    </row>
    <row r="22" spans="2:161" x14ac:dyDescent="0.25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CE22" s="14">
        <v>36495</v>
      </c>
      <c r="CF22" s="18">
        <f>IF(ISNA(VLOOKUP($CE22,'quarters Consensus'!$GJ$9:$GP$25,'per month Consensus'!J$1,FALSE)),"",VLOOKUP($CE22,'quarters Consensus'!$GJ$9:$GP$25,'per month Consensus'!J$1,FALSE))</f>
        <v>1.6759999999999999</v>
      </c>
      <c r="CG22" s="18">
        <f>IF(ISNA(VLOOKUP($CE22,'quarters Consensus'!$GJ$9:$GP$25,'per month Consensus'!K$1,FALSE)),"",VLOOKUP($CE22,'quarters Consensus'!$GJ$9:$GP$25,'per month Consensus'!K$1,FALSE))</f>
        <v>1.5164</v>
      </c>
      <c r="CH22" s="18">
        <f>IF(ISNA(VLOOKUP($CE22,'quarters Consensus'!$GJ$9:$GP$25,'per month Consensus'!L$1,FALSE)),"",VLOOKUP($CE22,'quarters Consensus'!$GJ$9:$GP$25,'per month Consensus'!L$1,FALSE))</f>
        <v>1.4874000000000001</v>
      </c>
      <c r="CI22" s="18">
        <f>IF(ISNA(VLOOKUP($CE22,'quarters Consensus'!$GJ$9:$GP$25,'per month Consensus'!M$1,FALSE)),"",VLOOKUP($CE22,'quarters Consensus'!$GJ$9:$GP$25,'per month Consensus'!M$1,FALSE))</f>
        <v>1.4668000000000001</v>
      </c>
      <c r="CJ22" s="18">
        <f>IF(ISNA(VLOOKUP($CE22,'quarters Consensus'!$GJ$9:$GP$25,'per month Consensus'!N$1,FALSE)),"",VLOOKUP($CE22,'quarters Consensus'!$GJ$9:$GP$25,'per month Consensus'!N$1,FALSE))</f>
        <v>1.5571999999999999</v>
      </c>
      <c r="CK22" s="18">
        <f>IF(ISNA(VLOOKUP($CE22,'quarters Consensus'!$GJ$9:$GP$25,'per month Consensus'!O$1,FALSE)),"",VLOOKUP($CE22,'quarters Consensus'!$GJ$9:$GP$25,'per month Consensus'!O$1,FALSE))</f>
        <v>1.6302000000000001</v>
      </c>
      <c r="CL22" s="18"/>
      <c r="CM22" s="18">
        <f>IF(ISNA(INDEX('annual Consensus'!$C$4:$AE$210,MATCH('per month Consensus'!$CE22,'annual Consensus'!$B$4:$B$210,0),MATCH('per month Consensus'!CM$4,'annual Consensus'!$C$3:$AE$3,0))),"",INDEX('annual Consensus'!$C$4:$AE$210,MATCH('per month Consensus'!$CE22,'annual Consensus'!$B$4:$B$210,0),MATCH('per month Consensus'!CM$4,'annual Consensus'!$C$3:$AE$3,0)))</f>
        <v>1.1000000000000001</v>
      </c>
      <c r="CN22" s="18">
        <f>IF(ISNA(INDEX('annual Consensus'!$C$4:$AE$210,MATCH('per month Consensus'!$CE22,'annual Consensus'!$B$4:$B$210,0),MATCH('per month Consensus'!CN$4,'annual Consensus'!$C$3:$AE$3,0))),"",INDEX('annual Consensus'!$C$4:$AE$210,MATCH('per month Consensus'!$CE22,'annual Consensus'!$B$4:$B$210,0),MATCH('per month Consensus'!CN$4,'annual Consensus'!$C$3:$AE$3,0)))</f>
        <v>1.5</v>
      </c>
      <c r="CO22" s="18">
        <f>IF(ISNA(INDEX('annual Consensus'!$C$4:$AE$210,MATCH('per month Consensus'!$CE22,'annual Consensus'!$B$4:$B$210,0),MATCH('per month Consensus'!CO$4,'annual Consensus'!$C$3:$AE$3,0))),"",INDEX('annual Consensus'!$C$4:$AE$210,MATCH('per month Consensus'!$CE22,'annual Consensus'!$B$4:$B$210,0),MATCH('per month Consensus'!CO$4,'annual Consensus'!$C$3:$AE$3,0)))</f>
        <v>0</v>
      </c>
      <c r="CP22" s="18">
        <f>IF(ISNA(INDEX('annual Consensus'!$C$4:$AE$210,MATCH('per month Consensus'!$CE22,'annual Consensus'!$B$4:$B$210,0),MATCH('per month Consensus'!CP$4,'annual Consensus'!$C$3:$AE$3,0))),"",INDEX('annual Consensus'!$C$4:$AE$210,MATCH('per month Consensus'!$CE22,'annual Consensus'!$B$4:$B$210,0),MATCH('per month Consensus'!CP$4,'annual Consensus'!$C$3:$AE$3,0)))</f>
        <v>0</v>
      </c>
      <c r="CQ22" s="18">
        <f>IF(ISNA(INDEX('annual Consensus'!$C$4:$AE$210,MATCH('per month Consensus'!$CE22,'annual Consensus'!$B$4:$B$210,0),MATCH('per month Consensus'!CQ$4,'annual Consensus'!$C$3:$AE$3,0))),"",INDEX('annual Consensus'!$C$4:$AE$210,MATCH('per month Consensus'!$CE22,'annual Consensus'!$B$4:$B$210,0),MATCH('per month Consensus'!CQ$4,'annual Consensus'!$C$3:$AE$3,0)))</f>
        <v>0</v>
      </c>
      <c r="CR22" s="18">
        <f>IF(ISNA(INDEX('annual Consensus'!$C$4:$AE$210,MATCH('per month Consensus'!$CE22,'annual Consensus'!$B$4:$B$210,0),MATCH('per month Consensus'!CR$4,'annual Consensus'!$C$3:$AE$3,0))),"",INDEX('annual Consensus'!$C$4:$AE$210,MATCH('per month Consensus'!$CE22,'annual Consensus'!$B$4:$B$210,0),MATCH('per month Consensus'!CR$4,'annual Consensus'!$C$3:$AE$3,0)))</f>
        <v>0</v>
      </c>
      <c r="CS22" s="18">
        <f>IF(ISNA(INDEX('annual Consensus'!$C$4:$AE$210,MATCH('per month Consensus'!$CE22,'annual Consensus'!$B$4:$B$210,0),MATCH('per month Consensus'!CS$4,'annual Consensus'!$C$3:$AE$3,0))),"",INDEX('annual Consensus'!$C$4:$AE$210,MATCH('per month Consensus'!$CE22,'annual Consensus'!$B$4:$B$210,0),MATCH('per month Consensus'!CS$4,'annual Consensus'!$C$3:$AE$3,0)))</f>
        <v>0</v>
      </c>
      <c r="CT22" s="18">
        <f>IF(ISNA(INDEX('annual Consensus'!$C$4:$AE$210,MATCH('per month Consensus'!$CE22,'annual Consensus'!$B$4:$B$210,0),MATCH('per month Consensus'!CT$4,'annual Consensus'!$C$3:$AE$3,0))),"",INDEX('annual Consensus'!$C$4:$AE$210,MATCH('per month Consensus'!$CE22,'annual Consensus'!$B$4:$B$210,0),MATCH('per month Consensus'!CT$4,'annual Consensus'!$C$3:$AE$3,0)))</f>
        <v>0</v>
      </c>
      <c r="CU22" s="18">
        <f>IF(ISNA(INDEX('annual Consensus'!$C$4:$AE$210,MATCH('per month Consensus'!$CE22,'annual Consensus'!$B$4:$B$210,0),MATCH('per month Consensus'!CU$4,'annual Consensus'!$C$3:$AE$3,0))),"",INDEX('annual Consensus'!$C$4:$AE$210,MATCH('per month Consensus'!$CE22,'annual Consensus'!$B$4:$B$210,0),MATCH('per month Consensus'!CU$4,'annual Consensus'!$C$3:$AE$3,0)))</f>
        <v>0</v>
      </c>
      <c r="CV22" s="18">
        <f>IF(ISNA(INDEX('annual Consensus'!$C$4:$AE$210,MATCH('per month Consensus'!$CE22,'annual Consensus'!$B$4:$B$210,0),MATCH('per month Consensus'!CV$4,'annual Consensus'!$C$3:$AE$3,0))),"",INDEX('annual Consensus'!$C$4:$AE$210,MATCH('per month Consensus'!$CE22,'annual Consensus'!$B$4:$B$210,0),MATCH('per month Consensus'!CV$4,'annual Consensus'!$C$3:$AE$3,0)))</f>
        <v>0</v>
      </c>
      <c r="CW22" s="18">
        <f>IF(ISNA(INDEX('annual Consensus'!$C$4:$AE$210,MATCH('per month Consensus'!$CE22,'annual Consensus'!$B$4:$B$210,0),MATCH('per month Consensus'!CW$4,'annual Consensus'!$C$3:$AE$3,0))),"",INDEX('annual Consensus'!$C$4:$AE$210,MATCH('per month Consensus'!$CE22,'annual Consensus'!$B$4:$B$210,0),MATCH('per month Consensus'!CW$4,'annual Consensus'!$C$3:$AE$3,0)))</f>
        <v>0</v>
      </c>
      <c r="CX22" s="18">
        <f>IF(ISNA(INDEX('annual Consensus'!$C$4:$AE$210,MATCH('per month Consensus'!$CE22,'annual Consensus'!$B$4:$B$210,0),MATCH('per month Consensus'!CX$4,'annual Consensus'!$C$3:$AE$3,0))),"",INDEX('annual Consensus'!$C$4:$AE$210,MATCH('per month Consensus'!$CE22,'annual Consensus'!$B$4:$B$210,0),MATCH('per month Consensus'!CX$4,'annual Consensus'!$C$3:$AE$3,0)))</f>
        <v>0</v>
      </c>
      <c r="CY22" s="18">
        <f>IF(ISNA(INDEX('annual Consensus'!$C$4:$AE$210,MATCH('per month Consensus'!$CE22,'annual Consensus'!$B$4:$B$210,0),MATCH('per month Consensus'!CY$4,'annual Consensus'!$C$3:$AE$3,0))),"",INDEX('annual Consensus'!$C$4:$AE$210,MATCH('per month Consensus'!$CE22,'annual Consensus'!$B$4:$B$210,0),MATCH('per month Consensus'!CY$4,'annual Consensus'!$C$3:$AE$3,0)))</f>
        <v>0</v>
      </c>
      <c r="CZ22" s="18">
        <f>IF(ISNA(INDEX('annual Consensus'!$C$4:$AE$210,MATCH('per month Consensus'!$CE22,'annual Consensus'!$B$4:$B$210,0),MATCH('per month Consensus'!CZ$4,'annual Consensus'!$C$3:$AE$3,0))),"",INDEX('annual Consensus'!$C$4:$AE$210,MATCH('per month Consensus'!$CE22,'annual Consensus'!$B$4:$B$210,0),MATCH('per month Consensus'!CZ$4,'annual Consensus'!$C$3:$AE$3,0)))</f>
        <v>0</v>
      </c>
      <c r="DA22" s="18">
        <f>IF(ISNA(INDEX('annual Consensus'!$C$4:$AE$210,MATCH('per month Consensus'!$CE22,'annual Consensus'!$B$4:$B$210,0),MATCH('per month Consensus'!DA$4,'annual Consensus'!$C$3:$AE$3,0))),"",INDEX('annual Consensus'!$C$4:$AE$210,MATCH('per month Consensus'!$CE22,'annual Consensus'!$B$4:$B$210,0),MATCH('per month Consensus'!DA$4,'annual Consensus'!$C$3:$AE$3,0)))</f>
        <v>0</v>
      </c>
      <c r="DB22" s="18">
        <f>IF(ISNA(INDEX('annual Consensus'!$C$4:$AE$210,MATCH('per month Consensus'!$CE22,'annual Consensus'!$B$4:$B$210,0),MATCH('per month Consensus'!DB$4,'annual Consensus'!$C$3:$AE$3,0))),"",INDEX('annual Consensus'!$C$4:$AE$210,MATCH('per month Consensus'!$CE22,'annual Consensus'!$B$4:$B$210,0),MATCH('per month Consensus'!DB$4,'annual Consensus'!$C$3:$AE$3,0)))</f>
        <v>0</v>
      </c>
      <c r="DC22" s="18">
        <f>IF(ISNA(INDEX('annual Consensus'!$C$4:$AE$210,MATCH('per month Consensus'!$CE22,'annual Consensus'!$B$4:$B$210,0),MATCH('per month Consensus'!DC$4,'annual Consensus'!$C$3:$AE$3,0))),"",INDEX('annual Consensus'!$C$4:$AE$210,MATCH('per month Consensus'!$CE22,'annual Consensus'!$B$4:$B$210,0),MATCH('per month Consensus'!DC$4,'annual Consensus'!$C$3:$AE$3,0)))</f>
        <v>0</v>
      </c>
      <c r="DD22" s="18">
        <f>IF(ISNA(INDEX('annual Consensus'!$C$4:$AE$210,MATCH('per month Consensus'!$CE22,'annual Consensus'!$B$4:$B$210,0),MATCH('per month Consensus'!DD$4,'annual Consensus'!$C$3:$AE$3,0))),"",INDEX('annual Consensus'!$C$4:$AE$210,MATCH('per month Consensus'!$CE22,'annual Consensus'!$B$4:$B$210,0),MATCH('per month Consensus'!DD$4,'annual Consensus'!$C$3:$AE$3,0)))</f>
        <v>0</v>
      </c>
      <c r="DE22" s="18">
        <f>IF(ISNA(INDEX('annual Consensus'!$C$4:$AE$210,MATCH('per month Consensus'!$CE22,'annual Consensus'!$B$4:$B$210,0),MATCH('per month Consensus'!DE$4,'annual Consensus'!$C$3:$AE$3,0))),"",INDEX('annual Consensus'!$C$4:$AE$210,MATCH('per month Consensus'!$CE22,'annual Consensus'!$B$4:$B$210,0),MATCH('per month Consensus'!DE$4,'annual Consensus'!$C$3:$AE$3,0)))</f>
        <v>0</v>
      </c>
      <c r="DF22" s="18">
        <f>IF(ISNA(INDEX('annual Consensus'!$C$4:$AE$210,MATCH('per month Consensus'!$CE22,'annual Consensus'!$B$4:$B$210,0),MATCH('per month Consensus'!DF$4,'annual Consensus'!$C$3:$AE$3,0))),"",INDEX('annual Consensus'!$C$4:$AE$210,MATCH('per month Consensus'!$CE22,'annual Consensus'!$B$4:$B$210,0),MATCH('per month Consensus'!DF$4,'annual Consensus'!$C$3:$AE$3,0)))</f>
        <v>0</v>
      </c>
      <c r="DG22" s="18">
        <f>IF(ISNA(INDEX('annual Consensus'!$C$4:$AE$210,MATCH('per month Consensus'!$CE22,'annual Consensus'!$B$4:$B$210,0),MATCH('per month Consensus'!DG$4,'annual Consensus'!$C$3:$AE$3,0))),"",INDEX('annual Consensus'!$C$4:$AE$210,MATCH('per month Consensus'!$CE22,'annual Consensus'!$B$4:$B$210,0),MATCH('per month Consensus'!DG$4,'annual Consensus'!$C$3:$AE$3,0)))</f>
        <v>0</v>
      </c>
      <c r="DH22" s="18">
        <f>IF(ISNA(INDEX('annual Consensus'!$C$4:$AE$210,MATCH('per month Consensus'!$CE22,'annual Consensus'!$B$4:$B$210,0),MATCH('per month Consensus'!DH$4,'annual Consensus'!$C$3:$AE$3,0))),"",INDEX('annual Consensus'!$C$4:$AE$210,MATCH('per month Consensus'!$CE22,'annual Consensus'!$B$4:$B$210,0),MATCH('per month Consensus'!DH$4,'annual Consensus'!$C$3:$AE$3,0)))</f>
        <v>0</v>
      </c>
      <c r="DI22" s="18">
        <f>IF(ISNA(INDEX('annual Consensus'!$C$4:$AE$210,MATCH('per month Consensus'!$CE22,'annual Consensus'!$B$4:$B$210,0),MATCH('per month Consensus'!DI$4,'annual Consensus'!$C$3:$AE$3,0))),"",INDEX('annual Consensus'!$C$4:$AE$210,MATCH('per month Consensus'!$CE22,'annual Consensus'!$B$4:$B$210,0),MATCH('per month Consensus'!DI$4,'annual Consensus'!$C$3:$AE$3,0)))</f>
        <v>0</v>
      </c>
      <c r="DJ22" s="18">
        <f>IF(ISNA(INDEX('annual Consensus'!$C$4:$AE$210,MATCH('per month Consensus'!$CE22,'annual Consensus'!$B$4:$B$210,0),MATCH('per month Consensus'!DJ$4,'annual Consensus'!$C$3:$AE$3,0))),"",INDEX('annual Consensus'!$C$4:$AE$210,MATCH('per month Consensus'!$CE22,'annual Consensus'!$B$4:$B$210,0),MATCH('per month Consensus'!DJ$4,'annual Consensus'!$C$3:$AE$3,0)))</f>
        <v>0</v>
      </c>
      <c r="DK22" s="18">
        <f>IF(ISNA(INDEX('annual Consensus'!$C$4:$AE$210,MATCH('per month Consensus'!$CE22,'annual Consensus'!$B$4:$B$210,0),MATCH('per month Consensus'!DK$4,'annual Consensus'!$C$3:$AE$3,0))),"",INDEX('annual Consensus'!$C$4:$AE$210,MATCH('per month Consensus'!$CE22,'annual Consensus'!$B$4:$B$210,0),MATCH('per month Consensus'!DK$4,'annual Consensus'!$C$3:$AE$3,0)))</f>
        <v>0</v>
      </c>
      <c r="DL22" s="18">
        <f>IF(ISNA(INDEX('annual Consensus'!$C$4:$AE$210,MATCH('per month Consensus'!$CE22,'annual Consensus'!$B$4:$B$210,0),MATCH('per month Consensus'!DL$4,'annual Consensus'!$C$3:$AE$3,0))),"",INDEX('annual Consensus'!$C$4:$AE$210,MATCH('per month Consensus'!$CE22,'annual Consensus'!$B$4:$B$210,0),MATCH('per month Consensus'!DL$4,'annual Consensus'!$C$3:$AE$3,0)))</f>
        <v>0</v>
      </c>
      <c r="DM22" s="18">
        <f>IF(ISNA(INDEX('annual Consensus'!$C$4:$AE$210,MATCH('per month Consensus'!$CE22,'annual Consensus'!$B$4:$B$210,0),MATCH('per month Consensus'!DM$4,'annual Consensus'!$C$3:$AE$3,0))),"",INDEX('annual Consensus'!$C$4:$AE$210,MATCH('per month Consensus'!$CE22,'annual Consensus'!$B$4:$B$210,0),MATCH('per month Consensus'!DM$4,'annual Consensus'!$C$3:$AE$3,0)))</f>
        <v>0</v>
      </c>
      <c r="DN22" s="18">
        <f>IF(ISNA(INDEX('annual Consensus'!$C$4:$AE$210,MATCH('per month Consensus'!$CE22,'annual Consensus'!$B$4:$B$210,0),MATCH('per month Consensus'!DN$4,'annual Consensus'!$C$3:$AE$3,0))),"",INDEX('annual Consensus'!$C$4:$AE$210,MATCH('per month Consensus'!$CE22,'annual Consensus'!$B$4:$B$210,0),MATCH('per month Consensus'!DN$4,'annual Consensus'!$C$3:$AE$3,0)))</f>
        <v>0</v>
      </c>
      <c r="DO22" s="18">
        <f>IF(ISNA(INDEX('annual Consensus'!$C$4:$AE$210,MATCH('per month Consensus'!$CE22,'annual Consensus'!$B$4:$B$210,0),MATCH('per month Consensus'!DO$4,'annual Consensus'!$C$3:$AE$3,0))),"",INDEX('annual Consensus'!$C$4:$AE$210,MATCH('per month Consensus'!$CE22,'annual Consensus'!$B$4:$B$210,0),MATCH('per month Consensus'!DO$4,'annual Consensus'!$C$3:$AE$3,0)))</f>
        <v>0</v>
      </c>
      <c r="DR22" s="18">
        <f t="shared" si="2"/>
        <v>1.1000000000000001</v>
      </c>
      <c r="DS22" s="18">
        <f t="shared" si="3"/>
        <v>1.5</v>
      </c>
      <c r="DT22" s="18" t="str">
        <f t="shared" si="4"/>
        <v/>
      </c>
      <c r="DU22" s="18" t="str">
        <f t="shared" si="5"/>
        <v/>
      </c>
      <c r="DV22" s="18" t="str">
        <f t="shared" si="6"/>
        <v/>
      </c>
      <c r="DW22" s="18" t="str">
        <f t="shared" si="7"/>
        <v/>
      </c>
      <c r="DX22" s="18" t="str">
        <f t="shared" si="8"/>
        <v/>
      </c>
      <c r="DY22" s="18" t="str">
        <f t="shared" si="9"/>
        <v/>
      </c>
      <c r="DZ22" s="18" t="str">
        <f t="shared" si="10"/>
        <v/>
      </c>
      <c r="EA22" s="18" t="str">
        <f t="shared" si="11"/>
        <v/>
      </c>
      <c r="EB22" s="18" t="str">
        <f t="shared" si="12"/>
        <v/>
      </c>
      <c r="EC22" s="18" t="str">
        <f t="shared" si="13"/>
        <v/>
      </c>
      <c r="ED22" s="18" t="str">
        <f t="shared" si="14"/>
        <v/>
      </c>
      <c r="EE22" s="18" t="str">
        <f t="shared" si="15"/>
        <v/>
      </c>
      <c r="EF22" s="18" t="str">
        <f t="shared" si="16"/>
        <v/>
      </c>
      <c r="EG22" s="18" t="str">
        <f t="shared" si="17"/>
        <v/>
      </c>
      <c r="EH22" s="18" t="str">
        <f t="shared" si="18"/>
        <v/>
      </c>
      <c r="EI22" s="18" t="str">
        <f t="shared" si="19"/>
        <v/>
      </c>
      <c r="EJ22" s="18" t="str">
        <f t="shared" si="20"/>
        <v/>
      </c>
      <c r="EK22" s="18" t="str">
        <f t="shared" si="21"/>
        <v/>
      </c>
      <c r="EL22" s="18" t="str">
        <f t="shared" si="22"/>
        <v/>
      </c>
      <c r="EM22" s="18" t="str">
        <f t="shared" si="23"/>
        <v/>
      </c>
      <c r="EN22" s="18" t="str">
        <f t="shared" si="24"/>
        <v/>
      </c>
      <c r="EO22" s="18" t="str">
        <f t="shared" si="25"/>
        <v/>
      </c>
      <c r="EP22" s="18" t="str">
        <f t="shared" si="26"/>
        <v/>
      </c>
      <c r="EQ22" s="18" t="str">
        <f t="shared" si="27"/>
        <v/>
      </c>
      <c r="ER22" s="18" t="str">
        <f t="shared" si="28"/>
        <v/>
      </c>
      <c r="ES22" s="18" t="str">
        <f t="shared" si="29"/>
        <v/>
      </c>
      <c r="ET22" s="18" t="str">
        <f t="shared" si="30"/>
        <v/>
      </c>
      <c r="EV22" s="86">
        <v>36495</v>
      </c>
      <c r="EW22" s="57" t="str">
        <f>IF(ISNA(VLOOKUP('per month Consensus'!$EV22,'5y averages Consensus'!$AG$9:$AK$36,'per month Consensus'!EW$2,FALSE)),"",VLOOKUP('per month Consensus'!$EV22,'5y averages Consensus'!$AG$9:$AK$36,'per month Consensus'!EW$2,FALSE))</f>
        <v/>
      </c>
      <c r="EX22" s="58" t="str">
        <f>IF(ISNA(VLOOKUP('per month Consensus'!$EV22,'5y averages Consensus'!$AG$9:$AK$36,'per month Consensus'!EX$2,FALSE)),"",VLOOKUP('per month Consensus'!$EV22,'5y averages Consensus'!$AG$9:$AK$36,'per month Consensus'!EX$2,FALSE))</f>
        <v/>
      </c>
      <c r="EY22" s="58" t="str">
        <f>IF(ISNA(VLOOKUP('per month Consensus'!$EV22,'5y averages Consensus'!$AG$9:$AK$36,'per month Consensus'!EY$2,FALSE)),"",VLOOKUP('per month Consensus'!$EV22,'5y averages Consensus'!$AG$9:$AK$36,'per month Consensus'!EY$2,FALSE))</f>
        <v/>
      </c>
      <c r="EZ22" s="59" t="str">
        <f>IF(ISNA(VLOOKUP('per month Consensus'!$EV22,'5y averages Consensus'!$AG$9:$AK$36,'per month Consensus'!EZ$2,FALSE)),"",VLOOKUP('per month Consensus'!$EV22,'5y averages Consensus'!$AG$9:$AK$36,'per month Consensus'!EZ$2,FALSE))</f>
        <v/>
      </c>
      <c r="FB22" s="53" t="str">
        <f t="shared" si="31"/>
        <v/>
      </c>
      <c r="FC22" s="53" t="str">
        <f t="shared" si="32"/>
        <v/>
      </c>
      <c r="FD22" s="53" t="str">
        <f t="shared" si="33"/>
        <v/>
      </c>
      <c r="FE22" s="53" t="str">
        <f t="shared" si="34"/>
        <v/>
      </c>
    </row>
    <row r="23" spans="2:161" x14ac:dyDescent="0.25">
      <c r="C23" s="28" t="s">
        <v>309</v>
      </c>
      <c r="D23" s="31">
        <v>11</v>
      </c>
      <c r="E23" s="28"/>
      <c r="F23" s="28"/>
      <c r="G23" s="28"/>
      <c r="H23" s="28"/>
      <c r="I23" s="5"/>
      <c r="J23" s="27"/>
      <c r="K23" s="5"/>
      <c r="L23" s="5"/>
      <c r="M23" s="27"/>
      <c r="N23" s="5"/>
      <c r="CE23" s="14">
        <v>36526</v>
      </c>
      <c r="CF23" s="18" t="str">
        <f>IF(ISNA(VLOOKUP($CE23,'quarters Consensus'!$GJ$9:$GP$25,'per month Consensus'!J$1,FALSE)),"",VLOOKUP($CE23,'quarters Consensus'!$GJ$9:$GP$25,'per month Consensus'!J$1,FALSE))</f>
        <v/>
      </c>
      <c r="CG23" s="18" t="str">
        <f>IF(ISNA(VLOOKUP($CE23,'quarters Consensus'!$GJ$9:$GP$25,'per month Consensus'!K$1,FALSE)),"",VLOOKUP($CE23,'quarters Consensus'!$GJ$9:$GP$25,'per month Consensus'!K$1,FALSE))</f>
        <v/>
      </c>
      <c r="CH23" s="18" t="str">
        <f>IF(ISNA(VLOOKUP($CE23,'quarters Consensus'!$GJ$9:$GP$25,'per month Consensus'!L$1,FALSE)),"",VLOOKUP($CE23,'quarters Consensus'!$GJ$9:$GP$25,'per month Consensus'!L$1,FALSE))</f>
        <v/>
      </c>
      <c r="CI23" s="18" t="str">
        <f>IF(ISNA(VLOOKUP($CE23,'quarters Consensus'!$GJ$9:$GP$25,'per month Consensus'!M$1,FALSE)),"",VLOOKUP($CE23,'quarters Consensus'!$GJ$9:$GP$25,'per month Consensus'!M$1,FALSE))</f>
        <v/>
      </c>
      <c r="CJ23" s="18" t="str">
        <f>IF(ISNA(VLOOKUP($CE23,'quarters Consensus'!$GJ$9:$GP$25,'per month Consensus'!N$1,FALSE)),"",VLOOKUP($CE23,'quarters Consensus'!$GJ$9:$GP$25,'per month Consensus'!N$1,FALSE))</f>
        <v/>
      </c>
      <c r="CK23" s="18" t="str">
        <f>IF(ISNA(VLOOKUP($CE23,'quarters Consensus'!$GJ$9:$GP$25,'per month Consensus'!O$1,FALSE)),"",VLOOKUP($CE23,'quarters Consensus'!$GJ$9:$GP$25,'per month Consensus'!O$1,FALSE))</f>
        <v/>
      </c>
      <c r="CL23" s="18"/>
      <c r="CM23" s="18">
        <f>IF(ISNA(INDEX('annual Consensus'!$C$4:$AE$210,MATCH('per month Consensus'!$CE23,'annual Consensus'!$B$4:$B$210,0),MATCH('per month Consensus'!CM$4,'annual Consensus'!$C$3:$AE$3,0))),"",INDEX('annual Consensus'!$C$4:$AE$210,MATCH('per month Consensus'!$CE23,'annual Consensus'!$B$4:$B$210,0),MATCH('per month Consensus'!CM$4,'annual Consensus'!$C$3:$AE$3,0)))</f>
        <v>1.6</v>
      </c>
      <c r="CN23" s="18">
        <f>IF(ISNA(INDEX('annual Consensus'!$C$4:$AE$210,MATCH('per month Consensus'!$CE23,'annual Consensus'!$B$4:$B$210,0),MATCH('per month Consensus'!CN$4,'annual Consensus'!$C$3:$AE$3,0))),"",INDEX('annual Consensus'!$C$4:$AE$210,MATCH('per month Consensus'!$CE23,'annual Consensus'!$B$4:$B$210,0),MATCH('per month Consensus'!CN$4,'annual Consensus'!$C$3:$AE$3,0)))</f>
        <v>0</v>
      </c>
      <c r="CO23" s="18">
        <f>IF(ISNA(INDEX('annual Consensus'!$C$4:$AE$210,MATCH('per month Consensus'!$CE23,'annual Consensus'!$B$4:$B$210,0),MATCH('per month Consensus'!CO$4,'annual Consensus'!$C$3:$AE$3,0))),"",INDEX('annual Consensus'!$C$4:$AE$210,MATCH('per month Consensus'!$CE23,'annual Consensus'!$B$4:$B$210,0),MATCH('per month Consensus'!CO$4,'annual Consensus'!$C$3:$AE$3,0)))</f>
        <v>0</v>
      </c>
      <c r="CP23" s="18">
        <f>IF(ISNA(INDEX('annual Consensus'!$C$4:$AE$210,MATCH('per month Consensus'!$CE23,'annual Consensus'!$B$4:$B$210,0),MATCH('per month Consensus'!CP$4,'annual Consensus'!$C$3:$AE$3,0))),"",INDEX('annual Consensus'!$C$4:$AE$210,MATCH('per month Consensus'!$CE23,'annual Consensus'!$B$4:$B$210,0),MATCH('per month Consensus'!CP$4,'annual Consensus'!$C$3:$AE$3,0)))</f>
        <v>0</v>
      </c>
      <c r="CQ23" s="18">
        <f>IF(ISNA(INDEX('annual Consensus'!$C$4:$AE$210,MATCH('per month Consensus'!$CE23,'annual Consensus'!$B$4:$B$210,0),MATCH('per month Consensus'!CQ$4,'annual Consensus'!$C$3:$AE$3,0))),"",INDEX('annual Consensus'!$C$4:$AE$210,MATCH('per month Consensus'!$CE23,'annual Consensus'!$B$4:$B$210,0),MATCH('per month Consensus'!CQ$4,'annual Consensus'!$C$3:$AE$3,0)))</f>
        <v>0</v>
      </c>
      <c r="CR23" s="18">
        <f>IF(ISNA(INDEX('annual Consensus'!$C$4:$AE$210,MATCH('per month Consensus'!$CE23,'annual Consensus'!$B$4:$B$210,0),MATCH('per month Consensus'!CR$4,'annual Consensus'!$C$3:$AE$3,0))),"",INDEX('annual Consensus'!$C$4:$AE$210,MATCH('per month Consensus'!$CE23,'annual Consensus'!$B$4:$B$210,0),MATCH('per month Consensus'!CR$4,'annual Consensus'!$C$3:$AE$3,0)))</f>
        <v>0</v>
      </c>
      <c r="CS23" s="18">
        <f>IF(ISNA(INDEX('annual Consensus'!$C$4:$AE$210,MATCH('per month Consensus'!$CE23,'annual Consensus'!$B$4:$B$210,0),MATCH('per month Consensus'!CS$4,'annual Consensus'!$C$3:$AE$3,0))),"",INDEX('annual Consensus'!$C$4:$AE$210,MATCH('per month Consensus'!$CE23,'annual Consensus'!$B$4:$B$210,0),MATCH('per month Consensus'!CS$4,'annual Consensus'!$C$3:$AE$3,0)))</f>
        <v>0</v>
      </c>
      <c r="CT23" s="18">
        <f>IF(ISNA(INDEX('annual Consensus'!$C$4:$AE$210,MATCH('per month Consensus'!$CE23,'annual Consensus'!$B$4:$B$210,0),MATCH('per month Consensus'!CT$4,'annual Consensus'!$C$3:$AE$3,0))),"",INDEX('annual Consensus'!$C$4:$AE$210,MATCH('per month Consensus'!$CE23,'annual Consensus'!$B$4:$B$210,0),MATCH('per month Consensus'!CT$4,'annual Consensus'!$C$3:$AE$3,0)))</f>
        <v>0</v>
      </c>
      <c r="CU23" s="18">
        <f>IF(ISNA(INDEX('annual Consensus'!$C$4:$AE$210,MATCH('per month Consensus'!$CE23,'annual Consensus'!$B$4:$B$210,0),MATCH('per month Consensus'!CU$4,'annual Consensus'!$C$3:$AE$3,0))),"",INDEX('annual Consensus'!$C$4:$AE$210,MATCH('per month Consensus'!$CE23,'annual Consensus'!$B$4:$B$210,0),MATCH('per month Consensus'!CU$4,'annual Consensus'!$C$3:$AE$3,0)))</f>
        <v>0</v>
      </c>
      <c r="CV23" s="18">
        <f>IF(ISNA(INDEX('annual Consensus'!$C$4:$AE$210,MATCH('per month Consensus'!$CE23,'annual Consensus'!$B$4:$B$210,0),MATCH('per month Consensus'!CV$4,'annual Consensus'!$C$3:$AE$3,0))),"",INDEX('annual Consensus'!$C$4:$AE$210,MATCH('per month Consensus'!$CE23,'annual Consensus'!$B$4:$B$210,0),MATCH('per month Consensus'!CV$4,'annual Consensus'!$C$3:$AE$3,0)))</f>
        <v>0</v>
      </c>
      <c r="CW23" s="18">
        <f>IF(ISNA(INDEX('annual Consensus'!$C$4:$AE$210,MATCH('per month Consensus'!$CE23,'annual Consensus'!$B$4:$B$210,0),MATCH('per month Consensus'!CW$4,'annual Consensus'!$C$3:$AE$3,0))),"",INDEX('annual Consensus'!$C$4:$AE$210,MATCH('per month Consensus'!$CE23,'annual Consensus'!$B$4:$B$210,0),MATCH('per month Consensus'!CW$4,'annual Consensus'!$C$3:$AE$3,0)))</f>
        <v>0</v>
      </c>
      <c r="CX23" s="18">
        <f>IF(ISNA(INDEX('annual Consensus'!$C$4:$AE$210,MATCH('per month Consensus'!$CE23,'annual Consensus'!$B$4:$B$210,0),MATCH('per month Consensus'!CX$4,'annual Consensus'!$C$3:$AE$3,0))),"",INDEX('annual Consensus'!$C$4:$AE$210,MATCH('per month Consensus'!$CE23,'annual Consensus'!$B$4:$B$210,0),MATCH('per month Consensus'!CX$4,'annual Consensus'!$C$3:$AE$3,0)))</f>
        <v>0</v>
      </c>
      <c r="CY23" s="18">
        <f>IF(ISNA(INDEX('annual Consensus'!$C$4:$AE$210,MATCH('per month Consensus'!$CE23,'annual Consensus'!$B$4:$B$210,0),MATCH('per month Consensus'!CY$4,'annual Consensus'!$C$3:$AE$3,0))),"",INDEX('annual Consensus'!$C$4:$AE$210,MATCH('per month Consensus'!$CE23,'annual Consensus'!$B$4:$B$210,0),MATCH('per month Consensus'!CY$4,'annual Consensus'!$C$3:$AE$3,0)))</f>
        <v>1.6</v>
      </c>
      <c r="CZ23" s="18">
        <f>IF(ISNA(INDEX('annual Consensus'!$C$4:$AE$210,MATCH('per month Consensus'!$CE23,'annual Consensus'!$B$4:$B$210,0),MATCH('per month Consensus'!CZ$4,'annual Consensus'!$C$3:$AE$3,0))),"",INDEX('annual Consensus'!$C$4:$AE$210,MATCH('per month Consensus'!$CE23,'annual Consensus'!$B$4:$B$210,0),MATCH('per month Consensus'!CZ$4,'annual Consensus'!$C$3:$AE$3,0)))</f>
        <v>0</v>
      </c>
      <c r="DA23" s="18">
        <f>IF(ISNA(INDEX('annual Consensus'!$C$4:$AE$210,MATCH('per month Consensus'!$CE23,'annual Consensus'!$B$4:$B$210,0),MATCH('per month Consensus'!DA$4,'annual Consensus'!$C$3:$AE$3,0))),"",INDEX('annual Consensus'!$C$4:$AE$210,MATCH('per month Consensus'!$CE23,'annual Consensus'!$B$4:$B$210,0),MATCH('per month Consensus'!DA$4,'annual Consensus'!$C$3:$AE$3,0)))</f>
        <v>0</v>
      </c>
      <c r="DB23" s="18">
        <f>IF(ISNA(INDEX('annual Consensus'!$C$4:$AE$210,MATCH('per month Consensus'!$CE23,'annual Consensus'!$B$4:$B$210,0),MATCH('per month Consensus'!DB$4,'annual Consensus'!$C$3:$AE$3,0))),"",INDEX('annual Consensus'!$C$4:$AE$210,MATCH('per month Consensus'!$CE23,'annual Consensus'!$B$4:$B$210,0),MATCH('per month Consensus'!DB$4,'annual Consensus'!$C$3:$AE$3,0)))</f>
        <v>0</v>
      </c>
      <c r="DC23" s="18" t="str">
        <f>IF(ISNA(INDEX('annual Consensus'!$C$4:$AE$210,MATCH('per month Consensus'!$CE23,'annual Consensus'!$B$4:$B$210,0),MATCH('per month Consensus'!DC$4,'annual Consensus'!$C$3:$AE$3,0))),"",INDEX('annual Consensus'!$C$4:$AE$210,MATCH('per month Consensus'!$CE23,'annual Consensus'!$B$4:$B$210,0),MATCH('per month Consensus'!DC$4,'annual Consensus'!$C$3:$AE$3,0)))</f>
        <v/>
      </c>
      <c r="DD23" s="18">
        <f>IF(ISNA(INDEX('annual Consensus'!$C$4:$AE$210,MATCH('per month Consensus'!$CE23,'annual Consensus'!$B$4:$B$210,0),MATCH('per month Consensus'!DD$4,'annual Consensus'!$C$3:$AE$3,0))),"",INDEX('annual Consensus'!$C$4:$AE$210,MATCH('per month Consensus'!$CE23,'annual Consensus'!$B$4:$B$210,0),MATCH('per month Consensus'!DD$4,'annual Consensus'!$C$3:$AE$3,0)))</f>
        <v>0</v>
      </c>
      <c r="DE23" s="18">
        <f>IF(ISNA(INDEX('annual Consensus'!$C$4:$AE$210,MATCH('per month Consensus'!$CE23,'annual Consensus'!$B$4:$B$210,0),MATCH('per month Consensus'!DE$4,'annual Consensus'!$C$3:$AE$3,0))),"",INDEX('annual Consensus'!$C$4:$AE$210,MATCH('per month Consensus'!$CE23,'annual Consensus'!$B$4:$B$210,0),MATCH('per month Consensus'!DE$4,'annual Consensus'!$C$3:$AE$3,0)))</f>
        <v>0</v>
      </c>
      <c r="DF23" s="18">
        <f>IF(ISNA(INDEX('annual Consensus'!$C$4:$AE$210,MATCH('per month Consensus'!$CE23,'annual Consensus'!$B$4:$B$210,0),MATCH('per month Consensus'!DF$4,'annual Consensus'!$C$3:$AE$3,0))),"",INDEX('annual Consensus'!$C$4:$AE$210,MATCH('per month Consensus'!$CE23,'annual Consensus'!$B$4:$B$210,0),MATCH('per month Consensus'!DF$4,'annual Consensus'!$C$3:$AE$3,0)))</f>
        <v>0</v>
      </c>
      <c r="DG23" s="18" t="str">
        <f>IF(ISNA(INDEX('annual Consensus'!$C$4:$AE$210,MATCH('per month Consensus'!$CE23,'annual Consensus'!$B$4:$B$210,0),MATCH('per month Consensus'!DG$4,'annual Consensus'!$C$3:$AE$3,0))),"",INDEX('annual Consensus'!$C$4:$AE$210,MATCH('per month Consensus'!$CE23,'annual Consensus'!$B$4:$B$210,0),MATCH('per month Consensus'!DG$4,'annual Consensus'!$C$3:$AE$3,0)))</f>
        <v/>
      </c>
      <c r="DH23" s="18">
        <f>IF(ISNA(INDEX('annual Consensus'!$C$4:$AE$210,MATCH('per month Consensus'!$CE23,'annual Consensus'!$B$4:$B$210,0),MATCH('per month Consensus'!DH$4,'annual Consensus'!$C$3:$AE$3,0))),"",INDEX('annual Consensus'!$C$4:$AE$210,MATCH('per month Consensus'!$CE23,'annual Consensus'!$B$4:$B$210,0),MATCH('per month Consensus'!DH$4,'annual Consensus'!$C$3:$AE$3,0)))</f>
        <v>0</v>
      </c>
      <c r="DI23" s="18">
        <f>IF(ISNA(INDEX('annual Consensus'!$C$4:$AE$210,MATCH('per month Consensus'!$CE23,'annual Consensus'!$B$4:$B$210,0),MATCH('per month Consensus'!DI$4,'annual Consensus'!$C$3:$AE$3,0))),"",INDEX('annual Consensus'!$C$4:$AE$210,MATCH('per month Consensus'!$CE23,'annual Consensus'!$B$4:$B$210,0),MATCH('per month Consensus'!DI$4,'annual Consensus'!$C$3:$AE$3,0)))</f>
        <v>0</v>
      </c>
      <c r="DJ23" s="18">
        <f>IF(ISNA(INDEX('annual Consensus'!$C$4:$AE$210,MATCH('per month Consensus'!$CE23,'annual Consensus'!$B$4:$B$210,0),MATCH('per month Consensus'!DJ$4,'annual Consensus'!$C$3:$AE$3,0))),"",INDEX('annual Consensus'!$C$4:$AE$210,MATCH('per month Consensus'!$CE23,'annual Consensus'!$B$4:$B$210,0),MATCH('per month Consensus'!DJ$4,'annual Consensus'!$C$3:$AE$3,0)))</f>
        <v>0</v>
      </c>
      <c r="DK23" s="18" t="str">
        <f>IF(ISNA(INDEX('annual Consensus'!$C$4:$AE$210,MATCH('per month Consensus'!$CE23,'annual Consensus'!$B$4:$B$210,0),MATCH('per month Consensus'!DK$4,'annual Consensus'!$C$3:$AE$3,0))),"",INDEX('annual Consensus'!$C$4:$AE$210,MATCH('per month Consensus'!$CE23,'annual Consensus'!$B$4:$B$210,0),MATCH('per month Consensus'!DK$4,'annual Consensus'!$C$3:$AE$3,0)))</f>
        <v/>
      </c>
      <c r="DL23" s="18">
        <f>IF(ISNA(INDEX('annual Consensus'!$C$4:$AE$210,MATCH('per month Consensus'!$CE23,'annual Consensus'!$B$4:$B$210,0),MATCH('per month Consensus'!DL$4,'annual Consensus'!$C$3:$AE$3,0))),"",INDEX('annual Consensus'!$C$4:$AE$210,MATCH('per month Consensus'!$CE23,'annual Consensus'!$B$4:$B$210,0),MATCH('per month Consensus'!DL$4,'annual Consensus'!$C$3:$AE$3,0)))</f>
        <v>0</v>
      </c>
      <c r="DM23" s="18">
        <f>IF(ISNA(INDEX('annual Consensus'!$C$4:$AE$210,MATCH('per month Consensus'!$CE23,'annual Consensus'!$B$4:$B$210,0),MATCH('per month Consensus'!DM$4,'annual Consensus'!$C$3:$AE$3,0))),"",INDEX('annual Consensus'!$C$4:$AE$210,MATCH('per month Consensus'!$CE23,'annual Consensus'!$B$4:$B$210,0),MATCH('per month Consensus'!DM$4,'annual Consensus'!$C$3:$AE$3,0)))</f>
        <v>0</v>
      </c>
      <c r="DN23" s="18">
        <f>IF(ISNA(INDEX('annual Consensus'!$C$4:$AE$210,MATCH('per month Consensus'!$CE23,'annual Consensus'!$B$4:$B$210,0),MATCH('per month Consensus'!DN$4,'annual Consensus'!$C$3:$AE$3,0))),"",INDEX('annual Consensus'!$C$4:$AE$210,MATCH('per month Consensus'!$CE23,'annual Consensus'!$B$4:$B$210,0),MATCH('per month Consensus'!DN$4,'annual Consensus'!$C$3:$AE$3,0)))</f>
        <v>0</v>
      </c>
      <c r="DO23" s="18" t="str">
        <f>IF(ISNA(INDEX('annual Consensus'!$C$4:$AE$210,MATCH('per month Consensus'!$CE23,'annual Consensus'!$B$4:$B$210,0),MATCH('per month Consensus'!DO$4,'annual Consensus'!$C$3:$AE$3,0))),"",INDEX('annual Consensus'!$C$4:$AE$210,MATCH('per month Consensus'!$CE23,'annual Consensus'!$B$4:$B$210,0),MATCH('per month Consensus'!DO$4,'annual Consensus'!$C$3:$AE$3,0)))</f>
        <v/>
      </c>
      <c r="DR23" s="18">
        <f t="shared" si="2"/>
        <v>1.6</v>
      </c>
      <c r="DS23" s="18" t="str">
        <f t="shared" si="3"/>
        <v/>
      </c>
      <c r="DT23" s="18" t="str">
        <f t="shared" si="4"/>
        <v/>
      </c>
      <c r="DU23" s="18" t="str">
        <f t="shared" si="5"/>
        <v/>
      </c>
      <c r="DV23" s="18" t="str">
        <f t="shared" si="6"/>
        <v/>
      </c>
      <c r="DW23" s="18" t="str">
        <f t="shared" si="7"/>
        <v/>
      </c>
      <c r="DX23" s="18" t="str">
        <f t="shared" si="8"/>
        <v/>
      </c>
      <c r="DY23" s="18" t="str">
        <f t="shared" si="9"/>
        <v/>
      </c>
      <c r="DZ23" s="18" t="str">
        <f t="shared" si="10"/>
        <v/>
      </c>
      <c r="EA23" s="18" t="str">
        <f t="shared" si="11"/>
        <v/>
      </c>
      <c r="EB23" s="18" t="str">
        <f t="shared" si="12"/>
        <v/>
      </c>
      <c r="EC23" s="18" t="str">
        <f t="shared" si="13"/>
        <v/>
      </c>
      <c r="ED23" s="18">
        <f t="shared" si="14"/>
        <v>1.6</v>
      </c>
      <c r="EE23" s="18" t="str">
        <f t="shared" si="15"/>
        <v/>
      </c>
      <c r="EF23" s="18" t="str">
        <f t="shared" si="16"/>
        <v/>
      </c>
      <c r="EG23" s="18" t="str">
        <f t="shared" si="17"/>
        <v/>
      </c>
      <c r="EH23" s="18" t="str">
        <f t="shared" si="18"/>
        <v/>
      </c>
      <c r="EI23" s="18" t="str">
        <f t="shared" si="19"/>
        <v/>
      </c>
      <c r="EJ23" s="18" t="str">
        <f t="shared" si="20"/>
        <v/>
      </c>
      <c r="EK23" s="18" t="str">
        <f t="shared" si="21"/>
        <v/>
      </c>
      <c r="EL23" s="18" t="str">
        <f t="shared" si="22"/>
        <v/>
      </c>
      <c r="EM23" s="18" t="str">
        <f t="shared" si="23"/>
        <v/>
      </c>
      <c r="EN23" s="18" t="str">
        <f t="shared" si="24"/>
        <v/>
      </c>
      <c r="EO23" s="18" t="str">
        <f t="shared" si="25"/>
        <v/>
      </c>
      <c r="EP23" s="18" t="str">
        <f t="shared" si="26"/>
        <v/>
      </c>
      <c r="EQ23" s="18" t="str">
        <f t="shared" si="27"/>
        <v/>
      </c>
      <c r="ER23" s="18" t="str">
        <f t="shared" si="28"/>
        <v/>
      </c>
      <c r="ES23" s="18" t="str">
        <f t="shared" si="29"/>
        <v/>
      </c>
      <c r="ET23" s="18" t="str">
        <f t="shared" si="30"/>
        <v/>
      </c>
      <c r="EV23" s="86">
        <v>36526</v>
      </c>
      <c r="EW23" s="57" t="str">
        <f>IF(ISNA(VLOOKUP('per month Consensus'!$EV23,'5y averages Consensus'!$AG$9:$AK$36,'per month Consensus'!EW$2,FALSE)),"",VLOOKUP('per month Consensus'!$EV23,'5y averages Consensus'!$AG$9:$AK$36,'per month Consensus'!EW$2,FALSE))</f>
        <v/>
      </c>
      <c r="EX23" s="58" t="str">
        <f>IF(ISNA(VLOOKUP('per month Consensus'!$EV23,'5y averages Consensus'!$AG$9:$AK$36,'per month Consensus'!EX$2,FALSE)),"",VLOOKUP('per month Consensus'!$EV23,'5y averages Consensus'!$AG$9:$AK$36,'per month Consensus'!EX$2,FALSE))</f>
        <v/>
      </c>
      <c r="EY23" s="58" t="str">
        <f>IF(ISNA(VLOOKUP('per month Consensus'!$EV23,'5y averages Consensus'!$AG$9:$AK$36,'per month Consensus'!EY$2,FALSE)),"",VLOOKUP('per month Consensus'!$EV23,'5y averages Consensus'!$AG$9:$AK$36,'per month Consensus'!EY$2,FALSE))</f>
        <v/>
      </c>
      <c r="EZ23" s="59" t="str">
        <f>IF(ISNA(VLOOKUP('per month Consensus'!$EV23,'5y averages Consensus'!$AG$9:$AK$36,'per month Consensus'!EZ$2,FALSE)),"",VLOOKUP('per month Consensus'!$EV23,'5y averages Consensus'!$AG$9:$AK$36,'per month Consensus'!EZ$2,FALSE))</f>
        <v/>
      </c>
      <c r="FB23" s="53" t="str">
        <f t="shared" si="31"/>
        <v/>
      </c>
      <c r="FC23" s="53" t="str">
        <f t="shared" si="32"/>
        <v/>
      </c>
      <c r="FD23" s="53" t="str">
        <f t="shared" si="33"/>
        <v/>
      </c>
      <c r="FE23" s="53" t="str">
        <f t="shared" si="34"/>
        <v/>
      </c>
    </row>
    <row r="24" spans="2:161" x14ac:dyDescent="0.25">
      <c r="B24" s="22">
        <v>36192</v>
      </c>
      <c r="C24" s="18">
        <f>VLOOKUP($B24,'Data Consensus annual'!$BH$9:$BN$215,'per month Consensus'!C$1,FALSE)</f>
        <v>1.1000000000000001</v>
      </c>
      <c r="D24" s="18">
        <f>VLOOKUP($B24,'Data Consensus annual'!$BH$9:$BN$215,'per month Consensus'!D$1,FALSE)</f>
        <v>1.6</v>
      </c>
      <c r="E24" s="18" t="str">
        <f>VLOOKUP($B24,'Data Consensus annual'!$BH$9:$BN$215,'per month Consensus'!E$1,FALSE)</f>
        <v/>
      </c>
      <c r="F24" s="18" t="str">
        <f>VLOOKUP($B24,'Data Consensus annual'!$BH$9:$BN$215,'per month Consensus'!F$1,FALSE)</f>
        <v/>
      </c>
      <c r="G24" s="18" t="str">
        <f>VLOOKUP($B24,'Data Consensus annual'!$BH$9:$BN$215,'per month Consensus'!G$1,FALSE)</f>
        <v/>
      </c>
      <c r="H24" s="18" t="str">
        <f>VLOOKUP($B24,'Data Consensus annual'!$BH$9:$BN$215,'per month Consensus'!H$1,FALSE)</f>
        <v/>
      </c>
      <c r="I24" s="5"/>
      <c r="J24" s="29"/>
      <c r="K24" s="5"/>
      <c r="L24" s="5"/>
      <c r="M24" s="5"/>
      <c r="N24" s="5"/>
      <c r="CE24" s="14">
        <v>36557</v>
      </c>
      <c r="CF24" s="18" t="str">
        <f>IF(ISNA(VLOOKUP($CE24,'quarters Consensus'!$GJ$9:$GP$25,'per month Consensus'!J$1,FALSE)),"",VLOOKUP($CE24,'quarters Consensus'!$GJ$9:$GP$25,'per month Consensus'!J$1,FALSE))</f>
        <v/>
      </c>
      <c r="CG24" s="18" t="str">
        <f>IF(ISNA(VLOOKUP($CE24,'quarters Consensus'!$GJ$9:$GP$25,'per month Consensus'!K$1,FALSE)),"",VLOOKUP($CE24,'quarters Consensus'!$GJ$9:$GP$25,'per month Consensus'!K$1,FALSE))</f>
        <v/>
      </c>
      <c r="CH24" s="18" t="str">
        <f>IF(ISNA(VLOOKUP($CE24,'quarters Consensus'!$GJ$9:$GP$25,'per month Consensus'!L$1,FALSE)),"",VLOOKUP($CE24,'quarters Consensus'!$GJ$9:$GP$25,'per month Consensus'!L$1,FALSE))</f>
        <v/>
      </c>
      <c r="CI24" s="18" t="str">
        <f>IF(ISNA(VLOOKUP($CE24,'quarters Consensus'!$GJ$9:$GP$25,'per month Consensus'!M$1,FALSE)),"",VLOOKUP($CE24,'quarters Consensus'!$GJ$9:$GP$25,'per month Consensus'!M$1,FALSE))</f>
        <v/>
      </c>
      <c r="CJ24" s="18" t="str">
        <f>IF(ISNA(VLOOKUP($CE24,'quarters Consensus'!$GJ$9:$GP$25,'per month Consensus'!N$1,FALSE)),"",VLOOKUP($CE24,'quarters Consensus'!$GJ$9:$GP$25,'per month Consensus'!N$1,FALSE))</f>
        <v/>
      </c>
      <c r="CK24" s="18" t="str">
        <f>IF(ISNA(VLOOKUP($CE24,'quarters Consensus'!$GJ$9:$GP$25,'per month Consensus'!O$1,FALSE)),"",VLOOKUP($CE24,'quarters Consensus'!$GJ$9:$GP$25,'per month Consensus'!O$1,FALSE))</f>
        <v/>
      </c>
      <c r="CL24" s="18"/>
      <c r="CM24" s="18">
        <f>IF(ISNA(INDEX('annual Consensus'!$C$4:$AE$210,MATCH('per month Consensus'!$CE24,'annual Consensus'!$B$4:$B$210,0),MATCH('per month Consensus'!CM$4,'annual Consensus'!$C$3:$AE$3,0))),"",INDEX('annual Consensus'!$C$4:$AE$210,MATCH('per month Consensus'!$CE24,'annual Consensus'!$B$4:$B$210,0),MATCH('per month Consensus'!CM$4,'annual Consensus'!$C$3:$AE$3,0)))</f>
        <v>1.7</v>
      </c>
      <c r="CN24" s="18">
        <f>IF(ISNA(INDEX('annual Consensus'!$C$4:$AE$210,MATCH('per month Consensus'!$CE24,'annual Consensus'!$B$4:$B$210,0),MATCH('per month Consensus'!CN$4,'annual Consensus'!$C$3:$AE$3,0))),"",INDEX('annual Consensus'!$C$4:$AE$210,MATCH('per month Consensus'!$CE24,'annual Consensus'!$B$4:$B$210,0),MATCH('per month Consensus'!CN$4,'annual Consensus'!$C$3:$AE$3,0)))</f>
        <v>0</v>
      </c>
      <c r="CO24" s="18">
        <f>IF(ISNA(INDEX('annual Consensus'!$C$4:$AE$210,MATCH('per month Consensus'!$CE24,'annual Consensus'!$B$4:$B$210,0),MATCH('per month Consensus'!CO$4,'annual Consensus'!$C$3:$AE$3,0))),"",INDEX('annual Consensus'!$C$4:$AE$210,MATCH('per month Consensus'!$CE24,'annual Consensus'!$B$4:$B$210,0),MATCH('per month Consensus'!CO$4,'annual Consensus'!$C$3:$AE$3,0)))</f>
        <v>0</v>
      </c>
      <c r="CP24" s="18">
        <f>IF(ISNA(INDEX('annual Consensus'!$C$4:$AE$210,MATCH('per month Consensus'!$CE24,'annual Consensus'!$B$4:$B$210,0),MATCH('per month Consensus'!CP$4,'annual Consensus'!$C$3:$AE$3,0))),"",INDEX('annual Consensus'!$C$4:$AE$210,MATCH('per month Consensus'!$CE24,'annual Consensus'!$B$4:$B$210,0),MATCH('per month Consensus'!CP$4,'annual Consensus'!$C$3:$AE$3,0)))</f>
        <v>0</v>
      </c>
      <c r="CQ24" s="18">
        <f>IF(ISNA(INDEX('annual Consensus'!$C$4:$AE$210,MATCH('per month Consensus'!$CE24,'annual Consensus'!$B$4:$B$210,0),MATCH('per month Consensus'!CQ$4,'annual Consensus'!$C$3:$AE$3,0))),"",INDEX('annual Consensus'!$C$4:$AE$210,MATCH('per month Consensus'!$CE24,'annual Consensus'!$B$4:$B$210,0),MATCH('per month Consensus'!CQ$4,'annual Consensus'!$C$3:$AE$3,0)))</f>
        <v>0</v>
      </c>
      <c r="CR24" s="18">
        <f>IF(ISNA(INDEX('annual Consensus'!$C$4:$AE$210,MATCH('per month Consensus'!$CE24,'annual Consensus'!$B$4:$B$210,0),MATCH('per month Consensus'!CR$4,'annual Consensus'!$C$3:$AE$3,0))),"",INDEX('annual Consensus'!$C$4:$AE$210,MATCH('per month Consensus'!$CE24,'annual Consensus'!$B$4:$B$210,0),MATCH('per month Consensus'!CR$4,'annual Consensus'!$C$3:$AE$3,0)))</f>
        <v>0</v>
      </c>
      <c r="CS24" s="18">
        <f>IF(ISNA(INDEX('annual Consensus'!$C$4:$AE$210,MATCH('per month Consensus'!$CE24,'annual Consensus'!$B$4:$B$210,0),MATCH('per month Consensus'!CS$4,'annual Consensus'!$C$3:$AE$3,0))),"",INDEX('annual Consensus'!$C$4:$AE$210,MATCH('per month Consensus'!$CE24,'annual Consensus'!$B$4:$B$210,0),MATCH('per month Consensus'!CS$4,'annual Consensus'!$C$3:$AE$3,0)))</f>
        <v>0</v>
      </c>
      <c r="CT24" s="18">
        <f>IF(ISNA(INDEX('annual Consensus'!$C$4:$AE$210,MATCH('per month Consensus'!$CE24,'annual Consensus'!$B$4:$B$210,0),MATCH('per month Consensus'!CT$4,'annual Consensus'!$C$3:$AE$3,0))),"",INDEX('annual Consensus'!$C$4:$AE$210,MATCH('per month Consensus'!$CE24,'annual Consensus'!$B$4:$B$210,0),MATCH('per month Consensus'!CT$4,'annual Consensus'!$C$3:$AE$3,0)))</f>
        <v>0</v>
      </c>
      <c r="CU24" s="18">
        <f>IF(ISNA(INDEX('annual Consensus'!$C$4:$AE$210,MATCH('per month Consensus'!$CE24,'annual Consensus'!$B$4:$B$210,0),MATCH('per month Consensus'!CU$4,'annual Consensus'!$C$3:$AE$3,0))),"",INDEX('annual Consensus'!$C$4:$AE$210,MATCH('per month Consensus'!$CE24,'annual Consensus'!$B$4:$B$210,0),MATCH('per month Consensus'!CU$4,'annual Consensus'!$C$3:$AE$3,0)))</f>
        <v>0</v>
      </c>
      <c r="CV24" s="18">
        <f>IF(ISNA(INDEX('annual Consensus'!$C$4:$AE$210,MATCH('per month Consensus'!$CE24,'annual Consensus'!$B$4:$B$210,0),MATCH('per month Consensus'!CV$4,'annual Consensus'!$C$3:$AE$3,0))),"",INDEX('annual Consensus'!$C$4:$AE$210,MATCH('per month Consensus'!$CE24,'annual Consensus'!$B$4:$B$210,0),MATCH('per month Consensus'!CV$4,'annual Consensus'!$C$3:$AE$3,0)))</f>
        <v>0</v>
      </c>
      <c r="CW24" s="18">
        <f>IF(ISNA(INDEX('annual Consensus'!$C$4:$AE$210,MATCH('per month Consensus'!$CE24,'annual Consensus'!$B$4:$B$210,0),MATCH('per month Consensus'!CW$4,'annual Consensus'!$C$3:$AE$3,0))),"",INDEX('annual Consensus'!$C$4:$AE$210,MATCH('per month Consensus'!$CE24,'annual Consensus'!$B$4:$B$210,0),MATCH('per month Consensus'!CW$4,'annual Consensus'!$C$3:$AE$3,0)))</f>
        <v>0</v>
      </c>
      <c r="CX24" s="18">
        <f>IF(ISNA(INDEX('annual Consensus'!$C$4:$AE$210,MATCH('per month Consensus'!$CE24,'annual Consensus'!$B$4:$B$210,0),MATCH('per month Consensus'!CX$4,'annual Consensus'!$C$3:$AE$3,0))),"",INDEX('annual Consensus'!$C$4:$AE$210,MATCH('per month Consensus'!$CE24,'annual Consensus'!$B$4:$B$210,0),MATCH('per month Consensus'!CX$4,'annual Consensus'!$C$3:$AE$3,0)))</f>
        <v>1.6</v>
      </c>
      <c r="CY24" s="18">
        <f>IF(ISNA(INDEX('annual Consensus'!$C$4:$AE$210,MATCH('per month Consensus'!$CE24,'annual Consensus'!$B$4:$B$210,0),MATCH('per month Consensus'!CY$4,'annual Consensus'!$C$3:$AE$3,0))),"",INDEX('annual Consensus'!$C$4:$AE$210,MATCH('per month Consensus'!$CE24,'annual Consensus'!$B$4:$B$210,0),MATCH('per month Consensus'!CY$4,'annual Consensus'!$C$3:$AE$3,0)))</f>
        <v>0</v>
      </c>
      <c r="CZ24" s="18">
        <f>IF(ISNA(INDEX('annual Consensus'!$C$4:$AE$210,MATCH('per month Consensus'!$CE24,'annual Consensus'!$B$4:$B$210,0),MATCH('per month Consensus'!CZ$4,'annual Consensus'!$C$3:$AE$3,0))),"",INDEX('annual Consensus'!$C$4:$AE$210,MATCH('per month Consensus'!$CE24,'annual Consensus'!$B$4:$B$210,0),MATCH('per month Consensus'!CZ$4,'annual Consensus'!$C$3:$AE$3,0)))</f>
        <v>0</v>
      </c>
      <c r="DA24" s="18">
        <f>IF(ISNA(INDEX('annual Consensus'!$C$4:$AE$210,MATCH('per month Consensus'!$CE24,'annual Consensus'!$B$4:$B$210,0),MATCH('per month Consensus'!DA$4,'annual Consensus'!$C$3:$AE$3,0))),"",INDEX('annual Consensus'!$C$4:$AE$210,MATCH('per month Consensus'!$CE24,'annual Consensus'!$B$4:$B$210,0),MATCH('per month Consensus'!DA$4,'annual Consensus'!$C$3:$AE$3,0)))</f>
        <v>0</v>
      </c>
      <c r="DB24" s="18">
        <f>IF(ISNA(INDEX('annual Consensus'!$C$4:$AE$210,MATCH('per month Consensus'!$CE24,'annual Consensus'!$B$4:$B$210,0),MATCH('per month Consensus'!DB$4,'annual Consensus'!$C$3:$AE$3,0))),"",INDEX('annual Consensus'!$C$4:$AE$210,MATCH('per month Consensus'!$CE24,'annual Consensus'!$B$4:$B$210,0),MATCH('per month Consensus'!DB$4,'annual Consensus'!$C$3:$AE$3,0)))</f>
        <v>0</v>
      </c>
      <c r="DC24" s="18">
        <f>IF(ISNA(INDEX('annual Consensus'!$C$4:$AE$210,MATCH('per month Consensus'!$CE24,'annual Consensus'!$B$4:$B$210,0),MATCH('per month Consensus'!DC$4,'annual Consensus'!$C$3:$AE$3,0))),"",INDEX('annual Consensus'!$C$4:$AE$210,MATCH('per month Consensus'!$CE24,'annual Consensus'!$B$4:$B$210,0),MATCH('per month Consensus'!DC$4,'annual Consensus'!$C$3:$AE$3,0)))</f>
        <v>0</v>
      </c>
      <c r="DD24" s="18">
        <f>IF(ISNA(INDEX('annual Consensus'!$C$4:$AE$210,MATCH('per month Consensus'!$CE24,'annual Consensus'!$B$4:$B$210,0),MATCH('per month Consensus'!DD$4,'annual Consensus'!$C$3:$AE$3,0))),"",INDEX('annual Consensus'!$C$4:$AE$210,MATCH('per month Consensus'!$CE24,'annual Consensus'!$B$4:$B$210,0),MATCH('per month Consensus'!DD$4,'annual Consensus'!$C$3:$AE$3,0)))</f>
        <v>0</v>
      </c>
      <c r="DE24" s="18">
        <f>IF(ISNA(INDEX('annual Consensus'!$C$4:$AE$210,MATCH('per month Consensus'!$CE24,'annual Consensus'!$B$4:$B$210,0),MATCH('per month Consensus'!DE$4,'annual Consensus'!$C$3:$AE$3,0))),"",INDEX('annual Consensus'!$C$4:$AE$210,MATCH('per month Consensus'!$CE24,'annual Consensus'!$B$4:$B$210,0),MATCH('per month Consensus'!DE$4,'annual Consensus'!$C$3:$AE$3,0)))</f>
        <v>0</v>
      </c>
      <c r="DF24" s="18">
        <f>IF(ISNA(INDEX('annual Consensus'!$C$4:$AE$210,MATCH('per month Consensus'!$CE24,'annual Consensus'!$B$4:$B$210,0),MATCH('per month Consensus'!DF$4,'annual Consensus'!$C$3:$AE$3,0))),"",INDEX('annual Consensus'!$C$4:$AE$210,MATCH('per month Consensus'!$CE24,'annual Consensus'!$B$4:$B$210,0),MATCH('per month Consensus'!DF$4,'annual Consensus'!$C$3:$AE$3,0)))</f>
        <v>0</v>
      </c>
      <c r="DG24" s="18">
        <f>IF(ISNA(INDEX('annual Consensus'!$C$4:$AE$210,MATCH('per month Consensus'!$CE24,'annual Consensus'!$B$4:$B$210,0),MATCH('per month Consensus'!DG$4,'annual Consensus'!$C$3:$AE$3,0))),"",INDEX('annual Consensus'!$C$4:$AE$210,MATCH('per month Consensus'!$CE24,'annual Consensus'!$B$4:$B$210,0),MATCH('per month Consensus'!DG$4,'annual Consensus'!$C$3:$AE$3,0)))</f>
        <v>0</v>
      </c>
      <c r="DH24" s="18">
        <f>IF(ISNA(INDEX('annual Consensus'!$C$4:$AE$210,MATCH('per month Consensus'!$CE24,'annual Consensus'!$B$4:$B$210,0),MATCH('per month Consensus'!DH$4,'annual Consensus'!$C$3:$AE$3,0))),"",INDEX('annual Consensus'!$C$4:$AE$210,MATCH('per month Consensus'!$CE24,'annual Consensus'!$B$4:$B$210,0),MATCH('per month Consensus'!DH$4,'annual Consensus'!$C$3:$AE$3,0)))</f>
        <v>0</v>
      </c>
      <c r="DI24" s="18">
        <f>IF(ISNA(INDEX('annual Consensus'!$C$4:$AE$210,MATCH('per month Consensus'!$CE24,'annual Consensus'!$B$4:$B$210,0),MATCH('per month Consensus'!DI$4,'annual Consensus'!$C$3:$AE$3,0))),"",INDEX('annual Consensus'!$C$4:$AE$210,MATCH('per month Consensus'!$CE24,'annual Consensus'!$B$4:$B$210,0),MATCH('per month Consensus'!DI$4,'annual Consensus'!$C$3:$AE$3,0)))</f>
        <v>0</v>
      </c>
      <c r="DJ24" s="18">
        <f>IF(ISNA(INDEX('annual Consensus'!$C$4:$AE$210,MATCH('per month Consensus'!$CE24,'annual Consensus'!$B$4:$B$210,0),MATCH('per month Consensus'!DJ$4,'annual Consensus'!$C$3:$AE$3,0))),"",INDEX('annual Consensus'!$C$4:$AE$210,MATCH('per month Consensus'!$CE24,'annual Consensus'!$B$4:$B$210,0),MATCH('per month Consensus'!DJ$4,'annual Consensus'!$C$3:$AE$3,0)))</f>
        <v>0</v>
      </c>
      <c r="DK24" s="18">
        <f>IF(ISNA(INDEX('annual Consensus'!$C$4:$AE$210,MATCH('per month Consensus'!$CE24,'annual Consensus'!$B$4:$B$210,0),MATCH('per month Consensus'!DK$4,'annual Consensus'!$C$3:$AE$3,0))),"",INDEX('annual Consensus'!$C$4:$AE$210,MATCH('per month Consensus'!$CE24,'annual Consensus'!$B$4:$B$210,0),MATCH('per month Consensus'!DK$4,'annual Consensus'!$C$3:$AE$3,0)))</f>
        <v>0</v>
      </c>
      <c r="DL24" s="18">
        <f>IF(ISNA(INDEX('annual Consensus'!$C$4:$AE$210,MATCH('per month Consensus'!$CE24,'annual Consensus'!$B$4:$B$210,0),MATCH('per month Consensus'!DL$4,'annual Consensus'!$C$3:$AE$3,0))),"",INDEX('annual Consensus'!$C$4:$AE$210,MATCH('per month Consensus'!$CE24,'annual Consensus'!$B$4:$B$210,0),MATCH('per month Consensus'!DL$4,'annual Consensus'!$C$3:$AE$3,0)))</f>
        <v>0</v>
      </c>
      <c r="DM24" s="18">
        <f>IF(ISNA(INDEX('annual Consensus'!$C$4:$AE$210,MATCH('per month Consensus'!$CE24,'annual Consensus'!$B$4:$B$210,0),MATCH('per month Consensus'!DM$4,'annual Consensus'!$C$3:$AE$3,0))),"",INDEX('annual Consensus'!$C$4:$AE$210,MATCH('per month Consensus'!$CE24,'annual Consensus'!$B$4:$B$210,0),MATCH('per month Consensus'!DM$4,'annual Consensus'!$C$3:$AE$3,0)))</f>
        <v>0</v>
      </c>
      <c r="DN24" s="18">
        <f>IF(ISNA(INDEX('annual Consensus'!$C$4:$AE$210,MATCH('per month Consensus'!$CE24,'annual Consensus'!$B$4:$B$210,0),MATCH('per month Consensus'!DN$4,'annual Consensus'!$C$3:$AE$3,0))),"",INDEX('annual Consensus'!$C$4:$AE$210,MATCH('per month Consensus'!$CE24,'annual Consensus'!$B$4:$B$210,0),MATCH('per month Consensus'!DN$4,'annual Consensus'!$C$3:$AE$3,0)))</f>
        <v>0</v>
      </c>
      <c r="DO24" s="18">
        <f>IF(ISNA(INDEX('annual Consensus'!$C$4:$AE$210,MATCH('per month Consensus'!$CE24,'annual Consensus'!$B$4:$B$210,0),MATCH('per month Consensus'!DO$4,'annual Consensus'!$C$3:$AE$3,0))),"",INDEX('annual Consensus'!$C$4:$AE$210,MATCH('per month Consensus'!$CE24,'annual Consensus'!$B$4:$B$210,0),MATCH('per month Consensus'!DO$4,'annual Consensus'!$C$3:$AE$3,0)))</f>
        <v>0</v>
      </c>
      <c r="DR24" s="18">
        <f t="shared" si="2"/>
        <v>1.7</v>
      </c>
      <c r="DS24" s="18" t="str">
        <f t="shared" si="3"/>
        <v/>
      </c>
      <c r="DT24" s="18" t="str">
        <f t="shared" si="4"/>
        <v/>
      </c>
      <c r="DU24" s="18" t="str">
        <f t="shared" si="5"/>
        <v/>
      </c>
      <c r="DV24" s="18" t="str">
        <f t="shared" si="6"/>
        <v/>
      </c>
      <c r="DW24" s="18" t="str">
        <f t="shared" si="7"/>
        <v/>
      </c>
      <c r="DX24" s="18" t="str">
        <f t="shared" si="8"/>
        <v/>
      </c>
      <c r="DY24" s="18" t="str">
        <f t="shared" si="9"/>
        <v/>
      </c>
      <c r="DZ24" s="18" t="str">
        <f t="shared" si="10"/>
        <v/>
      </c>
      <c r="EA24" s="18" t="str">
        <f t="shared" si="11"/>
        <v/>
      </c>
      <c r="EB24" s="18" t="str">
        <f t="shared" si="12"/>
        <v/>
      </c>
      <c r="EC24" s="18">
        <f t="shared" si="13"/>
        <v>1.6</v>
      </c>
      <c r="ED24" s="18" t="str">
        <f t="shared" si="14"/>
        <v/>
      </c>
      <c r="EE24" s="18" t="str">
        <f t="shared" si="15"/>
        <v/>
      </c>
      <c r="EF24" s="18" t="str">
        <f t="shared" si="16"/>
        <v/>
      </c>
      <c r="EG24" s="18" t="str">
        <f t="shared" si="17"/>
        <v/>
      </c>
      <c r="EH24" s="18" t="str">
        <f t="shared" si="18"/>
        <v/>
      </c>
      <c r="EI24" s="18" t="str">
        <f t="shared" si="19"/>
        <v/>
      </c>
      <c r="EJ24" s="18" t="str">
        <f t="shared" si="20"/>
        <v/>
      </c>
      <c r="EK24" s="18" t="str">
        <f t="shared" si="21"/>
        <v/>
      </c>
      <c r="EL24" s="18" t="str">
        <f t="shared" si="22"/>
        <v/>
      </c>
      <c r="EM24" s="18" t="str">
        <f t="shared" si="23"/>
        <v/>
      </c>
      <c r="EN24" s="18" t="str">
        <f t="shared" si="24"/>
        <v/>
      </c>
      <c r="EO24" s="18" t="str">
        <f t="shared" si="25"/>
        <v/>
      </c>
      <c r="EP24" s="18" t="str">
        <f t="shared" si="26"/>
        <v/>
      </c>
      <c r="EQ24" s="18" t="str">
        <f t="shared" si="27"/>
        <v/>
      </c>
      <c r="ER24" s="18" t="str">
        <f t="shared" si="28"/>
        <v/>
      </c>
      <c r="ES24" s="18" t="str">
        <f t="shared" si="29"/>
        <v/>
      </c>
      <c r="ET24" s="18" t="str">
        <f t="shared" si="30"/>
        <v/>
      </c>
      <c r="EV24" s="86">
        <v>36557</v>
      </c>
      <c r="EW24" s="57" t="str">
        <f>IF(ISNA(VLOOKUP('per month Consensus'!$EV24,'5y averages Consensus'!$AG$9:$AK$36,'per month Consensus'!EW$2,FALSE)),"",VLOOKUP('per month Consensus'!$EV24,'5y averages Consensus'!$AG$9:$AK$36,'per month Consensus'!EW$2,FALSE))</f>
        <v/>
      </c>
      <c r="EX24" s="58" t="str">
        <f>IF(ISNA(VLOOKUP('per month Consensus'!$EV24,'5y averages Consensus'!$AG$9:$AK$36,'per month Consensus'!EX$2,FALSE)),"",VLOOKUP('per month Consensus'!$EV24,'5y averages Consensus'!$AG$9:$AK$36,'per month Consensus'!EX$2,FALSE))</f>
        <v/>
      </c>
      <c r="EY24" s="58" t="str">
        <f>IF(ISNA(VLOOKUP('per month Consensus'!$EV24,'5y averages Consensus'!$AG$9:$AK$36,'per month Consensus'!EY$2,FALSE)),"",VLOOKUP('per month Consensus'!$EV24,'5y averages Consensus'!$AG$9:$AK$36,'per month Consensus'!EY$2,FALSE))</f>
        <v/>
      </c>
      <c r="EZ24" s="59" t="str">
        <f>IF(ISNA(VLOOKUP('per month Consensus'!$EV24,'5y averages Consensus'!$AG$9:$AK$36,'per month Consensus'!EZ$2,FALSE)),"",VLOOKUP('per month Consensus'!$EV24,'5y averages Consensus'!$AG$9:$AK$36,'per month Consensus'!EZ$2,FALSE))</f>
        <v/>
      </c>
      <c r="FB24" s="53" t="str">
        <f t="shared" si="31"/>
        <v/>
      </c>
      <c r="FC24" s="53" t="str">
        <f t="shared" si="32"/>
        <v/>
      </c>
      <c r="FD24" s="53" t="str">
        <f t="shared" si="33"/>
        <v/>
      </c>
      <c r="FE24" s="53" t="str">
        <f t="shared" si="34"/>
        <v/>
      </c>
    </row>
    <row r="25" spans="2:161" x14ac:dyDescent="0.25">
      <c r="B25" s="22">
        <v>36557</v>
      </c>
      <c r="C25" s="18">
        <f>VLOOKUP($B25,'Data Consensus annual'!$BH$9:$BN$215,'per month Consensus'!C$1,FALSE)</f>
        <v>1.7</v>
      </c>
      <c r="D25" s="18">
        <f>VLOOKUP($B25,'Data Consensus annual'!$BH$9:$BN$215,'per month Consensus'!D$1,FALSE)</f>
        <v>1.6</v>
      </c>
      <c r="E25" s="18" t="str">
        <f>VLOOKUP($B25,'Data Consensus annual'!$BH$9:$BN$215,'per month Consensus'!E$1,FALSE)</f>
        <v/>
      </c>
      <c r="F25" s="18" t="str">
        <f>VLOOKUP($B25,'Data Consensus annual'!$BH$9:$BN$215,'per month Consensus'!F$1,FALSE)</f>
        <v/>
      </c>
      <c r="G25" s="18" t="str">
        <f>VLOOKUP($B25,'Data Consensus annual'!$BH$9:$BN$215,'per month Consensus'!G$1,FALSE)</f>
        <v/>
      </c>
      <c r="H25" s="18" t="str">
        <f>VLOOKUP($B25,'Data Consensus annual'!$BH$9:$BN$215,'per month Consensus'!H$1,FALSE)</f>
        <v/>
      </c>
      <c r="I25" s="5"/>
      <c r="J25" s="27"/>
      <c r="K25" s="5"/>
      <c r="L25" s="5"/>
      <c r="M25" s="5"/>
      <c r="N25" s="5"/>
      <c r="CE25" s="14">
        <v>36586</v>
      </c>
      <c r="CF25" s="18">
        <f>IF(ISNA(VLOOKUP($CE25,'quarters Consensus'!$GJ$9:$GP$25,'per month Consensus'!J$1,FALSE)),"",VLOOKUP($CE25,'quarters Consensus'!$GJ$9:$GP$25,'per month Consensus'!J$1,FALSE))</f>
        <v>1.8093999999999999</v>
      </c>
      <c r="CG25" s="18">
        <f>IF(ISNA(VLOOKUP($CE25,'quarters Consensus'!$GJ$9:$GP$25,'per month Consensus'!K$1,FALSE)),"",VLOOKUP($CE25,'quarters Consensus'!$GJ$9:$GP$25,'per month Consensus'!K$1,FALSE))</f>
        <v>1.7148000000000001</v>
      </c>
      <c r="CH25" s="18">
        <f>IF(ISNA(VLOOKUP($CE25,'quarters Consensus'!$GJ$9:$GP$25,'per month Consensus'!L$1,FALSE)),"",VLOOKUP($CE25,'quarters Consensus'!$GJ$9:$GP$25,'per month Consensus'!L$1,FALSE))</f>
        <v>1.6087</v>
      </c>
      <c r="CI25" s="18">
        <f>IF(ISNA(VLOOKUP($CE25,'quarters Consensus'!$GJ$9:$GP$25,'per month Consensus'!M$1,FALSE)),"",VLOOKUP($CE25,'quarters Consensus'!$GJ$9:$GP$25,'per month Consensus'!M$1,FALSE))</f>
        <v>1.5533999999999999</v>
      </c>
      <c r="CJ25" s="18">
        <f>IF(ISNA(VLOOKUP($CE25,'quarters Consensus'!$GJ$9:$GP$25,'per month Consensus'!N$1,FALSE)),"",VLOOKUP($CE25,'quarters Consensus'!$GJ$9:$GP$25,'per month Consensus'!N$1,FALSE))</f>
        <v>1.6488</v>
      </c>
      <c r="CK25" s="18">
        <f>IF(ISNA(VLOOKUP($CE25,'quarters Consensus'!$GJ$9:$GP$25,'per month Consensus'!O$1,FALSE)),"",VLOOKUP($CE25,'quarters Consensus'!$GJ$9:$GP$25,'per month Consensus'!O$1,FALSE))</f>
        <v>1.6649</v>
      </c>
      <c r="CL25" s="18"/>
      <c r="CM25" s="18">
        <f>IF(ISNA(INDEX('annual Consensus'!$C$4:$AE$210,MATCH('per month Consensus'!$CE25,'annual Consensus'!$B$4:$B$210,0),MATCH('per month Consensus'!CM$4,'annual Consensus'!$C$3:$AE$3,0))),"",INDEX('annual Consensus'!$C$4:$AE$210,MATCH('per month Consensus'!$CE25,'annual Consensus'!$B$4:$B$210,0),MATCH('per month Consensus'!CM$4,'annual Consensus'!$C$3:$AE$3,0)))</f>
        <v>1.7</v>
      </c>
      <c r="CN25" s="18">
        <f>IF(ISNA(INDEX('annual Consensus'!$C$4:$AE$210,MATCH('per month Consensus'!$CE25,'annual Consensus'!$B$4:$B$210,0),MATCH('per month Consensus'!CN$4,'annual Consensus'!$C$3:$AE$3,0))),"",INDEX('annual Consensus'!$C$4:$AE$210,MATCH('per month Consensus'!$CE25,'annual Consensus'!$B$4:$B$210,0),MATCH('per month Consensus'!CN$4,'annual Consensus'!$C$3:$AE$3,0)))</f>
        <v>0</v>
      </c>
      <c r="CO25" s="18">
        <f>IF(ISNA(INDEX('annual Consensus'!$C$4:$AE$210,MATCH('per month Consensus'!$CE25,'annual Consensus'!$B$4:$B$210,0),MATCH('per month Consensus'!CO$4,'annual Consensus'!$C$3:$AE$3,0))),"",INDEX('annual Consensus'!$C$4:$AE$210,MATCH('per month Consensus'!$CE25,'annual Consensus'!$B$4:$B$210,0),MATCH('per month Consensus'!CO$4,'annual Consensus'!$C$3:$AE$3,0)))</f>
        <v>0</v>
      </c>
      <c r="CP25" s="18">
        <f>IF(ISNA(INDEX('annual Consensus'!$C$4:$AE$210,MATCH('per month Consensus'!$CE25,'annual Consensus'!$B$4:$B$210,0),MATCH('per month Consensus'!CP$4,'annual Consensus'!$C$3:$AE$3,0))),"",INDEX('annual Consensus'!$C$4:$AE$210,MATCH('per month Consensus'!$CE25,'annual Consensus'!$B$4:$B$210,0),MATCH('per month Consensus'!CP$4,'annual Consensus'!$C$3:$AE$3,0)))</f>
        <v>0</v>
      </c>
      <c r="CQ25" s="18">
        <f>IF(ISNA(INDEX('annual Consensus'!$C$4:$AE$210,MATCH('per month Consensus'!$CE25,'annual Consensus'!$B$4:$B$210,0),MATCH('per month Consensus'!CQ$4,'annual Consensus'!$C$3:$AE$3,0))),"",INDEX('annual Consensus'!$C$4:$AE$210,MATCH('per month Consensus'!$CE25,'annual Consensus'!$B$4:$B$210,0),MATCH('per month Consensus'!CQ$4,'annual Consensus'!$C$3:$AE$3,0)))</f>
        <v>0</v>
      </c>
      <c r="CR25" s="18">
        <f>IF(ISNA(INDEX('annual Consensus'!$C$4:$AE$210,MATCH('per month Consensus'!$CE25,'annual Consensus'!$B$4:$B$210,0),MATCH('per month Consensus'!CR$4,'annual Consensus'!$C$3:$AE$3,0))),"",INDEX('annual Consensus'!$C$4:$AE$210,MATCH('per month Consensus'!$CE25,'annual Consensus'!$B$4:$B$210,0),MATCH('per month Consensus'!CR$4,'annual Consensus'!$C$3:$AE$3,0)))</f>
        <v>0</v>
      </c>
      <c r="CS25" s="18">
        <f>IF(ISNA(INDEX('annual Consensus'!$C$4:$AE$210,MATCH('per month Consensus'!$CE25,'annual Consensus'!$B$4:$B$210,0),MATCH('per month Consensus'!CS$4,'annual Consensus'!$C$3:$AE$3,0))),"",INDEX('annual Consensus'!$C$4:$AE$210,MATCH('per month Consensus'!$CE25,'annual Consensus'!$B$4:$B$210,0),MATCH('per month Consensus'!CS$4,'annual Consensus'!$C$3:$AE$3,0)))</f>
        <v>0</v>
      </c>
      <c r="CT25" s="18">
        <f>IF(ISNA(INDEX('annual Consensus'!$C$4:$AE$210,MATCH('per month Consensus'!$CE25,'annual Consensus'!$B$4:$B$210,0),MATCH('per month Consensus'!CT$4,'annual Consensus'!$C$3:$AE$3,0))),"",INDEX('annual Consensus'!$C$4:$AE$210,MATCH('per month Consensus'!$CE25,'annual Consensus'!$B$4:$B$210,0),MATCH('per month Consensus'!CT$4,'annual Consensus'!$C$3:$AE$3,0)))</f>
        <v>0</v>
      </c>
      <c r="CU25" s="18">
        <f>IF(ISNA(INDEX('annual Consensus'!$C$4:$AE$210,MATCH('per month Consensus'!$CE25,'annual Consensus'!$B$4:$B$210,0),MATCH('per month Consensus'!CU$4,'annual Consensus'!$C$3:$AE$3,0))),"",INDEX('annual Consensus'!$C$4:$AE$210,MATCH('per month Consensus'!$CE25,'annual Consensus'!$B$4:$B$210,0),MATCH('per month Consensus'!CU$4,'annual Consensus'!$C$3:$AE$3,0)))</f>
        <v>0</v>
      </c>
      <c r="CV25" s="18">
        <f>IF(ISNA(INDEX('annual Consensus'!$C$4:$AE$210,MATCH('per month Consensus'!$CE25,'annual Consensus'!$B$4:$B$210,0),MATCH('per month Consensus'!CV$4,'annual Consensus'!$C$3:$AE$3,0))),"",INDEX('annual Consensus'!$C$4:$AE$210,MATCH('per month Consensus'!$CE25,'annual Consensus'!$B$4:$B$210,0),MATCH('per month Consensus'!CV$4,'annual Consensus'!$C$3:$AE$3,0)))</f>
        <v>0</v>
      </c>
      <c r="CW25" s="18">
        <f>IF(ISNA(INDEX('annual Consensus'!$C$4:$AE$210,MATCH('per month Consensus'!$CE25,'annual Consensus'!$B$4:$B$210,0),MATCH('per month Consensus'!CW$4,'annual Consensus'!$C$3:$AE$3,0))),"",INDEX('annual Consensus'!$C$4:$AE$210,MATCH('per month Consensus'!$CE25,'annual Consensus'!$B$4:$B$210,0),MATCH('per month Consensus'!CW$4,'annual Consensus'!$C$3:$AE$3,0)))</f>
        <v>1.7</v>
      </c>
      <c r="CX25" s="18">
        <f>IF(ISNA(INDEX('annual Consensus'!$C$4:$AE$210,MATCH('per month Consensus'!$CE25,'annual Consensus'!$B$4:$B$210,0),MATCH('per month Consensus'!CX$4,'annual Consensus'!$C$3:$AE$3,0))),"",INDEX('annual Consensus'!$C$4:$AE$210,MATCH('per month Consensus'!$CE25,'annual Consensus'!$B$4:$B$210,0),MATCH('per month Consensus'!CX$4,'annual Consensus'!$C$3:$AE$3,0)))</f>
        <v>0</v>
      </c>
      <c r="CY25" s="18">
        <f>IF(ISNA(INDEX('annual Consensus'!$C$4:$AE$210,MATCH('per month Consensus'!$CE25,'annual Consensus'!$B$4:$B$210,0),MATCH('per month Consensus'!CY$4,'annual Consensus'!$C$3:$AE$3,0))),"",INDEX('annual Consensus'!$C$4:$AE$210,MATCH('per month Consensus'!$CE25,'annual Consensus'!$B$4:$B$210,0),MATCH('per month Consensus'!CY$4,'annual Consensus'!$C$3:$AE$3,0)))</f>
        <v>0</v>
      </c>
      <c r="CZ25" s="18">
        <f>IF(ISNA(INDEX('annual Consensus'!$C$4:$AE$210,MATCH('per month Consensus'!$CE25,'annual Consensus'!$B$4:$B$210,0),MATCH('per month Consensus'!CZ$4,'annual Consensus'!$C$3:$AE$3,0))),"",INDEX('annual Consensus'!$C$4:$AE$210,MATCH('per month Consensus'!$CE25,'annual Consensus'!$B$4:$B$210,0),MATCH('per month Consensus'!CZ$4,'annual Consensus'!$C$3:$AE$3,0)))</f>
        <v>0</v>
      </c>
      <c r="DA25" s="18">
        <f>IF(ISNA(INDEX('annual Consensus'!$C$4:$AE$210,MATCH('per month Consensus'!$CE25,'annual Consensus'!$B$4:$B$210,0),MATCH('per month Consensus'!DA$4,'annual Consensus'!$C$3:$AE$3,0))),"",INDEX('annual Consensus'!$C$4:$AE$210,MATCH('per month Consensus'!$CE25,'annual Consensus'!$B$4:$B$210,0),MATCH('per month Consensus'!DA$4,'annual Consensus'!$C$3:$AE$3,0)))</f>
        <v>0</v>
      </c>
      <c r="DB25" s="18">
        <f>IF(ISNA(INDEX('annual Consensus'!$C$4:$AE$210,MATCH('per month Consensus'!$CE25,'annual Consensus'!$B$4:$B$210,0),MATCH('per month Consensus'!DB$4,'annual Consensus'!$C$3:$AE$3,0))),"",INDEX('annual Consensus'!$C$4:$AE$210,MATCH('per month Consensus'!$CE25,'annual Consensus'!$B$4:$B$210,0),MATCH('per month Consensus'!DB$4,'annual Consensus'!$C$3:$AE$3,0)))</f>
        <v>0</v>
      </c>
      <c r="DC25" s="18">
        <f>IF(ISNA(INDEX('annual Consensus'!$C$4:$AE$210,MATCH('per month Consensus'!$CE25,'annual Consensus'!$B$4:$B$210,0),MATCH('per month Consensus'!DC$4,'annual Consensus'!$C$3:$AE$3,0))),"",INDEX('annual Consensus'!$C$4:$AE$210,MATCH('per month Consensus'!$CE25,'annual Consensus'!$B$4:$B$210,0),MATCH('per month Consensus'!DC$4,'annual Consensus'!$C$3:$AE$3,0)))</f>
        <v>0</v>
      </c>
      <c r="DD25" s="18">
        <f>IF(ISNA(INDEX('annual Consensus'!$C$4:$AE$210,MATCH('per month Consensus'!$CE25,'annual Consensus'!$B$4:$B$210,0),MATCH('per month Consensus'!DD$4,'annual Consensus'!$C$3:$AE$3,0))),"",INDEX('annual Consensus'!$C$4:$AE$210,MATCH('per month Consensus'!$CE25,'annual Consensus'!$B$4:$B$210,0),MATCH('per month Consensus'!DD$4,'annual Consensus'!$C$3:$AE$3,0)))</f>
        <v>0</v>
      </c>
      <c r="DE25" s="18">
        <f>IF(ISNA(INDEX('annual Consensus'!$C$4:$AE$210,MATCH('per month Consensus'!$CE25,'annual Consensus'!$B$4:$B$210,0),MATCH('per month Consensus'!DE$4,'annual Consensus'!$C$3:$AE$3,0))),"",INDEX('annual Consensus'!$C$4:$AE$210,MATCH('per month Consensus'!$CE25,'annual Consensus'!$B$4:$B$210,0),MATCH('per month Consensus'!DE$4,'annual Consensus'!$C$3:$AE$3,0)))</f>
        <v>0</v>
      </c>
      <c r="DF25" s="18">
        <f>IF(ISNA(INDEX('annual Consensus'!$C$4:$AE$210,MATCH('per month Consensus'!$CE25,'annual Consensus'!$B$4:$B$210,0),MATCH('per month Consensus'!DF$4,'annual Consensus'!$C$3:$AE$3,0))),"",INDEX('annual Consensus'!$C$4:$AE$210,MATCH('per month Consensus'!$CE25,'annual Consensus'!$B$4:$B$210,0),MATCH('per month Consensus'!DF$4,'annual Consensus'!$C$3:$AE$3,0)))</f>
        <v>0</v>
      </c>
      <c r="DG25" s="18">
        <f>IF(ISNA(INDEX('annual Consensus'!$C$4:$AE$210,MATCH('per month Consensus'!$CE25,'annual Consensus'!$B$4:$B$210,0),MATCH('per month Consensus'!DG$4,'annual Consensus'!$C$3:$AE$3,0))),"",INDEX('annual Consensus'!$C$4:$AE$210,MATCH('per month Consensus'!$CE25,'annual Consensus'!$B$4:$B$210,0),MATCH('per month Consensus'!DG$4,'annual Consensus'!$C$3:$AE$3,0)))</f>
        <v>0</v>
      </c>
      <c r="DH25" s="18">
        <f>IF(ISNA(INDEX('annual Consensus'!$C$4:$AE$210,MATCH('per month Consensus'!$CE25,'annual Consensus'!$B$4:$B$210,0),MATCH('per month Consensus'!DH$4,'annual Consensus'!$C$3:$AE$3,0))),"",INDEX('annual Consensus'!$C$4:$AE$210,MATCH('per month Consensus'!$CE25,'annual Consensus'!$B$4:$B$210,0),MATCH('per month Consensus'!DH$4,'annual Consensus'!$C$3:$AE$3,0)))</f>
        <v>0</v>
      </c>
      <c r="DI25" s="18">
        <f>IF(ISNA(INDEX('annual Consensus'!$C$4:$AE$210,MATCH('per month Consensus'!$CE25,'annual Consensus'!$B$4:$B$210,0),MATCH('per month Consensus'!DI$4,'annual Consensus'!$C$3:$AE$3,0))),"",INDEX('annual Consensus'!$C$4:$AE$210,MATCH('per month Consensus'!$CE25,'annual Consensus'!$B$4:$B$210,0),MATCH('per month Consensus'!DI$4,'annual Consensus'!$C$3:$AE$3,0)))</f>
        <v>0</v>
      </c>
      <c r="DJ25" s="18">
        <f>IF(ISNA(INDEX('annual Consensus'!$C$4:$AE$210,MATCH('per month Consensus'!$CE25,'annual Consensus'!$B$4:$B$210,0),MATCH('per month Consensus'!DJ$4,'annual Consensus'!$C$3:$AE$3,0))),"",INDEX('annual Consensus'!$C$4:$AE$210,MATCH('per month Consensus'!$CE25,'annual Consensus'!$B$4:$B$210,0),MATCH('per month Consensus'!DJ$4,'annual Consensus'!$C$3:$AE$3,0)))</f>
        <v>0</v>
      </c>
      <c r="DK25" s="18">
        <f>IF(ISNA(INDEX('annual Consensus'!$C$4:$AE$210,MATCH('per month Consensus'!$CE25,'annual Consensus'!$B$4:$B$210,0),MATCH('per month Consensus'!DK$4,'annual Consensus'!$C$3:$AE$3,0))),"",INDEX('annual Consensus'!$C$4:$AE$210,MATCH('per month Consensus'!$CE25,'annual Consensus'!$B$4:$B$210,0),MATCH('per month Consensus'!DK$4,'annual Consensus'!$C$3:$AE$3,0)))</f>
        <v>0</v>
      </c>
      <c r="DL25" s="18">
        <f>IF(ISNA(INDEX('annual Consensus'!$C$4:$AE$210,MATCH('per month Consensus'!$CE25,'annual Consensus'!$B$4:$B$210,0),MATCH('per month Consensus'!DL$4,'annual Consensus'!$C$3:$AE$3,0))),"",INDEX('annual Consensus'!$C$4:$AE$210,MATCH('per month Consensus'!$CE25,'annual Consensus'!$B$4:$B$210,0),MATCH('per month Consensus'!DL$4,'annual Consensus'!$C$3:$AE$3,0)))</f>
        <v>0</v>
      </c>
      <c r="DM25" s="18">
        <f>IF(ISNA(INDEX('annual Consensus'!$C$4:$AE$210,MATCH('per month Consensus'!$CE25,'annual Consensus'!$B$4:$B$210,0),MATCH('per month Consensus'!DM$4,'annual Consensus'!$C$3:$AE$3,0))),"",INDEX('annual Consensus'!$C$4:$AE$210,MATCH('per month Consensus'!$CE25,'annual Consensus'!$B$4:$B$210,0),MATCH('per month Consensus'!DM$4,'annual Consensus'!$C$3:$AE$3,0)))</f>
        <v>0</v>
      </c>
      <c r="DN25" s="18">
        <f>IF(ISNA(INDEX('annual Consensus'!$C$4:$AE$210,MATCH('per month Consensus'!$CE25,'annual Consensus'!$B$4:$B$210,0),MATCH('per month Consensus'!DN$4,'annual Consensus'!$C$3:$AE$3,0))),"",INDEX('annual Consensus'!$C$4:$AE$210,MATCH('per month Consensus'!$CE25,'annual Consensus'!$B$4:$B$210,0),MATCH('per month Consensus'!DN$4,'annual Consensus'!$C$3:$AE$3,0)))</f>
        <v>0</v>
      </c>
      <c r="DO25" s="18">
        <f>IF(ISNA(INDEX('annual Consensus'!$C$4:$AE$210,MATCH('per month Consensus'!$CE25,'annual Consensus'!$B$4:$B$210,0),MATCH('per month Consensus'!DO$4,'annual Consensus'!$C$3:$AE$3,0))),"",INDEX('annual Consensus'!$C$4:$AE$210,MATCH('per month Consensus'!$CE25,'annual Consensus'!$B$4:$B$210,0),MATCH('per month Consensus'!DO$4,'annual Consensus'!$C$3:$AE$3,0)))</f>
        <v>0</v>
      </c>
      <c r="DR25" s="18">
        <f t="shared" si="2"/>
        <v>1.7</v>
      </c>
      <c r="DS25" s="18" t="str">
        <f t="shared" si="3"/>
        <v/>
      </c>
      <c r="DT25" s="18" t="str">
        <f t="shared" si="4"/>
        <v/>
      </c>
      <c r="DU25" s="18" t="str">
        <f t="shared" si="5"/>
        <v/>
      </c>
      <c r="DV25" s="18" t="str">
        <f t="shared" si="6"/>
        <v/>
      </c>
      <c r="DW25" s="18" t="str">
        <f t="shared" si="7"/>
        <v/>
      </c>
      <c r="DX25" s="18" t="str">
        <f t="shared" si="8"/>
        <v/>
      </c>
      <c r="DY25" s="18" t="str">
        <f t="shared" si="9"/>
        <v/>
      </c>
      <c r="DZ25" s="18" t="str">
        <f t="shared" si="10"/>
        <v/>
      </c>
      <c r="EA25" s="18" t="str">
        <f t="shared" si="11"/>
        <v/>
      </c>
      <c r="EB25" s="18">
        <f t="shared" si="12"/>
        <v>1.7</v>
      </c>
      <c r="EC25" s="18" t="str">
        <f t="shared" si="13"/>
        <v/>
      </c>
      <c r="ED25" s="18" t="str">
        <f t="shared" si="14"/>
        <v/>
      </c>
      <c r="EE25" s="18" t="str">
        <f t="shared" si="15"/>
        <v/>
      </c>
      <c r="EF25" s="18" t="str">
        <f t="shared" si="16"/>
        <v/>
      </c>
      <c r="EG25" s="18" t="str">
        <f t="shared" si="17"/>
        <v/>
      </c>
      <c r="EH25" s="18" t="str">
        <f t="shared" si="18"/>
        <v/>
      </c>
      <c r="EI25" s="18" t="str">
        <f t="shared" si="19"/>
        <v/>
      </c>
      <c r="EJ25" s="18" t="str">
        <f t="shared" si="20"/>
        <v/>
      </c>
      <c r="EK25" s="18" t="str">
        <f t="shared" si="21"/>
        <v/>
      </c>
      <c r="EL25" s="18" t="str">
        <f t="shared" si="22"/>
        <v/>
      </c>
      <c r="EM25" s="18" t="str">
        <f t="shared" si="23"/>
        <v/>
      </c>
      <c r="EN25" s="18" t="str">
        <f t="shared" si="24"/>
        <v/>
      </c>
      <c r="EO25" s="18" t="str">
        <f t="shared" si="25"/>
        <v/>
      </c>
      <c r="EP25" s="18" t="str">
        <f t="shared" si="26"/>
        <v/>
      </c>
      <c r="EQ25" s="18" t="str">
        <f t="shared" si="27"/>
        <v/>
      </c>
      <c r="ER25" s="18" t="str">
        <f t="shared" si="28"/>
        <v/>
      </c>
      <c r="ES25" s="18" t="str">
        <f t="shared" si="29"/>
        <v/>
      </c>
      <c r="ET25" s="18" t="str">
        <f t="shared" si="30"/>
        <v/>
      </c>
      <c r="EV25" s="86">
        <v>36586</v>
      </c>
      <c r="EW25" s="57" t="str">
        <f>IF(ISNA(VLOOKUP('per month Consensus'!$EV25,'5y averages Consensus'!$AG$9:$AK$36,'per month Consensus'!EW$2,FALSE)),"",VLOOKUP('per month Consensus'!$EV25,'5y averages Consensus'!$AG$9:$AK$36,'per month Consensus'!EW$2,FALSE))</f>
        <v/>
      </c>
      <c r="EX25" s="58" t="str">
        <f>IF(ISNA(VLOOKUP('per month Consensus'!$EV25,'5y averages Consensus'!$AG$9:$AK$36,'per month Consensus'!EX$2,FALSE)),"",VLOOKUP('per month Consensus'!$EV25,'5y averages Consensus'!$AG$9:$AK$36,'per month Consensus'!EX$2,FALSE))</f>
        <v/>
      </c>
      <c r="EY25" s="58" t="str">
        <f>IF(ISNA(VLOOKUP('per month Consensus'!$EV25,'5y averages Consensus'!$AG$9:$AK$36,'per month Consensus'!EY$2,FALSE)),"",VLOOKUP('per month Consensus'!$EV25,'5y averages Consensus'!$AG$9:$AK$36,'per month Consensus'!EY$2,FALSE))</f>
        <v/>
      </c>
      <c r="EZ25" s="59" t="str">
        <f>IF(ISNA(VLOOKUP('per month Consensus'!$EV25,'5y averages Consensus'!$AG$9:$AK$36,'per month Consensus'!EZ$2,FALSE)),"",VLOOKUP('per month Consensus'!$EV25,'5y averages Consensus'!$AG$9:$AK$36,'per month Consensus'!EZ$2,FALSE))</f>
        <v/>
      </c>
      <c r="FB25" s="53" t="str">
        <f t="shared" si="31"/>
        <v/>
      </c>
      <c r="FC25" s="53" t="str">
        <f t="shared" si="32"/>
        <v/>
      </c>
      <c r="FD25" s="53" t="str">
        <f t="shared" si="33"/>
        <v/>
      </c>
      <c r="FE25" s="53" t="str">
        <f t="shared" si="34"/>
        <v/>
      </c>
    </row>
    <row r="26" spans="2:161" x14ac:dyDescent="0.25">
      <c r="B26" s="22">
        <v>36923</v>
      </c>
      <c r="C26" s="18">
        <f>VLOOKUP($B26,'Data Consensus annual'!$BH$9:$BN$215,'per month Consensus'!C$1,FALSE)</f>
        <v>2</v>
      </c>
      <c r="D26" s="18">
        <f>VLOOKUP($B26,'Data Consensus annual'!$BH$9:$BN$215,'per month Consensus'!D$1,FALSE)</f>
        <v>1.7</v>
      </c>
      <c r="E26" s="18" t="str">
        <f>VLOOKUP($B26,'Data Consensus annual'!$BH$9:$BN$215,'per month Consensus'!E$1,FALSE)</f>
        <v/>
      </c>
      <c r="F26" s="18" t="str">
        <f>VLOOKUP($B26,'Data Consensus annual'!$BH$9:$BN$215,'per month Consensus'!F$1,FALSE)</f>
        <v/>
      </c>
      <c r="G26" s="18" t="str">
        <f>VLOOKUP($B26,'Data Consensus annual'!$BH$9:$BN$215,'per month Consensus'!G$1,FALSE)</f>
        <v/>
      </c>
      <c r="H26" s="18" t="str">
        <f>VLOOKUP($B26,'Data Consensus annual'!$BH$9:$BN$215,'per month Consensus'!H$1,FALSE)</f>
        <v/>
      </c>
      <c r="I26" s="5"/>
      <c r="J26" s="27"/>
      <c r="K26" s="5"/>
      <c r="L26" s="5"/>
      <c r="M26" s="5"/>
      <c r="N26" s="5"/>
      <c r="CE26" s="14">
        <v>36617</v>
      </c>
      <c r="CF26" s="18" t="str">
        <f>IF(ISNA(VLOOKUP($CE26,'quarters Consensus'!$GJ$9:$GP$25,'per month Consensus'!J$1,FALSE)),"",VLOOKUP($CE26,'quarters Consensus'!$GJ$9:$GP$25,'per month Consensus'!J$1,FALSE))</f>
        <v/>
      </c>
      <c r="CG26" s="18" t="str">
        <f>IF(ISNA(VLOOKUP($CE26,'quarters Consensus'!$GJ$9:$GP$25,'per month Consensus'!K$1,FALSE)),"",VLOOKUP($CE26,'quarters Consensus'!$GJ$9:$GP$25,'per month Consensus'!K$1,FALSE))</f>
        <v/>
      </c>
      <c r="CH26" s="18" t="str">
        <f>IF(ISNA(VLOOKUP($CE26,'quarters Consensus'!$GJ$9:$GP$25,'per month Consensus'!L$1,FALSE)),"",VLOOKUP($CE26,'quarters Consensus'!$GJ$9:$GP$25,'per month Consensus'!L$1,FALSE))</f>
        <v/>
      </c>
      <c r="CI26" s="18" t="str">
        <f>IF(ISNA(VLOOKUP($CE26,'quarters Consensus'!$GJ$9:$GP$25,'per month Consensus'!M$1,FALSE)),"",VLOOKUP($CE26,'quarters Consensus'!$GJ$9:$GP$25,'per month Consensus'!M$1,FALSE))</f>
        <v/>
      </c>
      <c r="CJ26" s="18" t="str">
        <f>IF(ISNA(VLOOKUP($CE26,'quarters Consensus'!$GJ$9:$GP$25,'per month Consensus'!N$1,FALSE)),"",VLOOKUP($CE26,'quarters Consensus'!$GJ$9:$GP$25,'per month Consensus'!N$1,FALSE))</f>
        <v/>
      </c>
      <c r="CK26" s="18" t="str">
        <f>IF(ISNA(VLOOKUP($CE26,'quarters Consensus'!$GJ$9:$GP$25,'per month Consensus'!O$1,FALSE)),"",VLOOKUP($CE26,'quarters Consensus'!$GJ$9:$GP$25,'per month Consensus'!O$1,FALSE))</f>
        <v/>
      </c>
      <c r="CL26" s="18"/>
      <c r="CM26" s="18">
        <f>IF(ISNA(INDEX('annual Consensus'!$C$4:$AE$210,MATCH('per month Consensus'!$CE26,'annual Consensus'!$B$4:$B$210,0),MATCH('per month Consensus'!CM$4,'annual Consensus'!$C$3:$AE$3,0))),"",INDEX('annual Consensus'!$C$4:$AE$210,MATCH('per month Consensus'!$CE26,'annual Consensus'!$B$4:$B$210,0),MATCH('per month Consensus'!CM$4,'annual Consensus'!$C$3:$AE$3,0)))</f>
        <v>1.7</v>
      </c>
      <c r="CN26" s="18">
        <f>IF(ISNA(INDEX('annual Consensus'!$C$4:$AE$210,MATCH('per month Consensus'!$CE26,'annual Consensus'!$B$4:$B$210,0),MATCH('per month Consensus'!CN$4,'annual Consensus'!$C$3:$AE$3,0))),"",INDEX('annual Consensus'!$C$4:$AE$210,MATCH('per month Consensus'!$CE26,'annual Consensus'!$B$4:$B$210,0),MATCH('per month Consensus'!CN$4,'annual Consensus'!$C$3:$AE$3,0)))</f>
        <v>0</v>
      </c>
      <c r="CO26" s="18">
        <f>IF(ISNA(INDEX('annual Consensus'!$C$4:$AE$210,MATCH('per month Consensus'!$CE26,'annual Consensus'!$B$4:$B$210,0),MATCH('per month Consensus'!CO$4,'annual Consensus'!$C$3:$AE$3,0))),"",INDEX('annual Consensus'!$C$4:$AE$210,MATCH('per month Consensus'!$CE26,'annual Consensus'!$B$4:$B$210,0),MATCH('per month Consensus'!CO$4,'annual Consensus'!$C$3:$AE$3,0)))</f>
        <v>0</v>
      </c>
      <c r="CP26" s="18">
        <f>IF(ISNA(INDEX('annual Consensus'!$C$4:$AE$210,MATCH('per month Consensus'!$CE26,'annual Consensus'!$B$4:$B$210,0),MATCH('per month Consensus'!CP$4,'annual Consensus'!$C$3:$AE$3,0))),"",INDEX('annual Consensus'!$C$4:$AE$210,MATCH('per month Consensus'!$CE26,'annual Consensus'!$B$4:$B$210,0),MATCH('per month Consensus'!CP$4,'annual Consensus'!$C$3:$AE$3,0)))</f>
        <v>0</v>
      </c>
      <c r="CQ26" s="18">
        <f>IF(ISNA(INDEX('annual Consensus'!$C$4:$AE$210,MATCH('per month Consensus'!$CE26,'annual Consensus'!$B$4:$B$210,0),MATCH('per month Consensus'!CQ$4,'annual Consensus'!$C$3:$AE$3,0))),"",INDEX('annual Consensus'!$C$4:$AE$210,MATCH('per month Consensus'!$CE26,'annual Consensus'!$B$4:$B$210,0),MATCH('per month Consensus'!CQ$4,'annual Consensus'!$C$3:$AE$3,0)))</f>
        <v>0</v>
      </c>
      <c r="CR26" s="18">
        <f>IF(ISNA(INDEX('annual Consensus'!$C$4:$AE$210,MATCH('per month Consensus'!$CE26,'annual Consensus'!$B$4:$B$210,0),MATCH('per month Consensus'!CR$4,'annual Consensus'!$C$3:$AE$3,0))),"",INDEX('annual Consensus'!$C$4:$AE$210,MATCH('per month Consensus'!$CE26,'annual Consensus'!$B$4:$B$210,0),MATCH('per month Consensus'!CR$4,'annual Consensus'!$C$3:$AE$3,0)))</f>
        <v>0</v>
      </c>
      <c r="CS26" s="18">
        <f>IF(ISNA(INDEX('annual Consensus'!$C$4:$AE$210,MATCH('per month Consensus'!$CE26,'annual Consensus'!$B$4:$B$210,0),MATCH('per month Consensus'!CS$4,'annual Consensus'!$C$3:$AE$3,0))),"",INDEX('annual Consensus'!$C$4:$AE$210,MATCH('per month Consensus'!$CE26,'annual Consensus'!$B$4:$B$210,0),MATCH('per month Consensus'!CS$4,'annual Consensus'!$C$3:$AE$3,0)))</f>
        <v>0</v>
      </c>
      <c r="CT26" s="18">
        <f>IF(ISNA(INDEX('annual Consensus'!$C$4:$AE$210,MATCH('per month Consensus'!$CE26,'annual Consensus'!$B$4:$B$210,0),MATCH('per month Consensus'!CT$4,'annual Consensus'!$C$3:$AE$3,0))),"",INDEX('annual Consensus'!$C$4:$AE$210,MATCH('per month Consensus'!$CE26,'annual Consensus'!$B$4:$B$210,0),MATCH('per month Consensus'!CT$4,'annual Consensus'!$C$3:$AE$3,0)))</f>
        <v>0</v>
      </c>
      <c r="CU26" s="18">
        <f>IF(ISNA(INDEX('annual Consensus'!$C$4:$AE$210,MATCH('per month Consensus'!$CE26,'annual Consensus'!$B$4:$B$210,0),MATCH('per month Consensus'!CU$4,'annual Consensus'!$C$3:$AE$3,0))),"",INDEX('annual Consensus'!$C$4:$AE$210,MATCH('per month Consensus'!$CE26,'annual Consensus'!$B$4:$B$210,0),MATCH('per month Consensus'!CU$4,'annual Consensus'!$C$3:$AE$3,0)))</f>
        <v>0</v>
      </c>
      <c r="CV26" s="18">
        <f>IF(ISNA(INDEX('annual Consensus'!$C$4:$AE$210,MATCH('per month Consensus'!$CE26,'annual Consensus'!$B$4:$B$210,0),MATCH('per month Consensus'!CV$4,'annual Consensus'!$C$3:$AE$3,0))),"",INDEX('annual Consensus'!$C$4:$AE$210,MATCH('per month Consensus'!$CE26,'annual Consensus'!$B$4:$B$210,0),MATCH('per month Consensus'!CV$4,'annual Consensus'!$C$3:$AE$3,0)))</f>
        <v>1.6</v>
      </c>
      <c r="CW26" s="18">
        <f>IF(ISNA(INDEX('annual Consensus'!$C$4:$AE$210,MATCH('per month Consensus'!$CE26,'annual Consensus'!$B$4:$B$210,0),MATCH('per month Consensus'!CW$4,'annual Consensus'!$C$3:$AE$3,0))),"",INDEX('annual Consensus'!$C$4:$AE$210,MATCH('per month Consensus'!$CE26,'annual Consensus'!$B$4:$B$210,0),MATCH('per month Consensus'!CW$4,'annual Consensus'!$C$3:$AE$3,0)))</f>
        <v>0</v>
      </c>
      <c r="CX26" s="18">
        <f>IF(ISNA(INDEX('annual Consensus'!$C$4:$AE$210,MATCH('per month Consensus'!$CE26,'annual Consensus'!$B$4:$B$210,0),MATCH('per month Consensus'!CX$4,'annual Consensus'!$C$3:$AE$3,0))),"",INDEX('annual Consensus'!$C$4:$AE$210,MATCH('per month Consensus'!$CE26,'annual Consensus'!$B$4:$B$210,0),MATCH('per month Consensus'!CX$4,'annual Consensus'!$C$3:$AE$3,0)))</f>
        <v>0</v>
      </c>
      <c r="CY26" s="18">
        <f>IF(ISNA(INDEX('annual Consensus'!$C$4:$AE$210,MATCH('per month Consensus'!$CE26,'annual Consensus'!$B$4:$B$210,0),MATCH('per month Consensus'!CY$4,'annual Consensus'!$C$3:$AE$3,0))),"",INDEX('annual Consensus'!$C$4:$AE$210,MATCH('per month Consensus'!$CE26,'annual Consensus'!$B$4:$B$210,0),MATCH('per month Consensus'!CY$4,'annual Consensus'!$C$3:$AE$3,0)))</f>
        <v>0</v>
      </c>
      <c r="CZ26" s="18">
        <f>IF(ISNA(INDEX('annual Consensus'!$C$4:$AE$210,MATCH('per month Consensus'!$CE26,'annual Consensus'!$B$4:$B$210,0),MATCH('per month Consensus'!CZ$4,'annual Consensus'!$C$3:$AE$3,0))),"",INDEX('annual Consensus'!$C$4:$AE$210,MATCH('per month Consensus'!$CE26,'annual Consensus'!$B$4:$B$210,0),MATCH('per month Consensus'!CZ$4,'annual Consensus'!$C$3:$AE$3,0)))</f>
        <v>0</v>
      </c>
      <c r="DA26" s="18">
        <f>IF(ISNA(INDEX('annual Consensus'!$C$4:$AE$210,MATCH('per month Consensus'!$CE26,'annual Consensus'!$B$4:$B$210,0),MATCH('per month Consensus'!DA$4,'annual Consensus'!$C$3:$AE$3,0))),"",INDEX('annual Consensus'!$C$4:$AE$210,MATCH('per month Consensus'!$CE26,'annual Consensus'!$B$4:$B$210,0),MATCH('per month Consensus'!DA$4,'annual Consensus'!$C$3:$AE$3,0)))</f>
        <v>0</v>
      </c>
      <c r="DB26" s="18" t="str">
        <f>IF(ISNA(INDEX('annual Consensus'!$C$4:$AE$210,MATCH('per month Consensus'!$CE26,'annual Consensus'!$B$4:$B$210,0),MATCH('per month Consensus'!DB$4,'annual Consensus'!$C$3:$AE$3,0))),"",INDEX('annual Consensus'!$C$4:$AE$210,MATCH('per month Consensus'!$CE26,'annual Consensus'!$B$4:$B$210,0),MATCH('per month Consensus'!DB$4,'annual Consensus'!$C$3:$AE$3,0)))</f>
        <v/>
      </c>
      <c r="DC26" s="18">
        <f>IF(ISNA(INDEX('annual Consensus'!$C$4:$AE$210,MATCH('per month Consensus'!$CE26,'annual Consensus'!$B$4:$B$210,0),MATCH('per month Consensus'!DC$4,'annual Consensus'!$C$3:$AE$3,0))),"",INDEX('annual Consensus'!$C$4:$AE$210,MATCH('per month Consensus'!$CE26,'annual Consensus'!$B$4:$B$210,0),MATCH('per month Consensus'!DC$4,'annual Consensus'!$C$3:$AE$3,0)))</f>
        <v>0</v>
      </c>
      <c r="DD26" s="18">
        <f>IF(ISNA(INDEX('annual Consensus'!$C$4:$AE$210,MATCH('per month Consensus'!$CE26,'annual Consensus'!$B$4:$B$210,0),MATCH('per month Consensus'!DD$4,'annual Consensus'!$C$3:$AE$3,0))),"",INDEX('annual Consensus'!$C$4:$AE$210,MATCH('per month Consensus'!$CE26,'annual Consensus'!$B$4:$B$210,0),MATCH('per month Consensus'!DD$4,'annual Consensus'!$C$3:$AE$3,0)))</f>
        <v>0</v>
      </c>
      <c r="DE26" s="18">
        <f>IF(ISNA(INDEX('annual Consensus'!$C$4:$AE$210,MATCH('per month Consensus'!$CE26,'annual Consensus'!$B$4:$B$210,0),MATCH('per month Consensus'!DE$4,'annual Consensus'!$C$3:$AE$3,0))),"",INDEX('annual Consensus'!$C$4:$AE$210,MATCH('per month Consensus'!$CE26,'annual Consensus'!$B$4:$B$210,0),MATCH('per month Consensus'!DE$4,'annual Consensus'!$C$3:$AE$3,0)))</f>
        <v>0</v>
      </c>
      <c r="DF26" s="18" t="str">
        <f>IF(ISNA(INDEX('annual Consensus'!$C$4:$AE$210,MATCH('per month Consensus'!$CE26,'annual Consensus'!$B$4:$B$210,0),MATCH('per month Consensus'!DF$4,'annual Consensus'!$C$3:$AE$3,0))),"",INDEX('annual Consensus'!$C$4:$AE$210,MATCH('per month Consensus'!$CE26,'annual Consensus'!$B$4:$B$210,0),MATCH('per month Consensus'!DF$4,'annual Consensus'!$C$3:$AE$3,0)))</f>
        <v/>
      </c>
      <c r="DG26" s="18">
        <f>IF(ISNA(INDEX('annual Consensus'!$C$4:$AE$210,MATCH('per month Consensus'!$CE26,'annual Consensus'!$B$4:$B$210,0),MATCH('per month Consensus'!DG$4,'annual Consensus'!$C$3:$AE$3,0))),"",INDEX('annual Consensus'!$C$4:$AE$210,MATCH('per month Consensus'!$CE26,'annual Consensus'!$B$4:$B$210,0),MATCH('per month Consensus'!DG$4,'annual Consensus'!$C$3:$AE$3,0)))</f>
        <v>0</v>
      </c>
      <c r="DH26" s="18">
        <f>IF(ISNA(INDEX('annual Consensus'!$C$4:$AE$210,MATCH('per month Consensus'!$CE26,'annual Consensus'!$B$4:$B$210,0),MATCH('per month Consensus'!DH$4,'annual Consensus'!$C$3:$AE$3,0))),"",INDEX('annual Consensus'!$C$4:$AE$210,MATCH('per month Consensus'!$CE26,'annual Consensus'!$B$4:$B$210,0),MATCH('per month Consensus'!DH$4,'annual Consensus'!$C$3:$AE$3,0)))</f>
        <v>0</v>
      </c>
      <c r="DI26" s="18">
        <f>IF(ISNA(INDEX('annual Consensus'!$C$4:$AE$210,MATCH('per month Consensus'!$CE26,'annual Consensus'!$B$4:$B$210,0),MATCH('per month Consensus'!DI$4,'annual Consensus'!$C$3:$AE$3,0))),"",INDEX('annual Consensus'!$C$4:$AE$210,MATCH('per month Consensus'!$CE26,'annual Consensus'!$B$4:$B$210,0),MATCH('per month Consensus'!DI$4,'annual Consensus'!$C$3:$AE$3,0)))</f>
        <v>0</v>
      </c>
      <c r="DJ26" s="18" t="str">
        <f>IF(ISNA(INDEX('annual Consensus'!$C$4:$AE$210,MATCH('per month Consensus'!$CE26,'annual Consensus'!$B$4:$B$210,0),MATCH('per month Consensus'!DJ$4,'annual Consensus'!$C$3:$AE$3,0))),"",INDEX('annual Consensus'!$C$4:$AE$210,MATCH('per month Consensus'!$CE26,'annual Consensus'!$B$4:$B$210,0),MATCH('per month Consensus'!DJ$4,'annual Consensus'!$C$3:$AE$3,0)))</f>
        <v/>
      </c>
      <c r="DK26" s="18">
        <f>IF(ISNA(INDEX('annual Consensus'!$C$4:$AE$210,MATCH('per month Consensus'!$CE26,'annual Consensus'!$B$4:$B$210,0),MATCH('per month Consensus'!DK$4,'annual Consensus'!$C$3:$AE$3,0))),"",INDEX('annual Consensus'!$C$4:$AE$210,MATCH('per month Consensus'!$CE26,'annual Consensus'!$B$4:$B$210,0),MATCH('per month Consensus'!DK$4,'annual Consensus'!$C$3:$AE$3,0)))</f>
        <v>0</v>
      </c>
      <c r="DL26" s="18">
        <f>IF(ISNA(INDEX('annual Consensus'!$C$4:$AE$210,MATCH('per month Consensus'!$CE26,'annual Consensus'!$B$4:$B$210,0),MATCH('per month Consensus'!DL$4,'annual Consensus'!$C$3:$AE$3,0))),"",INDEX('annual Consensus'!$C$4:$AE$210,MATCH('per month Consensus'!$CE26,'annual Consensus'!$B$4:$B$210,0),MATCH('per month Consensus'!DL$4,'annual Consensus'!$C$3:$AE$3,0)))</f>
        <v>0</v>
      </c>
      <c r="DM26" s="18">
        <f>IF(ISNA(INDEX('annual Consensus'!$C$4:$AE$210,MATCH('per month Consensus'!$CE26,'annual Consensus'!$B$4:$B$210,0),MATCH('per month Consensus'!DM$4,'annual Consensus'!$C$3:$AE$3,0))),"",INDEX('annual Consensus'!$C$4:$AE$210,MATCH('per month Consensus'!$CE26,'annual Consensus'!$B$4:$B$210,0),MATCH('per month Consensus'!DM$4,'annual Consensus'!$C$3:$AE$3,0)))</f>
        <v>0</v>
      </c>
      <c r="DN26" s="18" t="str">
        <f>IF(ISNA(INDEX('annual Consensus'!$C$4:$AE$210,MATCH('per month Consensus'!$CE26,'annual Consensus'!$B$4:$B$210,0),MATCH('per month Consensus'!DN$4,'annual Consensus'!$C$3:$AE$3,0))),"",INDEX('annual Consensus'!$C$4:$AE$210,MATCH('per month Consensus'!$CE26,'annual Consensus'!$B$4:$B$210,0),MATCH('per month Consensus'!DN$4,'annual Consensus'!$C$3:$AE$3,0)))</f>
        <v/>
      </c>
      <c r="DO26" s="18">
        <f>IF(ISNA(INDEX('annual Consensus'!$C$4:$AE$210,MATCH('per month Consensus'!$CE26,'annual Consensus'!$B$4:$B$210,0),MATCH('per month Consensus'!DO$4,'annual Consensus'!$C$3:$AE$3,0))),"",INDEX('annual Consensus'!$C$4:$AE$210,MATCH('per month Consensus'!$CE26,'annual Consensus'!$B$4:$B$210,0),MATCH('per month Consensus'!DO$4,'annual Consensus'!$C$3:$AE$3,0)))</f>
        <v>0</v>
      </c>
      <c r="DR26" s="18">
        <f t="shared" si="2"/>
        <v>1.7</v>
      </c>
      <c r="DS26" s="18" t="str">
        <f t="shared" si="3"/>
        <v/>
      </c>
      <c r="DT26" s="18" t="str">
        <f t="shared" si="4"/>
        <v/>
      </c>
      <c r="DU26" s="18" t="str">
        <f t="shared" si="5"/>
        <v/>
      </c>
      <c r="DV26" s="18" t="str">
        <f t="shared" si="6"/>
        <v/>
      </c>
      <c r="DW26" s="18" t="str">
        <f t="shared" si="7"/>
        <v/>
      </c>
      <c r="DX26" s="18" t="str">
        <f t="shared" si="8"/>
        <v/>
      </c>
      <c r="DY26" s="18" t="str">
        <f t="shared" si="9"/>
        <v/>
      </c>
      <c r="DZ26" s="18" t="str">
        <f t="shared" si="10"/>
        <v/>
      </c>
      <c r="EA26" s="18">
        <f t="shared" si="11"/>
        <v>1.6</v>
      </c>
      <c r="EB26" s="18" t="str">
        <f t="shared" si="12"/>
        <v/>
      </c>
      <c r="EC26" s="18" t="str">
        <f t="shared" si="13"/>
        <v/>
      </c>
      <c r="ED26" s="18" t="str">
        <f t="shared" si="14"/>
        <v/>
      </c>
      <c r="EE26" s="18" t="str">
        <f t="shared" si="15"/>
        <v/>
      </c>
      <c r="EF26" s="18" t="str">
        <f t="shared" si="16"/>
        <v/>
      </c>
      <c r="EG26" s="18" t="str">
        <f t="shared" si="17"/>
        <v/>
      </c>
      <c r="EH26" s="18" t="str">
        <f t="shared" si="18"/>
        <v/>
      </c>
      <c r="EI26" s="18" t="str">
        <f t="shared" si="19"/>
        <v/>
      </c>
      <c r="EJ26" s="18" t="str">
        <f t="shared" si="20"/>
        <v/>
      </c>
      <c r="EK26" s="18" t="str">
        <f t="shared" si="21"/>
        <v/>
      </c>
      <c r="EL26" s="18" t="str">
        <f t="shared" si="22"/>
        <v/>
      </c>
      <c r="EM26" s="18" t="str">
        <f t="shared" si="23"/>
        <v/>
      </c>
      <c r="EN26" s="18" t="str">
        <f t="shared" si="24"/>
        <v/>
      </c>
      <c r="EO26" s="18" t="str">
        <f t="shared" si="25"/>
        <v/>
      </c>
      <c r="EP26" s="18" t="str">
        <f t="shared" si="26"/>
        <v/>
      </c>
      <c r="EQ26" s="18" t="str">
        <f t="shared" si="27"/>
        <v/>
      </c>
      <c r="ER26" s="18" t="str">
        <f t="shared" si="28"/>
        <v/>
      </c>
      <c r="ES26" s="18" t="str">
        <f t="shared" si="29"/>
        <v/>
      </c>
      <c r="ET26" s="18" t="str">
        <f t="shared" si="30"/>
        <v/>
      </c>
      <c r="EV26" s="86">
        <v>36617</v>
      </c>
      <c r="EW26" s="57" t="str">
        <f>IF(ISNA(VLOOKUP('per month Consensus'!$EV26,'5y averages Consensus'!$AG$9:$AK$36,'per month Consensus'!EW$2,FALSE)),"",VLOOKUP('per month Consensus'!$EV26,'5y averages Consensus'!$AG$9:$AK$36,'per month Consensus'!EW$2,FALSE))</f>
        <v/>
      </c>
      <c r="EX26" s="58" t="str">
        <f>IF(ISNA(VLOOKUP('per month Consensus'!$EV26,'5y averages Consensus'!$AG$9:$AK$36,'per month Consensus'!EX$2,FALSE)),"",VLOOKUP('per month Consensus'!$EV26,'5y averages Consensus'!$AG$9:$AK$36,'per month Consensus'!EX$2,FALSE))</f>
        <v/>
      </c>
      <c r="EY26" s="58" t="str">
        <f>IF(ISNA(VLOOKUP('per month Consensus'!$EV26,'5y averages Consensus'!$AG$9:$AK$36,'per month Consensus'!EY$2,FALSE)),"",VLOOKUP('per month Consensus'!$EV26,'5y averages Consensus'!$AG$9:$AK$36,'per month Consensus'!EY$2,FALSE))</f>
        <v/>
      </c>
      <c r="EZ26" s="59" t="str">
        <f>IF(ISNA(VLOOKUP('per month Consensus'!$EV26,'5y averages Consensus'!$AG$9:$AK$36,'per month Consensus'!EZ$2,FALSE)),"",VLOOKUP('per month Consensus'!$EV26,'5y averages Consensus'!$AG$9:$AK$36,'per month Consensus'!EZ$2,FALSE))</f>
        <v/>
      </c>
      <c r="FB26" s="53" t="str">
        <f t="shared" si="31"/>
        <v/>
      </c>
      <c r="FC26" s="53" t="str">
        <f t="shared" si="32"/>
        <v/>
      </c>
      <c r="FD26" s="53" t="str">
        <f t="shared" si="33"/>
        <v/>
      </c>
      <c r="FE26" s="53" t="str">
        <f t="shared" si="34"/>
        <v/>
      </c>
    </row>
    <row r="27" spans="2:161" x14ac:dyDescent="0.25">
      <c r="B27" s="22">
        <v>37288</v>
      </c>
      <c r="C27" s="18">
        <f>VLOOKUP($B27,'Data Consensus annual'!$BH$9:$BN$215,'per month Consensus'!C$1,FALSE)</f>
        <v>1.7</v>
      </c>
      <c r="D27" s="18">
        <f>VLOOKUP($B27,'Data Consensus annual'!$BH$9:$BN$215,'per month Consensus'!D$1,FALSE)</f>
        <v>1.8</v>
      </c>
      <c r="E27" s="18" t="str">
        <f>VLOOKUP($B27,'Data Consensus annual'!$BH$9:$BN$215,'per month Consensus'!E$1,FALSE)</f>
        <v/>
      </c>
      <c r="F27" s="18" t="str">
        <f>VLOOKUP($B27,'Data Consensus annual'!$BH$9:$BN$215,'per month Consensus'!F$1,FALSE)</f>
        <v/>
      </c>
      <c r="G27" s="18" t="str">
        <f>VLOOKUP($B27,'Data Consensus annual'!$BH$9:$BN$215,'per month Consensus'!G$1,FALSE)</f>
        <v/>
      </c>
      <c r="H27" s="18" t="str">
        <f>VLOOKUP($B27,'Data Consensus annual'!$BH$9:$BN$215,'per month Consensus'!H$1,FALSE)</f>
        <v/>
      </c>
      <c r="I27" s="5"/>
      <c r="J27" s="27"/>
      <c r="K27" s="5"/>
      <c r="L27" s="5"/>
      <c r="M27" s="5"/>
      <c r="N27" s="5"/>
      <c r="CE27" s="14">
        <v>36647</v>
      </c>
      <c r="CF27" s="18" t="str">
        <f>IF(ISNA(VLOOKUP($CE27,'quarters Consensus'!$GJ$9:$GP$25,'per month Consensus'!J$1,FALSE)),"",VLOOKUP($CE27,'quarters Consensus'!$GJ$9:$GP$25,'per month Consensus'!J$1,FALSE))</f>
        <v/>
      </c>
      <c r="CG27" s="18" t="str">
        <f>IF(ISNA(VLOOKUP($CE27,'quarters Consensus'!$GJ$9:$GP$25,'per month Consensus'!K$1,FALSE)),"",VLOOKUP($CE27,'quarters Consensus'!$GJ$9:$GP$25,'per month Consensus'!K$1,FALSE))</f>
        <v/>
      </c>
      <c r="CH27" s="18" t="str">
        <f>IF(ISNA(VLOOKUP($CE27,'quarters Consensus'!$GJ$9:$GP$25,'per month Consensus'!L$1,FALSE)),"",VLOOKUP($CE27,'quarters Consensus'!$GJ$9:$GP$25,'per month Consensus'!L$1,FALSE))</f>
        <v/>
      </c>
      <c r="CI27" s="18" t="str">
        <f>IF(ISNA(VLOOKUP($CE27,'quarters Consensus'!$GJ$9:$GP$25,'per month Consensus'!M$1,FALSE)),"",VLOOKUP($CE27,'quarters Consensus'!$GJ$9:$GP$25,'per month Consensus'!M$1,FALSE))</f>
        <v/>
      </c>
      <c r="CJ27" s="18" t="str">
        <f>IF(ISNA(VLOOKUP($CE27,'quarters Consensus'!$GJ$9:$GP$25,'per month Consensus'!N$1,FALSE)),"",VLOOKUP($CE27,'quarters Consensus'!$GJ$9:$GP$25,'per month Consensus'!N$1,FALSE))</f>
        <v/>
      </c>
      <c r="CK27" s="18" t="str">
        <f>IF(ISNA(VLOOKUP($CE27,'quarters Consensus'!$GJ$9:$GP$25,'per month Consensus'!O$1,FALSE)),"",VLOOKUP($CE27,'quarters Consensus'!$GJ$9:$GP$25,'per month Consensus'!O$1,FALSE))</f>
        <v/>
      </c>
      <c r="CL27" s="18"/>
      <c r="CM27" s="18">
        <f>IF(ISNA(INDEX('annual Consensus'!$C$4:$AE$210,MATCH('per month Consensus'!$CE27,'annual Consensus'!$B$4:$B$210,0),MATCH('per month Consensus'!CM$4,'annual Consensus'!$C$3:$AE$3,0))),"",INDEX('annual Consensus'!$C$4:$AE$210,MATCH('per month Consensus'!$CE27,'annual Consensus'!$B$4:$B$210,0),MATCH('per month Consensus'!CM$4,'annual Consensus'!$C$3:$AE$3,0)))</f>
        <v>1.7</v>
      </c>
      <c r="CN27" s="18">
        <f>IF(ISNA(INDEX('annual Consensus'!$C$4:$AE$210,MATCH('per month Consensus'!$CE27,'annual Consensus'!$B$4:$B$210,0),MATCH('per month Consensus'!CN$4,'annual Consensus'!$C$3:$AE$3,0))),"",INDEX('annual Consensus'!$C$4:$AE$210,MATCH('per month Consensus'!$CE27,'annual Consensus'!$B$4:$B$210,0),MATCH('per month Consensus'!CN$4,'annual Consensus'!$C$3:$AE$3,0)))</f>
        <v>0</v>
      </c>
      <c r="CO27" s="18">
        <f>IF(ISNA(INDEX('annual Consensus'!$C$4:$AE$210,MATCH('per month Consensus'!$CE27,'annual Consensus'!$B$4:$B$210,0),MATCH('per month Consensus'!CO$4,'annual Consensus'!$C$3:$AE$3,0))),"",INDEX('annual Consensus'!$C$4:$AE$210,MATCH('per month Consensus'!$CE27,'annual Consensus'!$B$4:$B$210,0),MATCH('per month Consensus'!CO$4,'annual Consensus'!$C$3:$AE$3,0)))</f>
        <v>0</v>
      </c>
      <c r="CP27" s="18">
        <f>IF(ISNA(INDEX('annual Consensus'!$C$4:$AE$210,MATCH('per month Consensus'!$CE27,'annual Consensus'!$B$4:$B$210,0),MATCH('per month Consensus'!CP$4,'annual Consensus'!$C$3:$AE$3,0))),"",INDEX('annual Consensus'!$C$4:$AE$210,MATCH('per month Consensus'!$CE27,'annual Consensus'!$B$4:$B$210,0),MATCH('per month Consensus'!CP$4,'annual Consensus'!$C$3:$AE$3,0)))</f>
        <v>0</v>
      </c>
      <c r="CQ27" s="18">
        <f>IF(ISNA(INDEX('annual Consensus'!$C$4:$AE$210,MATCH('per month Consensus'!$CE27,'annual Consensus'!$B$4:$B$210,0),MATCH('per month Consensus'!CQ$4,'annual Consensus'!$C$3:$AE$3,0))),"",INDEX('annual Consensus'!$C$4:$AE$210,MATCH('per month Consensus'!$CE27,'annual Consensus'!$B$4:$B$210,0),MATCH('per month Consensus'!CQ$4,'annual Consensus'!$C$3:$AE$3,0)))</f>
        <v>0</v>
      </c>
      <c r="CR27" s="18">
        <f>IF(ISNA(INDEX('annual Consensus'!$C$4:$AE$210,MATCH('per month Consensus'!$CE27,'annual Consensus'!$B$4:$B$210,0),MATCH('per month Consensus'!CR$4,'annual Consensus'!$C$3:$AE$3,0))),"",INDEX('annual Consensus'!$C$4:$AE$210,MATCH('per month Consensus'!$CE27,'annual Consensus'!$B$4:$B$210,0),MATCH('per month Consensus'!CR$4,'annual Consensus'!$C$3:$AE$3,0)))</f>
        <v>0</v>
      </c>
      <c r="CS27" s="18">
        <f>IF(ISNA(INDEX('annual Consensus'!$C$4:$AE$210,MATCH('per month Consensus'!$CE27,'annual Consensus'!$B$4:$B$210,0),MATCH('per month Consensus'!CS$4,'annual Consensus'!$C$3:$AE$3,0))),"",INDEX('annual Consensus'!$C$4:$AE$210,MATCH('per month Consensus'!$CE27,'annual Consensus'!$B$4:$B$210,0),MATCH('per month Consensus'!CS$4,'annual Consensus'!$C$3:$AE$3,0)))</f>
        <v>0</v>
      </c>
      <c r="CT27" s="18">
        <f>IF(ISNA(INDEX('annual Consensus'!$C$4:$AE$210,MATCH('per month Consensus'!$CE27,'annual Consensus'!$B$4:$B$210,0),MATCH('per month Consensus'!CT$4,'annual Consensus'!$C$3:$AE$3,0))),"",INDEX('annual Consensus'!$C$4:$AE$210,MATCH('per month Consensus'!$CE27,'annual Consensus'!$B$4:$B$210,0),MATCH('per month Consensus'!CT$4,'annual Consensus'!$C$3:$AE$3,0)))</f>
        <v>0</v>
      </c>
      <c r="CU27" s="18">
        <f>IF(ISNA(INDEX('annual Consensus'!$C$4:$AE$210,MATCH('per month Consensus'!$CE27,'annual Consensus'!$B$4:$B$210,0),MATCH('per month Consensus'!CU$4,'annual Consensus'!$C$3:$AE$3,0))),"",INDEX('annual Consensus'!$C$4:$AE$210,MATCH('per month Consensus'!$CE27,'annual Consensus'!$B$4:$B$210,0),MATCH('per month Consensus'!CU$4,'annual Consensus'!$C$3:$AE$3,0)))</f>
        <v>1.7</v>
      </c>
      <c r="CV27" s="18">
        <f>IF(ISNA(INDEX('annual Consensus'!$C$4:$AE$210,MATCH('per month Consensus'!$CE27,'annual Consensus'!$B$4:$B$210,0),MATCH('per month Consensus'!CV$4,'annual Consensus'!$C$3:$AE$3,0))),"",INDEX('annual Consensus'!$C$4:$AE$210,MATCH('per month Consensus'!$CE27,'annual Consensus'!$B$4:$B$210,0),MATCH('per month Consensus'!CV$4,'annual Consensus'!$C$3:$AE$3,0)))</f>
        <v>0</v>
      </c>
      <c r="CW27" s="18">
        <f>IF(ISNA(INDEX('annual Consensus'!$C$4:$AE$210,MATCH('per month Consensus'!$CE27,'annual Consensus'!$B$4:$B$210,0),MATCH('per month Consensus'!CW$4,'annual Consensus'!$C$3:$AE$3,0))),"",INDEX('annual Consensus'!$C$4:$AE$210,MATCH('per month Consensus'!$CE27,'annual Consensus'!$B$4:$B$210,0),MATCH('per month Consensus'!CW$4,'annual Consensus'!$C$3:$AE$3,0)))</f>
        <v>0</v>
      </c>
      <c r="CX27" s="18">
        <f>IF(ISNA(INDEX('annual Consensus'!$C$4:$AE$210,MATCH('per month Consensus'!$CE27,'annual Consensus'!$B$4:$B$210,0),MATCH('per month Consensus'!CX$4,'annual Consensus'!$C$3:$AE$3,0))),"",INDEX('annual Consensus'!$C$4:$AE$210,MATCH('per month Consensus'!$CE27,'annual Consensus'!$B$4:$B$210,0),MATCH('per month Consensus'!CX$4,'annual Consensus'!$C$3:$AE$3,0)))</f>
        <v>0</v>
      </c>
      <c r="CY27" s="18">
        <f>IF(ISNA(INDEX('annual Consensus'!$C$4:$AE$210,MATCH('per month Consensus'!$CE27,'annual Consensus'!$B$4:$B$210,0),MATCH('per month Consensus'!CY$4,'annual Consensus'!$C$3:$AE$3,0))),"",INDEX('annual Consensus'!$C$4:$AE$210,MATCH('per month Consensus'!$CE27,'annual Consensus'!$B$4:$B$210,0),MATCH('per month Consensus'!CY$4,'annual Consensus'!$C$3:$AE$3,0)))</f>
        <v>0</v>
      </c>
      <c r="CZ27" s="18">
        <f>IF(ISNA(INDEX('annual Consensus'!$C$4:$AE$210,MATCH('per month Consensus'!$CE27,'annual Consensus'!$B$4:$B$210,0),MATCH('per month Consensus'!CZ$4,'annual Consensus'!$C$3:$AE$3,0))),"",INDEX('annual Consensus'!$C$4:$AE$210,MATCH('per month Consensus'!$CE27,'annual Consensus'!$B$4:$B$210,0),MATCH('per month Consensus'!CZ$4,'annual Consensus'!$C$3:$AE$3,0)))</f>
        <v>0</v>
      </c>
      <c r="DA27" s="18">
        <f>IF(ISNA(INDEX('annual Consensus'!$C$4:$AE$210,MATCH('per month Consensus'!$CE27,'annual Consensus'!$B$4:$B$210,0),MATCH('per month Consensus'!DA$4,'annual Consensus'!$C$3:$AE$3,0))),"",INDEX('annual Consensus'!$C$4:$AE$210,MATCH('per month Consensus'!$CE27,'annual Consensus'!$B$4:$B$210,0),MATCH('per month Consensus'!DA$4,'annual Consensus'!$C$3:$AE$3,0)))</f>
        <v>0</v>
      </c>
      <c r="DB27" s="18">
        <f>IF(ISNA(INDEX('annual Consensus'!$C$4:$AE$210,MATCH('per month Consensus'!$CE27,'annual Consensus'!$B$4:$B$210,0),MATCH('per month Consensus'!DB$4,'annual Consensus'!$C$3:$AE$3,0))),"",INDEX('annual Consensus'!$C$4:$AE$210,MATCH('per month Consensus'!$CE27,'annual Consensus'!$B$4:$B$210,0),MATCH('per month Consensus'!DB$4,'annual Consensus'!$C$3:$AE$3,0)))</f>
        <v>0</v>
      </c>
      <c r="DC27" s="18">
        <f>IF(ISNA(INDEX('annual Consensus'!$C$4:$AE$210,MATCH('per month Consensus'!$CE27,'annual Consensus'!$B$4:$B$210,0),MATCH('per month Consensus'!DC$4,'annual Consensus'!$C$3:$AE$3,0))),"",INDEX('annual Consensus'!$C$4:$AE$210,MATCH('per month Consensus'!$CE27,'annual Consensus'!$B$4:$B$210,0),MATCH('per month Consensus'!DC$4,'annual Consensus'!$C$3:$AE$3,0)))</f>
        <v>0</v>
      </c>
      <c r="DD27" s="18">
        <f>IF(ISNA(INDEX('annual Consensus'!$C$4:$AE$210,MATCH('per month Consensus'!$CE27,'annual Consensus'!$B$4:$B$210,0),MATCH('per month Consensus'!DD$4,'annual Consensus'!$C$3:$AE$3,0))),"",INDEX('annual Consensus'!$C$4:$AE$210,MATCH('per month Consensus'!$CE27,'annual Consensus'!$B$4:$B$210,0),MATCH('per month Consensus'!DD$4,'annual Consensus'!$C$3:$AE$3,0)))</f>
        <v>0</v>
      </c>
      <c r="DE27" s="18">
        <f>IF(ISNA(INDEX('annual Consensus'!$C$4:$AE$210,MATCH('per month Consensus'!$CE27,'annual Consensus'!$B$4:$B$210,0),MATCH('per month Consensus'!DE$4,'annual Consensus'!$C$3:$AE$3,0))),"",INDEX('annual Consensus'!$C$4:$AE$210,MATCH('per month Consensus'!$CE27,'annual Consensus'!$B$4:$B$210,0),MATCH('per month Consensus'!DE$4,'annual Consensus'!$C$3:$AE$3,0)))</f>
        <v>0</v>
      </c>
      <c r="DF27" s="18">
        <f>IF(ISNA(INDEX('annual Consensus'!$C$4:$AE$210,MATCH('per month Consensus'!$CE27,'annual Consensus'!$B$4:$B$210,0),MATCH('per month Consensus'!DF$4,'annual Consensus'!$C$3:$AE$3,0))),"",INDEX('annual Consensus'!$C$4:$AE$210,MATCH('per month Consensus'!$CE27,'annual Consensus'!$B$4:$B$210,0),MATCH('per month Consensus'!DF$4,'annual Consensus'!$C$3:$AE$3,0)))</f>
        <v>0</v>
      </c>
      <c r="DG27" s="18">
        <f>IF(ISNA(INDEX('annual Consensus'!$C$4:$AE$210,MATCH('per month Consensus'!$CE27,'annual Consensus'!$B$4:$B$210,0),MATCH('per month Consensus'!DG$4,'annual Consensus'!$C$3:$AE$3,0))),"",INDEX('annual Consensus'!$C$4:$AE$210,MATCH('per month Consensus'!$CE27,'annual Consensus'!$B$4:$B$210,0),MATCH('per month Consensus'!DG$4,'annual Consensus'!$C$3:$AE$3,0)))</f>
        <v>0</v>
      </c>
      <c r="DH27" s="18">
        <f>IF(ISNA(INDEX('annual Consensus'!$C$4:$AE$210,MATCH('per month Consensus'!$CE27,'annual Consensus'!$B$4:$B$210,0),MATCH('per month Consensus'!DH$4,'annual Consensus'!$C$3:$AE$3,0))),"",INDEX('annual Consensus'!$C$4:$AE$210,MATCH('per month Consensus'!$CE27,'annual Consensus'!$B$4:$B$210,0),MATCH('per month Consensus'!DH$4,'annual Consensus'!$C$3:$AE$3,0)))</f>
        <v>0</v>
      </c>
      <c r="DI27" s="18">
        <f>IF(ISNA(INDEX('annual Consensus'!$C$4:$AE$210,MATCH('per month Consensus'!$CE27,'annual Consensus'!$B$4:$B$210,0),MATCH('per month Consensus'!DI$4,'annual Consensus'!$C$3:$AE$3,0))),"",INDEX('annual Consensus'!$C$4:$AE$210,MATCH('per month Consensus'!$CE27,'annual Consensus'!$B$4:$B$210,0),MATCH('per month Consensus'!DI$4,'annual Consensus'!$C$3:$AE$3,0)))</f>
        <v>0</v>
      </c>
      <c r="DJ27" s="18">
        <f>IF(ISNA(INDEX('annual Consensus'!$C$4:$AE$210,MATCH('per month Consensus'!$CE27,'annual Consensus'!$B$4:$B$210,0),MATCH('per month Consensus'!DJ$4,'annual Consensus'!$C$3:$AE$3,0))),"",INDEX('annual Consensus'!$C$4:$AE$210,MATCH('per month Consensus'!$CE27,'annual Consensus'!$B$4:$B$210,0),MATCH('per month Consensus'!DJ$4,'annual Consensus'!$C$3:$AE$3,0)))</f>
        <v>0</v>
      </c>
      <c r="DK27" s="18">
        <f>IF(ISNA(INDEX('annual Consensus'!$C$4:$AE$210,MATCH('per month Consensus'!$CE27,'annual Consensus'!$B$4:$B$210,0),MATCH('per month Consensus'!DK$4,'annual Consensus'!$C$3:$AE$3,0))),"",INDEX('annual Consensus'!$C$4:$AE$210,MATCH('per month Consensus'!$CE27,'annual Consensus'!$B$4:$B$210,0),MATCH('per month Consensus'!DK$4,'annual Consensus'!$C$3:$AE$3,0)))</f>
        <v>0</v>
      </c>
      <c r="DL27" s="18">
        <f>IF(ISNA(INDEX('annual Consensus'!$C$4:$AE$210,MATCH('per month Consensus'!$CE27,'annual Consensus'!$B$4:$B$210,0),MATCH('per month Consensus'!DL$4,'annual Consensus'!$C$3:$AE$3,0))),"",INDEX('annual Consensus'!$C$4:$AE$210,MATCH('per month Consensus'!$CE27,'annual Consensus'!$B$4:$B$210,0),MATCH('per month Consensus'!DL$4,'annual Consensus'!$C$3:$AE$3,0)))</f>
        <v>0</v>
      </c>
      <c r="DM27" s="18">
        <f>IF(ISNA(INDEX('annual Consensus'!$C$4:$AE$210,MATCH('per month Consensus'!$CE27,'annual Consensus'!$B$4:$B$210,0),MATCH('per month Consensus'!DM$4,'annual Consensus'!$C$3:$AE$3,0))),"",INDEX('annual Consensus'!$C$4:$AE$210,MATCH('per month Consensus'!$CE27,'annual Consensus'!$B$4:$B$210,0),MATCH('per month Consensus'!DM$4,'annual Consensus'!$C$3:$AE$3,0)))</f>
        <v>0</v>
      </c>
      <c r="DN27" s="18">
        <f>IF(ISNA(INDEX('annual Consensus'!$C$4:$AE$210,MATCH('per month Consensus'!$CE27,'annual Consensus'!$B$4:$B$210,0),MATCH('per month Consensus'!DN$4,'annual Consensus'!$C$3:$AE$3,0))),"",INDEX('annual Consensus'!$C$4:$AE$210,MATCH('per month Consensus'!$CE27,'annual Consensus'!$B$4:$B$210,0),MATCH('per month Consensus'!DN$4,'annual Consensus'!$C$3:$AE$3,0)))</f>
        <v>0</v>
      </c>
      <c r="DO27" s="18">
        <f>IF(ISNA(INDEX('annual Consensus'!$C$4:$AE$210,MATCH('per month Consensus'!$CE27,'annual Consensus'!$B$4:$B$210,0),MATCH('per month Consensus'!DO$4,'annual Consensus'!$C$3:$AE$3,0))),"",INDEX('annual Consensus'!$C$4:$AE$210,MATCH('per month Consensus'!$CE27,'annual Consensus'!$B$4:$B$210,0),MATCH('per month Consensus'!DO$4,'annual Consensus'!$C$3:$AE$3,0)))</f>
        <v>0</v>
      </c>
      <c r="DR27" s="18">
        <f t="shared" si="2"/>
        <v>1.7</v>
      </c>
      <c r="DS27" s="18" t="str">
        <f t="shared" si="3"/>
        <v/>
      </c>
      <c r="DT27" s="18" t="str">
        <f t="shared" si="4"/>
        <v/>
      </c>
      <c r="DU27" s="18" t="str">
        <f t="shared" si="5"/>
        <v/>
      </c>
      <c r="DV27" s="18" t="str">
        <f t="shared" si="6"/>
        <v/>
      </c>
      <c r="DW27" s="18" t="str">
        <f t="shared" si="7"/>
        <v/>
      </c>
      <c r="DX27" s="18" t="str">
        <f t="shared" si="8"/>
        <v/>
      </c>
      <c r="DY27" s="18" t="str">
        <f t="shared" si="9"/>
        <v/>
      </c>
      <c r="DZ27" s="18">
        <f t="shared" si="10"/>
        <v>1.7</v>
      </c>
      <c r="EA27" s="18" t="str">
        <f t="shared" si="11"/>
        <v/>
      </c>
      <c r="EB27" s="18" t="str">
        <f t="shared" si="12"/>
        <v/>
      </c>
      <c r="EC27" s="18" t="str">
        <f t="shared" si="13"/>
        <v/>
      </c>
      <c r="ED27" s="18" t="str">
        <f t="shared" si="14"/>
        <v/>
      </c>
      <c r="EE27" s="18" t="str">
        <f t="shared" si="15"/>
        <v/>
      </c>
      <c r="EF27" s="18" t="str">
        <f t="shared" si="16"/>
        <v/>
      </c>
      <c r="EG27" s="18" t="str">
        <f t="shared" si="17"/>
        <v/>
      </c>
      <c r="EH27" s="18" t="str">
        <f t="shared" si="18"/>
        <v/>
      </c>
      <c r="EI27" s="18" t="str">
        <f t="shared" si="19"/>
        <v/>
      </c>
      <c r="EJ27" s="18" t="str">
        <f t="shared" si="20"/>
        <v/>
      </c>
      <c r="EK27" s="18" t="str">
        <f t="shared" si="21"/>
        <v/>
      </c>
      <c r="EL27" s="18" t="str">
        <f t="shared" si="22"/>
        <v/>
      </c>
      <c r="EM27" s="18" t="str">
        <f t="shared" si="23"/>
        <v/>
      </c>
      <c r="EN27" s="18" t="str">
        <f t="shared" si="24"/>
        <v/>
      </c>
      <c r="EO27" s="18" t="str">
        <f t="shared" si="25"/>
        <v/>
      </c>
      <c r="EP27" s="18" t="str">
        <f t="shared" si="26"/>
        <v/>
      </c>
      <c r="EQ27" s="18" t="str">
        <f t="shared" si="27"/>
        <v/>
      </c>
      <c r="ER27" s="18" t="str">
        <f t="shared" si="28"/>
        <v/>
      </c>
      <c r="ES27" s="18" t="str">
        <f t="shared" si="29"/>
        <v/>
      </c>
      <c r="ET27" s="18" t="str">
        <f t="shared" si="30"/>
        <v/>
      </c>
      <c r="EV27" s="86">
        <v>36647</v>
      </c>
      <c r="EW27" s="57" t="str">
        <f>IF(ISNA(VLOOKUP('per month Consensus'!$EV27,'5y averages Consensus'!$AG$9:$AK$36,'per month Consensus'!EW$2,FALSE)),"",VLOOKUP('per month Consensus'!$EV27,'5y averages Consensus'!$AG$9:$AK$36,'per month Consensus'!EW$2,FALSE))</f>
        <v/>
      </c>
      <c r="EX27" s="58" t="str">
        <f>IF(ISNA(VLOOKUP('per month Consensus'!$EV27,'5y averages Consensus'!$AG$9:$AK$36,'per month Consensus'!EX$2,FALSE)),"",VLOOKUP('per month Consensus'!$EV27,'5y averages Consensus'!$AG$9:$AK$36,'per month Consensus'!EX$2,FALSE))</f>
        <v/>
      </c>
      <c r="EY27" s="58" t="str">
        <f>IF(ISNA(VLOOKUP('per month Consensus'!$EV27,'5y averages Consensus'!$AG$9:$AK$36,'per month Consensus'!EY$2,FALSE)),"",VLOOKUP('per month Consensus'!$EV27,'5y averages Consensus'!$AG$9:$AK$36,'per month Consensus'!EY$2,FALSE))</f>
        <v/>
      </c>
      <c r="EZ27" s="59" t="str">
        <f>IF(ISNA(VLOOKUP('per month Consensus'!$EV27,'5y averages Consensus'!$AG$9:$AK$36,'per month Consensus'!EZ$2,FALSE)),"",VLOOKUP('per month Consensus'!$EV27,'5y averages Consensus'!$AG$9:$AK$36,'per month Consensus'!EZ$2,FALSE))</f>
        <v/>
      </c>
      <c r="FB27" s="53" t="str">
        <f t="shared" si="31"/>
        <v/>
      </c>
      <c r="FC27" s="53" t="str">
        <f t="shared" si="32"/>
        <v/>
      </c>
      <c r="FD27" s="53" t="str">
        <f t="shared" si="33"/>
        <v/>
      </c>
      <c r="FE27" s="53" t="str">
        <f t="shared" si="34"/>
        <v/>
      </c>
    </row>
    <row r="28" spans="2:161" x14ac:dyDescent="0.25">
      <c r="B28" s="22">
        <v>37653</v>
      </c>
      <c r="C28" s="18">
        <f>VLOOKUP($B28,'Data Consensus annual'!$BH$9:$BN$215,'per month Consensus'!C$1,FALSE)</f>
        <v>1.7803103628514669</v>
      </c>
      <c r="D28" s="18">
        <f>VLOOKUP($B28,'Data Consensus annual'!$BH$9:$BN$215,'per month Consensus'!D$1,FALSE)</f>
        <v>1.6860068728065638</v>
      </c>
      <c r="E28" s="18" t="str">
        <f>VLOOKUP($B28,'Data Consensus annual'!$BH$9:$BN$215,'per month Consensus'!E$1,FALSE)</f>
        <v/>
      </c>
      <c r="F28" s="18" t="str">
        <f>VLOOKUP($B28,'Data Consensus annual'!$BH$9:$BN$215,'per month Consensus'!F$1,FALSE)</f>
        <v/>
      </c>
      <c r="G28" s="18" t="str">
        <f>VLOOKUP($B28,'Data Consensus annual'!$BH$9:$BN$215,'per month Consensus'!G$1,FALSE)</f>
        <v/>
      </c>
      <c r="H28" s="18" t="str">
        <f>VLOOKUP($B28,'Data Consensus annual'!$BH$9:$BN$215,'per month Consensus'!H$1,FALSE)</f>
        <v/>
      </c>
      <c r="I28" s="5"/>
      <c r="J28" s="27"/>
      <c r="K28" s="5"/>
      <c r="L28" s="5"/>
      <c r="M28" s="5"/>
      <c r="N28" s="5"/>
      <c r="CE28" s="14">
        <v>36678</v>
      </c>
      <c r="CF28" s="18">
        <f>IF(ISNA(VLOOKUP($CE28,'quarters Consensus'!$GJ$9:$GP$25,'per month Consensus'!J$1,FALSE)),"",VLOOKUP($CE28,'quarters Consensus'!$GJ$9:$GP$25,'per month Consensus'!J$1,FALSE))</f>
        <v>1.8396999999999999</v>
      </c>
      <c r="CG28" s="18">
        <f>IF(ISNA(VLOOKUP($CE28,'quarters Consensus'!$GJ$9:$GP$25,'per month Consensus'!K$1,FALSE)),"",VLOOKUP($CE28,'quarters Consensus'!$GJ$9:$GP$25,'per month Consensus'!K$1,FALSE))</f>
        <v>1.7336</v>
      </c>
      <c r="CH28" s="18">
        <f>IF(ISNA(VLOOKUP($CE28,'quarters Consensus'!$GJ$9:$GP$25,'per month Consensus'!L$1,FALSE)),"",VLOOKUP($CE28,'quarters Consensus'!$GJ$9:$GP$25,'per month Consensus'!L$1,FALSE))</f>
        <v>1.6508</v>
      </c>
      <c r="CI28" s="18">
        <f>IF(ISNA(VLOOKUP($CE28,'quarters Consensus'!$GJ$9:$GP$25,'per month Consensus'!M$1,FALSE)),"",VLOOKUP($CE28,'quarters Consensus'!$GJ$9:$GP$25,'per month Consensus'!M$1,FALSE))</f>
        <v>1.6896</v>
      </c>
      <c r="CJ28" s="18">
        <f>IF(ISNA(VLOOKUP($CE28,'quarters Consensus'!$GJ$9:$GP$25,'per month Consensus'!N$1,FALSE)),"",VLOOKUP($CE28,'quarters Consensus'!$GJ$9:$GP$25,'per month Consensus'!N$1,FALSE))</f>
        <v>1.7189000000000001</v>
      </c>
      <c r="CK28" s="18">
        <f>IF(ISNA(VLOOKUP($CE28,'quarters Consensus'!$GJ$9:$GP$25,'per month Consensus'!O$1,FALSE)),"",VLOOKUP($CE28,'quarters Consensus'!$GJ$9:$GP$25,'per month Consensus'!O$1,FALSE))</f>
        <v>1.7085999999999999</v>
      </c>
      <c r="CL28" s="18"/>
      <c r="CM28" s="18">
        <f>IF(ISNA(INDEX('annual Consensus'!$C$4:$AE$210,MATCH('per month Consensus'!$CE28,'annual Consensus'!$B$4:$B$210,0),MATCH('per month Consensus'!CM$4,'annual Consensus'!$C$3:$AE$3,0))),"",INDEX('annual Consensus'!$C$4:$AE$210,MATCH('per month Consensus'!$CE28,'annual Consensus'!$B$4:$B$210,0),MATCH('per month Consensus'!CM$4,'annual Consensus'!$C$3:$AE$3,0)))</f>
        <v>1.8</v>
      </c>
      <c r="CN28" s="18">
        <f>IF(ISNA(INDEX('annual Consensus'!$C$4:$AE$210,MATCH('per month Consensus'!$CE28,'annual Consensus'!$B$4:$B$210,0),MATCH('per month Consensus'!CN$4,'annual Consensus'!$C$3:$AE$3,0))),"",INDEX('annual Consensus'!$C$4:$AE$210,MATCH('per month Consensus'!$CE28,'annual Consensus'!$B$4:$B$210,0),MATCH('per month Consensus'!CN$4,'annual Consensus'!$C$3:$AE$3,0)))</f>
        <v>0</v>
      </c>
      <c r="CO28" s="18">
        <f>IF(ISNA(INDEX('annual Consensus'!$C$4:$AE$210,MATCH('per month Consensus'!$CE28,'annual Consensus'!$B$4:$B$210,0),MATCH('per month Consensus'!CO$4,'annual Consensus'!$C$3:$AE$3,0))),"",INDEX('annual Consensus'!$C$4:$AE$210,MATCH('per month Consensus'!$CE28,'annual Consensus'!$B$4:$B$210,0),MATCH('per month Consensus'!CO$4,'annual Consensus'!$C$3:$AE$3,0)))</f>
        <v>0</v>
      </c>
      <c r="CP28" s="18">
        <f>IF(ISNA(INDEX('annual Consensus'!$C$4:$AE$210,MATCH('per month Consensus'!$CE28,'annual Consensus'!$B$4:$B$210,0),MATCH('per month Consensus'!CP$4,'annual Consensus'!$C$3:$AE$3,0))),"",INDEX('annual Consensus'!$C$4:$AE$210,MATCH('per month Consensus'!$CE28,'annual Consensus'!$B$4:$B$210,0),MATCH('per month Consensus'!CP$4,'annual Consensus'!$C$3:$AE$3,0)))</f>
        <v>0</v>
      </c>
      <c r="CQ28" s="18">
        <f>IF(ISNA(INDEX('annual Consensus'!$C$4:$AE$210,MATCH('per month Consensus'!$CE28,'annual Consensus'!$B$4:$B$210,0),MATCH('per month Consensus'!CQ$4,'annual Consensus'!$C$3:$AE$3,0))),"",INDEX('annual Consensus'!$C$4:$AE$210,MATCH('per month Consensus'!$CE28,'annual Consensus'!$B$4:$B$210,0),MATCH('per month Consensus'!CQ$4,'annual Consensus'!$C$3:$AE$3,0)))</f>
        <v>0</v>
      </c>
      <c r="CR28" s="18">
        <f>IF(ISNA(INDEX('annual Consensus'!$C$4:$AE$210,MATCH('per month Consensus'!$CE28,'annual Consensus'!$B$4:$B$210,0),MATCH('per month Consensus'!CR$4,'annual Consensus'!$C$3:$AE$3,0))),"",INDEX('annual Consensus'!$C$4:$AE$210,MATCH('per month Consensus'!$CE28,'annual Consensus'!$B$4:$B$210,0),MATCH('per month Consensus'!CR$4,'annual Consensus'!$C$3:$AE$3,0)))</f>
        <v>0</v>
      </c>
      <c r="CS28" s="18">
        <f>IF(ISNA(INDEX('annual Consensus'!$C$4:$AE$210,MATCH('per month Consensus'!$CE28,'annual Consensus'!$B$4:$B$210,0),MATCH('per month Consensus'!CS$4,'annual Consensus'!$C$3:$AE$3,0))),"",INDEX('annual Consensus'!$C$4:$AE$210,MATCH('per month Consensus'!$CE28,'annual Consensus'!$B$4:$B$210,0),MATCH('per month Consensus'!CS$4,'annual Consensus'!$C$3:$AE$3,0)))</f>
        <v>0</v>
      </c>
      <c r="CT28" s="18">
        <f>IF(ISNA(INDEX('annual Consensus'!$C$4:$AE$210,MATCH('per month Consensus'!$CE28,'annual Consensus'!$B$4:$B$210,0),MATCH('per month Consensus'!CT$4,'annual Consensus'!$C$3:$AE$3,0))),"",INDEX('annual Consensus'!$C$4:$AE$210,MATCH('per month Consensus'!$CE28,'annual Consensus'!$B$4:$B$210,0),MATCH('per month Consensus'!CT$4,'annual Consensus'!$C$3:$AE$3,0)))</f>
        <v>1.7</v>
      </c>
      <c r="CU28" s="18">
        <f>IF(ISNA(INDEX('annual Consensus'!$C$4:$AE$210,MATCH('per month Consensus'!$CE28,'annual Consensus'!$B$4:$B$210,0),MATCH('per month Consensus'!CU$4,'annual Consensus'!$C$3:$AE$3,0))),"",INDEX('annual Consensus'!$C$4:$AE$210,MATCH('per month Consensus'!$CE28,'annual Consensus'!$B$4:$B$210,0),MATCH('per month Consensus'!CU$4,'annual Consensus'!$C$3:$AE$3,0)))</f>
        <v>0</v>
      </c>
      <c r="CV28" s="18">
        <f>IF(ISNA(INDEX('annual Consensus'!$C$4:$AE$210,MATCH('per month Consensus'!$CE28,'annual Consensus'!$B$4:$B$210,0),MATCH('per month Consensus'!CV$4,'annual Consensus'!$C$3:$AE$3,0))),"",INDEX('annual Consensus'!$C$4:$AE$210,MATCH('per month Consensus'!$CE28,'annual Consensus'!$B$4:$B$210,0),MATCH('per month Consensus'!CV$4,'annual Consensus'!$C$3:$AE$3,0)))</f>
        <v>0</v>
      </c>
      <c r="CW28" s="18">
        <f>IF(ISNA(INDEX('annual Consensus'!$C$4:$AE$210,MATCH('per month Consensus'!$CE28,'annual Consensus'!$B$4:$B$210,0),MATCH('per month Consensus'!CW$4,'annual Consensus'!$C$3:$AE$3,0))),"",INDEX('annual Consensus'!$C$4:$AE$210,MATCH('per month Consensus'!$CE28,'annual Consensus'!$B$4:$B$210,0),MATCH('per month Consensus'!CW$4,'annual Consensus'!$C$3:$AE$3,0)))</f>
        <v>0</v>
      </c>
      <c r="CX28" s="18">
        <f>IF(ISNA(INDEX('annual Consensus'!$C$4:$AE$210,MATCH('per month Consensus'!$CE28,'annual Consensus'!$B$4:$B$210,0),MATCH('per month Consensus'!CX$4,'annual Consensus'!$C$3:$AE$3,0))),"",INDEX('annual Consensus'!$C$4:$AE$210,MATCH('per month Consensus'!$CE28,'annual Consensus'!$B$4:$B$210,0),MATCH('per month Consensus'!CX$4,'annual Consensus'!$C$3:$AE$3,0)))</f>
        <v>0</v>
      </c>
      <c r="CY28" s="18">
        <f>IF(ISNA(INDEX('annual Consensus'!$C$4:$AE$210,MATCH('per month Consensus'!$CE28,'annual Consensus'!$B$4:$B$210,0),MATCH('per month Consensus'!CY$4,'annual Consensus'!$C$3:$AE$3,0))),"",INDEX('annual Consensus'!$C$4:$AE$210,MATCH('per month Consensus'!$CE28,'annual Consensus'!$B$4:$B$210,0),MATCH('per month Consensus'!CY$4,'annual Consensus'!$C$3:$AE$3,0)))</f>
        <v>0</v>
      </c>
      <c r="CZ28" s="18">
        <f>IF(ISNA(INDEX('annual Consensus'!$C$4:$AE$210,MATCH('per month Consensus'!$CE28,'annual Consensus'!$B$4:$B$210,0),MATCH('per month Consensus'!CZ$4,'annual Consensus'!$C$3:$AE$3,0))),"",INDEX('annual Consensus'!$C$4:$AE$210,MATCH('per month Consensus'!$CE28,'annual Consensus'!$B$4:$B$210,0),MATCH('per month Consensus'!CZ$4,'annual Consensus'!$C$3:$AE$3,0)))</f>
        <v>0</v>
      </c>
      <c r="DA28" s="18">
        <f>IF(ISNA(INDEX('annual Consensus'!$C$4:$AE$210,MATCH('per month Consensus'!$CE28,'annual Consensus'!$B$4:$B$210,0),MATCH('per month Consensus'!DA$4,'annual Consensus'!$C$3:$AE$3,0))),"",INDEX('annual Consensus'!$C$4:$AE$210,MATCH('per month Consensus'!$CE28,'annual Consensus'!$B$4:$B$210,0),MATCH('per month Consensus'!DA$4,'annual Consensus'!$C$3:$AE$3,0)))</f>
        <v>0</v>
      </c>
      <c r="DB28" s="18">
        <f>IF(ISNA(INDEX('annual Consensus'!$C$4:$AE$210,MATCH('per month Consensus'!$CE28,'annual Consensus'!$B$4:$B$210,0),MATCH('per month Consensus'!DB$4,'annual Consensus'!$C$3:$AE$3,0))),"",INDEX('annual Consensus'!$C$4:$AE$210,MATCH('per month Consensus'!$CE28,'annual Consensus'!$B$4:$B$210,0),MATCH('per month Consensus'!DB$4,'annual Consensus'!$C$3:$AE$3,0)))</f>
        <v>0</v>
      </c>
      <c r="DC28" s="18">
        <f>IF(ISNA(INDEX('annual Consensus'!$C$4:$AE$210,MATCH('per month Consensus'!$CE28,'annual Consensus'!$B$4:$B$210,0),MATCH('per month Consensus'!DC$4,'annual Consensus'!$C$3:$AE$3,0))),"",INDEX('annual Consensus'!$C$4:$AE$210,MATCH('per month Consensus'!$CE28,'annual Consensus'!$B$4:$B$210,0),MATCH('per month Consensus'!DC$4,'annual Consensus'!$C$3:$AE$3,0)))</f>
        <v>0</v>
      </c>
      <c r="DD28" s="18">
        <f>IF(ISNA(INDEX('annual Consensus'!$C$4:$AE$210,MATCH('per month Consensus'!$CE28,'annual Consensus'!$B$4:$B$210,0),MATCH('per month Consensus'!DD$4,'annual Consensus'!$C$3:$AE$3,0))),"",INDEX('annual Consensus'!$C$4:$AE$210,MATCH('per month Consensus'!$CE28,'annual Consensus'!$B$4:$B$210,0),MATCH('per month Consensus'!DD$4,'annual Consensus'!$C$3:$AE$3,0)))</f>
        <v>0</v>
      </c>
      <c r="DE28" s="18">
        <f>IF(ISNA(INDEX('annual Consensus'!$C$4:$AE$210,MATCH('per month Consensus'!$CE28,'annual Consensus'!$B$4:$B$210,0),MATCH('per month Consensus'!DE$4,'annual Consensus'!$C$3:$AE$3,0))),"",INDEX('annual Consensus'!$C$4:$AE$210,MATCH('per month Consensus'!$CE28,'annual Consensus'!$B$4:$B$210,0),MATCH('per month Consensus'!DE$4,'annual Consensus'!$C$3:$AE$3,0)))</f>
        <v>0</v>
      </c>
      <c r="DF28" s="18">
        <f>IF(ISNA(INDEX('annual Consensus'!$C$4:$AE$210,MATCH('per month Consensus'!$CE28,'annual Consensus'!$B$4:$B$210,0),MATCH('per month Consensus'!DF$4,'annual Consensus'!$C$3:$AE$3,0))),"",INDEX('annual Consensus'!$C$4:$AE$210,MATCH('per month Consensus'!$CE28,'annual Consensus'!$B$4:$B$210,0),MATCH('per month Consensus'!DF$4,'annual Consensus'!$C$3:$AE$3,0)))</f>
        <v>0</v>
      </c>
      <c r="DG28" s="18">
        <f>IF(ISNA(INDEX('annual Consensus'!$C$4:$AE$210,MATCH('per month Consensus'!$CE28,'annual Consensus'!$B$4:$B$210,0),MATCH('per month Consensus'!DG$4,'annual Consensus'!$C$3:$AE$3,0))),"",INDEX('annual Consensus'!$C$4:$AE$210,MATCH('per month Consensus'!$CE28,'annual Consensus'!$B$4:$B$210,0),MATCH('per month Consensus'!DG$4,'annual Consensus'!$C$3:$AE$3,0)))</f>
        <v>0</v>
      </c>
      <c r="DH28" s="18">
        <f>IF(ISNA(INDEX('annual Consensus'!$C$4:$AE$210,MATCH('per month Consensus'!$CE28,'annual Consensus'!$B$4:$B$210,0),MATCH('per month Consensus'!DH$4,'annual Consensus'!$C$3:$AE$3,0))),"",INDEX('annual Consensus'!$C$4:$AE$210,MATCH('per month Consensus'!$CE28,'annual Consensus'!$B$4:$B$210,0),MATCH('per month Consensus'!DH$4,'annual Consensus'!$C$3:$AE$3,0)))</f>
        <v>0</v>
      </c>
      <c r="DI28" s="18">
        <f>IF(ISNA(INDEX('annual Consensus'!$C$4:$AE$210,MATCH('per month Consensus'!$CE28,'annual Consensus'!$B$4:$B$210,0),MATCH('per month Consensus'!DI$4,'annual Consensus'!$C$3:$AE$3,0))),"",INDEX('annual Consensus'!$C$4:$AE$210,MATCH('per month Consensus'!$CE28,'annual Consensus'!$B$4:$B$210,0),MATCH('per month Consensus'!DI$4,'annual Consensus'!$C$3:$AE$3,0)))</f>
        <v>0</v>
      </c>
      <c r="DJ28" s="18">
        <f>IF(ISNA(INDEX('annual Consensus'!$C$4:$AE$210,MATCH('per month Consensus'!$CE28,'annual Consensus'!$B$4:$B$210,0),MATCH('per month Consensus'!DJ$4,'annual Consensus'!$C$3:$AE$3,0))),"",INDEX('annual Consensus'!$C$4:$AE$210,MATCH('per month Consensus'!$CE28,'annual Consensus'!$B$4:$B$210,0),MATCH('per month Consensus'!DJ$4,'annual Consensus'!$C$3:$AE$3,0)))</f>
        <v>0</v>
      </c>
      <c r="DK28" s="18">
        <f>IF(ISNA(INDEX('annual Consensus'!$C$4:$AE$210,MATCH('per month Consensus'!$CE28,'annual Consensus'!$B$4:$B$210,0),MATCH('per month Consensus'!DK$4,'annual Consensus'!$C$3:$AE$3,0))),"",INDEX('annual Consensus'!$C$4:$AE$210,MATCH('per month Consensus'!$CE28,'annual Consensus'!$B$4:$B$210,0),MATCH('per month Consensus'!DK$4,'annual Consensus'!$C$3:$AE$3,0)))</f>
        <v>0</v>
      </c>
      <c r="DL28" s="18">
        <f>IF(ISNA(INDEX('annual Consensus'!$C$4:$AE$210,MATCH('per month Consensus'!$CE28,'annual Consensus'!$B$4:$B$210,0),MATCH('per month Consensus'!DL$4,'annual Consensus'!$C$3:$AE$3,0))),"",INDEX('annual Consensus'!$C$4:$AE$210,MATCH('per month Consensus'!$CE28,'annual Consensus'!$B$4:$B$210,0),MATCH('per month Consensus'!DL$4,'annual Consensus'!$C$3:$AE$3,0)))</f>
        <v>0</v>
      </c>
      <c r="DM28" s="18">
        <f>IF(ISNA(INDEX('annual Consensus'!$C$4:$AE$210,MATCH('per month Consensus'!$CE28,'annual Consensus'!$B$4:$B$210,0),MATCH('per month Consensus'!DM$4,'annual Consensus'!$C$3:$AE$3,0))),"",INDEX('annual Consensus'!$C$4:$AE$210,MATCH('per month Consensus'!$CE28,'annual Consensus'!$B$4:$B$210,0),MATCH('per month Consensus'!DM$4,'annual Consensus'!$C$3:$AE$3,0)))</f>
        <v>0</v>
      </c>
      <c r="DN28" s="18">
        <f>IF(ISNA(INDEX('annual Consensus'!$C$4:$AE$210,MATCH('per month Consensus'!$CE28,'annual Consensus'!$B$4:$B$210,0),MATCH('per month Consensus'!DN$4,'annual Consensus'!$C$3:$AE$3,0))),"",INDEX('annual Consensus'!$C$4:$AE$210,MATCH('per month Consensus'!$CE28,'annual Consensus'!$B$4:$B$210,0),MATCH('per month Consensus'!DN$4,'annual Consensus'!$C$3:$AE$3,0)))</f>
        <v>0</v>
      </c>
      <c r="DO28" s="18">
        <f>IF(ISNA(INDEX('annual Consensus'!$C$4:$AE$210,MATCH('per month Consensus'!$CE28,'annual Consensus'!$B$4:$B$210,0),MATCH('per month Consensus'!DO$4,'annual Consensus'!$C$3:$AE$3,0))),"",INDEX('annual Consensus'!$C$4:$AE$210,MATCH('per month Consensus'!$CE28,'annual Consensus'!$B$4:$B$210,0),MATCH('per month Consensus'!DO$4,'annual Consensus'!$C$3:$AE$3,0)))</f>
        <v>0</v>
      </c>
      <c r="DR28" s="18">
        <f t="shared" si="2"/>
        <v>1.8</v>
      </c>
      <c r="DS28" s="18" t="str">
        <f t="shared" si="3"/>
        <v/>
      </c>
      <c r="DT28" s="18" t="str">
        <f t="shared" si="4"/>
        <v/>
      </c>
      <c r="DU28" s="18" t="str">
        <f t="shared" si="5"/>
        <v/>
      </c>
      <c r="DV28" s="18" t="str">
        <f t="shared" si="6"/>
        <v/>
      </c>
      <c r="DW28" s="18" t="str">
        <f t="shared" si="7"/>
        <v/>
      </c>
      <c r="DX28" s="18" t="str">
        <f t="shared" si="8"/>
        <v/>
      </c>
      <c r="DY28" s="18">
        <f t="shared" si="9"/>
        <v>1.7</v>
      </c>
      <c r="DZ28" s="18" t="str">
        <f t="shared" si="10"/>
        <v/>
      </c>
      <c r="EA28" s="18" t="str">
        <f t="shared" si="11"/>
        <v/>
      </c>
      <c r="EB28" s="18" t="str">
        <f t="shared" si="12"/>
        <v/>
      </c>
      <c r="EC28" s="18" t="str">
        <f t="shared" si="13"/>
        <v/>
      </c>
      <c r="ED28" s="18" t="str">
        <f t="shared" si="14"/>
        <v/>
      </c>
      <c r="EE28" s="18" t="str">
        <f t="shared" si="15"/>
        <v/>
      </c>
      <c r="EF28" s="18" t="str">
        <f t="shared" si="16"/>
        <v/>
      </c>
      <c r="EG28" s="18" t="str">
        <f t="shared" si="17"/>
        <v/>
      </c>
      <c r="EH28" s="18" t="str">
        <f t="shared" si="18"/>
        <v/>
      </c>
      <c r="EI28" s="18" t="str">
        <f t="shared" si="19"/>
        <v/>
      </c>
      <c r="EJ28" s="18" t="str">
        <f t="shared" si="20"/>
        <v/>
      </c>
      <c r="EK28" s="18" t="str">
        <f t="shared" si="21"/>
        <v/>
      </c>
      <c r="EL28" s="18" t="str">
        <f t="shared" si="22"/>
        <v/>
      </c>
      <c r="EM28" s="18" t="str">
        <f t="shared" si="23"/>
        <v/>
      </c>
      <c r="EN28" s="18" t="str">
        <f t="shared" si="24"/>
        <v/>
      </c>
      <c r="EO28" s="18" t="str">
        <f t="shared" si="25"/>
        <v/>
      </c>
      <c r="EP28" s="18" t="str">
        <f t="shared" si="26"/>
        <v/>
      </c>
      <c r="EQ28" s="18" t="str">
        <f t="shared" si="27"/>
        <v/>
      </c>
      <c r="ER28" s="18" t="str">
        <f t="shared" si="28"/>
        <v/>
      </c>
      <c r="ES28" s="18" t="str">
        <f t="shared" si="29"/>
        <v/>
      </c>
      <c r="ET28" s="18" t="str">
        <f t="shared" si="30"/>
        <v/>
      </c>
      <c r="EV28" s="86">
        <v>36678</v>
      </c>
      <c r="EW28" s="57" t="str">
        <f>IF(ISNA(VLOOKUP('per month Consensus'!$EV28,'5y averages Consensus'!$AG$9:$AK$36,'per month Consensus'!EW$2,FALSE)),"",VLOOKUP('per month Consensus'!$EV28,'5y averages Consensus'!$AG$9:$AK$36,'per month Consensus'!EW$2,FALSE))</f>
        <v/>
      </c>
      <c r="EX28" s="58" t="str">
        <f>IF(ISNA(VLOOKUP('per month Consensus'!$EV28,'5y averages Consensus'!$AG$9:$AK$36,'per month Consensus'!EX$2,FALSE)),"",VLOOKUP('per month Consensus'!$EV28,'5y averages Consensus'!$AG$9:$AK$36,'per month Consensus'!EX$2,FALSE))</f>
        <v/>
      </c>
      <c r="EY28" s="58" t="str">
        <f>IF(ISNA(VLOOKUP('per month Consensus'!$EV28,'5y averages Consensus'!$AG$9:$AK$36,'per month Consensus'!EY$2,FALSE)),"",VLOOKUP('per month Consensus'!$EV28,'5y averages Consensus'!$AG$9:$AK$36,'per month Consensus'!EY$2,FALSE))</f>
        <v/>
      </c>
      <c r="EZ28" s="59" t="str">
        <f>IF(ISNA(VLOOKUP('per month Consensus'!$EV28,'5y averages Consensus'!$AG$9:$AK$36,'per month Consensus'!EZ$2,FALSE)),"",VLOOKUP('per month Consensus'!$EV28,'5y averages Consensus'!$AG$9:$AK$36,'per month Consensus'!EZ$2,FALSE))</f>
        <v/>
      </c>
      <c r="FB28" s="53" t="str">
        <f t="shared" si="31"/>
        <v/>
      </c>
      <c r="FC28" s="53" t="str">
        <f t="shared" si="32"/>
        <v/>
      </c>
      <c r="FD28" s="53" t="str">
        <f t="shared" si="33"/>
        <v/>
      </c>
      <c r="FE28" s="53" t="str">
        <f t="shared" si="34"/>
        <v/>
      </c>
    </row>
    <row r="29" spans="2:161" x14ac:dyDescent="0.25">
      <c r="B29" s="22">
        <v>38018</v>
      </c>
      <c r="C29" s="18">
        <f>VLOOKUP($B29,'Data Consensus annual'!$BH$9:$BN$215,'per month Consensus'!C$1,FALSE)</f>
        <v>1.7217819901784748</v>
      </c>
      <c r="D29" s="18">
        <f>VLOOKUP($B29,'Data Consensus annual'!$BH$9:$BN$215,'per month Consensus'!D$1,FALSE)</f>
        <v>1.6847945291667932</v>
      </c>
      <c r="E29" s="18" t="str">
        <f>VLOOKUP($B29,'Data Consensus annual'!$BH$9:$BN$215,'per month Consensus'!E$1,FALSE)</f>
        <v/>
      </c>
      <c r="F29" s="18" t="str">
        <f>VLOOKUP($B29,'Data Consensus annual'!$BH$9:$BN$215,'per month Consensus'!F$1,FALSE)</f>
        <v/>
      </c>
      <c r="G29" s="18" t="str">
        <f>VLOOKUP($B29,'Data Consensus annual'!$BH$9:$BN$215,'per month Consensus'!G$1,FALSE)</f>
        <v/>
      </c>
      <c r="H29" s="18" t="str">
        <f>VLOOKUP($B29,'Data Consensus annual'!$BH$9:$BN$215,'per month Consensus'!H$1,FALSE)</f>
        <v/>
      </c>
      <c r="I29" s="5"/>
      <c r="J29" s="27"/>
      <c r="K29" s="5"/>
      <c r="L29" s="5"/>
      <c r="M29" s="5"/>
      <c r="N29" s="5"/>
      <c r="CE29" s="14">
        <v>36708</v>
      </c>
      <c r="CF29" s="18" t="str">
        <f>IF(ISNA(VLOOKUP($CE29,'quarters Consensus'!$GJ$9:$GP$25,'per month Consensus'!J$1,FALSE)),"",VLOOKUP($CE29,'quarters Consensus'!$GJ$9:$GP$25,'per month Consensus'!J$1,FALSE))</f>
        <v/>
      </c>
      <c r="CG29" s="18" t="str">
        <f>IF(ISNA(VLOOKUP($CE29,'quarters Consensus'!$GJ$9:$GP$25,'per month Consensus'!K$1,FALSE)),"",VLOOKUP($CE29,'quarters Consensus'!$GJ$9:$GP$25,'per month Consensus'!K$1,FALSE))</f>
        <v/>
      </c>
      <c r="CH29" s="18" t="str">
        <f>IF(ISNA(VLOOKUP($CE29,'quarters Consensus'!$GJ$9:$GP$25,'per month Consensus'!L$1,FALSE)),"",VLOOKUP($CE29,'quarters Consensus'!$GJ$9:$GP$25,'per month Consensus'!L$1,FALSE))</f>
        <v/>
      </c>
      <c r="CI29" s="18" t="str">
        <f>IF(ISNA(VLOOKUP($CE29,'quarters Consensus'!$GJ$9:$GP$25,'per month Consensus'!M$1,FALSE)),"",VLOOKUP($CE29,'quarters Consensus'!$GJ$9:$GP$25,'per month Consensus'!M$1,FALSE))</f>
        <v/>
      </c>
      <c r="CJ29" s="18" t="str">
        <f>IF(ISNA(VLOOKUP($CE29,'quarters Consensus'!$GJ$9:$GP$25,'per month Consensus'!N$1,FALSE)),"",VLOOKUP($CE29,'quarters Consensus'!$GJ$9:$GP$25,'per month Consensus'!N$1,FALSE))</f>
        <v/>
      </c>
      <c r="CK29" s="18" t="str">
        <f>IF(ISNA(VLOOKUP($CE29,'quarters Consensus'!$GJ$9:$GP$25,'per month Consensus'!O$1,FALSE)),"",VLOOKUP($CE29,'quarters Consensus'!$GJ$9:$GP$25,'per month Consensus'!O$1,FALSE))</f>
        <v/>
      </c>
      <c r="CL29" s="18"/>
      <c r="CM29" s="18">
        <f>IF(ISNA(INDEX('annual Consensus'!$C$4:$AE$210,MATCH('per month Consensus'!$CE29,'annual Consensus'!$B$4:$B$210,0),MATCH('per month Consensus'!CM$4,'annual Consensus'!$C$3:$AE$3,0))),"",INDEX('annual Consensus'!$C$4:$AE$210,MATCH('per month Consensus'!$CE29,'annual Consensus'!$B$4:$B$210,0),MATCH('per month Consensus'!CM$4,'annual Consensus'!$C$3:$AE$3,0)))</f>
        <v>1.9</v>
      </c>
      <c r="CN29" s="18">
        <f>IF(ISNA(INDEX('annual Consensus'!$C$4:$AE$210,MATCH('per month Consensus'!$CE29,'annual Consensus'!$B$4:$B$210,0),MATCH('per month Consensus'!CN$4,'annual Consensus'!$C$3:$AE$3,0))),"",INDEX('annual Consensus'!$C$4:$AE$210,MATCH('per month Consensus'!$CE29,'annual Consensus'!$B$4:$B$210,0),MATCH('per month Consensus'!CN$4,'annual Consensus'!$C$3:$AE$3,0)))</f>
        <v>0</v>
      </c>
      <c r="CO29" s="18">
        <f>IF(ISNA(INDEX('annual Consensus'!$C$4:$AE$210,MATCH('per month Consensus'!$CE29,'annual Consensus'!$B$4:$B$210,0),MATCH('per month Consensus'!CO$4,'annual Consensus'!$C$3:$AE$3,0))),"",INDEX('annual Consensus'!$C$4:$AE$210,MATCH('per month Consensus'!$CE29,'annual Consensus'!$B$4:$B$210,0),MATCH('per month Consensus'!CO$4,'annual Consensus'!$C$3:$AE$3,0)))</f>
        <v>0</v>
      </c>
      <c r="CP29" s="18">
        <f>IF(ISNA(INDEX('annual Consensus'!$C$4:$AE$210,MATCH('per month Consensus'!$CE29,'annual Consensus'!$B$4:$B$210,0),MATCH('per month Consensus'!CP$4,'annual Consensus'!$C$3:$AE$3,0))),"",INDEX('annual Consensus'!$C$4:$AE$210,MATCH('per month Consensus'!$CE29,'annual Consensus'!$B$4:$B$210,0),MATCH('per month Consensus'!CP$4,'annual Consensus'!$C$3:$AE$3,0)))</f>
        <v>0</v>
      </c>
      <c r="CQ29" s="18">
        <f>IF(ISNA(INDEX('annual Consensus'!$C$4:$AE$210,MATCH('per month Consensus'!$CE29,'annual Consensus'!$B$4:$B$210,0),MATCH('per month Consensus'!CQ$4,'annual Consensus'!$C$3:$AE$3,0))),"",INDEX('annual Consensus'!$C$4:$AE$210,MATCH('per month Consensus'!$CE29,'annual Consensus'!$B$4:$B$210,0),MATCH('per month Consensus'!CQ$4,'annual Consensus'!$C$3:$AE$3,0)))</f>
        <v>0</v>
      </c>
      <c r="CR29" s="18">
        <f>IF(ISNA(INDEX('annual Consensus'!$C$4:$AE$210,MATCH('per month Consensus'!$CE29,'annual Consensus'!$B$4:$B$210,0),MATCH('per month Consensus'!CR$4,'annual Consensus'!$C$3:$AE$3,0))),"",INDEX('annual Consensus'!$C$4:$AE$210,MATCH('per month Consensus'!$CE29,'annual Consensus'!$B$4:$B$210,0),MATCH('per month Consensus'!CR$4,'annual Consensus'!$C$3:$AE$3,0)))</f>
        <v>0</v>
      </c>
      <c r="CS29" s="18">
        <f>IF(ISNA(INDEX('annual Consensus'!$C$4:$AE$210,MATCH('per month Consensus'!$CE29,'annual Consensus'!$B$4:$B$210,0),MATCH('per month Consensus'!CS$4,'annual Consensus'!$C$3:$AE$3,0))),"",INDEX('annual Consensus'!$C$4:$AE$210,MATCH('per month Consensus'!$CE29,'annual Consensus'!$B$4:$B$210,0),MATCH('per month Consensus'!CS$4,'annual Consensus'!$C$3:$AE$3,0)))</f>
        <v>1.7</v>
      </c>
      <c r="CT29" s="18">
        <f>IF(ISNA(INDEX('annual Consensus'!$C$4:$AE$210,MATCH('per month Consensus'!$CE29,'annual Consensus'!$B$4:$B$210,0),MATCH('per month Consensus'!CT$4,'annual Consensus'!$C$3:$AE$3,0))),"",INDEX('annual Consensus'!$C$4:$AE$210,MATCH('per month Consensus'!$CE29,'annual Consensus'!$B$4:$B$210,0),MATCH('per month Consensus'!CT$4,'annual Consensus'!$C$3:$AE$3,0)))</f>
        <v>0</v>
      </c>
      <c r="CU29" s="18">
        <f>IF(ISNA(INDEX('annual Consensus'!$C$4:$AE$210,MATCH('per month Consensus'!$CE29,'annual Consensus'!$B$4:$B$210,0),MATCH('per month Consensus'!CU$4,'annual Consensus'!$C$3:$AE$3,0))),"",INDEX('annual Consensus'!$C$4:$AE$210,MATCH('per month Consensus'!$CE29,'annual Consensus'!$B$4:$B$210,0),MATCH('per month Consensus'!CU$4,'annual Consensus'!$C$3:$AE$3,0)))</f>
        <v>0</v>
      </c>
      <c r="CV29" s="18">
        <f>IF(ISNA(INDEX('annual Consensus'!$C$4:$AE$210,MATCH('per month Consensus'!$CE29,'annual Consensus'!$B$4:$B$210,0),MATCH('per month Consensus'!CV$4,'annual Consensus'!$C$3:$AE$3,0))),"",INDEX('annual Consensus'!$C$4:$AE$210,MATCH('per month Consensus'!$CE29,'annual Consensus'!$B$4:$B$210,0),MATCH('per month Consensus'!CV$4,'annual Consensus'!$C$3:$AE$3,0)))</f>
        <v>0</v>
      </c>
      <c r="CW29" s="18">
        <f>IF(ISNA(INDEX('annual Consensus'!$C$4:$AE$210,MATCH('per month Consensus'!$CE29,'annual Consensus'!$B$4:$B$210,0),MATCH('per month Consensus'!CW$4,'annual Consensus'!$C$3:$AE$3,0))),"",INDEX('annual Consensus'!$C$4:$AE$210,MATCH('per month Consensus'!$CE29,'annual Consensus'!$B$4:$B$210,0),MATCH('per month Consensus'!CW$4,'annual Consensus'!$C$3:$AE$3,0)))</f>
        <v>0</v>
      </c>
      <c r="CX29" s="18">
        <f>IF(ISNA(INDEX('annual Consensus'!$C$4:$AE$210,MATCH('per month Consensus'!$CE29,'annual Consensus'!$B$4:$B$210,0),MATCH('per month Consensus'!CX$4,'annual Consensus'!$C$3:$AE$3,0))),"",INDEX('annual Consensus'!$C$4:$AE$210,MATCH('per month Consensus'!$CE29,'annual Consensus'!$B$4:$B$210,0),MATCH('per month Consensus'!CX$4,'annual Consensus'!$C$3:$AE$3,0)))</f>
        <v>0</v>
      </c>
      <c r="CY29" s="18">
        <f>IF(ISNA(INDEX('annual Consensus'!$C$4:$AE$210,MATCH('per month Consensus'!$CE29,'annual Consensus'!$B$4:$B$210,0),MATCH('per month Consensus'!CY$4,'annual Consensus'!$C$3:$AE$3,0))),"",INDEX('annual Consensus'!$C$4:$AE$210,MATCH('per month Consensus'!$CE29,'annual Consensus'!$B$4:$B$210,0),MATCH('per month Consensus'!CY$4,'annual Consensus'!$C$3:$AE$3,0)))</f>
        <v>0</v>
      </c>
      <c r="CZ29" s="18">
        <f>IF(ISNA(INDEX('annual Consensus'!$C$4:$AE$210,MATCH('per month Consensus'!$CE29,'annual Consensus'!$B$4:$B$210,0),MATCH('per month Consensus'!CZ$4,'annual Consensus'!$C$3:$AE$3,0))),"",INDEX('annual Consensus'!$C$4:$AE$210,MATCH('per month Consensus'!$CE29,'annual Consensus'!$B$4:$B$210,0),MATCH('per month Consensus'!CZ$4,'annual Consensus'!$C$3:$AE$3,0)))</f>
        <v>0</v>
      </c>
      <c r="DA29" s="18" t="str">
        <f>IF(ISNA(INDEX('annual Consensus'!$C$4:$AE$210,MATCH('per month Consensus'!$CE29,'annual Consensus'!$B$4:$B$210,0),MATCH('per month Consensus'!DA$4,'annual Consensus'!$C$3:$AE$3,0))),"",INDEX('annual Consensus'!$C$4:$AE$210,MATCH('per month Consensus'!$CE29,'annual Consensus'!$B$4:$B$210,0),MATCH('per month Consensus'!DA$4,'annual Consensus'!$C$3:$AE$3,0)))</f>
        <v/>
      </c>
      <c r="DB29" s="18">
        <f>IF(ISNA(INDEX('annual Consensus'!$C$4:$AE$210,MATCH('per month Consensus'!$CE29,'annual Consensus'!$B$4:$B$210,0),MATCH('per month Consensus'!DB$4,'annual Consensus'!$C$3:$AE$3,0))),"",INDEX('annual Consensus'!$C$4:$AE$210,MATCH('per month Consensus'!$CE29,'annual Consensus'!$B$4:$B$210,0),MATCH('per month Consensus'!DB$4,'annual Consensus'!$C$3:$AE$3,0)))</f>
        <v>0</v>
      </c>
      <c r="DC29" s="18">
        <f>IF(ISNA(INDEX('annual Consensus'!$C$4:$AE$210,MATCH('per month Consensus'!$CE29,'annual Consensus'!$B$4:$B$210,0),MATCH('per month Consensus'!DC$4,'annual Consensus'!$C$3:$AE$3,0))),"",INDEX('annual Consensus'!$C$4:$AE$210,MATCH('per month Consensus'!$CE29,'annual Consensus'!$B$4:$B$210,0),MATCH('per month Consensus'!DC$4,'annual Consensus'!$C$3:$AE$3,0)))</f>
        <v>0</v>
      </c>
      <c r="DD29" s="18">
        <f>IF(ISNA(INDEX('annual Consensus'!$C$4:$AE$210,MATCH('per month Consensus'!$CE29,'annual Consensus'!$B$4:$B$210,0),MATCH('per month Consensus'!DD$4,'annual Consensus'!$C$3:$AE$3,0))),"",INDEX('annual Consensus'!$C$4:$AE$210,MATCH('per month Consensus'!$CE29,'annual Consensus'!$B$4:$B$210,0),MATCH('per month Consensus'!DD$4,'annual Consensus'!$C$3:$AE$3,0)))</f>
        <v>0</v>
      </c>
      <c r="DE29" s="18" t="str">
        <f>IF(ISNA(INDEX('annual Consensus'!$C$4:$AE$210,MATCH('per month Consensus'!$CE29,'annual Consensus'!$B$4:$B$210,0),MATCH('per month Consensus'!DE$4,'annual Consensus'!$C$3:$AE$3,0))),"",INDEX('annual Consensus'!$C$4:$AE$210,MATCH('per month Consensus'!$CE29,'annual Consensus'!$B$4:$B$210,0),MATCH('per month Consensus'!DE$4,'annual Consensus'!$C$3:$AE$3,0)))</f>
        <v/>
      </c>
      <c r="DF29" s="18">
        <f>IF(ISNA(INDEX('annual Consensus'!$C$4:$AE$210,MATCH('per month Consensus'!$CE29,'annual Consensus'!$B$4:$B$210,0),MATCH('per month Consensus'!DF$4,'annual Consensus'!$C$3:$AE$3,0))),"",INDEX('annual Consensus'!$C$4:$AE$210,MATCH('per month Consensus'!$CE29,'annual Consensus'!$B$4:$B$210,0),MATCH('per month Consensus'!DF$4,'annual Consensus'!$C$3:$AE$3,0)))</f>
        <v>0</v>
      </c>
      <c r="DG29" s="18">
        <f>IF(ISNA(INDEX('annual Consensus'!$C$4:$AE$210,MATCH('per month Consensus'!$CE29,'annual Consensus'!$B$4:$B$210,0),MATCH('per month Consensus'!DG$4,'annual Consensus'!$C$3:$AE$3,0))),"",INDEX('annual Consensus'!$C$4:$AE$210,MATCH('per month Consensus'!$CE29,'annual Consensus'!$B$4:$B$210,0),MATCH('per month Consensus'!DG$4,'annual Consensus'!$C$3:$AE$3,0)))</f>
        <v>0</v>
      </c>
      <c r="DH29" s="18">
        <f>IF(ISNA(INDEX('annual Consensus'!$C$4:$AE$210,MATCH('per month Consensus'!$CE29,'annual Consensus'!$B$4:$B$210,0),MATCH('per month Consensus'!DH$4,'annual Consensus'!$C$3:$AE$3,0))),"",INDEX('annual Consensus'!$C$4:$AE$210,MATCH('per month Consensus'!$CE29,'annual Consensus'!$B$4:$B$210,0),MATCH('per month Consensus'!DH$4,'annual Consensus'!$C$3:$AE$3,0)))</f>
        <v>0</v>
      </c>
      <c r="DI29" s="18" t="str">
        <f>IF(ISNA(INDEX('annual Consensus'!$C$4:$AE$210,MATCH('per month Consensus'!$CE29,'annual Consensus'!$B$4:$B$210,0),MATCH('per month Consensus'!DI$4,'annual Consensus'!$C$3:$AE$3,0))),"",INDEX('annual Consensus'!$C$4:$AE$210,MATCH('per month Consensus'!$CE29,'annual Consensus'!$B$4:$B$210,0),MATCH('per month Consensus'!DI$4,'annual Consensus'!$C$3:$AE$3,0)))</f>
        <v/>
      </c>
      <c r="DJ29" s="18">
        <f>IF(ISNA(INDEX('annual Consensus'!$C$4:$AE$210,MATCH('per month Consensus'!$CE29,'annual Consensus'!$B$4:$B$210,0),MATCH('per month Consensus'!DJ$4,'annual Consensus'!$C$3:$AE$3,0))),"",INDEX('annual Consensus'!$C$4:$AE$210,MATCH('per month Consensus'!$CE29,'annual Consensus'!$B$4:$B$210,0),MATCH('per month Consensus'!DJ$4,'annual Consensus'!$C$3:$AE$3,0)))</f>
        <v>0</v>
      </c>
      <c r="DK29" s="18">
        <f>IF(ISNA(INDEX('annual Consensus'!$C$4:$AE$210,MATCH('per month Consensus'!$CE29,'annual Consensus'!$B$4:$B$210,0),MATCH('per month Consensus'!DK$4,'annual Consensus'!$C$3:$AE$3,0))),"",INDEX('annual Consensus'!$C$4:$AE$210,MATCH('per month Consensus'!$CE29,'annual Consensus'!$B$4:$B$210,0),MATCH('per month Consensus'!DK$4,'annual Consensus'!$C$3:$AE$3,0)))</f>
        <v>0</v>
      </c>
      <c r="DL29" s="18">
        <f>IF(ISNA(INDEX('annual Consensus'!$C$4:$AE$210,MATCH('per month Consensus'!$CE29,'annual Consensus'!$B$4:$B$210,0),MATCH('per month Consensus'!DL$4,'annual Consensus'!$C$3:$AE$3,0))),"",INDEX('annual Consensus'!$C$4:$AE$210,MATCH('per month Consensus'!$CE29,'annual Consensus'!$B$4:$B$210,0),MATCH('per month Consensus'!DL$4,'annual Consensus'!$C$3:$AE$3,0)))</f>
        <v>0</v>
      </c>
      <c r="DM29" s="18" t="str">
        <f>IF(ISNA(INDEX('annual Consensus'!$C$4:$AE$210,MATCH('per month Consensus'!$CE29,'annual Consensus'!$B$4:$B$210,0),MATCH('per month Consensus'!DM$4,'annual Consensus'!$C$3:$AE$3,0))),"",INDEX('annual Consensus'!$C$4:$AE$210,MATCH('per month Consensus'!$CE29,'annual Consensus'!$B$4:$B$210,0),MATCH('per month Consensus'!DM$4,'annual Consensus'!$C$3:$AE$3,0)))</f>
        <v/>
      </c>
      <c r="DN29" s="18">
        <f>IF(ISNA(INDEX('annual Consensus'!$C$4:$AE$210,MATCH('per month Consensus'!$CE29,'annual Consensus'!$B$4:$B$210,0),MATCH('per month Consensus'!DN$4,'annual Consensus'!$C$3:$AE$3,0))),"",INDEX('annual Consensus'!$C$4:$AE$210,MATCH('per month Consensus'!$CE29,'annual Consensus'!$B$4:$B$210,0),MATCH('per month Consensus'!DN$4,'annual Consensus'!$C$3:$AE$3,0)))</f>
        <v>0</v>
      </c>
      <c r="DO29" s="18">
        <f>IF(ISNA(INDEX('annual Consensus'!$C$4:$AE$210,MATCH('per month Consensus'!$CE29,'annual Consensus'!$B$4:$B$210,0),MATCH('per month Consensus'!DO$4,'annual Consensus'!$C$3:$AE$3,0))),"",INDEX('annual Consensus'!$C$4:$AE$210,MATCH('per month Consensus'!$CE29,'annual Consensus'!$B$4:$B$210,0),MATCH('per month Consensus'!DO$4,'annual Consensus'!$C$3:$AE$3,0)))</f>
        <v>0</v>
      </c>
      <c r="DR29" s="18">
        <f t="shared" si="2"/>
        <v>1.9</v>
      </c>
      <c r="DS29" s="18" t="str">
        <f t="shared" si="3"/>
        <v/>
      </c>
      <c r="DT29" s="18" t="str">
        <f t="shared" si="4"/>
        <v/>
      </c>
      <c r="DU29" s="18" t="str">
        <f t="shared" si="5"/>
        <v/>
      </c>
      <c r="DV29" s="18" t="str">
        <f t="shared" si="6"/>
        <v/>
      </c>
      <c r="DW29" s="18" t="str">
        <f t="shared" si="7"/>
        <v/>
      </c>
      <c r="DX29" s="18">
        <f t="shared" si="8"/>
        <v>1.7</v>
      </c>
      <c r="DY29" s="18" t="str">
        <f t="shared" si="9"/>
        <v/>
      </c>
      <c r="DZ29" s="18" t="str">
        <f t="shared" si="10"/>
        <v/>
      </c>
      <c r="EA29" s="18" t="str">
        <f t="shared" si="11"/>
        <v/>
      </c>
      <c r="EB29" s="18" t="str">
        <f t="shared" si="12"/>
        <v/>
      </c>
      <c r="EC29" s="18" t="str">
        <f t="shared" si="13"/>
        <v/>
      </c>
      <c r="ED29" s="18" t="str">
        <f t="shared" si="14"/>
        <v/>
      </c>
      <c r="EE29" s="18" t="str">
        <f t="shared" si="15"/>
        <v/>
      </c>
      <c r="EF29" s="18" t="str">
        <f t="shared" si="16"/>
        <v/>
      </c>
      <c r="EG29" s="18" t="str">
        <f t="shared" si="17"/>
        <v/>
      </c>
      <c r="EH29" s="18" t="str">
        <f t="shared" si="18"/>
        <v/>
      </c>
      <c r="EI29" s="18" t="str">
        <f t="shared" si="19"/>
        <v/>
      </c>
      <c r="EJ29" s="18" t="str">
        <f t="shared" si="20"/>
        <v/>
      </c>
      <c r="EK29" s="18" t="str">
        <f t="shared" si="21"/>
        <v/>
      </c>
      <c r="EL29" s="18" t="str">
        <f t="shared" si="22"/>
        <v/>
      </c>
      <c r="EM29" s="18" t="str">
        <f t="shared" si="23"/>
        <v/>
      </c>
      <c r="EN29" s="18" t="str">
        <f t="shared" si="24"/>
        <v/>
      </c>
      <c r="EO29" s="18" t="str">
        <f t="shared" si="25"/>
        <v/>
      </c>
      <c r="EP29" s="18" t="str">
        <f t="shared" si="26"/>
        <v/>
      </c>
      <c r="EQ29" s="18" t="str">
        <f t="shared" si="27"/>
        <v/>
      </c>
      <c r="ER29" s="18" t="str">
        <f t="shared" si="28"/>
        <v/>
      </c>
      <c r="ES29" s="18" t="str">
        <f t="shared" si="29"/>
        <v/>
      </c>
      <c r="ET29" s="18" t="str">
        <f t="shared" si="30"/>
        <v/>
      </c>
      <c r="EV29" s="86">
        <v>36708</v>
      </c>
      <c r="EW29" s="57" t="str">
        <f>IF(ISNA(VLOOKUP('per month Consensus'!$EV29,'5y averages Consensus'!$AG$9:$AK$36,'per month Consensus'!EW$2,FALSE)),"",VLOOKUP('per month Consensus'!$EV29,'5y averages Consensus'!$AG$9:$AK$36,'per month Consensus'!EW$2,FALSE))</f>
        <v/>
      </c>
      <c r="EX29" s="58" t="str">
        <f>IF(ISNA(VLOOKUP('per month Consensus'!$EV29,'5y averages Consensus'!$AG$9:$AK$36,'per month Consensus'!EX$2,FALSE)),"",VLOOKUP('per month Consensus'!$EV29,'5y averages Consensus'!$AG$9:$AK$36,'per month Consensus'!EX$2,FALSE))</f>
        <v/>
      </c>
      <c r="EY29" s="58" t="str">
        <f>IF(ISNA(VLOOKUP('per month Consensus'!$EV29,'5y averages Consensus'!$AG$9:$AK$36,'per month Consensus'!EY$2,FALSE)),"",VLOOKUP('per month Consensus'!$EV29,'5y averages Consensus'!$AG$9:$AK$36,'per month Consensus'!EY$2,FALSE))</f>
        <v/>
      </c>
      <c r="EZ29" s="59" t="str">
        <f>IF(ISNA(VLOOKUP('per month Consensus'!$EV29,'5y averages Consensus'!$AG$9:$AK$36,'per month Consensus'!EZ$2,FALSE)),"",VLOOKUP('per month Consensus'!$EV29,'5y averages Consensus'!$AG$9:$AK$36,'per month Consensus'!EZ$2,FALSE))</f>
        <v/>
      </c>
      <c r="FB29" s="53" t="str">
        <f t="shared" si="31"/>
        <v/>
      </c>
      <c r="FC29" s="53" t="str">
        <f t="shared" si="32"/>
        <v/>
      </c>
      <c r="FD29" s="53" t="str">
        <f t="shared" si="33"/>
        <v/>
      </c>
      <c r="FE29" s="53" t="str">
        <f t="shared" si="34"/>
        <v/>
      </c>
    </row>
    <row r="30" spans="2:161" x14ac:dyDescent="0.25">
      <c r="B30" s="22">
        <v>38384</v>
      </c>
      <c r="C30" s="18">
        <f>VLOOKUP($B30,'Data Consensus annual'!$BH$9:$BN$215,'per month Consensus'!C$1,FALSE)</f>
        <v>1.7714245140294271</v>
      </c>
      <c r="D30" s="18">
        <f>VLOOKUP($B30,'Data Consensus annual'!$BH$9:$BN$215,'per month Consensus'!D$1,FALSE)</f>
        <v>1.7137337632713558</v>
      </c>
      <c r="E30" s="18" t="str">
        <f>VLOOKUP($B30,'Data Consensus annual'!$BH$9:$BN$215,'per month Consensus'!E$1,FALSE)</f>
        <v/>
      </c>
      <c r="F30" s="18" t="str">
        <f>VLOOKUP($B30,'Data Consensus annual'!$BH$9:$BN$215,'per month Consensus'!F$1,FALSE)</f>
        <v/>
      </c>
      <c r="G30" s="18" t="str">
        <f>VLOOKUP($B30,'Data Consensus annual'!$BH$9:$BN$215,'per month Consensus'!G$1,FALSE)</f>
        <v/>
      </c>
      <c r="H30" s="18" t="str">
        <f>VLOOKUP($B30,'Data Consensus annual'!$BH$9:$BN$215,'per month Consensus'!H$1,FALSE)</f>
        <v/>
      </c>
      <c r="I30" s="5"/>
      <c r="J30" s="27"/>
      <c r="K30" s="5"/>
      <c r="L30" s="5"/>
      <c r="M30" s="5"/>
      <c r="N30" s="5"/>
      <c r="CE30" s="14">
        <v>36739</v>
      </c>
      <c r="CF30" s="18" t="str">
        <f>IF(ISNA(VLOOKUP($CE30,'quarters Consensus'!$GJ$9:$GP$25,'per month Consensus'!J$1,FALSE)),"",VLOOKUP($CE30,'quarters Consensus'!$GJ$9:$GP$25,'per month Consensus'!J$1,FALSE))</f>
        <v/>
      </c>
      <c r="CG30" s="18" t="str">
        <f>IF(ISNA(VLOOKUP($CE30,'quarters Consensus'!$GJ$9:$GP$25,'per month Consensus'!K$1,FALSE)),"",VLOOKUP($CE30,'quarters Consensus'!$GJ$9:$GP$25,'per month Consensus'!K$1,FALSE))</f>
        <v/>
      </c>
      <c r="CH30" s="18" t="str">
        <f>IF(ISNA(VLOOKUP($CE30,'quarters Consensus'!$GJ$9:$GP$25,'per month Consensus'!L$1,FALSE)),"",VLOOKUP($CE30,'quarters Consensus'!$GJ$9:$GP$25,'per month Consensus'!L$1,FALSE))</f>
        <v/>
      </c>
      <c r="CI30" s="18" t="str">
        <f>IF(ISNA(VLOOKUP($CE30,'quarters Consensus'!$GJ$9:$GP$25,'per month Consensus'!M$1,FALSE)),"",VLOOKUP($CE30,'quarters Consensus'!$GJ$9:$GP$25,'per month Consensus'!M$1,FALSE))</f>
        <v/>
      </c>
      <c r="CJ30" s="18" t="str">
        <f>IF(ISNA(VLOOKUP($CE30,'quarters Consensus'!$GJ$9:$GP$25,'per month Consensus'!N$1,FALSE)),"",VLOOKUP($CE30,'quarters Consensus'!$GJ$9:$GP$25,'per month Consensus'!N$1,FALSE))</f>
        <v/>
      </c>
      <c r="CK30" s="18" t="str">
        <f>IF(ISNA(VLOOKUP($CE30,'quarters Consensus'!$GJ$9:$GP$25,'per month Consensus'!O$1,FALSE)),"",VLOOKUP($CE30,'quarters Consensus'!$GJ$9:$GP$25,'per month Consensus'!O$1,FALSE))</f>
        <v/>
      </c>
      <c r="CL30" s="18"/>
      <c r="CM30" s="18">
        <f>IF(ISNA(INDEX('annual Consensus'!$C$4:$AE$210,MATCH('per month Consensus'!$CE30,'annual Consensus'!$B$4:$B$210,0),MATCH('per month Consensus'!CM$4,'annual Consensus'!$C$3:$AE$3,0))),"",INDEX('annual Consensus'!$C$4:$AE$210,MATCH('per month Consensus'!$CE30,'annual Consensus'!$B$4:$B$210,0),MATCH('per month Consensus'!CM$4,'annual Consensus'!$C$3:$AE$3,0)))</f>
        <v>2</v>
      </c>
      <c r="CN30" s="18">
        <f>IF(ISNA(INDEX('annual Consensus'!$C$4:$AE$210,MATCH('per month Consensus'!$CE30,'annual Consensus'!$B$4:$B$210,0),MATCH('per month Consensus'!CN$4,'annual Consensus'!$C$3:$AE$3,0))),"",INDEX('annual Consensus'!$C$4:$AE$210,MATCH('per month Consensus'!$CE30,'annual Consensus'!$B$4:$B$210,0),MATCH('per month Consensus'!CN$4,'annual Consensus'!$C$3:$AE$3,0)))</f>
        <v>0</v>
      </c>
      <c r="CO30" s="18">
        <f>IF(ISNA(INDEX('annual Consensus'!$C$4:$AE$210,MATCH('per month Consensus'!$CE30,'annual Consensus'!$B$4:$B$210,0),MATCH('per month Consensus'!CO$4,'annual Consensus'!$C$3:$AE$3,0))),"",INDEX('annual Consensus'!$C$4:$AE$210,MATCH('per month Consensus'!$CE30,'annual Consensus'!$B$4:$B$210,0),MATCH('per month Consensus'!CO$4,'annual Consensus'!$C$3:$AE$3,0)))</f>
        <v>0</v>
      </c>
      <c r="CP30" s="18">
        <f>IF(ISNA(INDEX('annual Consensus'!$C$4:$AE$210,MATCH('per month Consensus'!$CE30,'annual Consensus'!$B$4:$B$210,0),MATCH('per month Consensus'!CP$4,'annual Consensus'!$C$3:$AE$3,0))),"",INDEX('annual Consensus'!$C$4:$AE$210,MATCH('per month Consensus'!$CE30,'annual Consensus'!$B$4:$B$210,0),MATCH('per month Consensus'!CP$4,'annual Consensus'!$C$3:$AE$3,0)))</f>
        <v>0</v>
      </c>
      <c r="CQ30" s="18">
        <f>IF(ISNA(INDEX('annual Consensus'!$C$4:$AE$210,MATCH('per month Consensus'!$CE30,'annual Consensus'!$B$4:$B$210,0),MATCH('per month Consensus'!CQ$4,'annual Consensus'!$C$3:$AE$3,0))),"",INDEX('annual Consensus'!$C$4:$AE$210,MATCH('per month Consensus'!$CE30,'annual Consensus'!$B$4:$B$210,0),MATCH('per month Consensus'!CQ$4,'annual Consensus'!$C$3:$AE$3,0)))</f>
        <v>0</v>
      </c>
      <c r="CR30" s="18">
        <f>IF(ISNA(INDEX('annual Consensus'!$C$4:$AE$210,MATCH('per month Consensus'!$CE30,'annual Consensus'!$B$4:$B$210,0),MATCH('per month Consensus'!CR$4,'annual Consensus'!$C$3:$AE$3,0))),"",INDEX('annual Consensus'!$C$4:$AE$210,MATCH('per month Consensus'!$CE30,'annual Consensus'!$B$4:$B$210,0),MATCH('per month Consensus'!CR$4,'annual Consensus'!$C$3:$AE$3,0)))</f>
        <v>1.7</v>
      </c>
      <c r="CS30" s="18">
        <f>IF(ISNA(INDEX('annual Consensus'!$C$4:$AE$210,MATCH('per month Consensus'!$CE30,'annual Consensus'!$B$4:$B$210,0),MATCH('per month Consensus'!CS$4,'annual Consensus'!$C$3:$AE$3,0))),"",INDEX('annual Consensus'!$C$4:$AE$210,MATCH('per month Consensus'!$CE30,'annual Consensus'!$B$4:$B$210,0),MATCH('per month Consensus'!CS$4,'annual Consensus'!$C$3:$AE$3,0)))</f>
        <v>0</v>
      </c>
      <c r="CT30" s="18">
        <f>IF(ISNA(INDEX('annual Consensus'!$C$4:$AE$210,MATCH('per month Consensus'!$CE30,'annual Consensus'!$B$4:$B$210,0),MATCH('per month Consensus'!CT$4,'annual Consensus'!$C$3:$AE$3,0))),"",INDEX('annual Consensus'!$C$4:$AE$210,MATCH('per month Consensus'!$CE30,'annual Consensus'!$B$4:$B$210,0),MATCH('per month Consensus'!CT$4,'annual Consensus'!$C$3:$AE$3,0)))</f>
        <v>0</v>
      </c>
      <c r="CU30" s="18">
        <f>IF(ISNA(INDEX('annual Consensus'!$C$4:$AE$210,MATCH('per month Consensus'!$CE30,'annual Consensus'!$B$4:$B$210,0),MATCH('per month Consensus'!CU$4,'annual Consensus'!$C$3:$AE$3,0))),"",INDEX('annual Consensus'!$C$4:$AE$210,MATCH('per month Consensus'!$CE30,'annual Consensus'!$B$4:$B$210,0),MATCH('per month Consensus'!CU$4,'annual Consensus'!$C$3:$AE$3,0)))</f>
        <v>0</v>
      </c>
      <c r="CV30" s="18">
        <f>IF(ISNA(INDEX('annual Consensus'!$C$4:$AE$210,MATCH('per month Consensus'!$CE30,'annual Consensus'!$B$4:$B$210,0),MATCH('per month Consensus'!CV$4,'annual Consensus'!$C$3:$AE$3,0))),"",INDEX('annual Consensus'!$C$4:$AE$210,MATCH('per month Consensus'!$CE30,'annual Consensus'!$B$4:$B$210,0),MATCH('per month Consensus'!CV$4,'annual Consensus'!$C$3:$AE$3,0)))</f>
        <v>0</v>
      </c>
      <c r="CW30" s="18">
        <f>IF(ISNA(INDEX('annual Consensus'!$C$4:$AE$210,MATCH('per month Consensus'!$CE30,'annual Consensus'!$B$4:$B$210,0),MATCH('per month Consensus'!CW$4,'annual Consensus'!$C$3:$AE$3,0))),"",INDEX('annual Consensus'!$C$4:$AE$210,MATCH('per month Consensus'!$CE30,'annual Consensus'!$B$4:$B$210,0),MATCH('per month Consensus'!CW$4,'annual Consensus'!$C$3:$AE$3,0)))</f>
        <v>0</v>
      </c>
      <c r="CX30" s="18">
        <f>IF(ISNA(INDEX('annual Consensus'!$C$4:$AE$210,MATCH('per month Consensus'!$CE30,'annual Consensus'!$B$4:$B$210,0),MATCH('per month Consensus'!CX$4,'annual Consensus'!$C$3:$AE$3,0))),"",INDEX('annual Consensus'!$C$4:$AE$210,MATCH('per month Consensus'!$CE30,'annual Consensus'!$B$4:$B$210,0),MATCH('per month Consensus'!CX$4,'annual Consensus'!$C$3:$AE$3,0)))</f>
        <v>0</v>
      </c>
      <c r="CY30" s="18">
        <f>IF(ISNA(INDEX('annual Consensus'!$C$4:$AE$210,MATCH('per month Consensus'!$CE30,'annual Consensus'!$B$4:$B$210,0),MATCH('per month Consensus'!CY$4,'annual Consensus'!$C$3:$AE$3,0))),"",INDEX('annual Consensus'!$C$4:$AE$210,MATCH('per month Consensus'!$CE30,'annual Consensus'!$B$4:$B$210,0),MATCH('per month Consensus'!CY$4,'annual Consensus'!$C$3:$AE$3,0)))</f>
        <v>0</v>
      </c>
      <c r="CZ30" s="18">
        <f>IF(ISNA(INDEX('annual Consensus'!$C$4:$AE$210,MATCH('per month Consensus'!$CE30,'annual Consensus'!$B$4:$B$210,0),MATCH('per month Consensus'!CZ$4,'annual Consensus'!$C$3:$AE$3,0))),"",INDEX('annual Consensus'!$C$4:$AE$210,MATCH('per month Consensus'!$CE30,'annual Consensus'!$B$4:$B$210,0),MATCH('per month Consensus'!CZ$4,'annual Consensus'!$C$3:$AE$3,0)))</f>
        <v>0</v>
      </c>
      <c r="DA30" s="18">
        <f>IF(ISNA(INDEX('annual Consensus'!$C$4:$AE$210,MATCH('per month Consensus'!$CE30,'annual Consensus'!$B$4:$B$210,0),MATCH('per month Consensus'!DA$4,'annual Consensus'!$C$3:$AE$3,0))),"",INDEX('annual Consensus'!$C$4:$AE$210,MATCH('per month Consensus'!$CE30,'annual Consensus'!$B$4:$B$210,0),MATCH('per month Consensus'!DA$4,'annual Consensus'!$C$3:$AE$3,0)))</f>
        <v>0</v>
      </c>
      <c r="DB30" s="18">
        <f>IF(ISNA(INDEX('annual Consensus'!$C$4:$AE$210,MATCH('per month Consensus'!$CE30,'annual Consensus'!$B$4:$B$210,0),MATCH('per month Consensus'!DB$4,'annual Consensus'!$C$3:$AE$3,0))),"",INDEX('annual Consensus'!$C$4:$AE$210,MATCH('per month Consensus'!$CE30,'annual Consensus'!$B$4:$B$210,0),MATCH('per month Consensus'!DB$4,'annual Consensus'!$C$3:$AE$3,0)))</f>
        <v>0</v>
      </c>
      <c r="DC30" s="18">
        <f>IF(ISNA(INDEX('annual Consensus'!$C$4:$AE$210,MATCH('per month Consensus'!$CE30,'annual Consensus'!$B$4:$B$210,0),MATCH('per month Consensus'!DC$4,'annual Consensus'!$C$3:$AE$3,0))),"",INDEX('annual Consensus'!$C$4:$AE$210,MATCH('per month Consensus'!$CE30,'annual Consensus'!$B$4:$B$210,0),MATCH('per month Consensus'!DC$4,'annual Consensus'!$C$3:$AE$3,0)))</f>
        <v>0</v>
      </c>
      <c r="DD30" s="18">
        <f>IF(ISNA(INDEX('annual Consensus'!$C$4:$AE$210,MATCH('per month Consensus'!$CE30,'annual Consensus'!$B$4:$B$210,0),MATCH('per month Consensus'!DD$4,'annual Consensus'!$C$3:$AE$3,0))),"",INDEX('annual Consensus'!$C$4:$AE$210,MATCH('per month Consensus'!$CE30,'annual Consensus'!$B$4:$B$210,0),MATCH('per month Consensus'!DD$4,'annual Consensus'!$C$3:$AE$3,0)))</f>
        <v>0</v>
      </c>
      <c r="DE30" s="18">
        <f>IF(ISNA(INDEX('annual Consensus'!$C$4:$AE$210,MATCH('per month Consensus'!$CE30,'annual Consensus'!$B$4:$B$210,0),MATCH('per month Consensus'!DE$4,'annual Consensus'!$C$3:$AE$3,0))),"",INDEX('annual Consensus'!$C$4:$AE$210,MATCH('per month Consensus'!$CE30,'annual Consensus'!$B$4:$B$210,0),MATCH('per month Consensus'!DE$4,'annual Consensus'!$C$3:$AE$3,0)))</f>
        <v>0</v>
      </c>
      <c r="DF30" s="18">
        <f>IF(ISNA(INDEX('annual Consensus'!$C$4:$AE$210,MATCH('per month Consensus'!$CE30,'annual Consensus'!$B$4:$B$210,0),MATCH('per month Consensus'!DF$4,'annual Consensus'!$C$3:$AE$3,0))),"",INDEX('annual Consensus'!$C$4:$AE$210,MATCH('per month Consensus'!$CE30,'annual Consensus'!$B$4:$B$210,0),MATCH('per month Consensus'!DF$4,'annual Consensus'!$C$3:$AE$3,0)))</f>
        <v>0</v>
      </c>
      <c r="DG30" s="18">
        <f>IF(ISNA(INDEX('annual Consensus'!$C$4:$AE$210,MATCH('per month Consensus'!$CE30,'annual Consensus'!$B$4:$B$210,0),MATCH('per month Consensus'!DG$4,'annual Consensus'!$C$3:$AE$3,0))),"",INDEX('annual Consensus'!$C$4:$AE$210,MATCH('per month Consensus'!$CE30,'annual Consensus'!$B$4:$B$210,0),MATCH('per month Consensus'!DG$4,'annual Consensus'!$C$3:$AE$3,0)))</f>
        <v>0</v>
      </c>
      <c r="DH30" s="18">
        <f>IF(ISNA(INDEX('annual Consensus'!$C$4:$AE$210,MATCH('per month Consensus'!$CE30,'annual Consensus'!$B$4:$B$210,0),MATCH('per month Consensus'!DH$4,'annual Consensus'!$C$3:$AE$3,0))),"",INDEX('annual Consensus'!$C$4:$AE$210,MATCH('per month Consensus'!$CE30,'annual Consensus'!$B$4:$B$210,0),MATCH('per month Consensus'!DH$4,'annual Consensus'!$C$3:$AE$3,0)))</f>
        <v>0</v>
      </c>
      <c r="DI30" s="18">
        <f>IF(ISNA(INDEX('annual Consensus'!$C$4:$AE$210,MATCH('per month Consensus'!$CE30,'annual Consensus'!$B$4:$B$210,0),MATCH('per month Consensus'!DI$4,'annual Consensus'!$C$3:$AE$3,0))),"",INDEX('annual Consensus'!$C$4:$AE$210,MATCH('per month Consensus'!$CE30,'annual Consensus'!$B$4:$B$210,0),MATCH('per month Consensus'!DI$4,'annual Consensus'!$C$3:$AE$3,0)))</f>
        <v>0</v>
      </c>
      <c r="DJ30" s="18">
        <f>IF(ISNA(INDEX('annual Consensus'!$C$4:$AE$210,MATCH('per month Consensus'!$CE30,'annual Consensus'!$B$4:$B$210,0),MATCH('per month Consensus'!DJ$4,'annual Consensus'!$C$3:$AE$3,0))),"",INDEX('annual Consensus'!$C$4:$AE$210,MATCH('per month Consensus'!$CE30,'annual Consensus'!$B$4:$B$210,0),MATCH('per month Consensus'!DJ$4,'annual Consensus'!$C$3:$AE$3,0)))</f>
        <v>0</v>
      </c>
      <c r="DK30" s="18">
        <f>IF(ISNA(INDEX('annual Consensus'!$C$4:$AE$210,MATCH('per month Consensus'!$CE30,'annual Consensus'!$B$4:$B$210,0),MATCH('per month Consensus'!DK$4,'annual Consensus'!$C$3:$AE$3,0))),"",INDEX('annual Consensus'!$C$4:$AE$210,MATCH('per month Consensus'!$CE30,'annual Consensus'!$B$4:$B$210,0),MATCH('per month Consensus'!DK$4,'annual Consensus'!$C$3:$AE$3,0)))</f>
        <v>0</v>
      </c>
      <c r="DL30" s="18">
        <f>IF(ISNA(INDEX('annual Consensus'!$C$4:$AE$210,MATCH('per month Consensus'!$CE30,'annual Consensus'!$B$4:$B$210,0),MATCH('per month Consensus'!DL$4,'annual Consensus'!$C$3:$AE$3,0))),"",INDEX('annual Consensus'!$C$4:$AE$210,MATCH('per month Consensus'!$CE30,'annual Consensus'!$B$4:$B$210,0),MATCH('per month Consensus'!DL$4,'annual Consensus'!$C$3:$AE$3,0)))</f>
        <v>0</v>
      </c>
      <c r="DM30" s="18">
        <f>IF(ISNA(INDEX('annual Consensus'!$C$4:$AE$210,MATCH('per month Consensus'!$CE30,'annual Consensus'!$B$4:$B$210,0),MATCH('per month Consensus'!DM$4,'annual Consensus'!$C$3:$AE$3,0))),"",INDEX('annual Consensus'!$C$4:$AE$210,MATCH('per month Consensus'!$CE30,'annual Consensus'!$B$4:$B$210,0),MATCH('per month Consensus'!DM$4,'annual Consensus'!$C$3:$AE$3,0)))</f>
        <v>0</v>
      </c>
      <c r="DN30" s="18">
        <f>IF(ISNA(INDEX('annual Consensus'!$C$4:$AE$210,MATCH('per month Consensus'!$CE30,'annual Consensus'!$B$4:$B$210,0),MATCH('per month Consensus'!DN$4,'annual Consensus'!$C$3:$AE$3,0))),"",INDEX('annual Consensus'!$C$4:$AE$210,MATCH('per month Consensus'!$CE30,'annual Consensus'!$B$4:$B$210,0),MATCH('per month Consensus'!DN$4,'annual Consensus'!$C$3:$AE$3,0)))</f>
        <v>0</v>
      </c>
      <c r="DO30" s="18">
        <f>IF(ISNA(INDEX('annual Consensus'!$C$4:$AE$210,MATCH('per month Consensus'!$CE30,'annual Consensus'!$B$4:$B$210,0),MATCH('per month Consensus'!DO$4,'annual Consensus'!$C$3:$AE$3,0))),"",INDEX('annual Consensus'!$C$4:$AE$210,MATCH('per month Consensus'!$CE30,'annual Consensus'!$B$4:$B$210,0),MATCH('per month Consensus'!DO$4,'annual Consensus'!$C$3:$AE$3,0)))</f>
        <v>0</v>
      </c>
      <c r="DR30" s="18">
        <f t="shared" si="2"/>
        <v>2</v>
      </c>
      <c r="DS30" s="18" t="str">
        <f t="shared" si="3"/>
        <v/>
      </c>
      <c r="DT30" s="18" t="str">
        <f t="shared" si="4"/>
        <v/>
      </c>
      <c r="DU30" s="18" t="str">
        <f t="shared" si="5"/>
        <v/>
      </c>
      <c r="DV30" s="18" t="str">
        <f t="shared" si="6"/>
        <v/>
      </c>
      <c r="DW30" s="18">
        <f t="shared" si="7"/>
        <v>1.7</v>
      </c>
      <c r="DX30" s="18" t="str">
        <f t="shared" si="8"/>
        <v/>
      </c>
      <c r="DY30" s="18" t="str">
        <f t="shared" si="9"/>
        <v/>
      </c>
      <c r="DZ30" s="18" t="str">
        <f t="shared" si="10"/>
        <v/>
      </c>
      <c r="EA30" s="18" t="str">
        <f t="shared" si="11"/>
        <v/>
      </c>
      <c r="EB30" s="18" t="str">
        <f t="shared" si="12"/>
        <v/>
      </c>
      <c r="EC30" s="18" t="str">
        <f t="shared" si="13"/>
        <v/>
      </c>
      <c r="ED30" s="18" t="str">
        <f t="shared" si="14"/>
        <v/>
      </c>
      <c r="EE30" s="18" t="str">
        <f t="shared" si="15"/>
        <v/>
      </c>
      <c r="EF30" s="18" t="str">
        <f t="shared" si="16"/>
        <v/>
      </c>
      <c r="EG30" s="18" t="str">
        <f t="shared" si="17"/>
        <v/>
      </c>
      <c r="EH30" s="18" t="str">
        <f t="shared" si="18"/>
        <v/>
      </c>
      <c r="EI30" s="18" t="str">
        <f t="shared" si="19"/>
        <v/>
      </c>
      <c r="EJ30" s="18" t="str">
        <f t="shared" si="20"/>
        <v/>
      </c>
      <c r="EK30" s="18" t="str">
        <f t="shared" si="21"/>
        <v/>
      </c>
      <c r="EL30" s="18" t="str">
        <f t="shared" si="22"/>
        <v/>
      </c>
      <c r="EM30" s="18" t="str">
        <f t="shared" si="23"/>
        <v/>
      </c>
      <c r="EN30" s="18" t="str">
        <f t="shared" si="24"/>
        <v/>
      </c>
      <c r="EO30" s="18" t="str">
        <f t="shared" si="25"/>
        <v/>
      </c>
      <c r="EP30" s="18" t="str">
        <f t="shared" si="26"/>
        <v/>
      </c>
      <c r="EQ30" s="18" t="str">
        <f t="shared" si="27"/>
        <v/>
      </c>
      <c r="ER30" s="18" t="str">
        <f t="shared" si="28"/>
        <v/>
      </c>
      <c r="ES30" s="18" t="str">
        <f t="shared" si="29"/>
        <v/>
      </c>
      <c r="ET30" s="18" t="str">
        <f t="shared" si="30"/>
        <v/>
      </c>
      <c r="EV30" s="86">
        <v>36739</v>
      </c>
      <c r="EW30" s="57" t="str">
        <f>IF(ISNA(VLOOKUP('per month Consensus'!$EV30,'5y averages Consensus'!$AG$9:$AK$36,'per month Consensus'!EW$2,FALSE)),"",VLOOKUP('per month Consensus'!$EV30,'5y averages Consensus'!$AG$9:$AK$36,'per month Consensus'!EW$2,FALSE))</f>
        <v/>
      </c>
      <c r="EX30" s="58" t="str">
        <f>IF(ISNA(VLOOKUP('per month Consensus'!$EV30,'5y averages Consensus'!$AG$9:$AK$36,'per month Consensus'!EX$2,FALSE)),"",VLOOKUP('per month Consensus'!$EV30,'5y averages Consensus'!$AG$9:$AK$36,'per month Consensus'!EX$2,FALSE))</f>
        <v/>
      </c>
      <c r="EY30" s="58" t="str">
        <f>IF(ISNA(VLOOKUP('per month Consensus'!$EV30,'5y averages Consensus'!$AG$9:$AK$36,'per month Consensus'!EY$2,FALSE)),"",VLOOKUP('per month Consensus'!$EV30,'5y averages Consensus'!$AG$9:$AK$36,'per month Consensus'!EY$2,FALSE))</f>
        <v/>
      </c>
      <c r="EZ30" s="59" t="str">
        <f>IF(ISNA(VLOOKUP('per month Consensus'!$EV30,'5y averages Consensus'!$AG$9:$AK$36,'per month Consensus'!EZ$2,FALSE)),"",VLOOKUP('per month Consensus'!$EV30,'5y averages Consensus'!$AG$9:$AK$36,'per month Consensus'!EZ$2,FALSE))</f>
        <v/>
      </c>
      <c r="FB30" s="53" t="str">
        <f t="shared" si="31"/>
        <v/>
      </c>
      <c r="FC30" s="53" t="str">
        <f t="shared" si="32"/>
        <v/>
      </c>
      <c r="FD30" s="53" t="str">
        <f t="shared" si="33"/>
        <v/>
      </c>
      <c r="FE30" s="53" t="str">
        <f t="shared" si="34"/>
        <v/>
      </c>
    </row>
    <row r="31" spans="2:161" x14ac:dyDescent="0.25">
      <c r="B31" s="22">
        <v>38749</v>
      </c>
      <c r="C31" s="18">
        <f>VLOOKUP($B31,'Data Consensus annual'!$BH$9:$BN$215,'per month Consensus'!C$1,FALSE)</f>
        <v>1.971713122368536</v>
      </c>
      <c r="D31" s="18">
        <f>VLOOKUP($B31,'Data Consensus annual'!$BH$9:$BN$215,'per month Consensus'!D$1,FALSE)</f>
        <v>1.9970436666923179</v>
      </c>
      <c r="E31" s="18" t="str">
        <f>VLOOKUP($B31,'Data Consensus annual'!$BH$9:$BN$215,'per month Consensus'!E$1,FALSE)</f>
        <v/>
      </c>
      <c r="F31" s="18" t="str">
        <f>VLOOKUP($B31,'Data Consensus annual'!$BH$9:$BN$215,'per month Consensus'!F$1,FALSE)</f>
        <v/>
      </c>
      <c r="G31" s="18" t="str">
        <f>VLOOKUP($B31,'Data Consensus annual'!$BH$9:$BN$215,'per month Consensus'!G$1,FALSE)</f>
        <v/>
      </c>
      <c r="H31" s="18" t="str">
        <f>VLOOKUP($B31,'Data Consensus annual'!$BH$9:$BN$215,'per month Consensus'!H$1,FALSE)</f>
        <v/>
      </c>
      <c r="I31" s="5"/>
      <c r="J31" s="27"/>
      <c r="K31" s="5"/>
      <c r="L31" s="5"/>
      <c r="M31" s="5"/>
      <c r="N31" s="5"/>
      <c r="CE31" s="14">
        <v>36770</v>
      </c>
      <c r="CF31" s="18">
        <f>IF(ISNA(VLOOKUP($CE31,'quarters Consensus'!$GJ$9:$GP$25,'per month Consensus'!J$1,FALSE)),"",VLOOKUP($CE31,'quarters Consensus'!$GJ$9:$GP$25,'per month Consensus'!J$1,FALSE))</f>
        <v>2.1696</v>
      </c>
      <c r="CG31" s="18">
        <f>IF(ISNA(VLOOKUP($CE31,'quarters Consensus'!$GJ$9:$GP$25,'per month Consensus'!K$1,FALSE)),"",VLOOKUP($CE31,'quarters Consensus'!$GJ$9:$GP$25,'per month Consensus'!K$1,FALSE))</f>
        <v>2.0834000000000001</v>
      </c>
      <c r="CH31" s="18">
        <f>IF(ISNA(VLOOKUP($CE31,'quarters Consensus'!$GJ$9:$GP$25,'per month Consensus'!L$1,FALSE)),"",VLOOKUP($CE31,'quarters Consensus'!$GJ$9:$GP$25,'per month Consensus'!L$1,FALSE))</f>
        <v>1.9520999999999999</v>
      </c>
      <c r="CI31" s="18">
        <f>IF(ISNA(VLOOKUP($CE31,'quarters Consensus'!$GJ$9:$GP$25,'per month Consensus'!M$1,FALSE)),"",VLOOKUP($CE31,'quarters Consensus'!$GJ$9:$GP$25,'per month Consensus'!M$1,FALSE))</f>
        <v>1.7719</v>
      </c>
      <c r="CJ31" s="18">
        <f>IF(ISNA(VLOOKUP($CE31,'quarters Consensus'!$GJ$9:$GP$25,'per month Consensus'!N$1,FALSE)),"",VLOOKUP($CE31,'quarters Consensus'!$GJ$9:$GP$25,'per month Consensus'!N$1,FALSE))</f>
        <v>1.6820999999999999</v>
      </c>
      <c r="CK31" s="18">
        <f>IF(ISNA(VLOOKUP($CE31,'quarters Consensus'!$GJ$9:$GP$25,'per month Consensus'!O$1,FALSE)),"",VLOOKUP($CE31,'quarters Consensus'!$GJ$9:$GP$25,'per month Consensus'!O$1,FALSE))</f>
        <v>1.694</v>
      </c>
      <c r="CL31" s="18"/>
      <c r="CM31" s="18">
        <f>IF(ISNA(INDEX('annual Consensus'!$C$4:$AE$210,MATCH('per month Consensus'!$CE31,'annual Consensus'!$B$4:$B$210,0),MATCH('per month Consensus'!CM$4,'annual Consensus'!$C$3:$AE$3,0))),"",INDEX('annual Consensus'!$C$4:$AE$210,MATCH('per month Consensus'!$CE31,'annual Consensus'!$B$4:$B$210,0),MATCH('per month Consensus'!CM$4,'annual Consensus'!$C$3:$AE$3,0)))</f>
        <v>2.1</v>
      </c>
      <c r="CN31" s="18">
        <f>IF(ISNA(INDEX('annual Consensus'!$C$4:$AE$210,MATCH('per month Consensus'!$CE31,'annual Consensus'!$B$4:$B$210,0),MATCH('per month Consensus'!CN$4,'annual Consensus'!$C$3:$AE$3,0))),"",INDEX('annual Consensus'!$C$4:$AE$210,MATCH('per month Consensus'!$CE31,'annual Consensus'!$B$4:$B$210,0),MATCH('per month Consensus'!CN$4,'annual Consensus'!$C$3:$AE$3,0)))</f>
        <v>0</v>
      </c>
      <c r="CO31" s="18">
        <f>IF(ISNA(INDEX('annual Consensus'!$C$4:$AE$210,MATCH('per month Consensus'!$CE31,'annual Consensus'!$B$4:$B$210,0),MATCH('per month Consensus'!CO$4,'annual Consensus'!$C$3:$AE$3,0))),"",INDEX('annual Consensus'!$C$4:$AE$210,MATCH('per month Consensus'!$CE31,'annual Consensus'!$B$4:$B$210,0),MATCH('per month Consensus'!CO$4,'annual Consensus'!$C$3:$AE$3,0)))</f>
        <v>0</v>
      </c>
      <c r="CP31" s="18">
        <f>IF(ISNA(INDEX('annual Consensus'!$C$4:$AE$210,MATCH('per month Consensus'!$CE31,'annual Consensus'!$B$4:$B$210,0),MATCH('per month Consensus'!CP$4,'annual Consensus'!$C$3:$AE$3,0))),"",INDEX('annual Consensus'!$C$4:$AE$210,MATCH('per month Consensus'!$CE31,'annual Consensus'!$B$4:$B$210,0),MATCH('per month Consensus'!CP$4,'annual Consensus'!$C$3:$AE$3,0)))</f>
        <v>0</v>
      </c>
      <c r="CQ31" s="18">
        <f>IF(ISNA(INDEX('annual Consensus'!$C$4:$AE$210,MATCH('per month Consensus'!$CE31,'annual Consensus'!$B$4:$B$210,0),MATCH('per month Consensus'!CQ$4,'annual Consensus'!$C$3:$AE$3,0))),"",INDEX('annual Consensus'!$C$4:$AE$210,MATCH('per month Consensus'!$CE31,'annual Consensus'!$B$4:$B$210,0),MATCH('per month Consensus'!CQ$4,'annual Consensus'!$C$3:$AE$3,0)))</f>
        <v>1.8</v>
      </c>
      <c r="CR31" s="18">
        <f>IF(ISNA(INDEX('annual Consensus'!$C$4:$AE$210,MATCH('per month Consensus'!$CE31,'annual Consensus'!$B$4:$B$210,0),MATCH('per month Consensus'!CR$4,'annual Consensus'!$C$3:$AE$3,0))),"",INDEX('annual Consensus'!$C$4:$AE$210,MATCH('per month Consensus'!$CE31,'annual Consensus'!$B$4:$B$210,0),MATCH('per month Consensus'!CR$4,'annual Consensus'!$C$3:$AE$3,0)))</f>
        <v>0</v>
      </c>
      <c r="CS31" s="18">
        <f>IF(ISNA(INDEX('annual Consensus'!$C$4:$AE$210,MATCH('per month Consensus'!$CE31,'annual Consensus'!$B$4:$B$210,0),MATCH('per month Consensus'!CS$4,'annual Consensus'!$C$3:$AE$3,0))),"",INDEX('annual Consensus'!$C$4:$AE$210,MATCH('per month Consensus'!$CE31,'annual Consensus'!$B$4:$B$210,0),MATCH('per month Consensus'!CS$4,'annual Consensus'!$C$3:$AE$3,0)))</f>
        <v>0</v>
      </c>
      <c r="CT31" s="18">
        <f>IF(ISNA(INDEX('annual Consensus'!$C$4:$AE$210,MATCH('per month Consensus'!$CE31,'annual Consensus'!$B$4:$B$210,0),MATCH('per month Consensus'!CT$4,'annual Consensus'!$C$3:$AE$3,0))),"",INDEX('annual Consensus'!$C$4:$AE$210,MATCH('per month Consensus'!$CE31,'annual Consensus'!$B$4:$B$210,0),MATCH('per month Consensus'!CT$4,'annual Consensus'!$C$3:$AE$3,0)))</f>
        <v>0</v>
      </c>
      <c r="CU31" s="18">
        <f>IF(ISNA(INDEX('annual Consensus'!$C$4:$AE$210,MATCH('per month Consensus'!$CE31,'annual Consensus'!$B$4:$B$210,0),MATCH('per month Consensus'!CU$4,'annual Consensus'!$C$3:$AE$3,0))),"",INDEX('annual Consensus'!$C$4:$AE$210,MATCH('per month Consensus'!$CE31,'annual Consensus'!$B$4:$B$210,0),MATCH('per month Consensus'!CU$4,'annual Consensus'!$C$3:$AE$3,0)))</f>
        <v>0</v>
      </c>
      <c r="CV31" s="18">
        <f>IF(ISNA(INDEX('annual Consensus'!$C$4:$AE$210,MATCH('per month Consensus'!$CE31,'annual Consensus'!$B$4:$B$210,0),MATCH('per month Consensus'!CV$4,'annual Consensus'!$C$3:$AE$3,0))),"",INDEX('annual Consensus'!$C$4:$AE$210,MATCH('per month Consensus'!$CE31,'annual Consensus'!$B$4:$B$210,0),MATCH('per month Consensus'!CV$4,'annual Consensus'!$C$3:$AE$3,0)))</f>
        <v>0</v>
      </c>
      <c r="CW31" s="18">
        <f>IF(ISNA(INDEX('annual Consensus'!$C$4:$AE$210,MATCH('per month Consensus'!$CE31,'annual Consensus'!$B$4:$B$210,0),MATCH('per month Consensus'!CW$4,'annual Consensus'!$C$3:$AE$3,0))),"",INDEX('annual Consensus'!$C$4:$AE$210,MATCH('per month Consensus'!$CE31,'annual Consensus'!$B$4:$B$210,0),MATCH('per month Consensus'!CW$4,'annual Consensus'!$C$3:$AE$3,0)))</f>
        <v>0</v>
      </c>
      <c r="CX31" s="18">
        <f>IF(ISNA(INDEX('annual Consensus'!$C$4:$AE$210,MATCH('per month Consensus'!$CE31,'annual Consensus'!$B$4:$B$210,0),MATCH('per month Consensus'!CX$4,'annual Consensus'!$C$3:$AE$3,0))),"",INDEX('annual Consensus'!$C$4:$AE$210,MATCH('per month Consensus'!$CE31,'annual Consensus'!$B$4:$B$210,0),MATCH('per month Consensus'!CX$4,'annual Consensus'!$C$3:$AE$3,0)))</f>
        <v>0</v>
      </c>
      <c r="CY31" s="18">
        <f>IF(ISNA(INDEX('annual Consensus'!$C$4:$AE$210,MATCH('per month Consensus'!$CE31,'annual Consensus'!$B$4:$B$210,0),MATCH('per month Consensus'!CY$4,'annual Consensus'!$C$3:$AE$3,0))),"",INDEX('annual Consensus'!$C$4:$AE$210,MATCH('per month Consensus'!$CE31,'annual Consensus'!$B$4:$B$210,0),MATCH('per month Consensus'!CY$4,'annual Consensus'!$C$3:$AE$3,0)))</f>
        <v>0</v>
      </c>
      <c r="CZ31" s="18">
        <f>IF(ISNA(INDEX('annual Consensus'!$C$4:$AE$210,MATCH('per month Consensus'!$CE31,'annual Consensus'!$B$4:$B$210,0),MATCH('per month Consensus'!CZ$4,'annual Consensus'!$C$3:$AE$3,0))),"",INDEX('annual Consensus'!$C$4:$AE$210,MATCH('per month Consensus'!$CE31,'annual Consensus'!$B$4:$B$210,0),MATCH('per month Consensus'!CZ$4,'annual Consensus'!$C$3:$AE$3,0)))</f>
        <v>0</v>
      </c>
      <c r="DA31" s="18">
        <f>IF(ISNA(INDEX('annual Consensus'!$C$4:$AE$210,MATCH('per month Consensus'!$CE31,'annual Consensus'!$B$4:$B$210,0),MATCH('per month Consensus'!DA$4,'annual Consensus'!$C$3:$AE$3,0))),"",INDEX('annual Consensus'!$C$4:$AE$210,MATCH('per month Consensus'!$CE31,'annual Consensus'!$B$4:$B$210,0),MATCH('per month Consensus'!DA$4,'annual Consensus'!$C$3:$AE$3,0)))</f>
        <v>0</v>
      </c>
      <c r="DB31" s="18">
        <f>IF(ISNA(INDEX('annual Consensus'!$C$4:$AE$210,MATCH('per month Consensus'!$CE31,'annual Consensus'!$B$4:$B$210,0),MATCH('per month Consensus'!DB$4,'annual Consensus'!$C$3:$AE$3,0))),"",INDEX('annual Consensus'!$C$4:$AE$210,MATCH('per month Consensus'!$CE31,'annual Consensus'!$B$4:$B$210,0),MATCH('per month Consensus'!DB$4,'annual Consensus'!$C$3:$AE$3,0)))</f>
        <v>0</v>
      </c>
      <c r="DC31" s="18">
        <f>IF(ISNA(INDEX('annual Consensus'!$C$4:$AE$210,MATCH('per month Consensus'!$CE31,'annual Consensus'!$B$4:$B$210,0),MATCH('per month Consensus'!DC$4,'annual Consensus'!$C$3:$AE$3,0))),"",INDEX('annual Consensus'!$C$4:$AE$210,MATCH('per month Consensus'!$CE31,'annual Consensus'!$B$4:$B$210,0),MATCH('per month Consensus'!DC$4,'annual Consensus'!$C$3:$AE$3,0)))</f>
        <v>0</v>
      </c>
      <c r="DD31" s="18">
        <f>IF(ISNA(INDEX('annual Consensus'!$C$4:$AE$210,MATCH('per month Consensus'!$CE31,'annual Consensus'!$B$4:$B$210,0),MATCH('per month Consensus'!DD$4,'annual Consensus'!$C$3:$AE$3,0))),"",INDEX('annual Consensus'!$C$4:$AE$210,MATCH('per month Consensus'!$CE31,'annual Consensus'!$B$4:$B$210,0),MATCH('per month Consensus'!DD$4,'annual Consensus'!$C$3:$AE$3,0)))</f>
        <v>0</v>
      </c>
      <c r="DE31" s="18">
        <f>IF(ISNA(INDEX('annual Consensus'!$C$4:$AE$210,MATCH('per month Consensus'!$CE31,'annual Consensus'!$B$4:$B$210,0),MATCH('per month Consensus'!DE$4,'annual Consensus'!$C$3:$AE$3,0))),"",INDEX('annual Consensus'!$C$4:$AE$210,MATCH('per month Consensus'!$CE31,'annual Consensus'!$B$4:$B$210,0),MATCH('per month Consensus'!DE$4,'annual Consensus'!$C$3:$AE$3,0)))</f>
        <v>0</v>
      </c>
      <c r="DF31" s="18">
        <f>IF(ISNA(INDEX('annual Consensus'!$C$4:$AE$210,MATCH('per month Consensus'!$CE31,'annual Consensus'!$B$4:$B$210,0),MATCH('per month Consensus'!DF$4,'annual Consensus'!$C$3:$AE$3,0))),"",INDEX('annual Consensus'!$C$4:$AE$210,MATCH('per month Consensus'!$CE31,'annual Consensus'!$B$4:$B$210,0),MATCH('per month Consensus'!DF$4,'annual Consensus'!$C$3:$AE$3,0)))</f>
        <v>0</v>
      </c>
      <c r="DG31" s="18">
        <f>IF(ISNA(INDEX('annual Consensus'!$C$4:$AE$210,MATCH('per month Consensus'!$CE31,'annual Consensus'!$B$4:$B$210,0),MATCH('per month Consensus'!DG$4,'annual Consensus'!$C$3:$AE$3,0))),"",INDEX('annual Consensus'!$C$4:$AE$210,MATCH('per month Consensus'!$CE31,'annual Consensus'!$B$4:$B$210,0),MATCH('per month Consensus'!DG$4,'annual Consensus'!$C$3:$AE$3,0)))</f>
        <v>0</v>
      </c>
      <c r="DH31" s="18">
        <f>IF(ISNA(INDEX('annual Consensus'!$C$4:$AE$210,MATCH('per month Consensus'!$CE31,'annual Consensus'!$B$4:$B$210,0),MATCH('per month Consensus'!DH$4,'annual Consensus'!$C$3:$AE$3,0))),"",INDEX('annual Consensus'!$C$4:$AE$210,MATCH('per month Consensus'!$CE31,'annual Consensus'!$B$4:$B$210,0),MATCH('per month Consensus'!DH$4,'annual Consensus'!$C$3:$AE$3,0)))</f>
        <v>0</v>
      </c>
      <c r="DI31" s="18">
        <f>IF(ISNA(INDEX('annual Consensus'!$C$4:$AE$210,MATCH('per month Consensus'!$CE31,'annual Consensus'!$B$4:$B$210,0),MATCH('per month Consensus'!DI$4,'annual Consensus'!$C$3:$AE$3,0))),"",INDEX('annual Consensus'!$C$4:$AE$210,MATCH('per month Consensus'!$CE31,'annual Consensus'!$B$4:$B$210,0),MATCH('per month Consensus'!DI$4,'annual Consensus'!$C$3:$AE$3,0)))</f>
        <v>0</v>
      </c>
      <c r="DJ31" s="18">
        <f>IF(ISNA(INDEX('annual Consensus'!$C$4:$AE$210,MATCH('per month Consensus'!$CE31,'annual Consensus'!$B$4:$B$210,0),MATCH('per month Consensus'!DJ$4,'annual Consensus'!$C$3:$AE$3,0))),"",INDEX('annual Consensus'!$C$4:$AE$210,MATCH('per month Consensus'!$CE31,'annual Consensus'!$B$4:$B$210,0),MATCH('per month Consensus'!DJ$4,'annual Consensus'!$C$3:$AE$3,0)))</f>
        <v>0</v>
      </c>
      <c r="DK31" s="18">
        <f>IF(ISNA(INDEX('annual Consensus'!$C$4:$AE$210,MATCH('per month Consensus'!$CE31,'annual Consensus'!$B$4:$B$210,0),MATCH('per month Consensus'!DK$4,'annual Consensus'!$C$3:$AE$3,0))),"",INDEX('annual Consensus'!$C$4:$AE$210,MATCH('per month Consensus'!$CE31,'annual Consensus'!$B$4:$B$210,0),MATCH('per month Consensus'!DK$4,'annual Consensus'!$C$3:$AE$3,0)))</f>
        <v>0</v>
      </c>
      <c r="DL31" s="18">
        <f>IF(ISNA(INDEX('annual Consensus'!$C$4:$AE$210,MATCH('per month Consensus'!$CE31,'annual Consensus'!$B$4:$B$210,0),MATCH('per month Consensus'!DL$4,'annual Consensus'!$C$3:$AE$3,0))),"",INDEX('annual Consensus'!$C$4:$AE$210,MATCH('per month Consensus'!$CE31,'annual Consensus'!$B$4:$B$210,0),MATCH('per month Consensus'!DL$4,'annual Consensus'!$C$3:$AE$3,0)))</f>
        <v>0</v>
      </c>
      <c r="DM31" s="18">
        <f>IF(ISNA(INDEX('annual Consensus'!$C$4:$AE$210,MATCH('per month Consensus'!$CE31,'annual Consensus'!$B$4:$B$210,0),MATCH('per month Consensus'!DM$4,'annual Consensus'!$C$3:$AE$3,0))),"",INDEX('annual Consensus'!$C$4:$AE$210,MATCH('per month Consensus'!$CE31,'annual Consensus'!$B$4:$B$210,0),MATCH('per month Consensus'!DM$4,'annual Consensus'!$C$3:$AE$3,0)))</f>
        <v>0</v>
      </c>
      <c r="DN31" s="18">
        <f>IF(ISNA(INDEX('annual Consensus'!$C$4:$AE$210,MATCH('per month Consensus'!$CE31,'annual Consensus'!$B$4:$B$210,0),MATCH('per month Consensus'!DN$4,'annual Consensus'!$C$3:$AE$3,0))),"",INDEX('annual Consensus'!$C$4:$AE$210,MATCH('per month Consensus'!$CE31,'annual Consensus'!$B$4:$B$210,0),MATCH('per month Consensus'!DN$4,'annual Consensus'!$C$3:$AE$3,0)))</f>
        <v>0</v>
      </c>
      <c r="DO31" s="18">
        <f>IF(ISNA(INDEX('annual Consensus'!$C$4:$AE$210,MATCH('per month Consensus'!$CE31,'annual Consensus'!$B$4:$B$210,0),MATCH('per month Consensus'!DO$4,'annual Consensus'!$C$3:$AE$3,0))),"",INDEX('annual Consensus'!$C$4:$AE$210,MATCH('per month Consensus'!$CE31,'annual Consensus'!$B$4:$B$210,0),MATCH('per month Consensus'!DO$4,'annual Consensus'!$C$3:$AE$3,0)))</f>
        <v>0</v>
      </c>
      <c r="DR31" s="18">
        <f t="shared" si="2"/>
        <v>2.1</v>
      </c>
      <c r="DS31" s="18" t="str">
        <f t="shared" si="3"/>
        <v/>
      </c>
      <c r="DT31" s="18" t="str">
        <f t="shared" si="4"/>
        <v/>
      </c>
      <c r="DU31" s="18" t="str">
        <f t="shared" si="5"/>
        <v/>
      </c>
      <c r="DV31" s="18">
        <f t="shared" si="6"/>
        <v>1.8</v>
      </c>
      <c r="DW31" s="18" t="str">
        <f t="shared" si="7"/>
        <v/>
      </c>
      <c r="DX31" s="18" t="str">
        <f t="shared" si="8"/>
        <v/>
      </c>
      <c r="DY31" s="18" t="str">
        <f t="shared" si="9"/>
        <v/>
      </c>
      <c r="DZ31" s="18" t="str">
        <f t="shared" si="10"/>
        <v/>
      </c>
      <c r="EA31" s="18" t="str">
        <f t="shared" si="11"/>
        <v/>
      </c>
      <c r="EB31" s="18" t="str">
        <f t="shared" si="12"/>
        <v/>
      </c>
      <c r="EC31" s="18" t="str">
        <f t="shared" si="13"/>
        <v/>
      </c>
      <c r="ED31" s="18" t="str">
        <f t="shared" si="14"/>
        <v/>
      </c>
      <c r="EE31" s="18" t="str">
        <f t="shared" si="15"/>
        <v/>
      </c>
      <c r="EF31" s="18" t="str">
        <f t="shared" si="16"/>
        <v/>
      </c>
      <c r="EG31" s="18" t="str">
        <f t="shared" si="17"/>
        <v/>
      </c>
      <c r="EH31" s="18" t="str">
        <f t="shared" si="18"/>
        <v/>
      </c>
      <c r="EI31" s="18" t="str">
        <f t="shared" si="19"/>
        <v/>
      </c>
      <c r="EJ31" s="18" t="str">
        <f t="shared" si="20"/>
        <v/>
      </c>
      <c r="EK31" s="18" t="str">
        <f t="shared" si="21"/>
        <v/>
      </c>
      <c r="EL31" s="18" t="str">
        <f t="shared" si="22"/>
        <v/>
      </c>
      <c r="EM31" s="18" t="str">
        <f t="shared" si="23"/>
        <v/>
      </c>
      <c r="EN31" s="18" t="str">
        <f t="shared" si="24"/>
        <v/>
      </c>
      <c r="EO31" s="18" t="str">
        <f t="shared" si="25"/>
        <v/>
      </c>
      <c r="EP31" s="18" t="str">
        <f t="shared" si="26"/>
        <v/>
      </c>
      <c r="EQ31" s="18" t="str">
        <f t="shared" si="27"/>
        <v/>
      </c>
      <c r="ER31" s="18" t="str">
        <f t="shared" si="28"/>
        <v/>
      </c>
      <c r="ES31" s="18" t="str">
        <f t="shared" si="29"/>
        <v/>
      </c>
      <c r="ET31" s="18" t="str">
        <f t="shared" si="30"/>
        <v/>
      </c>
      <c r="EV31" s="86">
        <v>36770</v>
      </c>
      <c r="EW31" s="57" t="str">
        <f>IF(ISNA(VLOOKUP('per month Consensus'!$EV31,'5y averages Consensus'!$AG$9:$AK$36,'per month Consensus'!EW$2,FALSE)),"",VLOOKUP('per month Consensus'!$EV31,'5y averages Consensus'!$AG$9:$AK$36,'per month Consensus'!EW$2,FALSE))</f>
        <v/>
      </c>
      <c r="EX31" s="58" t="str">
        <f>IF(ISNA(VLOOKUP('per month Consensus'!$EV31,'5y averages Consensus'!$AG$9:$AK$36,'per month Consensus'!EX$2,FALSE)),"",VLOOKUP('per month Consensus'!$EV31,'5y averages Consensus'!$AG$9:$AK$36,'per month Consensus'!EX$2,FALSE))</f>
        <v/>
      </c>
      <c r="EY31" s="58" t="str">
        <f>IF(ISNA(VLOOKUP('per month Consensus'!$EV31,'5y averages Consensus'!$AG$9:$AK$36,'per month Consensus'!EY$2,FALSE)),"",VLOOKUP('per month Consensus'!$EV31,'5y averages Consensus'!$AG$9:$AK$36,'per month Consensus'!EY$2,FALSE))</f>
        <v/>
      </c>
      <c r="EZ31" s="59" t="str">
        <f>IF(ISNA(VLOOKUP('per month Consensus'!$EV31,'5y averages Consensus'!$AG$9:$AK$36,'per month Consensus'!EZ$2,FALSE)),"",VLOOKUP('per month Consensus'!$EV31,'5y averages Consensus'!$AG$9:$AK$36,'per month Consensus'!EZ$2,FALSE))</f>
        <v/>
      </c>
      <c r="FB31" s="53" t="str">
        <f t="shared" si="31"/>
        <v/>
      </c>
      <c r="FC31" s="53" t="str">
        <f t="shared" si="32"/>
        <v/>
      </c>
      <c r="FD31" s="53" t="str">
        <f t="shared" si="33"/>
        <v/>
      </c>
      <c r="FE31" s="53" t="str">
        <f t="shared" si="34"/>
        <v/>
      </c>
    </row>
    <row r="32" spans="2:161" x14ac:dyDescent="0.25">
      <c r="B32" s="22">
        <v>39114</v>
      </c>
      <c r="C32" s="18">
        <f>VLOOKUP($B32,'Data Consensus annual'!$BH$9:$BN$215,'per month Consensus'!C$1,FALSE)</f>
        <v>1.9549851324883663</v>
      </c>
      <c r="D32" s="18">
        <f>VLOOKUP($B32,'Data Consensus annual'!$BH$9:$BN$215,'per month Consensus'!D$1,FALSE)</f>
        <v>1.88498777747158</v>
      </c>
      <c r="E32" s="18" t="str">
        <f>VLOOKUP($B32,'Data Consensus annual'!$BH$9:$BN$215,'per month Consensus'!E$1,FALSE)</f>
        <v/>
      </c>
      <c r="F32" s="18" t="str">
        <f>VLOOKUP($B32,'Data Consensus annual'!$BH$9:$BN$215,'per month Consensus'!F$1,FALSE)</f>
        <v/>
      </c>
      <c r="G32" s="18" t="str">
        <f>VLOOKUP($B32,'Data Consensus annual'!$BH$9:$BN$215,'per month Consensus'!G$1,FALSE)</f>
        <v/>
      </c>
      <c r="H32" s="18" t="str">
        <f>VLOOKUP($B32,'Data Consensus annual'!$BH$9:$BN$215,'per month Consensus'!H$1,FALSE)</f>
        <v/>
      </c>
      <c r="I32" s="5"/>
      <c r="J32" s="27"/>
      <c r="K32" s="5"/>
      <c r="L32" s="5"/>
      <c r="M32" s="5"/>
      <c r="N32" s="5"/>
      <c r="CE32" s="14">
        <v>36800</v>
      </c>
      <c r="CF32" s="18" t="str">
        <f>IF(ISNA(VLOOKUP($CE32,'quarters Consensus'!$GJ$9:$GP$25,'per month Consensus'!J$1,FALSE)),"",VLOOKUP($CE32,'quarters Consensus'!$GJ$9:$GP$25,'per month Consensus'!J$1,FALSE))</f>
        <v/>
      </c>
      <c r="CG32" s="18" t="str">
        <f>IF(ISNA(VLOOKUP($CE32,'quarters Consensus'!$GJ$9:$GP$25,'per month Consensus'!K$1,FALSE)),"",VLOOKUP($CE32,'quarters Consensus'!$GJ$9:$GP$25,'per month Consensus'!K$1,FALSE))</f>
        <v/>
      </c>
      <c r="CH32" s="18" t="str">
        <f>IF(ISNA(VLOOKUP($CE32,'quarters Consensus'!$GJ$9:$GP$25,'per month Consensus'!L$1,FALSE)),"",VLOOKUP($CE32,'quarters Consensus'!$GJ$9:$GP$25,'per month Consensus'!L$1,FALSE))</f>
        <v/>
      </c>
      <c r="CI32" s="18" t="str">
        <f>IF(ISNA(VLOOKUP($CE32,'quarters Consensus'!$GJ$9:$GP$25,'per month Consensus'!M$1,FALSE)),"",VLOOKUP($CE32,'quarters Consensus'!$GJ$9:$GP$25,'per month Consensus'!M$1,FALSE))</f>
        <v/>
      </c>
      <c r="CJ32" s="18" t="str">
        <f>IF(ISNA(VLOOKUP($CE32,'quarters Consensus'!$GJ$9:$GP$25,'per month Consensus'!N$1,FALSE)),"",VLOOKUP($CE32,'quarters Consensus'!$GJ$9:$GP$25,'per month Consensus'!N$1,FALSE))</f>
        <v/>
      </c>
      <c r="CK32" s="18" t="str">
        <f>IF(ISNA(VLOOKUP($CE32,'quarters Consensus'!$GJ$9:$GP$25,'per month Consensus'!O$1,FALSE)),"",VLOOKUP($CE32,'quarters Consensus'!$GJ$9:$GP$25,'per month Consensus'!O$1,FALSE))</f>
        <v/>
      </c>
      <c r="CL32" s="18"/>
      <c r="CM32" s="18">
        <f>IF(ISNA(INDEX('annual Consensus'!$C$4:$AE$210,MATCH('per month Consensus'!$CE32,'annual Consensus'!$B$4:$B$210,0),MATCH('per month Consensus'!CM$4,'annual Consensus'!$C$3:$AE$3,0))),"",INDEX('annual Consensus'!$C$4:$AE$210,MATCH('per month Consensus'!$CE32,'annual Consensus'!$B$4:$B$210,0),MATCH('per month Consensus'!CM$4,'annual Consensus'!$C$3:$AE$3,0)))</f>
        <v>2.2000000000000002</v>
      </c>
      <c r="CN32" s="18">
        <f>IF(ISNA(INDEX('annual Consensus'!$C$4:$AE$210,MATCH('per month Consensus'!$CE32,'annual Consensus'!$B$4:$B$210,0),MATCH('per month Consensus'!CN$4,'annual Consensus'!$C$3:$AE$3,0))),"",INDEX('annual Consensus'!$C$4:$AE$210,MATCH('per month Consensus'!$CE32,'annual Consensus'!$B$4:$B$210,0),MATCH('per month Consensus'!CN$4,'annual Consensus'!$C$3:$AE$3,0)))</f>
        <v>0</v>
      </c>
      <c r="CO32" s="18">
        <f>IF(ISNA(INDEX('annual Consensus'!$C$4:$AE$210,MATCH('per month Consensus'!$CE32,'annual Consensus'!$B$4:$B$210,0),MATCH('per month Consensus'!CO$4,'annual Consensus'!$C$3:$AE$3,0))),"",INDEX('annual Consensus'!$C$4:$AE$210,MATCH('per month Consensus'!$CE32,'annual Consensus'!$B$4:$B$210,0),MATCH('per month Consensus'!CO$4,'annual Consensus'!$C$3:$AE$3,0)))</f>
        <v>0</v>
      </c>
      <c r="CP32" s="18">
        <f>IF(ISNA(INDEX('annual Consensus'!$C$4:$AE$210,MATCH('per month Consensus'!$CE32,'annual Consensus'!$B$4:$B$210,0),MATCH('per month Consensus'!CP$4,'annual Consensus'!$C$3:$AE$3,0))),"",INDEX('annual Consensus'!$C$4:$AE$210,MATCH('per month Consensus'!$CE32,'annual Consensus'!$B$4:$B$210,0),MATCH('per month Consensus'!CP$4,'annual Consensus'!$C$3:$AE$3,0)))</f>
        <v>2</v>
      </c>
      <c r="CQ32" s="18">
        <f>IF(ISNA(INDEX('annual Consensus'!$C$4:$AE$210,MATCH('per month Consensus'!$CE32,'annual Consensus'!$B$4:$B$210,0),MATCH('per month Consensus'!CQ$4,'annual Consensus'!$C$3:$AE$3,0))),"",INDEX('annual Consensus'!$C$4:$AE$210,MATCH('per month Consensus'!$CE32,'annual Consensus'!$B$4:$B$210,0),MATCH('per month Consensus'!CQ$4,'annual Consensus'!$C$3:$AE$3,0)))</f>
        <v>0</v>
      </c>
      <c r="CR32" s="18">
        <f>IF(ISNA(INDEX('annual Consensus'!$C$4:$AE$210,MATCH('per month Consensus'!$CE32,'annual Consensus'!$B$4:$B$210,0),MATCH('per month Consensus'!CR$4,'annual Consensus'!$C$3:$AE$3,0))),"",INDEX('annual Consensus'!$C$4:$AE$210,MATCH('per month Consensus'!$CE32,'annual Consensus'!$B$4:$B$210,0),MATCH('per month Consensus'!CR$4,'annual Consensus'!$C$3:$AE$3,0)))</f>
        <v>0</v>
      </c>
      <c r="CS32" s="18">
        <f>IF(ISNA(INDEX('annual Consensus'!$C$4:$AE$210,MATCH('per month Consensus'!$CE32,'annual Consensus'!$B$4:$B$210,0),MATCH('per month Consensus'!CS$4,'annual Consensus'!$C$3:$AE$3,0))),"",INDEX('annual Consensus'!$C$4:$AE$210,MATCH('per month Consensus'!$CE32,'annual Consensus'!$B$4:$B$210,0),MATCH('per month Consensus'!CS$4,'annual Consensus'!$C$3:$AE$3,0)))</f>
        <v>0</v>
      </c>
      <c r="CT32" s="18">
        <f>IF(ISNA(INDEX('annual Consensus'!$C$4:$AE$210,MATCH('per month Consensus'!$CE32,'annual Consensus'!$B$4:$B$210,0),MATCH('per month Consensus'!CT$4,'annual Consensus'!$C$3:$AE$3,0))),"",INDEX('annual Consensus'!$C$4:$AE$210,MATCH('per month Consensus'!$CE32,'annual Consensus'!$B$4:$B$210,0),MATCH('per month Consensus'!CT$4,'annual Consensus'!$C$3:$AE$3,0)))</f>
        <v>0</v>
      </c>
      <c r="CU32" s="18">
        <f>IF(ISNA(INDEX('annual Consensus'!$C$4:$AE$210,MATCH('per month Consensus'!$CE32,'annual Consensus'!$B$4:$B$210,0),MATCH('per month Consensus'!CU$4,'annual Consensus'!$C$3:$AE$3,0))),"",INDEX('annual Consensus'!$C$4:$AE$210,MATCH('per month Consensus'!$CE32,'annual Consensus'!$B$4:$B$210,0),MATCH('per month Consensus'!CU$4,'annual Consensus'!$C$3:$AE$3,0)))</f>
        <v>0</v>
      </c>
      <c r="CV32" s="18">
        <f>IF(ISNA(INDEX('annual Consensus'!$C$4:$AE$210,MATCH('per month Consensus'!$CE32,'annual Consensus'!$B$4:$B$210,0),MATCH('per month Consensus'!CV$4,'annual Consensus'!$C$3:$AE$3,0))),"",INDEX('annual Consensus'!$C$4:$AE$210,MATCH('per month Consensus'!$CE32,'annual Consensus'!$B$4:$B$210,0),MATCH('per month Consensus'!CV$4,'annual Consensus'!$C$3:$AE$3,0)))</f>
        <v>0</v>
      </c>
      <c r="CW32" s="18">
        <f>IF(ISNA(INDEX('annual Consensus'!$C$4:$AE$210,MATCH('per month Consensus'!$CE32,'annual Consensus'!$B$4:$B$210,0),MATCH('per month Consensus'!CW$4,'annual Consensus'!$C$3:$AE$3,0))),"",INDEX('annual Consensus'!$C$4:$AE$210,MATCH('per month Consensus'!$CE32,'annual Consensus'!$B$4:$B$210,0),MATCH('per month Consensus'!CW$4,'annual Consensus'!$C$3:$AE$3,0)))</f>
        <v>0</v>
      </c>
      <c r="CX32" s="18">
        <f>IF(ISNA(INDEX('annual Consensus'!$C$4:$AE$210,MATCH('per month Consensus'!$CE32,'annual Consensus'!$B$4:$B$210,0),MATCH('per month Consensus'!CX$4,'annual Consensus'!$C$3:$AE$3,0))),"",INDEX('annual Consensus'!$C$4:$AE$210,MATCH('per month Consensus'!$CE32,'annual Consensus'!$B$4:$B$210,0),MATCH('per month Consensus'!CX$4,'annual Consensus'!$C$3:$AE$3,0)))</f>
        <v>0</v>
      </c>
      <c r="CY32" s="18">
        <f>IF(ISNA(INDEX('annual Consensus'!$C$4:$AE$210,MATCH('per month Consensus'!$CE32,'annual Consensus'!$B$4:$B$210,0),MATCH('per month Consensus'!CY$4,'annual Consensus'!$C$3:$AE$3,0))),"",INDEX('annual Consensus'!$C$4:$AE$210,MATCH('per month Consensus'!$CE32,'annual Consensus'!$B$4:$B$210,0),MATCH('per month Consensus'!CY$4,'annual Consensus'!$C$3:$AE$3,0)))</f>
        <v>0</v>
      </c>
      <c r="CZ32" s="18" t="str">
        <f>IF(ISNA(INDEX('annual Consensus'!$C$4:$AE$210,MATCH('per month Consensus'!$CE32,'annual Consensus'!$B$4:$B$210,0),MATCH('per month Consensus'!CZ$4,'annual Consensus'!$C$3:$AE$3,0))),"",INDEX('annual Consensus'!$C$4:$AE$210,MATCH('per month Consensus'!$CE32,'annual Consensus'!$B$4:$B$210,0),MATCH('per month Consensus'!CZ$4,'annual Consensus'!$C$3:$AE$3,0)))</f>
        <v/>
      </c>
      <c r="DA32" s="18">
        <f>IF(ISNA(INDEX('annual Consensus'!$C$4:$AE$210,MATCH('per month Consensus'!$CE32,'annual Consensus'!$B$4:$B$210,0),MATCH('per month Consensus'!DA$4,'annual Consensus'!$C$3:$AE$3,0))),"",INDEX('annual Consensus'!$C$4:$AE$210,MATCH('per month Consensus'!$CE32,'annual Consensus'!$B$4:$B$210,0),MATCH('per month Consensus'!DA$4,'annual Consensus'!$C$3:$AE$3,0)))</f>
        <v>0</v>
      </c>
      <c r="DB32" s="18">
        <f>IF(ISNA(INDEX('annual Consensus'!$C$4:$AE$210,MATCH('per month Consensus'!$CE32,'annual Consensus'!$B$4:$B$210,0),MATCH('per month Consensus'!DB$4,'annual Consensus'!$C$3:$AE$3,0))),"",INDEX('annual Consensus'!$C$4:$AE$210,MATCH('per month Consensus'!$CE32,'annual Consensus'!$B$4:$B$210,0),MATCH('per month Consensus'!DB$4,'annual Consensus'!$C$3:$AE$3,0)))</f>
        <v>0</v>
      </c>
      <c r="DC32" s="18">
        <f>IF(ISNA(INDEX('annual Consensus'!$C$4:$AE$210,MATCH('per month Consensus'!$CE32,'annual Consensus'!$B$4:$B$210,0),MATCH('per month Consensus'!DC$4,'annual Consensus'!$C$3:$AE$3,0))),"",INDEX('annual Consensus'!$C$4:$AE$210,MATCH('per month Consensus'!$CE32,'annual Consensus'!$B$4:$B$210,0),MATCH('per month Consensus'!DC$4,'annual Consensus'!$C$3:$AE$3,0)))</f>
        <v>0</v>
      </c>
      <c r="DD32" s="18" t="str">
        <f>IF(ISNA(INDEX('annual Consensus'!$C$4:$AE$210,MATCH('per month Consensus'!$CE32,'annual Consensus'!$B$4:$B$210,0),MATCH('per month Consensus'!DD$4,'annual Consensus'!$C$3:$AE$3,0))),"",INDEX('annual Consensus'!$C$4:$AE$210,MATCH('per month Consensus'!$CE32,'annual Consensus'!$B$4:$B$210,0),MATCH('per month Consensus'!DD$4,'annual Consensus'!$C$3:$AE$3,0)))</f>
        <v/>
      </c>
      <c r="DE32" s="18">
        <f>IF(ISNA(INDEX('annual Consensus'!$C$4:$AE$210,MATCH('per month Consensus'!$CE32,'annual Consensus'!$B$4:$B$210,0),MATCH('per month Consensus'!DE$4,'annual Consensus'!$C$3:$AE$3,0))),"",INDEX('annual Consensus'!$C$4:$AE$210,MATCH('per month Consensus'!$CE32,'annual Consensus'!$B$4:$B$210,0),MATCH('per month Consensus'!DE$4,'annual Consensus'!$C$3:$AE$3,0)))</f>
        <v>0</v>
      </c>
      <c r="DF32" s="18">
        <f>IF(ISNA(INDEX('annual Consensus'!$C$4:$AE$210,MATCH('per month Consensus'!$CE32,'annual Consensus'!$B$4:$B$210,0),MATCH('per month Consensus'!DF$4,'annual Consensus'!$C$3:$AE$3,0))),"",INDEX('annual Consensus'!$C$4:$AE$210,MATCH('per month Consensus'!$CE32,'annual Consensus'!$B$4:$B$210,0),MATCH('per month Consensus'!DF$4,'annual Consensus'!$C$3:$AE$3,0)))</f>
        <v>0</v>
      </c>
      <c r="DG32" s="18">
        <f>IF(ISNA(INDEX('annual Consensus'!$C$4:$AE$210,MATCH('per month Consensus'!$CE32,'annual Consensus'!$B$4:$B$210,0),MATCH('per month Consensus'!DG$4,'annual Consensus'!$C$3:$AE$3,0))),"",INDEX('annual Consensus'!$C$4:$AE$210,MATCH('per month Consensus'!$CE32,'annual Consensus'!$B$4:$B$210,0),MATCH('per month Consensus'!DG$4,'annual Consensus'!$C$3:$AE$3,0)))</f>
        <v>0</v>
      </c>
      <c r="DH32" s="18" t="str">
        <f>IF(ISNA(INDEX('annual Consensus'!$C$4:$AE$210,MATCH('per month Consensus'!$CE32,'annual Consensus'!$B$4:$B$210,0),MATCH('per month Consensus'!DH$4,'annual Consensus'!$C$3:$AE$3,0))),"",INDEX('annual Consensus'!$C$4:$AE$210,MATCH('per month Consensus'!$CE32,'annual Consensus'!$B$4:$B$210,0),MATCH('per month Consensus'!DH$4,'annual Consensus'!$C$3:$AE$3,0)))</f>
        <v/>
      </c>
      <c r="DI32" s="18">
        <f>IF(ISNA(INDEX('annual Consensus'!$C$4:$AE$210,MATCH('per month Consensus'!$CE32,'annual Consensus'!$B$4:$B$210,0),MATCH('per month Consensus'!DI$4,'annual Consensus'!$C$3:$AE$3,0))),"",INDEX('annual Consensus'!$C$4:$AE$210,MATCH('per month Consensus'!$CE32,'annual Consensus'!$B$4:$B$210,0),MATCH('per month Consensus'!DI$4,'annual Consensus'!$C$3:$AE$3,0)))</f>
        <v>0</v>
      </c>
      <c r="DJ32" s="18">
        <f>IF(ISNA(INDEX('annual Consensus'!$C$4:$AE$210,MATCH('per month Consensus'!$CE32,'annual Consensus'!$B$4:$B$210,0),MATCH('per month Consensus'!DJ$4,'annual Consensus'!$C$3:$AE$3,0))),"",INDEX('annual Consensus'!$C$4:$AE$210,MATCH('per month Consensus'!$CE32,'annual Consensus'!$B$4:$B$210,0),MATCH('per month Consensus'!DJ$4,'annual Consensus'!$C$3:$AE$3,0)))</f>
        <v>0</v>
      </c>
      <c r="DK32" s="18">
        <f>IF(ISNA(INDEX('annual Consensus'!$C$4:$AE$210,MATCH('per month Consensus'!$CE32,'annual Consensus'!$B$4:$B$210,0),MATCH('per month Consensus'!DK$4,'annual Consensus'!$C$3:$AE$3,0))),"",INDEX('annual Consensus'!$C$4:$AE$210,MATCH('per month Consensus'!$CE32,'annual Consensus'!$B$4:$B$210,0),MATCH('per month Consensus'!DK$4,'annual Consensus'!$C$3:$AE$3,0)))</f>
        <v>0</v>
      </c>
      <c r="DL32" s="18" t="str">
        <f>IF(ISNA(INDEX('annual Consensus'!$C$4:$AE$210,MATCH('per month Consensus'!$CE32,'annual Consensus'!$B$4:$B$210,0),MATCH('per month Consensus'!DL$4,'annual Consensus'!$C$3:$AE$3,0))),"",INDEX('annual Consensus'!$C$4:$AE$210,MATCH('per month Consensus'!$CE32,'annual Consensus'!$B$4:$B$210,0),MATCH('per month Consensus'!DL$4,'annual Consensus'!$C$3:$AE$3,0)))</f>
        <v/>
      </c>
      <c r="DM32" s="18">
        <f>IF(ISNA(INDEX('annual Consensus'!$C$4:$AE$210,MATCH('per month Consensus'!$CE32,'annual Consensus'!$B$4:$B$210,0),MATCH('per month Consensus'!DM$4,'annual Consensus'!$C$3:$AE$3,0))),"",INDEX('annual Consensus'!$C$4:$AE$210,MATCH('per month Consensus'!$CE32,'annual Consensus'!$B$4:$B$210,0),MATCH('per month Consensus'!DM$4,'annual Consensus'!$C$3:$AE$3,0)))</f>
        <v>0</v>
      </c>
      <c r="DN32" s="18">
        <f>IF(ISNA(INDEX('annual Consensus'!$C$4:$AE$210,MATCH('per month Consensus'!$CE32,'annual Consensus'!$B$4:$B$210,0),MATCH('per month Consensus'!DN$4,'annual Consensus'!$C$3:$AE$3,0))),"",INDEX('annual Consensus'!$C$4:$AE$210,MATCH('per month Consensus'!$CE32,'annual Consensus'!$B$4:$B$210,0),MATCH('per month Consensus'!DN$4,'annual Consensus'!$C$3:$AE$3,0)))</f>
        <v>0</v>
      </c>
      <c r="DO32" s="18">
        <f>IF(ISNA(INDEX('annual Consensus'!$C$4:$AE$210,MATCH('per month Consensus'!$CE32,'annual Consensus'!$B$4:$B$210,0),MATCH('per month Consensus'!DO$4,'annual Consensus'!$C$3:$AE$3,0))),"",INDEX('annual Consensus'!$C$4:$AE$210,MATCH('per month Consensus'!$CE32,'annual Consensus'!$B$4:$B$210,0),MATCH('per month Consensus'!DO$4,'annual Consensus'!$C$3:$AE$3,0)))</f>
        <v>0</v>
      </c>
      <c r="DR32" s="18">
        <f t="shared" si="2"/>
        <v>2.2000000000000002</v>
      </c>
      <c r="DS32" s="18" t="str">
        <f t="shared" si="3"/>
        <v/>
      </c>
      <c r="DT32" s="18" t="str">
        <f t="shared" si="4"/>
        <v/>
      </c>
      <c r="DU32" s="18">
        <f t="shared" si="5"/>
        <v>2</v>
      </c>
      <c r="DV32" s="18" t="str">
        <f t="shared" si="6"/>
        <v/>
      </c>
      <c r="DW32" s="18" t="str">
        <f t="shared" si="7"/>
        <v/>
      </c>
      <c r="DX32" s="18" t="str">
        <f t="shared" si="8"/>
        <v/>
      </c>
      <c r="DY32" s="18" t="str">
        <f t="shared" si="9"/>
        <v/>
      </c>
      <c r="DZ32" s="18" t="str">
        <f t="shared" si="10"/>
        <v/>
      </c>
      <c r="EA32" s="18" t="str">
        <f t="shared" si="11"/>
        <v/>
      </c>
      <c r="EB32" s="18" t="str">
        <f t="shared" si="12"/>
        <v/>
      </c>
      <c r="EC32" s="18" t="str">
        <f t="shared" si="13"/>
        <v/>
      </c>
      <c r="ED32" s="18" t="str">
        <f t="shared" si="14"/>
        <v/>
      </c>
      <c r="EE32" s="18" t="str">
        <f t="shared" si="15"/>
        <v/>
      </c>
      <c r="EF32" s="18" t="str">
        <f t="shared" si="16"/>
        <v/>
      </c>
      <c r="EG32" s="18" t="str">
        <f t="shared" si="17"/>
        <v/>
      </c>
      <c r="EH32" s="18" t="str">
        <f t="shared" si="18"/>
        <v/>
      </c>
      <c r="EI32" s="18" t="str">
        <f t="shared" si="19"/>
        <v/>
      </c>
      <c r="EJ32" s="18" t="str">
        <f t="shared" si="20"/>
        <v/>
      </c>
      <c r="EK32" s="18" t="str">
        <f t="shared" si="21"/>
        <v/>
      </c>
      <c r="EL32" s="18" t="str">
        <f t="shared" si="22"/>
        <v/>
      </c>
      <c r="EM32" s="18" t="str">
        <f t="shared" si="23"/>
        <v/>
      </c>
      <c r="EN32" s="18" t="str">
        <f t="shared" si="24"/>
        <v/>
      </c>
      <c r="EO32" s="18" t="str">
        <f t="shared" si="25"/>
        <v/>
      </c>
      <c r="EP32" s="18" t="str">
        <f t="shared" si="26"/>
        <v/>
      </c>
      <c r="EQ32" s="18" t="str">
        <f t="shared" si="27"/>
        <v/>
      </c>
      <c r="ER32" s="18" t="str">
        <f t="shared" si="28"/>
        <v/>
      </c>
      <c r="ES32" s="18" t="str">
        <f t="shared" si="29"/>
        <v/>
      </c>
      <c r="ET32" s="18" t="str">
        <f t="shared" si="30"/>
        <v/>
      </c>
      <c r="EV32" s="86">
        <v>36800</v>
      </c>
      <c r="EW32" s="57" t="str">
        <f>IF(ISNA(VLOOKUP('per month Consensus'!$EV32,'5y averages Consensus'!$AG$9:$AK$36,'per month Consensus'!EW$2,FALSE)),"",VLOOKUP('per month Consensus'!$EV32,'5y averages Consensus'!$AG$9:$AK$36,'per month Consensus'!EW$2,FALSE))</f>
        <v/>
      </c>
      <c r="EX32" s="58" t="str">
        <f>IF(ISNA(VLOOKUP('per month Consensus'!$EV32,'5y averages Consensus'!$AG$9:$AK$36,'per month Consensus'!EX$2,FALSE)),"",VLOOKUP('per month Consensus'!$EV32,'5y averages Consensus'!$AG$9:$AK$36,'per month Consensus'!EX$2,FALSE))</f>
        <v/>
      </c>
      <c r="EY32" s="58" t="str">
        <f>IF(ISNA(VLOOKUP('per month Consensus'!$EV32,'5y averages Consensus'!$AG$9:$AK$36,'per month Consensus'!EY$2,FALSE)),"",VLOOKUP('per month Consensus'!$EV32,'5y averages Consensus'!$AG$9:$AK$36,'per month Consensus'!EY$2,FALSE))</f>
        <v/>
      </c>
      <c r="EZ32" s="59" t="str">
        <f>IF(ISNA(VLOOKUP('per month Consensus'!$EV32,'5y averages Consensus'!$AG$9:$AK$36,'per month Consensus'!EZ$2,FALSE)),"",VLOOKUP('per month Consensus'!$EV32,'5y averages Consensus'!$AG$9:$AK$36,'per month Consensus'!EZ$2,FALSE))</f>
        <v/>
      </c>
      <c r="FB32" s="53" t="str">
        <f t="shared" si="31"/>
        <v/>
      </c>
      <c r="FC32" s="53" t="str">
        <f t="shared" si="32"/>
        <v/>
      </c>
      <c r="FD32" s="53" t="str">
        <f t="shared" si="33"/>
        <v/>
      </c>
      <c r="FE32" s="53" t="str">
        <f t="shared" si="34"/>
        <v/>
      </c>
    </row>
    <row r="33" spans="2:161" x14ac:dyDescent="0.25">
      <c r="B33" s="22">
        <v>39479</v>
      </c>
      <c r="C33" s="18">
        <f>VLOOKUP($B33,'Data Consensus annual'!$BH$9:$BN$215,'per month Consensus'!C$1,FALSE)</f>
        <v>2.4921548951960979</v>
      </c>
      <c r="D33" s="18">
        <f>VLOOKUP($B33,'Data Consensus annual'!$BH$9:$BN$215,'per month Consensus'!D$1,FALSE)</f>
        <v>1.9594973679915573</v>
      </c>
      <c r="E33" s="18" t="str">
        <f>VLOOKUP($B33,'Data Consensus annual'!$BH$9:$BN$215,'per month Consensus'!E$1,FALSE)</f>
        <v/>
      </c>
      <c r="F33" s="18" t="str">
        <f>VLOOKUP($B33,'Data Consensus annual'!$BH$9:$BN$215,'per month Consensus'!F$1,FALSE)</f>
        <v/>
      </c>
      <c r="G33" s="18" t="str">
        <f>VLOOKUP($B33,'Data Consensus annual'!$BH$9:$BN$215,'per month Consensus'!G$1,FALSE)</f>
        <v/>
      </c>
      <c r="H33" s="18" t="str">
        <f>VLOOKUP($B33,'Data Consensus annual'!$BH$9:$BN$215,'per month Consensus'!H$1,FALSE)</f>
        <v/>
      </c>
      <c r="I33" s="5"/>
      <c r="J33" s="27"/>
      <c r="K33" s="5"/>
      <c r="L33" s="5"/>
      <c r="M33" s="5"/>
      <c r="N33" s="5"/>
      <c r="CE33" s="14">
        <v>36831</v>
      </c>
      <c r="CF33" s="18" t="str">
        <f>IF(ISNA(VLOOKUP($CE33,'quarters Consensus'!$GJ$9:$GP$25,'per month Consensus'!J$1,FALSE)),"",VLOOKUP($CE33,'quarters Consensus'!$GJ$9:$GP$25,'per month Consensus'!J$1,FALSE))</f>
        <v/>
      </c>
      <c r="CG33" s="18" t="str">
        <f>IF(ISNA(VLOOKUP($CE33,'quarters Consensus'!$GJ$9:$GP$25,'per month Consensus'!K$1,FALSE)),"",VLOOKUP($CE33,'quarters Consensus'!$GJ$9:$GP$25,'per month Consensus'!K$1,FALSE))</f>
        <v/>
      </c>
      <c r="CH33" s="18" t="str">
        <f>IF(ISNA(VLOOKUP($CE33,'quarters Consensus'!$GJ$9:$GP$25,'per month Consensus'!L$1,FALSE)),"",VLOOKUP($CE33,'quarters Consensus'!$GJ$9:$GP$25,'per month Consensus'!L$1,FALSE))</f>
        <v/>
      </c>
      <c r="CI33" s="18" t="str">
        <f>IF(ISNA(VLOOKUP($CE33,'quarters Consensus'!$GJ$9:$GP$25,'per month Consensus'!M$1,FALSE)),"",VLOOKUP($CE33,'quarters Consensus'!$GJ$9:$GP$25,'per month Consensus'!M$1,FALSE))</f>
        <v/>
      </c>
      <c r="CJ33" s="18" t="str">
        <f>IF(ISNA(VLOOKUP($CE33,'quarters Consensus'!$GJ$9:$GP$25,'per month Consensus'!N$1,FALSE)),"",VLOOKUP($CE33,'quarters Consensus'!$GJ$9:$GP$25,'per month Consensus'!N$1,FALSE))</f>
        <v/>
      </c>
      <c r="CK33" s="18" t="str">
        <f>IF(ISNA(VLOOKUP($CE33,'quarters Consensus'!$GJ$9:$GP$25,'per month Consensus'!O$1,FALSE)),"",VLOOKUP($CE33,'quarters Consensus'!$GJ$9:$GP$25,'per month Consensus'!O$1,FALSE))</f>
        <v/>
      </c>
      <c r="CL33" s="18"/>
      <c r="CM33" s="18">
        <f>IF(ISNA(INDEX('annual Consensus'!$C$4:$AE$210,MATCH('per month Consensus'!$CE33,'annual Consensus'!$B$4:$B$210,0),MATCH('per month Consensus'!CM$4,'annual Consensus'!$C$3:$AE$3,0))),"",INDEX('annual Consensus'!$C$4:$AE$210,MATCH('per month Consensus'!$CE33,'annual Consensus'!$B$4:$B$210,0),MATCH('per month Consensus'!CM$4,'annual Consensus'!$C$3:$AE$3,0)))</f>
        <v>2.2000000000000002</v>
      </c>
      <c r="CN33" s="18">
        <f>IF(ISNA(INDEX('annual Consensus'!$C$4:$AE$210,MATCH('per month Consensus'!$CE33,'annual Consensus'!$B$4:$B$210,0),MATCH('per month Consensus'!CN$4,'annual Consensus'!$C$3:$AE$3,0))),"",INDEX('annual Consensus'!$C$4:$AE$210,MATCH('per month Consensus'!$CE33,'annual Consensus'!$B$4:$B$210,0),MATCH('per month Consensus'!CN$4,'annual Consensus'!$C$3:$AE$3,0)))</f>
        <v>0</v>
      </c>
      <c r="CO33" s="18">
        <f>IF(ISNA(INDEX('annual Consensus'!$C$4:$AE$210,MATCH('per month Consensus'!$CE33,'annual Consensus'!$B$4:$B$210,0),MATCH('per month Consensus'!CO$4,'annual Consensus'!$C$3:$AE$3,0))),"",INDEX('annual Consensus'!$C$4:$AE$210,MATCH('per month Consensus'!$CE33,'annual Consensus'!$B$4:$B$210,0),MATCH('per month Consensus'!CO$4,'annual Consensus'!$C$3:$AE$3,0)))</f>
        <v>2</v>
      </c>
      <c r="CP33" s="18">
        <f>IF(ISNA(INDEX('annual Consensus'!$C$4:$AE$210,MATCH('per month Consensus'!$CE33,'annual Consensus'!$B$4:$B$210,0),MATCH('per month Consensus'!CP$4,'annual Consensus'!$C$3:$AE$3,0))),"",INDEX('annual Consensus'!$C$4:$AE$210,MATCH('per month Consensus'!$CE33,'annual Consensus'!$B$4:$B$210,0),MATCH('per month Consensus'!CP$4,'annual Consensus'!$C$3:$AE$3,0)))</f>
        <v>0</v>
      </c>
      <c r="CQ33" s="18">
        <f>IF(ISNA(INDEX('annual Consensus'!$C$4:$AE$210,MATCH('per month Consensus'!$CE33,'annual Consensus'!$B$4:$B$210,0),MATCH('per month Consensus'!CQ$4,'annual Consensus'!$C$3:$AE$3,0))),"",INDEX('annual Consensus'!$C$4:$AE$210,MATCH('per month Consensus'!$CE33,'annual Consensus'!$B$4:$B$210,0),MATCH('per month Consensus'!CQ$4,'annual Consensus'!$C$3:$AE$3,0)))</f>
        <v>0</v>
      </c>
      <c r="CR33" s="18">
        <f>IF(ISNA(INDEX('annual Consensus'!$C$4:$AE$210,MATCH('per month Consensus'!$CE33,'annual Consensus'!$B$4:$B$210,0),MATCH('per month Consensus'!CR$4,'annual Consensus'!$C$3:$AE$3,0))),"",INDEX('annual Consensus'!$C$4:$AE$210,MATCH('per month Consensus'!$CE33,'annual Consensus'!$B$4:$B$210,0),MATCH('per month Consensus'!CR$4,'annual Consensus'!$C$3:$AE$3,0)))</f>
        <v>0</v>
      </c>
      <c r="CS33" s="18">
        <f>IF(ISNA(INDEX('annual Consensus'!$C$4:$AE$210,MATCH('per month Consensus'!$CE33,'annual Consensus'!$B$4:$B$210,0),MATCH('per month Consensus'!CS$4,'annual Consensus'!$C$3:$AE$3,0))),"",INDEX('annual Consensus'!$C$4:$AE$210,MATCH('per month Consensus'!$CE33,'annual Consensus'!$B$4:$B$210,0),MATCH('per month Consensus'!CS$4,'annual Consensus'!$C$3:$AE$3,0)))</f>
        <v>0</v>
      </c>
      <c r="CT33" s="18">
        <f>IF(ISNA(INDEX('annual Consensus'!$C$4:$AE$210,MATCH('per month Consensus'!$CE33,'annual Consensus'!$B$4:$B$210,0),MATCH('per month Consensus'!CT$4,'annual Consensus'!$C$3:$AE$3,0))),"",INDEX('annual Consensus'!$C$4:$AE$210,MATCH('per month Consensus'!$CE33,'annual Consensus'!$B$4:$B$210,0),MATCH('per month Consensus'!CT$4,'annual Consensus'!$C$3:$AE$3,0)))</f>
        <v>0</v>
      </c>
      <c r="CU33" s="18">
        <f>IF(ISNA(INDEX('annual Consensus'!$C$4:$AE$210,MATCH('per month Consensus'!$CE33,'annual Consensus'!$B$4:$B$210,0),MATCH('per month Consensus'!CU$4,'annual Consensus'!$C$3:$AE$3,0))),"",INDEX('annual Consensus'!$C$4:$AE$210,MATCH('per month Consensus'!$CE33,'annual Consensus'!$B$4:$B$210,0),MATCH('per month Consensus'!CU$4,'annual Consensus'!$C$3:$AE$3,0)))</f>
        <v>0</v>
      </c>
      <c r="CV33" s="18">
        <f>IF(ISNA(INDEX('annual Consensus'!$C$4:$AE$210,MATCH('per month Consensus'!$CE33,'annual Consensus'!$B$4:$B$210,0),MATCH('per month Consensus'!CV$4,'annual Consensus'!$C$3:$AE$3,0))),"",INDEX('annual Consensus'!$C$4:$AE$210,MATCH('per month Consensus'!$CE33,'annual Consensus'!$B$4:$B$210,0),MATCH('per month Consensus'!CV$4,'annual Consensus'!$C$3:$AE$3,0)))</f>
        <v>0</v>
      </c>
      <c r="CW33" s="18">
        <f>IF(ISNA(INDEX('annual Consensus'!$C$4:$AE$210,MATCH('per month Consensus'!$CE33,'annual Consensus'!$B$4:$B$210,0),MATCH('per month Consensus'!CW$4,'annual Consensus'!$C$3:$AE$3,0))),"",INDEX('annual Consensus'!$C$4:$AE$210,MATCH('per month Consensus'!$CE33,'annual Consensus'!$B$4:$B$210,0),MATCH('per month Consensus'!CW$4,'annual Consensus'!$C$3:$AE$3,0)))</f>
        <v>0</v>
      </c>
      <c r="CX33" s="18">
        <f>IF(ISNA(INDEX('annual Consensus'!$C$4:$AE$210,MATCH('per month Consensus'!$CE33,'annual Consensus'!$B$4:$B$210,0),MATCH('per month Consensus'!CX$4,'annual Consensus'!$C$3:$AE$3,0))),"",INDEX('annual Consensus'!$C$4:$AE$210,MATCH('per month Consensus'!$CE33,'annual Consensus'!$B$4:$B$210,0),MATCH('per month Consensus'!CX$4,'annual Consensus'!$C$3:$AE$3,0)))</f>
        <v>0</v>
      </c>
      <c r="CY33" s="18">
        <f>IF(ISNA(INDEX('annual Consensus'!$C$4:$AE$210,MATCH('per month Consensus'!$CE33,'annual Consensus'!$B$4:$B$210,0),MATCH('per month Consensus'!CY$4,'annual Consensus'!$C$3:$AE$3,0))),"",INDEX('annual Consensus'!$C$4:$AE$210,MATCH('per month Consensus'!$CE33,'annual Consensus'!$B$4:$B$210,0),MATCH('per month Consensus'!CY$4,'annual Consensus'!$C$3:$AE$3,0)))</f>
        <v>0</v>
      </c>
      <c r="CZ33" s="18">
        <f>IF(ISNA(INDEX('annual Consensus'!$C$4:$AE$210,MATCH('per month Consensus'!$CE33,'annual Consensus'!$B$4:$B$210,0),MATCH('per month Consensus'!CZ$4,'annual Consensus'!$C$3:$AE$3,0))),"",INDEX('annual Consensus'!$C$4:$AE$210,MATCH('per month Consensus'!$CE33,'annual Consensus'!$B$4:$B$210,0),MATCH('per month Consensus'!CZ$4,'annual Consensus'!$C$3:$AE$3,0)))</f>
        <v>0</v>
      </c>
      <c r="DA33" s="18">
        <f>IF(ISNA(INDEX('annual Consensus'!$C$4:$AE$210,MATCH('per month Consensus'!$CE33,'annual Consensus'!$B$4:$B$210,0),MATCH('per month Consensus'!DA$4,'annual Consensus'!$C$3:$AE$3,0))),"",INDEX('annual Consensus'!$C$4:$AE$210,MATCH('per month Consensus'!$CE33,'annual Consensus'!$B$4:$B$210,0),MATCH('per month Consensus'!DA$4,'annual Consensus'!$C$3:$AE$3,0)))</f>
        <v>0</v>
      </c>
      <c r="DB33" s="18">
        <f>IF(ISNA(INDEX('annual Consensus'!$C$4:$AE$210,MATCH('per month Consensus'!$CE33,'annual Consensus'!$B$4:$B$210,0),MATCH('per month Consensus'!DB$4,'annual Consensus'!$C$3:$AE$3,0))),"",INDEX('annual Consensus'!$C$4:$AE$210,MATCH('per month Consensus'!$CE33,'annual Consensus'!$B$4:$B$210,0),MATCH('per month Consensus'!DB$4,'annual Consensus'!$C$3:$AE$3,0)))</f>
        <v>0</v>
      </c>
      <c r="DC33" s="18">
        <f>IF(ISNA(INDEX('annual Consensus'!$C$4:$AE$210,MATCH('per month Consensus'!$CE33,'annual Consensus'!$B$4:$B$210,0),MATCH('per month Consensus'!DC$4,'annual Consensus'!$C$3:$AE$3,0))),"",INDEX('annual Consensus'!$C$4:$AE$210,MATCH('per month Consensus'!$CE33,'annual Consensus'!$B$4:$B$210,0),MATCH('per month Consensus'!DC$4,'annual Consensus'!$C$3:$AE$3,0)))</f>
        <v>0</v>
      </c>
      <c r="DD33" s="18">
        <f>IF(ISNA(INDEX('annual Consensus'!$C$4:$AE$210,MATCH('per month Consensus'!$CE33,'annual Consensus'!$B$4:$B$210,0),MATCH('per month Consensus'!DD$4,'annual Consensus'!$C$3:$AE$3,0))),"",INDEX('annual Consensus'!$C$4:$AE$210,MATCH('per month Consensus'!$CE33,'annual Consensus'!$B$4:$B$210,0),MATCH('per month Consensus'!DD$4,'annual Consensus'!$C$3:$AE$3,0)))</f>
        <v>0</v>
      </c>
      <c r="DE33" s="18">
        <f>IF(ISNA(INDEX('annual Consensus'!$C$4:$AE$210,MATCH('per month Consensus'!$CE33,'annual Consensus'!$B$4:$B$210,0),MATCH('per month Consensus'!DE$4,'annual Consensus'!$C$3:$AE$3,0))),"",INDEX('annual Consensus'!$C$4:$AE$210,MATCH('per month Consensus'!$CE33,'annual Consensus'!$B$4:$B$210,0),MATCH('per month Consensus'!DE$4,'annual Consensus'!$C$3:$AE$3,0)))</f>
        <v>0</v>
      </c>
      <c r="DF33" s="18">
        <f>IF(ISNA(INDEX('annual Consensus'!$C$4:$AE$210,MATCH('per month Consensus'!$CE33,'annual Consensus'!$B$4:$B$210,0),MATCH('per month Consensus'!DF$4,'annual Consensus'!$C$3:$AE$3,0))),"",INDEX('annual Consensus'!$C$4:$AE$210,MATCH('per month Consensus'!$CE33,'annual Consensus'!$B$4:$B$210,0),MATCH('per month Consensus'!DF$4,'annual Consensus'!$C$3:$AE$3,0)))</f>
        <v>0</v>
      </c>
      <c r="DG33" s="18">
        <f>IF(ISNA(INDEX('annual Consensus'!$C$4:$AE$210,MATCH('per month Consensus'!$CE33,'annual Consensus'!$B$4:$B$210,0),MATCH('per month Consensus'!DG$4,'annual Consensus'!$C$3:$AE$3,0))),"",INDEX('annual Consensus'!$C$4:$AE$210,MATCH('per month Consensus'!$CE33,'annual Consensus'!$B$4:$B$210,0),MATCH('per month Consensus'!DG$4,'annual Consensus'!$C$3:$AE$3,0)))</f>
        <v>0</v>
      </c>
      <c r="DH33" s="18">
        <f>IF(ISNA(INDEX('annual Consensus'!$C$4:$AE$210,MATCH('per month Consensus'!$CE33,'annual Consensus'!$B$4:$B$210,0),MATCH('per month Consensus'!DH$4,'annual Consensus'!$C$3:$AE$3,0))),"",INDEX('annual Consensus'!$C$4:$AE$210,MATCH('per month Consensus'!$CE33,'annual Consensus'!$B$4:$B$210,0),MATCH('per month Consensus'!DH$4,'annual Consensus'!$C$3:$AE$3,0)))</f>
        <v>0</v>
      </c>
      <c r="DI33" s="18">
        <f>IF(ISNA(INDEX('annual Consensus'!$C$4:$AE$210,MATCH('per month Consensus'!$CE33,'annual Consensus'!$B$4:$B$210,0),MATCH('per month Consensus'!DI$4,'annual Consensus'!$C$3:$AE$3,0))),"",INDEX('annual Consensus'!$C$4:$AE$210,MATCH('per month Consensus'!$CE33,'annual Consensus'!$B$4:$B$210,0),MATCH('per month Consensus'!DI$4,'annual Consensus'!$C$3:$AE$3,0)))</f>
        <v>0</v>
      </c>
      <c r="DJ33" s="18">
        <f>IF(ISNA(INDEX('annual Consensus'!$C$4:$AE$210,MATCH('per month Consensus'!$CE33,'annual Consensus'!$B$4:$B$210,0),MATCH('per month Consensus'!DJ$4,'annual Consensus'!$C$3:$AE$3,0))),"",INDEX('annual Consensus'!$C$4:$AE$210,MATCH('per month Consensus'!$CE33,'annual Consensus'!$B$4:$B$210,0),MATCH('per month Consensus'!DJ$4,'annual Consensus'!$C$3:$AE$3,0)))</f>
        <v>0</v>
      </c>
      <c r="DK33" s="18">
        <f>IF(ISNA(INDEX('annual Consensus'!$C$4:$AE$210,MATCH('per month Consensus'!$CE33,'annual Consensus'!$B$4:$B$210,0),MATCH('per month Consensus'!DK$4,'annual Consensus'!$C$3:$AE$3,0))),"",INDEX('annual Consensus'!$C$4:$AE$210,MATCH('per month Consensus'!$CE33,'annual Consensus'!$B$4:$B$210,0),MATCH('per month Consensus'!DK$4,'annual Consensus'!$C$3:$AE$3,0)))</f>
        <v>0</v>
      </c>
      <c r="DL33" s="18">
        <f>IF(ISNA(INDEX('annual Consensus'!$C$4:$AE$210,MATCH('per month Consensus'!$CE33,'annual Consensus'!$B$4:$B$210,0),MATCH('per month Consensus'!DL$4,'annual Consensus'!$C$3:$AE$3,0))),"",INDEX('annual Consensus'!$C$4:$AE$210,MATCH('per month Consensus'!$CE33,'annual Consensus'!$B$4:$B$210,0),MATCH('per month Consensus'!DL$4,'annual Consensus'!$C$3:$AE$3,0)))</f>
        <v>0</v>
      </c>
      <c r="DM33" s="18">
        <f>IF(ISNA(INDEX('annual Consensus'!$C$4:$AE$210,MATCH('per month Consensus'!$CE33,'annual Consensus'!$B$4:$B$210,0),MATCH('per month Consensus'!DM$4,'annual Consensus'!$C$3:$AE$3,0))),"",INDEX('annual Consensus'!$C$4:$AE$210,MATCH('per month Consensus'!$CE33,'annual Consensus'!$B$4:$B$210,0),MATCH('per month Consensus'!DM$4,'annual Consensus'!$C$3:$AE$3,0)))</f>
        <v>0</v>
      </c>
      <c r="DN33" s="18">
        <f>IF(ISNA(INDEX('annual Consensus'!$C$4:$AE$210,MATCH('per month Consensus'!$CE33,'annual Consensus'!$B$4:$B$210,0),MATCH('per month Consensus'!DN$4,'annual Consensus'!$C$3:$AE$3,0))),"",INDEX('annual Consensus'!$C$4:$AE$210,MATCH('per month Consensus'!$CE33,'annual Consensus'!$B$4:$B$210,0),MATCH('per month Consensus'!DN$4,'annual Consensus'!$C$3:$AE$3,0)))</f>
        <v>0</v>
      </c>
      <c r="DO33" s="18">
        <f>IF(ISNA(INDEX('annual Consensus'!$C$4:$AE$210,MATCH('per month Consensus'!$CE33,'annual Consensus'!$B$4:$B$210,0),MATCH('per month Consensus'!DO$4,'annual Consensus'!$C$3:$AE$3,0))),"",INDEX('annual Consensus'!$C$4:$AE$210,MATCH('per month Consensus'!$CE33,'annual Consensus'!$B$4:$B$210,0),MATCH('per month Consensus'!DO$4,'annual Consensus'!$C$3:$AE$3,0)))</f>
        <v>0</v>
      </c>
      <c r="DR33" s="18">
        <f t="shared" si="2"/>
        <v>2.2000000000000002</v>
      </c>
      <c r="DS33" s="18" t="str">
        <f t="shared" si="3"/>
        <v/>
      </c>
      <c r="DT33" s="18">
        <f t="shared" si="4"/>
        <v>2</v>
      </c>
      <c r="DU33" s="18" t="str">
        <f t="shared" si="5"/>
        <v/>
      </c>
      <c r="DV33" s="18" t="str">
        <f t="shared" si="6"/>
        <v/>
      </c>
      <c r="DW33" s="18" t="str">
        <f t="shared" si="7"/>
        <v/>
      </c>
      <c r="DX33" s="18" t="str">
        <f t="shared" si="8"/>
        <v/>
      </c>
      <c r="DY33" s="18" t="str">
        <f t="shared" si="9"/>
        <v/>
      </c>
      <c r="DZ33" s="18" t="str">
        <f t="shared" si="10"/>
        <v/>
      </c>
      <c r="EA33" s="18" t="str">
        <f t="shared" si="11"/>
        <v/>
      </c>
      <c r="EB33" s="18" t="str">
        <f t="shared" si="12"/>
        <v/>
      </c>
      <c r="EC33" s="18" t="str">
        <f t="shared" si="13"/>
        <v/>
      </c>
      <c r="ED33" s="18" t="str">
        <f t="shared" si="14"/>
        <v/>
      </c>
      <c r="EE33" s="18" t="str">
        <f t="shared" si="15"/>
        <v/>
      </c>
      <c r="EF33" s="18" t="str">
        <f t="shared" si="16"/>
        <v/>
      </c>
      <c r="EG33" s="18" t="str">
        <f t="shared" si="17"/>
        <v/>
      </c>
      <c r="EH33" s="18" t="str">
        <f t="shared" si="18"/>
        <v/>
      </c>
      <c r="EI33" s="18" t="str">
        <f t="shared" si="19"/>
        <v/>
      </c>
      <c r="EJ33" s="18" t="str">
        <f t="shared" si="20"/>
        <v/>
      </c>
      <c r="EK33" s="18" t="str">
        <f t="shared" si="21"/>
        <v/>
      </c>
      <c r="EL33" s="18" t="str">
        <f t="shared" si="22"/>
        <v/>
      </c>
      <c r="EM33" s="18" t="str">
        <f t="shared" si="23"/>
        <v/>
      </c>
      <c r="EN33" s="18" t="str">
        <f t="shared" si="24"/>
        <v/>
      </c>
      <c r="EO33" s="18" t="str">
        <f t="shared" si="25"/>
        <v/>
      </c>
      <c r="EP33" s="18" t="str">
        <f t="shared" si="26"/>
        <v/>
      </c>
      <c r="EQ33" s="18" t="str">
        <f t="shared" si="27"/>
        <v/>
      </c>
      <c r="ER33" s="18" t="str">
        <f t="shared" si="28"/>
        <v/>
      </c>
      <c r="ES33" s="18" t="str">
        <f t="shared" si="29"/>
        <v/>
      </c>
      <c r="ET33" s="18" t="str">
        <f t="shared" si="30"/>
        <v/>
      </c>
      <c r="EV33" s="86">
        <v>36831</v>
      </c>
      <c r="EW33" s="57" t="str">
        <f>IF(ISNA(VLOOKUP('per month Consensus'!$EV33,'5y averages Consensus'!$AG$9:$AK$36,'per month Consensus'!EW$2,FALSE)),"",VLOOKUP('per month Consensus'!$EV33,'5y averages Consensus'!$AG$9:$AK$36,'per month Consensus'!EW$2,FALSE))</f>
        <v/>
      </c>
      <c r="EX33" s="58" t="str">
        <f>IF(ISNA(VLOOKUP('per month Consensus'!$EV33,'5y averages Consensus'!$AG$9:$AK$36,'per month Consensus'!EX$2,FALSE)),"",VLOOKUP('per month Consensus'!$EV33,'5y averages Consensus'!$AG$9:$AK$36,'per month Consensus'!EX$2,FALSE))</f>
        <v/>
      </c>
      <c r="EY33" s="58" t="str">
        <f>IF(ISNA(VLOOKUP('per month Consensus'!$EV33,'5y averages Consensus'!$AG$9:$AK$36,'per month Consensus'!EY$2,FALSE)),"",VLOOKUP('per month Consensus'!$EV33,'5y averages Consensus'!$AG$9:$AK$36,'per month Consensus'!EY$2,FALSE))</f>
        <v/>
      </c>
      <c r="EZ33" s="59" t="str">
        <f>IF(ISNA(VLOOKUP('per month Consensus'!$EV33,'5y averages Consensus'!$AG$9:$AK$36,'per month Consensus'!EZ$2,FALSE)),"",VLOOKUP('per month Consensus'!$EV33,'5y averages Consensus'!$AG$9:$AK$36,'per month Consensus'!EZ$2,FALSE))</f>
        <v/>
      </c>
      <c r="FB33" s="53" t="str">
        <f t="shared" si="31"/>
        <v/>
      </c>
      <c r="FC33" s="53" t="str">
        <f t="shared" si="32"/>
        <v/>
      </c>
      <c r="FD33" s="53" t="str">
        <f t="shared" si="33"/>
        <v/>
      </c>
      <c r="FE33" s="53" t="str">
        <f t="shared" si="34"/>
        <v/>
      </c>
    </row>
    <row r="34" spans="2:161" x14ac:dyDescent="0.25">
      <c r="B34" s="22">
        <v>39845</v>
      </c>
      <c r="C34" s="18">
        <f>VLOOKUP($B34,'Data Consensus annual'!$BH$9:$BN$215,'per month Consensus'!C$1,FALSE)</f>
        <v>0.77517999870864518</v>
      </c>
      <c r="D34" s="18">
        <f>VLOOKUP($B34,'Data Consensus annual'!$BH$9:$BN$215,'per month Consensus'!D$1,FALSE)</f>
        <v>1.6376280371135792</v>
      </c>
      <c r="E34" s="18" t="str">
        <f>VLOOKUP($B34,'Data Consensus annual'!$BH$9:$BN$215,'per month Consensus'!E$1,FALSE)</f>
        <v/>
      </c>
      <c r="F34" s="18" t="str">
        <f>VLOOKUP($B34,'Data Consensus annual'!$BH$9:$BN$215,'per month Consensus'!F$1,FALSE)</f>
        <v/>
      </c>
      <c r="G34" s="18" t="str">
        <f>VLOOKUP($B34,'Data Consensus annual'!$BH$9:$BN$215,'per month Consensus'!G$1,FALSE)</f>
        <v/>
      </c>
      <c r="H34" s="18" t="str">
        <f>VLOOKUP($B34,'Data Consensus annual'!$BH$9:$BN$215,'per month Consensus'!H$1,FALSE)</f>
        <v/>
      </c>
      <c r="I34" s="5"/>
      <c r="J34" s="27"/>
      <c r="K34" s="5"/>
      <c r="L34" s="5"/>
      <c r="M34" s="5"/>
      <c r="N34" s="5"/>
      <c r="CE34" s="14">
        <v>36861</v>
      </c>
      <c r="CF34" s="18">
        <f>IF(ISNA(VLOOKUP($CE34,'quarters Consensus'!$GJ$9:$GP$25,'per month Consensus'!J$1,FALSE)),"",VLOOKUP($CE34,'quarters Consensus'!$GJ$9:$GP$25,'per month Consensus'!J$1,FALSE))</f>
        <v>2.4024000000000001</v>
      </c>
      <c r="CG34" s="18">
        <f>IF(ISNA(VLOOKUP($CE34,'quarters Consensus'!$GJ$9:$GP$25,'per month Consensus'!K$1,FALSE)),"",VLOOKUP($CE34,'quarters Consensus'!$GJ$9:$GP$25,'per month Consensus'!K$1,FALSE))</f>
        <v>2.1755</v>
      </c>
      <c r="CH34" s="18">
        <f>IF(ISNA(VLOOKUP($CE34,'quarters Consensus'!$GJ$9:$GP$25,'per month Consensus'!L$1,FALSE)),"",VLOOKUP($CE34,'quarters Consensus'!$GJ$9:$GP$25,'per month Consensus'!L$1,FALSE))</f>
        <v>1.8601000000000001</v>
      </c>
      <c r="CI34" s="18">
        <f>IF(ISNA(VLOOKUP($CE34,'quarters Consensus'!$GJ$9:$GP$25,'per month Consensus'!M$1,FALSE)),"",VLOOKUP($CE34,'quarters Consensus'!$GJ$9:$GP$25,'per month Consensus'!M$1,FALSE))</f>
        <v>1.6471</v>
      </c>
      <c r="CJ34" s="18">
        <f>IF(ISNA(VLOOKUP($CE34,'quarters Consensus'!$GJ$9:$GP$25,'per month Consensus'!N$1,FALSE)),"",VLOOKUP($CE34,'quarters Consensus'!$GJ$9:$GP$25,'per month Consensus'!N$1,FALSE))</f>
        <v>1.5799000000000001</v>
      </c>
      <c r="CK34" s="18">
        <f>IF(ISNA(VLOOKUP($CE34,'quarters Consensus'!$GJ$9:$GP$25,'per month Consensus'!O$1,FALSE)),"",VLOOKUP($CE34,'quarters Consensus'!$GJ$9:$GP$25,'per month Consensus'!O$1,FALSE))</f>
        <v>1.6645000000000001</v>
      </c>
      <c r="CL34" s="18"/>
      <c r="CM34" s="18">
        <f>IF(ISNA(INDEX('annual Consensus'!$C$4:$AE$210,MATCH('per month Consensus'!$CE34,'annual Consensus'!$B$4:$B$210,0),MATCH('per month Consensus'!CM$4,'annual Consensus'!$C$3:$AE$3,0))),"",INDEX('annual Consensus'!$C$4:$AE$210,MATCH('per month Consensus'!$CE34,'annual Consensus'!$B$4:$B$210,0),MATCH('per month Consensus'!CM$4,'annual Consensus'!$C$3:$AE$3,0)))</f>
        <v>2.2000000000000002</v>
      </c>
      <c r="CN34" s="18">
        <f>IF(ISNA(INDEX('annual Consensus'!$C$4:$AE$210,MATCH('per month Consensus'!$CE34,'annual Consensus'!$B$4:$B$210,0),MATCH('per month Consensus'!CN$4,'annual Consensus'!$C$3:$AE$3,0))),"",INDEX('annual Consensus'!$C$4:$AE$210,MATCH('per month Consensus'!$CE34,'annual Consensus'!$B$4:$B$210,0),MATCH('per month Consensus'!CN$4,'annual Consensus'!$C$3:$AE$3,0)))</f>
        <v>2</v>
      </c>
      <c r="CO34" s="18">
        <f>IF(ISNA(INDEX('annual Consensus'!$C$4:$AE$210,MATCH('per month Consensus'!$CE34,'annual Consensus'!$B$4:$B$210,0),MATCH('per month Consensus'!CO$4,'annual Consensus'!$C$3:$AE$3,0))),"",INDEX('annual Consensus'!$C$4:$AE$210,MATCH('per month Consensus'!$CE34,'annual Consensus'!$B$4:$B$210,0),MATCH('per month Consensus'!CO$4,'annual Consensus'!$C$3:$AE$3,0)))</f>
        <v>0</v>
      </c>
      <c r="CP34" s="18">
        <f>IF(ISNA(INDEX('annual Consensus'!$C$4:$AE$210,MATCH('per month Consensus'!$CE34,'annual Consensus'!$B$4:$B$210,0),MATCH('per month Consensus'!CP$4,'annual Consensus'!$C$3:$AE$3,0))),"",INDEX('annual Consensus'!$C$4:$AE$210,MATCH('per month Consensus'!$CE34,'annual Consensus'!$B$4:$B$210,0),MATCH('per month Consensus'!CP$4,'annual Consensus'!$C$3:$AE$3,0)))</f>
        <v>0</v>
      </c>
      <c r="CQ34" s="18">
        <f>IF(ISNA(INDEX('annual Consensus'!$C$4:$AE$210,MATCH('per month Consensus'!$CE34,'annual Consensus'!$B$4:$B$210,0),MATCH('per month Consensus'!CQ$4,'annual Consensus'!$C$3:$AE$3,0))),"",INDEX('annual Consensus'!$C$4:$AE$210,MATCH('per month Consensus'!$CE34,'annual Consensus'!$B$4:$B$210,0),MATCH('per month Consensus'!CQ$4,'annual Consensus'!$C$3:$AE$3,0)))</f>
        <v>0</v>
      </c>
      <c r="CR34" s="18">
        <f>IF(ISNA(INDEX('annual Consensus'!$C$4:$AE$210,MATCH('per month Consensus'!$CE34,'annual Consensus'!$B$4:$B$210,0),MATCH('per month Consensus'!CR$4,'annual Consensus'!$C$3:$AE$3,0))),"",INDEX('annual Consensus'!$C$4:$AE$210,MATCH('per month Consensus'!$CE34,'annual Consensus'!$B$4:$B$210,0),MATCH('per month Consensus'!CR$4,'annual Consensus'!$C$3:$AE$3,0)))</f>
        <v>0</v>
      </c>
      <c r="CS34" s="18">
        <f>IF(ISNA(INDEX('annual Consensus'!$C$4:$AE$210,MATCH('per month Consensus'!$CE34,'annual Consensus'!$B$4:$B$210,0),MATCH('per month Consensus'!CS$4,'annual Consensus'!$C$3:$AE$3,0))),"",INDEX('annual Consensus'!$C$4:$AE$210,MATCH('per month Consensus'!$CE34,'annual Consensus'!$B$4:$B$210,0),MATCH('per month Consensus'!CS$4,'annual Consensus'!$C$3:$AE$3,0)))</f>
        <v>0</v>
      </c>
      <c r="CT34" s="18">
        <f>IF(ISNA(INDEX('annual Consensus'!$C$4:$AE$210,MATCH('per month Consensus'!$CE34,'annual Consensus'!$B$4:$B$210,0),MATCH('per month Consensus'!CT$4,'annual Consensus'!$C$3:$AE$3,0))),"",INDEX('annual Consensus'!$C$4:$AE$210,MATCH('per month Consensus'!$CE34,'annual Consensus'!$B$4:$B$210,0),MATCH('per month Consensus'!CT$4,'annual Consensus'!$C$3:$AE$3,0)))</f>
        <v>0</v>
      </c>
      <c r="CU34" s="18">
        <f>IF(ISNA(INDEX('annual Consensus'!$C$4:$AE$210,MATCH('per month Consensus'!$CE34,'annual Consensus'!$B$4:$B$210,0),MATCH('per month Consensus'!CU$4,'annual Consensus'!$C$3:$AE$3,0))),"",INDEX('annual Consensus'!$C$4:$AE$210,MATCH('per month Consensus'!$CE34,'annual Consensus'!$B$4:$B$210,0),MATCH('per month Consensus'!CU$4,'annual Consensus'!$C$3:$AE$3,0)))</f>
        <v>0</v>
      </c>
      <c r="CV34" s="18">
        <f>IF(ISNA(INDEX('annual Consensus'!$C$4:$AE$210,MATCH('per month Consensus'!$CE34,'annual Consensus'!$B$4:$B$210,0),MATCH('per month Consensus'!CV$4,'annual Consensus'!$C$3:$AE$3,0))),"",INDEX('annual Consensus'!$C$4:$AE$210,MATCH('per month Consensus'!$CE34,'annual Consensus'!$B$4:$B$210,0),MATCH('per month Consensus'!CV$4,'annual Consensus'!$C$3:$AE$3,0)))</f>
        <v>0</v>
      </c>
      <c r="CW34" s="18">
        <f>IF(ISNA(INDEX('annual Consensus'!$C$4:$AE$210,MATCH('per month Consensus'!$CE34,'annual Consensus'!$B$4:$B$210,0),MATCH('per month Consensus'!CW$4,'annual Consensus'!$C$3:$AE$3,0))),"",INDEX('annual Consensus'!$C$4:$AE$210,MATCH('per month Consensus'!$CE34,'annual Consensus'!$B$4:$B$210,0),MATCH('per month Consensus'!CW$4,'annual Consensus'!$C$3:$AE$3,0)))</f>
        <v>0</v>
      </c>
      <c r="CX34" s="18">
        <f>IF(ISNA(INDEX('annual Consensus'!$C$4:$AE$210,MATCH('per month Consensus'!$CE34,'annual Consensus'!$B$4:$B$210,0),MATCH('per month Consensus'!CX$4,'annual Consensus'!$C$3:$AE$3,0))),"",INDEX('annual Consensus'!$C$4:$AE$210,MATCH('per month Consensus'!$CE34,'annual Consensus'!$B$4:$B$210,0),MATCH('per month Consensus'!CX$4,'annual Consensus'!$C$3:$AE$3,0)))</f>
        <v>0</v>
      </c>
      <c r="CY34" s="18">
        <f>IF(ISNA(INDEX('annual Consensus'!$C$4:$AE$210,MATCH('per month Consensus'!$CE34,'annual Consensus'!$B$4:$B$210,0),MATCH('per month Consensus'!CY$4,'annual Consensus'!$C$3:$AE$3,0))),"",INDEX('annual Consensus'!$C$4:$AE$210,MATCH('per month Consensus'!$CE34,'annual Consensus'!$B$4:$B$210,0),MATCH('per month Consensus'!CY$4,'annual Consensus'!$C$3:$AE$3,0)))</f>
        <v>0</v>
      </c>
      <c r="CZ34" s="18">
        <f>IF(ISNA(INDEX('annual Consensus'!$C$4:$AE$210,MATCH('per month Consensus'!$CE34,'annual Consensus'!$B$4:$B$210,0),MATCH('per month Consensus'!CZ$4,'annual Consensus'!$C$3:$AE$3,0))),"",INDEX('annual Consensus'!$C$4:$AE$210,MATCH('per month Consensus'!$CE34,'annual Consensus'!$B$4:$B$210,0),MATCH('per month Consensus'!CZ$4,'annual Consensus'!$C$3:$AE$3,0)))</f>
        <v>0</v>
      </c>
      <c r="DA34" s="18">
        <f>IF(ISNA(INDEX('annual Consensus'!$C$4:$AE$210,MATCH('per month Consensus'!$CE34,'annual Consensus'!$B$4:$B$210,0),MATCH('per month Consensus'!DA$4,'annual Consensus'!$C$3:$AE$3,0))),"",INDEX('annual Consensus'!$C$4:$AE$210,MATCH('per month Consensus'!$CE34,'annual Consensus'!$B$4:$B$210,0),MATCH('per month Consensus'!DA$4,'annual Consensus'!$C$3:$AE$3,0)))</f>
        <v>0</v>
      </c>
      <c r="DB34" s="18">
        <f>IF(ISNA(INDEX('annual Consensus'!$C$4:$AE$210,MATCH('per month Consensus'!$CE34,'annual Consensus'!$B$4:$B$210,0),MATCH('per month Consensus'!DB$4,'annual Consensus'!$C$3:$AE$3,0))),"",INDEX('annual Consensus'!$C$4:$AE$210,MATCH('per month Consensus'!$CE34,'annual Consensus'!$B$4:$B$210,0),MATCH('per month Consensus'!DB$4,'annual Consensus'!$C$3:$AE$3,0)))</f>
        <v>0</v>
      </c>
      <c r="DC34" s="18">
        <f>IF(ISNA(INDEX('annual Consensus'!$C$4:$AE$210,MATCH('per month Consensus'!$CE34,'annual Consensus'!$B$4:$B$210,0),MATCH('per month Consensus'!DC$4,'annual Consensus'!$C$3:$AE$3,0))),"",INDEX('annual Consensus'!$C$4:$AE$210,MATCH('per month Consensus'!$CE34,'annual Consensus'!$B$4:$B$210,0),MATCH('per month Consensus'!DC$4,'annual Consensus'!$C$3:$AE$3,0)))</f>
        <v>0</v>
      </c>
      <c r="DD34" s="18">
        <f>IF(ISNA(INDEX('annual Consensus'!$C$4:$AE$210,MATCH('per month Consensus'!$CE34,'annual Consensus'!$B$4:$B$210,0),MATCH('per month Consensus'!DD$4,'annual Consensus'!$C$3:$AE$3,0))),"",INDEX('annual Consensus'!$C$4:$AE$210,MATCH('per month Consensus'!$CE34,'annual Consensus'!$B$4:$B$210,0),MATCH('per month Consensus'!DD$4,'annual Consensus'!$C$3:$AE$3,0)))</f>
        <v>0</v>
      </c>
      <c r="DE34" s="18">
        <f>IF(ISNA(INDEX('annual Consensus'!$C$4:$AE$210,MATCH('per month Consensus'!$CE34,'annual Consensus'!$B$4:$B$210,0),MATCH('per month Consensus'!DE$4,'annual Consensus'!$C$3:$AE$3,0))),"",INDEX('annual Consensus'!$C$4:$AE$210,MATCH('per month Consensus'!$CE34,'annual Consensus'!$B$4:$B$210,0),MATCH('per month Consensus'!DE$4,'annual Consensus'!$C$3:$AE$3,0)))</f>
        <v>0</v>
      </c>
      <c r="DF34" s="18">
        <f>IF(ISNA(INDEX('annual Consensus'!$C$4:$AE$210,MATCH('per month Consensus'!$CE34,'annual Consensus'!$B$4:$B$210,0),MATCH('per month Consensus'!DF$4,'annual Consensus'!$C$3:$AE$3,0))),"",INDEX('annual Consensus'!$C$4:$AE$210,MATCH('per month Consensus'!$CE34,'annual Consensus'!$B$4:$B$210,0),MATCH('per month Consensus'!DF$4,'annual Consensus'!$C$3:$AE$3,0)))</f>
        <v>0</v>
      </c>
      <c r="DG34" s="18">
        <f>IF(ISNA(INDEX('annual Consensus'!$C$4:$AE$210,MATCH('per month Consensus'!$CE34,'annual Consensus'!$B$4:$B$210,0),MATCH('per month Consensus'!DG$4,'annual Consensus'!$C$3:$AE$3,0))),"",INDEX('annual Consensus'!$C$4:$AE$210,MATCH('per month Consensus'!$CE34,'annual Consensus'!$B$4:$B$210,0),MATCH('per month Consensus'!DG$4,'annual Consensus'!$C$3:$AE$3,0)))</f>
        <v>0</v>
      </c>
      <c r="DH34" s="18">
        <f>IF(ISNA(INDEX('annual Consensus'!$C$4:$AE$210,MATCH('per month Consensus'!$CE34,'annual Consensus'!$B$4:$B$210,0),MATCH('per month Consensus'!DH$4,'annual Consensus'!$C$3:$AE$3,0))),"",INDEX('annual Consensus'!$C$4:$AE$210,MATCH('per month Consensus'!$CE34,'annual Consensus'!$B$4:$B$210,0),MATCH('per month Consensus'!DH$4,'annual Consensus'!$C$3:$AE$3,0)))</f>
        <v>0</v>
      </c>
      <c r="DI34" s="18">
        <f>IF(ISNA(INDEX('annual Consensus'!$C$4:$AE$210,MATCH('per month Consensus'!$CE34,'annual Consensus'!$B$4:$B$210,0),MATCH('per month Consensus'!DI$4,'annual Consensus'!$C$3:$AE$3,0))),"",INDEX('annual Consensus'!$C$4:$AE$210,MATCH('per month Consensus'!$CE34,'annual Consensus'!$B$4:$B$210,0),MATCH('per month Consensus'!DI$4,'annual Consensus'!$C$3:$AE$3,0)))</f>
        <v>0</v>
      </c>
      <c r="DJ34" s="18">
        <f>IF(ISNA(INDEX('annual Consensus'!$C$4:$AE$210,MATCH('per month Consensus'!$CE34,'annual Consensus'!$B$4:$B$210,0),MATCH('per month Consensus'!DJ$4,'annual Consensus'!$C$3:$AE$3,0))),"",INDEX('annual Consensus'!$C$4:$AE$210,MATCH('per month Consensus'!$CE34,'annual Consensus'!$B$4:$B$210,0),MATCH('per month Consensus'!DJ$4,'annual Consensus'!$C$3:$AE$3,0)))</f>
        <v>0</v>
      </c>
      <c r="DK34" s="18">
        <f>IF(ISNA(INDEX('annual Consensus'!$C$4:$AE$210,MATCH('per month Consensus'!$CE34,'annual Consensus'!$B$4:$B$210,0),MATCH('per month Consensus'!DK$4,'annual Consensus'!$C$3:$AE$3,0))),"",INDEX('annual Consensus'!$C$4:$AE$210,MATCH('per month Consensus'!$CE34,'annual Consensus'!$B$4:$B$210,0),MATCH('per month Consensus'!DK$4,'annual Consensus'!$C$3:$AE$3,0)))</f>
        <v>0</v>
      </c>
      <c r="DL34" s="18">
        <f>IF(ISNA(INDEX('annual Consensus'!$C$4:$AE$210,MATCH('per month Consensus'!$CE34,'annual Consensus'!$B$4:$B$210,0),MATCH('per month Consensus'!DL$4,'annual Consensus'!$C$3:$AE$3,0))),"",INDEX('annual Consensus'!$C$4:$AE$210,MATCH('per month Consensus'!$CE34,'annual Consensus'!$B$4:$B$210,0),MATCH('per month Consensus'!DL$4,'annual Consensus'!$C$3:$AE$3,0)))</f>
        <v>0</v>
      </c>
      <c r="DM34" s="18">
        <f>IF(ISNA(INDEX('annual Consensus'!$C$4:$AE$210,MATCH('per month Consensus'!$CE34,'annual Consensus'!$B$4:$B$210,0),MATCH('per month Consensus'!DM$4,'annual Consensus'!$C$3:$AE$3,0))),"",INDEX('annual Consensus'!$C$4:$AE$210,MATCH('per month Consensus'!$CE34,'annual Consensus'!$B$4:$B$210,0),MATCH('per month Consensus'!DM$4,'annual Consensus'!$C$3:$AE$3,0)))</f>
        <v>0</v>
      </c>
      <c r="DN34" s="18">
        <f>IF(ISNA(INDEX('annual Consensus'!$C$4:$AE$210,MATCH('per month Consensus'!$CE34,'annual Consensus'!$B$4:$B$210,0),MATCH('per month Consensus'!DN$4,'annual Consensus'!$C$3:$AE$3,0))),"",INDEX('annual Consensus'!$C$4:$AE$210,MATCH('per month Consensus'!$CE34,'annual Consensus'!$B$4:$B$210,0),MATCH('per month Consensus'!DN$4,'annual Consensus'!$C$3:$AE$3,0)))</f>
        <v>0</v>
      </c>
      <c r="DO34" s="18">
        <f>IF(ISNA(INDEX('annual Consensus'!$C$4:$AE$210,MATCH('per month Consensus'!$CE34,'annual Consensus'!$B$4:$B$210,0),MATCH('per month Consensus'!DO$4,'annual Consensus'!$C$3:$AE$3,0))),"",INDEX('annual Consensus'!$C$4:$AE$210,MATCH('per month Consensus'!$CE34,'annual Consensus'!$B$4:$B$210,0),MATCH('per month Consensus'!DO$4,'annual Consensus'!$C$3:$AE$3,0)))</f>
        <v>0</v>
      </c>
      <c r="DR34" s="18">
        <f t="shared" si="2"/>
        <v>2.2000000000000002</v>
      </c>
      <c r="DS34" s="18">
        <f t="shared" si="3"/>
        <v>2</v>
      </c>
      <c r="DT34" s="18" t="str">
        <f t="shared" si="4"/>
        <v/>
      </c>
      <c r="DU34" s="18" t="str">
        <f t="shared" si="5"/>
        <v/>
      </c>
      <c r="DV34" s="18" t="str">
        <f t="shared" si="6"/>
        <v/>
      </c>
      <c r="DW34" s="18" t="str">
        <f t="shared" si="7"/>
        <v/>
      </c>
      <c r="DX34" s="18" t="str">
        <f t="shared" si="8"/>
        <v/>
      </c>
      <c r="DY34" s="18" t="str">
        <f t="shared" si="9"/>
        <v/>
      </c>
      <c r="DZ34" s="18" t="str">
        <f t="shared" si="10"/>
        <v/>
      </c>
      <c r="EA34" s="18" t="str">
        <f t="shared" si="11"/>
        <v/>
      </c>
      <c r="EB34" s="18" t="str">
        <f t="shared" si="12"/>
        <v/>
      </c>
      <c r="EC34" s="18" t="str">
        <f t="shared" si="13"/>
        <v/>
      </c>
      <c r="ED34" s="18" t="str">
        <f t="shared" si="14"/>
        <v/>
      </c>
      <c r="EE34" s="18" t="str">
        <f t="shared" si="15"/>
        <v/>
      </c>
      <c r="EF34" s="18" t="str">
        <f t="shared" si="16"/>
        <v/>
      </c>
      <c r="EG34" s="18" t="str">
        <f t="shared" si="17"/>
        <v/>
      </c>
      <c r="EH34" s="18" t="str">
        <f t="shared" si="18"/>
        <v/>
      </c>
      <c r="EI34" s="18" t="str">
        <f t="shared" si="19"/>
        <v/>
      </c>
      <c r="EJ34" s="18" t="str">
        <f t="shared" si="20"/>
        <v/>
      </c>
      <c r="EK34" s="18" t="str">
        <f t="shared" si="21"/>
        <v/>
      </c>
      <c r="EL34" s="18" t="str">
        <f t="shared" si="22"/>
        <v/>
      </c>
      <c r="EM34" s="18" t="str">
        <f t="shared" si="23"/>
        <v/>
      </c>
      <c r="EN34" s="18" t="str">
        <f t="shared" si="24"/>
        <v/>
      </c>
      <c r="EO34" s="18" t="str">
        <f t="shared" si="25"/>
        <v/>
      </c>
      <c r="EP34" s="18" t="str">
        <f t="shared" si="26"/>
        <v/>
      </c>
      <c r="EQ34" s="18" t="str">
        <f t="shared" si="27"/>
        <v/>
      </c>
      <c r="ER34" s="18" t="str">
        <f t="shared" si="28"/>
        <v/>
      </c>
      <c r="ES34" s="18" t="str">
        <f t="shared" si="29"/>
        <v/>
      </c>
      <c r="ET34" s="18" t="str">
        <f t="shared" si="30"/>
        <v/>
      </c>
      <c r="EV34" s="86">
        <v>36861</v>
      </c>
      <c r="EW34" s="57" t="str">
        <f>IF(ISNA(VLOOKUP('per month Consensus'!$EV34,'5y averages Consensus'!$AG$9:$AK$36,'per month Consensus'!EW$2,FALSE)),"",VLOOKUP('per month Consensus'!$EV34,'5y averages Consensus'!$AG$9:$AK$36,'per month Consensus'!EW$2,FALSE))</f>
        <v/>
      </c>
      <c r="EX34" s="58" t="str">
        <f>IF(ISNA(VLOOKUP('per month Consensus'!$EV34,'5y averages Consensus'!$AG$9:$AK$36,'per month Consensus'!EX$2,FALSE)),"",VLOOKUP('per month Consensus'!$EV34,'5y averages Consensus'!$AG$9:$AK$36,'per month Consensus'!EX$2,FALSE))</f>
        <v/>
      </c>
      <c r="EY34" s="58" t="str">
        <f>IF(ISNA(VLOOKUP('per month Consensus'!$EV34,'5y averages Consensus'!$AG$9:$AK$36,'per month Consensus'!EY$2,FALSE)),"",VLOOKUP('per month Consensus'!$EV34,'5y averages Consensus'!$AG$9:$AK$36,'per month Consensus'!EY$2,FALSE))</f>
        <v/>
      </c>
      <c r="EZ34" s="59" t="str">
        <f>IF(ISNA(VLOOKUP('per month Consensus'!$EV34,'5y averages Consensus'!$AG$9:$AK$36,'per month Consensus'!EZ$2,FALSE)),"",VLOOKUP('per month Consensus'!$EV34,'5y averages Consensus'!$AG$9:$AK$36,'per month Consensus'!EZ$2,FALSE))</f>
        <v/>
      </c>
      <c r="FB34" s="53" t="str">
        <f t="shared" si="31"/>
        <v/>
      </c>
      <c r="FC34" s="53" t="str">
        <f t="shared" si="32"/>
        <v/>
      </c>
      <c r="FD34" s="53" t="str">
        <f t="shared" si="33"/>
        <v/>
      </c>
      <c r="FE34" s="53" t="str">
        <f t="shared" si="34"/>
        <v/>
      </c>
    </row>
    <row r="35" spans="2:161" x14ac:dyDescent="0.25">
      <c r="B35" s="22">
        <v>40210</v>
      </c>
      <c r="C35" s="18">
        <f>VLOOKUP($B35,'Data Consensus annual'!$BH$9:$BN$215,'per month Consensus'!C$1,FALSE)</f>
        <v>1.2199857361221</v>
      </c>
      <c r="D35" s="18">
        <f>VLOOKUP($B35,'Data Consensus annual'!$BH$9:$BN$215,'per month Consensus'!D$1,FALSE)</f>
        <v>1.5072893611529699</v>
      </c>
      <c r="E35" s="18" t="str">
        <f>VLOOKUP($B35,'Data Consensus annual'!$BH$9:$BN$215,'per month Consensus'!E$1,FALSE)</f>
        <v/>
      </c>
      <c r="F35" s="18" t="str">
        <f>VLOOKUP($B35,'Data Consensus annual'!$BH$9:$BN$215,'per month Consensus'!F$1,FALSE)</f>
        <v/>
      </c>
      <c r="G35" s="18" t="str">
        <f>VLOOKUP($B35,'Data Consensus annual'!$BH$9:$BN$215,'per month Consensus'!G$1,FALSE)</f>
        <v/>
      </c>
      <c r="H35" s="18" t="str">
        <f>VLOOKUP($B35,'Data Consensus annual'!$BH$9:$BN$215,'per month Consensus'!H$1,FALSE)</f>
        <v/>
      </c>
      <c r="I35" s="5"/>
      <c r="J35" s="27"/>
      <c r="K35" s="5"/>
      <c r="L35" s="5"/>
      <c r="M35" s="5"/>
      <c r="N35" s="5"/>
      <c r="CE35" s="14">
        <v>36892</v>
      </c>
      <c r="CF35" s="18" t="str">
        <f>IF(ISNA(VLOOKUP($CE35,'quarters Consensus'!$GJ$9:$GP$25,'per month Consensus'!J$1,FALSE)),"",VLOOKUP($CE35,'quarters Consensus'!$GJ$9:$GP$25,'per month Consensus'!J$1,FALSE))</f>
        <v/>
      </c>
      <c r="CG35" s="18" t="str">
        <f>IF(ISNA(VLOOKUP($CE35,'quarters Consensus'!$GJ$9:$GP$25,'per month Consensus'!K$1,FALSE)),"",VLOOKUP($CE35,'quarters Consensus'!$GJ$9:$GP$25,'per month Consensus'!K$1,FALSE))</f>
        <v/>
      </c>
      <c r="CH35" s="18" t="str">
        <f>IF(ISNA(VLOOKUP($CE35,'quarters Consensus'!$GJ$9:$GP$25,'per month Consensus'!L$1,FALSE)),"",VLOOKUP($CE35,'quarters Consensus'!$GJ$9:$GP$25,'per month Consensus'!L$1,FALSE))</f>
        <v/>
      </c>
      <c r="CI35" s="18" t="str">
        <f>IF(ISNA(VLOOKUP($CE35,'quarters Consensus'!$GJ$9:$GP$25,'per month Consensus'!M$1,FALSE)),"",VLOOKUP($CE35,'quarters Consensus'!$GJ$9:$GP$25,'per month Consensus'!M$1,FALSE))</f>
        <v/>
      </c>
      <c r="CJ35" s="18" t="str">
        <f>IF(ISNA(VLOOKUP($CE35,'quarters Consensus'!$GJ$9:$GP$25,'per month Consensus'!N$1,FALSE)),"",VLOOKUP($CE35,'quarters Consensus'!$GJ$9:$GP$25,'per month Consensus'!N$1,FALSE))</f>
        <v/>
      </c>
      <c r="CK35" s="18" t="str">
        <f>IF(ISNA(VLOOKUP($CE35,'quarters Consensus'!$GJ$9:$GP$25,'per month Consensus'!O$1,FALSE)),"",VLOOKUP($CE35,'quarters Consensus'!$GJ$9:$GP$25,'per month Consensus'!O$1,FALSE))</f>
        <v/>
      </c>
      <c r="CL35" s="18"/>
      <c r="CM35" s="18">
        <f>IF(ISNA(INDEX('annual Consensus'!$C$4:$AE$210,MATCH('per month Consensus'!$CE35,'annual Consensus'!$B$4:$B$210,0),MATCH('per month Consensus'!CM$4,'annual Consensus'!$C$3:$AE$3,0))),"",INDEX('annual Consensus'!$C$4:$AE$210,MATCH('per month Consensus'!$CE35,'annual Consensus'!$B$4:$B$210,0),MATCH('per month Consensus'!CM$4,'annual Consensus'!$C$3:$AE$3,0)))</f>
        <v>2</v>
      </c>
      <c r="CN35" s="18">
        <f>IF(ISNA(INDEX('annual Consensus'!$C$4:$AE$210,MATCH('per month Consensus'!$CE35,'annual Consensus'!$B$4:$B$210,0),MATCH('per month Consensus'!CN$4,'annual Consensus'!$C$3:$AE$3,0))),"",INDEX('annual Consensus'!$C$4:$AE$210,MATCH('per month Consensus'!$CE35,'annual Consensus'!$B$4:$B$210,0),MATCH('per month Consensus'!CN$4,'annual Consensus'!$C$3:$AE$3,0)))</f>
        <v>0</v>
      </c>
      <c r="CO35" s="18">
        <f>IF(ISNA(INDEX('annual Consensus'!$C$4:$AE$210,MATCH('per month Consensus'!$CE35,'annual Consensus'!$B$4:$B$210,0),MATCH('per month Consensus'!CO$4,'annual Consensus'!$C$3:$AE$3,0))),"",INDEX('annual Consensus'!$C$4:$AE$210,MATCH('per month Consensus'!$CE35,'annual Consensus'!$B$4:$B$210,0),MATCH('per month Consensus'!CO$4,'annual Consensus'!$C$3:$AE$3,0)))</f>
        <v>0</v>
      </c>
      <c r="CP35" s="18">
        <f>IF(ISNA(INDEX('annual Consensus'!$C$4:$AE$210,MATCH('per month Consensus'!$CE35,'annual Consensus'!$B$4:$B$210,0),MATCH('per month Consensus'!CP$4,'annual Consensus'!$C$3:$AE$3,0))),"",INDEX('annual Consensus'!$C$4:$AE$210,MATCH('per month Consensus'!$CE35,'annual Consensus'!$B$4:$B$210,0),MATCH('per month Consensus'!CP$4,'annual Consensus'!$C$3:$AE$3,0)))</f>
        <v>0</v>
      </c>
      <c r="CQ35" s="18">
        <f>IF(ISNA(INDEX('annual Consensus'!$C$4:$AE$210,MATCH('per month Consensus'!$CE35,'annual Consensus'!$B$4:$B$210,0),MATCH('per month Consensus'!CQ$4,'annual Consensus'!$C$3:$AE$3,0))),"",INDEX('annual Consensus'!$C$4:$AE$210,MATCH('per month Consensus'!$CE35,'annual Consensus'!$B$4:$B$210,0),MATCH('per month Consensus'!CQ$4,'annual Consensus'!$C$3:$AE$3,0)))</f>
        <v>0</v>
      </c>
      <c r="CR35" s="18">
        <f>IF(ISNA(INDEX('annual Consensus'!$C$4:$AE$210,MATCH('per month Consensus'!$CE35,'annual Consensus'!$B$4:$B$210,0),MATCH('per month Consensus'!CR$4,'annual Consensus'!$C$3:$AE$3,0))),"",INDEX('annual Consensus'!$C$4:$AE$210,MATCH('per month Consensus'!$CE35,'annual Consensus'!$B$4:$B$210,0),MATCH('per month Consensus'!CR$4,'annual Consensus'!$C$3:$AE$3,0)))</f>
        <v>0</v>
      </c>
      <c r="CS35" s="18">
        <f>IF(ISNA(INDEX('annual Consensus'!$C$4:$AE$210,MATCH('per month Consensus'!$CE35,'annual Consensus'!$B$4:$B$210,0),MATCH('per month Consensus'!CS$4,'annual Consensus'!$C$3:$AE$3,0))),"",INDEX('annual Consensus'!$C$4:$AE$210,MATCH('per month Consensus'!$CE35,'annual Consensus'!$B$4:$B$210,0),MATCH('per month Consensus'!CS$4,'annual Consensus'!$C$3:$AE$3,0)))</f>
        <v>0</v>
      </c>
      <c r="CT35" s="18">
        <f>IF(ISNA(INDEX('annual Consensus'!$C$4:$AE$210,MATCH('per month Consensus'!$CE35,'annual Consensus'!$B$4:$B$210,0),MATCH('per month Consensus'!CT$4,'annual Consensus'!$C$3:$AE$3,0))),"",INDEX('annual Consensus'!$C$4:$AE$210,MATCH('per month Consensus'!$CE35,'annual Consensus'!$B$4:$B$210,0),MATCH('per month Consensus'!CT$4,'annual Consensus'!$C$3:$AE$3,0)))</f>
        <v>0</v>
      </c>
      <c r="CU35" s="18">
        <f>IF(ISNA(INDEX('annual Consensus'!$C$4:$AE$210,MATCH('per month Consensus'!$CE35,'annual Consensus'!$B$4:$B$210,0),MATCH('per month Consensus'!CU$4,'annual Consensus'!$C$3:$AE$3,0))),"",INDEX('annual Consensus'!$C$4:$AE$210,MATCH('per month Consensus'!$CE35,'annual Consensus'!$B$4:$B$210,0),MATCH('per month Consensus'!CU$4,'annual Consensus'!$C$3:$AE$3,0)))</f>
        <v>0</v>
      </c>
      <c r="CV35" s="18">
        <f>IF(ISNA(INDEX('annual Consensus'!$C$4:$AE$210,MATCH('per month Consensus'!$CE35,'annual Consensus'!$B$4:$B$210,0),MATCH('per month Consensus'!CV$4,'annual Consensus'!$C$3:$AE$3,0))),"",INDEX('annual Consensus'!$C$4:$AE$210,MATCH('per month Consensus'!$CE35,'annual Consensus'!$B$4:$B$210,0),MATCH('per month Consensus'!CV$4,'annual Consensus'!$C$3:$AE$3,0)))</f>
        <v>0</v>
      </c>
      <c r="CW35" s="18">
        <f>IF(ISNA(INDEX('annual Consensus'!$C$4:$AE$210,MATCH('per month Consensus'!$CE35,'annual Consensus'!$B$4:$B$210,0),MATCH('per month Consensus'!CW$4,'annual Consensus'!$C$3:$AE$3,0))),"",INDEX('annual Consensus'!$C$4:$AE$210,MATCH('per month Consensus'!$CE35,'annual Consensus'!$B$4:$B$210,0),MATCH('per month Consensus'!CW$4,'annual Consensus'!$C$3:$AE$3,0)))</f>
        <v>0</v>
      </c>
      <c r="CX35" s="18">
        <f>IF(ISNA(INDEX('annual Consensus'!$C$4:$AE$210,MATCH('per month Consensus'!$CE35,'annual Consensus'!$B$4:$B$210,0),MATCH('per month Consensus'!CX$4,'annual Consensus'!$C$3:$AE$3,0))),"",INDEX('annual Consensus'!$C$4:$AE$210,MATCH('per month Consensus'!$CE35,'annual Consensus'!$B$4:$B$210,0),MATCH('per month Consensus'!CX$4,'annual Consensus'!$C$3:$AE$3,0)))</f>
        <v>0</v>
      </c>
      <c r="CY35" s="18">
        <f>IF(ISNA(INDEX('annual Consensus'!$C$4:$AE$210,MATCH('per month Consensus'!$CE35,'annual Consensus'!$B$4:$B$210,0),MATCH('per month Consensus'!CY$4,'annual Consensus'!$C$3:$AE$3,0))),"",INDEX('annual Consensus'!$C$4:$AE$210,MATCH('per month Consensus'!$CE35,'annual Consensus'!$B$4:$B$210,0),MATCH('per month Consensus'!CY$4,'annual Consensus'!$C$3:$AE$3,0)))</f>
        <v>1.7</v>
      </c>
      <c r="CZ35" s="18">
        <f>IF(ISNA(INDEX('annual Consensus'!$C$4:$AE$210,MATCH('per month Consensus'!$CE35,'annual Consensus'!$B$4:$B$210,0),MATCH('per month Consensus'!CZ$4,'annual Consensus'!$C$3:$AE$3,0))),"",INDEX('annual Consensus'!$C$4:$AE$210,MATCH('per month Consensus'!$CE35,'annual Consensus'!$B$4:$B$210,0),MATCH('per month Consensus'!CZ$4,'annual Consensus'!$C$3:$AE$3,0)))</f>
        <v>0</v>
      </c>
      <c r="DA35" s="18">
        <f>IF(ISNA(INDEX('annual Consensus'!$C$4:$AE$210,MATCH('per month Consensus'!$CE35,'annual Consensus'!$B$4:$B$210,0),MATCH('per month Consensus'!DA$4,'annual Consensus'!$C$3:$AE$3,0))),"",INDEX('annual Consensus'!$C$4:$AE$210,MATCH('per month Consensus'!$CE35,'annual Consensus'!$B$4:$B$210,0),MATCH('per month Consensus'!DA$4,'annual Consensus'!$C$3:$AE$3,0)))</f>
        <v>0</v>
      </c>
      <c r="DB35" s="18">
        <f>IF(ISNA(INDEX('annual Consensus'!$C$4:$AE$210,MATCH('per month Consensus'!$CE35,'annual Consensus'!$B$4:$B$210,0),MATCH('per month Consensus'!DB$4,'annual Consensus'!$C$3:$AE$3,0))),"",INDEX('annual Consensus'!$C$4:$AE$210,MATCH('per month Consensus'!$CE35,'annual Consensus'!$B$4:$B$210,0),MATCH('per month Consensus'!DB$4,'annual Consensus'!$C$3:$AE$3,0)))</f>
        <v>0</v>
      </c>
      <c r="DC35" s="18" t="str">
        <f>IF(ISNA(INDEX('annual Consensus'!$C$4:$AE$210,MATCH('per month Consensus'!$CE35,'annual Consensus'!$B$4:$B$210,0),MATCH('per month Consensus'!DC$4,'annual Consensus'!$C$3:$AE$3,0))),"",INDEX('annual Consensus'!$C$4:$AE$210,MATCH('per month Consensus'!$CE35,'annual Consensus'!$B$4:$B$210,0),MATCH('per month Consensus'!DC$4,'annual Consensus'!$C$3:$AE$3,0)))</f>
        <v/>
      </c>
      <c r="DD35" s="18">
        <f>IF(ISNA(INDEX('annual Consensus'!$C$4:$AE$210,MATCH('per month Consensus'!$CE35,'annual Consensus'!$B$4:$B$210,0),MATCH('per month Consensus'!DD$4,'annual Consensus'!$C$3:$AE$3,0))),"",INDEX('annual Consensus'!$C$4:$AE$210,MATCH('per month Consensus'!$CE35,'annual Consensus'!$B$4:$B$210,0),MATCH('per month Consensus'!DD$4,'annual Consensus'!$C$3:$AE$3,0)))</f>
        <v>0</v>
      </c>
      <c r="DE35" s="18">
        <f>IF(ISNA(INDEX('annual Consensus'!$C$4:$AE$210,MATCH('per month Consensus'!$CE35,'annual Consensus'!$B$4:$B$210,0),MATCH('per month Consensus'!DE$4,'annual Consensus'!$C$3:$AE$3,0))),"",INDEX('annual Consensus'!$C$4:$AE$210,MATCH('per month Consensus'!$CE35,'annual Consensus'!$B$4:$B$210,0),MATCH('per month Consensus'!DE$4,'annual Consensus'!$C$3:$AE$3,0)))</f>
        <v>0</v>
      </c>
      <c r="DF35" s="18">
        <f>IF(ISNA(INDEX('annual Consensus'!$C$4:$AE$210,MATCH('per month Consensus'!$CE35,'annual Consensus'!$B$4:$B$210,0),MATCH('per month Consensus'!DF$4,'annual Consensus'!$C$3:$AE$3,0))),"",INDEX('annual Consensus'!$C$4:$AE$210,MATCH('per month Consensus'!$CE35,'annual Consensus'!$B$4:$B$210,0),MATCH('per month Consensus'!DF$4,'annual Consensus'!$C$3:$AE$3,0)))</f>
        <v>0</v>
      </c>
      <c r="DG35" s="18" t="str">
        <f>IF(ISNA(INDEX('annual Consensus'!$C$4:$AE$210,MATCH('per month Consensus'!$CE35,'annual Consensus'!$B$4:$B$210,0),MATCH('per month Consensus'!DG$4,'annual Consensus'!$C$3:$AE$3,0))),"",INDEX('annual Consensus'!$C$4:$AE$210,MATCH('per month Consensus'!$CE35,'annual Consensus'!$B$4:$B$210,0),MATCH('per month Consensus'!DG$4,'annual Consensus'!$C$3:$AE$3,0)))</f>
        <v/>
      </c>
      <c r="DH35" s="18">
        <f>IF(ISNA(INDEX('annual Consensus'!$C$4:$AE$210,MATCH('per month Consensus'!$CE35,'annual Consensus'!$B$4:$B$210,0),MATCH('per month Consensus'!DH$4,'annual Consensus'!$C$3:$AE$3,0))),"",INDEX('annual Consensus'!$C$4:$AE$210,MATCH('per month Consensus'!$CE35,'annual Consensus'!$B$4:$B$210,0),MATCH('per month Consensus'!DH$4,'annual Consensus'!$C$3:$AE$3,0)))</f>
        <v>0</v>
      </c>
      <c r="DI35" s="18">
        <f>IF(ISNA(INDEX('annual Consensus'!$C$4:$AE$210,MATCH('per month Consensus'!$CE35,'annual Consensus'!$B$4:$B$210,0),MATCH('per month Consensus'!DI$4,'annual Consensus'!$C$3:$AE$3,0))),"",INDEX('annual Consensus'!$C$4:$AE$210,MATCH('per month Consensus'!$CE35,'annual Consensus'!$B$4:$B$210,0),MATCH('per month Consensus'!DI$4,'annual Consensus'!$C$3:$AE$3,0)))</f>
        <v>0</v>
      </c>
      <c r="DJ35" s="18">
        <f>IF(ISNA(INDEX('annual Consensus'!$C$4:$AE$210,MATCH('per month Consensus'!$CE35,'annual Consensus'!$B$4:$B$210,0),MATCH('per month Consensus'!DJ$4,'annual Consensus'!$C$3:$AE$3,0))),"",INDEX('annual Consensus'!$C$4:$AE$210,MATCH('per month Consensus'!$CE35,'annual Consensus'!$B$4:$B$210,0),MATCH('per month Consensus'!DJ$4,'annual Consensus'!$C$3:$AE$3,0)))</f>
        <v>0</v>
      </c>
      <c r="DK35" s="18" t="str">
        <f>IF(ISNA(INDEX('annual Consensus'!$C$4:$AE$210,MATCH('per month Consensus'!$CE35,'annual Consensus'!$B$4:$B$210,0),MATCH('per month Consensus'!DK$4,'annual Consensus'!$C$3:$AE$3,0))),"",INDEX('annual Consensus'!$C$4:$AE$210,MATCH('per month Consensus'!$CE35,'annual Consensus'!$B$4:$B$210,0),MATCH('per month Consensus'!DK$4,'annual Consensus'!$C$3:$AE$3,0)))</f>
        <v/>
      </c>
      <c r="DL35" s="18">
        <f>IF(ISNA(INDEX('annual Consensus'!$C$4:$AE$210,MATCH('per month Consensus'!$CE35,'annual Consensus'!$B$4:$B$210,0),MATCH('per month Consensus'!DL$4,'annual Consensus'!$C$3:$AE$3,0))),"",INDEX('annual Consensus'!$C$4:$AE$210,MATCH('per month Consensus'!$CE35,'annual Consensus'!$B$4:$B$210,0),MATCH('per month Consensus'!DL$4,'annual Consensus'!$C$3:$AE$3,0)))</f>
        <v>0</v>
      </c>
      <c r="DM35" s="18">
        <f>IF(ISNA(INDEX('annual Consensus'!$C$4:$AE$210,MATCH('per month Consensus'!$CE35,'annual Consensus'!$B$4:$B$210,0),MATCH('per month Consensus'!DM$4,'annual Consensus'!$C$3:$AE$3,0))),"",INDEX('annual Consensus'!$C$4:$AE$210,MATCH('per month Consensus'!$CE35,'annual Consensus'!$B$4:$B$210,0),MATCH('per month Consensus'!DM$4,'annual Consensus'!$C$3:$AE$3,0)))</f>
        <v>0</v>
      </c>
      <c r="DN35" s="18">
        <f>IF(ISNA(INDEX('annual Consensus'!$C$4:$AE$210,MATCH('per month Consensus'!$CE35,'annual Consensus'!$B$4:$B$210,0),MATCH('per month Consensus'!DN$4,'annual Consensus'!$C$3:$AE$3,0))),"",INDEX('annual Consensus'!$C$4:$AE$210,MATCH('per month Consensus'!$CE35,'annual Consensus'!$B$4:$B$210,0),MATCH('per month Consensus'!DN$4,'annual Consensus'!$C$3:$AE$3,0)))</f>
        <v>0</v>
      </c>
      <c r="DO35" s="18" t="str">
        <f>IF(ISNA(INDEX('annual Consensus'!$C$4:$AE$210,MATCH('per month Consensus'!$CE35,'annual Consensus'!$B$4:$B$210,0),MATCH('per month Consensus'!DO$4,'annual Consensus'!$C$3:$AE$3,0))),"",INDEX('annual Consensus'!$C$4:$AE$210,MATCH('per month Consensus'!$CE35,'annual Consensus'!$B$4:$B$210,0),MATCH('per month Consensus'!DO$4,'annual Consensus'!$C$3:$AE$3,0)))</f>
        <v/>
      </c>
      <c r="DR35" s="18">
        <f t="shared" si="2"/>
        <v>2</v>
      </c>
      <c r="DS35" s="18" t="str">
        <f t="shared" si="3"/>
        <v/>
      </c>
      <c r="DT35" s="18" t="str">
        <f t="shared" si="4"/>
        <v/>
      </c>
      <c r="DU35" s="18" t="str">
        <f t="shared" si="5"/>
        <v/>
      </c>
      <c r="DV35" s="18" t="str">
        <f t="shared" si="6"/>
        <v/>
      </c>
      <c r="DW35" s="18" t="str">
        <f t="shared" si="7"/>
        <v/>
      </c>
      <c r="DX35" s="18" t="str">
        <f t="shared" si="8"/>
        <v/>
      </c>
      <c r="DY35" s="18" t="str">
        <f t="shared" si="9"/>
        <v/>
      </c>
      <c r="DZ35" s="18" t="str">
        <f t="shared" si="10"/>
        <v/>
      </c>
      <c r="EA35" s="18" t="str">
        <f t="shared" si="11"/>
        <v/>
      </c>
      <c r="EB35" s="18" t="str">
        <f t="shared" si="12"/>
        <v/>
      </c>
      <c r="EC35" s="18" t="str">
        <f t="shared" si="13"/>
        <v/>
      </c>
      <c r="ED35" s="18">
        <f t="shared" si="14"/>
        <v>1.7</v>
      </c>
      <c r="EE35" s="18" t="str">
        <f t="shared" si="15"/>
        <v/>
      </c>
      <c r="EF35" s="18" t="str">
        <f t="shared" si="16"/>
        <v/>
      </c>
      <c r="EG35" s="18" t="str">
        <f t="shared" si="17"/>
        <v/>
      </c>
      <c r="EH35" s="18" t="str">
        <f t="shared" si="18"/>
        <v/>
      </c>
      <c r="EI35" s="18" t="str">
        <f t="shared" si="19"/>
        <v/>
      </c>
      <c r="EJ35" s="18" t="str">
        <f t="shared" si="20"/>
        <v/>
      </c>
      <c r="EK35" s="18" t="str">
        <f t="shared" si="21"/>
        <v/>
      </c>
      <c r="EL35" s="18" t="str">
        <f t="shared" si="22"/>
        <v/>
      </c>
      <c r="EM35" s="18" t="str">
        <f t="shared" si="23"/>
        <v/>
      </c>
      <c r="EN35" s="18" t="str">
        <f t="shared" si="24"/>
        <v/>
      </c>
      <c r="EO35" s="18" t="str">
        <f t="shared" si="25"/>
        <v/>
      </c>
      <c r="EP35" s="18" t="str">
        <f t="shared" si="26"/>
        <v/>
      </c>
      <c r="EQ35" s="18" t="str">
        <f t="shared" si="27"/>
        <v/>
      </c>
      <c r="ER35" s="18" t="str">
        <f t="shared" si="28"/>
        <v/>
      </c>
      <c r="ES35" s="18" t="str">
        <f t="shared" si="29"/>
        <v/>
      </c>
      <c r="ET35" s="18" t="str">
        <f t="shared" si="30"/>
        <v/>
      </c>
      <c r="EV35" s="86">
        <v>36892</v>
      </c>
      <c r="EW35" s="57" t="str">
        <f>IF(ISNA(VLOOKUP('per month Consensus'!$EV35,'5y averages Consensus'!$AG$9:$AK$36,'per month Consensus'!EW$2,FALSE)),"",VLOOKUP('per month Consensus'!$EV35,'5y averages Consensus'!$AG$9:$AK$36,'per month Consensus'!EW$2,FALSE))</f>
        <v/>
      </c>
      <c r="EX35" s="58" t="str">
        <f>IF(ISNA(VLOOKUP('per month Consensus'!$EV35,'5y averages Consensus'!$AG$9:$AK$36,'per month Consensus'!EX$2,FALSE)),"",VLOOKUP('per month Consensus'!$EV35,'5y averages Consensus'!$AG$9:$AK$36,'per month Consensus'!EX$2,FALSE))</f>
        <v/>
      </c>
      <c r="EY35" s="58" t="str">
        <f>IF(ISNA(VLOOKUP('per month Consensus'!$EV35,'5y averages Consensus'!$AG$9:$AK$36,'per month Consensus'!EY$2,FALSE)),"",VLOOKUP('per month Consensus'!$EV35,'5y averages Consensus'!$AG$9:$AK$36,'per month Consensus'!EY$2,FALSE))</f>
        <v/>
      </c>
      <c r="EZ35" s="59" t="str">
        <f>IF(ISNA(VLOOKUP('per month Consensus'!$EV35,'5y averages Consensus'!$AG$9:$AK$36,'per month Consensus'!EZ$2,FALSE)),"",VLOOKUP('per month Consensus'!$EV35,'5y averages Consensus'!$AG$9:$AK$36,'per month Consensus'!EZ$2,FALSE))</f>
        <v/>
      </c>
      <c r="FB35" s="53" t="str">
        <f t="shared" si="31"/>
        <v/>
      </c>
      <c r="FC35" s="53" t="str">
        <f t="shared" si="32"/>
        <v/>
      </c>
      <c r="FD35" s="53" t="str">
        <f t="shared" si="33"/>
        <v/>
      </c>
      <c r="FE35" s="53" t="str">
        <f t="shared" si="34"/>
        <v/>
      </c>
    </row>
    <row r="36" spans="2:161" x14ac:dyDescent="0.25">
      <c r="B36" s="22">
        <v>40575</v>
      </c>
      <c r="C36" s="18">
        <f>VLOOKUP($B36,'Data Consensus annual'!$BH$9:$BN$215,'per month Consensus'!C$1,FALSE)</f>
        <v>2.0474526443435601</v>
      </c>
      <c r="D36" s="18">
        <f>VLOOKUP($B36,'Data Consensus annual'!$BH$9:$BN$215,'per month Consensus'!D$1,FALSE)</f>
        <v>1.7600310455741102</v>
      </c>
      <c r="E36" s="18" t="str">
        <f>VLOOKUP($B36,'Data Consensus annual'!$BH$9:$BN$215,'per month Consensus'!E$1,FALSE)</f>
        <v/>
      </c>
      <c r="F36" s="18" t="str">
        <f>VLOOKUP($B36,'Data Consensus annual'!$BH$9:$BN$215,'per month Consensus'!F$1,FALSE)</f>
        <v/>
      </c>
      <c r="G36" s="18" t="str">
        <f>VLOOKUP($B36,'Data Consensus annual'!$BH$9:$BN$215,'per month Consensus'!G$1,FALSE)</f>
        <v/>
      </c>
      <c r="H36" s="18" t="str">
        <f>VLOOKUP($B36,'Data Consensus annual'!$BH$9:$BN$215,'per month Consensus'!H$1,FALSE)</f>
        <v/>
      </c>
      <c r="I36" s="5"/>
      <c r="J36" s="27"/>
      <c r="K36" s="5"/>
      <c r="L36" s="5"/>
      <c r="M36" s="5"/>
      <c r="N36" s="5"/>
      <c r="CE36" s="14">
        <v>36923</v>
      </c>
      <c r="CF36" s="18" t="str">
        <f>IF(ISNA(VLOOKUP($CE36,'quarters Consensus'!$GJ$9:$GP$25,'per month Consensus'!J$1,FALSE)),"",VLOOKUP($CE36,'quarters Consensus'!$GJ$9:$GP$25,'per month Consensus'!J$1,FALSE))</f>
        <v/>
      </c>
      <c r="CG36" s="18" t="str">
        <f>IF(ISNA(VLOOKUP($CE36,'quarters Consensus'!$GJ$9:$GP$25,'per month Consensus'!K$1,FALSE)),"",VLOOKUP($CE36,'quarters Consensus'!$GJ$9:$GP$25,'per month Consensus'!K$1,FALSE))</f>
        <v/>
      </c>
      <c r="CH36" s="18" t="str">
        <f>IF(ISNA(VLOOKUP($CE36,'quarters Consensus'!$GJ$9:$GP$25,'per month Consensus'!L$1,FALSE)),"",VLOOKUP($CE36,'quarters Consensus'!$GJ$9:$GP$25,'per month Consensus'!L$1,FALSE))</f>
        <v/>
      </c>
      <c r="CI36" s="18" t="str">
        <f>IF(ISNA(VLOOKUP($CE36,'quarters Consensus'!$GJ$9:$GP$25,'per month Consensus'!M$1,FALSE)),"",VLOOKUP($CE36,'quarters Consensus'!$GJ$9:$GP$25,'per month Consensus'!M$1,FALSE))</f>
        <v/>
      </c>
      <c r="CJ36" s="18" t="str">
        <f>IF(ISNA(VLOOKUP($CE36,'quarters Consensus'!$GJ$9:$GP$25,'per month Consensus'!N$1,FALSE)),"",VLOOKUP($CE36,'quarters Consensus'!$GJ$9:$GP$25,'per month Consensus'!N$1,FALSE))</f>
        <v/>
      </c>
      <c r="CK36" s="18" t="str">
        <f>IF(ISNA(VLOOKUP($CE36,'quarters Consensus'!$GJ$9:$GP$25,'per month Consensus'!O$1,FALSE)),"",VLOOKUP($CE36,'quarters Consensus'!$GJ$9:$GP$25,'per month Consensus'!O$1,FALSE))</f>
        <v/>
      </c>
      <c r="CL36" s="18"/>
      <c r="CM36" s="18">
        <f>IF(ISNA(INDEX('annual Consensus'!$C$4:$AE$210,MATCH('per month Consensus'!$CE36,'annual Consensus'!$B$4:$B$210,0),MATCH('per month Consensus'!CM$4,'annual Consensus'!$C$3:$AE$3,0))),"",INDEX('annual Consensus'!$C$4:$AE$210,MATCH('per month Consensus'!$CE36,'annual Consensus'!$B$4:$B$210,0),MATCH('per month Consensus'!CM$4,'annual Consensus'!$C$3:$AE$3,0)))</f>
        <v>2</v>
      </c>
      <c r="CN36" s="18">
        <f>IF(ISNA(INDEX('annual Consensus'!$C$4:$AE$210,MATCH('per month Consensus'!$CE36,'annual Consensus'!$B$4:$B$210,0),MATCH('per month Consensus'!CN$4,'annual Consensus'!$C$3:$AE$3,0))),"",INDEX('annual Consensus'!$C$4:$AE$210,MATCH('per month Consensus'!$CE36,'annual Consensus'!$B$4:$B$210,0),MATCH('per month Consensus'!CN$4,'annual Consensus'!$C$3:$AE$3,0)))</f>
        <v>0</v>
      </c>
      <c r="CO36" s="18">
        <f>IF(ISNA(INDEX('annual Consensus'!$C$4:$AE$210,MATCH('per month Consensus'!$CE36,'annual Consensus'!$B$4:$B$210,0),MATCH('per month Consensus'!CO$4,'annual Consensus'!$C$3:$AE$3,0))),"",INDEX('annual Consensus'!$C$4:$AE$210,MATCH('per month Consensus'!$CE36,'annual Consensus'!$B$4:$B$210,0),MATCH('per month Consensus'!CO$4,'annual Consensus'!$C$3:$AE$3,0)))</f>
        <v>0</v>
      </c>
      <c r="CP36" s="18">
        <f>IF(ISNA(INDEX('annual Consensus'!$C$4:$AE$210,MATCH('per month Consensus'!$CE36,'annual Consensus'!$B$4:$B$210,0),MATCH('per month Consensus'!CP$4,'annual Consensus'!$C$3:$AE$3,0))),"",INDEX('annual Consensus'!$C$4:$AE$210,MATCH('per month Consensus'!$CE36,'annual Consensus'!$B$4:$B$210,0),MATCH('per month Consensus'!CP$4,'annual Consensus'!$C$3:$AE$3,0)))</f>
        <v>0</v>
      </c>
      <c r="CQ36" s="18">
        <f>IF(ISNA(INDEX('annual Consensus'!$C$4:$AE$210,MATCH('per month Consensus'!$CE36,'annual Consensus'!$B$4:$B$210,0),MATCH('per month Consensus'!CQ$4,'annual Consensus'!$C$3:$AE$3,0))),"",INDEX('annual Consensus'!$C$4:$AE$210,MATCH('per month Consensus'!$CE36,'annual Consensus'!$B$4:$B$210,0),MATCH('per month Consensus'!CQ$4,'annual Consensus'!$C$3:$AE$3,0)))</f>
        <v>0</v>
      </c>
      <c r="CR36" s="18">
        <f>IF(ISNA(INDEX('annual Consensus'!$C$4:$AE$210,MATCH('per month Consensus'!$CE36,'annual Consensus'!$B$4:$B$210,0),MATCH('per month Consensus'!CR$4,'annual Consensus'!$C$3:$AE$3,0))),"",INDEX('annual Consensus'!$C$4:$AE$210,MATCH('per month Consensus'!$CE36,'annual Consensus'!$B$4:$B$210,0),MATCH('per month Consensus'!CR$4,'annual Consensus'!$C$3:$AE$3,0)))</f>
        <v>0</v>
      </c>
      <c r="CS36" s="18">
        <f>IF(ISNA(INDEX('annual Consensus'!$C$4:$AE$210,MATCH('per month Consensus'!$CE36,'annual Consensus'!$B$4:$B$210,0),MATCH('per month Consensus'!CS$4,'annual Consensus'!$C$3:$AE$3,0))),"",INDEX('annual Consensus'!$C$4:$AE$210,MATCH('per month Consensus'!$CE36,'annual Consensus'!$B$4:$B$210,0),MATCH('per month Consensus'!CS$4,'annual Consensus'!$C$3:$AE$3,0)))</f>
        <v>0</v>
      </c>
      <c r="CT36" s="18">
        <f>IF(ISNA(INDEX('annual Consensus'!$C$4:$AE$210,MATCH('per month Consensus'!$CE36,'annual Consensus'!$B$4:$B$210,0),MATCH('per month Consensus'!CT$4,'annual Consensus'!$C$3:$AE$3,0))),"",INDEX('annual Consensus'!$C$4:$AE$210,MATCH('per month Consensus'!$CE36,'annual Consensus'!$B$4:$B$210,0),MATCH('per month Consensus'!CT$4,'annual Consensus'!$C$3:$AE$3,0)))</f>
        <v>0</v>
      </c>
      <c r="CU36" s="18">
        <f>IF(ISNA(INDEX('annual Consensus'!$C$4:$AE$210,MATCH('per month Consensus'!$CE36,'annual Consensus'!$B$4:$B$210,0),MATCH('per month Consensus'!CU$4,'annual Consensus'!$C$3:$AE$3,0))),"",INDEX('annual Consensus'!$C$4:$AE$210,MATCH('per month Consensus'!$CE36,'annual Consensus'!$B$4:$B$210,0),MATCH('per month Consensus'!CU$4,'annual Consensus'!$C$3:$AE$3,0)))</f>
        <v>0</v>
      </c>
      <c r="CV36" s="18">
        <f>IF(ISNA(INDEX('annual Consensus'!$C$4:$AE$210,MATCH('per month Consensus'!$CE36,'annual Consensus'!$B$4:$B$210,0),MATCH('per month Consensus'!CV$4,'annual Consensus'!$C$3:$AE$3,0))),"",INDEX('annual Consensus'!$C$4:$AE$210,MATCH('per month Consensus'!$CE36,'annual Consensus'!$B$4:$B$210,0),MATCH('per month Consensus'!CV$4,'annual Consensus'!$C$3:$AE$3,0)))</f>
        <v>0</v>
      </c>
      <c r="CW36" s="18">
        <f>IF(ISNA(INDEX('annual Consensus'!$C$4:$AE$210,MATCH('per month Consensus'!$CE36,'annual Consensus'!$B$4:$B$210,0),MATCH('per month Consensus'!CW$4,'annual Consensus'!$C$3:$AE$3,0))),"",INDEX('annual Consensus'!$C$4:$AE$210,MATCH('per month Consensus'!$CE36,'annual Consensus'!$B$4:$B$210,0),MATCH('per month Consensus'!CW$4,'annual Consensus'!$C$3:$AE$3,0)))</f>
        <v>0</v>
      </c>
      <c r="CX36" s="18">
        <f>IF(ISNA(INDEX('annual Consensus'!$C$4:$AE$210,MATCH('per month Consensus'!$CE36,'annual Consensus'!$B$4:$B$210,0),MATCH('per month Consensus'!CX$4,'annual Consensus'!$C$3:$AE$3,0))),"",INDEX('annual Consensus'!$C$4:$AE$210,MATCH('per month Consensus'!$CE36,'annual Consensus'!$B$4:$B$210,0),MATCH('per month Consensus'!CX$4,'annual Consensus'!$C$3:$AE$3,0)))</f>
        <v>1.7</v>
      </c>
      <c r="CY36" s="18">
        <f>IF(ISNA(INDEX('annual Consensus'!$C$4:$AE$210,MATCH('per month Consensus'!$CE36,'annual Consensus'!$B$4:$B$210,0),MATCH('per month Consensus'!CY$4,'annual Consensus'!$C$3:$AE$3,0))),"",INDEX('annual Consensus'!$C$4:$AE$210,MATCH('per month Consensus'!$CE36,'annual Consensus'!$B$4:$B$210,0),MATCH('per month Consensus'!CY$4,'annual Consensus'!$C$3:$AE$3,0)))</f>
        <v>0</v>
      </c>
      <c r="CZ36" s="18">
        <f>IF(ISNA(INDEX('annual Consensus'!$C$4:$AE$210,MATCH('per month Consensus'!$CE36,'annual Consensus'!$B$4:$B$210,0),MATCH('per month Consensus'!CZ$4,'annual Consensus'!$C$3:$AE$3,0))),"",INDEX('annual Consensus'!$C$4:$AE$210,MATCH('per month Consensus'!$CE36,'annual Consensus'!$B$4:$B$210,0),MATCH('per month Consensus'!CZ$4,'annual Consensus'!$C$3:$AE$3,0)))</f>
        <v>0</v>
      </c>
      <c r="DA36" s="18">
        <f>IF(ISNA(INDEX('annual Consensus'!$C$4:$AE$210,MATCH('per month Consensus'!$CE36,'annual Consensus'!$B$4:$B$210,0),MATCH('per month Consensus'!DA$4,'annual Consensus'!$C$3:$AE$3,0))),"",INDEX('annual Consensus'!$C$4:$AE$210,MATCH('per month Consensus'!$CE36,'annual Consensus'!$B$4:$B$210,0),MATCH('per month Consensus'!DA$4,'annual Consensus'!$C$3:$AE$3,0)))</f>
        <v>0</v>
      </c>
      <c r="DB36" s="18">
        <f>IF(ISNA(INDEX('annual Consensus'!$C$4:$AE$210,MATCH('per month Consensus'!$CE36,'annual Consensus'!$B$4:$B$210,0),MATCH('per month Consensus'!DB$4,'annual Consensus'!$C$3:$AE$3,0))),"",INDEX('annual Consensus'!$C$4:$AE$210,MATCH('per month Consensus'!$CE36,'annual Consensus'!$B$4:$B$210,0),MATCH('per month Consensus'!DB$4,'annual Consensus'!$C$3:$AE$3,0)))</f>
        <v>0</v>
      </c>
      <c r="DC36" s="18">
        <f>IF(ISNA(INDEX('annual Consensus'!$C$4:$AE$210,MATCH('per month Consensus'!$CE36,'annual Consensus'!$B$4:$B$210,0),MATCH('per month Consensus'!DC$4,'annual Consensus'!$C$3:$AE$3,0))),"",INDEX('annual Consensus'!$C$4:$AE$210,MATCH('per month Consensus'!$CE36,'annual Consensus'!$B$4:$B$210,0),MATCH('per month Consensus'!DC$4,'annual Consensus'!$C$3:$AE$3,0)))</f>
        <v>0</v>
      </c>
      <c r="DD36" s="18">
        <f>IF(ISNA(INDEX('annual Consensus'!$C$4:$AE$210,MATCH('per month Consensus'!$CE36,'annual Consensus'!$B$4:$B$210,0),MATCH('per month Consensus'!DD$4,'annual Consensus'!$C$3:$AE$3,0))),"",INDEX('annual Consensus'!$C$4:$AE$210,MATCH('per month Consensus'!$CE36,'annual Consensus'!$B$4:$B$210,0),MATCH('per month Consensus'!DD$4,'annual Consensus'!$C$3:$AE$3,0)))</f>
        <v>0</v>
      </c>
      <c r="DE36" s="18">
        <f>IF(ISNA(INDEX('annual Consensus'!$C$4:$AE$210,MATCH('per month Consensus'!$CE36,'annual Consensus'!$B$4:$B$210,0),MATCH('per month Consensus'!DE$4,'annual Consensus'!$C$3:$AE$3,0))),"",INDEX('annual Consensus'!$C$4:$AE$210,MATCH('per month Consensus'!$CE36,'annual Consensus'!$B$4:$B$210,0),MATCH('per month Consensus'!DE$4,'annual Consensus'!$C$3:$AE$3,0)))</f>
        <v>0</v>
      </c>
      <c r="DF36" s="18">
        <f>IF(ISNA(INDEX('annual Consensus'!$C$4:$AE$210,MATCH('per month Consensus'!$CE36,'annual Consensus'!$B$4:$B$210,0),MATCH('per month Consensus'!DF$4,'annual Consensus'!$C$3:$AE$3,0))),"",INDEX('annual Consensus'!$C$4:$AE$210,MATCH('per month Consensus'!$CE36,'annual Consensus'!$B$4:$B$210,0),MATCH('per month Consensus'!DF$4,'annual Consensus'!$C$3:$AE$3,0)))</f>
        <v>0</v>
      </c>
      <c r="DG36" s="18">
        <f>IF(ISNA(INDEX('annual Consensus'!$C$4:$AE$210,MATCH('per month Consensus'!$CE36,'annual Consensus'!$B$4:$B$210,0),MATCH('per month Consensus'!DG$4,'annual Consensus'!$C$3:$AE$3,0))),"",INDEX('annual Consensus'!$C$4:$AE$210,MATCH('per month Consensus'!$CE36,'annual Consensus'!$B$4:$B$210,0),MATCH('per month Consensus'!DG$4,'annual Consensus'!$C$3:$AE$3,0)))</f>
        <v>0</v>
      </c>
      <c r="DH36" s="18">
        <f>IF(ISNA(INDEX('annual Consensus'!$C$4:$AE$210,MATCH('per month Consensus'!$CE36,'annual Consensus'!$B$4:$B$210,0),MATCH('per month Consensus'!DH$4,'annual Consensus'!$C$3:$AE$3,0))),"",INDEX('annual Consensus'!$C$4:$AE$210,MATCH('per month Consensus'!$CE36,'annual Consensus'!$B$4:$B$210,0),MATCH('per month Consensus'!DH$4,'annual Consensus'!$C$3:$AE$3,0)))</f>
        <v>0</v>
      </c>
      <c r="DI36" s="18">
        <f>IF(ISNA(INDEX('annual Consensus'!$C$4:$AE$210,MATCH('per month Consensus'!$CE36,'annual Consensus'!$B$4:$B$210,0),MATCH('per month Consensus'!DI$4,'annual Consensus'!$C$3:$AE$3,0))),"",INDEX('annual Consensus'!$C$4:$AE$210,MATCH('per month Consensus'!$CE36,'annual Consensus'!$B$4:$B$210,0),MATCH('per month Consensus'!DI$4,'annual Consensus'!$C$3:$AE$3,0)))</f>
        <v>0</v>
      </c>
      <c r="DJ36" s="18">
        <f>IF(ISNA(INDEX('annual Consensus'!$C$4:$AE$210,MATCH('per month Consensus'!$CE36,'annual Consensus'!$B$4:$B$210,0),MATCH('per month Consensus'!DJ$4,'annual Consensus'!$C$3:$AE$3,0))),"",INDEX('annual Consensus'!$C$4:$AE$210,MATCH('per month Consensus'!$CE36,'annual Consensus'!$B$4:$B$210,0),MATCH('per month Consensus'!DJ$4,'annual Consensus'!$C$3:$AE$3,0)))</f>
        <v>0</v>
      </c>
      <c r="DK36" s="18">
        <f>IF(ISNA(INDEX('annual Consensus'!$C$4:$AE$210,MATCH('per month Consensus'!$CE36,'annual Consensus'!$B$4:$B$210,0),MATCH('per month Consensus'!DK$4,'annual Consensus'!$C$3:$AE$3,0))),"",INDEX('annual Consensus'!$C$4:$AE$210,MATCH('per month Consensus'!$CE36,'annual Consensus'!$B$4:$B$210,0),MATCH('per month Consensus'!DK$4,'annual Consensus'!$C$3:$AE$3,0)))</f>
        <v>0</v>
      </c>
      <c r="DL36" s="18">
        <f>IF(ISNA(INDEX('annual Consensus'!$C$4:$AE$210,MATCH('per month Consensus'!$CE36,'annual Consensus'!$B$4:$B$210,0),MATCH('per month Consensus'!DL$4,'annual Consensus'!$C$3:$AE$3,0))),"",INDEX('annual Consensus'!$C$4:$AE$210,MATCH('per month Consensus'!$CE36,'annual Consensus'!$B$4:$B$210,0),MATCH('per month Consensus'!DL$4,'annual Consensus'!$C$3:$AE$3,0)))</f>
        <v>0</v>
      </c>
      <c r="DM36" s="18">
        <f>IF(ISNA(INDEX('annual Consensus'!$C$4:$AE$210,MATCH('per month Consensus'!$CE36,'annual Consensus'!$B$4:$B$210,0),MATCH('per month Consensus'!DM$4,'annual Consensus'!$C$3:$AE$3,0))),"",INDEX('annual Consensus'!$C$4:$AE$210,MATCH('per month Consensus'!$CE36,'annual Consensus'!$B$4:$B$210,0),MATCH('per month Consensus'!DM$4,'annual Consensus'!$C$3:$AE$3,0)))</f>
        <v>0</v>
      </c>
      <c r="DN36" s="18">
        <f>IF(ISNA(INDEX('annual Consensus'!$C$4:$AE$210,MATCH('per month Consensus'!$CE36,'annual Consensus'!$B$4:$B$210,0),MATCH('per month Consensus'!DN$4,'annual Consensus'!$C$3:$AE$3,0))),"",INDEX('annual Consensus'!$C$4:$AE$210,MATCH('per month Consensus'!$CE36,'annual Consensus'!$B$4:$B$210,0),MATCH('per month Consensus'!DN$4,'annual Consensus'!$C$3:$AE$3,0)))</f>
        <v>0</v>
      </c>
      <c r="DO36" s="18">
        <f>IF(ISNA(INDEX('annual Consensus'!$C$4:$AE$210,MATCH('per month Consensus'!$CE36,'annual Consensus'!$B$4:$B$210,0),MATCH('per month Consensus'!DO$4,'annual Consensus'!$C$3:$AE$3,0))),"",INDEX('annual Consensus'!$C$4:$AE$210,MATCH('per month Consensus'!$CE36,'annual Consensus'!$B$4:$B$210,0),MATCH('per month Consensus'!DO$4,'annual Consensus'!$C$3:$AE$3,0)))</f>
        <v>0</v>
      </c>
      <c r="DR36" s="18">
        <f t="shared" si="2"/>
        <v>2</v>
      </c>
      <c r="DS36" s="18" t="str">
        <f t="shared" si="3"/>
        <v/>
      </c>
      <c r="DT36" s="18" t="str">
        <f t="shared" si="4"/>
        <v/>
      </c>
      <c r="DU36" s="18" t="str">
        <f t="shared" si="5"/>
        <v/>
      </c>
      <c r="DV36" s="18" t="str">
        <f t="shared" si="6"/>
        <v/>
      </c>
      <c r="DW36" s="18" t="str">
        <f t="shared" si="7"/>
        <v/>
      </c>
      <c r="DX36" s="18" t="str">
        <f t="shared" si="8"/>
        <v/>
      </c>
      <c r="DY36" s="18" t="str">
        <f t="shared" si="9"/>
        <v/>
      </c>
      <c r="DZ36" s="18" t="str">
        <f t="shared" si="10"/>
        <v/>
      </c>
      <c r="EA36" s="18" t="str">
        <f t="shared" si="11"/>
        <v/>
      </c>
      <c r="EB36" s="18" t="str">
        <f t="shared" si="12"/>
        <v/>
      </c>
      <c r="EC36" s="18">
        <f t="shared" si="13"/>
        <v>1.7</v>
      </c>
      <c r="ED36" s="18" t="str">
        <f t="shared" si="14"/>
        <v/>
      </c>
      <c r="EE36" s="18" t="str">
        <f t="shared" si="15"/>
        <v/>
      </c>
      <c r="EF36" s="18" t="str">
        <f t="shared" si="16"/>
        <v/>
      </c>
      <c r="EG36" s="18" t="str">
        <f t="shared" si="17"/>
        <v/>
      </c>
      <c r="EH36" s="18" t="str">
        <f t="shared" si="18"/>
        <v/>
      </c>
      <c r="EI36" s="18" t="str">
        <f t="shared" si="19"/>
        <v/>
      </c>
      <c r="EJ36" s="18" t="str">
        <f t="shared" si="20"/>
        <v/>
      </c>
      <c r="EK36" s="18" t="str">
        <f t="shared" si="21"/>
        <v/>
      </c>
      <c r="EL36" s="18" t="str">
        <f t="shared" si="22"/>
        <v/>
      </c>
      <c r="EM36" s="18" t="str">
        <f t="shared" si="23"/>
        <v/>
      </c>
      <c r="EN36" s="18" t="str">
        <f t="shared" si="24"/>
        <v/>
      </c>
      <c r="EO36" s="18" t="str">
        <f t="shared" si="25"/>
        <v/>
      </c>
      <c r="EP36" s="18" t="str">
        <f t="shared" si="26"/>
        <v/>
      </c>
      <c r="EQ36" s="18" t="str">
        <f t="shared" si="27"/>
        <v/>
      </c>
      <c r="ER36" s="18" t="str">
        <f t="shared" si="28"/>
        <v/>
      </c>
      <c r="ES36" s="18" t="str">
        <f t="shared" si="29"/>
        <v/>
      </c>
      <c r="ET36" s="18" t="str">
        <f t="shared" si="30"/>
        <v/>
      </c>
      <c r="EV36" s="86">
        <v>36923</v>
      </c>
      <c r="EW36" s="57" t="str">
        <f>IF(ISNA(VLOOKUP('per month Consensus'!$EV36,'5y averages Consensus'!$AG$9:$AK$36,'per month Consensus'!EW$2,FALSE)),"",VLOOKUP('per month Consensus'!$EV36,'5y averages Consensus'!$AG$9:$AK$36,'per month Consensus'!EW$2,FALSE))</f>
        <v/>
      </c>
      <c r="EX36" s="58" t="str">
        <f>IF(ISNA(VLOOKUP('per month Consensus'!$EV36,'5y averages Consensus'!$AG$9:$AK$36,'per month Consensus'!EX$2,FALSE)),"",VLOOKUP('per month Consensus'!$EV36,'5y averages Consensus'!$AG$9:$AK$36,'per month Consensus'!EX$2,FALSE))</f>
        <v/>
      </c>
      <c r="EY36" s="58" t="str">
        <f>IF(ISNA(VLOOKUP('per month Consensus'!$EV36,'5y averages Consensus'!$AG$9:$AK$36,'per month Consensus'!EY$2,FALSE)),"",VLOOKUP('per month Consensus'!$EV36,'5y averages Consensus'!$AG$9:$AK$36,'per month Consensus'!EY$2,FALSE))</f>
        <v/>
      </c>
      <c r="EZ36" s="59" t="str">
        <f>IF(ISNA(VLOOKUP('per month Consensus'!$EV36,'5y averages Consensus'!$AG$9:$AK$36,'per month Consensus'!EZ$2,FALSE)),"",VLOOKUP('per month Consensus'!$EV36,'5y averages Consensus'!$AG$9:$AK$36,'per month Consensus'!EZ$2,FALSE))</f>
        <v/>
      </c>
      <c r="FB36" s="53" t="str">
        <f t="shared" si="31"/>
        <v/>
      </c>
      <c r="FC36" s="53" t="str">
        <f t="shared" si="32"/>
        <v/>
      </c>
      <c r="FD36" s="53" t="str">
        <f t="shared" si="33"/>
        <v/>
      </c>
      <c r="FE36" s="53" t="str">
        <f t="shared" si="34"/>
        <v/>
      </c>
    </row>
    <row r="37" spans="2:161" x14ac:dyDescent="0.25">
      <c r="B37" s="22">
        <v>40940</v>
      </c>
      <c r="C37" s="18">
        <f>VLOOKUP($B37,'Data Consensus annual'!$BH$9:$BN$215,'per month Consensus'!C$1,FALSE)</f>
        <v>1.9961869240033256</v>
      </c>
      <c r="D37" s="18">
        <f>VLOOKUP($B37,'Data Consensus annual'!$BH$9:$BN$215,'per month Consensus'!D$1,FALSE)</f>
        <v>1.6653572675020938</v>
      </c>
      <c r="E37" s="18" t="str">
        <f>VLOOKUP($B37,'Data Consensus annual'!$BH$9:$BN$215,'per month Consensus'!E$1,FALSE)</f>
        <v/>
      </c>
      <c r="F37" s="18" t="str">
        <f>VLOOKUP($B37,'Data Consensus annual'!$BH$9:$BN$215,'per month Consensus'!F$1,FALSE)</f>
        <v/>
      </c>
      <c r="G37" s="18" t="str">
        <f>VLOOKUP($B37,'Data Consensus annual'!$BH$9:$BN$215,'per month Consensus'!G$1,FALSE)</f>
        <v/>
      </c>
      <c r="H37" s="18" t="str">
        <f>VLOOKUP($B37,'Data Consensus annual'!$BH$9:$BN$215,'per month Consensus'!H$1,FALSE)</f>
        <v/>
      </c>
      <c r="I37" s="5"/>
      <c r="J37" s="29"/>
      <c r="K37" s="5"/>
      <c r="L37" s="5"/>
      <c r="M37" s="5"/>
      <c r="N37" s="5"/>
      <c r="CE37" s="14">
        <v>36951</v>
      </c>
      <c r="CF37" s="18">
        <f>IF(ISNA(VLOOKUP($CE37,'quarters Consensus'!$GJ$9:$GP$25,'per month Consensus'!J$1,FALSE)),"",VLOOKUP($CE37,'quarters Consensus'!$GJ$9:$GP$25,'per month Consensus'!J$1,FALSE))</f>
        <v>2.3477000000000001</v>
      </c>
      <c r="CG37" s="18">
        <f>IF(ISNA(VLOOKUP($CE37,'quarters Consensus'!$GJ$9:$GP$25,'per month Consensus'!K$1,FALSE)),"",VLOOKUP($CE37,'quarters Consensus'!$GJ$9:$GP$25,'per month Consensus'!K$1,FALSE))</f>
        <v>2.0093000000000001</v>
      </c>
      <c r="CH37" s="18">
        <f>IF(ISNA(VLOOKUP($CE37,'quarters Consensus'!$GJ$9:$GP$25,'per month Consensus'!L$1,FALSE)),"",VLOOKUP($CE37,'quarters Consensus'!$GJ$9:$GP$25,'per month Consensus'!L$1,FALSE))</f>
        <v>1.8171999999999999</v>
      </c>
      <c r="CI37" s="18">
        <f>IF(ISNA(VLOOKUP($CE37,'quarters Consensus'!$GJ$9:$GP$25,'per month Consensus'!M$1,FALSE)),"",VLOOKUP($CE37,'quarters Consensus'!$GJ$9:$GP$25,'per month Consensus'!M$1,FALSE))</f>
        <v>1.6425000000000001</v>
      </c>
      <c r="CJ37" s="18">
        <f>IF(ISNA(VLOOKUP($CE37,'quarters Consensus'!$GJ$9:$GP$25,'per month Consensus'!N$1,FALSE)),"",VLOOKUP($CE37,'quarters Consensus'!$GJ$9:$GP$25,'per month Consensus'!N$1,FALSE))</f>
        <v>1.6724000000000001</v>
      </c>
      <c r="CK37" s="18">
        <f>IF(ISNA(VLOOKUP($CE37,'quarters Consensus'!$GJ$9:$GP$25,'per month Consensus'!O$1,FALSE)),"",VLOOKUP($CE37,'quarters Consensus'!$GJ$9:$GP$25,'per month Consensus'!O$1,FALSE))</f>
        <v>1.778</v>
      </c>
      <c r="CL37" s="18"/>
      <c r="CM37" s="18">
        <f>IF(ISNA(INDEX('annual Consensus'!$C$4:$AE$210,MATCH('per month Consensus'!$CE37,'annual Consensus'!$B$4:$B$210,0),MATCH('per month Consensus'!CM$4,'annual Consensus'!$C$3:$AE$3,0))),"",INDEX('annual Consensus'!$C$4:$AE$210,MATCH('per month Consensus'!$CE37,'annual Consensus'!$B$4:$B$210,0),MATCH('per month Consensus'!CM$4,'annual Consensus'!$C$3:$AE$3,0)))</f>
        <v>2.1</v>
      </c>
      <c r="CN37" s="18">
        <f>IF(ISNA(INDEX('annual Consensus'!$C$4:$AE$210,MATCH('per month Consensus'!$CE37,'annual Consensus'!$B$4:$B$210,0),MATCH('per month Consensus'!CN$4,'annual Consensus'!$C$3:$AE$3,0))),"",INDEX('annual Consensus'!$C$4:$AE$210,MATCH('per month Consensus'!$CE37,'annual Consensus'!$B$4:$B$210,0),MATCH('per month Consensus'!CN$4,'annual Consensus'!$C$3:$AE$3,0)))</f>
        <v>0</v>
      </c>
      <c r="CO37" s="18">
        <f>IF(ISNA(INDEX('annual Consensus'!$C$4:$AE$210,MATCH('per month Consensus'!$CE37,'annual Consensus'!$B$4:$B$210,0),MATCH('per month Consensus'!CO$4,'annual Consensus'!$C$3:$AE$3,0))),"",INDEX('annual Consensus'!$C$4:$AE$210,MATCH('per month Consensus'!$CE37,'annual Consensus'!$B$4:$B$210,0),MATCH('per month Consensus'!CO$4,'annual Consensus'!$C$3:$AE$3,0)))</f>
        <v>0</v>
      </c>
      <c r="CP37" s="18">
        <f>IF(ISNA(INDEX('annual Consensus'!$C$4:$AE$210,MATCH('per month Consensus'!$CE37,'annual Consensus'!$B$4:$B$210,0),MATCH('per month Consensus'!CP$4,'annual Consensus'!$C$3:$AE$3,0))),"",INDEX('annual Consensus'!$C$4:$AE$210,MATCH('per month Consensus'!$CE37,'annual Consensus'!$B$4:$B$210,0),MATCH('per month Consensus'!CP$4,'annual Consensus'!$C$3:$AE$3,0)))</f>
        <v>0</v>
      </c>
      <c r="CQ37" s="18">
        <f>IF(ISNA(INDEX('annual Consensus'!$C$4:$AE$210,MATCH('per month Consensus'!$CE37,'annual Consensus'!$B$4:$B$210,0),MATCH('per month Consensus'!CQ$4,'annual Consensus'!$C$3:$AE$3,0))),"",INDEX('annual Consensus'!$C$4:$AE$210,MATCH('per month Consensus'!$CE37,'annual Consensus'!$B$4:$B$210,0),MATCH('per month Consensus'!CQ$4,'annual Consensus'!$C$3:$AE$3,0)))</f>
        <v>0</v>
      </c>
      <c r="CR37" s="18">
        <f>IF(ISNA(INDEX('annual Consensus'!$C$4:$AE$210,MATCH('per month Consensus'!$CE37,'annual Consensus'!$B$4:$B$210,0),MATCH('per month Consensus'!CR$4,'annual Consensus'!$C$3:$AE$3,0))),"",INDEX('annual Consensus'!$C$4:$AE$210,MATCH('per month Consensus'!$CE37,'annual Consensus'!$B$4:$B$210,0),MATCH('per month Consensus'!CR$4,'annual Consensus'!$C$3:$AE$3,0)))</f>
        <v>0</v>
      </c>
      <c r="CS37" s="18">
        <f>IF(ISNA(INDEX('annual Consensus'!$C$4:$AE$210,MATCH('per month Consensus'!$CE37,'annual Consensus'!$B$4:$B$210,0),MATCH('per month Consensus'!CS$4,'annual Consensus'!$C$3:$AE$3,0))),"",INDEX('annual Consensus'!$C$4:$AE$210,MATCH('per month Consensus'!$CE37,'annual Consensus'!$B$4:$B$210,0),MATCH('per month Consensus'!CS$4,'annual Consensus'!$C$3:$AE$3,0)))</f>
        <v>0</v>
      </c>
      <c r="CT37" s="18">
        <f>IF(ISNA(INDEX('annual Consensus'!$C$4:$AE$210,MATCH('per month Consensus'!$CE37,'annual Consensus'!$B$4:$B$210,0),MATCH('per month Consensus'!CT$4,'annual Consensus'!$C$3:$AE$3,0))),"",INDEX('annual Consensus'!$C$4:$AE$210,MATCH('per month Consensus'!$CE37,'annual Consensus'!$B$4:$B$210,0),MATCH('per month Consensus'!CT$4,'annual Consensus'!$C$3:$AE$3,0)))</f>
        <v>0</v>
      </c>
      <c r="CU37" s="18">
        <f>IF(ISNA(INDEX('annual Consensus'!$C$4:$AE$210,MATCH('per month Consensus'!$CE37,'annual Consensus'!$B$4:$B$210,0),MATCH('per month Consensus'!CU$4,'annual Consensus'!$C$3:$AE$3,0))),"",INDEX('annual Consensus'!$C$4:$AE$210,MATCH('per month Consensus'!$CE37,'annual Consensus'!$B$4:$B$210,0),MATCH('per month Consensus'!CU$4,'annual Consensus'!$C$3:$AE$3,0)))</f>
        <v>0</v>
      </c>
      <c r="CV37" s="18">
        <f>IF(ISNA(INDEX('annual Consensus'!$C$4:$AE$210,MATCH('per month Consensus'!$CE37,'annual Consensus'!$B$4:$B$210,0),MATCH('per month Consensus'!CV$4,'annual Consensus'!$C$3:$AE$3,0))),"",INDEX('annual Consensus'!$C$4:$AE$210,MATCH('per month Consensus'!$CE37,'annual Consensus'!$B$4:$B$210,0),MATCH('per month Consensus'!CV$4,'annual Consensus'!$C$3:$AE$3,0)))</f>
        <v>0</v>
      </c>
      <c r="CW37" s="18">
        <f>IF(ISNA(INDEX('annual Consensus'!$C$4:$AE$210,MATCH('per month Consensus'!$CE37,'annual Consensus'!$B$4:$B$210,0),MATCH('per month Consensus'!CW$4,'annual Consensus'!$C$3:$AE$3,0))),"",INDEX('annual Consensus'!$C$4:$AE$210,MATCH('per month Consensus'!$CE37,'annual Consensus'!$B$4:$B$210,0),MATCH('per month Consensus'!CW$4,'annual Consensus'!$C$3:$AE$3,0)))</f>
        <v>1.8</v>
      </c>
      <c r="CX37" s="18">
        <f>IF(ISNA(INDEX('annual Consensus'!$C$4:$AE$210,MATCH('per month Consensus'!$CE37,'annual Consensus'!$B$4:$B$210,0),MATCH('per month Consensus'!CX$4,'annual Consensus'!$C$3:$AE$3,0))),"",INDEX('annual Consensus'!$C$4:$AE$210,MATCH('per month Consensus'!$CE37,'annual Consensus'!$B$4:$B$210,0),MATCH('per month Consensus'!CX$4,'annual Consensus'!$C$3:$AE$3,0)))</f>
        <v>0</v>
      </c>
      <c r="CY37" s="18">
        <f>IF(ISNA(INDEX('annual Consensus'!$C$4:$AE$210,MATCH('per month Consensus'!$CE37,'annual Consensus'!$B$4:$B$210,0),MATCH('per month Consensus'!CY$4,'annual Consensus'!$C$3:$AE$3,0))),"",INDEX('annual Consensus'!$C$4:$AE$210,MATCH('per month Consensus'!$CE37,'annual Consensus'!$B$4:$B$210,0),MATCH('per month Consensus'!CY$4,'annual Consensus'!$C$3:$AE$3,0)))</f>
        <v>0</v>
      </c>
      <c r="CZ37" s="18">
        <f>IF(ISNA(INDEX('annual Consensus'!$C$4:$AE$210,MATCH('per month Consensus'!$CE37,'annual Consensus'!$B$4:$B$210,0),MATCH('per month Consensus'!CZ$4,'annual Consensus'!$C$3:$AE$3,0))),"",INDEX('annual Consensus'!$C$4:$AE$210,MATCH('per month Consensus'!$CE37,'annual Consensus'!$B$4:$B$210,0),MATCH('per month Consensus'!CZ$4,'annual Consensus'!$C$3:$AE$3,0)))</f>
        <v>0</v>
      </c>
      <c r="DA37" s="18">
        <f>IF(ISNA(INDEX('annual Consensus'!$C$4:$AE$210,MATCH('per month Consensus'!$CE37,'annual Consensus'!$B$4:$B$210,0),MATCH('per month Consensus'!DA$4,'annual Consensus'!$C$3:$AE$3,0))),"",INDEX('annual Consensus'!$C$4:$AE$210,MATCH('per month Consensus'!$CE37,'annual Consensus'!$B$4:$B$210,0),MATCH('per month Consensus'!DA$4,'annual Consensus'!$C$3:$AE$3,0)))</f>
        <v>0</v>
      </c>
      <c r="DB37" s="18">
        <f>IF(ISNA(INDEX('annual Consensus'!$C$4:$AE$210,MATCH('per month Consensus'!$CE37,'annual Consensus'!$B$4:$B$210,0),MATCH('per month Consensus'!DB$4,'annual Consensus'!$C$3:$AE$3,0))),"",INDEX('annual Consensus'!$C$4:$AE$210,MATCH('per month Consensus'!$CE37,'annual Consensus'!$B$4:$B$210,0),MATCH('per month Consensus'!DB$4,'annual Consensus'!$C$3:$AE$3,0)))</f>
        <v>0</v>
      </c>
      <c r="DC37" s="18">
        <f>IF(ISNA(INDEX('annual Consensus'!$C$4:$AE$210,MATCH('per month Consensus'!$CE37,'annual Consensus'!$B$4:$B$210,0),MATCH('per month Consensus'!DC$4,'annual Consensus'!$C$3:$AE$3,0))),"",INDEX('annual Consensus'!$C$4:$AE$210,MATCH('per month Consensus'!$CE37,'annual Consensus'!$B$4:$B$210,0),MATCH('per month Consensus'!DC$4,'annual Consensus'!$C$3:$AE$3,0)))</f>
        <v>0</v>
      </c>
      <c r="DD37" s="18">
        <f>IF(ISNA(INDEX('annual Consensus'!$C$4:$AE$210,MATCH('per month Consensus'!$CE37,'annual Consensus'!$B$4:$B$210,0),MATCH('per month Consensus'!DD$4,'annual Consensus'!$C$3:$AE$3,0))),"",INDEX('annual Consensus'!$C$4:$AE$210,MATCH('per month Consensus'!$CE37,'annual Consensus'!$B$4:$B$210,0),MATCH('per month Consensus'!DD$4,'annual Consensus'!$C$3:$AE$3,0)))</f>
        <v>0</v>
      </c>
      <c r="DE37" s="18">
        <f>IF(ISNA(INDEX('annual Consensus'!$C$4:$AE$210,MATCH('per month Consensus'!$CE37,'annual Consensus'!$B$4:$B$210,0),MATCH('per month Consensus'!DE$4,'annual Consensus'!$C$3:$AE$3,0))),"",INDEX('annual Consensus'!$C$4:$AE$210,MATCH('per month Consensus'!$CE37,'annual Consensus'!$B$4:$B$210,0),MATCH('per month Consensus'!DE$4,'annual Consensus'!$C$3:$AE$3,0)))</f>
        <v>0</v>
      </c>
      <c r="DF37" s="18">
        <f>IF(ISNA(INDEX('annual Consensus'!$C$4:$AE$210,MATCH('per month Consensus'!$CE37,'annual Consensus'!$B$4:$B$210,0),MATCH('per month Consensus'!DF$4,'annual Consensus'!$C$3:$AE$3,0))),"",INDEX('annual Consensus'!$C$4:$AE$210,MATCH('per month Consensus'!$CE37,'annual Consensus'!$B$4:$B$210,0),MATCH('per month Consensus'!DF$4,'annual Consensus'!$C$3:$AE$3,0)))</f>
        <v>0</v>
      </c>
      <c r="DG37" s="18">
        <f>IF(ISNA(INDEX('annual Consensus'!$C$4:$AE$210,MATCH('per month Consensus'!$CE37,'annual Consensus'!$B$4:$B$210,0),MATCH('per month Consensus'!DG$4,'annual Consensus'!$C$3:$AE$3,0))),"",INDEX('annual Consensus'!$C$4:$AE$210,MATCH('per month Consensus'!$CE37,'annual Consensus'!$B$4:$B$210,0),MATCH('per month Consensus'!DG$4,'annual Consensus'!$C$3:$AE$3,0)))</f>
        <v>0</v>
      </c>
      <c r="DH37" s="18">
        <f>IF(ISNA(INDEX('annual Consensus'!$C$4:$AE$210,MATCH('per month Consensus'!$CE37,'annual Consensus'!$B$4:$B$210,0),MATCH('per month Consensus'!DH$4,'annual Consensus'!$C$3:$AE$3,0))),"",INDEX('annual Consensus'!$C$4:$AE$210,MATCH('per month Consensus'!$CE37,'annual Consensus'!$B$4:$B$210,0),MATCH('per month Consensus'!DH$4,'annual Consensus'!$C$3:$AE$3,0)))</f>
        <v>0</v>
      </c>
      <c r="DI37" s="18">
        <f>IF(ISNA(INDEX('annual Consensus'!$C$4:$AE$210,MATCH('per month Consensus'!$CE37,'annual Consensus'!$B$4:$B$210,0),MATCH('per month Consensus'!DI$4,'annual Consensus'!$C$3:$AE$3,0))),"",INDEX('annual Consensus'!$C$4:$AE$210,MATCH('per month Consensus'!$CE37,'annual Consensus'!$B$4:$B$210,0),MATCH('per month Consensus'!DI$4,'annual Consensus'!$C$3:$AE$3,0)))</f>
        <v>0</v>
      </c>
      <c r="DJ37" s="18">
        <f>IF(ISNA(INDEX('annual Consensus'!$C$4:$AE$210,MATCH('per month Consensus'!$CE37,'annual Consensus'!$B$4:$B$210,0),MATCH('per month Consensus'!DJ$4,'annual Consensus'!$C$3:$AE$3,0))),"",INDEX('annual Consensus'!$C$4:$AE$210,MATCH('per month Consensus'!$CE37,'annual Consensus'!$B$4:$B$210,0),MATCH('per month Consensus'!DJ$4,'annual Consensus'!$C$3:$AE$3,0)))</f>
        <v>0</v>
      </c>
      <c r="DK37" s="18">
        <f>IF(ISNA(INDEX('annual Consensus'!$C$4:$AE$210,MATCH('per month Consensus'!$CE37,'annual Consensus'!$B$4:$B$210,0),MATCH('per month Consensus'!DK$4,'annual Consensus'!$C$3:$AE$3,0))),"",INDEX('annual Consensus'!$C$4:$AE$210,MATCH('per month Consensus'!$CE37,'annual Consensus'!$B$4:$B$210,0),MATCH('per month Consensus'!DK$4,'annual Consensus'!$C$3:$AE$3,0)))</f>
        <v>0</v>
      </c>
      <c r="DL37" s="18">
        <f>IF(ISNA(INDEX('annual Consensus'!$C$4:$AE$210,MATCH('per month Consensus'!$CE37,'annual Consensus'!$B$4:$B$210,0),MATCH('per month Consensus'!DL$4,'annual Consensus'!$C$3:$AE$3,0))),"",INDEX('annual Consensus'!$C$4:$AE$210,MATCH('per month Consensus'!$CE37,'annual Consensus'!$B$4:$B$210,0),MATCH('per month Consensus'!DL$4,'annual Consensus'!$C$3:$AE$3,0)))</f>
        <v>0</v>
      </c>
      <c r="DM37" s="18">
        <f>IF(ISNA(INDEX('annual Consensus'!$C$4:$AE$210,MATCH('per month Consensus'!$CE37,'annual Consensus'!$B$4:$B$210,0),MATCH('per month Consensus'!DM$4,'annual Consensus'!$C$3:$AE$3,0))),"",INDEX('annual Consensus'!$C$4:$AE$210,MATCH('per month Consensus'!$CE37,'annual Consensus'!$B$4:$B$210,0),MATCH('per month Consensus'!DM$4,'annual Consensus'!$C$3:$AE$3,0)))</f>
        <v>0</v>
      </c>
      <c r="DN37" s="18">
        <f>IF(ISNA(INDEX('annual Consensus'!$C$4:$AE$210,MATCH('per month Consensus'!$CE37,'annual Consensus'!$B$4:$B$210,0),MATCH('per month Consensus'!DN$4,'annual Consensus'!$C$3:$AE$3,0))),"",INDEX('annual Consensus'!$C$4:$AE$210,MATCH('per month Consensus'!$CE37,'annual Consensus'!$B$4:$B$210,0),MATCH('per month Consensus'!DN$4,'annual Consensus'!$C$3:$AE$3,0)))</f>
        <v>0</v>
      </c>
      <c r="DO37" s="18">
        <f>IF(ISNA(INDEX('annual Consensus'!$C$4:$AE$210,MATCH('per month Consensus'!$CE37,'annual Consensus'!$B$4:$B$210,0),MATCH('per month Consensus'!DO$4,'annual Consensus'!$C$3:$AE$3,0))),"",INDEX('annual Consensus'!$C$4:$AE$210,MATCH('per month Consensus'!$CE37,'annual Consensus'!$B$4:$B$210,0),MATCH('per month Consensus'!DO$4,'annual Consensus'!$C$3:$AE$3,0)))</f>
        <v>0</v>
      </c>
      <c r="DR37" s="18">
        <f t="shared" si="2"/>
        <v>2.1</v>
      </c>
      <c r="DS37" s="18" t="str">
        <f t="shared" si="3"/>
        <v/>
      </c>
      <c r="DT37" s="18" t="str">
        <f t="shared" si="4"/>
        <v/>
      </c>
      <c r="DU37" s="18" t="str">
        <f t="shared" si="5"/>
        <v/>
      </c>
      <c r="DV37" s="18" t="str">
        <f t="shared" si="6"/>
        <v/>
      </c>
      <c r="DW37" s="18" t="str">
        <f t="shared" si="7"/>
        <v/>
      </c>
      <c r="DX37" s="18" t="str">
        <f t="shared" si="8"/>
        <v/>
      </c>
      <c r="DY37" s="18" t="str">
        <f t="shared" si="9"/>
        <v/>
      </c>
      <c r="DZ37" s="18" t="str">
        <f t="shared" si="10"/>
        <v/>
      </c>
      <c r="EA37" s="18" t="str">
        <f t="shared" si="11"/>
        <v/>
      </c>
      <c r="EB37" s="18">
        <f t="shared" si="12"/>
        <v>1.8</v>
      </c>
      <c r="EC37" s="18" t="str">
        <f t="shared" si="13"/>
        <v/>
      </c>
      <c r="ED37" s="18" t="str">
        <f t="shared" si="14"/>
        <v/>
      </c>
      <c r="EE37" s="18" t="str">
        <f t="shared" si="15"/>
        <v/>
      </c>
      <c r="EF37" s="18" t="str">
        <f t="shared" si="16"/>
        <v/>
      </c>
      <c r="EG37" s="18" t="str">
        <f t="shared" si="17"/>
        <v/>
      </c>
      <c r="EH37" s="18" t="str">
        <f t="shared" si="18"/>
        <v/>
      </c>
      <c r="EI37" s="18" t="str">
        <f t="shared" si="19"/>
        <v/>
      </c>
      <c r="EJ37" s="18" t="str">
        <f t="shared" si="20"/>
        <v/>
      </c>
      <c r="EK37" s="18" t="str">
        <f t="shared" si="21"/>
        <v/>
      </c>
      <c r="EL37" s="18" t="str">
        <f t="shared" si="22"/>
        <v/>
      </c>
      <c r="EM37" s="18" t="str">
        <f t="shared" si="23"/>
        <v/>
      </c>
      <c r="EN37" s="18" t="str">
        <f t="shared" si="24"/>
        <v/>
      </c>
      <c r="EO37" s="18" t="str">
        <f t="shared" si="25"/>
        <v/>
      </c>
      <c r="EP37" s="18" t="str">
        <f t="shared" si="26"/>
        <v/>
      </c>
      <c r="EQ37" s="18" t="str">
        <f t="shared" si="27"/>
        <v/>
      </c>
      <c r="ER37" s="18" t="str">
        <f t="shared" si="28"/>
        <v/>
      </c>
      <c r="ES37" s="18" t="str">
        <f t="shared" si="29"/>
        <v/>
      </c>
      <c r="ET37" s="18" t="str">
        <f t="shared" si="30"/>
        <v/>
      </c>
      <c r="EV37" s="86">
        <v>36951</v>
      </c>
      <c r="EW37" s="57" t="str">
        <f>IF(ISNA(VLOOKUP('per month Consensus'!$EV37,'5y averages Consensus'!$AG$9:$AK$36,'per month Consensus'!EW$2,FALSE)),"",VLOOKUP('per month Consensus'!$EV37,'5y averages Consensus'!$AG$9:$AK$36,'per month Consensus'!EW$2,FALSE))</f>
        <v/>
      </c>
      <c r="EX37" s="58" t="str">
        <f>IF(ISNA(VLOOKUP('per month Consensus'!$EV37,'5y averages Consensus'!$AG$9:$AK$36,'per month Consensus'!EX$2,FALSE)),"",VLOOKUP('per month Consensus'!$EV37,'5y averages Consensus'!$AG$9:$AK$36,'per month Consensus'!EX$2,FALSE))</f>
        <v/>
      </c>
      <c r="EY37" s="58" t="str">
        <f>IF(ISNA(VLOOKUP('per month Consensus'!$EV37,'5y averages Consensus'!$AG$9:$AK$36,'per month Consensus'!EY$2,FALSE)),"",VLOOKUP('per month Consensus'!$EV37,'5y averages Consensus'!$AG$9:$AK$36,'per month Consensus'!EY$2,FALSE))</f>
        <v/>
      </c>
      <c r="EZ37" s="59" t="str">
        <f>IF(ISNA(VLOOKUP('per month Consensus'!$EV37,'5y averages Consensus'!$AG$9:$AK$36,'per month Consensus'!EZ$2,FALSE)),"",VLOOKUP('per month Consensus'!$EV37,'5y averages Consensus'!$AG$9:$AK$36,'per month Consensus'!EZ$2,FALSE))</f>
        <v/>
      </c>
      <c r="FB37" s="53" t="str">
        <f t="shared" si="31"/>
        <v/>
      </c>
      <c r="FC37" s="53" t="str">
        <f t="shared" si="32"/>
        <v/>
      </c>
      <c r="FD37" s="53" t="str">
        <f t="shared" si="33"/>
        <v/>
      </c>
      <c r="FE37" s="53" t="str">
        <f t="shared" si="34"/>
        <v/>
      </c>
    </row>
    <row r="38" spans="2:161" x14ac:dyDescent="0.25">
      <c r="B38" s="22">
        <v>41306</v>
      </c>
      <c r="C38" s="18">
        <f>VLOOKUP($B38,'Data Consensus annual'!$BH$9:$BN$215,'per month Consensus'!C$1,FALSE)</f>
        <v>1.8296779650366655</v>
      </c>
      <c r="D38" s="18">
        <f>VLOOKUP($B38,'Data Consensus annual'!$BH$9:$BN$215,'per month Consensus'!D$1,FALSE)</f>
        <v>1.6999417954466305</v>
      </c>
      <c r="E38" s="18" t="str">
        <f>VLOOKUP($B38,'Data Consensus annual'!$BH$9:$BN$215,'per month Consensus'!E$1,FALSE)</f>
        <v/>
      </c>
      <c r="F38" s="18" t="str">
        <f>VLOOKUP($B38,'Data Consensus annual'!$BH$9:$BN$215,'per month Consensus'!F$1,FALSE)</f>
        <v/>
      </c>
      <c r="G38" s="18" t="str">
        <f>VLOOKUP($B38,'Data Consensus annual'!$BH$9:$BN$215,'per month Consensus'!G$1,FALSE)</f>
        <v/>
      </c>
      <c r="H38" s="18" t="str">
        <f>VLOOKUP($B38,'Data Consensus annual'!$BH$9:$BN$215,'per month Consensus'!H$1,FALSE)</f>
        <v/>
      </c>
      <c r="I38" s="5"/>
      <c r="J38" s="27"/>
      <c r="K38" s="5"/>
      <c r="L38" s="5"/>
      <c r="M38" s="5"/>
      <c r="N38" s="5"/>
      <c r="CE38" s="14">
        <v>36982</v>
      </c>
      <c r="CF38" s="18" t="str">
        <f>IF(ISNA(VLOOKUP($CE38,'quarters Consensus'!$GJ$9:$GP$25,'per month Consensus'!J$1,FALSE)),"",VLOOKUP($CE38,'quarters Consensus'!$GJ$9:$GP$25,'per month Consensus'!J$1,FALSE))</f>
        <v/>
      </c>
      <c r="CG38" s="18" t="str">
        <f>IF(ISNA(VLOOKUP($CE38,'quarters Consensus'!$GJ$9:$GP$25,'per month Consensus'!K$1,FALSE)),"",VLOOKUP($CE38,'quarters Consensus'!$GJ$9:$GP$25,'per month Consensus'!K$1,FALSE))</f>
        <v/>
      </c>
      <c r="CH38" s="18" t="str">
        <f>IF(ISNA(VLOOKUP($CE38,'quarters Consensus'!$GJ$9:$GP$25,'per month Consensus'!L$1,FALSE)),"",VLOOKUP($CE38,'quarters Consensus'!$GJ$9:$GP$25,'per month Consensus'!L$1,FALSE))</f>
        <v/>
      </c>
      <c r="CI38" s="18" t="str">
        <f>IF(ISNA(VLOOKUP($CE38,'quarters Consensus'!$GJ$9:$GP$25,'per month Consensus'!M$1,FALSE)),"",VLOOKUP($CE38,'quarters Consensus'!$GJ$9:$GP$25,'per month Consensus'!M$1,FALSE))</f>
        <v/>
      </c>
      <c r="CJ38" s="18" t="str">
        <f>IF(ISNA(VLOOKUP($CE38,'quarters Consensus'!$GJ$9:$GP$25,'per month Consensus'!N$1,FALSE)),"",VLOOKUP($CE38,'quarters Consensus'!$GJ$9:$GP$25,'per month Consensus'!N$1,FALSE))</f>
        <v/>
      </c>
      <c r="CK38" s="18" t="str">
        <f>IF(ISNA(VLOOKUP($CE38,'quarters Consensus'!$GJ$9:$GP$25,'per month Consensus'!O$1,FALSE)),"",VLOOKUP($CE38,'quarters Consensus'!$GJ$9:$GP$25,'per month Consensus'!O$1,FALSE))</f>
        <v/>
      </c>
      <c r="CL38" s="18"/>
      <c r="CM38" s="18">
        <f>IF(ISNA(INDEX('annual Consensus'!$C$4:$AE$210,MATCH('per month Consensus'!$CE38,'annual Consensus'!$B$4:$B$210,0),MATCH('per month Consensus'!CM$4,'annual Consensus'!$C$3:$AE$3,0))),"",INDEX('annual Consensus'!$C$4:$AE$210,MATCH('per month Consensus'!$CE38,'annual Consensus'!$B$4:$B$210,0),MATCH('per month Consensus'!CM$4,'annual Consensus'!$C$3:$AE$3,0)))</f>
        <v>2.2000000000000002</v>
      </c>
      <c r="CN38" s="18">
        <f>IF(ISNA(INDEX('annual Consensus'!$C$4:$AE$210,MATCH('per month Consensus'!$CE38,'annual Consensus'!$B$4:$B$210,0),MATCH('per month Consensus'!CN$4,'annual Consensus'!$C$3:$AE$3,0))),"",INDEX('annual Consensus'!$C$4:$AE$210,MATCH('per month Consensus'!$CE38,'annual Consensus'!$B$4:$B$210,0),MATCH('per month Consensus'!CN$4,'annual Consensus'!$C$3:$AE$3,0)))</f>
        <v>0</v>
      </c>
      <c r="CO38" s="18">
        <f>IF(ISNA(INDEX('annual Consensus'!$C$4:$AE$210,MATCH('per month Consensus'!$CE38,'annual Consensus'!$B$4:$B$210,0),MATCH('per month Consensus'!CO$4,'annual Consensus'!$C$3:$AE$3,0))),"",INDEX('annual Consensus'!$C$4:$AE$210,MATCH('per month Consensus'!$CE38,'annual Consensus'!$B$4:$B$210,0),MATCH('per month Consensus'!CO$4,'annual Consensus'!$C$3:$AE$3,0)))</f>
        <v>0</v>
      </c>
      <c r="CP38" s="18">
        <f>IF(ISNA(INDEX('annual Consensus'!$C$4:$AE$210,MATCH('per month Consensus'!$CE38,'annual Consensus'!$B$4:$B$210,0),MATCH('per month Consensus'!CP$4,'annual Consensus'!$C$3:$AE$3,0))),"",INDEX('annual Consensus'!$C$4:$AE$210,MATCH('per month Consensus'!$CE38,'annual Consensus'!$B$4:$B$210,0),MATCH('per month Consensus'!CP$4,'annual Consensus'!$C$3:$AE$3,0)))</f>
        <v>0</v>
      </c>
      <c r="CQ38" s="18">
        <f>IF(ISNA(INDEX('annual Consensus'!$C$4:$AE$210,MATCH('per month Consensus'!$CE38,'annual Consensus'!$B$4:$B$210,0),MATCH('per month Consensus'!CQ$4,'annual Consensus'!$C$3:$AE$3,0))),"",INDEX('annual Consensus'!$C$4:$AE$210,MATCH('per month Consensus'!$CE38,'annual Consensus'!$B$4:$B$210,0),MATCH('per month Consensus'!CQ$4,'annual Consensus'!$C$3:$AE$3,0)))</f>
        <v>0</v>
      </c>
      <c r="CR38" s="18">
        <f>IF(ISNA(INDEX('annual Consensus'!$C$4:$AE$210,MATCH('per month Consensus'!$CE38,'annual Consensus'!$B$4:$B$210,0),MATCH('per month Consensus'!CR$4,'annual Consensus'!$C$3:$AE$3,0))),"",INDEX('annual Consensus'!$C$4:$AE$210,MATCH('per month Consensus'!$CE38,'annual Consensus'!$B$4:$B$210,0),MATCH('per month Consensus'!CR$4,'annual Consensus'!$C$3:$AE$3,0)))</f>
        <v>0</v>
      </c>
      <c r="CS38" s="18">
        <f>IF(ISNA(INDEX('annual Consensus'!$C$4:$AE$210,MATCH('per month Consensus'!$CE38,'annual Consensus'!$B$4:$B$210,0),MATCH('per month Consensus'!CS$4,'annual Consensus'!$C$3:$AE$3,0))),"",INDEX('annual Consensus'!$C$4:$AE$210,MATCH('per month Consensus'!$CE38,'annual Consensus'!$B$4:$B$210,0),MATCH('per month Consensus'!CS$4,'annual Consensus'!$C$3:$AE$3,0)))</f>
        <v>0</v>
      </c>
      <c r="CT38" s="18">
        <f>IF(ISNA(INDEX('annual Consensus'!$C$4:$AE$210,MATCH('per month Consensus'!$CE38,'annual Consensus'!$B$4:$B$210,0),MATCH('per month Consensus'!CT$4,'annual Consensus'!$C$3:$AE$3,0))),"",INDEX('annual Consensus'!$C$4:$AE$210,MATCH('per month Consensus'!$CE38,'annual Consensus'!$B$4:$B$210,0),MATCH('per month Consensus'!CT$4,'annual Consensus'!$C$3:$AE$3,0)))</f>
        <v>0</v>
      </c>
      <c r="CU38" s="18">
        <f>IF(ISNA(INDEX('annual Consensus'!$C$4:$AE$210,MATCH('per month Consensus'!$CE38,'annual Consensus'!$B$4:$B$210,0),MATCH('per month Consensus'!CU$4,'annual Consensus'!$C$3:$AE$3,0))),"",INDEX('annual Consensus'!$C$4:$AE$210,MATCH('per month Consensus'!$CE38,'annual Consensus'!$B$4:$B$210,0),MATCH('per month Consensus'!CU$4,'annual Consensus'!$C$3:$AE$3,0)))</f>
        <v>0</v>
      </c>
      <c r="CV38" s="18">
        <f>IF(ISNA(INDEX('annual Consensus'!$C$4:$AE$210,MATCH('per month Consensus'!$CE38,'annual Consensus'!$B$4:$B$210,0),MATCH('per month Consensus'!CV$4,'annual Consensus'!$C$3:$AE$3,0))),"",INDEX('annual Consensus'!$C$4:$AE$210,MATCH('per month Consensus'!$CE38,'annual Consensus'!$B$4:$B$210,0),MATCH('per month Consensus'!CV$4,'annual Consensus'!$C$3:$AE$3,0)))</f>
        <v>1.7</v>
      </c>
      <c r="CW38" s="18">
        <f>IF(ISNA(INDEX('annual Consensus'!$C$4:$AE$210,MATCH('per month Consensus'!$CE38,'annual Consensus'!$B$4:$B$210,0),MATCH('per month Consensus'!CW$4,'annual Consensus'!$C$3:$AE$3,0))),"",INDEX('annual Consensus'!$C$4:$AE$210,MATCH('per month Consensus'!$CE38,'annual Consensus'!$B$4:$B$210,0),MATCH('per month Consensus'!CW$4,'annual Consensus'!$C$3:$AE$3,0)))</f>
        <v>0</v>
      </c>
      <c r="CX38" s="18">
        <f>IF(ISNA(INDEX('annual Consensus'!$C$4:$AE$210,MATCH('per month Consensus'!$CE38,'annual Consensus'!$B$4:$B$210,0),MATCH('per month Consensus'!CX$4,'annual Consensus'!$C$3:$AE$3,0))),"",INDEX('annual Consensus'!$C$4:$AE$210,MATCH('per month Consensus'!$CE38,'annual Consensus'!$B$4:$B$210,0),MATCH('per month Consensus'!CX$4,'annual Consensus'!$C$3:$AE$3,0)))</f>
        <v>0</v>
      </c>
      <c r="CY38" s="18">
        <f>IF(ISNA(INDEX('annual Consensus'!$C$4:$AE$210,MATCH('per month Consensus'!$CE38,'annual Consensus'!$B$4:$B$210,0),MATCH('per month Consensus'!CY$4,'annual Consensus'!$C$3:$AE$3,0))),"",INDEX('annual Consensus'!$C$4:$AE$210,MATCH('per month Consensus'!$CE38,'annual Consensus'!$B$4:$B$210,0),MATCH('per month Consensus'!CY$4,'annual Consensus'!$C$3:$AE$3,0)))</f>
        <v>0</v>
      </c>
      <c r="CZ38" s="18">
        <f>IF(ISNA(INDEX('annual Consensus'!$C$4:$AE$210,MATCH('per month Consensus'!$CE38,'annual Consensus'!$B$4:$B$210,0),MATCH('per month Consensus'!CZ$4,'annual Consensus'!$C$3:$AE$3,0))),"",INDEX('annual Consensus'!$C$4:$AE$210,MATCH('per month Consensus'!$CE38,'annual Consensus'!$B$4:$B$210,0),MATCH('per month Consensus'!CZ$4,'annual Consensus'!$C$3:$AE$3,0)))</f>
        <v>0</v>
      </c>
      <c r="DA38" s="18">
        <f>IF(ISNA(INDEX('annual Consensus'!$C$4:$AE$210,MATCH('per month Consensus'!$CE38,'annual Consensus'!$B$4:$B$210,0),MATCH('per month Consensus'!DA$4,'annual Consensus'!$C$3:$AE$3,0))),"",INDEX('annual Consensus'!$C$4:$AE$210,MATCH('per month Consensus'!$CE38,'annual Consensus'!$B$4:$B$210,0),MATCH('per month Consensus'!DA$4,'annual Consensus'!$C$3:$AE$3,0)))</f>
        <v>0</v>
      </c>
      <c r="DB38" s="18" t="str">
        <f>IF(ISNA(INDEX('annual Consensus'!$C$4:$AE$210,MATCH('per month Consensus'!$CE38,'annual Consensus'!$B$4:$B$210,0),MATCH('per month Consensus'!DB$4,'annual Consensus'!$C$3:$AE$3,0))),"",INDEX('annual Consensus'!$C$4:$AE$210,MATCH('per month Consensus'!$CE38,'annual Consensus'!$B$4:$B$210,0),MATCH('per month Consensus'!DB$4,'annual Consensus'!$C$3:$AE$3,0)))</f>
        <v/>
      </c>
      <c r="DC38" s="18">
        <f>IF(ISNA(INDEX('annual Consensus'!$C$4:$AE$210,MATCH('per month Consensus'!$CE38,'annual Consensus'!$B$4:$B$210,0),MATCH('per month Consensus'!DC$4,'annual Consensus'!$C$3:$AE$3,0))),"",INDEX('annual Consensus'!$C$4:$AE$210,MATCH('per month Consensus'!$CE38,'annual Consensus'!$B$4:$B$210,0),MATCH('per month Consensus'!DC$4,'annual Consensus'!$C$3:$AE$3,0)))</f>
        <v>0</v>
      </c>
      <c r="DD38" s="18">
        <f>IF(ISNA(INDEX('annual Consensus'!$C$4:$AE$210,MATCH('per month Consensus'!$CE38,'annual Consensus'!$B$4:$B$210,0),MATCH('per month Consensus'!DD$4,'annual Consensus'!$C$3:$AE$3,0))),"",INDEX('annual Consensus'!$C$4:$AE$210,MATCH('per month Consensus'!$CE38,'annual Consensus'!$B$4:$B$210,0),MATCH('per month Consensus'!DD$4,'annual Consensus'!$C$3:$AE$3,0)))</f>
        <v>0</v>
      </c>
      <c r="DE38" s="18">
        <f>IF(ISNA(INDEX('annual Consensus'!$C$4:$AE$210,MATCH('per month Consensus'!$CE38,'annual Consensus'!$B$4:$B$210,0),MATCH('per month Consensus'!DE$4,'annual Consensus'!$C$3:$AE$3,0))),"",INDEX('annual Consensus'!$C$4:$AE$210,MATCH('per month Consensus'!$CE38,'annual Consensus'!$B$4:$B$210,0),MATCH('per month Consensus'!DE$4,'annual Consensus'!$C$3:$AE$3,0)))</f>
        <v>0</v>
      </c>
      <c r="DF38" s="18" t="str">
        <f>IF(ISNA(INDEX('annual Consensus'!$C$4:$AE$210,MATCH('per month Consensus'!$CE38,'annual Consensus'!$B$4:$B$210,0),MATCH('per month Consensus'!DF$4,'annual Consensus'!$C$3:$AE$3,0))),"",INDEX('annual Consensus'!$C$4:$AE$210,MATCH('per month Consensus'!$CE38,'annual Consensus'!$B$4:$B$210,0),MATCH('per month Consensus'!DF$4,'annual Consensus'!$C$3:$AE$3,0)))</f>
        <v/>
      </c>
      <c r="DG38" s="18">
        <f>IF(ISNA(INDEX('annual Consensus'!$C$4:$AE$210,MATCH('per month Consensus'!$CE38,'annual Consensus'!$B$4:$B$210,0),MATCH('per month Consensus'!DG$4,'annual Consensus'!$C$3:$AE$3,0))),"",INDEX('annual Consensus'!$C$4:$AE$210,MATCH('per month Consensus'!$CE38,'annual Consensus'!$B$4:$B$210,0),MATCH('per month Consensus'!DG$4,'annual Consensus'!$C$3:$AE$3,0)))</f>
        <v>0</v>
      </c>
      <c r="DH38" s="18">
        <f>IF(ISNA(INDEX('annual Consensus'!$C$4:$AE$210,MATCH('per month Consensus'!$CE38,'annual Consensus'!$B$4:$B$210,0),MATCH('per month Consensus'!DH$4,'annual Consensus'!$C$3:$AE$3,0))),"",INDEX('annual Consensus'!$C$4:$AE$210,MATCH('per month Consensus'!$CE38,'annual Consensus'!$B$4:$B$210,0),MATCH('per month Consensus'!DH$4,'annual Consensus'!$C$3:$AE$3,0)))</f>
        <v>0</v>
      </c>
      <c r="DI38" s="18">
        <f>IF(ISNA(INDEX('annual Consensus'!$C$4:$AE$210,MATCH('per month Consensus'!$CE38,'annual Consensus'!$B$4:$B$210,0),MATCH('per month Consensus'!DI$4,'annual Consensus'!$C$3:$AE$3,0))),"",INDEX('annual Consensus'!$C$4:$AE$210,MATCH('per month Consensus'!$CE38,'annual Consensus'!$B$4:$B$210,0),MATCH('per month Consensus'!DI$4,'annual Consensus'!$C$3:$AE$3,0)))</f>
        <v>0</v>
      </c>
      <c r="DJ38" s="18" t="str">
        <f>IF(ISNA(INDEX('annual Consensus'!$C$4:$AE$210,MATCH('per month Consensus'!$CE38,'annual Consensus'!$B$4:$B$210,0),MATCH('per month Consensus'!DJ$4,'annual Consensus'!$C$3:$AE$3,0))),"",INDEX('annual Consensus'!$C$4:$AE$210,MATCH('per month Consensus'!$CE38,'annual Consensus'!$B$4:$B$210,0),MATCH('per month Consensus'!DJ$4,'annual Consensus'!$C$3:$AE$3,0)))</f>
        <v/>
      </c>
      <c r="DK38" s="18">
        <f>IF(ISNA(INDEX('annual Consensus'!$C$4:$AE$210,MATCH('per month Consensus'!$CE38,'annual Consensus'!$B$4:$B$210,0),MATCH('per month Consensus'!DK$4,'annual Consensus'!$C$3:$AE$3,0))),"",INDEX('annual Consensus'!$C$4:$AE$210,MATCH('per month Consensus'!$CE38,'annual Consensus'!$B$4:$B$210,0),MATCH('per month Consensus'!DK$4,'annual Consensus'!$C$3:$AE$3,0)))</f>
        <v>0</v>
      </c>
      <c r="DL38" s="18">
        <f>IF(ISNA(INDEX('annual Consensus'!$C$4:$AE$210,MATCH('per month Consensus'!$CE38,'annual Consensus'!$B$4:$B$210,0),MATCH('per month Consensus'!DL$4,'annual Consensus'!$C$3:$AE$3,0))),"",INDEX('annual Consensus'!$C$4:$AE$210,MATCH('per month Consensus'!$CE38,'annual Consensus'!$B$4:$B$210,0),MATCH('per month Consensus'!DL$4,'annual Consensus'!$C$3:$AE$3,0)))</f>
        <v>0</v>
      </c>
      <c r="DM38" s="18">
        <f>IF(ISNA(INDEX('annual Consensus'!$C$4:$AE$210,MATCH('per month Consensus'!$CE38,'annual Consensus'!$B$4:$B$210,0),MATCH('per month Consensus'!DM$4,'annual Consensus'!$C$3:$AE$3,0))),"",INDEX('annual Consensus'!$C$4:$AE$210,MATCH('per month Consensus'!$CE38,'annual Consensus'!$B$4:$B$210,0),MATCH('per month Consensus'!DM$4,'annual Consensus'!$C$3:$AE$3,0)))</f>
        <v>0</v>
      </c>
      <c r="DN38" s="18" t="str">
        <f>IF(ISNA(INDEX('annual Consensus'!$C$4:$AE$210,MATCH('per month Consensus'!$CE38,'annual Consensus'!$B$4:$B$210,0),MATCH('per month Consensus'!DN$4,'annual Consensus'!$C$3:$AE$3,0))),"",INDEX('annual Consensus'!$C$4:$AE$210,MATCH('per month Consensus'!$CE38,'annual Consensus'!$B$4:$B$210,0),MATCH('per month Consensus'!DN$4,'annual Consensus'!$C$3:$AE$3,0)))</f>
        <v/>
      </c>
      <c r="DO38" s="18">
        <f>IF(ISNA(INDEX('annual Consensus'!$C$4:$AE$210,MATCH('per month Consensus'!$CE38,'annual Consensus'!$B$4:$B$210,0),MATCH('per month Consensus'!DO$4,'annual Consensus'!$C$3:$AE$3,0))),"",INDEX('annual Consensus'!$C$4:$AE$210,MATCH('per month Consensus'!$CE38,'annual Consensus'!$B$4:$B$210,0),MATCH('per month Consensus'!DO$4,'annual Consensus'!$C$3:$AE$3,0)))</f>
        <v>0</v>
      </c>
      <c r="DR38" s="18">
        <f t="shared" si="2"/>
        <v>2.2000000000000002</v>
      </c>
      <c r="DS38" s="18" t="str">
        <f t="shared" si="3"/>
        <v/>
      </c>
      <c r="DT38" s="18" t="str">
        <f t="shared" si="4"/>
        <v/>
      </c>
      <c r="DU38" s="18" t="str">
        <f t="shared" si="5"/>
        <v/>
      </c>
      <c r="DV38" s="18" t="str">
        <f t="shared" si="6"/>
        <v/>
      </c>
      <c r="DW38" s="18" t="str">
        <f t="shared" si="7"/>
        <v/>
      </c>
      <c r="DX38" s="18" t="str">
        <f t="shared" si="8"/>
        <v/>
      </c>
      <c r="DY38" s="18" t="str">
        <f t="shared" si="9"/>
        <v/>
      </c>
      <c r="DZ38" s="18" t="str">
        <f t="shared" si="10"/>
        <v/>
      </c>
      <c r="EA38" s="18">
        <f t="shared" si="11"/>
        <v>1.7</v>
      </c>
      <c r="EB38" s="18" t="str">
        <f t="shared" si="12"/>
        <v/>
      </c>
      <c r="EC38" s="18" t="str">
        <f t="shared" si="13"/>
        <v/>
      </c>
      <c r="ED38" s="18" t="str">
        <f t="shared" si="14"/>
        <v/>
      </c>
      <c r="EE38" s="18" t="str">
        <f t="shared" si="15"/>
        <v/>
      </c>
      <c r="EF38" s="18" t="str">
        <f t="shared" si="16"/>
        <v/>
      </c>
      <c r="EG38" s="18" t="str">
        <f t="shared" si="17"/>
        <v/>
      </c>
      <c r="EH38" s="18" t="str">
        <f t="shared" si="18"/>
        <v/>
      </c>
      <c r="EI38" s="18" t="str">
        <f t="shared" si="19"/>
        <v/>
      </c>
      <c r="EJ38" s="18" t="str">
        <f t="shared" si="20"/>
        <v/>
      </c>
      <c r="EK38" s="18" t="str">
        <f t="shared" si="21"/>
        <v/>
      </c>
      <c r="EL38" s="18" t="str">
        <f t="shared" si="22"/>
        <v/>
      </c>
      <c r="EM38" s="18" t="str">
        <f t="shared" si="23"/>
        <v/>
      </c>
      <c r="EN38" s="18" t="str">
        <f t="shared" si="24"/>
        <v/>
      </c>
      <c r="EO38" s="18" t="str">
        <f t="shared" si="25"/>
        <v/>
      </c>
      <c r="EP38" s="18" t="str">
        <f t="shared" si="26"/>
        <v/>
      </c>
      <c r="EQ38" s="18" t="str">
        <f t="shared" si="27"/>
        <v/>
      </c>
      <c r="ER38" s="18" t="str">
        <f t="shared" si="28"/>
        <v/>
      </c>
      <c r="ES38" s="18" t="str">
        <f t="shared" si="29"/>
        <v/>
      </c>
      <c r="ET38" s="18" t="str">
        <f t="shared" si="30"/>
        <v/>
      </c>
      <c r="EV38" s="86">
        <v>36982</v>
      </c>
      <c r="EW38" s="57" t="str">
        <f>IF(ISNA(VLOOKUP('per month Consensus'!$EV38,'5y averages Consensus'!$AG$9:$AK$36,'per month Consensus'!EW$2,FALSE)),"",VLOOKUP('per month Consensus'!$EV38,'5y averages Consensus'!$AG$9:$AK$36,'per month Consensus'!EW$2,FALSE))</f>
        <v/>
      </c>
      <c r="EX38" s="58" t="str">
        <f>IF(ISNA(VLOOKUP('per month Consensus'!$EV38,'5y averages Consensus'!$AG$9:$AK$36,'per month Consensus'!EX$2,FALSE)),"",VLOOKUP('per month Consensus'!$EV38,'5y averages Consensus'!$AG$9:$AK$36,'per month Consensus'!EX$2,FALSE))</f>
        <v/>
      </c>
      <c r="EY38" s="58" t="str">
        <f>IF(ISNA(VLOOKUP('per month Consensus'!$EV38,'5y averages Consensus'!$AG$9:$AK$36,'per month Consensus'!EY$2,FALSE)),"",VLOOKUP('per month Consensus'!$EV38,'5y averages Consensus'!$AG$9:$AK$36,'per month Consensus'!EY$2,FALSE))</f>
        <v/>
      </c>
      <c r="EZ38" s="59" t="str">
        <f>IF(ISNA(VLOOKUP('per month Consensus'!$EV38,'5y averages Consensus'!$AG$9:$AK$36,'per month Consensus'!EZ$2,FALSE)),"",VLOOKUP('per month Consensus'!$EV38,'5y averages Consensus'!$AG$9:$AK$36,'per month Consensus'!EZ$2,FALSE))</f>
        <v/>
      </c>
      <c r="FB38" s="53" t="str">
        <f t="shared" si="31"/>
        <v/>
      </c>
      <c r="FC38" s="53" t="str">
        <f t="shared" si="32"/>
        <v/>
      </c>
      <c r="FD38" s="53" t="str">
        <f t="shared" si="33"/>
        <v/>
      </c>
      <c r="FE38" s="53" t="str">
        <f t="shared" si="34"/>
        <v/>
      </c>
    </row>
    <row r="39" spans="2:161" x14ac:dyDescent="0.25">
      <c r="B39" s="22">
        <v>41671</v>
      </c>
      <c r="C39" s="18">
        <f>VLOOKUP($B39,'Data Consensus annual'!$BH$9:$BN$215,'per month Consensus'!C$1,FALSE)</f>
        <v>1.0071212381564401</v>
      </c>
      <c r="D39" s="18">
        <f>VLOOKUP($B39,'Data Consensus annual'!$BH$9:$BN$215,'per month Consensus'!D$1,FALSE)</f>
        <v>1.3721320076399144</v>
      </c>
      <c r="E39" s="18" t="str">
        <f>VLOOKUP($B39,'Data Consensus annual'!$BH$9:$BN$215,'per month Consensus'!E$1,FALSE)</f>
        <v/>
      </c>
      <c r="F39" s="18" t="str">
        <f>VLOOKUP($B39,'Data Consensus annual'!$BH$9:$BN$215,'per month Consensus'!F$1,FALSE)</f>
        <v/>
      </c>
      <c r="G39" s="18" t="str">
        <f>VLOOKUP($B39,'Data Consensus annual'!$BH$9:$BN$215,'per month Consensus'!G$1,FALSE)</f>
        <v/>
      </c>
      <c r="H39" s="18" t="str">
        <f>VLOOKUP($B39,'Data Consensus annual'!$BH$9:$BN$215,'per month Consensus'!H$1,FALSE)</f>
        <v/>
      </c>
      <c r="I39" s="5"/>
      <c r="J39" s="27"/>
      <c r="K39" s="5"/>
      <c r="L39" s="5"/>
      <c r="M39" s="5"/>
      <c r="N39" s="5"/>
      <c r="CE39" s="14">
        <v>37012</v>
      </c>
      <c r="CF39" s="18" t="str">
        <f>IF(ISNA(VLOOKUP($CE39,'quarters Consensus'!$GJ$9:$GP$25,'per month Consensus'!J$1,FALSE)),"",VLOOKUP($CE39,'quarters Consensus'!$GJ$9:$GP$25,'per month Consensus'!J$1,FALSE))</f>
        <v/>
      </c>
      <c r="CG39" s="18" t="str">
        <f>IF(ISNA(VLOOKUP($CE39,'quarters Consensus'!$GJ$9:$GP$25,'per month Consensus'!K$1,FALSE)),"",VLOOKUP($CE39,'quarters Consensus'!$GJ$9:$GP$25,'per month Consensus'!K$1,FALSE))</f>
        <v/>
      </c>
      <c r="CH39" s="18" t="str">
        <f>IF(ISNA(VLOOKUP($CE39,'quarters Consensus'!$GJ$9:$GP$25,'per month Consensus'!L$1,FALSE)),"",VLOOKUP($CE39,'quarters Consensus'!$GJ$9:$GP$25,'per month Consensus'!L$1,FALSE))</f>
        <v/>
      </c>
      <c r="CI39" s="18" t="str">
        <f>IF(ISNA(VLOOKUP($CE39,'quarters Consensus'!$GJ$9:$GP$25,'per month Consensus'!M$1,FALSE)),"",VLOOKUP($CE39,'quarters Consensus'!$GJ$9:$GP$25,'per month Consensus'!M$1,FALSE))</f>
        <v/>
      </c>
      <c r="CJ39" s="18" t="str">
        <f>IF(ISNA(VLOOKUP($CE39,'quarters Consensus'!$GJ$9:$GP$25,'per month Consensus'!N$1,FALSE)),"",VLOOKUP($CE39,'quarters Consensus'!$GJ$9:$GP$25,'per month Consensus'!N$1,FALSE))</f>
        <v/>
      </c>
      <c r="CK39" s="18" t="str">
        <f>IF(ISNA(VLOOKUP($CE39,'quarters Consensus'!$GJ$9:$GP$25,'per month Consensus'!O$1,FALSE)),"",VLOOKUP($CE39,'quarters Consensus'!$GJ$9:$GP$25,'per month Consensus'!O$1,FALSE))</f>
        <v/>
      </c>
      <c r="CL39" s="18"/>
      <c r="CM39" s="18">
        <f>IF(ISNA(INDEX('annual Consensus'!$C$4:$AE$210,MATCH('per month Consensus'!$CE39,'annual Consensus'!$B$4:$B$210,0),MATCH('per month Consensus'!CM$4,'annual Consensus'!$C$3:$AE$3,0))),"",INDEX('annual Consensus'!$C$4:$AE$210,MATCH('per month Consensus'!$CE39,'annual Consensus'!$B$4:$B$210,0),MATCH('per month Consensus'!CM$4,'annual Consensus'!$C$3:$AE$3,0)))</f>
        <v>2.2999999999999998</v>
      </c>
      <c r="CN39" s="18">
        <f>IF(ISNA(INDEX('annual Consensus'!$C$4:$AE$210,MATCH('per month Consensus'!$CE39,'annual Consensus'!$B$4:$B$210,0),MATCH('per month Consensus'!CN$4,'annual Consensus'!$C$3:$AE$3,0))),"",INDEX('annual Consensus'!$C$4:$AE$210,MATCH('per month Consensus'!$CE39,'annual Consensus'!$B$4:$B$210,0),MATCH('per month Consensus'!CN$4,'annual Consensus'!$C$3:$AE$3,0)))</f>
        <v>0</v>
      </c>
      <c r="CO39" s="18">
        <f>IF(ISNA(INDEX('annual Consensus'!$C$4:$AE$210,MATCH('per month Consensus'!$CE39,'annual Consensus'!$B$4:$B$210,0),MATCH('per month Consensus'!CO$4,'annual Consensus'!$C$3:$AE$3,0))),"",INDEX('annual Consensus'!$C$4:$AE$210,MATCH('per month Consensus'!$CE39,'annual Consensus'!$B$4:$B$210,0),MATCH('per month Consensus'!CO$4,'annual Consensus'!$C$3:$AE$3,0)))</f>
        <v>0</v>
      </c>
      <c r="CP39" s="18">
        <f>IF(ISNA(INDEX('annual Consensus'!$C$4:$AE$210,MATCH('per month Consensus'!$CE39,'annual Consensus'!$B$4:$B$210,0),MATCH('per month Consensus'!CP$4,'annual Consensus'!$C$3:$AE$3,0))),"",INDEX('annual Consensus'!$C$4:$AE$210,MATCH('per month Consensus'!$CE39,'annual Consensus'!$B$4:$B$210,0),MATCH('per month Consensus'!CP$4,'annual Consensus'!$C$3:$AE$3,0)))</f>
        <v>0</v>
      </c>
      <c r="CQ39" s="18">
        <f>IF(ISNA(INDEX('annual Consensus'!$C$4:$AE$210,MATCH('per month Consensus'!$CE39,'annual Consensus'!$B$4:$B$210,0),MATCH('per month Consensus'!CQ$4,'annual Consensus'!$C$3:$AE$3,0))),"",INDEX('annual Consensus'!$C$4:$AE$210,MATCH('per month Consensus'!$CE39,'annual Consensus'!$B$4:$B$210,0),MATCH('per month Consensus'!CQ$4,'annual Consensus'!$C$3:$AE$3,0)))</f>
        <v>0</v>
      </c>
      <c r="CR39" s="18">
        <f>IF(ISNA(INDEX('annual Consensus'!$C$4:$AE$210,MATCH('per month Consensus'!$CE39,'annual Consensus'!$B$4:$B$210,0),MATCH('per month Consensus'!CR$4,'annual Consensus'!$C$3:$AE$3,0))),"",INDEX('annual Consensus'!$C$4:$AE$210,MATCH('per month Consensus'!$CE39,'annual Consensus'!$B$4:$B$210,0),MATCH('per month Consensus'!CR$4,'annual Consensus'!$C$3:$AE$3,0)))</f>
        <v>0</v>
      </c>
      <c r="CS39" s="18">
        <f>IF(ISNA(INDEX('annual Consensus'!$C$4:$AE$210,MATCH('per month Consensus'!$CE39,'annual Consensus'!$B$4:$B$210,0),MATCH('per month Consensus'!CS$4,'annual Consensus'!$C$3:$AE$3,0))),"",INDEX('annual Consensus'!$C$4:$AE$210,MATCH('per month Consensus'!$CE39,'annual Consensus'!$B$4:$B$210,0),MATCH('per month Consensus'!CS$4,'annual Consensus'!$C$3:$AE$3,0)))</f>
        <v>0</v>
      </c>
      <c r="CT39" s="18">
        <f>IF(ISNA(INDEX('annual Consensus'!$C$4:$AE$210,MATCH('per month Consensus'!$CE39,'annual Consensus'!$B$4:$B$210,0),MATCH('per month Consensus'!CT$4,'annual Consensus'!$C$3:$AE$3,0))),"",INDEX('annual Consensus'!$C$4:$AE$210,MATCH('per month Consensus'!$CE39,'annual Consensus'!$B$4:$B$210,0),MATCH('per month Consensus'!CT$4,'annual Consensus'!$C$3:$AE$3,0)))</f>
        <v>0</v>
      </c>
      <c r="CU39" s="18">
        <f>IF(ISNA(INDEX('annual Consensus'!$C$4:$AE$210,MATCH('per month Consensus'!$CE39,'annual Consensus'!$B$4:$B$210,0),MATCH('per month Consensus'!CU$4,'annual Consensus'!$C$3:$AE$3,0))),"",INDEX('annual Consensus'!$C$4:$AE$210,MATCH('per month Consensus'!$CE39,'annual Consensus'!$B$4:$B$210,0),MATCH('per month Consensus'!CU$4,'annual Consensus'!$C$3:$AE$3,0)))</f>
        <v>1.8</v>
      </c>
      <c r="CV39" s="18">
        <f>IF(ISNA(INDEX('annual Consensus'!$C$4:$AE$210,MATCH('per month Consensus'!$CE39,'annual Consensus'!$B$4:$B$210,0),MATCH('per month Consensus'!CV$4,'annual Consensus'!$C$3:$AE$3,0))),"",INDEX('annual Consensus'!$C$4:$AE$210,MATCH('per month Consensus'!$CE39,'annual Consensus'!$B$4:$B$210,0),MATCH('per month Consensus'!CV$4,'annual Consensus'!$C$3:$AE$3,0)))</f>
        <v>0</v>
      </c>
      <c r="CW39" s="18">
        <f>IF(ISNA(INDEX('annual Consensus'!$C$4:$AE$210,MATCH('per month Consensus'!$CE39,'annual Consensus'!$B$4:$B$210,0),MATCH('per month Consensus'!CW$4,'annual Consensus'!$C$3:$AE$3,0))),"",INDEX('annual Consensus'!$C$4:$AE$210,MATCH('per month Consensus'!$CE39,'annual Consensus'!$B$4:$B$210,0),MATCH('per month Consensus'!CW$4,'annual Consensus'!$C$3:$AE$3,0)))</f>
        <v>0</v>
      </c>
      <c r="CX39" s="18">
        <f>IF(ISNA(INDEX('annual Consensus'!$C$4:$AE$210,MATCH('per month Consensus'!$CE39,'annual Consensus'!$B$4:$B$210,0),MATCH('per month Consensus'!CX$4,'annual Consensus'!$C$3:$AE$3,0))),"",INDEX('annual Consensus'!$C$4:$AE$210,MATCH('per month Consensus'!$CE39,'annual Consensus'!$B$4:$B$210,0),MATCH('per month Consensus'!CX$4,'annual Consensus'!$C$3:$AE$3,0)))</f>
        <v>0</v>
      </c>
      <c r="CY39" s="18">
        <f>IF(ISNA(INDEX('annual Consensus'!$C$4:$AE$210,MATCH('per month Consensus'!$CE39,'annual Consensus'!$B$4:$B$210,0),MATCH('per month Consensus'!CY$4,'annual Consensus'!$C$3:$AE$3,0))),"",INDEX('annual Consensus'!$C$4:$AE$210,MATCH('per month Consensus'!$CE39,'annual Consensus'!$B$4:$B$210,0),MATCH('per month Consensus'!CY$4,'annual Consensus'!$C$3:$AE$3,0)))</f>
        <v>0</v>
      </c>
      <c r="CZ39" s="18">
        <f>IF(ISNA(INDEX('annual Consensus'!$C$4:$AE$210,MATCH('per month Consensus'!$CE39,'annual Consensus'!$B$4:$B$210,0),MATCH('per month Consensus'!CZ$4,'annual Consensus'!$C$3:$AE$3,0))),"",INDEX('annual Consensus'!$C$4:$AE$210,MATCH('per month Consensus'!$CE39,'annual Consensus'!$B$4:$B$210,0),MATCH('per month Consensus'!CZ$4,'annual Consensus'!$C$3:$AE$3,0)))</f>
        <v>0</v>
      </c>
      <c r="DA39" s="18">
        <f>IF(ISNA(INDEX('annual Consensus'!$C$4:$AE$210,MATCH('per month Consensus'!$CE39,'annual Consensus'!$B$4:$B$210,0),MATCH('per month Consensus'!DA$4,'annual Consensus'!$C$3:$AE$3,0))),"",INDEX('annual Consensus'!$C$4:$AE$210,MATCH('per month Consensus'!$CE39,'annual Consensus'!$B$4:$B$210,0),MATCH('per month Consensus'!DA$4,'annual Consensus'!$C$3:$AE$3,0)))</f>
        <v>0</v>
      </c>
      <c r="DB39" s="18">
        <f>IF(ISNA(INDEX('annual Consensus'!$C$4:$AE$210,MATCH('per month Consensus'!$CE39,'annual Consensus'!$B$4:$B$210,0),MATCH('per month Consensus'!DB$4,'annual Consensus'!$C$3:$AE$3,0))),"",INDEX('annual Consensus'!$C$4:$AE$210,MATCH('per month Consensus'!$CE39,'annual Consensus'!$B$4:$B$210,0),MATCH('per month Consensus'!DB$4,'annual Consensus'!$C$3:$AE$3,0)))</f>
        <v>0</v>
      </c>
      <c r="DC39" s="18">
        <f>IF(ISNA(INDEX('annual Consensus'!$C$4:$AE$210,MATCH('per month Consensus'!$CE39,'annual Consensus'!$B$4:$B$210,0),MATCH('per month Consensus'!DC$4,'annual Consensus'!$C$3:$AE$3,0))),"",INDEX('annual Consensus'!$C$4:$AE$210,MATCH('per month Consensus'!$CE39,'annual Consensus'!$B$4:$B$210,0),MATCH('per month Consensus'!DC$4,'annual Consensus'!$C$3:$AE$3,0)))</f>
        <v>0</v>
      </c>
      <c r="DD39" s="18">
        <f>IF(ISNA(INDEX('annual Consensus'!$C$4:$AE$210,MATCH('per month Consensus'!$CE39,'annual Consensus'!$B$4:$B$210,0),MATCH('per month Consensus'!DD$4,'annual Consensus'!$C$3:$AE$3,0))),"",INDEX('annual Consensus'!$C$4:$AE$210,MATCH('per month Consensus'!$CE39,'annual Consensus'!$B$4:$B$210,0),MATCH('per month Consensus'!DD$4,'annual Consensus'!$C$3:$AE$3,0)))</f>
        <v>0</v>
      </c>
      <c r="DE39" s="18">
        <f>IF(ISNA(INDEX('annual Consensus'!$C$4:$AE$210,MATCH('per month Consensus'!$CE39,'annual Consensus'!$B$4:$B$210,0),MATCH('per month Consensus'!DE$4,'annual Consensus'!$C$3:$AE$3,0))),"",INDEX('annual Consensus'!$C$4:$AE$210,MATCH('per month Consensus'!$CE39,'annual Consensus'!$B$4:$B$210,0),MATCH('per month Consensus'!DE$4,'annual Consensus'!$C$3:$AE$3,0)))</f>
        <v>0</v>
      </c>
      <c r="DF39" s="18">
        <f>IF(ISNA(INDEX('annual Consensus'!$C$4:$AE$210,MATCH('per month Consensus'!$CE39,'annual Consensus'!$B$4:$B$210,0),MATCH('per month Consensus'!DF$4,'annual Consensus'!$C$3:$AE$3,0))),"",INDEX('annual Consensus'!$C$4:$AE$210,MATCH('per month Consensus'!$CE39,'annual Consensus'!$B$4:$B$210,0),MATCH('per month Consensus'!DF$4,'annual Consensus'!$C$3:$AE$3,0)))</f>
        <v>0</v>
      </c>
      <c r="DG39" s="18">
        <f>IF(ISNA(INDEX('annual Consensus'!$C$4:$AE$210,MATCH('per month Consensus'!$CE39,'annual Consensus'!$B$4:$B$210,0),MATCH('per month Consensus'!DG$4,'annual Consensus'!$C$3:$AE$3,0))),"",INDEX('annual Consensus'!$C$4:$AE$210,MATCH('per month Consensus'!$CE39,'annual Consensus'!$B$4:$B$210,0),MATCH('per month Consensus'!DG$4,'annual Consensus'!$C$3:$AE$3,0)))</f>
        <v>0</v>
      </c>
      <c r="DH39" s="18">
        <f>IF(ISNA(INDEX('annual Consensus'!$C$4:$AE$210,MATCH('per month Consensus'!$CE39,'annual Consensus'!$B$4:$B$210,0),MATCH('per month Consensus'!DH$4,'annual Consensus'!$C$3:$AE$3,0))),"",INDEX('annual Consensus'!$C$4:$AE$210,MATCH('per month Consensus'!$CE39,'annual Consensus'!$B$4:$B$210,0),MATCH('per month Consensus'!DH$4,'annual Consensus'!$C$3:$AE$3,0)))</f>
        <v>0</v>
      </c>
      <c r="DI39" s="18">
        <f>IF(ISNA(INDEX('annual Consensus'!$C$4:$AE$210,MATCH('per month Consensus'!$CE39,'annual Consensus'!$B$4:$B$210,0),MATCH('per month Consensus'!DI$4,'annual Consensus'!$C$3:$AE$3,0))),"",INDEX('annual Consensus'!$C$4:$AE$210,MATCH('per month Consensus'!$CE39,'annual Consensus'!$B$4:$B$210,0),MATCH('per month Consensus'!DI$4,'annual Consensus'!$C$3:$AE$3,0)))</f>
        <v>0</v>
      </c>
      <c r="DJ39" s="18">
        <f>IF(ISNA(INDEX('annual Consensus'!$C$4:$AE$210,MATCH('per month Consensus'!$CE39,'annual Consensus'!$B$4:$B$210,0),MATCH('per month Consensus'!DJ$4,'annual Consensus'!$C$3:$AE$3,0))),"",INDEX('annual Consensus'!$C$4:$AE$210,MATCH('per month Consensus'!$CE39,'annual Consensus'!$B$4:$B$210,0),MATCH('per month Consensus'!DJ$4,'annual Consensus'!$C$3:$AE$3,0)))</f>
        <v>0</v>
      </c>
      <c r="DK39" s="18">
        <f>IF(ISNA(INDEX('annual Consensus'!$C$4:$AE$210,MATCH('per month Consensus'!$CE39,'annual Consensus'!$B$4:$B$210,0),MATCH('per month Consensus'!DK$4,'annual Consensus'!$C$3:$AE$3,0))),"",INDEX('annual Consensus'!$C$4:$AE$210,MATCH('per month Consensus'!$CE39,'annual Consensus'!$B$4:$B$210,0),MATCH('per month Consensus'!DK$4,'annual Consensus'!$C$3:$AE$3,0)))</f>
        <v>0</v>
      </c>
      <c r="DL39" s="18">
        <f>IF(ISNA(INDEX('annual Consensus'!$C$4:$AE$210,MATCH('per month Consensus'!$CE39,'annual Consensus'!$B$4:$B$210,0),MATCH('per month Consensus'!DL$4,'annual Consensus'!$C$3:$AE$3,0))),"",INDEX('annual Consensus'!$C$4:$AE$210,MATCH('per month Consensus'!$CE39,'annual Consensus'!$B$4:$B$210,0),MATCH('per month Consensus'!DL$4,'annual Consensus'!$C$3:$AE$3,0)))</f>
        <v>0</v>
      </c>
      <c r="DM39" s="18">
        <f>IF(ISNA(INDEX('annual Consensus'!$C$4:$AE$210,MATCH('per month Consensus'!$CE39,'annual Consensus'!$B$4:$B$210,0),MATCH('per month Consensus'!DM$4,'annual Consensus'!$C$3:$AE$3,0))),"",INDEX('annual Consensus'!$C$4:$AE$210,MATCH('per month Consensus'!$CE39,'annual Consensus'!$B$4:$B$210,0),MATCH('per month Consensus'!DM$4,'annual Consensus'!$C$3:$AE$3,0)))</f>
        <v>0</v>
      </c>
      <c r="DN39" s="18">
        <f>IF(ISNA(INDEX('annual Consensus'!$C$4:$AE$210,MATCH('per month Consensus'!$CE39,'annual Consensus'!$B$4:$B$210,0),MATCH('per month Consensus'!DN$4,'annual Consensus'!$C$3:$AE$3,0))),"",INDEX('annual Consensus'!$C$4:$AE$210,MATCH('per month Consensus'!$CE39,'annual Consensus'!$B$4:$B$210,0),MATCH('per month Consensus'!DN$4,'annual Consensus'!$C$3:$AE$3,0)))</f>
        <v>0</v>
      </c>
      <c r="DO39" s="18">
        <f>IF(ISNA(INDEX('annual Consensus'!$C$4:$AE$210,MATCH('per month Consensus'!$CE39,'annual Consensus'!$B$4:$B$210,0),MATCH('per month Consensus'!DO$4,'annual Consensus'!$C$3:$AE$3,0))),"",INDEX('annual Consensus'!$C$4:$AE$210,MATCH('per month Consensus'!$CE39,'annual Consensus'!$B$4:$B$210,0),MATCH('per month Consensus'!DO$4,'annual Consensus'!$C$3:$AE$3,0)))</f>
        <v>0</v>
      </c>
      <c r="DR39" s="18">
        <f t="shared" si="2"/>
        <v>2.2999999999999998</v>
      </c>
      <c r="DS39" s="18" t="str">
        <f t="shared" si="3"/>
        <v/>
      </c>
      <c r="DT39" s="18" t="str">
        <f t="shared" si="4"/>
        <v/>
      </c>
      <c r="DU39" s="18" t="str">
        <f t="shared" si="5"/>
        <v/>
      </c>
      <c r="DV39" s="18" t="str">
        <f t="shared" si="6"/>
        <v/>
      </c>
      <c r="DW39" s="18" t="str">
        <f t="shared" si="7"/>
        <v/>
      </c>
      <c r="DX39" s="18" t="str">
        <f t="shared" si="8"/>
        <v/>
      </c>
      <c r="DY39" s="18" t="str">
        <f t="shared" si="9"/>
        <v/>
      </c>
      <c r="DZ39" s="18">
        <f t="shared" si="10"/>
        <v>1.8</v>
      </c>
      <c r="EA39" s="18" t="str">
        <f t="shared" si="11"/>
        <v/>
      </c>
      <c r="EB39" s="18" t="str">
        <f t="shared" si="12"/>
        <v/>
      </c>
      <c r="EC39" s="18" t="str">
        <f t="shared" si="13"/>
        <v/>
      </c>
      <c r="ED39" s="18" t="str">
        <f t="shared" si="14"/>
        <v/>
      </c>
      <c r="EE39" s="18" t="str">
        <f t="shared" si="15"/>
        <v/>
      </c>
      <c r="EF39" s="18" t="str">
        <f t="shared" si="16"/>
        <v/>
      </c>
      <c r="EG39" s="18" t="str">
        <f t="shared" si="17"/>
        <v/>
      </c>
      <c r="EH39" s="18" t="str">
        <f t="shared" si="18"/>
        <v/>
      </c>
      <c r="EI39" s="18" t="str">
        <f t="shared" si="19"/>
        <v/>
      </c>
      <c r="EJ39" s="18" t="str">
        <f t="shared" si="20"/>
        <v/>
      </c>
      <c r="EK39" s="18" t="str">
        <f t="shared" si="21"/>
        <v/>
      </c>
      <c r="EL39" s="18" t="str">
        <f t="shared" si="22"/>
        <v/>
      </c>
      <c r="EM39" s="18" t="str">
        <f t="shared" si="23"/>
        <v/>
      </c>
      <c r="EN39" s="18" t="str">
        <f t="shared" si="24"/>
        <v/>
      </c>
      <c r="EO39" s="18" t="str">
        <f t="shared" si="25"/>
        <v/>
      </c>
      <c r="EP39" s="18" t="str">
        <f t="shared" si="26"/>
        <v/>
      </c>
      <c r="EQ39" s="18" t="str">
        <f t="shared" si="27"/>
        <v/>
      </c>
      <c r="ER39" s="18" t="str">
        <f t="shared" si="28"/>
        <v/>
      </c>
      <c r="ES39" s="18" t="str">
        <f t="shared" si="29"/>
        <v/>
      </c>
      <c r="ET39" s="18" t="str">
        <f t="shared" si="30"/>
        <v/>
      </c>
      <c r="EV39" s="86">
        <v>37012</v>
      </c>
      <c r="EW39" s="57" t="str">
        <f>IF(ISNA(VLOOKUP('per month Consensus'!$EV39,'5y averages Consensus'!$AG$9:$AK$36,'per month Consensus'!EW$2,FALSE)),"",VLOOKUP('per month Consensus'!$EV39,'5y averages Consensus'!$AG$9:$AK$36,'per month Consensus'!EW$2,FALSE))</f>
        <v/>
      </c>
      <c r="EX39" s="58" t="str">
        <f>IF(ISNA(VLOOKUP('per month Consensus'!$EV39,'5y averages Consensus'!$AG$9:$AK$36,'per month Consensus'!EX$2,FALSE)),"",VLOOKUP('per month Consensus'!$EV39,'5y averages Consensus'!$AG$9:$AK$36,'per month Consensus'!EX$2,FALSE))</f>
        <v/>
      </c>
      <c r="EY39" s="58" t="str">
        <f>IF(ISNA(VLOOKUP('per month Consensus'!$EV39,'5y averages Consensus'!$AG$9:$AK$36,'per month Consensus'!EY$2,FALSE)),"",VLOOKUP('per month Consensus'!$EV39,'5y averages Consensus'!$AG$9:$AK$36,'per month Consensus'!EY$2,FALSE))</f>
        <v/>
      </c>
      <c r="EZ39" s="59" t="str">
        <f>IF(ISNA(VLOOKUP('per month Consensus'!$EV39,'5y averages Consensus'!$AG$9:$AK$36,'per month Consensus'!EZ$2,FALSE)),"",VLOOKUP('per month Consensus'!$EV39,'5y averages Consensus'!$AG$9:$AK$36,'per month Consensus'!EZ$2,FALSE))</f>
        <v/>
      </c>
      <c r="FB39" s="53" t="str">
        <f t="shared" si="31"/>
        <v/>
      </c>
      <c r="FC39" s="53" t="str">
        <f t="shared" si="32"/>
        <v/>
      </c>
      <c r="FD39" s="53" t="str">
        <f t="shared" si="33"/>
        <v/>
      </c>
      <c r="FE39" s="53" t="str">
        <f t="shared" si="34"/>
        <v/>
      </c>
    </row>
    <row r="40" spans="2:161" x14ac:dyDescent="0.25">
      <c r="B40" s="22">
        <v>42036</v>
      </c>
      <c r="C40" s="18">
        <f>VLOOKUP($B40,'Data Consensus annual'!$BH$9:$BN$215,'per month Consensus'!C$1,FALSE)</f>
        <v>-0.12483729287478716</v>
      </c>
      <c r="D40" s="18">
        <f>VLOOKUP($B40,'Data Consensus annual'!$BH$9:$BN$215,'per month Consensus'!D$1,FALSE)</f>
        <v>1.0957628756698738</v>
      </c>
      <c r="E40" s="18" t="str">
        <f>VLOOKUP($B40,'Data Consensus annual'!$BH$9:$BN$215,'per month Consensus'!E$1,FALSE)</f>
        <v/>
      </c>
      <c r="F40" s="18" t="str">
        <f>VLOOKUP($B40,'Data Consensus annual'!$BH$9:$BN$215,'per month Consensus'!F$1,FALSE)</f>
        <v/>
      </c>
      <c r="G40" s="18" t="str">
        <f>VLOOKUP($B40,'Data Consensus annual'!$BH$9:$BN$215,'per month Consensus'!G$1,FALSE)</f>
        <v/>
      </c>
      <c r="H40" s="18" t="str">
        <f>VLOOKUP($B40,'Data Consensus annual'!$BH$9:$BN$215,'per month Consensus'!H$1,FALSE)</f>
        <v/>
      </c>
      <c r="I40" s="5"/>
      <c r="J40" s="27"/>
      <c r="K40" s="5"/>
      <c r="L40" s="5"/>
      <c r="M40" s="5"/>
      <c r="N40" s="5"/>
      <c r="CE40" s="14">
        <v>37043</v>
      </c>
      <c r="CF40" s="18">
        <f>IF(ISNA(VLOOKUP($CE40,'quarters Consensus'!$GJ$9:$GP$25,'per month Consensus'!J$1,FALSE)),"",VLOOKUP($CE40,'quarters Consensus'!$GJ$9:$GP$25,'per month Consensus'!J$1,FALSE))</f>
        <v>2.6781000000000001</v>
      </c>
      <c r="CG40" s="18">
        <f>IF(ISNA(VLOOKUP($CE40,'quarters Consensus'!$GJ$9:$GP$25,'per month Consensus'!K$1,FALSE)),"",VLOOKUP($CE40,'quarters Consensus'!$GJ$9:$GP$25,'per month Consensus'!K$1,FALSE))</f>
        <v>2.4439000000000002</v>
      </c>
      <c r="CH40" s="18">
        <f>IF(ISNA(VLOOKUP($CE40,'quarters Consensus'!$GJ$9:$GP$25,'per month Consensus'!L$1,FALSE)),"",VLOOKUP($CE40,'quarters Consensus'!$GJ$9:$GP$25,'per month Consensus'!L$1,FALSE))</f>
        <v>2.2688999999999999</v>
      </c>
      <c r="CI40" s="18">
        <f>IF(ISNA(VLOOKUP($CE40,'quarters Consensus'!$GJ$9:$GP$25,'per month Consensus'!M$1,FALSE)),"",VLOOKUP($CE40,'quarters Consensus'!$GJ$9:$GP$25,'per month Consensus'!M$1,FALSE))</f>
        <v>1.8104</v>
      </c>
      <c r="CJ40" s="18">
        <f>IF(ISNA(VLOOKUP($CE40,'quarters Consensus'!$GJ$9:$GP$25,'per month Consensus'!N$1,FALSE)),"",VLOOKUP($CE40,'quarters Consensus'!$GJ$9:$GP$25,'per month Consensus'!N$1,FALSE))</f>
        <v>1.8281000000000001</v>
      </c>
      <c r="CK40" s="18">
        <f>IF(ISNA(VLOOKUP($CE40,'quarters Consensus'!$GJ$9:$GP$25,'per month Consensus'!O$1,FALSE)),"",VLOOKUP($CE40,'quarters Consensus'!$GJ$9:$GP$25,'per month Consensus'!O$1,FALSE))</f>
        <v>1.8520000000000001</v>
      </c>
      <c r="CL40" s="18"/>
      <c r="CM40" s="18">
        <f>IF(ISNA(INDEX('annual Consensus'!$C$4:$AE$210,MATCH('per month Consensus'!$CE40,'annual Consensus'!$B$4:$B$210,0),MATCH('per month Consensus'!CM$4,'annual Consensus'!$C$3:$AE$3,0))),"",INDEX('annual Consensus'!$C$4:$AE$210,MATCH('per month Consensus'!$CE40,'annual Consensus'!$B$4:$B$210,0),MATCH('per month Consensus'!CM$4,'annual Consensus'!$C$3:$AE$3,0)))</f>
        <v>2.5</v>
      </c>
      <c r="CN40" s="18">
        <f>IF(ISNA(INDEX('annual Consensus'!$C$4:$AE$210,MATCH('per month Consensus'!$CE40,'annual Consensus'!$B$4:$B$210,0),MATCH('per month Consensus'!CN$4,'annual Consensus'!$C$3:$AE$3,0))),"",INDEX('annual Consensus'!$C$4:$AE$210,MATCH('per month Consensus'!$CE40,'annual Consensus'!$B$4:$B$210,0),MATCH('per month Consensus'!CN$4,'annual Consensus'!$C$3:$AE$3,0)))</f>
        <v>0</v>
      </c>
      <c r="CO40" s="18">
        <f>IF(ISNA(INDEX('annual Consensus'!$C$4:$AE$210,MATCH('per month Consensus'!$CE40,'annual Consensus'!$B$4:$B$210,0),MATCH('per month Consensus'!CO$4,'annual Consensus'!$C$3:$AE$3,0))),"",INDEX('annual Consensus'!$C$4:$AE$210,MATCH('per month Consensus'!$CE40,'annual Consensus'!$B$4:$B$210,0),MATCH('per month Consensus'!CO$4,'annual Consensus'!$C$3:$AE$3,0)))</f>
        <v>0</v>
      </c>
      <c r="CP40" s="18">
        <f>IF(ISNA(INDEX('annual Consensus'!$C$4:$AE$210,MATCH('per month Consensus'!$CE40,'annual Consensus'!$B$4:$B$210,0),MATCH('per month Consensus'!CP$4,'annual Consensus'!$C$3:$AE$3,0))),"",INDEX('annual Consensus'!$C$4:$AE$210,MATCH('per month Consensus'!$CE40,'annual Consensus'!$B$4:$B$210,0),MATCH('per month Consensus'!CP$4,'annual Consensus'!$C$3:$AE$3,0)))</f>
        <v>0</v>
      </c>
      <c r="CQ40" s="18">
        <f>IF(ISNA(INDEX('annual Consensus'!$C$4:$AE$210,MATCH('per month Consensus'!$CE40,'annual Consensus'!$B$4:$B$210,0),MATCH('per month Consensus'!CQ$4,'annual Consensus'!$C$3:$AE$3,0))),"",INDEX('annual Consensus'!$C$4:$AE$210,MATCH('per month Consensus'!$CE40,'annual Consensus'!$B$4:$B$210,0),MATCH('per month Consensus'!CQ$4,'annual Consensus'!$C$3:$AE$3,0)))</f>
        <v>0</v>
      </c>
      <c r="CR40" s="18">
        <f>IF(ISNA(INDEX('annual Consensus'!$C$4:$AE$210,MATCH('per month Consensus'!$CE40,'annual Consensus'!$B$4:$B$210,0),MATCH('per month Consensus'!CR$4,'annual Consensus'!$C$3:$AE$3,0))),"",INDEX('annual Consensus'!$C$4:$AE$210,MATCH('per month Consensus'!$CE40,'annual Consensus'!$B$4:$B$210,0),MATCH('per month Consensus'!CR$4,'annual Consensus'!$C$3:$AE$3,0)))</f>
        <v>0</v>
      </c>
      <c r="CS40" s="18">
        <f>IF(ISNA(INDEX('annual Consensus'!$C$4:$AE$210,MATCH('per month Consensus'!$CE40,'annual Consensus'!$B$4:$B$210,0),MATCH('per month Consensus'!CS$4,'annual Consensus'!$C$3:$AE$3,0))),"",INDEX('annual Consensus'!$C$4:$AE$210,MATCH('per month Consensus'!$CE40,'annual Consensus'!$B$4:$B$210,0),MATCH('per month Consensus'!CS$4,'annual Consensus'!$C$3:$AE$3,0)))</f>
        <v>0</v>
      </c>
      <c r="CT40" s="18">
        <f>IF(ISNA(INDEX('annual Consensus'!$C$4:$AE$210,MATCH('per month Consensus'!$CE40,'annual Consensus'!$B$4:$B$210,0),MATCH('per month Consensus'!CT$4,'annual Consensus'!$C$3:$AE$3,0))),"",INDEX('annual Consensus'!$C$4:$AE$210,MATCH('per month Consensus'!$CE40,'annual Consensus'!$B$4:$B$210,0),MATCH('per month Consensus'!CT$4,'annual Consensus'!$C$3:$AE$3,0)))</f>
        <v>1.9</v>
      </c>
      <c r="CU40" s="18">
        <f>IF(ISNA(INDEX('annual Consensus'!$C$4:$AE$210,MATCH('per month Consensus'!$CE40,'annual Consensus'!$B$4:$B$210,0),MATCH('per month Consensus'!CU$4,'annual Consensus'!$C$3:$AE$3,0))),"",INDEX('annual Consensus'!$C$4:$AE$210,MATCH('per month Consensus'!$CE40,'annual Consensus'!$B$4:$B$210,0),MATCH('per month Consensus'!CU$4,'annual Consensus'!$C$3:$AE$3,0)))</f>
        <v>0</v>
      </c>
      <c r="CV40" s="18">
        <f>IF(ISNA(INDEX('annual Consensus'!$C$4:$AE$210,MATCH('per month Consensus'!$CE40,'annual Consensus'!$B$4:$B$210,0),MATCH('per month Consensus'!CV$4,'annual Consensus'!$C$3:$AE$3,0))),"",INDEX('annual Consensus'!$C$4:$AE$210,MATCH('per month Consensus'!$CE40,'annual Consensus'!$B$4:$B$210,0),MATCH('per month Consensus'!CV$4,'annual Consensus'!$C$3:$AE$3,0)))</f>
        <v>0</v>
      </c>
      <c r="CW40" s="18">
        <f>IF(ISNA(INDEX('annual Consensus'!$C$4:$AE$210,MATCH('per month Consensus'!$CE40,'annual Consensus'!$B$4:$B$210,0),MATCH('per month Consensus'!CW$4,'annual Consensus'!$C$3:$AE$3,0))),"",INDEX('annual Consensus'!$C$4:$AE$210,MATCH('per month Consensus'!$CE40,'annual Consensus'!$B$4:$B$210,0),MATCH('per month Consensus'!CW$4,'annual Consensus'!$C$3:$AE$3,0)))</f>
        <v>0</v>
      </c>
      <c r="CX40" s="18">
        <f>IF(ISNA(INDEX('annual Consensus'!$C$4:$AE$210,MATCH('per month Consensus'!$CE40,'annual Consensus'!$B$4:$B$210,0),MATCH('per month Consensus'!CX$4,'annual Consensus'!$C$3:$AE$3,0))),"",INDEX('annual Consensus'!$C$4:$AE$210,MATCH('per month Consensus'!$CE40,'annual Consensus'!$B$4:$B$210,0),MATCH('per month Consensus'!CX$4,'annual Consensus'!$C$3:$AE$3,0)))</f>
        <v>0</v>
      </c>
      <c r="CY40" s="18">
        <f>IF(ISNA(INDEX('annual Consensus'!$C$4:$AE$210,MATCH('per month Consensus'!$CE40,'annual Consensus'!$B$4:$B$210,0),MATCH('per month Consensus'!CY$4,'annual Consensus'!$C$3:$AE$3,0))),"",INDEX('annual Consensus'!$C$4:$AE$210,MATCH('per month Consensus'!$CE40,'annual Consensus'!$B$4:$B$210,0),MATCH('per month Consensus'!CY$4,'annual Consensus'!$C$3:$AE$3,0)))</f>
        <v>0</v>
      </c>
      <c r="CZ40" s="18">
        <f>IF(ISNA(INDEX('annual Consensus'!$C$4:$AE$210,MATCH('per month Consensus'!$CE40,'annual Consensus'!$B$4:$B$210,0),MATCH('per month Consensus'!CZ$4,'annual Consensus'!$C$3:$AE$3,0))),"",INDEX('annual Consensus'!$C$4:$AE$210,MATCH('per month Consensus'!$CE40,'annual Consensus'!$B$4:$B$210,0),MATCH('per month Consensus'!CZ$4,'annual Consensus'!$C$3:$AE$3,0)))</f>
        <v>0</v>
      </c>
      <c r="DA40" s="18">
        <f>IF(ISNA(INDEX('annual Consensus'!$C$4:$AE$210,MATCH('per month Consensus'!$CE40,'annual Consensus'!$B$4:$B$210,0),MATCH('per month Consensus'!DA$4,'annual Consensus'!$C$3:$AE$3,0))),"",INDEX('annual Consensus'!$C$4:$AE$210,MATCH('per month Consensus'!$CE40,'annual Consensus'!$B$4:$B$210,0),MATCH('per month Consensus'!DA$4,'annual Consensus'!$C$3:$AE$3,0)))</f>
        <v>0</v>
      </c>
      <c r="DB40" s="18">
        <f>IF(ISNA(INDEX('annual Consensus'!$C$4:$AE$210,MATCH('per month Consensus'!$CE40,'annual Consensus'!$B$4:$B$210,0),MATCH('per month Consensus'!DB$4,'annual Consensus'!$C$3:$AE$3,0))),"",INDEX('annual Consensus'!$C$4:$AE$210,MATCH('per month Consensus'!$CE40,'annual Consensus'!$B$4:$B$210,0),MATCH('per month Consensus'!DB$4,'annual Consensus'!$C$3:$AE$3,0)))</f>
        <v>0</v>
      </c>
      <c r="DC40" s="18">
        <f>IF(ISNA(INDEX('annual Consensus'!$C$4:$AE$210,MATCH('per month Consensus'!$CE40,'annual Consensus'!$B$4:$B$210,0),MATCH('per month Consensus'!DC$4,'annual Consensus'!$C$3:$AE$3,0))),"",INDEX('annual Consensus'!$C$4:$AE$210,MATCH('per month Consensus'!$CE40,'annual Consensus'!$B$4:$B$210,0),MATCH('per month Consensus'!DC$4,'annual Consensus'!$C$3:$AE$3,0)))</f>
        <v>0</v>
      </c>
      <c r="DD40" s="18">
        <f>IF(ISNA(INDEX('annual Consensus'!$C$4:$AE$210,MATCH('per month Consensus'!$CE40,'annual Consensus'!$B$4:$B$210,0),MATCH('per month Consensus'!DD$4,'annual Consensus'!$C$3:$AE$3,0))),"",INDEX('annual Consensus'!$C$4:$AE$210,MATCH('per month Consensus'!$CE40,'annual Consensus'!$B$4:$B$210,0),MATCH('per month Consensus'!DD$4,'annual Consensus'!$C$3:$AE$3,0)))</f>
        <v>0</v>
      </c>
      <c r="DE40" s="18">
        <f>IF(ISNA(INDEX('annual Consensus'!$C$4:$AE$210,MATCH('per month Consensus'!$CE40,'annual Consensus'!$B$4:$B$210,0),MATCH('per month Consensus'!DE$4,'annual Consensus'!$C$3:$AE$3,0))),"",INDEX('annual Consensus'!$C$4:$AE$210,MATCH('per month Consensus'!$CE40,'annual Consensus'!$B$4:$B$210,0),MATCH('per month Consensus'!DE$4,'annual Consensus'!$C$3:$AE$3,0)))</f>
        <v>0</v>
      </c>
      <c r="DF40" s="18">
        <f>IF(ISNA(INDEX('annual Consensus'!$C$4:$AE$210,MATCH('per month Consensus'!$CE40,'annual Consensus'!$B$4:$B$210,0),MATCH('per month Consensus'!DF$4,'annual Consensus'!$C$3:$AE$3,0))),"",INDEX('annual Consensus'!$C$4:$AE$210,MATCH('per month Consensus'!$CE40,'annual Consensus'!$B$4:$B$210,0),MATCH('per month Consensus'!DF$4,'annual Consensus'!$C$3:$AE$3,0)))</f>
        <v>0</v>
      </c>
      <c r="DG40" s="18">
        <f>IF(ISNA(INDEX('annual Consensus'!$C$4:$AE$210,MATCH('per month Consensus'!$CE40,'annual Consensus'!$B$4:$B$210,0),MATCH('per month Consensus'!DG$4,'annual Consensus'!$C$3:$AE$3,0))),"",INDEX('annual Consensus'!$C$4:$AE$210,MATCH('per month Consensus'!$CE40,'annual Consensus'!$B$4:$B$210,0),MATCH('per month Consensus'!DG$4,'annual Consensus'!$C$3:$AE$3,0)))</f>
        <v>0</v>
      </c>
      <c r="DH40" s="18">
        <f>IF(ISNA(INDEX('annual Consensus'!$C$4:$AE$210,MATCH('per month Consensus'!$CE40,'annual Consensus'!$B$4:$B$210,0),MATCH('per month Consensus'!DH$4,'annual Consensus'!$C$3:$AE$3,0))),"",INDEX('annual Consensus'!$C$4:$AE$210,MATCH('per month Consensus'!$CE40,'annual Consensus'!$B$4:$B$210,0),MATCH('per month Consensus'!DH$4,'annual Consensus'!$C$3:$AE$3,0)))</f>
        <v>0</v>
      </c>
      <c r="DI40" s="18">
        <f>IF(ISNA(INDEX('annual Consensus'!$C$4:$AE$210,MATCH('per month Consensus'!$CE40,'annual Consensus'!$B$4:$B$210,0),MATCH('per month Consensus'!DI$4,'annual Consensus'!$C$3:$AE$3,0))),"",INDEX('annual Consensus'!$C$4:$AE$210,MATCH('per month Consensus'!$CE40,'annual Consensus'!$B$4:$B$210,0),MATCH('per month Consensus'!DI$4,'annual Consensus'!$C$3:$AE$3,0)))</f>
        <v>0</v>
      </c>
      <c r="DJ40" s="18">
        <f>IF(ISNA(INDEX('annual Consensus'!$C$4:$AE$210,MATCH('per month Consensus'!$CE40,'annual Consensus'!$B$4:$B$210,0),MATCH('per month Consensus'!DJ$4,'annual Consensus'!$C$3:$AE$3,0))),"",INDEX('annual Consensus'!$C$4:$AE$210,MATCH('per month Consensus'!$CE40,'annual Consensus'!$B$4:$B$210,0),MATCH('per month Consensus'!DJ$4,'annual Consensus'!$C$3:$AE$3,0)))</f>
        <v>0</v>
      </c>
      <c r="DK40" s="18">
        <f>IF(ISNA(INDEX('annual Consensus'!$C$4:$AE$210,MATCH('per month Consensus'!$CE40,'annual Consensus'!$B$4:$B$210,0),MATCH('per month Consensus'!DK$4,'annual Consensus'!$C$3:$AE$3,0))),"",INDEX('annual Consensus'!$C$4:$AE$210,MATCH('per month Consensus'!$CE40,'annual Consensus'!$B$4:$B$210,0),MATCH('per month Consensus'!DK$4,'annual Consensus'!$C$3:$AE$3,0)))</f>
        <v>0</v>
      </c>
      <c r="DL40" s="18">
        <f>IF(ISNA(INDEX('annual Consensus'!$C$4:$AE$210,MATCH('per month Consensus'!$CE40,'annual Consensus'!$B$4:$B$210,0),MATCH('per month Consensus'!DL$4,'annual Consensus'!$C$3:$AE$3,0))),"",INDEX('annual Consensus'!$C$4:$AE$210,MATCH('per month Consensus'!$CE40,'annual Consensus'!$B$4:$B$210,0),MATCH('per month Consensus'!DL$4,'annual Consensus'!$C$3:$AE$3,0)))</f>
        <v>0</v>
      </c>
      <c r="DM40" s="18">
        <f>IF(ISNA(INDEX('annual Consensus'!$C$4:$AE$210,MATCH('per month Consensus'!$CE40,'annual Consensus'!$B$4:$B$210,0),MATCH('per month Consensus'!DM$4,'annual Consensus'!$C$3:$AE$3,0))),"",INDEX('annual Consensus'!$C$4:$AE$210,MATCH('per month Consensus'!$CE40,'annual Consensus'!$B$4:$B$210,0),MATCH('per month Consensus'!DM$4,'annual Consensus'!$C$3:$AE$3,0)))</f>
        <v>0</v>
      </c>
      <c r="DN40" s="18">
        <f>IF(ISNA(INDEX('annual Consensus'!$C$4:$AE$210,MATCH('per month Consensus'!$CE40,'annual Consensus'!$B$4:$B$210,0),MATCH('per month Consensus'!DN$4,'annual Consensus'!$C$3:$AE$3,0))),"",INDEX('annual Consensus'!$C$4:$AE$210,MATCH('per month Consensus'!$CE40,'annual Consensus'!$B$4:$B$210,0),MATCH('per month Consensus'!DN$4,'annual Consensus'!$C$3:$AE$3,0)))</f>
        <v>0</v>
      </c>
      <c r="DO40" s="18">
        <f>IF(ISNA(INDEX('annual Consensus'!$C$4:$AE$210,MATCH('per month Consensus'!$CE40,'annual Consensus'!$B$4:$B$210,0),MATCH('per month Consensus'!DO$4,'annual Consensus'!$C$3:$AE$3,0))),"",INDEX('annual Consensus'!$C$4:$AE$210,MATCH('per month Consensus'!$CE40,'annual Consensus'!$B$4:$B$210,0),MATCH('per month Consensus'!DO$4,'annual Consensus'!$C$3:$AE$3,0)))</f>
        <v>0</v>
      </c>
      <c r="DR40" s="18">
        <f t="shared" si="2"/>
        <v>2.5</v>
      </c>
      <c r="DS40" s="18" t="str">
        <f t="shared" si="3"/>
        <v/>
      </c>
      <c r="DT40" s="18" t="str">
        <f t="shared" si="4"/>
        <v/>
      </c>
      <c r="DU40" s="18" t="str">
        <f t="shared" si="5"/>
        <v/>
      </c>
      <c r="DV40" s="18" t="str">
        <f t="shared" si="6"/>
        <v/>
      </c>
      <c r="DW40" s="18" t="str">
        <f t="shared" si="7"/>
        <v/>
      </c>
      <c r="DX40" s="18" t="str">
        <f t="shared" si="8"/>
        <v/>
      </c>
      <c r="DY40" s="18">
        <f t="shared" si="9"/>
        <v>1.9</v>
      </c>
      <c r="DZ40" s="18" t="str">
        <f t="shared" si="10"/>
        <v/>
      </c>
      <c r="EA40" s="18" t="str">
        <f t="shared" si="11"/>
        <v/>
      </c>
      <c r="EB40" s="18" t="str">
        <f t="shared" si="12"/>
        <v/>
      </c>
      <c r="EC40" s="18" t="str">
        <f t="shared" si="13"/>
        <v/>
      </c>
      <c r="ED40" s="18" t="str">
        <f t="shared" si="14"/>
        <v/>
      </c>
      <c r="EE40" s="18" t="str">
        <f t="shared" si="15"/>
        <v/>
      </c>
      <c r="EF40" s="18" t="str">
        <f t="shared" si="16"/>
        <v/>
      </c>
      <c r="EG40" s="18" t="str">
        <f t="shared" si="17"/>
        <v/>
      </c>
      <c r="EH40" s="18" t="str">
        <f t="shared" si="18"/>
        <v/>
      </c>
      <c r="EI40" s="18" t="str">
        <f t="shared" si="19"/>
        <v/>
      </c>
      <c r="EJ40" s="18" t="str">
        <f t="shared" si="20"/>
        <v/>
      </c>
      <c r="EK40" s="18" t="str">
        <f t="shared" si="21"/>
        <v/>
      </c>
      <c r="EL40" s="18" t="str">
        <f t="shared" si="22"/>
        <v/>
      </c>
      <c r="EM40" s="18" t="str">
        <f t="shared" si="23"/>
        <v/>
      </c>
      <c r="EN40" s="18" t="str">
        <f t="shared" si="24"/>
        <v/>
      </c>
      <c r="EO40" s="18" t="str">
        <f t="shared" si="25"/>
        <v/>
      </c>
      <c r="EP40" s="18" t="str">
        <f t="shared" si="26"/>
        <v/>
      </c>
      <c r="EQ40" s="18" t="str">
        <f t="shared" si="27"/>
        <v/>
      </c>
      <c r="ER40" s="18" t="str">
        <f t="shared" si="28"/>
        <v/>
      </c>
      <c r="ES40" s="18" t="str">
        <f t="shared" si="29"/>
        <v/>
      </c>
      <c r="ET40" s="18" t="str">
        <f t="shared" si="30"/>
        <v/>
      </c>
      <c r="EV40" s="86">
        <v>37043</v>
      </c>
      <c r="EW40" s="57" t="str">
        <f>IF(ISNA(VLOOKUP('per month Consensus'!$EV40,'5y averages Consensus'!$AG$9:$AK$36,'per month Consensus'!EW$2,FALSE)),"",VLOOKUP('per month Consensus'!$EV40,'5y averages Consensus'!$AG$9:$AK$36,'per month Consensus'!EW$2,FALSE))</f>
        <v/>
      </c>
      <c r="EX40" s="58" t="str">
        <f>IF(ISNA(VLOOKUP('per month Consensus'!$EV40,'5y averages Consensus'!$AG$9:$AK$36,'per month Consensus'!EX$2,FALSE)),"",VLOOKUP('per month Consensus'!$EV40,'5y averages Consensus'!$AG$9:$AK$36,'per month Consensus'!EX$2,FALSE))</f>
        <v/>
      </c>
      <c r="EY40" s="58" t="str">
        <f>IF(ISNA(VLOOKUP('per month Consensus'!$EV40,'5y averages Consensus'!$AG$9:$AK$36,'per month Consensus'!EY$2,FALSE)),"",VLOOKUP('per month Consensus'!$EV40,'5y averages Consensus'!$AG$9:$AK$36,'per month Consensus'!EY$2,FALSE))</f>
        <v/>
      </c>
      <c r="EZ40" s="59" t="str">
        <f>IF(ISNA(VLOOKUP('per month Consensus'!$EV40,'5y averages Consensus'!$AG$9:$AK$36,'per month Consensus'!EZ$2,FALSE)),"",VLOOKUP('per month Consensus'!$EV40,'5y averages Consensus'!$AG$9:$AK$36,'per month Consensus'!EZ$2,FALSE))</f>
        <v/>
      </c>
      <c r="FB40" s="53" t="str">
        <f t="shared" si="31"/>
        <v/>
      </c>
      <c r="FC40" s="53" t="str">
        <f t="shared" si="32"/>
        <v/>
      </c>
      <c r="FD40" s="53" t="str">
        <f t="shared" si="33"/>
        <v/>
      </c>
      <c r="FE40" s="53" t="str">
        <f t="shared" si="34"/>
        <v/>
      </c>
    </row>
    <row r="41" spans="2:161" x14ac:dyDescent="0.25">
      <c r="B41" s="25"/>
      <c r="C41" s="27"/>
      <c r="D41" s="27"/>
      <c r="E41" s="5"/>
      <c r="F41" s="137" t="s">
        <v>328</v>
      </c>
      <c r="G41" s="137"/>
      <c r="H41" s="137"/>
      <c r="I41" s="137"/>
      <c r="J41" s="137"/>
      <c r="K41" s="137"/>
      <c r="L41" s="137"/>
      <c r="CE41" s="14">
        <v>37073</v>
      </c>
      <c r="CF41" s="18" t="str">
        <f>IF(ISNA(VLOOKUP($CE41,'quarters Consensus'!$GJ$9:$GP$25,'per month Consensus'!J$1,FALSE)),"",VLOOKUP($CE41,'quarters Consensus'!$GJ$9:$GP$25,'per month Consensus'!J$1,FALSE))</f>
        <v/>
      </c>
      <c r="CG41" s="18" t="str">
        <f>IF(ISNA(VLOOKUP($CE41,'quarters Consensus'!$GJ$9:$GP$25,'per month Consensus'!K$1,FALSE)),"",VLOOKUP($CE41,'quarters Consensus'!$GJ$9:$GP$25,'per month Consensus'!K$1,FALSE))</f>
        <v/>
      </c>
      <c r="CH41" s="18" t="str">
        <f>IF(ISNA(VLOOKUP($CE41,'quarters Consensus'!$GJ$9:$GP$25,'per month Consensus'!L$1,FALSE)),"",VLOOKUP($CE41,'quarters Consensus'!$GJ$9:$GP$25,'per month Consensus'!L$1,FALSE))</f>
        <v/>
      </c>
      <c r="CI41" s="18" t="str">
        <f>IF(ISNA(VLOOKUP($CE41,'quarters Consensus'!$GJ$9:$GP$25,'per month Consensus'!M$1,FALSE)),"",VLOOKUP($CE41,'quarters Consensus'!$GJ$9:$GP$25,'per month Consensus'!M$1,FALSE))</f>
        <v/>
      </c>
      <c r="CJ41" s="18" t="str">
        <f>IF(ISNA(VLOOKUP($CE41,'quarters Consensus'!$GJ$9:$GP$25,'per month Consensus'!N$1,FALSE)),"",VLOOKUP($CE41,'quarters Consensus'!$GJ$9:$GP$25,'per month Consensus'!N$1,FALSE))</f>
        <v/>
      </c>
      <c r="CK41" s="18" t="str">
        <f>IF(ISNA(VLOOKUP($CE41,'quarters Consensus'!$GJ$9:$GP$25,'per month Consensus'!O$1,FALSE)),"",VLOOKUP($CE41,'quarters Consensus'!$GJ$9:$GP$25,'per month Consensus'!O$1,FALSE))</f>
        <v/>
      </c>
      <c r="CL41" s="18"/>
      <c r="CM41" s="18">
        <f>IF(ISNA(INDEX('annual Consensus'!$C$4:$AE$210,MATCH('per month Consensus'!$CE41,'annual Consensus'!$B$4:$B$210,0),MATCH('per month Consensus'!CM$4,'annual Consensus'!$C$3:$AE$3,0))),"",INDEX('annual Consensus'!$C$4:$AE$210,MATCH('per month Consensus'!$CE41,'annual Consensus'!$B$4:$B$210,0),MATCH('per month Consensus'!CM$4,'annual Consensus'!$C$3:$AE$3,0)))</f>
        <v>2.7</v>
      </c>
      <c r="CN41" s="18">
        <f>IF(ISNA(INDEX('annual Consensus'!$C$4:$AE$210,MATCH('per month Consensus'!$CE41,'annual Consensus'!$B$4:$B$210,0),MATCH('per month Consensus'!CN$4,'annual Consensus'!$C$3:$AE$3,0))),"",INDEX('annual Consensus'!$C$4:$AE$210,MATCH('per month Consensus'!$CE41,'annual Consensus'!$B$4:$B$210,0),MATCH('per month Consensus'!CN$4,'annual Consensus'!$C$3:$AE$3,0)))</f>
        <v>0</v>
      </c>
      <c r="CO41" s="18">
        <f>IF(ISNA(INDEX('annual Consensus'!$C$4:$AE$210,MATCH('per month Consensus'!$CE41,'annual Consensus'!$B$4:$B$210,0),MATCH('per month Consensus'!CO$4,'annual Consensus'!$C$3:$AE$3,0))),"",INDEX('annual Consensus'!$C$4:$AE$210,MATCH('per month Consensus'!$CE41,'annual Consensus'!$B$4:$B$210,0),MATCH('per month Consensus'!CO$4,'annual Consensus'!$C$3:$AE$3,0)))</f>
        <v>0</v>
      </c>
      <c r="CP41" s="18">
        <f>IF(ISNA(INDEX('annual Consensus'!$C$4:$AE$210,MATCH('per month Consensus'!$CE41,'annual Consensus'!$B$4:$B$210,0),MATCH('per month Consensus'!CP$4,'annual Consensus'!$C$3:$AE$3,0))),"",INDEX('annual Consensus'!$C$4:$AE$210,MATCH('per month Consensus'!$CE41,'annual Consensus'!$B$4:$B$210,0),MATCH('per month Consensus'!CP$4,'annual Consensus'!$C$3:$AE$3,0)))</f>
        <v>0</v>
      </c>
      <c r="CQ41" s="18">
        <f>IF(ISNA(INDEX('annual Consensus'!$C$4:$AE$210,MATCH('per month Consensus'!$CE41,'annual Consensus'!$B$4:$B$210,0),MATCH('per month Consensus'!CQ$4,'annual Consensus'!$C$3:$AE$3,0))),"",INDEX('annual Consensus'!$C$4:$AE$210,MATCH('per month Consensus'!$CE41,'annual Consensus'!$B$4:$B$210,0),MATCH('per month Consensus'!CQ$4,'annual Consensus'!$C$3:$AE$3,0)))</f>
        <v>0</v>
      </c>
      <c r="CR41" s="18">
        <f>IF(ISNA(INDEX('annual Consensus'!$C$4:$AE$210,MATCH('per month Consensus'!$CE41,'annual Consensus'!$B$4:$B$210,0),MATCH('per month Consensus'!CR$4,'annual Consensus'!$C$3:$AE$3,0))),"",INDEX('annual Consensus'!$C$4:$AE$210,MATCH('per month Consensus'!$CE41,'annual Consensus'!$B$4:$B$210,0),MATCH('per month Consensus'!CR$4,'annual Consensus'!$C$3:$AE$3,0)))</f>
        <v>0</v>
      </c>
      <c r="CS41" s="18">
        <f>IF(ISNA(INDEX('annual Consensus'!$C$4:$AE$210,MATCH('per month Consensus'!$CE41,'annual Consensus'!$B$4:$B$210,0),MATCH('per month Consensus'!CS$4,'annual Consensus'!$C$3:$AE$3,0))),"",INDEX('annual Consensus'!$C$4:$AE$210,MATCH('per month Consensus'!$CE41,'annual Consensus'!$B$4:$B$210,0),MATCH('per month Consensus'!CS$4,'annual Consensus'!$C$3:$AE$3,0)))</f>
        <v>1.9</v>
      </c>
      <c r="CT41" s="18">
        <f>IF(ISNA(INDEX('annual Consensus'!$C$4:$AE$210,MATCH('per month Consensus'!$CE41,'annual Consensus'!$B$4:$B$210,0),MATCH('per month Consensus'!CT$4,'annual Consensus'!$C$3:$AE$3,0))),"",INDEX('annual Consensus'!$C$4:$AE$210,MATCH('per month Consensus'!$CE41,'annual Consensus'!$B$4:$B$210,0),MATCH('per month Consensus'!CT$4,'annual Consensus'!$C$3:$AE$3,0)))</f>
        <v>0</v>
      </c>
      <c r="CU41" s="18">
        <f>IF(ISNA(INDEX('annual Consensus'!$C$4:$AE$210,MATCH('per month Consensus'!$CE41,'annual Consensus'!$B$4:$B$210,0),MATCH('per month Consensus'!CU$4,'annual Consensus'!$C$3:$AE$3,0))),"",INDEX('annual Consensus'!$C$4:$AE$210,MATCH('per month Consensus'!$CE41,'annual Consensus'!$B$4:$B$210,0),MATCH('per month Consensus'!CU$4,'annual Consensus'!$C$3:$AE$3,0)))</f>
        <v>0</v>
      </c>
      <c r="CV41" s="18">
        <f>IF(ISNA(INDEX('annual Consensus'!$C$4:$AE$210,MATCH('per month Consensus'!$CE41,'annual Consensus'!$B$4:$B$210,0),MATCH('per month Consensus'!CV$4,'annual Consensus'!$C$3:$AE$3,0))),"",INDEX('annual Consensus'!$C$4:$AE$210,MATCH('per month Consensus'!$CE41,'annual Consensus'!$B$4:$B$210,0),MATCH('per month Consensus'!CV$4,'annual Consensus'!$C$3:$AE$3,0)))</f>
        <v>0</v>
      </c>
      <c r="CW41" s="18">
        <f>IF(ISNA(INDEX('annual Consensus'!$C$4:$AE$210,MATCH('per month Consensus'!$CE41,'annual Consensus'!$B$4:$B$210,0),MATCH('per month Consensus'!CW$4,'annual Consensus'!$C$3:$AE$3,0))),"",INDEX('annual Consensus'!$C$4:$AE$210,MATCH('per month Consensus'!$CE41,'annual Consensus'!$B$4:$B$210,0),MATCH('per month Consensus'!CW$4,'annual Consensus'!$C$3:$AE$3,0)))</f>
        <v>0</v>
      </c>
      <c r="CX41" s="18">
        <f>IF(ISNA(INDEX('annual Consensus'!$C$4:$AE$210,MATCH('per month Consensus'!$CE41,'annual Consensus'!$B$4:$B$210,0),MATCH('per month Consensus'!CX$4,'annual Consensus'!$C$3:$AE$3,0))),"",INDEX('annual Consensus'!$C$4:$AE$210,MATCH('per month Consensus'!$CE41,'annual Consensus'!$B$4:$B$210,0),MATCH('per month Consensus'!CX$4,'annual Consensus'!$C$3:$AE$3,0)))</f>
        <v>0</v>
      </c>
      <c r="CY41" s="18">
        <f>IF(ISNA(INDEX('annual Consensus'!$C$4:$AE$210,MATCH('per month Consensus'!$CE41,'annual Consensus'!$B$4:$B$210,0),MATCH('per month Consensus'!CY$4,'annual Consensus'!$C$3:$AE$3,0))),"",INDEX('annual Consensus'!$C$4:$AE$210,MATCH('per month Consensus'!$CE41,'annual Consensus'!$B$4:$B$210,0),MATCH('per month Consensus'!CY$4,'annual Consensus'!$C$3:$AE$3,0)))</f>
        <v>0</v>
      </c>
      <c r="CZ41" s="18">
        <f>IF(ISNA(INDEX('annual Consensus'!$C$4:$AE$210,MATCH('per month Consensus'!$CE41,'annual Consensus'!$B$4:$B$210,0),MATCH('per month Consensus'!CZ$4,'annual Consensus'!$C$3:$AE$3,0))),"",INDEX('annual Consensus'!$C$4:$AE$210,MATCH('per month Consensus'!$CE41,'annual Consensus'!$B$4:$B$210,0),MATCH('per month Consensus'!CZ$4,'annual Consensus'!$C$3:$AE$3,0)))</f>
        <v>0</v>
      </c>
      <c r="DA41" s="18" t="str">
        <f>IF(ISNA(INDEX('annual Consensus'!$C$4:$AE$210,MATCH('per month Consensus'!$CE41,'annual Consensus'!$B$4:$B$210,0),MATCH('per month Consensus'!DA$4,'annual Consensus'!$C$3:$AE$3,0))),"",INDEX('annual Consensus'!$C$4:$AE$210,MATCH('per month Consensus'!$CE41,'annual Consensus'!$B$4:$B$210,0),MATCH('per month Consensus'!DA$4,'annual Consensus'!$C$3:$AE$3,0)))</f>
        <v/>
      </c>
      <c r="DB41" s="18">
        <f>IF(ISNA(INDEX('annual Consensus'!$C$4:$AE$210,MATCH('per month Consensus'!$CE41,'annual Consensus'!$B$4:$B$210,0),MATCH('per month Consensus'!DB$4,'annual Consensus'!$C$3:$AE$3,0))),"",INDEX('annual Consensus'!$C$4:$AE$210,MATCH('per month Consensus'!$CE41,'annual Consensus'!$B$4:$B$210,0),MATCH('per month Consensus'!DB$4,'annual Consensus'!$C$3:$AE$3,0)))</f>
        <v>0</v>
      </c>
      <c r="DC41" s="18">
        <f>IF(ISNA(INDEX('annual Consensus'!$C$4:$AE$210,MATCH('per month Consensus'!$CE41,'annual Consensus'!$B$4:$B$210,0),MATCH('per month Consensus'!DC$4,'annual Consensus'!$C$3:$AE$3,0))),"",INDEX('annual Consensus'!$C$4:$AE$210,MATCH('per month Consensus'!$CE41,'annual Consensus'!$B$4:$B$210,0),MATCH('per month Consensus'!DC$4,'annual Consensus'!$C$3:$AE$3,0)))</f>
        <v>0</v>
      </c>
      <c r="DD41" s="18">
        <f>IF(ISNA(INDEX('annual Consensus'!$C$4:$AE$210,MATCH('per month Consensus'!$CE41,'annual Consensus'!$B$4:$B$210,0),MATCH('per month Consensus'!DD$4,'annual Consensus'!$C$3:$AE$3,0))),"",INDEX('annual Consensus'!$C$4:$AE$210,MATCH('per month Consensus'!$CE41,'annual Consensus'!$B$4:$B$210,0),MATCH('per month Consensus'!DD$4,'annual Consensus'!$C$3:$AE$3,0)))</f>
        <v>0</v>
      </c>
      <c r="DE41" s="18" t="str">
        <f>IF(ISNA(INDEX('annual Consensus'!$C$4:$AE$210,MATCH('per month Consensus'!$CE41,'annual Consensus'!$B$4:$B$210,0),MATCH('per month Consensus'!DE$4,'annual Consensus'!$C$3:$AE$3,0))),"",INDEX('annual Consensus'!$C$4:$AE$210,MATCH('per month Consensus'!$CE41,'annual Consensus'!$B$4:$B$210,0),MATCH('per month Consensus'!DE$4,'annual Consensus'!$C$3:$AE$3,0)))</f>
        <v/>
      </c>
      <c r="DF41" s="18">
        <f>IF(ISNA(INDEX('annual Consensus'!$C$4:$AE$210,MATCH('per month Consensus'!$CE41,'annual Consensus'!$B$4:$B$210,0),MATCH('per month Consensus'!DF$4,'annual Consensus'!$C$3:$AE$3,0))),"",INDEX('annual Consensus'!$C$4:$AE$210,MATCH('per month Consensus'!$CE41,'annual Consensus'!$B$4:$B$210,0),MATCH('per month Consensus'!DF$4,'annual Consensus'!$C$3:$AE$3,0)))</f>
        <v>0</v>
      </c>
      <c r="DG41" s="18">
        <f>IF(ISNA(INDEX('annual Consensus'!$C$4:$AE$210,MATCH('per month Consensus'!$CE41,'annual Consensus'!$B$4:$B$210,0),MATCH('per month Consensus'!DG$4,'annual Consensus'!$C$3:$AE$3,0))),"",INDEX('annual Consensus'!$C$4:$AE$210,MATCH('per month Consensus'!$CE41,'annual Consensus'!$B$4:$B$210,0),MATCH('per month Consensus'!DG$4,'annual Consensus'!$C$3:$AE$3,0)))</f>
        <v>0</v>
      </c>
      <c r="DH41" s="18">
        <f>IF(ISNA(INDEX('annual Consensus'!$C$4:$AE$210,MATCH('per month Consensus'!$CE41,'annual Consensus'!$B$4:$B$210,0),MATCH('per month Consensus'!DH$4,'annual Consensus'!$C$3:$AE$3,0))),"",INDEX('annual Consensus'!$C$4:$AE$210,MATCH('per month Consensus'!$CE41,'annual Consensus'!$B$4:$B$210,0),MATCH('per month Consensus'!DH$4,'annual Consensus'!$C$3:$AE$3,0)))</f>
        <v>0</v>
      </c>
      <c r="DI41" s="18" t="str">
        <f>IF(ISNA(INDEX('annual Consensus'!$C$4:$AE$210,MATCH('per month Consensus'!$CE41,'annual Consensus'!$B$4:$B$210,0),MATCH('per month Consensus'!DI$4,'annual Consensus'!$C$3:$AE$3,0))),"",INDEX('annual Consensus'!$C$4:$AE$210,MATCH('per month Consensus'!$CE41,'annual Consensus'!$B$4:$B$210,0),MATCH('per month Consensus'!DI$4,'annual Consensus'!$C$3:$AE$3,0)))</f>
        <v/>
      </c>
      <c r="DJ41" s="18">
        <f>IF(ISNA(INDEX('annual Consensus'!$C$4:$AE$210,MATCH('per month Consensus'!$CE41,'annual Consensus'!$B$4:$B$210,0),MATCH('per month Consensus'!DJ$4,'annual Consensus'!$C$3:$AE$3,0))),"",INDEX('annual Consensus'!$C$4:$AE$210,MATCH('per month Consensus'!$CE41,'annual Consensus'!$B$4:$B$210,0),MATCH('per month Consensus'!DJ$4,'annual Consensus'!$C$3:$AE$3,0)))</f>
        <v>0</v>
      </c>
      <c r="DK41" s="18">
        <f>IF(ISNA(INDEX('annual Consensus'!$C$4:$AE$210,MATCH('per month Consensus'!$CE41,'annual Consensus'!$B$4:$B$210,0),MATCH('per month Consensus'!DK$4,'annual Consensus'!$C$3:$AE$3,0))),"",INDEX('annual Consensus'!$C$4:$AE$210,MATCH('per month Consensus'!$CE41,'annual Consensus'!$B$4:$B$210,0),MATCH('per month Consensus'!DK$4,'annual Consensus'!$C$3:$AE$3,0)))</f>
        <v>0</v>
      </c>
      <c r="DL41" s="18">
        <f>IF(ISNA(INDEX('annual Consensus'!$C$4:$AE$210,MATCH('per month Consensus'!$CE41,'annual Consensus'!$B$4:$B$210,0),MATCH('per month Consensus'!DL$4,'annual Consensus'!$C$3:$AE$3,0))),"",INDEX('annual Consensus'!$C$4:$AE$210,MATCH('per month Consensus'!$CE41,'annual Consensus'!$B$4:$B$210,0),MATCH('per month Consensus'!DL$4,'annual Consensus'!$C$3:$AE$3,0)))</f>
        <v>0</v>
      </c>
      <c r="DM41" s="18" t="str">
        <f>IF(ISNA(INDEX('annual Consensus'!$C$4:$AE$210,MATCH('per month Consensus'!$CE41,'annual Consensus'!$B$4:$B$210,0),MATCH('per month Consensus'!DM$4,'annual Consensus'!$C$3:$AE$3,0))),"",INDEX('annual Consensus'!$C$4:$AE$210,MATCH('per month Consensus'!$CE41,'annual Consensus'!$B$4:$B$210,0),MATCH('per month Consensus'!DM$4,'annual Consensus'!$C$3:$AE$3,0)))</f>
        <v/>
      </c>
      <c r="DN41" s="18">
        <f>IF(ISNA(INDEX('annual Consensus'!$C$4:$AE$210,MATCH('per month Consensus'!$CE41,'annual Consensus'!$B$4:$B$210,0),MATCH('per month Consensus'!DN$4,'annual Consensus'!$C$3:$AE$3,0))),"",INDEX('annual Consensus'!$C$4:$AE$210,MATCH('per month Consensus'!$CE41,'annual Consensus'!$B$4:$B$210,0),MATCH('per month Consensus'!DN$4,'annual Consensus'!$C$3:$AE$3,0)))</f>
        <v>0</v>
      </c>
      <c r="DO41" s="18">
        <f>IF(ISNA(INDEX('annual Consensus'!$C$4:$AE$210,MATCH('per month Consensus'!$CE41,'annual Consensus'!$B$4:$B$210,0),MATCH('per month Consensus'!DO$4,'annual Consensus'!$C$3:$AE$3,0))),"",INDEX('annual Consensus'!$C$4:$AE$210,MATCH('per month Consensus'!$CE41,'annual Consensus'!$B$4:$B$210,0),MATCH('per month Consensus'!DO$4,'annual Consensus'!$C$3:$AE$3,0)))</f>
        <v>0</v>
      </c>
      <c r="DR41" s="18">
        <f t="shared" si="2"/>
        <v>2.7</v>
      </c>
      <c r="DS41" s="18" t="str">
        <f t="shared" si="3"/>
        <v/>
      </c>
      <c r="DT41" s="18" t="str">
        <f t="shared" si="4"/>
        <v/>
      </c>
      <c r="DU41" s="18" t="str">
        <f t="shared" si="5"/>
        <v/>
      </c>
      <c r="DV41" s="18" t="str">
        <f t="shared" si="6"/>
        <v/>
      </c>
      <c r="DW41" s="18" t="str">
        <f t="shared" si="7"/>
        <v/>
      </c>
      <c r="DX41" s="18">
        <f t="shared" si="8"/>
        <v>1.9</v>
      </c>
      <c r="DY41" s="18" t="str">
        <f t="shared" si="9"/>
        <v/>
      </c>
      <c r="DZ41" s="18" t="str">
        <f t="shared" si="10"/>
        <v/>
      </c>
      <c r="EA41" s="18" t="str">
        <f t="shared" si="11"/>
        <v/>
      </c>
      <c r="EB41" s="18" t="str">
        <f t="shared" si="12"/>
        <v/>
      </c>
      <c r="EC41" s="18" t="str">
        <f t="shared" si="13"/>
        <v/>
      </c>
      <c r="ED41" s="18" t="str">
        <f t="shared" si="14"/>
        <v/>
      </c>
      <c r="EE41" s="18" t="str">
        <f t="shared" si="15"/>
        <v/>
      </c>
      <c r="EF41" s="18" t="str">
        <f t="shared" si="16"/>
        <v/>
      </c>
      <c r="EG41" s="18" t="str">
        <f t="shared" si="17"/>
        <v/>
      </c>
      <c r="EH41" s="18" t="str">
        <f t="shared" si="18"/>
        <v/>
      </c>
      <c r="EI41" s="18" t="str">
        <f t="shared" si="19"/>
        <v/>
      </c>
      <c r="EJ41" s="18" t="str">
        <f t="shared" si="20"/>
        <v/>
      </c>
      <c r="EK41" s="18" t="str">
        <f t="shared" si="21"/>
        <v/>
      </c>
      <c r="EL41" s="18" t="str">
        <f t="shared" si="22"/>
        <v/>
      </c>
      <c r="EM41" s="18" t="str">
        <f t="shared" si="23"/>
        <v/>
      </c>
      <c r="EN41" s="18" t="str">
        <f t="shared" si="24"/>
        <v/>
      </c>
      <c r="EO41" s="18" t="str">
        <f t="shared" si="25"/>
        <v/>
      </c>
      <c r="EP41" s="18" t="str">
        <f t="shared" si="26"/>
        <v/>
      </c>
      <c r="EQ41" s="18" t="str">
        <f t="shared" si="27"/>
        <v/>
      </c>
      <c r="ER41" s="18" t="str">
        <f t="shared" si="28"/>
        <v/>
      </c>
      <c r="ES41" s="18" t="str">
        <f t="shared" si="29"/>
        <v/>
      </c>
      <c r="ET41" s="18" t="str">
        <f t="shared" si="30"/>
        <v/>
      </c>
      <c r="EV41" s="86">
        <v>37073</v>
      </c>
      <c r="EW41" s="57" t="str">
        <f>IF(ISNA(VLOOKUP('per month Consensus'!$EV41,'5y averages Consensus'!$AG$9:$AK$36,'per month Consensus'!EW$2,FALSE)),"",VLOOKUP('per month Consensus'!$EV41,'5y averages Consensus'!$AG$9:$AK$36,'per month Consensus'!EW$2,FALSE))</f>
        <v/>
      </c>
      <c r="EX41" s="58" t="str">
        <f>IF(ISNA(VLOOKUP('per month Consensus'!$EV41,'5y averages Consensus'!$AG$9:$AK$36,'per month Consensus'!EX$2,FALSE)),"",VLOOKUP('per month Consensus'!$EV41,'5y averages Consensus'!$AG$9:$AK$36,'per month Consensus'!EX$2,FALSE))</f>
        <v/>
      </c>
      <c r="EY41" s="58" t="str">
        <f>IF(ISNA(VLOOKUP('per month Consensus'!$EV41,'5y averages Consensus'!$AG$9:$AK$36,'per month Consensus'!EY$2,FALSE)),"",VLOOKUP('per month Consensus'!$EV41,'5y averages Consensus'!$AG$9:$AK$36,'per month Consensus'!EY$2,FALSE))</f>
        <v/>
      </c>
      <c r="EZ41" s="59" t="str">
        <f>IF(ISNA(VLOOKUP('per month Consensus'!$EV41,'5y averages Consensus'!$AG$9:$AK$36,'per month Consensus'!EZ$2,FALSE)),"",VLOOKUP('per month Consensus'!$EV41,'5y averages Consensus'!$AG$9:$AK$36,'per month Consensus'!EZ$2,FALSE))</f>
        <v/>
      </c>
      <c r="FB41" s="53" t="str">
        <f t="shared" si="31"/>
        <v/>
      </c>
      <c r="FC41" s="53" t="str">
        <f t="shared" si="32"/>
        <v/>
      </c>
      <c r="FD41" s="53" t="str">
        <f t="shared" si="33"/>
        <v/>
      </c>
      <c r="FE41" s="53" t="str">
        <f t="shared" si="34"/>
        <v/>
      </c>
    </row>
    <row r="42" spans="2:161" x14ac:dyDescent="0.25">
      <c r="C42" s="31" t="s">
        <v>309</v>
      </c>
      <c r="D42" s="31">
        <v>10</v>
      </c>
      <c r="E42" s="31"/>
      <c r="F42" s="31">
        <v>3</v>
      </c>
      <c r="G42" s="31">
        <v>6</v>
      </c>
      <c r="H42" s="31">
        <v>9</v>
      </c>
      <c r="I42" s="31">
        <v>12</v>
      </c>
      <c r="J42" s="31">
        <v>15</v>
      </c>
      <c r="K42" s="31">
        <v>18</v>
      </c>
      <c r="L42" s="31">
        <v>21</v>
      </c>
      <c r="CE42" s="14">
        <v>37104</v>
      </c>
      <c r="CF42" s="18" t="str">
        <f>IF(ISNA(VLOOKUP($CE42,'quarters Consensus'!$GJ$9:$GP$25,'per month Consensus'!J$1,FALSE)),"",VLOOKUP($CE42,'quarters Consensus'!$GJ$9:$GP$25,'per month Consensus'!J$1,FALSE))</f>
        <v/>
      </c>
      <c r="CG42" s="18" t="str">
        <f>IF(ISNA(VLOOKUP($CE42,'quarters Consensus'!$GJ$9:$GP$25,'per month Consensus'!K$1,FALSE)),"",VLOOKUP($CE42,'quarters Consensus'!$GJ$9:$GP$25,'per month Consensus'!K$1,FALSE))</f>
        <v/>
      </c>
      <c r="CH42" s="18" t="str">
        <f>IF(ISNA(VLOOKUP($CE42,'quarters Consensus'!$GJ$9:$GP$25,'per month Consensus'!L$1,FALSE)),"",VLOOKUP($CE42,'quarters Consensus'!$GJ$9:$GP$25,'per month Consensus'!L$1,FALSE))</f>
        <v/>
      </c>
      <c r="CI42" s="18" t="str">
        <f>IF(ISNA(VLOOKUP($CE42,'quarters Consensus'!$GJ$9:$GP$25,'per month Consensus'!M$1,FALSE)),"",VLOOKUP($CE42,'quarters Consensus'!$GJ$9:$GP$25,'per month Consensus'!M$1,FALSE))</f>
        <v/>
      </c>
      <c r="CJ42" s="18" t="str">
        <f>IF(ISNA(VLOOKUP($CE42,'quarters Consensus'!$GJ$9:$GP$25,'per month Consensus'!N$1,FALSE)),"",VLOOKUP($CE42,'quarters Consensus'!$GJ$9:$GP$25,'per month Consensus'!N$1,FALSE))</f>
        <v/>
      </c>
      <c r="CK42" s="18" t="str">
        <f>IF(ISNA(VLOOKUP($CE42,'quarters Consensus'!$GJ$9:$GP$25,'per month Consensus'!O$1,FALSE)),"",VLOOKUP($CE42,'quarters Consensus'!$GJ$9:$GP$25,'per month Consensus'!O$1,FALSE))</f>
        <v/>
      </c>
      <c r="CL42" s="18"/>
      <c r="CM42" s="18">
        <f>IF(ISNA(INDEX('annual Consensus'!$C$4:$AE$210,MATCH('per month Consensus'!$CE42,'annual Consensus'!$B$4:$B$210,0),MATCH('per month Consensus'!CM$4,'annual Consensus'!$C$3:$AE$3,0))),"",INDEX('annual Consensus'!$C$4:$AE$210,MATCH('per month Consensus'!$CE42,'annual Consensus'!$B$4:$B$210,0),MATCH('per month Consensus'!CM$4,'annual Consensus'!$C$3:$AE$3,0)))</f>
        <v>2.6</v>
      </c>
      <c r="CN42" s="18">
        <f>IF(ISNA(INDEX('annual Consensus'!$C$4:$AE$210,MATCH('per month Consensus'!$CE42,'annual Consensus'!$B$4:$B$210,0),MATCH('per month Consensus'!CN$4,'annual Consensus'!$C$3:$AE$3,0))),"",INDEX('annual Consensus'!$C$4:$AE$210,MATCH('per month Consensus'!$CE42,'annual Consensus'!$B$4:$B$210,0),MATCH('per month Consensus'!CN$4,'annual Consensus'!$C$3:$AE$3,0)))</f>
        <v>0</v>
      </c>
      <c r="CO42" s="18">
        <f>IF(ISNA(INDEX('annual Consensus'!$C$4:$AE$210,MATCH('per month Consensus'!$CE42,'annual Consensus'!$B$4:$B$210,0),MATCH('per month Consensus'!CO$4,'annual Consensus'!$C$3:$AE$3,0))),"",INDEX('annual Consensus'!$C$4:$AE$210,MATCH('per month Consensus'!$CE42,'annual Consensus'!$B$4:$B$210,0),MATCH('per month Consensus'!CO$4,'annual Consensus'!$C$3:$AE$3,0)))</f>
        <v>0</v>
      </c>
      <c r="CP42" s="18">
        <f>IF(ISNA(INDEX('annual Consensus'!$C$4:$AE$210,MATCH('per month Consensus'!$CE42,'annual Consensus'!$B$4:$B$210,0),MATCH('per month Consensus'!CP$4,'annual Consensus'!$C$3:$AE$3,0))),"",INDEX('annual Consensus'!$C$4:$AE$210,MATCH('per month Consensus'!$CE42,'annual Consensus'!$B$4:$B$210,0),MATCH('per month Consensus'!CP$4,'annual Consensus'!$C$3:$AE$3,0)))</f>
        <v>0</v>
      </c>
      <c r="CQ42" s="18">
        <f>IF(ISNA(INDEX('annual Consensus'!$C$4:$AE$210,MATCH('per month Consensus'!$CE42,'annual Consensus'!$B$4:$B$210,0),MATCH('per month Consensus'!CQ$4,'annual Consensus'!$C$3:$AE$3,0))),"",INDEX('annual Consensus'!$C$4:$AE$210,MATCH('per month Consensus'!$CE42,'annual Consensus'!$B$4:$B$210,0),MATCH('per month Consensus'!CQ$4,'annual Consensus'!$C$3:$AE$3,0)))</f>
        <v>0</v>
      </c>
      <c r="CR42" s="18">
        <f>IF(ISNA(INDEX('annual Consensus'!$C$4:$AE$210,MATCH('per month Consensus'!$CE42,'annual Consensus'!$B$4:$B$210,0),MATCH('per month Consensus'!CR$4,'annual Consensus'!$C$3:$AE$3,0))),"",INDEX('annual Consensus'!$C$4:$AE$210,MATCH('per month Consensus'!$CE42,'annual Consensus'!$B$4:$B$210,0),MATCH('per month Consensus'!CR$4,'annual Consensus'!$C$3:$AE$3,0)))</f>
        <v>1.9</v>
      </c>
      <c r="CS42" s="18">
        <f>IF(ISNA(INDEX('annual Consensus'!$C$4:$AE$210,MATCH('per month Consensus'!$CE42,'annual Consensus'!$B$4:$B$210,0),MATCH('per month Consensus'!CS$4,'annual Consensus'!$C$3:$AE$3,0))),"",INDEX('annual Consensus'!$C$4:$AE$210,MATCH('per month Consensus'!$CE42,'annual Consensus'!$B$4:$B$210,0),MATCH('per month Consensus'!CS$4,'annual Consensus'!$C$3:$AE$3,0)))</f>
        <v>0</v>
      </c>
      <c r="CT42" s="18">
        <f>IF(ISNA(INDEX('annual Consensus'!$C$4:$AE$210,MATCH('per month Consensus'!$CE42,'annual Consensus'!$B$4:$B$210,0),MATCH('per month Consensus'!CT$4,'annual Consensus'!$C$3:$AE$3,0))),"",INDEX('annual Consensus'!$C$4:$AE$210,MATCH('per month Consensus'!$CE42,'annual Consensus'!$B$4:$B$210,0),MATCH('per month Consensus'!CT$4,'annual Consensus'!$C$3:$AE$3,0)))</f>
        <v>0</v>
      </c>
      <c r="CU42" s="18">
        <f>IF(ISNA(INDEX('annual Consensus'!$C$4:$AE$210,MATCH('per month Consensus'!$CE42,'annual Consensus'!$B$4:$B$210,0),MATCH('per month Consensus'!CU$4,'annual Consensus'!$C$3:$AE$3,0))),"",INDEX('annual Consensus'!$C$4:$AE$210,MATCH('per month Consensus'!$CE42,'annual Consensus'!$B$4:$B$210,0),MATCH('per month Consensus'!CU$4,'annual Consensus'!$C$3:$AE$3,0)))</f>
        <v>0</v>
      </c>
      <c r="CV42" s="18">
        <f>IF(ISNA(INDEX('annual Consensus'!$C$4:$AE$210,MATCH('per month Consensus'!$CE42,'annual Consensus'!$B$4:$B$210,0),MATCH('per month Consensus'!CV$4,'annual Consensus'!$C$3:$AE$3,0))),"",INDEX('annual Consensus'!$C$4:$AE$210,MATCH('per month Consensus'!$CE42,'annual Consensus'!$B$4:$B$210,0),MATCH('per month Consensus'!CV$4,'annual Consensus'!$C$3:$AE$3,0)))</f>
        <v>0</v>
      </c>
      <c r="CW42" s="18">
        <f>IF(ISNA(INDEX('annual Consensus'!$C$4:$AE$210,MATCH('per month Consensus'!$CE42,'annual Consensus'!$B$4:$B$210,0),MATCH('per month Consensus'!CW$4,'annual Consensus'!$C$3:$AE$3,0))),"",INDEX('annual Consensus'!$C$4:$AE$210,MATCH('per month Consensus'!$CE42,'annual Consensus'!$B$4:$B$210,0),MATCH('per month Consensus'!CW$4,'annual Consensus'!$C$3:$AE$3,0)))</f>
        <v>0</v>
      </c>
      <c r="CX42" s="18">
        <f>IF(ISNA(INDEX('annual Consensus'!$C$4:$AE$210,MATCH('per month Consensus'!$CE42,'annual Consensus'!$B$4:$B$210,0),MATCH('per month Consensus'!CX$4,'annual Consensus'!$C$3:$AE$3,0))),"",INDEX('annual Consensus'!$C$4:$AE$210,MATCH('per month Consensus'!$CE42,'annual Consensus'!$B$4:$B$210,0),MATCH('per month Consensus'!CX$4,'annual Consensus'!$C$3:$AE$3,0)))</f>
        <v>0</v>
      </c>
      <c r="CY42" s="18">
        <f>IF(ISNA(INDEX('annual Consensus'!$C$4:$AE$210,MATCH('per month Consensus'!$CE42,'annual Consensus'!$B$4:$B$210,0),MATCH('per month Consensus'!CY$4,'annual Consensus'!$C$3:$AE$3,0))),"",INDEX('annual Consensus'!$C$4:$AE$210,MATCH('per month Consensus'!$CE42,'annual Consensus'!$B$4:$B$210,0),MATCH('per month Consensus'!CY$4,'annual Consensus'!$C$3:$AE$3,0)))</f>
        <v>0</v>
      </c>
      <c r="CZ42" s="18">
        <f>IF(ISNA(INDEX('annual Consensus'!$C$4:$AE$210,MATCH('per month Consensus'!$CE42,'annual Consensus'!$B$4:$B$210,0),MATCH('per month Consensus'!CZ$4,'annual Consensus'!$C$3:$AE$3,0))),"",INDEX('annual Consensus'!$C$4:$AE$210,MATCH('per month Consensus'!$CE42,'annual Consensus'!$B$4:$B$210,0),MATCH('per month Consensus'!CZ$4,'annual Consensus'!$C$3:$AE$3,0)))</f>
        <v>0</v>
      </c>
      <c r="DA42" s="18">
        <f>IF(ISNA(INDEX('annual Consensus'!$C$4:$AE$210,MATCH('per month Consensus'!$CE42,'annual Consensus'!$B$4:$B$210,0),MATCH('per month Consensus'!DA$4,'annual Consensus'!$C$3:$AE$3,0))),"",INDEX('annual Consensus'!$C$4:$AE$210,MATCH('per month Consensus'!$CE42,'annual Consensus'!$B$4:$B$210,0),MATCH('per month Consensus'!DA$4,'annual Consensus'!$C$3:$AE$3,0)))</f>
        <v>0</v>
      </c>
      <c r="DB42" s="18">
        <f>IF(ISNA(INDEX('annual Consensus'!$C$4:$AE$210,MATCH('per month Consensus'!$CE42,'annual Consensus'!$B$4:$B$210,0),MATCH('per month Consensus'!DB$4,'annual Consensus'!$C$3:$AE$3,0))),"",INDEX('annual Consensus'!$C$4:$AE$210,MATCH('per month Consensus'!$CE42,'annual Consensus'!$B$4:$B$210,0),MATCH('per month Consensus'!DB$4,'annual Consensus'!$C$3:$AE$3,0)))</f>
        <v>0</v>
      </c>
      <c r="DC42" s="18">
        <f>IF(ISNA(INDEX('annual Consensus'!$C$4:$AE$210,MATCH('per month Consensus'!$CE42,'annual Consensus'!$B$4:$B$210,0),MATCH('per month Consensus'!DC$4,'annual Consensus'!$C$3:$AE$3,0))),"",INDEX('annual Consensus'!$C$4:$AE$210,MATCH('per month Consensus'!$CE42,'annual Consensus'!$B$4:$B$210,0),MATCH('per month Consensus'!DC$4,'annual Consensus'!$C$3:$AE$3,0)))</f>
        <v>0</v>
      </c>
      <c r="DD42" s="18">
        <f>IF(ISNA(INDEX('annual Consensus'!$C$4:$AE$210,MATCH('per month Consensus'!$CE42,'annual Consensus'!$B$4:$B$210,0),MATCH('per month Consensus'!DD$4,'annual Consensus'!$C$3:$AE$3,0))),"",INDEX('annual Consensus'!$C$4:$AE$210,MATCH('per month Consensus'!$CE42,'annual Consensus'!$B$4:$B$210,0),MATCH('per month Consensus'!DD$4,'annual Consensus'!$C$3:$AE$3,0)))</f>
        <v>0</v>
      </c>
      <c r="DE42" s="18">
        <f>IF(ISNA(INDEX('annual Consensus'!$C$4:$AE$210,MATCH('per month Consensus'!$CE42,'annual Consensus'!$B$4:$B$210,0),MATCH('per month Consensus'!DE$4,'annual Consensus'!$C$3:$AE$3,0))),"",INDEX('annual Consensus'!$C$4:$AE$210,MATCH('per month Consensus'!$CE42,'annual Consensus'!$B$4:$B$210,0),MATCH('per month Consensus'!DE$4,'annual Consensus'!$C$3:$AE$3,0)))</f>
        <v>0</v>
      </c>
      <c r="DF42" s="18">
        <f>IF(ISNA(INDEX('annual Consensus'!$C$4:$AE$210,MATCH('per month Consensus'!$CE42,'annual Consensus'!$B$4:$B$210,0),MATCH('per month Consensus'!DF$4,'annual Consensus'!$C$3:$AE$3,0))),"",INDEX('annual Consensus'!$C$4:$AE$210,MATCH('per month Consensus'!$CE42,'annual Consensus'!$B$4:$B$210,0),MATCH('per month Consensus'!DF$4,'annual Consensus'!$C$3:$AE$3,0)))</f>
        <v>0</v>
      </c>
      <c r="DG42" s="18">
        <f>IF(ISNA(INDEX('annual Consensus'!$C$4:$AE$210,MATCH('per month Consensus'!$CE42,'annual Consensus'!$B$4:$B$210,0),MATCH('per month Consensus'!DG$4,'annual Consensus'!$C$3:$AE$3,0))),"",INDEX('annual Consensus'!$C$4:$AE$210,MATCH('per month Consensus'!$CE42,'annual Consensus'!$B$4:$B$210,0),MATCH('per month Consensus'!DG$4,'annual Consensus'!$C$3:$AE$3,0)))</f>
        <v>0</v>
      </c>
      <c r="DH42" s="18">
        <f>IF(ISNA(INDEX('annual Consensus'!$C$4:$AE$210,MATCH('per month Consensus'!$CE42,'annual Consensus'!$B$4:$B$210,0),MATCH('per month Consensus'!DH$4,'annual Consensus'!$C$3:$AE$3,0))),"",INDEX('annual Consensus'!$C$4:$AE$210,MATCH('per month Consensus'!$CE42,'annual Consensus'!$B$4:$B$210,0),MATCH('per month Consensus'!DH$4,'annual Consensus'!$C$3:$AE$3,0)))</f>
        <v>0</v>
      </c>
      <c r="DI42" s="18">
        <f>IF(ISNA(INDEX('annual Consensus'!$C$4:$AE$210,MATCH('per month Consensus'!$CE42,'annual Consensus'!$B$4:$B$210,0),MATCH('per month Consensus'!DI$4,'annual Consensus'!$C$3:$AE$3,0))),"",INDEX('annual Consensus'!$C$4:$AE$210,MATCH('per month Consensus'!$CE42,'annual Consensus'!$B$4:$B$210,0),MATCH('per month Consensus'!DI$4,'annual Consensus'!$C$3:$AE$3,0)))</f>
        <v>0</v>
      </c>
      <c r="DJ42" s="18">
        <f>IF(ISNA(INDEX('annual Consensus'!$C$4:$AE$210,MATCH('per month Consensus'!$CE42,'annual Consensus'!$B$4:$B$210,0),MATCH('per month Consensus'!DJ$4,'annual Consensus'!$C$3:$AE$3,0))),"",INDEX('annual Consensus'!$C$4:$AE$210,MATCH('per month Consensus'!$CE42,'annual Consensus'!$B$4:$B$210,0),MATCH('per month Consensus'!DJ$4,'annual Consensus'!$C$3:$AE$3,0)))</f>
        <v>0</v>
      </c>
      <c r="DK42" s="18">
        <f>IF(ISNA(INDEX('annual Consensus'!$C$4:$AE$210,MATCH('per month Consensus'!$CE42,'annual Consensus'!$B$4:$B$210,0),MATCH('per month Consensus'!DK$4,'annual Consensus'!$C$3:$AE$3,0))),"",INDEX('annual Consensus'!$C$4:$AE$210,MATCH('per month Consensus'!$CE42,'annual Consensus'!$B$4:$B$210,0),MATCH('per month Consensus'!DK$4,'annual Consensus'!$C$3:$AE$3,0)))</f>
        <v>0</v>
      </c>
      <c r="DL42" s="18">
        <f>IF(ISNA(INDEX('annual Consensus'!$C$4:$AE$210,MATCH('per month Consensus'!$CE42,'annual Consensus'!$B$4:$B$210,0),MATCH('per month Consensus'!DL$4,'annual Consensus'!$C$3:$AE$3,0))),"",INDEX('annual Consensus'!$C$4:$AE$210,MATCH('per month Consensus'!$CE42,'annual Consensus'!$B$4:$B$210,0),MATCH('per month Consensus'!DL$4,'annual Consensus'!$C$3:$AE$3,0)))</f>
        <v>0</v>
      </c>
      <c r="DM42" s="18">
        <f>IF(ISNA(INDEX('annual Consensus'!$C$4:$AE$210,MATCH('per month Consensus'!$CE42,'annual Consensus'!$B$4:$B$210,0),MATCH('per month Consensus'!DM$4,'annual Consensus'!$C$3:$AE$3,0))),"",INDEX('annual Consensus'!$C$4:$AE$210,MATCH('per month Consensus'!$CE42,'annual Consensus'!$B$4:$B$210,0),MATCH('per month Consensus'!DM$4,'annual Consensus'!$C$3:$AE$3,0)))</f>
        <v>0</v>
      </c>
      <c r="DN42" s="18">
        <f>IF(ISNA(INDEX('annual Consensus'!$C$4:$AE$210,MATCH('per month Consensus'!$CE42,'annual Consensus'!$B$4:$B$210,0),MATCH('per month Consensus'!DN$4,'annual Consensus'!$C$3:$AE$3,0))),"",INDEX('annual Consensus'!$C$4:$AE$210,MATCH('per month Consensus'!$CE42,'annual Consensus'!$B$4:$B$210,0),MATCH('per month Consensus'!DN$4,'annual Consensus'!$C$3:$AE$3,0)))</f>
        <v>0</v>
      </c>
      <c r="DO42" s="18">
        <f>IF(ISNA(INDEX('annual Consensus'!$C$4:$AE$210,MATCH('per month Consensus'!$CE42,'annual Consensus'!$B$4:$B$210,0),MATCH('per month Consensus'!DO$4,'annual Consensus'!$C$3:$AE$3,0))),"",INDEX('annual Consensus'!$C$4:$AE$210,MATCH('per month Consensus'!$CE42,'annual Consensus'!$B$4:$B$210,0),MATCH('per month Consensus'!DO$4,'annual Consensus'!$C$3:$AE$3,0)))</f>
        <v>0</v>
      </c>
      <c r="DR42" s="18">
        <f t="shared" si="2"/>
        <v>2.6</v>
      </c>
      <c r="DS42" s="18" t="str">
        <f t="shared" si="3"/>
        <v/>
      </c>
      <c r="DT42" s="18" t="str">
        <f t="shared" si="4"/>
        <v/>
      </c>
      <c r="DU42" s="18" t="str">
        <f t="shared" si="5"/>
        <v/>
      </c>
      <c r="DV42" s="18" t="str">
        <f t="shared" si="6"/>
        <v/>
      </c>
      <c r="DW42" s="18">
        <f t="shared" si="7"/>
        <v>1.9</v>
      </c>
      <c r="DX42" s="18" t="str">
        <f t="shared" si="8"/>
        <v/>
      </c>
      <c r="DY42" s="18" t="str">
        <f t="shared" si="9"/>
        <v/>
      </c>
      <c r="DZ42" s="18" t="str">
        <f t="shared" si="10"/>
        <v/>
      </c>
      <c r="EA42" s="18" t="str">
        <f t="shared" si="11"/>
        <v/>
      </c>
      <c r="EB42" s="18" t="str">
        <f t="shared" si="12"/>
        <v/>
      </c>
      <c r="EC42" s="18" t="str">
        <f t="shared" si="13"/>
        <v/>
      </c>
      <c r="ED42" s="18" t="str">
        <f t="shared" si="14"/>
        <v/>
      </c>
      <c r="EE42" s="18" t="str">
        <f t="shared" si="15"/>
        <v/>
      </c>
      <c r="EF42" s="18" t="str">
        <f t="shared" si="16"/>
        <v/>
      </c>
      <c r="EG42" s="18" t="str">
        <f t="shared" si="17"/>
        <v/>
      </c>
      <c r="EH42" s="18" t="str">
        <f t="shared" si="18"/>
        <v/>
      </c>
      <c r="EI42" s="18" t="str">
        <f t="shared" si="19"/>
        <v/>
      </c>
      <c r="EJ42" s="18" t="str">
        <f t="shared" si="20"/>
        <v/>
      </c>
      <c r="EK42" s="18" t="str">
        <f t="shared" si="21"/>
        <v/>
      </c>
      <c r="EL42" s="18" t="str">
        <f t="shared" si="22"/>
        <v/>
      </c>
      <c r="EM42" s="18" t="str">
        <f t="shared" si="23"/>
        <v/>
      </c>
      <c r="EN42" s="18" t="str">
        <f t="shared" si="24"/>
        <v/>
      </c>
      <c r="EO42" s="18" t="str">
        <f t="shared" si="25"/>
        <v/>
      </c>
      <c r="EP42" s="18" t="str">
        <f t="shared" si="26"/>
        <v/>
      </c>
      <c r="EQ42" s="18" t="str">
        <f t="shared" si="27"/>
        <v/>
      </c>
      <c r="ER42" s="18" t="str">
        <f t="shared" si="28"/>
        <v/>
      </c>
      <c r="ES42" s="18" t="str">
        <f t="shared" si="29"/>
        <v/>
      </c>
      <c r="ET42" s="18" t="str">
        <f t="shared" si="30"/>
        <v/>
      </c>
      <c r="EV42" s="86">
        <v>37104</v>
      </c>
      <c r="EW42" s="57" t="str">
        <f>IF(ISNA(VLOOKUP('per month Consensus'!$EV42,'5y averages Consensus'!$AG$9:$AK$36,'per month Consensus'!EW$2,FALSE)),"",VLOOKUP('per month Consensus'!$EV42,'5y averages Consensus'!$AG$9:$AK$36,'per month Consensus'!EW$2,FALSE))</f>
        <v/>
      </c>
      <c r="EX42" s="58" t="str">
        <f>IF(ISNA(VLOOKUP('per month Consensus'!$EV42,'5y averages Consensus'!$AG$9:$AK$36,'per month Consensus'!EX$2,FALSE)),"",VLOOKUP('per month Consensus'!$EV42,'5y averages Consensus'!$AG$9:$AK$36,'per month Consensus'!EX$2,FALSE))</f>
        <v/>
      </c>
      <c r="EY42" s="58" t="str">
        <f>IF(ISNA(VLOOKUP('per month Consensus'!$EV42,'5y averages Consensus'!$AG$9:$AK$36,'per month Consensus'!EY$2,FALSE)),"",VLOOKUP('per month Consensus'!$EV42,'5y averages Consensus'!$AG$9:$AK$36,'per month Consensus'!EY$2,FALSE))</f>
        <v/>
      </c>
      <c r="EZ42" s="59" t="str">
        <f>IF(ISNA(VLOOKUP('per month Consensus'!$EV42,'5y averages Consensus'!$AG$9:$AK$36,'per month Consensus'!EZ$2,FALSE)),"",VLOOKUP('per month Consensus'!$EV42,'5y averages Consensus'!$AG$9:$AK$36,'per month Consensus'!EZ$2,FALSE))</f>
        <v/>
      </c>
      <c r="FB42" s="53" t="str">
        <f t="shared" si="31"/>
        <v/>
      </c>
      <c r="FC42" s="53" t="str">
        <f t="shared" si="32"/>
        <v/>
      </c>
      <c r="FD42" s="53" t="str">
        <f t="shared" si="33"/>
        <v/>
      </c>
      <c r="FE42" s="53" t="str">
        <f t="shared" si="34"/>
        <v/>
      </c>
    </row>
    <row r="43" spans="2:161" x14ac:dyDescent="0.25">
      <c r="B43" s="22">
        <v>36220</v>
      </c>
      <c r="C43" s="18">
        <f>VLOOKUP($B43,'Data Consensus annual'!$BH$9:$BN$215,'per month Consensus'!C$1, FALSE)</f>
        <v>1</v>
      </c>
      <c r="D43" s="18">
        <f>VLOOKUP($B43,'Data Consensus annual'!$BH$9:$BN$215,'per month Consensus'!D$1, FALSE)</f>
        <v>1.5</v>
      </c>
      <c r="E43" s="18" t="str">
        <f>VLOOKUP($B43,'Data Consensus annual'!$BH$9:$BN$215,'per month Consensus'!E$1)</f>
        <v/>
      </c>
      <c r="F43" s="5"/>
      <c r="G43" s="5"/>
      <c r="H43" s="5"/>
      <c r="I43" s="5"/>
      <c r="J43" s="5"/>
      <c r="K43" s="5"/>
      <c r="L43" s="5"/>
      <c r="CE43" s="14">
        <v>37135</v>
      </c>
      <c r="CF43" s="18">
        <f>IF(ISNA(VLOOKUP($CE43,'quarters Consensus'!$GJ$9:$GP$25,'per month Consensus'!J$1,FALSE)),"",VLOOKUP($CE43,'quarters Consensus'!$GJ$9:$GP$25,'per month Consensus'!J$1,FALSE))</f>
        <v>2.4081000000000001</v>
      </c>
      <c r="CG43" s="18">
        <f>IF(ISNA(VLOOKUP($CE43,'quarters Consensus'!$GJ$9:$GP$25,'per month Consensus'!K$1,FALSE)),"",VLOOKUP($CE43,'quarters Consensus'!$GJ$9:$GP$25,'per month Consensus'!K$1,FALSE))</f>
        <v>2.2477999999999998</v>
      </c>
      <c r="CH43" s="18">
        <f>IF(ISNA(VLOOKUP($CE43,'quarters Consensus'!$GJ$9:$GP$25,'per month Consensus'!L$1,FALSE)),"",VLOOKUP($CE43,'quarters Consensus'!$GJ$9:$GP$25,'per month Consensus'!L$1,FALSE))</f>
        <v>1.7827999999999999</v>
      </c>
      <c r="CI43" s="18">
        <f>IF(ISNA(VLOOKUP($CE43,'quarters Consensus'!$GJ$9:$GP$25,'per month Consensus'!M$1,FALSE)),"",VLOOKUP($CE43,'quarters Consensus'!$GJ$9:$GP$25,'per month Consensus'!M$1,FALSE))</f>
        <v>1.8303</v>
      </c>
      <c r="CJ43" s="18">
        <f>IF(ISNA(VLOOKUP($CE43,'quarters Consensus'!$GJ$9:$GP$25,'per month Consensus'!N$1,FALSE)),"",VLOOKUP($CE43,'quarters Consensus'!$GJ$9:$GP$25,'per month Consensus'!N$1,FALSE))</f>
        <v>1.8602000000000001</v>
      </c>
      <c r="CK43" s="18">
        <f>IF(ISNA(VLOOKUP($CE43,'quarters Consensus'!$GJ$9:$GP$25,'per month Consensus'!O$1,FALSE)),"",VLOOKUP($CE43,'quarters Consensus'!$GJ$9:$GP$25,'per month Consensus'!O$1,FALSE))</f>
        <v>1.8956999999999999</v>
      </c>
      <c r="CL43" s="18"/>
      <c r="CM43" s="18">
        <f>IF(ISNA(INDEX('annual Consensus'!$C$4:$AE$210,MATCH('per month Consensus'!$CE43,'annual Consensus'!$B$4:$B$210,0),MATCH('per month Consensus'!CM$4,'annual Consensus'!$C$3:$AE$3,0))),"",INDEX('annual Consensus'!$C$4:$AE$210,MATCH('per month Consensus'!$CE43,'annual Consensus'!$B$4:$B$210,0),MATCH('per month Consensus'!CM$4,'annual Consensus'!$C$3:$AE$3,0)))</f>
        <v>2.7</v>
      </c>
      <c r="CN43" s="18">
        <f>IF(ISNA(INDEX('annual Consensus'!$C$4:$AE$210,MATCH('per month Consensus'!$CE43,'annual Consensus'!$B$4:$B$210,0),MATCH('per month Consensus'!CN$4,'annual Consensus'!$C$3:$AE$3,0))),"",INDEX('annual Consensus'!$C$4:$AE$210,MATCH('per month Consensus'!$CE43,'annual Consensus'!$B$4:$B$210,0),MATCH('per month Consensus'!CN$4,'annual Consensus'!$C$3:$AE$3,0)))</f>
        <v>0</v>
      </c>
      <c r="CO43" s="18">
        <f>IF(ISNA(INDEX('annual Consensus'!$C$4:$AE$210,MATCH('per month Consensus'!$CE43,'annual Consensus'!$B$4:$B$210,0),MATCH('per month Consensus'!CO$4,'annual Consensus'!$C$3:$AE$3,0))),"",INDEX('annual Consensus'!$C$4:$AE$210,MATCH('per month Consensus'!$CE43,'annual Consensus'!$B$4:$B$210,0),MATCH('per month Consensus'!CO$4,'annual Consensus'!$C$3:$AE$3,0)))</f>
        <v>0</v>
      </c>
      <c r="CP43" s="18">
        <f>IF(ISNA(INDEX('annual Consensus'!$C$4:$AE$210,MATCH('per month Consensus'!$CE43,'annual Consensus'!$B$4:$B$210,0),MATCH('per month Consensus'!CP$4,'annual Consensus'!$C$3:$AE$3,0))),"",INDEX('annual Consensus'!$C$4:$AE$210,MATCH('per month Consensus'!$CE43,'annual Consensus'!$B$4:$B$210,0),MATCH('per month Consensus'!CP$4,'annual Consensus'!$C$3:$AE$3,0)))</f>
        <v>0</v>
      </c>
      <c r="CQ43" s="18">
        <f>IF(ISNA(INDEX('annual Consensus'!$C$4:$AE$210,MATCH('per month Consensus'!$CE43,'annual Consensus'!$B$4:$B$210,0),MATCH('per month Consensus'!CQ$4,'annual Consensus'!$C$3:$AE$3,0))),"",INDEX('annual Consensus'!$C$4:$AE$210,MATCH('per month Consensus'!$CE43,'annual Consensus'!$B$4:$B$210,0),MATCH('per month Consensus'!CQ$4,'annual Consensus'!$C$3:$AE$3,0)))</f>
        <v>1.9</v>
      </c>
      <c r="CR43" s="18">
        <f>IF(ISNA(INDEX('annual Consensus'!$C$4:$AE$210,MATCH('per month Consensus'!$CE43,'annual Consensus'!$B$4:$B$210,0),MATCH('per month Consensus'!CR$4,'annual Consensus'!$C$3:$AE$3,0))),"",INDEX('annual Consensus'!$C$4:$AE$210,MATCH('per month Consensus'!$CE43,'annual Consensus'!$B$4:$B$210,0),MATCH('per month Consensus'!CR$4,'annual Consensus'!$C$3:$AE$3,0)))</f>
        <v>0</v>
      </c>
      <c r="CS43" s="18">
        <f>IF(ISNA(INDEX('annual Consensus'!$C$4:$AE$210,MATCH('per month Consensus'!$CE43,'annual Consensus'!$B$4:$B$210,0),MATCH('per month Consensus'!CS$4,'annual Consensus'!$C$3:$AE$3,0))),"",INDEX('annual Consensus'!$C$4:$AE$210,MATCH('per month Consensus'!$CE43,'annual Consensus'!$B$4:$B$210,0),MATCH('per month Consensus'!CS$4,'annual Consensus'!$C$3:$AE$3,0)))</f>
        <v>0</v>
      </c>
      <c r="CT43" s="18">
        <f>IF(ISNA(INDEX('annual Consensus'!$C$4:$AE$210,MATCH('per month Consensus'!$CE43,'annual Consensus'!$B$4:$B$210,0),MATCH('per month Consensus'!CT$4,'annual Consensus'!$C$3:$AE$3,0))),"",INDEX('annual Consensus'!$C$4:$AE$210,MATCH('per month Consensus'!$CE43,'annual Consensus'!$B$4:$B$210,0),MATCH('per month Consensus'!CT$4,'annual Consensus'!$C$3:$AE$3,0)))</f>
        <v>0</v>
      </c>
      <c r="CU43" s="18">
        <f>IF(ISNA(INDEX('annual Consensus'!$C$4:$AE$210,MATCH('per month Consensus'!$CE43,'annual Consensus'!$B$4:$B$210,0),MATCH('per month Consensus'!CU$4,'annual Consensus'!$C$3:$AE$3,0))),"",INDEX('annual Consensus'!$C$4:$AE$210,MATCH('per month Consensus'!$CE43,'annual Consensus'!$B$4:$B$210,0),MATCH('per month Consensus'!CU$4,'annual Consensus'!$C$3:$AE$3,0)))</f>
        <v>0</v>
      </c>
      <c r="CV43" s="18">
        <f>IF(ISNA(INDEX('annual Consensus'!$C$4:$AE$210,MATCH('per month Consensus'!$CE43,'annual Consensus'!$B$4:$B$210,0),MATCH('per month Consensus'!CV$4,'annual Consensus'!$C$3:$AE$3,0))),"",INDEX('annual Consensus'!$C$4:$AE$210,MATCH('per month Consensus'!$CE43,'annual Consensus'!$B$4:$B$210,0),MATCH('per month Consensus'!CV$4,'annual Consensus'!$C$3:$AE$3,0)))</f>
        <v>0</v>
      </c>
      <c r="CW43" s="18">
        <f>IF(ISNA(INDEX('annual Consensus'!$C$4:$AE$210,MATCH('per month Consensus'!$CE43,'annual Consensus'!$B$4:$B$210,0),MATCH('per month Consensus'!CW$4,'annual Consensus'!$C$3:$AE$3,0))),"",INDEX('annual Consensus'!$C$4:$AE$210,MATCH('per month Consensus'!$CE43,'annual Consensus'!$B$4:$B$210,0),MATCH('per month Consensus'!CW$4,'annual Consensus'!$C$3:$AE$3,0)))</f>
        <v>0</v>
      </c>
      <c r="CX43" s="18">
        <f>IF(ISNA(INDEX('annual Consensus'!$C$4:$AE$210,MATCH('per month Consensus'!$CE43,'annual Consensus'!$B$4:$B$210,0),MATCH('per month Consensus'!CX$4,'annual Consensus'!$C$3:$AE$3,0))),"",INDEX('annual Consensus'!$C$4:$AE$210,MATCH('per month Consensus'!$CE43,'annual Consensus'!$B$4:$B$210,0),MATCH('per month Consensus'!CX$4,'annual Consensus'!$C$3:$AE$3,0)))</f>
        <v>0</v>
      </c>
      <c r="CY43" s="18">
        <f>IF(ISNA(INDEX('annual Consensus'!$C$4:$AE$210,MATCH('per month Consensus'!$CE43,'annual Consensus'!$B$4:$B$210,0),MATCH('per month Consensus'!CY$4,'annual Consensus'!$C$3:$AE$3,0))),"",INDEX('annual Consensus'!$C$4:$AE$210,MATCH('per month Consensus'!$CE43,'annual Consensus'!$B$4:$B$210,0),MATCH('per month Consensus'!CY$4,'annual Consensus'!$C$3:$AE$3,0)))</f>
        <v>0</v>
      </c>
      <c r="CZ43" s="18">
        <f>IF(ISNA(INDEX('annual Consensus'!$C$4:$AE$210,MATCH('per month Consensus'!$CE43,'annual Consensus'!$B$4:$B$210,0),MATCH('per month Consensus'!CZ$4,'annual Consensus'!$C$3:$AE$3,0))),"",INDEX('annual Consensus'!$C$4:$AE$210,MATCH('per month Consensus'!$CE43,'annual Consensus'!$B$4:$B$210,0),MATCH('per month Consensus'!CZ$4,'annual Consensus'!$C$3:$AE$3,0)))</f>
        <v>0</v>
      </c>
      <c r="DA43" s="18">
        <f>IF(ISNA(INDEX('annual Consensus'!$C$4:$AE$210,MATCH('per month Consensus'!$CE43,'annual Consensus'!$B$4:$B$210,0),MATCH('per month Consensus'!DA$4,'annual Consensus'!$C$3:$AE$3,0))),"",INDEX('annual Consensus'!$C$4:$AE$210,MATCH('per month Consensus'!$CE43,'annual Consensus'!$B$4:$B$210,0),MATCH('per month Consensus'!DA$4,'annual Consensus'!$C$3:$AE$3,0)))</f>
        <v>0</v>
      </c>
      <c r="DB43" s="18">
        <f>IF(ISNA(INDEX('annual Consensus'!$C$4:$AE$210,MATCH('per month Consensus'!$CE43,'annual Consensus'!$B$4:$B$210,0),MATCH('per month Consensus'!DB$4,'annual Consensus'!$C$3:$AE$3,0))),"",INDEX('annual Consensus'!$C$4:$AE$210,MATCH('per month Consensus'!$CE43,'annual Consensus'!$B$4:$B$210,0),MATCH('per month Consensus'!DB$4,'annual Consensus'!$C$3:$AE$3,0)))</f>
        <v>0</v>
      </c>
      <c r="DC43" s="18">
        <f>IF(ISNA(INDEX('annual Consensus'!$C$4:$AE$210,MATCH('per month Consensus'!$CE43,'annual Consensus'!$B$4:$B$210,0),MATCH('per month Consensus'!DC$4,'annual Consensus'!$C$3:$AE$3,0))),"",INDEX('annual Consensus'!$C$4:$AE$210,MATCH('per month Consensus'!$CE43,'annual Consensus'!$B$4:$B$210,0),MATCH('per month Consensus'!DC$4,'annual Consensus'!$C$3:$AE$3,0)))</f>
        <v>0</v>
      </c>
      <c r="DD43" s="18">
        <f>IF(ISNA(INDEX('annual Consensus'!$C$4:$AE$210,MATCH('per month Consensus'!$CE43,'annual Consensus'!$B$4:$B$210,0),MATCH('per month Consensus'!DD$4,'annual Consensus'!$C$3:$AE$3,0))),"",INDEX('annual Consensus'!$C$4:$AE$210,MATCH('per month Consensus'!$CE43,'annual Consensus'!$B$4:$B$210,0),MATCH('per month Consensus'!DD$4,'annual Consensus'!$C$3:$AE$3,0)))</f>
        <v>0</v>
      </c>
      <c r="DE43" s="18">
        <f>IF(ISNA(INDEX('annual Consensus'!$C$4:$AE$210,MATCH('per month Consensus'!$CE43,'annual Consensus'!$B$4:$B$210,0),MATCH('per month Consensus'!DE$4,'annual Consensus'!$C$3:$AE$3,0))),"",INDEX('annual Consensus'!$C$4:$AE$210,MATCH('per month Consensus'!$CE43,'annual Consensus'!$B$4:$B$210,0),MATCH('per month Consensus'!DE$4,'annual Consensus'!$C$3:$AE$3,0)))</f>
        <v>0</v>
      </c>
      <c r="DF43" s="18">
        <f>IF(ISNA(INDEX('annual Consensus'!$C$4:$AE$210,MATCH('per month Consensus'!$CE43,'annual Consensus'!$B$4:$B$210,0),MATCH('per month Consensus'!DF$4,'annual Consensus'!$C$3:$AE$3,0))),"",INDEX('annual Consensus'!$C$4:$AE$210,MATCH('per month Consensus'!$CE43,'annual Consensus'!$B$4:$B$210,0),MATCH('per month Consensus'!DF$4,'annual Consensus'!$C$3:$AE$3,0)))</f>
        <v>0</v>
      </c>
      <c r="DG43" s="18">
        <f>IF(ISNA(INDEX('annual Consensus'!$C$4:$AE$210,MATCH('per month Consensus'!$CE43,'annual Consensus'!$B$4:$B$210,0),MATCH('per month Consensus'!DG$4,'annual Consensus'!$C$3:$AE$3,0))),"",INDEX('annual Consensus'!$C$4:$AE$210,MATCH('per month Consensus'!$CE43,'annual Consensus'!$B$4:$B$210,0),MATCH('per month Consensus'!DG$4,'annual Consensus'!$C$3:$AE$3,0)))</f>
        <v>0</v>
      </c>
      <c r="DH43" s="18">
        <f>IF(ISNA(INDEX('annual Consensus'!$C$4:$AE$210,MATCH('per month Consensus'!$CE43,'annual Consensus'!$B$4:$B$210,0),MATCH('per month Consensus'!DH$4,'annual Consensus'!$C$3:$AE$3,0))),"",INDEX('annual Consensus'!$C$4:$AE$210,MATCH('per month Consensus'!$CE43,'annual Consensus'!$B$4:$B$210,0),MATCH('per month Consensus'!DH$4,'annual Consensus'!$C$3:$AE$3,0)))</f>
        <v>0</v>
      </c>
      <c r="DI43" s="18">
        <f>IF(ISNA(INDEX('annual Consensus'!$C$4:$AE$210,MATCH('per month Consensus'!$CE43,'annual Consensus'!$B$4:$B$210,0),MATCH('per month Consensus'!DI$4,'annual Consensus'!$C$3:$AE$3,0))),"",INDEX('annual Consensus'!$C$4:$AE$210,MATCH('per month Consensus'!$CE43,'annual Consensus'!$B$4:$B$210,0),MATCH('per month Consensus'!DI$4,'annual Consensus'!$C$3:$AE$3,0)))</f>
        <v>0</v>
      </c>
      <c r="DJ43" s="18">
        <f>IF(ISNA(INDEX('annual Consensus'!$C$4:$AE$210,MATCH('per month Consensus'!$CE43,'annual Consensus'!$B$4:$B$210,0),MATCH('per month Consensus'!DJ$4,'annual Consensus'!$C$3:$AE$3,0))),"",INDEX('annual Consensus'!$C$4:$AE$210,MATCH('per month Consensus'!$CE43,'annual Consensus'!$B$4:$B$210,0),MATCH('per month Consensus'!DJ$4,'annual Consensus'!$C$3:$AE$3,0)))</f>
        <v>0</v>
      </c>
      <c r="DK43" s="18">
        <f>IF(ISNA(INDEX('annual Consensus'!$C$4:$AE$210,MATCH('per month Consensus'!$CE43,'annual Consensus'!$B$4:$B$210,0),MATCH('per month Consensus'!DK$4,'annual Consensus'!$C$3:$AE$3,0))),"",INDEX('annual Consensus'!$C$4:$AE$210,MATCH('per month Consensus'!$CE43,'annual Consensus'!$B$4:$B$210,0),MATCH('per month Consensus'!DK$4,'annual Consensus'!$C$3:$AE$3,0)))</f>
        <v>0</v>
      </c>
      <c r="DL43" s="18">
        <f>IF(ISNA(INDEX('annual Consensus'!$C$4:$AE$210,MATCH('per month Consensus'!$CE43,'annual Consensus'!$B$4:$B$210,0),MATCH('per month Consensus'!DL$4,'annual Consensus'!$C$3:$AE$3,0))),"",INDEX('annual Consensus'!$C$4:$AE$210,MATCH('per month Consensus'!$CE43,'annual Consensus'!$B$4:$B$210,0),MATCH('per month Consensus'!DL$4,'annual Consensus'!$C$3:$AE$3,0)))</f>
        <v>0</v>
      </c>
      <c r="DM43" s="18">
        <f>IF(ISNA(INDEX('annual Consensus'!$C$4:$AE$210,MATCH('per month Consensus'!$CE43,'annual Consensus'!$B$4:$B$210,0),MATCH('per month Consensus'!DM$4,'annual Consensus'!$C$3:$AE$3,0))),"",INDEX('annual Consensus'!$C$4:$AE$210,MATCH('per month Consensus'!$CE43,'annual Consensus'!$B$4:$B$210,0),MATCH('per month Consensus'!DM$4,'annual Consensus'!$C$3:$AE$3,0)))</f>
        <v>0</v>
      </c>
      <c r="DN43" s="18">
        <f>IF(ISNA(INDEX('annual Consensus'!$C$4:$AE$210,MATCH('per month Consensus'!$CE43,'annual Consensus'!$B$4:$B$210,0),MATCH('per month Consensus'!DN$4,'annual Consensus'!$C$3:$AE$3,0))),"",INDEX('annual Consensus'!$C$4:$AE$210,MATCH('per month Consensus'!$CE43,'annual Consensus'!$B$4:$B$210,0),MATCH('per month Consensus'!DN$4,'annual Consensus'!$C$3:$AE$3,0)))</f>
        <v>0</v>
      </c>
      <c r="DO43" s="18">
        <f>IF(ISNA(INDEX('annual Consensus'!$C$4:$AE$210,MATCH('per month Consensus'!$CE43,'annual Consensus'!$B$4:$B$210,0),MATCH('per month Consensus'!DO$4,'annual Consensus'!$C$3:$AE$3,0))),"",INDEX('annual Consensus'!$C$4:$AE$210,MATCH('per month Consensus'!$CE43,'annual Consensus'!$B$4:$B$210,0),MATCH('per month Consensus'!DO$4,'annual Consensus'!$C$3:$AE$3,0)))</f>
        <v>0</v>
      </c>
      <c r="DR43" s="18">
        <f t="shared" si="2"/>
        <v>2.7</v>
      </c>
      <c r="DS43" s="18" t="str">
        <f t="shared" si="3"/>
        <v/>
      </c>
      <c r="DT43" s="18" t="str">
        <f t="shared" si="4"/>
        <v/>
      </c>
      <c r="DU43" s="18" t="str">
        <f t="shared" si="5"/>
        <v/>
      </c>
      <c r="DV43" s="18">
        <f t="shared" si="6"/>
        <v>1.9</v>
      </c>
      <c r="DW43" s="18" t="str">
        <f t="shared" si="7"/>
        <v/>
      </c>
      <c r="DX43" s="18" t="str">
        <f t="shared" si="8"/>
        <v/>
      </c>
      <c r="DY43" s="18" t="str">
        <f t="shared" si="9"/>
        <v/>
      </c>
      <c r="DZ43" s="18" t="str">
        <f t="shared" si="10"/>
        <v/>
      </c>
      <c r="EA43" s="18" t="str">
        <f t="shared" si="11"/>
        <v/>
      </c>
      <c r="EB43" s="18" t="str">
        <f t="shared" si="12"/>
        <v/>
      </c>
      <c r="EC43" s="18" t="str">
        <f t="shared" si="13"/>
        <v/>
      </c>
      <c r="ED43" s="18" t="str">
        <f t="shared" si="14"/>
        <v/>
      </c>
      <c r="EE43" s="18" t="str">
        <f t="shared" si="15"/>
        <v/>
      </c>
      <c r="EF43" s="18" t="str">
        <f t="shared" si="16"/>
        <v/>
      </c>
      <c r="EG43" s="18" t="str">
        <f t="shared" si="17"/>
        <v/>
      </c>
      <c r="EH43" s="18" t="str">
        <f t="shared" si="18"/>
        <v/>
      </c>
      <c r="EI43" s="18" t="str">
        <f t="shared" si="19"/>
        <v/>
      </c>
      <c r="EJ43" s="18" t="str">
        <f t="shared" si="20"/>
        <v/>
      </c>
      <c r="EK43" s="18" t="str">
        <f t="shared" si="21"/>
        <v/>
      </c>
      <c r="EL43" s="18" t="str">
        <f t="shared" si="22"/>
        <v/>
      </c>
      <c r="EM43" s="18" t="str">
        <f t="shared" si="23"/>
        <v/>
      </c>
      <c r="EN43" s="18" t="str">
        <f t="shared" si="24"/>
        <v/>
      </c>
      <c r="EO43" s="18" t="str">
        <f t="shared" si="25"/>
        <v/>
      </c>
      <c r="EP43" s="18" t="str">
        <f t="shared" si="26"/>
        <v/>
      </c>
      <c r="EQ43" s="18" t="str">
        <f t="shared" si="27"/>
        <v/>
      </c>
      <c r="ER43" s="18" t="str">
        <f t="shared" si="28"/>
        <v/>
      </c>
      <c r="ES43" s="18" t="str">
        <f t="shared" si="29"/>
        <v/>
      </c>
      <c r="ET43" s="18" t="str">
        <f t="shared" si="30"/>
        <v/>
      </c>
      <c r="EV43" s="86">
        <v>37135</v>
      </c>
      <c r="EW43" s="57" t="str">
        <f>IF(ISNA(VLOOKUP('per month Consensus'!$EV43,'5y averages Consensus'!$AG$9:$AK$36,'per month Consensus'!EW$2,FALSE)),"",VLOOKUP('per month Consensus'!$EV43,'5y averages Consensus'!$AG$9:$AK$36,'per month Consensus'!EW$2,FALSE))</f>
        <v/>
      </c>
      <c r="EX43" s="58" t="str">
        <f>IF(ISNA(VLOOKUP('per month Consensus'!$EV43,'5y averages Consensus'!$AG$9:$AK$36,'per month Consensus'!EX$2,FALSE)),"",VLOOKUP('per month Consensus'!$EV43,'5y averages Consensus'!$AG$9:$AK$36,'per month Consensus'!EX$2,FALSE))</f>
        <v/>
      </c>
      <c r="EY43" s="58" t="str">
        <f>IF(ISNA(VLOOKUP('per month Consensus'!$EV43,'5y averages Consensus'!$AG$9:$AK$36,'per month Consensus'!EY$2,FALSE)),"",VLOOKUP('per month Consensus'!$EV43,'5y averages Consensus'!$AG$9:$AK$36,'per month Consensus'!EY$2,FALSE))</f>
        <v/>
      </c>
      <c r="EZ43" s="59" t="str">
        <f>IF(ISNA(VLOOKUP('per month Consensus'!$EV43,'5y averages Consensus'!$AG$9:$AK$36,'per month Consensus'!EZ$2,FALSE)),"",VLOOKUP('per month Consensus'!$EV43,'5y averages Consensus'!$AG$9:$AK$36,'per month Consensus'!EZ$2,FALSE))</f>
        <v/>
      </c>
      <c r="FB43" s="53" t="str">
        <f t="shared" si="31"/>
        <v/>
      </c>
      <c r="FC43" s="53" t="str">
        <f t="shared" si="32"/>
        <v/>
      </c>
      <c r="FD43" s="53" t="str">
        <f t="shared" si="33"/>
        <v/>
      </c>
      <c r="FE43" s="53" t="str">
        <f t="shared" si="34"/>
        <v/>
      </c>
    </row>
    <row r="44" spans="2:161" x14ac:dyDescent="0.25">
      <c r="B44" s="22">
        <v>36586</v>
      </c>
      <c r="C44" s="18">
        <f>VLOOKUP($B44,'Data Consensus annual'!$BH$9:$BN$215,'per month Consensus'!C$1, FALSE)</f>
        <v>1.7</v>
      </c>
      <c r="D44" s="18">
        <f>VLOOKUP($B44,'Data Consensus annual'!$BH$9:$BN$215,'per month Consensus'!D$1, FALSE)</f>
        <v>1.7</v>
      </c>
      <c r="E44" s="18" t="str">
        <f>VLOOKUP($B44,'Data Consensus annual'!$BH$9:$BN$215,'per month Consensus'!E$1)</f>
        <v/>
      </c>
      <c r="F44" s="5"/>
      <c r="G44" s="5"/>
      <c r="H44" s="5"/>
      <c r="I44" s="5"/>
      <c r="J44" s="5"/>
      <c r="K44" s="5"/>
      <c r="L44" s="5"/>
      <c r="CE44" s="14">
        <v>37165</v>
      </c>
      <c r="CF44" s="18" t="str">
        <f>IF(ISNA(VLOOKUP($CE44,'quarters Consensus'!$GJ$9:$GP$25,'per month Consensus'!J$1,FALSE)),"",VLOOKUP($CE44,'quarters Consensus'!$GJ$9:$GP$25,'per month Consensus'!J$1,FALSE))</f>
        <v/>
      </c>
      <c r="CG44" s="18" t="str">
        <f>IF(ISNA(VLOOKUP($CE44,'quarters Consensus'!$GJ$9:$GP$25,'per month Consensus'!K$1,FALSE)),"",VLOOKUP($CE44,'quarters Consensus'!$GJ$9:$GP$25,'per month Consensus'!K$1,FALSE))</f>
        <v/>
      </c>
      <c r="CH44" s="18" t="str">
        <f>IF(ISNA(VLOOKUP($CE44,'quarters Consensus'!$GJ$9:$GP$25,'per month Consensus'!L$1,FALSE)),"",VLOOKUP($CE44,'quarters Consensus'!$GJ$9:$GP$25,'per month Consensus'!L$1,FALSE))</f>
        <v/>
      </c>
      <c r="CI44" s="18" t="str">
        <f>IF(ISNA(VLOOKUP($CE44,'quarters Consensus'!$GJ$9:$GP$25,'per month Consensus'!M$1,FALSE)),"",VLOOKUP($CE44,'quarters Consensus'!$GJ$9:$GP$25,'per month Consensus'!M$1,FALSE))</f>
        <v/>
      </c>
      <c r="CJ44" s="18" t="str">
        <f>IF(ISNA(VLOOKUP($CE44,'quarters Consensus'!$GJ$9:$GP$25,'per month Consensus'!N$1,FALSE)),"",VLOOKUP($CE44,'quarters Consensus'!$GJ$9:$GP$25,'per month Consensus'!N$1,FALSE))</f>
        <v/>
      </c>
      <c r="CK44" s="18" t="str">
        <f>IF(ISNA(VLOOKUP($CE44,'quarters Consensus'!$GJ$9:$GP$25,'per month Consensus'!O$1,FALSE)),"",VLOOKUP($CE44,'quarters Consensus'!$GJ$9:$GP$25,'per month Consensus'!O$1,FALSE))</f>
        <v/>
      </c>
      <c r="CL44" s="18"/>
      <c r="CM44" s="18">
        <f>IF(ISNA(INDEX('annual Consensus'!$C$4:$AE$210,MATCH('per month Consensus'!$CE44,'annual Consensus'!$B$4:$B$210,0),MATCH('per month Consensus'!CM$4,'annual Consensus'!$C$3:$AE$3,0))),"",INDEX('annual Consensus'!$C$4:$AE$210,MATCH('per month Consensus'!$CE44,'annual Consensus'!$B$4:$B$210,0),MATCH('per month Consensus'!CM$4,'annual Consensus'!$C$3:$AE$3,0)))</f>
        <v>2.7</v>
      </c>
      <c r="CN44" s="18">
        <f>IF(ISNA(INDEX('annual Consensus'!$C$4:$AE$210,MATCH('per month Consensus'!$CE44,'annual Consensus'!$B$4:$B$210,0),MATCH('per month Consensus'!CN$4,'annual Consensus'!$C$3:$AE$3,0))),"",INDEX('annual Consensus'!$C$4:$AE$210,MATCH('per month Consensus'!$CE44,'annual Consensus'!$B$4:$B$210,0),MATCH('per month Consensus'!CN$4,'annual Consensus'!$C$3:$AE$3,0)))</f>
        <v>0</v>
      </c>
      <c r="CO44" s="18">
        <f>IF(ISNA(INDEX('annual Consensus'!$C$4:$AE$210,MATCH('per month Consensus'!$CE44,'annual Consensus'!$B$4:$B$210,0),MATCH('per month Consensus'!CO$4,'annual Consensus'!$C$3:$AE$3,0))),"",INDEX('annual Consensus'!$C$4:$AE$210,MATCH('per month Consensus'!$CE44,'annual Consensus'!$B$4:$B$210,0),MATCH('per month Consensus'!CO$4,'annual Consensus'!$C$3:$AE$3,0)))</f>
        <v>0</v>
      </c>
      <c r="CP44" s="18">
        <f>IF(ISNA(INDEX('annual Consensus'!$C$4:$AE$210,MATCH('per month Consensus'!$CE44,'annual Consensus'!$B$4:$B$210,0),MATCH('per month Consensus'!CP$4,'annual Consensus'!$C$3:$AE$3,0))),"",INDEX('annual Consensus'!$C$4:$AE$210,MATCH('per month Consensus'!$CE44,'annual Consensus'!$B$4:$B$210,0),MATCH('per month Consensus'!CP$4,'annual Consensus'!$C$3:$AE$3,0)))</f>
        <v>1.8</v>
      </c>
      <c r="CQ44" s="18">
        <f>IF(ISNA(INDEX('annual Consensus'!$C$4:$AE$210,MATCH('per month Consensus'!$CE44,'annual Consensus'!$B$4:$B$210,0),MATCH('per month Consensus'!CQ$4,'annual Consensus'!$C$3:$AE$3,0))),"",INDEX('annual Consensus'!$C$4:$AE$210,MATCH('per month Consensus'!$CE44,'annual Consensus'!$B$4:$B$210,0),MATCH('per month Consensus'!CQ$4,'annual Consensus'!$C$3:$AE$3,0)))</f>
        <v>0</v>
      </c>
      <c r="CR44" s="18">
        <f>IF(ISNA(INDEX('annual Consensus'!$C$4:$AE$210,MATCH('per month Consensus'!$CE44,'annual Consensus'!$B$4:$B$210,0),MATCH('per month Consensus'!CR$4,'annual Consensus'!$C$3:$AE$3,0))),"",INDEX('annual Consensus'!$C$4:$AE$210,MATCH('per month Consensus'!$CE44,'annual Consensus'!$B$4:$B$210,0),MATCH('per month Consensus'!CR$4,'annual Consensus'!$C$3:$AE$3,0)))</f>
        <v>0</v>
      </c>
      <c r="CS44" s="18">
        <f>IF(ISNA(INDEX('annual Consensus'!$C$4:$AE$210,MATCH('per month Consensus'!$CE44,'annual Consensus'!$B$4:$B$210,0),MATCH('per month Consensus'!CS$4,'annual Consensus'!$C$3:$AE$3,0))),"",INDEX('annual Consensus'!$C$4:$AE$210,MATCH('per month Consensus'!$CE44,'annual Consensus'!$B$4:$B$210,0),MATCH('per month Consensus'!CS$4,'annual Consensus'!$C$3:$AE$3,0)))</f>
        <v>0</v>
      </c>
      <c r="CT44" s="18">
        <f>IF(ISNA(INDEX('annual Consensus'!$C$4:$AE$210,MATCH('per month Consensus'!$CE44,'annual Consensus'!$B$4:$B$210,0),MATCH('per month Consensus'!CT$4,'annual Consensus'!$C$3:$AE$3,0))),"",INDEX('annual Consensus'!$C$4:$AE$210,MATCH('per month Consensus'!$CE44,'annual Consensus'!$B$4:$B$210,0),MATCH('per month Consensus'!CT$4,'annual Consensus'!$C$3:$AE$3,0)))</f>
        <v>0</v>
      </c>
      <c r="CU44" s="18">
        <f>IF(ISNA(INDEX('annual Consensus'!$C$4:$AE$210,MATCH('per month Consensus'!$CE44,'annual Consensus'!$B$4:$B$210,0),MATCH('per month Consensus'!CU$4,'annual Consensus'!$C$3:$AE$3,0))),"",INDEX('annual Consensus'!$C$4:$AE$210,MATCH('per month Consensus'!$CE44,'annual Consensus'!$B$4:$B$210,0),MATCH('per month Consensus'!CU$4,'annual Consensus'!$C$3:$AE$3,0)))</f>
        <v>0</v>
      </c>
      <c r="CV44" s="18">
        <f>IF(ISNA(INDEX('annual Consensus'!$C$4:$AE$210,MATCH('per month Consensus'!$CE44,'annual Consensus'!$B$4:$B$210,0),MATCH('per month Consensus'!CV$4,'annual Consensus'!$C$3:$AE$3,0))),"",INDEX('annual Consensus'!$C$4:$AE$210,MATCH('per month Consensus'!$CE44,'annual Consensus'!$B$4:$B$210,0),MATCH('per month Consensus'!CV$4,'annual Consensus'!$C$3:$AE$3,0)))</f>
        <v>0</v>
      </c>
      <c r="CW44" s="18">
        <f>IF(ISNA(INDEX('annual Consensus'!$C$4:$AE$210,MATCH('per month Consensus'!$CE44,'annual Consensus'!$B$4:$B$210,0),MATCH('per month Consensus'!CW$4,'annual Consensus'!$C$3:$AE$3,0))),"",INDEX('annual Consensus'!$C$4:$AE$210,MATCH('per month Consensus'!$CE44,'annual Consensus'!$B$4:$B$210,0),MATCH('per month Consensus'!CW$4,'annual Consensus'!$C$3:$AE$3,0)))</f>
        <v>0</v>
      </c>
      <c r="CX44" s="18">
        <f>IF(ISNA(INDEX('annual Consensus'!$C$4:$AE$210,MATCH('per month Consensus'!$CE44,'annual Consensus'!$B$4:$B$210,0),MATCH('per month Consensus'!CX$4,'annual Consensus'!$C$3:$AE$3,0))),"",INDEX('annual Consensus'!$C$4:$AE$210,MATCH('per month Consensus'!$CE44,'annual Consensus'!$B$4:$B$210,0),MATCH('per month Consensus'!CX$4,'annual Consensus'!$C$3:$AE$3,0)))</f>
        <v>0</v>
      </c>
      <c r="CY44" s="18">
        <f>IF(ISNA(INDEX('annual Consensus'!$C$4:$AE$210,MATCH('per month Consensus'!$CE44,'annual Consensus'!$B$4:$B$210,0),MATCH('per month Consensus'!CY$4,'annual Consensus'!$C$3:$AE$3,0))),"",INDEX('annual Consensus'!$C$4:$AE$210,MATCH('per month Consensus'!$CE44,'annual Consensus'!$B$4:$B$210,0),MATCH('per month Consensus'!CY$4,'annual Consensus'!$C$3:$AE$3,0)))</f>
        <v>0</v>
      </c>
      <c r="CZ44" s="18" t="str">
        <f>IF(ISNA(INDEX('annual Consensus'!$C$4:$AE$210,MATCH('per month Consensus'!$CE44,'annual Consensus'!$B$4:$B$210,0),MATCH('per month Consensus'!CZ$4,'annual Consensus'!$C$3:$AE$3,0))),"",INDEX('annual Consensus'!$C$4:$AE$210,MATCH('per month Consensus'!$CE44,'annual Consensus'!$B$4:$B$210,0),MATCH('per month Consensus'!CZ$4,'annual Consensus'!$C$3:$AE$3,0)))</f>
        <v/>
      </c>
      <c r="DA44" s="18">
        <f>IF(ISNA(INDEX('annual Consensus'!$C$4:$AE$210,MATCH('per month Consensus'!$CE44,'annual Consensus'!$B$4:$B$210,0),MATCH('per month Consensus'!DA$4,'annual Consensus'!$C$3:$AE$3,0))),"",INDEX('annual Consensus'!$C$4:$AE$210,MATCH('per month Consensus'!$CE44,'annual Consensus'!$B$4:$B$210,0),MATCH('per month Consensus'!DA$4,'annual Consensus'!$C$3:$AE$3,0)))</f>
        <v>0</v>
      </c>
      <c r="DB44" s="18">
        <f>IF(ISNA(INDEX('annual Consensus'!$C$4:$AE$210,MATCH('per month Consensus'!$CE44,'annual Consensus'!$B$4:$B$210,0),MATCH('per month Consensus'!DB$4,'annual Consensus'!$C$3:$AE$3,0))),"",INDEX('annual Consensus'!$C$4:$AE$210,MATCH('per month Consensus'!$CE44,'annual Consensus'!$B$4:$B$210,0),MATCH('per month Consensus'!DB$4,'annual Consensus'!$C$3:$AE$3,0)))</f>
        <v>0</v>
      </c>
      <c r="DC44" s="18">
        <f>IF(ISNA(INDEX('annual Consensus'!$C$4:$AE$210,MATCH('per month Consensus'!$CE44,'annual Consensus'!$B$4:$B$210,0),MATCH('per month Consensus'!DC$4,'annual Consensus'!$C$3:$AE$3,0))),"",INDEX('annual Consensus'!$C$4:$AE$210,MATCH('per month Consensus'!$CE44,'annual Consensus'!$B$4:$B$210,0),MATCH('per month Consensus'!DC$4,'annual Consensus'!$C$3:$AE$3,0)))</f>
        <v>0</v>
      </c>
      <c r="DD44" s="18" t="str">
        <f>IF(ISNA(INDEX('annual Consensus'!$C$4:$AE$210,MATCH('per month Consensus'!$CE44,'annual Consensus'!$B$4:$B$210,0),MATCH('per month Consensus'!DD$4,'annual Consensus'!$C$3:$AE$3,0))),"",INDEX('annual Consensus'!$C$4:$AE$210,MATCH('per month Consensus'!$CE44,'annual Consensus'!$B$4:$B$210,0),MATCH('per month Consensus'!DD$4,'annual Consensus'!$C$3:$AE$3,0)))</f>
        <v/>
      </c>
      <c r="DE44" s="18">
        <f>IF(ISNA(INDEX('annual Consensus'!$C$4:$AE$210,MATCH('per month Consensus'!$CE44,'annual Consensus'!$B$4:$B$210,0),MATCH('per month Consensus'!DE$4,'annual Consensus'!$C$3:$AE$3,0))),"",INDEX('annual Consensus'!$C$4:$AE$210,MATCH('per month Consensus'!$CE44,'annual Consensus'!$B$4:$B$210,0),MATCH('per month Consensus'!DE$4,'annual Consensus'!$C$3:$AE$3,0)))</f>
        <v>0</v>
      </c>
      <c r="DF44" s="18">
        <f>IF(ISNA(INDEX('annual Consensus'!$C$4:$AE$210,MATCH('per month Consensus'!$CE44,'annual Consensus'!$B$4:$B$210,0),MATCH('per month Consensus'!DF$4,'annual Consensus'!$C$3:$AE$3,0))),"",INDEX('annual Consensus'!$C$4:$AE$210,MATCH('per month Consensus'!$CE44,'annual Consensus'!$B$4:$B$210,0),MATCH('per month Consensus'!DF$4,'annual Consensus'!$C$3:$AE$3,0)))</f>
        <v>0</v>
      </c>
      <c r="DG44" s="18">
        <f>IF(ISNA(INDEX('annual Consensus'!$C$4:$AE$210,MATCH('per month Consensus'!$CE44,'annual Consensus'!$B$4:$B$210,0),MATCH('per month Consensus'!DG$4,'annual Consensus'!$C$3:$AE$3,0))),"",INDEX('annual Consensus'!$C$4:$AE$210,MATCH('per month Consensus'!$CE44,'annual Consensus'!$B$4:$B$210,0),MATCH('per month Consensus'!DG$4,'annual Consensus'!$C$3:$AE$3,0)))</f>
        <v>0</v>
      </c>
      <c r="DH44" s="18" t="str">
        <f>IF(ISNA(INDEX('annual Consensus'!$C$4:$AE$210,MATCH('per month Consensus'!$CE44,'annual Consensus'!$B$4:$B$210,0),MATCH('per month Consensus'!DH$4,'annual Consensus'!$C$3:$AE$3,0))),"",INDEX('annual Consensus'!$C$4:$AE$210,MATCH('per month Consensus'!$CE44,'annual Consensus'!$B$4:$B$210,0),MATCH('per month Consensus'!DH$4,'annual Consensus'!$C$3:$AE$3,0)))</f>
        <v/>
      </c>
      <c r="DI44" s="18">
        <f>IF(ISNA(INDEX('annual Consensus'!$C$4:$AE$210,MATCH('per month Consensus'!$CE44,'annual Consensus'!$B$4:$B$210,0),MATCH('per month Consensus'!DI$4,'annual Consensus'!$C$3:$AE$3,0))),"",INDEX('annual Consensus'!$C$4:$AE$210,MATCH('per month Consensus'!$CE44,'annual Consensus'!$B$4:$B$210,0),MATCH('per month Consensus'!DI$4,'annual Consensus'!$C$3:$AE$3,0)))</f>
        <v>0</v>
      </c>
      <c r="DJ44" s="18">
        <f>IF(ISNA(INDEX('annual Consensus'!$C$4:$AE$210,MATCH('per month Consensus'!$CE44,'annual Consensus'!$B$4:$B$210,0),MATCH('per month Consensus'!DJ$4,'annual Consensus'!$C$3:$AE$3,0))),"",INDEX('annual Consensus'!$C$4:$AE$210,MATCH('per month Consensus'!$CE44,'annual Consensus'!$B$4:$B$210,0),MATCH('per month Consensus'!DJ$4,'annual Consensus'!$C$3:$AE$3,0)))</f>
        <v>0</v>
      </c>
      <c r="DK44" s="18">
        <f>IF(ISNA(INDEX('annual Consensus'!$C$4:$AE$210,MATCH('per month Consensus'!$CE44,'annual Consensus'!$B$4:$B$210,0),MATCH('per month Consensus'!DK$4,'annual Consensus'!$C$3:$AE$3,0))),"",INDEX('annual Consensus'!$C$4:$AE$210,MATCH('per month Consensus'!$CE44,'annual Consensus'!$B$4:$B$210,0),MATCH('per month Consensus'!DK$4,'annual Consensus'!$C$3:$AE$3,0)))</f>
        <v>0</v>
      </c>
      <c r="DL44" s="18" t="str">
        <f>IF(ISNA(INDEX('annual Consensus'!$C$4:$AE$210,MATCH('per month Consensus'!$CE44,'annual Consensus'!$B$4:$B$210,0),MATCH('per month Consensus'!DL$4,'annual Consensus'!$C$3:$AE$3,0))),"",INDEX('annual Consensus'!$C$4:$AE$210,MATCH('per month Consensus'!$CE44,'annual Consensus'!$B$4:$B$210,0),MATCH('per month Consensus'!DL$4,'annual Consensus'!$C$3:$AE$3,0)))</f>
        <v/>
      </c>
      <c r="DM44" s="18">
        <f>IF(ISNA(INDEX('annual Consensus'!$C$4:$AE$210,MATCH('per month Consensus'!$CE44,'annual Consensus'!$B$4:$B$210,0),MATCH('per month Consensus'!DM$4,'annual Consensus'!$C$3:$AE$3,0))),"",INDEX('annual Consensus'!$C$4:$AE$210,MATCH('per month Consensus'!$CE44,'annual Consensus'!$B$4:$B$210,0),MATCH('per month Consensus'!DM$4,'annual Consensus'!$C$3:$AE$3,0)))</f>
        <v>0</v>
      </c>
      <c r="DN44" s="18">
        <f>IF(ISNA(INDEX('annual Consensus'!$C$4:$AE$210,MATCH('per month Consensus'!$CE44,'annual Consensus'!$B$4:$B$210,0),MATCH('per month Consensus'!DN$4,'annual Consensus'!$C$3:$AE$3,0))),"",INDEX('annual Consensus'!$C$4:$AE$210,MATCH('per month Consensus'!$CE44,'annual Consensus'!$B$4:$B$210,0),MATCH('per month Consensus'!DN$4,'annual Consensus'!$C$3:$AE$3,0)))</f>
        <v>0</v>
      </c>
      <c r="DO44" s="18">
        <f>IF(ISNA(INDEX('annual Consensus'!$C$4:$AE$210,MATCH('per month Consensus'!$CE44,'annual Consensus'!$B$4:$B$210,0),MATCH('per month Consensus'!DO$4,'annual Consensus'!$C$3:$AE$3,0))),"",INDEX('annual Consensus'!$C$4:$AE$210,MATCH('per month Consensus'!$CE44,'annual Consensus'!$B$4:$B$210,0),MATCH('per month Consensus'!DO$4,'annual Consensus'!$C$3:$AE$3,0)))</f>
        <v>0</v>
      </c>
      <c r="DR44" s="18">
        <f t="shared" si="2"/>
        <v>2.7</v>
      </c>
      <c r="DS44" s="18" t="str">
        <f t="shared" si="3"/>
        <v/>
      </c>
      <c r="DT44" s="18" t="str">
        <f t="shared" si="4"/>
        <v/>
      </c>
      <c r="DU44" s="18">
        <f t="shared" si="5"/>
        <v>1.8</v>
      </c>
      <c r="DV44" s="18" t="str">
        <f t="shared" si="6"/>
        <v/>
      </c>
      <c r="DW44" s="18" t="str">
        <f t="shared" si="7"/>
        <v/>
      </c>
      <c r="DX44" s="18" t="str">
        <f t="shared" si="8"/>
        <v/>
      </c>
      <c r="DY44" s="18" t="str">
        <f t="shared" si="9"/>
        <v/>
      </c>
      <c r="DZ44" s="18" t="str">
        <f t="shared" si="10"/>
        <v/>
      </c>
      <c r="EA44" s="18" t="str">
        <f t="shared" si="11"/>
        <v/>
      </c>
      <c r="EB44" s="18" t="str">
        <f t="shared" si="12"/>
        <v/>
      </c>
      <c r="EC44" s="18" t="str">
        <f t="shared" si="13"/>
        <v/>
      </c>
      <c r="ED44" s="18" t="str">
        <f t="shared" si="14"/>
        <v/>
      </c>
      <c r="EE44" s="18" t="str">
        <f t="shared" si="15"/>
        <v/>
      </c>
      <c r="EF44" s="18" t="str">
        <f t="shared" si="16"/>
        <v/>
      </c>
      <c r="EG44" s="18" t="str">
        <f t="shared" si="17"/>
        <v/>
      </c>
      <c r="EH44" s="18" t="str">
        <f t="shared" si="18"/>
        <v/>
      </c>
      <c r="EI44" s="18" t="str">
        <f t="shared" si="19"/>
        <v/>
      </c>
      <c r="EJ44" s="18" t="str">
        <f t="shared" si="20"/>
        <v/>
      </c>
      <c r="EK44" s="18" t="str">
        <f t="shared" si="21"/>
        <v/>
      </c>
      <c r="EL44" s="18" t="str">
        <f t="shared" si="22"/>
        <v/>
      </c>
      <c r="EM44" s="18" t="str">
        <f t="shared" si="23"/>
        <v/>
      </c>
      <c r="EN44" s="18" t="str">
        <f t="shared" si="24"/>
        <v/>
      </c>
      <c r="EO44" s="18" t="str">
        <f t="shared" si="25"/>
        <v/>
      </c>
      <c r="EP44" s="18" t="str">
        <f t="shared" si="26"/>
        <v/>
      </c>
      <c r="EQ44" s="18" t="str">
        <f t="shared" si="27"/>
        <v/>
      </c>
      <c r="ER44" s="18" t="str">
        <f t="shared" si="28"/>
        <v/>
      </c>
      <c r="ES44" s="18" t="str">
        <f t="shared" si="29"/>
        <v/>
      </c>
      <c r="ET44" s="18" t="str">
        <f t="shared" si="30"/>
        <v/>
      </c>
      <c r="EV44" s="86">
        <v>37165</v>
      </c>
      <c r="EW44" s="57" t="str">
        <f>IF(ISNA(VLOOKUP('per month Consensus'!$EV44,'5y averages Consensus'!$AG$9:$AK$36,'per month Consensus'!EW$2,FALSE)),"",VLOOKUP('per month Consensus'!$EV44,'5y averages Consensus'!$AG$9:$AK$36,'per month Consensus'!EW$2,FALSE))</f>
        <v/>
      </c>
      <c r="EX44" s="58" t="str">
        <f>IF(ISNA(VLOOKUP('per month Consensus'!$EV44,'5y averages Consensus'!$AG$9:$AK$36,'per month Consensus'!EX$2,FALSE)),"",VLOOKUP('per month Consensus'!$EV44,'5y averages Consensus'!$AG$9:$AK$36,'per month Consensus'!EX$2,FALSE))</f>
        <v/>
      </c>
      <c r="EY44" s="58" t="str">
        <f>IF(ISNA(VLOOKUP('per month Consensus'!$EV44,'5y averages Consensus'!$AG$9:$AK$36,'per month Consensus'!EY$2,FALSE)),"",VLOOKUP('per month Consensus'!$EV44,'5y averages Consensus'!$AG$9:$AK$36,'per month Consensus'!EY$2,FALSE))</f>
        <v/>
      </c>
      <c r="EZ44" s="59" t="str">
        <f>IF(ISNA(VLOOKUP('per month Consensus'!$EV44,'5y averages Consensus'!$AG$9:$AK$36,'per month Consensus'!EZ$2,FALSE)),"",VLOOKUP('per month Consensus'!$EV44,'5y averages Consensus'!$AG$9:$AK$36,'per month Consensus'!EZ$2,FALSE))</f>
        <v/>
      </c>
      <c r="FB44" s="53" t="str">
        <f t="shared" si="31"/>
        <v/>
      </c>
      <c r="FC44" s="53" t="str">
        <f t="shared" si="32"/>
        <v/>
      </c>
      <c r="FD44" s="53" t="str">
        <f t="shared" si="33"/>
        <v/>
      </c>
      <c r="FE44" s="53" t="str">
        <f t="shared" si="34"/>
        <v/>
      </c>
    </row>
    <row r="45" spans="2:161" x14ac:dyDescent="0.25">
      <c r="B45" s="22">
        <v>36951</v>
      </c>
      <c r="C45" s="18">
        <f>VLOOKUP($B45,'Data Consensus annual'!$BH$9:$BN$215,'per month Consensus'!C$1, FALSE)</f>
        <v>2.1</v>
      </c>
      <c r="D45" s="18">
        <f>VLOOKUP($B45,'Data Consensus annual'!$BH$9:$BN$215,'per month Consensus'!D$1, FALSE)</f>
        <v>1.8</v>
      </c>
      <c r="E45" s="18" t="str">
        <f>VLOOKUP($B45,'Data Consensus annual'!$BH$9:$BN$215,'per month Consensus'!E$1)</f>
        <v/>
      </c>
      <c r="F45" s="5"/>
      <c r="G45" s="5"/>
      <c r="H45" s="5"/>
      <c r="I45" s="5"/>
      <c r="J45" s="5"/>
      <c r="K45" s="5"/>
      <c r="L45" s="5"/>
      <c r="CE45" s="14">
        <v>37196</v>
      </c>
      <c r="CF45" s="18" t="str">
        <f>IF(ISNA(VLOOKUP($CE45,'quarters Consensus'!$GJ$9:$GP$25,'per month Consensus'!J$1,FALSE)),"",VLOOKUP($CE45,'quarters Consensus'!$GJ$9:$GP$25,'per month Consensus'!J$1,FALSE))</f>
        <v/>
      </c>
      <c r="CG45" s="18" t="str">
        <f>IF(ISNA(VLOOKUP($CE45,'quarters Consensus'!$GJ$9:$GP$25,'per month Consensus'!K$1,FALSE)),"",VLOOKUP($CE45,'quarters Consensus'!$GJ$9:$GP$25,'per month Consensus'!K$1,FALSE))</f>
        <v/>
      </c>
      <c r="CH45" s="18" t="str">
        <f>IF(ISNA(VLOOKUP($CE45,'quarters Consensus'!$GJ$9:$GP$25,'per month Consensus'!L$1,FALSE)),"",VLOOKUP($CE45,'quarters Consensus'!$GJ$9:$GP$25,'per month Consensus'!L$1,FALSE))</f>
        <v/>
      </c>
      <c r="CI45" s="18" t="str">
        <f>IF(ISNA(VLOOKUP($CE45,'quarters Consensus'!$GJ$9:$GP$25,'per month Consensus'!M$1,FALSE)),"",VLOOKUP($CE45,'quarters Consensus'!$GJ$9:$GP$25,'per month Consensus'!M$1,FALSE))</f>
        <v/>
      </c>
      <c r="CJ45" s="18" t="str">
        <f>IF(ISNA(VLOOKUP($CE45,'quarters Consensus'!$GJ$9:$GP$25,'per month Consensus'!N$1,FALSE)),"",VLOOKUP($CE45,'quarters Consensus'!$GJ$9:$GP$25,'per month Consensus'!N$1,FALSE))</f>
        <v/>
      </c>
      <c r="CK45" s="18" t="str">
        <f>IF(ISNA(VLOOKUP($CE45,'quarters Consensus'!$GJ$9:$GP$25,'per month Consensus'!O$1,FALSE)),"",VLOOKUP($CE45,'quarters Consensus'!$GJ$9:$GP$25,'per month Consensus'!O$1,FALSE))</f>
        <v/>
      </c>
      <c r="CL45" s="18"/>
      <c r="CM45" s="18">
        <f>IF(ISNA(INDEX('annual Consensus'!$C$4:$AE$210,MATCH('per month Consensus'!$CE45,'annual Consensus'!$B$4:$B$210,0),MATCH('per month Consensus'!CM$4,'annual Consensus'!$C$3:$AE$3,0))),"",INDEX('annual Consensus'!$C$4:$AE$210,MATCH('per month Consensus'!$CE45,'annual Consensus'!$B$4:$B$210,0),MATCH('per month Consensus'!CM$4,'annual Consensus'!$C$3:$AE$3,0)))</f>
        <v>2.6</v>
      </c>
      <c r="CN45" s="18">
        <f>IF(ISNA(INDEX('annual Consensus'!$C$4:$AE$210,MATCH('per month Consensus'!$CE45,'annual Consensus'!$B$4:$B$210,0),MATCH('per month Consensus'!CN$4,'annual Consensus'!$C$3:$AE$3,0))),"",INDEX('annual Consensus'!$C$4:$AE$210,MATCH('per month Consensus'!$CE45,'annual Consensus'!$B$4:$B$210,0),MATCH('per month Consensus'!CN$4,'annual Consensus'!$C$3:$AE$3,0)))</f>
        <v>0</v>
      </c>
      <c r="CO45" s="18">
        <f>IF(ISNA(INDEX('annual Consensus'!$C$4:$AE$210,MATCH('per month Consensus'!$CE45,'annual Consensus'!$B$4:$B$210,0),MATCH('per month Consensus'!CO$4,'annual Consensus'!$C$3:$AE$3,0))),"",INDEX('annual Consensus'!$C$4:$AE$210,MATCH('per month Consensus'!$CE45,'annual Consensus'!$B$4:$B$210,0),MATCH('per month Consensus'!CO$4,'annual Consensus'!$C$3:$AE$3,0)))</f>
        <v>1.7</v>
      </c>
      <c r="CP45" s="18">
        <f>IF(ISNA(INDEX('annual Consensus'!$C$4:$AE$210,MATCH('per month Consensus'!$CE45,'annual Consensus'!$B$4:$B$210,0),MATCH('per month Consensus'!CP$4,'annual Consensus'!$C$3:$AE$3,0))),"",INDEX('annual Consensus'!$C$4:$AE$210,MATCH('per month Consensus'!$CE45,'annual Consensus'!$B$4:$B$210,0),MATCH('per month Consensus'!CP$4,'annual Consensus'!$C$3:$AE$3,0)))</f>
        <v>0</v>
      </c>
      <c r="CQ45" s="18">
        <f>IF(ISNA(INDEX('annual Consensus'!$C$4:$AE$210,MATCH('per month Consensus'!$CE45,'annual Consensus'!$B$4:$B$210,0),MATCH('per month Consensus'!CQ$4,'annual Consensus'!$C$3:$AE$3,0))),"",INDEX('annual Consensus'!$C$4:$AE$210,MATCH('per month Consensus'!$CE45,'annual Consensus'!$B$4:$B$210,0),MATCH('per month Consensus'!CQ$4,'annual Consensus'!$C$3:$AE$3,0)))</f>
        <v>0</v>
      </c>
      <c r="CR45" s="18">
        <f>IF(ISNA(INDEX('annual Consensus'!$C$4:$AE$210,MATCH('per month Consensus'!$CE45,'annual Consensus'!$B$4:$B$210,0),MATCH('per month Consensus'!CR$4,'annual Consensus'!$C$3:$AE$3,0))),"",INDEX('annual Consensus'!$C$4:$AE$210,MATCH('per month Consensus'!$CE45,'annual Consensus'!$B$4:$B$210,0),MATCH('per month Consensus'!CR$4,'annual Consensus'!$C$3:$AE$3,0)))</f>
        <v>0</v>
      </c>
      <c r="CS45" s="18">
        <f>IF(ISNA(INDEX('annual Consensus'!$C$4:$AE$210,MATCH('per month Consensus'!$CE45,'annual Consensus'!$B$4:$B$210,0),MATCH('per month Consensus'!CS$4,'annual Consensus'!$C$3:$AE$3,0))),"",INDEX('annual Consensus'!$C$4:$AE$210,MATCH('per month Consensus'!$CE45,'annual Consensus'!$B$4:$B$210,0),MATCH('per month Consensus'!CS$4,'annual Consensus'!$C$3:$AE$3,0)))</f>
        <v>0</v>
      </c>
      <c r="CT45" s="18">
        <f>IF(ISNA(INDEX('annual Consensus'!$C$4:$AE$210,MATCH('per month Consensus'!$CE45,'annual Consensus'!$B$4:$B$210,0),MATCH('per month Consensus'!CT$4,'annual Consensus'!$C$3:$AE$3,0))),"",INDEX('annual Consensus'!$C$4:$AE$210,MATCH('per month Consensus'!$CE45,'annual Consensus'!$B$4:$B$210,0),MATCH('per month Consensus'!CT$4,'annual Consensus'!$C$3:$AE$3,0)))</f>
        <v>0</v>
      </c>
      <c r="CU45" s="18">
        <f>IF(ISNA(INDEX('annual Consensus'!$C$4:$AE$210,MATCH('per month Consensus'!$CE45,'annual Consensus'!$B$4:$B$210,0),MATCH('per month Consensus'!CU$4,'annual Consensus'!$C$3:$AE$3,0))),"",INDEX('annual Consensus'!$C$4:$AE$210,MATCH('per month Consensus'!$CE45,'annual Consensus'!$B$4:$B$210,0),MATCH('per month Consensus'!CU$4,'annual Consensus'!$C$3:$AE$3,0)))</f>
        <v>0</v>
      </c>
      <c r="CV45" s="18">
        <f>IF(ISNA(INDEX('annual Consensus'!$C$4:$AE$210,MATCH('per month Consensus'!$CE45,'annual Consensus'!$B$4:$B$210,0),MATCH('per month Consensus'!CV$4,'annual Consensus'!$C$3:$AE$3,0))),"",INDEX('annual Consensus'!$C$4:$AE$210,MATCH('per month Consensus'!$CE45,'annual Consensus'!$B$4:$B$210,0),MATCH('per month Consensus'!CV$4,'annual Consensus'!$C$3:$AE$3,0)))</f>
        <v>0</v>
      </c>
      <c r="CW45" s="18">
        <f>IF(ISNA(INDEX('annual Consensus'!$C$4:$AE$210,MATCH('per month Consensus'!$CE45,'annual Consensus'!$B$4:$B$210,0),MATCH('per month Consensus'!CW$4,'annual Consensus'!$C$3:$AE$3,0))),"",INDEX('annual Consensus'!$C$4:$AE$210,MATCH('per month Consensus'!$CE45,'annual Consensus'!$B$4:$B$210,0),MATCH('per month Consensus'!CW$4,'annual Consensus'!$C$3:$AE$3,0)))</f>
        <v>0</v>
      </c>
      <c r="CX45" s="18">
        <f>IF(ISNA(INDEX('annual Consensus'!$C$4:$AE$210,MATCH('per month Consensus'!$CE45,'annual Consensus'!$B$4:$B$210,0),MATCH('per month Consensus'!CX$4,'annual Consensus'!$C$3:$AE$3,0))),"",INDEX('annual Consensus'!$C$4:$AE$210,MATCH('per month Consensus'!$CE45,'annual Consensus'!$B$4:$B$210,0),MATCH('per month Consensus'!CX$4,'annual Consensus'!$C$3:$AE$3,0)))</f>
        <v>0</v>
      </c>
      <c r="CY45" s="18">
        <f>IF(ISNA(INDEX('annual Consensus'!$C$4:$AE$210,MATCH('per month Consensus'!$CE45,'annual Consensus'!$B$4:$B$210,0),MATCH('per month Consensus'!CY$4,'annual Consensus'!$C$3:$AE$3,0))),"",INDEX('annual Consensus'!$C$4:$AE$210,MATCH('per month Consensus'!$CE45,'annual Consensus'!$B$4:$B$210,0),MATCH('per month Consensus'!CY$4,'annual Consensus'!$C$3:$AE$3,0)))</f>
        <v>0</v>
      </c>
      <c r="CZ45" s="18">
        <f>IF(ISNA(INDEX('annual Consensus'!$C$4:$AE$210,MATCH('per month Consensus'!$CE45,'annual Consensus'!$B$4:$B$210,0),MATCH('per month Consensus'!CZ$4,'annual Consensus'!$C$3:$AE$3,0))),"",INDEX('annual Consensus'!$C$4:$AE$210,MATCH('per month Consensus'!$CE45,'annual Consensus'!$B$4:$B$210,0),MATCH('per month Consensus'!CZ$4,'annual Consensus'!$C$3:$AE$3,0)))</f>
        <v>0</v>
      </c>
      <c r="DA45" s="18">
        <f>IF(ISNA(INDEX('annual Consensus'!$C$4:$AE$210,MATCH('per month Consensus'!$CE45,'annual Consensus'!$B$4:$B$210,0),MATCH('per month Consensus'!DA$4,'annual Consensus'!$C$3:$AE$3,0))),"",INDEX('annual Consensus'!$C$4:$AE$210,MATCH('per month Consensus'!$CE45,'annual Consensus'!$B$4:$B$210,0),MATCH('per month Consensus'!DA$4,'annual Consensus'!$C$3:$AE$3,0)))</f>
        <v>0</v>
      </c>
      <c r="DB45" s="18">
        <f>IF(ISNA(INDEX('annual Consensus'!$C$4:$AE$210,MATCH('per month Consensus'!$CE45,'annual Consensus'!$B$4:$B$210,0),MATCH('per month Consensus'!DB$4,'annual Consensus'!$C$3:$AE$3,0))),"",INDEX('annual Consensus'!$C$4:$AE$210,MATCH('per month Consensus'!$CE45,'annual Consensus'!$B$4:$B$210,0),MATCH('per month Consensus'!DB$4,'annual Consensus'!$C$3:$AE$3,0)))</f>
        <v>0</v>
      </c>
      <c r="DC45" s="18">
        <f>IF(ISNA(INDEX('annual Consensus'!$C$4:$AE$210,MATCH('per month Consensus'!$CE45,'annual Consensus'!$B$4:$B$210,0),MATCH('per month Consensus'!DC$4,'annual Consensus'!$C$3:$AE$3,0))),"",INDEX('annual Consensus'!$C$4:$AE$210,MATCH('per month Consensus'!$CE45,'annual Consensus'!$B$4:$B$210,0),MATCH('per month Consensus'!DC$4,'annual Consensus'!$C$3:$AE$3,0)))</f>
        <v>0</v>
      </c>
      <c r="DD45" s="18">
        <f>IF(ISNA(INDEX('annual Consensus'!$C$4:$AE$210,MATCH('per month Consensus'!$CE45,'annual Consensus'!$B$4:$B$210,0),MATCH('per month Consensus'!DD$4,'annual Consensus'!$C$3:$AE$3,0))),"",INDEX('annual Consensus'!$C$4:$AE$210,MATCH('per month Consensus'!$CE45,'annual Consensus'!$B$4:$B$210,0),MATCH('per month Consensus'!DD$4,'annual Consensus'!$C$3:$AE$3,0)))</f>
        <v>0</v>
      </c>
      <c r="DE45" s="18">
        <f>IF(ISNA(INDEX('annual Consensus'!$C$4:$AE$210,MATCH('per month Consensus'!$CE45,'annual Consensus'!$B$4:$B$210,0),MATCH('per month Consensus'!DE$4,'annual Consensus'!$C$3:$AE$3,0))),"",INDEX('annual Consensus'!$C$4:$AE$210,MATCH('per month Consensus'!$CE45,'annual Consensus'!$B$4:$B$210,0),MATCH('per month Consensus'!DE$4,'annual Consensus'!$C$3:$AE$3,0)))</f>
        <v>0</v>
      </c>
      <c r="DF45" s="18">
        <f>IF(ISNA(INDEX('annual Consensus'!$C$4:$AE$210,MATCH('per month Consensus'!$CE45,'annual Consensus'!$B$4:$B$210,0),MATCH('per month Consensus'!DF$4,'annual Consensus'!$C$3:$AE$3,0))),"",INDEX('annual Consensus'!$C$4:$AE$210,MATCH('per month Consensus'!$CE45,'annual Consensus'!$B$4:$B$210,0),MATCH('per month Consensus'!DF$4,'annual Consensus'!$C$3:$AE$3,0)))</f>
        <v>0</v>
      </c>
      <c r="DG45" s="18">
        <f>IF(ISNA(INDEX('annual Consensus'!$C$4:$AE$210,MATCH('per month Consensus'!$CE45,'annual Consensus'!$B$4:$B$210,0),MATCH('per month Consensus'!DG$4,'annual Consensus'!$C$3:$AE$3,0))),"",INDEX('annual Consensus'!$C$4:$AE$210,MATCH('per month Consensus'!$CE45,'annual Consensus'!$B$4:$B$210,0),MATCH('per month Consensus'!DG$4,'annual Consensus'!$C$3:$AE$3,0)))</f>
        <v>0</v>
      </c>
      <c r="DH45" s="18">
        <f>IF(ISNA(INDEX('annual Consensus'!$C$4:$AE$210,MATCH('per month Consensus'!$CE45,'annual Consensus'!$B$4:$B$210,0),MATCH('per month Consensus'!DH$4,'annual Consensus'!$C$3:$AE$3,0))),"",INDEX('annual Consensus'!$C$4:$AE$210,MATCH('per month Consensus'!$CE45,'annual Consensus'!$B$4:$B$210,0),MATCH('per month Consensus'!DH$4,'annual Consensus'!$C$3:$AE$3,0)))</f>
        <v>0</v>
      </c>
      <c r="DI45" s="18">
        <f>IF(ISNA(INDEX('annual Consensus'!$C$4:$AE$210,MATCH('per month Consensus'!$CE45,'annual Consensus'!$B$4:$B$210,0),MATCH('per month Consensus'!DI$4,'annual Consensus'!$C$3:$AE$3,0))),"",INDEX('annual Consensus'!$C$4:$AE$210,MATCH('per month Consensus'!$CE45,'annual Consensus'!$B$4:$B$210,0),MATCH('per month Consensus'!DI$4,'annual Consensus'!$C$3:$AE$3,0)))</f>
        <v>0</v>
      </c>
      <c r="DJ45" s="18">
        <f>IF(ISNA(INDEX('annual Consensus'!$C$4:$AE$210,MATCH('per month Consensus'!$CE45,'annual Consensus'!$B$4:$B$210,0),MATCH('per month Consensus'!DJ$4,'annual Consensus'!$C$3:$AE$3,0))),"",INDEX('annual Consensus'!$C$4:$AE$210,MATCH('per month Consensus'!$CE45,'annual Consensus'!$B$4:$B$210,0),MATCH('per month Consensus'!DJ$4,'annual Consensus'!$C$3:$AE$3,0)))</f>
        <v>0</v>
      </c>
      <c r="DK45" s="18">
        <f>IF(ISNA(INDEX('annual Consensus'!$C$4:$AE$210,MATCH('per month Consensus'!$CE45,'annual Consensus'!$B$4:$B$210,0),MATCH('per month Consensus'!DK$4,'annual Consensus'!$C$3:$AE$3,0))),"",INDEX('annual Consensus'!$C$4:$AE$210,MATCH('per month Consensus'!$CE45,'annual Consensus'!$B$4:$B$210,0),MATCH('per month Consensus'!DK$4,'annual Consensus'!$C$3:$AE$3,0)))</f>
        <v>0</v>
      </c>
      <c r="DL45" s="18">
        <f>IF(ISNA(INDEX('annual Consensus'!$C$4:$AE$210,MATCH('per month Consensus'!$CE45,'annual Consensus'!$B$4:$B$210,0),MATCH('per month Consensus'!DL$4,'annual Consensus'!$C$3:$AE$3,0))),"",INDEX('annual Consensus'!$C$4:$AE$210,MATCH('per month Consensus'!$CE45,'annual Consensus'!$B$4:$B$210,0),MATCH('per month Consensus'!DL$4,'annual Consensus'!$C$3:$AE$3,0)))</f>
        <v>0</v>
      </c>
      <c r="DM45" s="18">
        <f>IF(ISNA(INDEX('annual Consensus'!$C$4:$AE$210,MATCH('per month Consensus'!$CE45,'annual Consensus'!$B$4:$B$210,0),MATCH('per month Consensus'!DM$4,'annual Consensus'!$C$3:$AE$3,0))),"",INDEX('annual Consensus'!$C$4:$AE$210,MATCH('per month Consensus'!$CE45,'annual Consensus'!$B$4:$B$210,0),MATCH('per month Consensus'!DM$4,'annual Consensus'!$C$3:$AE$3,0)))</f>
        <v>0</v>
      </c>
      <c r="DN45" s="18">
        <f>IF(ISNA(INDEX('annual Consensus'!$C$4:$AE$210,MATCH('per month Consensus'!$CE45,'annual Consensus'!$B$4:$B$210,0),MATCH('per month Consensus'!DN$4,'annual Consensus'!$C$3:$AE$3,0))),"",INDEX('annual Consensus'!$C$4:$AE$210,MATCH('per month Consensus'!$CE45,'annual Consensus'!$B$4:$B$210,0),MATCH('per month Consensus'!DN$4,'annual Consensus'!$C$3:$AE$3,0)))</f>
        <v>0</v>
      </c>
      <c r="DO45" s="18">
        <f>IF(ISNA(INDEX('annual Consensus'!$C$4:$AE$210,MATCH('per month Consensus'!$CE45,'annual Consensus'!$B$4:$B$210,0),MATCH('per month Consensus'!DO$4,'annual Consensus'!$C$3:$AE$3,0))),"",INDEX('annual Consensus'!$C$4:$AE$210,MATCH('per month Consensus'!$CE45,'annual Consensus'!$B$4:$B$210,0),MATCH('per month Consensus'!DO$4,'annual Consensus'!$C$3:$AE$3,0)))</f>
        <v>0</v>
      </c>
      <c r="DR45" s="18">
        <f t="shared" si="2"/>
        <v>2.6</v>
      </c>
      <c r="DS45" s="18" t="str">
        <f t="shared" si="3"/>
        <v/>
      </c>
      <c r="DT45" s="18">
        <f t="shared" si="4"/>
        <v>1.7</v>
      </c>
      <c r="DU45" s="18" t="str">
        <f t="shared" si="5"/>
        <v/>
      </c>
      <c r="DV45" s="18" t="str">
        <f t="shared" si="6"/>
        <v/>
      </c>
      <c r="DW45" s="18" t="str">
        <f t="shared" si="7"/>
        <v/>
      </c>
      <c r="DX45" s="18" t="str">
        <f t="shared" si="8"/>
        <v/>
      </c>
      <c r="DY45" s="18" t="str">
        <f t="shared" si="9"/>
        <v/>
      </c>
      <c r="DZ45" s="18" t="str">
        <f t="shared" si="10"/>
        <v/>
      </c>
      <c r="EA45" s="18" t="str">
        <f t="shared" si="11"/>
        <v/>
      </c>
      <c r="EB45" s="18" t="str">
        <f t="shared" si="12"/>
        <v/>
      </c>
      <c r="EC45" s="18" t="str">
        <f t="shared" si="13"/>
        <v/>
      </c>
      <c r="ED45" s="18" t="str">
        <f t="shared" si="14"/>
        <v/>
      </c>
      <c r="EE45" s="18" t="str">
        <f t="shared" si="15"/>
        <v/>
      </c>
      <c r="EF45" s="18" t="str">
        <f t="shared" si="16"/>
        <v/>
      </c>
      <c r="EG45" s="18" t="str">
        <f t="shared" si="17"/>
        <v/>
      </c>
      <c r="EH45" s="18" t="str">
        <f t="shared" si="18"/>
        <v/>
      </c>
      <c r="EI45" s="18" t="str">
        <f t="shared" si="19"/>
        <v/>
      </c>
      <c r="EJ45" s="18" t="str">
        <f t="shared" si="20"/>
        <v/>
      </c>
      <c r="EK45" s="18" t="str">
        <f t="shared" si="21"/>
        <v/>
      </c>
      <c r="EL45" s="18" t="str">
        <f t="shared" si="22"/>
        <v/>
      </c>
      <c r="EM45" s="18" t="str">
        <f t="shared" si="23"/>
        <v/>
      </c>
      <c r="EN45" s="18" t="str">
        <f t="shared" si="24"/>
        <v/>
      </c>
      <c r="EO45" s="18" t="str">
        <f t="shared" si="25"/>
        <v/>
      </c>
      <c r="EP45" s="18" t="str">
        <f t="shared" si="26"/>
        <v/>
      </c>
      <c r="EQ45" s="18" t="str">
        <f t="shared" si="27"/>
        <v/>
      </c>
      <c r="ER45" s="18" t="str">
        <f t="shared" si="28"/>
        <v/>
      </c>
      <c r="ES45" s="18" t="str">
        <f t="shared" si="29"/>
        <v/>
      </c>
      <c r="ET45" s="18" t="str">
        <f t="shared" si="30"/>
        <v/>
      </c>
      <c r="EV45" s="86">
        <v>37196</v>
      </c>
      <c r="EW45" s="57" t="str">
        <f>IF(ISNA(VLOOKUP('per month Consensus'!$EV45,'5y averages Consensus'!$AG$9:$AK$36,'per month Consensus'!EW$2,FALSE)),"",VLOOKUP('per month Consensus'!$EV45,'5y averages Consensus'!$AG$9:$AK$36,'per month Consensus'!EW$2,FALSE))</f>
        <v/>
      </c>
      <c r="EX45" s="58" t="str">
        <f>IF(ISNA(VLOOKUP('per month Consensus'!$EV45,'5y averages Consensus'!$AG$9:$AK$36,'per month Consensus'!EX$2,FALSE)),"",VLOOKUP('per month Consensus'!$EV45,'5y averages Consensus'!$AG$9:$AK$36,'per month Consensus'!EX$2,FALSE))</f>
        <v/>
      </c>
      <c r="EY45" s="58" t="str">
        <f>IF(ISNA(VLOOKUP('per month Consensus'!$EV45,'5y averages Consensus'!$AG$9:$AK$36,'per month Consensus'!EY$2,FALSE)),"",VLOOKUP('per month Consensus'!$EV45,'5y averages Consensus'!$AG$9:$AK$36,'per month Consensus'!EY$2,FALSE))</f>
        <v/>
      </c>
      <c r="EZ45" s="59" t="str">
        <f>IF(ISNA(VLOOKUP('per month Consensus'!$EV45,'5y averages Consensus'!$AG$9:$AK$36,'per month Consensus'!EZ$2,FALSE)),"",VLOOKUP('per month Consensus'!$EV45,'5y averages Consensus'!$AG$9:$AK$36,'per month Consensus'!EZ$2,FALSE))</f>
        <v/>
      </c>
      <c r="FB45" s="53" t="str">
        <f t="shared" si="31"/>
        <v/>
      </c>
      <c r="FC45" s="53" t="str">
        <f t="shared" si="32"/>
        <v/>
      </c>
      <c r="FD45" s="53" t="str">
        <f t="shared" si="33"/>
        <v/>
      </c>
      <c r="FE45" s="53" t="str">
        <f t="shared" si="34"/>
        <v/>
      </c>
    </row>
    <row r="46" spans="2:161" x14ac:dyDescent="0.25">
      <c r="B46" s="22">
        <v>37316</v>
      </c>
      <c r="C46" s="18">
        <f>VLOOKUP($B46,'Data Consensus annual'!$BH$9:$BN$215,'per month Consensus'!C$1, FALSE)</f>
        <v>1.8</v>
      </c>
      <c r="D46" s="18">
        <f>VLOOKUP($B46,'Data Consensus annual'!$BH$9:$BN$215,'per month Consensus'!D$1, FALSE)</f>
        <v>1.8</v>
      </c>
      <c r="E46" s="18" t="str">
        <f>VLOOKUP($B46,'Data Consensus annual'!$BH$9:$BN$215,'per month Consensus'!E$1)</f>
        <v/>
      </c>
      <c r="F46" s="5"/>
      <c r="G46" s="5"/>
      <c r="H46" s="5"/>
      <c r="I46" s="5"/>
      <c r="J46" s="5"/>
      <c r="K46" s="5"/>
      <c r="L46" s="5"/>
      <c r="CE46" s="14">
        <v>37226</v>
      </c>
      <c r="CF46" s="18">
        <f>IF(ISNA(VLOOKUP($CE46,'quarters Consensus'!$GJ$9:$GP$25,'per month Consensus'!J$1,FALSE)),"",VLOOKUP($CE46,'quarters Consensus'!$GJ$9:$GP$25,'per month Consensus'!J$1,FALSE))</f>
        <v>2.0771999999999999</v>
      </c>
      <c r="CG46" s="18">
        <f>IF(ISNA(VLOOKUP($CE46,'quarters Consensus'!$GJ$9:$GP$25,'per month Consensus'!K$1,FALSE)),"",VLOOKUP($CE46,'quarters Consensus'!$GJ$9:$GP$25,'per month Consensus'!K$1,FALSE))</f>
        <v>1.5329999999999999</v>
      </c>
      <c r="CH46" s="18">
        <f>IF(ISNA(VLOOKUP($CE46,'quarters Consensus'!$GJ$9:$GP$25,'per month Consensus'!L$1,FALSE)),"",VLOOKUP($CE46,'quarters Consensus'!$GJ$9:$GP$25,'per month Consensus'!L$1,FALSE))</f>
        <v>1.6206</v>
      </c>
      <c r="CI46" s="18">
        <f>IF(ISNA(VLOOKUP($CE46,'quarters Consensus'!$GJ$9:$GP$25,'per month Consensus'!M$1,FALSE)),"",VLOOKUP($CE46,'quarters Consensus'!$GJ$9:$GP$25,'per month Consensus'!M$1,FALSE))</f>
        <v>1.7544999999999999</v>
      </c>
      <c r="CJ46" s="18">
        <f>IF(ISNA(VLOOKUP($CE46,'quarters Consensus'!$GJ$9:$GP$25,'per month Consensus'!N$1,FALSE)),"",VLOOKUP($CE46,'quarters Consensus'!$GJ$9:$GP$25,'per month Consensus'!N$1,FALSE))</f>
        <v>1.61</v>
      </c>
      <c r="CK46" s="18">
        <f>IF(ISNA(VLOOKUP($CE46,'quarters Consensus'!$GJ$9:$GP$25,'per month Consensus'!O$1,FALSE)),"",VLOOKUP($CE46,'quarters Consensus'!$GJ$9:$GP$25,'per month Consensus'!O$1,FALSE))</f>
        <v>1.6976</v>
      </c>
      <c r="CL46" s="18"/>
      <c r="CM46" s="18">
        <f>IF(ISNA(INDEX('annual Consensus'!$C$4:$AE$210,MATCH('per month Consensus'!$CE46,'annual Consensus'!$B$4:$B$210,0),MATCH('per month Consensus'!CM$4,'annual Consensus'!$C$3:$AE$3,0))),"",INDEX('annual Consensus'!$C$4:$AE$210,MATCH('per month Consensus'!$CE46,'annual Consensus'!$B$4:$B$210,0),MATCH('per month Consensus'!CM$4,'annual Consensus'!$C$3:$AE$3,0)))</f>
        <v>2.6</v>
      </c>
      <c r="CN46" s="18">
        <f>IF(ISNA(INDEX('annual Consensus'!$C$4:$AE$210,MATCH('per month Consensus'!$CE46,'annual Consensus'!$B$4:$B$210,0),MATCH('per month Consensus'!CN$4,'annual Consensus'!$C$3:$AE$3,0))),"",INDEX('annual Consensus'!$C$4:$AE$210,MATCH('per month Consensus'!$CE46,'annual Consensus'!$B$4:$B$210,0),MATCH('per month Consensus'!CN$4,'annual Consensus'!$C$3:$AE$3,0)))</f>
        <v>1.6</v>
      </c>
      <c r="CO46" s="18">
        <f>IF(ISNA(INDEX('annual Consensus'!$C$4:$AE$210,MATCH('per month Consensus'!$CE46,'annual Consensus'!$B$4:$B$210,0),MATCH('per month Consensus'!CO$4,'annual Consensus'!$C$3:$AE$3,0))),"",INDEX('annual Consensus'!$C$4:$AE$210,MATCH('per month Consensus'!$CE46,'annual Consensus'!$B$4:$B$210,0),MATCH('per month Consensus'!CO$4,'annual Consensus'!$C$3:$AE$3,0)))</f>
        <v>0</v>
      </c>
      <c r="CP46" s="18">
        <f>IF(ISNA(INDEX('annual Consensus'!$C$4:$AE$210,MATCH('per month Consensus'!$CE46,'annual Consensus'!$B$4:$B$210,0),MATCH('per month Consensus'!CP$4,'annual Consensus'!$C$3:$AE$3,0))),"",INDEX('annual Consensus'!$C$4:$AE$210,MATCH('per month Consensus'!$CE46,'annual Consensus'!$B$4:$B$210,0),MATCH('per month Consensus'!CP$4,'annual Consensus'!$C$3:$AE$3,0)))</f>
        <v>0</v>
      </c>
      <c r="CQ46" s="18">
        <f>IF(ISNA(INDEX('annual Consensus'!$C$4:$AE$210,MATCH('per month Consensus'!$CE46,'annual Consensus'!$B$4:$B$210,0),MATCH('per month Consensus'!CQ$4,'annual Consensus'!$C$3:$AE$3,0))),"",INDEX('annual Consensus'!$C$4:$AE$210,MATCH('per month Consensus'!$CE46,'annual Consensus'!$B$4:$B$210,0),MATCH('per month Consensus'!CQ$4,'annual Consensus'!$C$3:$AE$3,0)))</f>
        <v>0</v>
      </c>
      <c r="CR46" s="18">
        <f>IF(ISNA(INDEX('annual Consensus'!$C$4:$AE$210,MATCH('per month Consensus'!$CE46,'annual Consensus'!$B$4:$B$210,0),MATCH('per month Consensus'!CR$4,'annual Consensus'!$C$3:$AE$3,0))),"",INDEX('annual Consensus'!$C$4:$AE$210,MATCH('per month Consensus'!$CE46,'annual Consensus'!$B$4:$B$210,0),MATCH('per month Consensus'!CR$4,'annual Consensus'!$C$3:$AE$3,0)))</f>
        <v>0</v>
      </c>
      <c r="CS46" s="18">
        <f>IF(ISNA(INDEX('annual Consensus'!$C$4:$AE$210,MATCH('per month Consensus'!$CE46,'annual Consensus'!$B$4:$B$210,0),MATCH('per month Consensus'!CS$4,'annual Consensus'!$C$3:$AE$3,0))),"",INDEX('annual Consensus'!$C$4:$AE$210,MATCH('per month Consensus'!$CE46,'annual Consensus'!$B$4:$B$210,0),MATCH('per month Consensus'!CS$4,'annual Consensus'!$C$3:$AE$3,0)))</f>
        <v>0</v>
      </c>
      <c r="CT46" s="18">
        <f>IF(ISNA(INDEX('annual Consensus'!$C$4:$AE$210,MATCH('per month Consensus'!$CE46,'annual Consensus'!$B$4:$B$210,0),MATCH('per month Consensus'!CT$4,'annual Consensus'!$C$3:$AE$3,0))),"",INDEX('annual Consensus'!$C$4:$AE$210,MATCH('per month Consensus'!$CE46,'annual Consensus'!$B$4:$B$210,0),MATCH('per month Consensus'!CT$4,'annual Consensus'!$C$3:$AE$3,0)))</f>
        <v>0</v>
      </c>
      <c r="CU46" s="18">
        <f>IF(ISNA(INDEX('annual Consensus'!$C$4:$AE$210,MATCH('per month Consensus'!$CE46,'annual Consensus'!$B$4:$B$210,0),MATCH('per month Consensus'!CU$4,'annual Consensus'!$C$3:$AE$3,0))),"",INDEX('annual Consensus'!$C$4:$AE$210,MATCH('per month Consensus'!$CE46,'annual Consensus'!$B$4:$B$210,0),MATCH('per month Consensus'!CU$4,'annual Consensus'!$C$3:$AE$3,0)))</f>
        <v>0</v>
      </c>
      <c r="CV46" s="18">
        <f>IF(ISNA(INDEX('annual Consensus'!$C$4:$AE$210,MATCH('per month Consensus'!$CE46,'annual Consensus'!$B$4:$B$210,0),MATCH('per month Consensus'!CV$4,'annual Consensus'!$C$3:$AE$3,0))),"",INDEX('annual Consensus'!$C$4:$AE$210,MATCH('per month Consensus'!$CE46,'annual Consensus'!$B$4:$B$210,0),MATCH('per month Consensus'!CV$4,'annual Consensus'!$C$3:$AE$3,0)))</f>
        <v>0</v>
      </c>
      <c r="CW46" s="18">
        <f>IF(ISNA(INDEX('annual Consensus'!$C$4:$AE$210,MATCH('per month Consensus'!$CE46,'annual Consensus'!$B$4:$B$210,0),MATCH('per month Consensus'!CW$4,'annual Consensus'!$C$3:$AE$3,0))),"",INDEX('annual Consensus'!$C$4:$AE$210,MATCH('per month Consensus'!$CE46,'annual Consensus'!$B$4:$B$210,0),MATCH('per month Consensus'!CW$4,'annual Consensus'!$C$3:$AE$3,0)))</f>
        <v>0</v>
      </c>
      <c r="CX46" s="18">
        <f>IF(ISNA(INDEX('annual Consensus'!$C$4:$AE$210,MATCH('per month Consensus'!$CE46,'annual Consensus'!$B$4:$B$210,0),MATCH('per month Consensus'!CX$4,'annual Consensus'!$C$3:$AE$3,0))),"",INDEX('annual Consensus'!$C$4:$AE$210,MATCH('per month Consensus'!$CE46,'annual Consensus'!$B$4:$B$210,0),MATCH('per month Consensus'!CX$4,'annual Consensus'!$C$3:$AE$3,0)))</f>
        <v>0</v>
      </c>
      <c r="CY46" s="18">
        <f>IF(ISNA(INDEX('annual Consensus'!$C$4:$AE$210,MATCH('per month Consensus'!$CE46,'annual Consensus'!$B$4:$B$210,0),MATCH('per month Consensus'!CY$4,'annual Consensus'!$C$3:$AE$3,0))),"",INDEX('annual Consensus'!$C$4:$AE$210,MATCH('per month Consensus'!$CE46,'annual Consensus'!$B$4:$B$210,0),MATCH('per month Consensus'!CY$4,'annual Consensus'!$C$3:$AE$3,0)))</f>
        <v>0</v>
      </c>
      <c r="CZ46" s="18">
        <f>IF(ISNA(INDEX('annual Consensus'!$C$4:$AE$210,MATCH('per month Consensus'!$CE46,'annual Consensus'!$B$4:$B$210,0),MATCH('per month Consensus'!CZ$4,'annual Consensus'!$C$3:$AE$3,0))),"",INDEX('annual Consensus'!$C$4:$AE$210,MATCH('per month Consensus'!$CE46,'annual Consensus'!$B$4:$B$210,0),MATCH('per month Consensus'!CZ$4,'annual Consensus'!$C$3:$AE$3,0)))</f>
        <v>0</v>
      </c>
      <c r="DA46" s="18">
        <f>IF(ISNA(INDEX('annual Consensus'!$C$4:$AE$210,MATCH('per month Consensus'!$CE46,'annual Consensus'!$B$4:$B$210,0),MATCH('per month Consensus'!DA$4,'annual Consensus'!$C$3:$AE$3,0))),"",INDEX('annual Consensus'!$C$4:$AE$210,MATCH('per month Consensus'!$CE46,'annual Consensus'!$B$4:$B$210,0),MATCH('per month Consensus'!DA$4,'annual Consensus'!$C$3:$AE$3,0)))</f>
        <v>0</v>
      </c>
      <c r="DB46" s="18">
        <f>IF(ISNA(INDEX('annual Consensus'!$C$4:$AE$210,MATCH('per month Consensus'!$CE46,'annual Consensus'!$B$4:$B$210,0),MATCH('per month Consensus'!DB$4,'annual Consensus'!$C$3:$AE$3,0))),"",INDEX('annual Consensus'!$C$4:$AE$210,MATCH('per month Consensus'!$CE46,'annual Consensus'!$B$4:$B$210,0),MATCH('per month Consensus'!DB$4,'annual Consensus'!$C$3:$AE$3,0)))</f>
        <v>0</v>
      </c>
      <c r="DC46" s="18">
        <f>IF(ISNA(INDEX('annual Consensus'!$C$4:$AE$210,MATCH('per month Consensus'!$CE46,'annual Consensus'!$B$4:$B$210,0),MATCH('per month Consensus'!DC$4,'annual Consensus'!$C$3:$AE$3,0))),"",INDEX('annual Consensus'!$C$4:$AE$210,MATCH('per month Consensus'!$CE46,'annual Consensus'!$B$4:$B$210,0),MATCH('per month Consensus'!DC$4,'annual Consensus'!$C$3:$AE$3,0)))</f>
        <v>0</v>
      </c>
      <c r="DD46" s="18">
        <f>IF(ISNA(INDEX('annual Consensus'!$C$4:$AE$210,MATCH('per month Consensus'!$CE46,'annual Consensus'!$B$4:$B$210,0),MATCH('per month Consensus'!DD$4,'annual Consensus'!$C$3:$AE$3,0))),"",INDEX('annual Consensus'!$C$4:$AE$210,MATCH('per month Consensus'!$CE46,'annual Consensus'!$B$4:$B$210,0),MATCH('per month Consensus'!DD$4,'annual Consensus'!$C$3:$AE$3,0)))</f>
        <v>0</v>
      </c>
      <c r="DE46" s="18">
        <f>IF(ISNA(INDEX('annual Consensus'!$C$4:$AE$210,MATCH('per month Consensus'!$CE46,'annual Consensus'!$B$4:$B$210,0),MATCH('per month Consensus'!DE$4,'annual Consensus'!$C$3:$AE$3,0))),"",INDEX('annual Consensus'!$C$4:$AE$210,MATCH('per month Consensus'!$CE46,'annual Consensus'!$B$4:$B$210,0),MATCH('per month Consensus'!DE$4,'annual Consensus'!$C$3:$AE$3,0)))</f>
        <v>0</v>
      </c>
      <c r="DF46" s="18">
        <f>IF(ISNA(INDEX('annual Consensus'!$C$4:$AE$210,MATCH('per month Consensus'!$CE46,'annual Consensus'!$B$4:$B$210,0),MATCH('per month Consensus'!DF$4,'annual Consensus'!$C$3:$AE$3,0))),"",INDEX('annual Consensus'!$C$4:$AE$210,MATCH('per month Consensus'!$CE46,'annual Consensus'!$B$4:$B$210,0),MATCH('per month Consensus'!DF$4,'annual Consensus'!$C$3:$AE$3,0)))</f>
        <v>0</v>
      </c>
      <c r="DG46" s="18">
        <f>IF(ISNA(INDEX('annual Consensus'!$C$4:$AE$210,MATCH('per month Consensus'!$CE46,'annual Consensus'!$B$4:$B$210,0),MATCH('per month Consensus'!DG$4,'annual Consensus'!$C$3:$AE$3,0))),"",INDEX('annual Consensus'!$C$4:$AE$210,MATCH('per month Consensus'!$CE46,'annual Consensus'!$B$4:$B$210,0),MATCH('per month Consensus'!DG$4,'annual Consensus'!$C$3:$AE$3,0)))</f>
        <v>0</v>
      </c>
      <c r="DH46" s="18">
        <f>IF(ISNA(INDEX('annual Consensus'!$C$4:$AE$210,MATCH('per month Consensus'!$CE46,'annual Consensus'!$B$4:$B$210,0),MATCH('per month Consensus'!DH$4,'annual Consensus'!$C$3:$AE$3,0))),"",INDEX('annual Consensus'!$C$4:$AE$210,MATCH('per month Consensus'!$CE46,'annual Consensus'!$B$4:$B$210,0),MATCH('per month Consensus'!DH$4,'annual Consensus'!$C$3:$AE$3,0)))</f>
        <v>0</v>
      </c>
      <c r="DI46" s="18">
        <f>IF(ISNA(INDEX('annual Consensus'!$C$4:$AE$210,MATCH('per month Consensus'!$CE46,'annual Consensus'!$B$4:$B$210,0),MATCH('per month Consensus'!DI$4,'annual Consensus'!$C$3:$AE$3,0))),"",INDEX('annual Consensus'!$C$4:$AE$210,MATCH('per month Consensus'!$CE46,'annual Consensus'!$B$4:$B$210,0),MATCH('per month Consensus'!DI$4,'annual Consensus'!$C$3:$AE$3,0)))</f>
        <v>0</v>
      </c>
      <c r="DJ46" s="18">
        <f>IF(ISNA(INDEX('annual Consensus'!$C$4:$AE$210,MATCH('per month Consensus'!$CE46,'annual Consensus'!$B$4:$B$210,0),MATCH('per month Consensus'!DJ$4,'annual Consensus'!$C$3:$AE$3,0))),"",INDEX('annual Consensus'!$C$4:$AE$210,MATCH('per month Consensus'!$CE46,'annual Consensus'!$B$4:$B$210,0),MATCH('per month Consensus'!DJ$4,'annual Consensus'!$C$3:$AE$3,0)))</f>
        <v>0</v>
      </c>
      <c r="DK46" s="18">
        <f>IF(ISNA(INDEX('annual Consensus'!$C$4:$AE$210,MATCH('per month Consensus'!$CE46,'annual Consensus'!$B$4:$B$210,0),MATCH('per month Consensus'!DK$4,'annual Consensus'!$C$3:$AE$3,0))),"",INDEX('annual Consensus'!$C$4:$AE$210,MATCH('per month Consensus'!$CE46,'annual Consensus'!$B$4:$B$210,0),MATCH('per month Consensus'!DK$4,'annual Consensus'!$C$3:$AE$3,0)))</f>
        <v>0</v>
      </c>
      <c r="DL46" s="18">
        <f>IF(ISNA(INDEX('annual Consensus'!$C$4:$AE$210,MATCH('per month Consensus'!$CE46,'annual Consensus'!$B$4:$B$210,0),MATCH('per month Consensus'!DL$4,'annual Consensus'!$C$3:$AE$3,0))),"",INDEX('annual Consensus'!$C$4:$AE$210,MATCH('per month Consensus'!$CE46,'annual Consensus'!$B$4:$B$210,0),MATCH('per month Consensus'!DL$4,'annual Consensus'!$C$3:$AE$3,0)))</f>
        <v>0</v>
      </c>
      <c r="DM46" s="18">
        <f>IF(ISNA(INDEX('annual Consensus'!$C$4:$AE$210,MATCH('per month Consensus'!$CE46,'annual Consensus'!$B$4:$B$210,0),MATCH('per month Consensus'!DM$4,'annual Consensus'!$C$3:$AE$3,0))),"",INDEX('annual Consensus'!$C$4:$AE$210,MATCH('per month Consensus'!$CE46,'annual Consensus'!$B$4:$B$210,0),MATCH('per month Consensus'!DM$4,'annual Consensus'!$C$3:$AE$3,0)))</f>
        <v>0</v>
      </c>
      <c r="DN46" s="18">
        <f>IF(ISNA(INDEX('annual Consensus'!$C$4:$AE$210,MATCH('per month Consensus'!$CE46,'annual Consensus'!$B$4:$B$210,0),MATCH('per month Consensus'!DN$4,'annual Consensus'!$C$3:$AE$3,0))),"",INDEX('annual Consensus'!$C$4:$AE$210,MATCH('per month Consensus'!$CE46,'annual Consensus'!$B$4:$B$210,0),MATCH('per month Consensus'!DN$4,'annual Consensus'!$C$3:$AE$3,0)))</f>
        <v>0</v>
      </c>
      <c r="DO46" s="18">
        <f>IF(ISNA(INDEX('annual Consensus'!$C$4:$AE$210,MATCH('per month Consensus'!$CE46,'annual Consensus'!$B$4:$B$210,0),MATCH('per month Consensus'!DO$4,'annual Consensus'!$C$3:$AE$3,0))),"",INDEX('annual Consensus'!$C$4:$AE$210,MATCH('per month Consensus'!$CE46,'annual Consensus'!$B$4:$B$210,0),MATCH('per month Consensus'!DO$4,'annual Consensus'!$C$3:$AE$3,0)))</f>
        <v>0</v>
      </c>
      <c r="DR46" s="18">
        <f t="shared" si="2"/>
        <v>2.6</v>
      </c>
      <c r="DS46" s="18">
        <f t="shared" si="3"/>
        <v>1.6</v>
      </c>
      <c r="DT46" s="18" t="str">
        <f t="shared" si="4"/>
        <v/>
      </c>
      <c r="DU46" s="18" t="str">
        <f t="shared" si="5"/>
        <v/>
      </c>
      <c r="DV46" s="18" t="str">
        <f t="shared" si="6"/>
        <v/>
      </c>
      <c r="DW46" s="18" t="str">
        <f t="shared" si="7"/>
        <v/>
      </c>
      <c r="DX46" s="18" t="str">
        <f t="shared" si="8"/>
        <v/>
      </c>
      <c r="DY46" s="18" t="str">
        <f t="shared" si="9"/>
        <v/>
      </c>
      <c r="DZ46" s="18" t="str">
        <f t="shared" si="10"/>
        <v/>
      </c>
      <c r="EA46" s="18" t="str">
        <f t="shared" si="11"/>
        <v/>
      </c>
      <c r="EB46" s="18" t="str">
        <f t="shared" si="12"/>
        <v/>
      </c>
      <c r="EC46" s="18" t="str">
        <f t="shared" si="13"/>
        <v/>
      </c>
      <c r="ED46" s="18" t="str">
        <f t="shared" si="14"/>
        <v/>
      </c>
      <c r="EE46" s="18" t="str">
        <f t="shared" si="15"/>
        <v/>
      </c>
      <c r="EF46" s="18" t="str">
        <f t="shared" si="16"/>
        <v/>
      </c>
      <c r="EG46" s="18" t="str">
        <f t="shared" si="17"/>
        <v/>
      </c>
      <c r="EH46" s="18" t="str">
        <f t="shared" si="18"/>
        <v/>
      </c>
      <c r="EI46" s="18" t="str">
        <f t="shared" si="19"/>
        <v/>
      </c>
      <c r="EJ46" s="18" t="str">
        <f t="shared" si="20"/>
        <v/>
      </c>
      <c r="EK46" s="18" t="str">
        <f t="shared" si="21"/>
        <v/>
      </c>
      <c r="EL46" s="18" t="str">
        <f t="shared" si="22"/>
        <v/>
      </c>
      <c r="EM46" s="18" t="str">
        <f t="shared" si="23"/>
        <v/>
      </c>
      <c r="EN46" s="18" t="str">
        <f t="shared" si="24"/>
        <v/>
      </c>
      <c r="EO46" s="18" t="str">
        <f t="shared" si="25"/>
        <v/>
      </c>
      <c r="EP46" s="18" t="str">
        <f t="shared" si="26"/>
        <v/>
      </c>
      <c r="EQ46" s="18" t="str">
        <f t="shared" si="27"/>
        <v/>
      </c>
      <c r="ER46" s="18" t="str">
        <f t="shared" si="28"/>
        <v/>
      </c>
      <c r="ES46" s="18" t="str">
        <f t="shared" si="29"/>
        <v/>
      </c>
      <c r="ET46" s="18" t="str">
        <f t="shared" si="30"/>
        <v/>
      </c>
      <c r="EV46" s="86">
        <v>37226</v>
      </c>
      <c r="EW46" s="57" t="str">
        <f>IF(ISNA(VLOOKUP('per month Consensus'!$EV46,'5y averages Consensus'!$AG$9:$AK$36,'per month Consensus'!EW$2,FALSE)),"",VLOOKUP('per month Consensus'!$EV46,'5y averages Consensus'!$AG$9:$AK$36,'per month Consensus'!EW$2,FALSE))</f>
        <v/>
      </c>
      <c r="EX46" s="58" t="str">
        <f>IF(ISNA(VLOOKUP('per month Consensus'!$EV46,'5y averages Consensus'!$AG$9:$AK$36,'per month Consensus'!EX$2,FALSE)),"",VLOOKUP('per month Consensus'!$EV46,'5y averages Consensus'!$AG$9:$AK$36,'per month Consensus'!EX$2,FALSE))</f>
        <v/>
      </c>
      <c r="EY46" s="58" t="str">
        <f>IF(ISNA(VLOOKUP('per month Consensus'!$EV46,'5y averages Consensus'!$AG$9:$AK$36,'per month Consensus'!EY$2,FALSE)),"",VLOOKUP('per month Consensus'!$EV46,'5y averages Consensus'!$AG$9:$AK$36,'per month Consensus'!EY$2,FALSE))</f>
        <v/>
      </c>
      <c r="EZ46" s="59" t="str">
        <f>IF(ISNA(VLOOKUP('per month Consensus'!$EV46,'5y averages Consensus'!$AG$9:$AK$36,'per month Consensus'!EZ$2,FALSE)),"",VLOOKUP('per month Consensus'!$EV46,'5y averages Consensus'!$AG$9:$AK$36,'per month Consensus'!EZ$2,FALSE))</f>
        <v/>
      </c>
      <c r="FB46" s="53" t="str">
        <f t="shared" si="31"/>
        <v/>
      </c>
      <c r="FC46" s="53" t="str">
        <f t="shared" si="32"/>
        <v/>
      </c>
      <c r="FD46" s="53" t="str">
        <f t="shared" si="33"/>
        <v/>
      </c>
      <c r="FE46" s="53" t="str">
        <f t="shared" si="34"/>
        <v/>
      </c>
    </row>
    <row r="47" spans="2:161" x14ac:dyDescent="0.25">
      <c r="B47" s="22">
        <v>37681</v>
      </c>
      <c r="C47" s="18">
        <f>VLOOKUP($B47,'Data Consensus annual'!$BH$9:$BN$215,'per month Consensus'!C$1, FALSE)</f>
        <v>1.8212121212121208</v>
      </c>
      <c r="D47" s="18">
        <f>VLOOKUP($B47,'Data Consensus annual'!$BH$9:$BN$215,'per month Consensus'!D$1, FALSE)</f>
        <v>1.6424242424242419</v>
      </c>
      <c r="E47" s="18" t="str">
        <f>VLOOKUP($B47,'Data Consensus annual'!$BH$9:$BN$215,'per month Consensus'!E$1)</f>
        <v/>
      </c>
      <c r="F47" s="18">
        <f>VLOOKUP($B47,'quarters Consensus'!$FV$9:$GC$60,'per month Consensus'!J$1,FALSE)</f>
        <v>1.9</v>
      </c>
      <c r="G47" s="18">
        <f>VLOOKUP($B47,'quarters Consensus'!$FV$9:$GC$60,'per month Consensus'!K$1,FALSE)</f>
        <v>1.8</v>
      </c>
      <c r="H47" s="18">
        <f>VLOOKUP($B47,'quarters Consensus'!$FV$9:$GC$60,'per month Consensus'!L$1,FALSE)</f>
        <v>1.6</v>
      </c>
      <c r="I47" s="18">
        <f>VLOOKUP($B47,'quarters Consensus'!$FV$9:$GC$60,'per month Consensus'!M$1,FALSE)</f>
        <v>1.5</v>
      </c>
      <c r="J47" s="18">
        <f>VLOOKUP($B47,'quarters Consensus'!$FV$9:$GC$60,'per month Consensus'!N$1,FALSE)</f>
        <v>1.6</v>
      </c>
      <c r="K47" s="18">
        <f>VLOOKUP($B47,'quarters Consensus'!$FV$9:$GC$60,'per month Consensus'!O$1,FALSE)</f>
        <v>1.7</v>
      </c>
      <c r="L47" s="18">
        <f>VLOOKUP($B47,'quarters Consensus'!$FV$9:$GC$60,'per month Consensus'!P$1,FALSE)</f>
        <v>1.8</v>
      </c>
      <c r="CE47" s="14">
        <v>37257</v>
      </c>
      <c r="CF47" s="18" t="str">
        <f>IF(ISNA(VLOOKUP($CE47,'quarters Consensus'!$GJ$9:$GP$25,'per month Consensus'!J$1,FALSE)),"",VLOOKUP($CE47,'quarters Consensus'!$GJ$9:$GP$25,'per month Consensus'!J$1,FALSE))</f>
        <v/>
      </c>
      <c r="CG47" s="18" t="str">
        <f>IF(ISNA(VLOOKUP($CE47,'quarters Consensus'!$GJ$9:$GP$25,'per month Consensus'!K$1,FALSE)),"",VLOOKUP($CE47,'quarters Consensus'!$GJ$9:$GP$25,'per month Consensus'!K$1,FALSE))</f>
        <v/>
      </c>
      <c r="CH47" s="18" t="str">
        <f>IF(ISNA(VLOOKUP($CE47,'quarters Consensus'!$GJ$9:$GP$25,'per month Consensus'!L$1,FALSE)),"",VLOOKUP($CE47,'quarters Consensus'!$GJ$9:$GP$25,'per month Consensus'!L$1,FALSE))</f>
        <v/>
      </c>
      <c r="CI47" s="18" t="str">
        <f>IF(ISNA(VLOOKUP($CE47,'quarters Consensus'!$GJ$9:$GP$25,'per month Consensus'!M$1,FALSE)),"",VLOOKUP($CE47,'quarters Consensus'!$GJ$9:$GP$25,'per month Consensus'!M$1,FALSE))</f>
        <v/>
      </c>
      <c r="CJ47" s="18" t="str">
        <f>IF(ISNA(VLOOKUP($CE47,'quarters Consensus'!$GJ$9:$GP$25,'per month Consensus'!N$1,FALSE)),"",VLOOKUP($CE47,'quarters Consensus'!$GJ$9:$GP$25,'per month Consensus'!N$1,FALSE))</f>
        <v/>
      </c>
      <c r="CK47" s="18" t="str">
        <f>IF(ISNA(VLOOKUP($CE47,'quarters Consensus'!$GJ$9:$GP$25,'per month Consensus'!O$1,FALSE)),"",VLOOKUP($CE47,'quarters Consensus'!$GJ$9:$GP$25,'per month Consensus'!O$1,FALSE))</f>
        <v/>
      </c>
      <c r="CL47" s="18"/>
      <c r="CM47" s="18">
        <f>IF(ISNA(INDEX('annual Consensus'!$C$4:$AE$210,MATCH('per month Consensus'!$CE47,'annual Consensus'!$B$4:$B$210,0),MATCH('per month Consensus'!CM$4,'annual Consensus'!$C$3:$AE$3,0))),"",INDEX('annual Consensus'!$C$4:$AE$210,MATCH('per month Consensus'!$CE47,'annual Consensus'!$B$4:$B$210,0),MATCH('per month Consensus'!CM$4,'annual Consensus'!$C$3:$AE$3,0)))</f>
        <v>1.6</v>
      </c>
      <c r="CN47" s="18">
        <f>IF(ISNA(INDEX('annual Consensus'!$C$4:$AE$210,MATCH('per month Consensus'!$CE47,'annual Consensus'!$B$4:$B$210,0),MATCH('per month Consensus'!CN$4,'annual Consensus'!$C$3:$AE$3,0))),"",INDEX('annual Consensus'!$C$4:$AE$210,MATCH('per month Consensus'!$CE47,'annual Consensus'!$B$4:$B$210,0),MATCH('per month Consensus'!CN$4,'annual Consensus'!$C$3:$AE$3,0)))</f>
        <v>0</v>
      </c>
      <c r="CO47" s="18">
        <f>IF(ISNA(INDEX('annual Consensus'!$C$4:$AE$210,MATCH('per month Consensus'!$CE47,'annual Consensus'!$B$4:$B$210,0),MATCH('per month Consensus'!CO$4,'annual Consensus'!$C$3:$AE$3,0))),"",INDEX('annual Consensus'!$C$4:$AE$210,MATCH('per month Consensus'!$CE47,'annual Consensus'!$B$4:$B$210,0),MATCH('per month Consensus'!CO$4,'annual Consensus'!$C$3:$AE$3,0)))</f>
        <v>0</v>
      </c>
      <c r="CP47" s="18">
        <f>IF(ISNA(INDEX('annual Consensus'!$C$4:$AE$210,MATCH('per month Consensus'!$CE47,'annual Consensus'!$B$4:$B$210,0),MATCH('per month Consensus'!CP$4,'annual Consensus'!$C$3:$AE$3,0))),"",INDEX('annual Consensus'!$C$4:$AE$210,MATCH('per month Consensus'!$CE47,'annual Consensus'!$B$4:$B$210,0),MATCH('per month Consensus'!CP$4,'annual Consensus'!$C$3:$AE$3,0)))</f>
        <v>0</v>
      </c>
      <c r="CQ47" s="18">
        <f>IF(ISNA(INDEX('annual Consensus'!$C$4:$AE$210,MATCH('per month Consensus'!$CE47,'annual Consensus'!$B$4:$B$210,0),MATCH('per month Consensus'!CQ$4,'annual Consensus'!$C$3:$AE$3,0))),"",INDEX('annual Consensus'!$C$4:$AE$210,MATCH('per month Consensus'!$CE47,'annual Consensus'!$B$4:$B$210,0),MATCH('per month Consensus'!CQ$4,'annual Consensus'!$C$3:$AE$3,0)))</f>
        <v>0</v>
      </c>
      <c r="CR47" s="18">
        <f>IF(ISNA(INDEX('annual Consensus'!$C$4:$AE$210,MATCH('per month Consensus'!$CE47,'annual Consensus'!$B$4:$B$210,0),MATCH('per month Consensus'!CR$4,'annual Consensus'!$C$3:$AE$3,0))),"",INDEX('annual Consensus'!$C$4:$AE$210,MATCH('per month Consensus'!$CE47,'annual Consensus'!$B$4:$B$210,0),MATCH('per month Consensus'!CR$4,'annual Consensus'!$C$3:$AE$3,0)))</f>
        <v>0</v>
      </c>
      <c r="CS47" s="18">
        <f>IF(ISNA(INDEX('annual Consensus'!$C$4:$AE$210,MATCH('per month Consensus'!$CE47,'annual Consensus'!$B$4:$B$210,0),MATCH('per month Consensus'!CS$4,'annual Consensus'!$C$3:$AE$3,0))),"",INDEX('annual Consensus'!$C$4:$AE$210,MATCH('per month Consensus'!$CE47,'annual Consensus'!$B$4:$B$210,0),MATCH('per month Consensus'!CS$4,'annual Consensus'!$C$3:$AE$3,0)))</f>
        <v>0</v>
      </c>
      <c r="CT47" s="18">
        <f>IF(ISNA(INDEX('annual Consensus'!$C$4:$AE$210,MATCH('per month Consensus'!$CE47,'annual Consensus'!$B$4:$B$210,0),MATCH('per month Consensus'!CT$4,'annual Consensus'!$C$3:$AE$3,0))),"",INDEX('annual Consensus'!$C$4:$AE$210,MATCH('per month Consensus'!$CE47,'annual Consensus'!$B$4:$B$210,0),MATCH('per month Consensus'!CT$4,'annual Consensus'!$C$3:$AE$3,0)))</f>
        <v>0</v>
      </c>
      <c r="CU47" s="18">
        <f>IF(ISNA(INDEX('annual Consensus'!$C$4:$AE$210,MATCH('per month Consensus'!$CE47,'annual Consensus'!$B$4:$B$210,0),MATCH('per month Consensus'!CU$4,'annual Consensus'!$C$3:$AE$3,0))),"",INDEX('annual Consensus'!$C$4:$AE$210,MATCH('per month Consensus'!$CE47,'annual Consensus'!$B$4:$B$210,0),MATCH('per month Consensus'!CU$4,'annual Consensus'!$C$3:$AE$3,0)))</f>
        <v>0</v>
      </c>
      <c r="CV47" s="18">
        <f>IF(ISNA(INDEX('annual Consensus'!$C$4:$AE$210,MATCH('per month Consensus'!$CE47,'annual Consensus'!$B$4:$B$210,0),MATCH('per month Consensus'!CV$4,'annual Consensus'!$C$3:$AE$3,0))),"",INDEX('annual Consensus'!$C$4:$AE$210,MATCH('per month Consensus'!$CE47,'annual Consensus'!$B$4:$B$210,0),MATCH('per month Consensus'!CV$4,'annual Consensus'!$C$3:$AE$3,0)))</f>
        <v>0</v>
      </c>
      <c r="CW47" s="18">
        <f>IF(ISNA(INDEX('annual Consensus'!$C$4:$AE$210,MATCH('per month Consensus'!$CE47,'annual Consensus'!$B$4:$B$210,0),MATCH('per month Consensus'!CW$4,'annual Consensus'!$C$3:$AE$3,0))),"",INDEX('annual Consensus'!$C$4:$AE$210,MATCH('per month Consensus'!$CE47,'annual Consensus'!$B$4:$B$210,0),MATCH('per month Consensus'!CW$4,'annual Consensus'!$C$3:$AE$3,0)))</f>
        <v>0</v>
      </c>
      <c r="CX47" s="18">
        <f>IF(ISNA(INDEX('annual Consensus'!$C$4:$AE$210,MATCH('per month Consensus'!$CE47,'annual Consensus'!$B$4:$B$210,0),MATCH('per month Consensus'!CX$4,'annual Consensus'!$C$3:$AE$3,0))),"",INDEX('annual Consensus'!$C$4:$AE$210,MATCH('per month Consensus'!$CE47,'annual Consensus'!$B$4:$B$210,0),MATCH('per month Consensus'!CX$4,'annual Consensus'!$C$3:$AE$3,0)))</f>
        <v>0</v>
      </c>
      <c r="CY47" s="18">
        <f>IF(ISNA(INDEX('annual Consensus'!$C$4:$AE$210,MATCH('per month Consensus'!$CE47,'annual Consensus'!$B$4:$B$210,0),MATCH('per month Consensus'!CY$4,'annual Consensus'!$C$3:$AE$3,0))),"",INDEX('annual Consensus'!$C$4:$AE$210,MATCH('per month Consensus'!$CE47,'annual Consensus'!$B$4:$B$210,0),MATCH('per month Consensus'!CY$4,'annual Consensus'!$C$3:$AE$3,0)))</f>
        <v>1.8</v>
      </c>
      <c r="CZ47" s="18">
        <f>IF(ISNA(INDEX('annual Consensus'!$C$4:$AE$210,MATCH('per month Consensus'!$CE47,'annual Consensus'!$B$4:$B$210,0),MATCH('per month Consensus'!CZ$4,'annual Consensus'!$C$3:$AE$3,0))),"",INDEX('annual Consensus'!$C$4:$AE$210,MATCH('per month Consensus'!$CE47,'annual Consensus'!$B$4:$B$210,0),MATCH('per month Consensus'!CZ$4,'annual Consensus'!$C$3:$AE$3,0)))</f>
        <v>0</v>
      </c>
      <c r="DA47" s="18">
        <f>IF(ISNA(INDEX('annual Consensus'!$C$4:$AE$210,MATCH('per month Consensus'!$CE47,'annual Consensus'!$B$4:$B$210,0),MATCH('per month Consensus'!DA$4,'annual Consensus'!$C$3:$AE$3,0))),"",INDEX('annual Consensus'!$C$4:$AE$210,MATCH('per month Consensus'!$CE47,'annual Consensus'!$B$4:$B$210,0),MATCH('per month Consensus'!DA$4,'annual Consensus'!$C$3:$AE$3,0)))</f>
        <v>0</v>
      </c>
      <c r="DB47" s="18">
        <f>IF(ISNA(INDEX('annual Consensus'!$C$4:$AE$210,MATCH('per month Consensus'!$CE47,'annual Consensus'!$B$4:$B$210,0),MATCH('per month Consensus'!DB$4,'annual Consensus'!$C$3:$AE$3,0))),"",INDEX('annual Consensus'!$C$4:$AE$210,MATCH('per month Consensus'!$CE47,'annual Consensus'!$B$4:$B$210,0),MATCH('per month Consensus'!DB$4,'annual Consensus'!$C$3:$AE$3,0)))</f>
        <v>0</v>
      </c>
      <c r="DC47" s="18" t="str">
        <f>IF(ISNA(INDEX('annual Consensus'!$C$4:$AE$210,MATCH('per month Consensus'!$CE47,'annual Consensus'!$B$4:$B$210,0),MATCH('per month Consensus'!DC$4,'annual Consensus'!$C$3:$AE$3,0))),"",INDEX('annual Consensus'!$C$4:$AE$210,MATCH('per month Consensus'!$CE47,'annual Consensus'!$B$4:$B$210,0),MATCH('per month Consensus'!DC$4,'annual Consensus'!$C$3:$AE$3,0)))</f>
        <v/>
      </c>
      <c r="DD47" s="18">
        <f>IF(ISNA(INDEX('annual Consensus'!$C$4:$AE$210,MATCH('per month Consensus'!$CE47,'annual Consensus'!$B$4:$B$210,0),MATCH('per month Consensus'!DD$4,'annual Consensus'!$C$3:$AE$3,0))),"",INDEX('annual Consensus'!$C$4:$AE$210,MATCH('per month Consensus'!$CE47,'annual Consensus'!$B$4:$B$210,0),MATCH('per month Consensus'!DD$4,'annual Consensus'!$C$3:$AE$3,0)))</f>
        <v>0</v>
      </c>
      <c r="DE47" s="18">
        <f>IF(ISNA(INDEX('annual Consensus'!$C$4:$AE$210,MATCH('per month Consensus'!$CE47,'annual Consensus'!$B$4:$B$210,0),MATCH('per month Consensus'!DE$4,'annual Consensus'!$C$3:$AE$3,0))),"",INDEX('annual Consensus'!$C$4:$AE$210,MATCH('per month Consensus'!$CE47,'annual Consensus'!$B$4:$B$210,0),MATCH('per month Consensus'!DE$4,'annual Consensus'!$C$3:$AE$3,0)))</f>
        <v>0</v>
      </c>
      <c r="DF47" s="18">
        <f>IF(ISNA(INDEX('annual Consensus'!$C$4:$AE$210,MATCH('per month Consensus'!$CE47,'annual Consensus'!$B$4:$B$210,0),MATCH('per month Consensus'!DF$4,'annual Consensus'!$C$3:$AE$3,0))),"",INDEX('annual Consensus'!$C$4:$AE$210,MATCH('per month Consensus'!$CE47,'annual Consensus'!$B$4:$B$210,0),MATCH('per month Consensus'!DF$4,'annual Consensus'!$C$3:$AE$3,0)))</f>
        <v>0</v>
      </c>
      <c r="DG47" s="18" t="str">
        <f>IF(ISNA(INDEX('annual Consensus'!$C$4:$AE$210,MATCH('per month Consensus'!$CE47,'annual Consensus'!$B$4:$B$210,0),MATCH('per month Consensus'!DG$4,'annual Consensus'!$C$3:$AE$3,0))),"",INDEX('annual Consensus'!$C$4:$AE$210,MATCH('per month Consensus'!$CE47,'annual Consensus'!$B$4:$B$210,0),MATCH('per month Consensus'!DG$4,'annual Consensus'!$C$3:$AE$3,0)))</f>
        <v/>
      </c>
      <c r="DH47" s="18">
        <f>IF(ISNA(INDEX('annual Consensus'!$C$4:$AE$210,MATCH('per month Consensus'!$CE47,'annual Consensus'!$B$4:$B$210,0),MATCH('per month Consensus'!DH$4,'annual Consensus'!$C$3:$AE$3,0))),"",INDEX('annual Consensus'!$C$4:$AE$210,MATCH('per month Consensus'!$CE47,'annual Consensus'!$B$4:$B$210,0),MATCH('per month Consensus'!DH$4,'annual Consensus'!$C$3:$AE$3,0)))</f>
        <v>0</v>
      </c>
      <c r="DI47" s="18">
        <f>IF(ISNA(INDEX('annual Consensus'!$C$4:$AE$210,MATCH('per month Consensus'!$CE47,'annual Consensus'!$B$4:$B$210,0),MATCH('per month Consensus'!DI$4,'annual Consensus'!$C$3:$AE$3,0))),"",INDEX('annual Consensus'!$C$4:$AE$210,MATCH('per month Consensus'!$CE47,'annual Consensus'!$B$4:$B$210,0),MATCH('per month Consensus'!DI$4,'annual Consensus'!$C$3:$AE$3,0)))</f>
        <v>0</v>
      </c>
      <c r="DJ47" s="18">
        <f>IF(ISNA(INDEX('annual Consensus'!$C$4:$AE$210,MATCH('per month Consensus'!$CE47,'annual Consensus'!$B$4:$B$210,0),MATCH('per month Consensus'!DJ$4,'annual Consensus'!$C$3:$AE$3,0))),"",INDEX('annual Consensus'!$C$4:$AE$210,MATCH('per month Consensus'!$CE47,'annual Consensus'!$B$4:$B$210,0),MATCH('per month Consensus'!DJ$4,'annual Consensus'!$C$3:$AE$3,0)))</f>
        <v>0</v>
      </c>
      <c r="DK47" s="18" t="str">
        <f>IF(ISNA(INDEX('annual Consensus'!$C$4:$AE$210,MATCH('per month Consensus'!$CE47,'annual Consensus'!$B$4:$B$210,0),MATCH('per month Consensus'!DK$4,'annual Consensus'!$C$3:$AE$3,0))),"",INDEX('annual Consensus'!$C$4:$AE$210,MATCH('per month Consensus'!$CE47,'annual Consensus'!$B$4:$B$210,0),MATCH('per month Consensus'!DK$4,'annual Consensus'!$C$3:$AE$3,0)))</f>
        <v/>
      </c>
      <c r="DL47" s="18">
        <f>IF(ISNA(INDEX('annual Consensus'!$C$4:$AE$210,MATCH('per month Consensus'!$CE47,'annual Consensus'!$B$4:$B$210,0),MATCH('per month Consensus'!DL$4,'annual Consensus'!$C$3:$AE$3,0))),"",INDEX('annual Consensus'!$C$4:$AE$210,MATCH('per month Consensus'!$CE47,'annual Consensus'!$B$4:$B$210,0),MATCH('per month Consensus'!DL$4,'annual Consensus'!$C$3:$AE$3,0)))</f>
        <v>0</v>
      </c>
      <c r="DM47" s="18">
        <f>IF(ISNA(INDEX('annual Consensus'!$C$4:$AE$210,MATCH('per month Consensus'!$CE47,'annual Consensus'!$B$4:$B$210,0),MATCH('per month Consensus'!DM$4,'annual Consensus'!$C$3:$AE$3,0))),"",INDEX('annual Consensus'!$C$4:$AE$210,MATCH('per month Consensus'!$CE47,'annual Consensus'!$B$4:$B$210,0),MATCH('per month Consensus'!DM$4,'annual Consensus'!$C$3:$AE$3,0)))</f>
        <v>0</v>
      </c>
      <c r="DN47" s="18">
        <f>IF(ISNA(INDEX('annual Consensus'!$C$4:$AE$210,MATCH('per month Consensus'!$CE47,'annual Consensus'!$B$4:$B$210,0),MATCH('per month Consensus'!DN$4,'annual Consensus'!$C$3:$AE$3,0))),"",INDEX('annual Consensus'!$C$4:$AE$210,MATCH('per month Consensus'!$CE47,'annual Consensus'!$B$4:$B$210,0),MATCH('per month Consensus'!DN$4,'annual Consensus'!$C$3:$AE$3,0)))</f>
        <v>0</v>
      </c>
      <c r="DO47" s="18" t="str">
        <f>IF(ISNA(INDEX('annual Consensus'!$C$4:$AE$210,MATCH('per month Consensus'!$CE47,'annual Consensus'!$B$4:$B$210,0),MATCH('per month Consensus'!DO$4,'annual Consensus'!$C$3:$AE$3,0))),"",INDEX('annual Consensus'!$C$4:$AE$210,MATCH('per month Consensus'!$CE47,'annual Consensus'!$B$4:$B$210,0),MATCH('per month Consensus'!DO$4,'annual Consensus'!$C$3:$AE$3,0)))</f>
        <v/>
      </c>
      <c r="DR47" s="18">
        <f t="shared" si="2"/>
        <v>1.6</v>
      </c>
      <c r="DS47" s="18" t="str">
        <f t="shared" si="3"/>
        <v/>
      </c>
      <c r="DT47" s="18" t="str">
        <f t="shared" si="4"/>
        <v/>
      </c>
      <c r="DU47" s="18" t="str">
        <f t="shared" si="5"/>
        <v/>
      </c>
      <c r="DV47" s="18" t="str">
        <f t="shared" si="6"/>
        <v/>
      </c>
      <c r="DW47" s="18" t="str">
        <f t="shared" si="7"/>
        <v/>
      </c>
      <c r="DX47" s="18" t="str">
        <f t="shared" si="8"/>
        <v/>
      </c>
      <c r="DY47" s="18" t="str">
        <f t="shared" si="9"/>
        <v/>
      </c>
      <c r="DZ47" s="18" t="str">
        <f t="shared" si="10"/>
        <v/>
      </c>
      <c r="EA47" s="18" t="str">
        <f t="shared" si="11"/>
        <v/>
      </c>
      <c r="EB47" s="18" t="str">
        <f t="shared" si="12"/>
        <v/>
      </c>
      <c r="EC47" s="18" t="str">
        <f t="shared" si="13"/>
        <v/>
      </c>
      <c r="ED47" s="18">
        <f t="shared" si="14"/>
        <v>1.8</v>
      </c>
      <c r="EE47" s="18" t="str">
        <f t="shared" si="15"/>
        <v/>
      </c>
      <c r="EF47" s="18" t="str">
        <f t="shared" si="16"/>
        <v/>
      </c>
      <c r="EG47" s="18" t="str">
        <f t="shared" si="17"/>
        <v/>
      </c>
      <c r="EH47" s="18" t="str">
        <f t="shared" si="18"/>
        <v/>
      </c>
      <c r="EI47" s="18" t="str">
        <f t="shared" si="19"/>
        <v/>
      </c>
      <c r="EJ47" s="18" t="str">
        <f t="shared" si="20"/>
        <v/>
      </c>
      <c r="EK47" s="18" t="str">
        <f t="shared" si="21"/>
        <v/>
      </c>
      <c r="EL47" s="18" t="str">
        <f t="shared" si="22"/>
        <v/>
      </c>
      <c r="EM47" s="18" t="str">
        <f t="shared" si="23"/>
        <v/>
      </c>
      <c r="EN47" s="18" t="str">
        <f t="shared" si="24"/>
        <v/>
      </c>
      <c r="EO47" s="18" t="str">
        <f t="shared" si="25"/>
        <v/>
      </c>
      <c r="EP47" s="18" t="str">
        <f t="shared" si="26"/>
        <v/>
      </c>
      <c r="EQ47" s="18" t="str">
        <f t="shared" si="27"/>
        <v/>
      </c>
      <c r="ER47" s="18" t="str">
        <f t="shared" si="28"/>
        <v/>
      </c>
      <c r="ES47" s="18" t="str">
        <f t="shared" si="29"/>
        <v/>
      </c>
      <c r="ET47" s="18" t="str">
        <f t="shared" si="30"/>
        <v/>
      </c>
      <c r="EV47" s="86">
        <v>37257</v>
      </c>
      <c r="EW47" s="57" t="str">
        <f>IF(ISNA(VLOOKUP('per month Consensus'!$EV47,'5y averages Consensus'!$AG$9:$AK$36,'per month Consensus'!EW$2,FALSE)),"",VLOOKUP('per month Consensus'!$EV47,'5y averages Consensus'!$AG$9:$AK$36,'per month Consensus'!EW$2,FALSE))</f>
        <v/>
      </c>
      <c r="EX47" s="58" t="str">
        <f>IF(ISNA(VLOOKUP('per month Consensus'!$EV47,'5y averages Consensus'!$AG$9:$AK$36,'per month Consensus'!EX$2,FALSE)),"",VLOOKUP('per month Consensus'!$EV47,'5y averages Consensus'!$AG$9:$AK$36,'per month Consensus'!EX$2,FALSE))</f>
        <v/>
      </c>
      <c r="EY47" s="58" t="str">
        <f>IF(ISNA(VLOOKUP('per month Consensus'!$EV47,'5y averages Consensus'!$AG$9:$AK$36,'per month Consensus'!EY$2,FALSE)),"",VLOOKUP('per month Consensus'!$EV47,'5y averages Consensus'!$AG$9:$AK$36,'per month Consensus'!EY$2,FALSE))</f>
        <v/>
      </c>
      <c r="EZ47" s="59" t="str">
        <f>IF(ISNA(VLOOKUP('per month Consensus'!$EV47,'5y averages Consensus'!$AG$9:$AK$36,'per month Consensus'!EZ$2,FALSE)),"",VLOOKUP('per month Consensus'!$EV47,'5y averages Consensus'!$AG$9:$AK$36,'per month Consensus'!EZ$2,FALSE))</f>
        <v/>
      </c>
      <c r="FB47" s="53" t="str">
        <f t="shared" si="31"/>
        <v/>
      </c>
      <c r="FC47" s="53" t="str">
        <f t="shared" si="32"/>
        <v/>
      </c>
      <c r="FD47" s="53" t="str">
        <f t="shared" si="33"/>
        <v/>
      </c>
      <c r="FE47" s="53" t="str">
        <f t="shared" si="34"/>
        <v/>
      </c>
    </row>
    <row r="48" spans="2:161" x14ac:dyDescent="0.25">
      <c r="B48" s="22">
        <v>38047</v>
      </c>
      <c r="C48" s="18">
        <f>VLOOKUP($B48,'Data Consensus annual'!$BH$9:$BN$215,'per month Consensus'!C$1, FALSE)</f>
        <v>1.685640792987869</v>
      </c>
      <c r="D48" s="18">
        <f>VLOOKUP($B48,'Data Consensus annual'!$BH$9:$BN$215,'per month Consensus'!D$1, FALSE)</f>
        <v>1.6473829800361479</v>
      </c>
      <c r="E48" s="18" t="str">
        <f>VLOOKUP($B48,'Data Consensus annual'!$BH$9:$BN$215,'per month Consensus'!E$1)</f>
        <v/>
      </c>
      <c r="F48" s="18">
        <f>VLOOKUP($B48,'quarters Consensus'!$FV$9:$GC$60,'per month Consensus'!J$1,FALSE)</f>
        <v>1.8</v>
      </c>
      <c r="G48" s="18">
        <f>VLOOKUP($B48,'quarters Consensus'!$FV$9:$GC$60,'per month Consensus'!K$1,FALSE)</f>
        <v>1.6</v>
      </c>
      <c r="H48" s="18">
        <f>VLOOKUP($B48,'quarters Consensus'!$FV$9:$GC$60,'per month Consensus'!L$1,FALSE)</f>
        <v>1.6</v>
      </c>
      <c r="I48" s="18">
        <f>VLOOKUP($B48,'quarters Consensus'!$FV$9:$GC$60,'per month Consensus'!M$1,FALSE)</f>
        <v>1.6</v>
      </c>
      <c r="J48" s="18">
        <f>VLOOKUP($B48,'quarters Consensus'!$FV$9:$GC$60,'per month Consensus'!N$1,FALSE)</f>
        <v>1.6</v>
      </c>
      <c r="K48" s="18">
        <f>VLOOKUP($B48,'quarters Consensus'!$FV$9:$GC$60,'per month Consensus'!O$1,FALSE)</f>
        <v>1.6</v>
      </c>
      <c r="L48" s="18">
        <f>VLOOKUP($B48,'quarters Consensus'!$FV$9:$GC$60,'per month Consensus'!P$1,FALSE)</f>
        <v>1.7</v>
      </c>
      <c r="CE48" s="14">
        <v>37288</v>
      </c>
      <c r="CF48" s="18" t="str">
        <f>IF(ISNA(VLOOKUP($CE48,'quarters Consensus'!$GJ$9:$GP$25,'per month Consensus'!J$1,FALSE)),"",VLOOKUP($CE48,'quarters Consensus'!$GJ$9:$GP$25,'per month Consensus'!J$1,FALSE))</f>
        <v/>
      </c>
      <c r="CG48" s="18" t="str">
        <f>IF(ISNA(VLOOKUP($CE48,'quarters Consensus'!$GJ$9:$GP$25,'per month Consensus'!K$1,FALSE)),"",VLOOKUP($CE48,'quarters Consensus'!$GJ$9:$GP$25,'per month Consensus'!K$1,FALSE))</f>
        <v/>
      </c>
      <c r="CH48" s="18" t="str">
        <f>IF(ISNA(VLOOKUP($CE48,'quarters Consensus'!$GJ$9:$GP$25,'per month Consensus'!L$1,FALSE)),"",VLOOKUP($CE48,'quarters Consensus'!$GJ$9:$GP$25,'per month Consensus'!L$1,FALSE))</f>
        <v/>
      </c>
      <c r="CI48" s="18" t="str">
        <f>IF(ISNA(VLOOKUP($CE48,'quarters Consensus'!$GJ$9:$GP$25,'per month Consensus'!M$1,FALSE)),"",VLOOKUP($CE48,'quarters Consensus'!$GJ$9:$GP$25,'per month Consensus'!M$1,FALSE))</f>
        <v/>
      </c>
      <c r="CJ48" s="18" t="str">
        <f>IF(ISNA(VLOOKUP($CE48,'quarters Consensus'!$GJ$9:$GP$25,'per month Consensus'!N$1,FALSE)),"",VLOOKUP($CE48,'quarters Consensus'!$GJ$9:$GP$25,'per month Consensus'!N$1,FALSE))</f>
        <v/>
      </c>
      <c r="CK48" s="18" t="str">
        <f>IF(ISNA(VLOOKUP($CE48,'quarters Consensus'!$GJ$9:$GP$25,'per month Consensus'!O$1,FALSE)),"",VLOOKUP($CE48,'quarters Consensus'!$GJ$9:$GP$25,'per month Consensus'!O$1,FALSE))</f>
        <v/>
      </c>
      <c r="CL48" s="18"/>
      <c r="CM48" s="18">
        <f>IF(ISNA(INDEX('annual Consensus'!$C$4:$AE$210,MATCH('per month Consensus'!$CE48,'annual Consensus'!$B$4:$B$210,0),MATCH('per month Consensus'!CM$4,'annual Consensus'!$C$3:$AE$3,0))),"",INDEX('annual Consensus'!$C$4:$AE$210,MATCH('per month Consensus'!$CE48,'annual Consensus'!$B$4:$B$210,0),MATCH('per month Consensus'!CM$4,'annual Consensus'!$C$3:$AE$3,0)))</f>
        <v>1.7</v>
      </c>
      <c r="CN48" s="18">
        <f>IF(ISNA(INDEX('annual Consensus'!$C$4:$AE$210,MATCH('per month Consensus'!$CE48,'annual Consensus'!$B$4:$B$210,0),MATCH('per month Consensus'!CN$4,'annual Consensus'!$C$3:$AE$3,0))),"",INDEX('annual Consensus'!$C$4:$AE$210,MATCH('per month Consensus'!$CE48,'annual Consensus'!$B$4:$B$210,0),MATCH('per month Consensus'!CN$4,'annual Consensus'!$C$3:$AE$3,0)))</f>
        <v>0</v>
      </c>
      <c r="CO48" s="18">
        <f>IF(ISNA(INDEX('annual Consensus'!$C$4:$AE$210,MATCH('per month Consensus'!$CE48,'annual Consensus'!$B$4:$B$210,0),MATCH('per month Consensus'!CO$4,'annual Consensus'!$C$3:$AE$3,0))),"",INDEX('annual Consensus'!$C$4:$AE$210,MATCH('per month Consensus'!$CE48,'annual Consensus'!$B$4:$B$210,0),MATCH('per month Consensus'!CO$4,'annual Consensus'!$C$3:$AE$3,0)))</f>
        <v>0</v>
      </c>
      <c r="CP48" s="18">
        <f>IF(ISNA(INDEX('annual Consensus'!$C$4:$AE$210,MATCH('per month Consensus'!$CE48,'annual Consensus'!$B$4:$B$210,0),MATCH('per month Consensus'!CP$4,'annual Consensus'!$C$3:$AE$3,0))),"",INDEX('annual Consensus'!$C$4:$AE$210,MATCH('per month Consensus'!$CE48,'annual Consensus'!$B$4:$B$210,0),MATCH('per month Consensus'!CP$4,'annual Consensus'!$C$3:$AE$3,0)))</f>
        <v>0</v>
      </c>
      <c r="CQ48" s="18">
        <f>IF(ISNA(INDEX('annual Consensus'!$C$4:$AE$210,MATCH('per month Consensus'!$CE48,'annual Consensus'!$B$4:$B$210,0),MATCH('per month Consensus'!CQ$4,'annual Consensus'!$C$3:$AE$3,0))),"",INDEX('annual Consensus'!$C$4:$AE$210,MATCH('per month Consensus'!$CE48,'annual Consensus'!$B$4:$B$210,0),MATCH('per month Consensus'!CQ$4,'annual Consensus'!$C$3:$AE$3,0)))</f>
        <v>0</v>
      </c>
      <c r="CR48" s="18">
        <f>IF(ISNA(INDEX('annual Consensus'!$C$4:$AE$210,MATCH('per month Consensus'!$CE48,'annual Consensus'!$B$4:$B$210,0),MATCH('per month Consensus'!CR$4,'annual Consensus'!$C$3:$AE$3,0))),"",INDEX('annual Consensus'!$C$4:$AE$210,MATCH('per month Consensus'!$CE48,'annual Consensus'!$B$4:$B$210,0),MATCH('per month Consensus'!CR$4,'annual Consensus'!$C$3:$AE$3,0)))</f>
        <v>0</v>
      </c>
      <c r="CS48" s="18">
        <f>IF(ISNA(INDEX('annual Consensus'!$C$4:$AE$210,MATCH('per month Consensus'!$CE48,'annual Consensus'!$B$4:$B$210,0),MATCH('per month Consensus'!CS$4,'annual Consensus'!$C$3:$AE$3,0))),"",INDEX('annual Consensus'!$C$4:$AE$210,MATCH('per month Consensus'!$CE48,'annual Consensus'!$B$4:$B$210,0),MATCH('per month Consensus'!CS$4,'annual Consensus'!$C$3:$AE$3,0)))</f>
        <v>0</v>
      </c>
      <c r="CT48" s="18">
        <f>IF(ISNA(INDEX('annual Consensus'!$C$4:$AE$210,MATCH('per month Consensus'!$CE48,'annual Consensus'!$B$4:$B$210,0),MATCH('per month Consensus'!CT$4,'annual Consensus'!$C$3:$AE$3,0))),"",INDEX('annual Consensus'!$C$4:$AE$210,MATCH('per month Consensus'!$CE48,'annual Consensus'!$B$4:$B$210,0),MATCH('per month Consensus'!CT$4,'annual Consensus'!$C$3:$AE$3,0)))</f>
        <v>0</v>
      </c>
      <c r="CU48" s="18">
        <f>IF(ISNA(INDEX('annual Consensus'!$C$4:$AE$210,MATCH('per month Consensus'!$CE48,'annual Consensus'!$B$4:$B$210,0),MATCH('per month Consensus'!CU$4,'annual Consensus'!$C$3:$AE$3,0))),"",INDEX('annual Consensus'!$C$4:$AE$210,MATCH('per month Consensus'!$CE48,'annual Consensus'!$B$4:$B$210,0),MATCH('per month Consensus'!CU$4,'annual Consensus'!$C$3:$AE$3,0)))</f>
        <v>0</v>
      </c>
      <c r="CV48" s="18">
        <f>IF(ISNA(INDEX('annual Consensus'!$C$4:$AE$210,MATCH('per month Consensus'!$CE48,'annual Consensus'!$B$4:$B$210,0),MATCH('per month Consensus'!CV$4,'annual Consensus'!$C$3:$AE$3,0))),"",INDEX('annual Consensus'!$C$4:$AE$210,MATCH('per month Consensus'!$CE48,'annual Consensus'!$B$4:$B$210,0),MATCH('per month Consensus'!CV$4,'annual Consensus'!$C$3:$AE$3,0)))</f>
        <v>0</v>
      </c>
      <c r="CW48" s="18">
        <f>IF(ISNA(INDEX('annual Consensus'!$C$4:$AE$210,MATCH('per month Consensus'!$CE48,'annual Consensus'!$B$4:$B$210,0),MATCH('per month Consensus'!CW$4,'annual Consensus'!$C$3:$AE$3,0))),"",INDEX('annual Consensus'!$C$4:$AE$210,MATCH('per month Consensus'!$CE48,'annual Consensus'!$B$4:$B$210,0),MATCH('per month Consensus'!CW$4,'annual Consensus'!$C$3:$AE$3,0)))</f>
        <v>0</v>
      </c>
      <c r="CX48" s="18">
        <f>IF(ISNA(INDEX('annual Consensus'!$C$4:$AE$210,MATCH('per month Consensus'!$CE48,'annual Consensus'!$B$4:$B$210,0),MATCH('per month Consensus'!CX$4,'annual Consensus'!$C$3:$AE$3,0))),"",INDEX('annual Consensus'!$C$4:$AE$210,MATCH('per month Consensus'!$CE48,'annual Consensus'!$B$4:$B$210,0),MATCH('per month Consensus'!CX$4,'annual Consensus'!$C$3:$AE$3,0)))</f>
        <v>1.8</v>
      </c>
      <c r="CY48" s="18">
        <f>IF(ISNA(INDEX('annual Consensus'!$C$4:$AE$210,MATCH('per month Consensus'!$CE48,'annual Consensus'!$B$4:$B$210,0),MATCH('per month Consensus'!CY$4,'annual Consensus'!$C$3:$AE$3,0))),"",INDEX('annual Consensus'!$C$4:$AE$210,MATCH('per month Consensus'!$CE48,'annual Consensus'!$B$4:$B$210,0),MATCH('per month Consensus'!CY$4,'annual Consensus'!$C$3:$AE$3,0)))</f>
        <v>0</v>
      </c>
      <c r="CZ48" s="18">
        <f>IF(ISNA(INDEX('annual Consensus'!$C$4:$AE$210,MATCH('per month Consensus'!$CE48,'annual Consensus'!$B$4:$B$210,0),MATCH('per month Consensus'!CZ$4,'annual Consensus'!$C$3:$AE$3,0))),"",INDEX('annual Consensus'!$C$4:$AE$210,MATCH('per month Consensus'!$CE48,'annual Consensus'!$B$4:$B$210,0),MATCH('per month Consensus'!CZ$4,'annual Consensus'!$C$3:$AE$3,0)))</f>
        <v>0</v>
      </c>
      <c r="DA48" s="18">
        <f>IF(ISNA(INDEX('annual Consensus'!$C$4:$AE$210,MATCH('per month Consensus'!$CE48,'annual Consensus'!$B$4:$B$210,0),MATCH('per month Consensus'!DA$4,'annual Consensus'!$C$3:$AE$3,0))),"",INDEX('annual Consensus'!$C$4:$AE$210,MATCH('per month Consensus'!$CE48,'annual Consensus'!$B$4:$B$210,0),MATCH('per month Consensus'!DA$4,'annual Consensus'!$C$3:$AE$3,0)))</f>
        <v>0</v>
      </c>
      <c r="DB48" s="18">
        <f>IF(ISNA(INDEX('annual Consensus'!$C$4:$AE$210,MATCH('per month Consensus'!$CE48,'annual Consensus'!$B$4:$B$210,0),MATCH('per month Consensus'!DB$4,'annual Consensus'!$C$3:$AE$3,0))),"",INDEX('annual Consensus'!$C$4:$AE$210,MATCH('per month Consensus'!$CE48,'annual Consensus'!$B$4:$B$210,0),MATCH('per month Consensus'!DB$4,'annual Consensus'!$C$3:$AE$3,0)))</f>
        <v>0</v>
      </c>
      <c r="DC48" s="18">
        <f>IF(ISNA(INDEX('annual Consensus'!$C$4:$AE$210,MATCH('per month Consensus'!$CE48,'annual Consensus'!$B$4:$B$210,0),MATCH('per month Consensus'!DC$4,'annual Consensus'!$C$3:$AE$3,0))),"",INDEX('annual Consensus'!$C$4:$AE$210,MATCH('per month Consensus'!$CE48,'annual Consensus'!$B$4:$B$210,0),MATCH('per month Consensus'!DC$4,'annual Consensus'!$C$3:$AE$3,0)))</f>
        <v>0</v>
      </c>
      <c r="DD48" s="18">
        <f>IF(ISNA(INDEX('annual Consensus'!$C$4:$AE$210,MATCH('per month Consensus'!$CE48,'annual Consensus'!$B$4:$B$210,0),MATCH('per month Consensus'!DD$4,'annual Consensus'!$C$3:$AE$3,0))),"",INDEX('annual Consensus'!$C$4:$AE$210,MATCH('per month Consensus'!$CE48,'annual Consensus'!$B$4:$B$210,0),MATCH('per month Consensus'!DD$4,'annual Consensus'!$C$3:$AE$3,0)))</f>
        <v>0</v>
      </c>
      <c r="DE48" s="18">
        <f>IF(ISNA(INDEX('annual Consensus'!$C$4:$AE$210,MATCH('per month Consensus'!$CE48,'annual Consensus'!$B$4:$B$210,0),MATCH('per month Consensus'!DE$4,'annual Consensus'!$C$3:$AE$3,0))),"",INDEX('annual Consensus'!$C$4:$AE$210,MATCH('per month Consensus'!$CE48,'annual Consensus'!$B$4:$B$210,0),MATCH('per month Consensus'!DE$4,'annual Consensus'!$C$3:$AE$3,0)))</f>
        <v>0</v>
      </c>
      <c r="DF48" s="18">
        <f>IF(ISNA(INDEX('annual Consensus'!$C$4:$AE$210,MATCH('per month Consensus'!$CE48,'annual Consensus'!$B$4:$B$210,0),MATCH('per month Consensus'!DF$4,'annual Consensus'!$C$3:$AE$3,0))),"",INDEX('annual Consensus'!$C$4:$AE$210,MATCH('per month Consensus'!$CE48,'annual Consensus'!$B$4:$B$210,0),MATCH('per month Consensus'!DF$4,'annual Consensus'!$C$3:$AE$3,0)))</f>
        <v>0</v>
      </c>
      <c r="DG48" s="18">
        <f>IF(ISNA(INDEX('annual Consensus'!$C$4:$AE$210,MATCH('per month Consensus'!$CE48,'annual Consensus'!$B$4:$B$210,0),MATCH('per month Consensus'!DG$4,'annual Consensus'!$C$3:$AE$3,0))),"",INDEX('annual Consensus'!$C$4:$AE$210,MATCH('per month Consensus'!$CE48,'annual Consensus'!$B$4:$B$210,0),MATCH('per month Consensus'!DG$4,'annual Consensus'!$C$3:$AE$3,0)))</f>
        <v>0</v>
      </c>
      <c r="DH48" s="18">
        <f>IF(ISNA(INDEX('annual Consensus'!$C$4:$AE$210,MATCH('per month Consensus'!$CE48,'annual Consensus'!$B$4:$B$210,0),MATCH('per month Consensus'!DH$4,'annual Consensus'!$C$3:$AE$3,0))),"",INDEX('annual Consensus'!$C$4:$AE$210,MATCH('per month Consensus'!$CE48,'annual Consensus'!$B$4:$B$210,0),MATCH('per month Consensus'!DH$4,'annual Consensus'!$C$3:$AE$3,0)))</f>
        <v>0</v>
      </c>
      <c r="DI48" s="18">
        <f>IF(ISNA(INDEX('annual Consensus'!$C$4:$AE$210,MATCH('per month Consensus'!$CE48,'annual Consensus'!$B$4:$B$210,0),MATCH('per month Consensus'!DI$4,'annual Consensus'!$C$3:$AE$3,0))),"",INDEX('annual Consensus'!$C$4:$AE$210,MATCH('per month Consensus'!$CE48,'annual Consensus'!$B$4:$B$210,0),MATCH('per month Consensus'!DI$4,'annual Consensus'!$C$3:$AE$3,0)))</f>
        <v>0</v>
      </c>
      <c r="DJ48" s="18">
        <f>IF(ISNA(INDEX('annual Consensus'!$C$4:$AE$210,MATCH('per month Consensus'!$CE48,'annual Consensus'!$B$4:$B$210,0),MATCH('per month Consensus'!DJ$4,'annual Consensus'!$C$3:$AE$3,0))),"",INDEX('annual Consensus'!$C$4:$AE$210,MATCH('per month Consensus'!$CE48,'annual Consensus'!$B$4:$B$210,0),MATCH('per month Consensus'!DJ$4,'annual Consensus'!$C$3:$AE$3,0)))</f>
        <v>0</v>
      </c>
      <c r="DK48" s="18">
        <f>IF(ISNA(INDEX('annual Consensus'!$C$4:$AE$210,MATCH('per month Consensus'!$CE48,'annual Consensus'!$B$4:$B$210,0),MATCH('per month Consensus'!DK$4,'annual Consensus'!$C$3:$AE$3,0))),"",INDEX('annual Consensus'!$C$4:$AE$210,MATCH('per month Consensus'!$CE48,'annual Consensus'!$B$4:$B$210,0),MATCH('per month Consensus'!DK$4,'annual Consensus'!$C$3:$AE$3,0)))</f>
        <v>0</v>
      </c>
      <c r="DL48" s="18">
        <f>IF(ISNA(INDEX('annual Consensus'!$C$4:$AE$210,MATCH('per month Consensus'!$CE48,'annual Consensus'!$B$4:$B$210,0),MATCH('per month Consensus'!DL$4,'annual Consensus'!$C$3:$AE$3,0))),"",INDEX('annual Consensus'!$C$4:$AE$210,MATCH('per month Consensus'!$CE48,'annual Consensus'!$B$4:$B$210,0),MATCH('per month Consensus'!DL$4,'annual Consensus'!$C$3:$AE$3,0)))</f>
        <v>0</v>
      </c>
      <c r="DM48" s="18">
        <f>IF(ISNA(INDEX('annual Consensus'!$C$4:$AE$210,MATCH('per month Consensus'!$CE48,'annual Consensus'!$B$4:$B$210,0),MATCH('per month Consensus'!DM$4,'annual Consensus'!$C$3:$AE$3,0))),"",INDEX('annual Consensus'!$C$4:$AE$210,MATCH('per month Consensus'!$CE48,'annual Consensus'!$B$4:$B$210,0),MATCH('per month Consensus'!DM$4,'annual Consensus'!$C$3:$AE$3,0)))</f>
        <v>0</v>
      </c>
      <c r="DN48" s="18">
        <f>IF(ISNA(INDEX('annual Consensus'!$C$4:$AE$210,MATCH('per month Consensus'!$CE48,'annual Consensus'!$B$4:$B$210,0),MATCH('per month Consensus'!DN$4,'annual Consensus'!$C$3:$AE$3,0))),"",INDEX('annual Consensus'!$C$4:$AE$210,MATCH('per month Consensus'!$CE48,'annual Consensus'!$B$4:$B$210,0),MATCH('per month Consensus'!DN$4,'annual Consensus'!$C$3:$AE$3,0)))</f>
        <v>0</v>
      </c>
      <c r="DO48" s="18">
        <f>IF(ISNA(INDEX('annual Consensus'!$C$4:$AE$210,MATCH('per month Consensus'!$CE48,'annual Consensus'!$B$4:$B$210,0),MATCH('per month Consensus'!DO$4,'annual Consensus'!$C$3:$AE$3,0))),"",INDEX('annual Consensus'!$C$4:$AE$210,MATCH('per month Consensus'!$CE48,'annual Consensus'!$B$4:$B$210,0),MATCH('per month Consensus'!DO$4,'annual Consensus'!$C$3:$AE$3,0)))</f>
        <v>0</v>
      </c>
      <c r="DR48" s="18">
        <f t="shared" si="2"/>
        <v>1.7</v>
      </c>
      <c r="DS48" s="18" t="str">
        <f t="shared" si="3"/>
        <v/>
      </c>
      <c r="DT48" s="18" t="str">
        <f t="shared" si="4"/>
        <v/>
      </c>
      <c r="DU48" s="18" t="str">
        <f t="shared" si="5"/>
        <v/>
      </c>
      <c r="DV48" s="18" t="str">
        <f t="shared" si="6"/>
        <v/>
      </c>
      <c r="DW48" s="18" t="str">
        <f t="shared" si="7"/>
        <v/>
      </c>
      <c r="DX48" s="18" t="str">
        <f t="shared" si="8"/>
        <v/>
      </c>
      <c r="DY48" s="18" t="str">
        <f t="shared" si="9"/>
        <v/>
      </c>
      <c r="DZ48" s="18" t="str">
        <f t="shared" si="10"/>
        <v/>
      </c>
      <c r="EA48" s="18" t="str">
        <f t="shared" si="11"/>
        <v/>
      </c>
      <c r="EB48" s="18" t="str">
        <f t="shared" si="12"/>
        <v/>
      </c>
      <c r="EC48" s="18">
        <f t="shared" si="13"/>
        <v>1.8</v>
      </c>
      <c r="ED48" s="18" t="str">
        <f t="shared" si="14"/>
        <v/>
      </c>
      <c r="EE48" s="18" t="str">
        <f t="shared" si="15"/>
        <v/>
      </c>
      <c r="EF48" s="18" t="str">
        <f t="shared" si="16"/>
        <v/>
      </c>
      <c r="EG48" s="18" t="str">
        <f t="shared" si="17"/>
        <v/>
      </c>
      <c r="EH48" s="18" t="str">
        <f t="shared" si="18"/>
        <v/>
      </c>
      <c r="EI48" s="18" t="str">
        <f t="shared" si="19"/>
        <v/>
      </c>
      <c r="EJ48" s="18" t="str">
        <f t="shared" si="20"/>
        <v/>
      </c>
      <c r="EK48" s="18" t="str">
        <f t="shared" si="21"/>
        <v/>
      </c>
      <c r="EL48" s="18" t="str">
        <f t="shared" si="22"/>
        <v/>
      </c>
      <c r="EM48" s="18" t="str">
        <f t="shared" si="23"/>
        <v/>
      </c>
      <c r="EN48" s="18" t="str">
        <f t="shared" si="24"/>
        <v/>
      </c>
      <c r="EO48" s="18" t="str">
        <f t="shared" si="25"/>
        <v/>
      </c>
      <c r="EP48" s="18" t="str">
        <f t="shared" si="26"/>
        <v/>
      </c>
      <c r="EQ48" s="18" t="str">
        <f t="shared" si="27"/>
        <v/>
      </c>
      <c r="ER48" s="18" t="str">
        <f t="shared" si="28"/>
        <v/>
      </c>
      <c r="ES48" s="18" t="str">
        <f t="shared" si="29"/>
        <v/>
      </c>
      <c r="ET48" s="18" t="str">
        <f t="shared" si="30"/>
        <v/>
      </c>
      <c r="EV48" s="86">
        <v>37288</v>
      </c>
      <c r="EW48" s="57" t="str">
        <f>IF(ISNA(VLOOKUP('per month Consensus'!$EV48,'5y averages Consensus'!$AG$9:$AK$36,'per month Consensus'!EW$2,FALSE)),"",VLOOKUP('per month Consensus'!$EV48,'5y averages Consensus'!$AG$9:$AK$36,'per month Consensus'!EW$2,FALSE))</f>
        <v/>
      </c>
      <c r="EX48" s="58" t="str">
        <f>IF(ISNA(VLOOKUP('per month Consensus'!$EV48,'5y averages Consensus'!$AG$9:$AK$36,'per month Consensus'!EX$2,FALSE)),"",VLOOKUP('per month Consensus'!$EV48,'5y averages Consensus'!$AG$9:$AK$36,'per month Consensus'!EX$2,FALSE))</f>
        <v/>
      </c>
      <c r="EY48" s="58" t="str">
        <f>IF(ISNA(VLOOKUP('per month Consensus'!$EV48,'5y averages Consensus'!$AG$9:$AK$36,'per month Consensus'!EY$2,FALSE)),"",VLOOKUP('per month Consensus'!$EV48,'5y averages Consensus'!$AG$9:$AK$36,'per month Consensus'!EY$2,FALSE))</f>
        <v/>
      </c>
      <c r="EZ48" s="59" t="str">
        <f>IF(ISNA(VLOOKUP('per month Consensus'!$EV48,'5y averages Consensus'!$AG$9:$AK$36,'per month Consensus'!EZ$2,FALSE)),"",VLOOKUP('per month Consensus'!$EV48,'5y averages Consensus'!$AG$9:$AK$36,'per month Consensus'!EZ$2,FALSE))</f>
        <v/>
      </c>
      <c r="FB48" s="53" t="str">
        <f t="shared" si="31"/>
        <v/>
      </c>
      <c r="FC48" s="53" t="str">
        <f t="shared" si="32"/>
        <v/>
      </c>
      <c r="FD48" s="53" t="str">
        <f t="shared" si="33"/>
        <v/>
      </c>
      <c r="FE48" s="53" t="str">
        <f t="shared" si="34"/>
        <v/>
      </c>
    </row>
    <row r="49" spans="2:161" x14ac:dyDescent="0.25">
      <c r="B49" s="22">
        <v>38412</v>
      </c>
      <c r="C49" s="18">
        <f>VLOOKUP($B49,'Data Consensus annual'!$BH$9:$BN$215,'per month Consensus'!C$1, FALSE)</f>
        <v>1.7810666345038499</v>
      </c>
      <c r="D49" s="18">
        <f>VLOOKUP($B49,'Data Consensus annual'!$BH$9:$BN$215,'per month Consensus'!D$1, FALSE)</f>
        <v>1.728979770361222</v>
      </c>
      <c r="E49" s="18" t="str">
        <f>VLOOKUP($B49,'Data Consensus annual'!$BH$9:$BN$215,'per month Consensus'!E$1)</f>
        <v/>
      </c>
      <c r="F49" s="18">
        <f>VLOOKUP($B49,'quarters Consensus'!$FV$9:$GC$60,'per month Consensus'!J$1,FALSE)</f>
        <v>1.7</v>
      </c>
      <c r="G49" s="18">
        <f>VLOOKUP($B49,'quarters Consensus'!$FV$9:$GC$60,'per month Consensus'!K$1,FALSE)</f>
        <v>1.7</v>
      </c>
      <c r="H49" s="18">
        <f>VLOOKUP($B49,'quarters Consensus'!$FV$9:$GC$60,'per month Consensus'!L$1,FALSE)</f>
        <v>1.6</v>
      </c>
      <c r="I49" s="18">
        <f>VLOOKUP($B49,'quarters Consensus'!$FV$9:$GC$60,'per month Consensus'!M$1,FALSE)</f>
        <v>1.8</v>
      </c>
      <c r="J49" s="18">
        <f>VLOOKUP($B49,'quarters Consensus'!$FV$9:$GC$60,'per month Consensus'!N$1,FALSE)</f>
        <v>1.8</v>
      </c>
      <c r="K49" s="18">
        <f>VLOOKUP($B49,'quarters Consensus'!$FV$9:$GC$60,'per month Consensus'!O$1,FALSE)</f>
        <v>1.8</v>
      </c>
      <c r="L49" s="18">
        <f>VLOOKUP($B49,'quarters Consensus'!$FV$9:$GC$60,'per month Consensus'!P$1,FALSE)</f>
        <v>1.7</v>
      </c>
      <c r="CE49" s="14">
        <v>37316</v>
      </c>
      <c r="CF49" s="18">
        <f>IF(ISNA(VLOOKUP($CE49,'quarters Consensus'!$GJ$9:$GP$25,'per month Consensus'!J$1,FALSE)),"",VLOOKUP($CE49,'quarters Consensus'!$GJ$9:$GP$25,'per month Consensus'!J$1,FALSE))</f>
        <v>1.5861000000000001</v>
      </c>
      <c r="CG49" s="18">
        <f>IF(ISNA(VLOOKUP($CE49,'quarters Consensus'!$GJ$9:$GP$25,'per month Consensus'!K$1,FALSE)),"",VLOOKUP($CE49,'quarters Consensus'!$GJ$9:$GP$25,'per month Consensus'!K$1,FALSE))</f>
        <v>1.6057999999999999</v>
      </c>
      <c r="CH49" s="18">
        <f>IF(ISNA(VLOOKUP($CE49,'quarters Consensus'!$GJ$9:$GP$25,'per month Consensus'!L$1,FALSE)),"",VLOOKUP($CE49,'quarters Consensus'!$GJ$9:$GP$25,'per month Consensus'!L$1,FALSE))</f>
        <v>1.8248</v>
      </c>
      <c r="CI49" s="18">
        <f>IF(ISNA(VLOOKUP($CE49,'quarters Consensus'!$GJ$9:$GP$25,'per month Consensus'!M$1,FALSE)),"",VLOOKUP($CE49,'quarters Consensus'!$GJ$9:$GP$25,'per month Consensus'!M$1,FALSE))</f>
        <v>1.5831</v>
      </c>
      <c r="CJ49" s="18">
        <f>IF(ISNA(VLOOKUP($CE49,'quarters Consensus'!$GJ$9:$GP$25,'per month Consensus'!N$1,FALSE)),"",VLOOKUP($CE49,'quarters Consensus'!$GJ$9:$GP$25,'per month Consensus'!N$1,FALSE))</f>
        <v>1.7412000000000001</v>
      </c>
      <c r="CK49" s="18">
        <f>IF(ISNA(VLOOKUP($CE49,'quarters Consensus'!$GJ$9:$GP$25,'per month Consensus'!O$1,FALSE)),"",VLOOKUP($CE49,'quarters Consensus'!$GJ$9:$GP$25,'per month Consensus'!O$1,FALSE))</f>
        <v>1.7994000000000001</v>
      </c>
      <c r="CL49" s="18"/>
      <c r="CM49" s="18">
        <f>IF(ISNA(INDEX('annual Consensus'!$C$4:$AE$210,MATCH('per month Consensus'!$CE49,'annual Consensus'!$B$4:$B$210,0),MATCH('per month Consensus'!CM$4,'annual Consensus'!$C$3:$AE$3,0))),"",INDEX('annual Consensus'!$C$4:$AE$210,MATCH('per month Consensus'!$CE49,'annual Consensus'!$B$4:$B$210,0),MATCH('per month Consensus'!CM$4,'annual Consensus'!$C$3:$AE$3,0)))</f>
        <v>1.8</v>
      </c>
      <c r="CN49" s="18">
        <f>IF(ISNA(INDEX('annual Consensus'!$C$4:$AE$210,MATCH('per month Consensus'!$CE49,'annual Consensus'!$B$4:$B$210,0),MATCH('per month Consensus'!CN$4,'annual Consensus'!$C$3:$AE$3,0))),"",INDEX('annual Consensus'!$C$4:$AE$210,MATCH('per month Consensus'!$CE49,'annual Consensus'!$B$4:$B$210,0),MATCH('per month Consensus'!CN$4,'annual Consensus'!$C$3:$AE$3,0)))</f>
        <v>0</v>
      </c>
      <c r="CO49" s="18">
        <f>IF(ISNA(INDEX('annual Consensus'!$C$4:$AE$210,MATCH('per month Consensus'!$CE49,'annual Consensus'!$B$4:$B$210,0),MATCH('per month Consensus'!CO$4,'annual Consensus'!$C$3:$AE$3,0))),"",INDEX('annual Consensus'!$C$4:$AE$210,MATCH('per month Consensus'!$CE49,'annual Consensus'!$B$4:$B$210,0),MATCH('per month Consensus'!CO$4,'annual Consensus'!$C$3:$AE$3,0)))</f>
        <v>0</v>
      </c>
      <c r="CP49" s="18">
        <f>IF(ISNA(INDEX('annual Consensus'!$C$4:$AE$210,MATCH('per month Consensus'!$CE49,'annual Consensus'!$B$4:$B$210,0),MATCH('per month Consensus'!CP$4,'annual Consensus'!$C$3:$AE$3,0))),"",INDEX('annual Consensus'!$C$4:$AE$210,MATCH('per month Consensus'!$CE49,'annual Consensus'!$B$4:$B$210,0),MATCH('per month Consensus'!CP$4,'annual Consensus'!$C$3:$AE$3,0)))</f>
        <v>0</v>
      </c>
      <c r="CQ49" s="18">
        <f>IF(ISNA(INDEX('annual Consensus'!$C$4:$AE$210,MATCH('per month Consensus'!$CE49,'annual Consensus'!$B$4:$B$210,0),MATCH('per month Consensus'!CQ$4,'annual Consensus'!$C$3:$AE$3,0))),"",INDEX('annual Consensus'!$C$4:$AE$210,MATCH('per month Consensus'!$CE49,'annual Consensus'!$B$4:$B$210,0),MATCH('per month Consensus'!CQ$4,'annual Consensus'!$C$3:$AE$3,0)))</f>
        <v>0</v>
      </c>
      <c r="CR49" s="18">
        <f>IF(ISNA(INDEX('annual Consensus'!$C$4:$AE$210,MATCH('per month Consensus'!$CE49,'annual Consensus'!$B$4:$B$210,0),MATCH('per month Consensus'!CR$4,'annual Consensus'!$C$3:$AE$3,0))),"",INDEX('annual Consensus'!$C$4:$AE$210,MATCH('per month Consensus'!$CE49,'annual Consensus'!$B$4:$B$210,0),MATCH('per month Consensus'!CR$4,'annual Consensus'!$C$3:$AE$3,0)))</f>
        <v>0</v>
      </c>
      <c r="CS49" s="18">
        <f>IF(ISNA(INDEX('annual Consensus'!$C$4:$AE$210,MATCH('per month Consensus'!$CE49,'annual Consensus'!$B$4:$B$210,0),MATCH('per month Consensus'!CS$4,'annual Consensus'!$C$3:$AE$3,0))),"",INDEX('annual Consensus'!$C$4:$AE$210,MATCH('per month Consensus'!$CE49,'annual Consensus'!$B$4:$B$210,0),MATCH('per month Consensus'!CS$4,'annual Consensus'!$C$3:$AE$3,0)))</f>
        <v>0</v>
      </c>
      <c r="CT49" s="18">
        <f>IF(ISNA(INDEX('annual Consensus'!$C$4:$AE$210,MATCH('per month Consensus'!$CE49,'annual Consensus'!$B$4:$B$210,0),MATCH('per month Consensus'!CT$4,'annual Consensus'!$C$3:$AE$3,0))),"",INDEX('annual Consensus'!$C$4:$AE$210,MATCH('per month Consensus'!$CE49,'annual Consensus'!$B$4:$B$210,0),MATCH('per month Consensus'!CT$4,'annual Consensus'!$C$3:$AE$3,0)))</f>
        <v>0</v>
      </c>
      <c r="CU49" s="18">
        <f>IF(ISNA(INDEX('annual Consensus'!$C$4:$AE$210,MATCH('per month Consensus'!$CE49,'annual Consensus'!$B$4:$B$210,0),MATCH('per month Consensus'!CU$4,'annual Consensus'!$C$3:$AE$3,0))),"",INDEX('annual Consensus'!$C$4:$AE$210,MATCH('per month Consensus'!$CE49,'annual Consensus'!$B$4:$B$210,0),MATCH('per month Consensus'!CU$4,'annual Consensus'!$C$3:$AE$3,0)))</f>
        <v>0</v>
      </c>
      <c r="CV49" s="18">
        <f>IF(ISNA(INDEX('annual Consensus'!$C$4:$AE$210,MATCH('per month Consensus'!$CE49,'annual Consensus'!$B$4:$B$210,0),MATCH('per month Consensus'!CV$4,'annual Consensus'!$C$3:$AE$3,0))),"",INDEX('annual Consensus'!$C$4:$AE$210,MATCH('per month Consensus'!$CE49,'annual Consensus'!$B$4:$B$210,0),MATCH('per month Consensus'!CV$4,'annual Consensus'!$C$3:$AE$3,0)))</f>
        <v>0</v>
      </c>
      <c r="CW49" s="18">
        <f>IF(ISNA(INDEX('annual Consensus'!$C$4:$AE$210,MATCH('per month Consensus'!$CE49,'annual Consensus'!$B$4:$B$210,0),MATCH('per month Consensus'!CW$4,'annual Consensus'!$C$3:$AE$3,0))),"",INDEX('annual Consensus'!$C$4:$AE$210,MATCH('per month Consensus'!$CE49,'annual Consensus'!$B$4:$B$210,0),MATCH('per month Consensus'!CW$4,'annual Consensus'!$C$3:$AE$3,0)))</f>
        <v>1.8</v>
      </c>
      <c r="CX49" s="18">
        <f>IF(ISNA(INDEX('annual Consensus'!$C$4:$AE$210,MATCH('per month Consensus'!$CE49,'annual Consensus'!$B$4:$B$210,0),MATCH('per month Consensus'!CX$4,'annual Consensus'!$C$3:$AE$3,0))),"",INDEX('annual Consensus'!$C$4:$AE$210,MATCH('per month Consensus'!$CE49,'annual Consensus'!$B$4:$B$210,0),MATCH('per month Consensus'!CX$4,'annual Consensus'!$C$3:$AE$3,0)))</f>
        <v>0</v>
      </c>
      <c r="CY49" s="18">
        <f>IF(ISNA(INDEX('annual Consensus'!$C$4:$AE$210,MATCH('per month Consensus'!$CE49,'annual Consensus'!$B$4:$B$210,0),MATCH('per month Consensus'!CY$4,'annual Consensus'!$C$3:$AE$3,0))),"",INDEX('annual Consensus'!$C$4:$AE$210,MATCH('per month Consensus'!$CE49,'annual Consensus'!$B$4:$B$210,0),MATCH('per month Consensus'!CY$4,'annual Consensus'!$C$3:$AE$3,0)))</f>
        <v>0</v>
      </c>
      <c r="CZ49" s="18">
        <f>IF(ISNA(INDEX('annual Consensus'!$C$4:$AE$210,MATCH('per month Consensus'!$CE49,'annual Consensus'!$B$4:$B$210,0),MATCH('per month Consensus'!CZ$4,'annual Consensus'!$C$3:$AE$3,0))),"",INDEX('annual Consensus'!$C$4:$AE$210,MATCH('per month Consensus'!$CE49,'annual Consensus'!$B$4:$B$210,0),MATCH('per month Consensus'!CZ$4,'annual Consensus'!$C$3:$AE$3,0)))</f>
        <v>0</v>
      </c>
      <c r="DA49" s="18">
        <f>IF(ISNA(INDEX('annual Consensus'!$C$4:$AE$210,MATCH('per month Consensus'!$CE49,'annual Consensus'!$B$4:$B$210,0),MATCH('per month Consensus'!DA$4,'annual Consensus'!$C$3:$AE$3,0))),"",INDEX('annual Consensus'!$C$4:$AE$210,MATCH('per month Consensus'!$CE49,'annual Consensus'!$B$4:$B$210,0),MATCH('per month Consensus'!DA$4,'annual Consensus'!$C$3:$AE$3,0)))</f>
        <v>0</v>
      </c>
      <c r="DB49" s="18">
        <f>IF(ISNA(INDEX('annual Consensus'!$C$4:$AE$210,MATCH('per month Consensus'!$CE49,'annual Consensus'!$B$4:$B$210,0),MATCH('per month Consensus'!DB$4,'annual Consensus'!$C$3:$AE$3,0))),"",INDEX('annual Consensus'!$C$4:$AE$210,MATCH('per month Consensus'!$CE49,'annual Consensus'!$B$4:$B$210,0),MATCH('per month Consensus'!DB$4,'annual Consensus'!$C$3:$AE$3,0)))</f>
        <v>0</v>
      </c>
      <c r="DC49" s="18">
        <f>IF(ISNA(INDEX('annual Consensus'!$C$4:$AE$210,MATCH('per month Consensus'!$CE49,'annual Consensus'!$B$4:$B$210,0),MATCH('per month Consensus'!DC$4,'annual Consensus'!$C$3:$AE$3,0))),"",INDEX('annual Consensus'!$C$4:$AE$210,MATCH('per month Consensus'!$CE49,'annual Consensus'!$B$4:$B$210,0),MATCH('per month Consensus'!DC$4,'annual Consensus'!$C$3:$AE$3,0)))</f>
        <v>0</v>
      </c>
      <c r="DD49" s="18">
        <f>IF(ISNA(INDEX('annual Consensus'!$C$4:$AE$210,MATCH('per month Consensus'!$CE49,'annual Consensus'!$B$4:$B$210,0),MATCH('per month Consensus'!DD$4,'annual Consensus'!$C$3:$AE$3,0))),"",INDEX('annual Consensus'!$C$4:$AE$210,MATCH('per month Consensus'!$CE49,'annual Consensus'!$B$4:$B$210,0),MATCH('per month Consensus'!DD$4,'annual Consensus'!$C$3:$AE$3,0)))</f>
        <v>0</v>
      </c>
      <c r="DE49" s="18">
        <f>IF(ISNA(INDEX('annual Consensus'!$C$4:$AE$210,MATCH('per month Consensus'!$CE49,'annual Consensus'!$B$4:$B$210,0),MATCH('per month Consensus'!DE$4,'annual Consensus'!$C$3:$AE$3,0))),"",INDEX('annual Consensus'!$C$4:$AE$210,MATCH('per month Consensus'!$CE49,'annual Consensus'!$B$4:$B$210,0),MATCH('per month Consensus'!DE$4,'annual Consensus'!$C$3:$AE$3,0)))</f>
        <v>0</v>
      </c>
      <c r="DF49" s="18">
        <f>IF(ISNA(INDEX('annual Consensus'!$C$4:$AE$210,MATCH('per month Consensus'!$CE49,'annual Consensus'!$B$4:$B$210,0),MATCH('per month Consensus'!DF$4,'annual Consensus'!$C$3:$AE$3,0))),"",INDEX('annual Consensus'!$C$4:$AE$210,MATCH('per month Consensus'!$CE49,'annual Consensus'!$B$4:$B$210,0),MATCH('per month Consensus'!DF$4,'annual Consensus'!$C$3:$AE$3,0)))</f>
        <v>0</v>
      </c>
      <c r="DG49" s="18">
        <f>IF(ISNA(INDEX('annual Consensus'!$C$4:$AE$210,MATCH('per month Consensus'!$CE49,'annual Consensus'!$B$4:$B$210,0),MATCH('per month Consensus'!DG$4,'annual Consensus'!$C$3:$AE$3,0))),"",INDEX('annual Consensus'!$C$4:$AE$210,MATCH('per month Consensus'!$CE49,'annual Consensus'!$B$4:$B$210,0),MATCH('per month Consensus'!DG$4,'annual Consensus'!$C$3:$AE$3,0)))</f>
        <v>0</v>
      </c>
      <c r="DH49" s="18">
        <f>IF(ISNA(INDEX('annual Consensus'!$C$4:$AE$210,MATCH('per month Consensus'!$CE49,'annual Consensus'!$B$4:$B$210,0),MATCH('per month Consensus'!DH$4,'annual Consensus'!$C$3:$AE$3,0))),"",INDEX('annual Consensus'!$C$4:$AE$210,MATCH('per month Consensus'!$CE49,'annual Consensus'!$B$4:$B$210,0),MATCH('per month Consensus'!DH$4,'annual Consensus'!$C$3:$AE$3,0)))</f>
        <v>0</v>
      </c>
      <c r="DI49" s="18">
        <f>IF(ISNA(INDEX('annual Consensus'!$C$4:$AE$210,MATCH('per month Consensus'!$CE49,'annual Consensus'!$B$4:$B$210,0),MATCH('per month Consensus'!DI$4,'annual Consensus'!$C$3:$AE$3,0))),"",INDEX('annual Consensus'!$C$4:$AE$210,MATCH('per month Consensus'!$CE49,'annual Consensus'!$B$4:$B$210,0),MATCH('per month Consensus'!DI$4,'annual Consensus'!$C$3:$AE$3,0)))</f>
        <v>0</v>
      </c>
      <c r="DJ49" s="18">
        <f>IF(ISNA(INDEX('annual Consensus'!$C$4:$AE$210,MATCH('per month Consensus'!$CE49,'annual Consensus'!$B$4:$B$210,0),MATCH('per month Consensus'!DJ$4,'annual Consensus'!$C$3:$AE$3,0))),"",INDEX('annual Consensus'!$C$4:$AE$210,MATCH('per month Consensus'!$CE49,'annual Consensus'!$B$4:$B$210,0),MATCH('per month Consensus'!DJ$4,'annual Consensus'!$C$3:$AE$3,0)))</f>
        <v>0</v>
      </c>
      <c r="DK49" s="18">
        <f>IF(ISNA(INDEX('annual Consensus'!$C$4:$AE$210,MATCH('per month Consensus'!$CE49,'annual Consensus'!$B$4:$B$210,0),MATCH('per month Consensus'!DK$4,'annual Consensus'!$C$3:$AE$3,0))),"",INDEX('annual Consensus'!$C$4:$AE$210,MATCH('per month Consensus'!$CE49,'annual Consensus'!$B$4:$B$210,0),MATCH('per month Consensus'!DK$4,'annual Consensus'!$C$3:$AE$3,0)))</f>
        <v>0</v>
      </c>
      <c r="DL49" s="18">
        <f>IF(ISNA(INDEX('annual Consensus'!$C$4:$AE$210,MATCH('per month Consensus'!$CE49,'annual Consensus'!$B$4:$B$210,0),MATCH('per month Consensus'!DL$4,'annual Consensus'!$C$3:$AE$3,0))),"",INDEX('annual Consensus'!$C$4:$AE$210,MATCH('per month Consensus'!$CE49,'annual Consensus'!$B$4:$B$210,0),MATCH('per month Consensus'!DL$4,'annual Consensus'!$C$3:$AE$3,0)))</f>
        <v>0</v>
      </c>
      <c r="DM49" s="18">
        <f>IF(ISNA(INDEX('annual Consensus'!$C$4:$AE$210,MATCH('per month Consensus'!$CE49,'annual Consensus'!$B$4:$B$210,0),MATCH('per month Consensus'!DM$4,'annual Consensus'!$C$3:$AE$3,0))),"",INDEX('annual Consensus'!$C$4:$AE$210,MATCH('per month Consensus'!$CE49,'annual Consensus'!$B$4:$B$210,0),MATCH('per month Consensus'!DM$4,'annual Consensus'!$C$3:$AE$3,0)))</f>
        <v>0</v>
      </c>
      <c r="DN49" s="18">
        <f>IF(ISNA(INDEX('annual Consensus'!$C$4:$AE$210,MATCH('per month Consensus'!$CE49,'annual Consensus'!$B$4:$B$210,0),MATCH('per month Consensus'!DN$4,'annual Consensus'!$C$3:$AE$3,0))),"",INDEX('annual Consensus'!$C$4:$AE$210,MATCH('per month Consensus'!$CE49,'annual Consensus'!$B$4:$B$210,0),MATCH('per month Consensus'!DN$4,'annual Consensus'!$C$3:$AE$3,0)))</f>
        <v>0</v>
      </c>
      <c r="DO49" s="18">
        <f>IF(ISNA(INDEX('annual Consensus'!$C$4:$AE$210,MATCH('per month Consensus'!$CE49,'annual Consensus'!$B$4:$B$210,0),MATCH('per month Consensus'!DO$4,'annual Consensus'!$C$3:$AE$3,0))),"",INDEX('annual Consensus'!$C$4:$AE$210,MATCH('per month Consensus'!$CE49,'annual Consensus'!$B$4:$B$210,0),MATCH('per month Consensus'!DO$4,'annual Consensus'!$C$3:$AE$3,0)))</f>
        <v>0</v>
      </c>
      <c r="DR49" s="18">
        <f t="shared" si="2"/>
        <v>1.8</v>
      </c>
      <c r="DS49" s="18" t="str">
        <f t="shared" si="3"/>
        <v/>
      </c>
      <c r="DT49" s="18" t="str">
        <f t="shared" si="4"/>
        <v/>
      </c>
      <c r="DU49" s="18" t="str">
        <f t="shared" si="5"/>
        <v/>
      </c>
      <c r="DV49" s="18" t="str">
        <f t="shared" si="6"/>
        <v/>
      </c>
      <c r="DW49" s="18" t="str">
        <f t="shared" si="7"/>
        <v/>
      </c>
      <c r="DX49" s="18" t="str">
        <f t="shared" si="8"/>
        <v/>
      </c>
      <c r="DY49" s="18" t="str">
        <f t="shared" si="9"/>
        <v/>
      </c>
      <c r="DZ49" s="18" t="str">
        <f t="shared" si="10"/>
        <v/>
      </c>
      <c r="EA49" s="18" t="str">
        <f t="shared" si="11"/>
        <v/>
      </c>
      <c r="EB49" s="18">
        <f t="shared" si="12"/>
        <v>1.8</v>
      </c>
      <c r="EC49" s="18" t="str">
        <f t="shared" si="13"/>
        <v/>
      </c>
      <c r="ED49" s="18" t="str">
        <f t="shared" si="14"/>
        <v/>
      </c>
      <c r="EE49" s="18" t="str">
        <f t="shared" si="15"/>
        <v/>
      </c>
      <c r="EF49" s="18" t="str">
        <f t="shared" si="16"/>
        <v/>
      </c>
      <c r="EG49" s="18" t="str">
        <f t="shared" si="17"/>
        <v/>
      </c>
      <c r="EH49" s="18" t="str">
        <f t="shared" si="18"/>
        <v/>
      </c>
      <c r="EI49" s="18" t="str">
        <f t="shared" si="19"/>
        <v/>
      </c>
      <c r="EJ49" s="18" t="str">
        <f t="shared" si="20"/>
        <v/>
      </c>
      <c r="EK49" s="18" t="str">
        <f t="shared" si="21"/>
        <v/>
      </c>
      <c r="EL49" s="18" t="str">
        <f t="shared" si="22"/>
        <v/>
      </c>
      <c r="EM49" s="18" t="str">
        <f t="shared" si="23"/>
        <v/>
      </c>
      <c r="EN49" s="18" t="str">
        <f t="shared" si="24"/>
        <v/>
      </c>
      <c r="EO49" s="18" t="str">
        <f t="shared" si="25"/>
        <v/>
      </c>
      <c r="EP49" s="18" t="str">
        <f t="shared" si="26"/>
        <v/>
      </c>
      <c r="EQ49" s="18" t="str">
        <f t="shared" si="27"/>
        <v/>
      </c>
      <c r="ER49" s="18" t="str">
        <f t="shared" si="28"/>
        <v/>
      </c>
      <c r="ES49" s="18" t="str">
        <f t="shared" si="29"/>
        <v/>
      </c>
      <c r="ET49" s="18" t="str">
        <f t="shared" si="30"/>
        <v/>
      </c>
      <c r="EV49" s="86">
        <v>37316</v>
      </c>
      <c r="EW49" s="57" t="str">
        <f>IF(ISNA(VLOOKUP('per month Consensus'!$EV49,'5y averages Consensus'!$AG$9:$AK$36,'per month Consensus'!EW$2,FALSE)),"",VLOOKUP('per month Consensus'!$EV49,'5y averages Consensus'!$AG$9:$AK$36,'per month Consensus'!EW$2,FALSE))</f>
        <v/>
      </c>
      <c r="EX49" s="58" t="str">
        <f>IF(ISNA(VLOOKUP('per month Consensus'!$EV49,'5y averages Consensus'!$AG$9:$AK$36,'per month Consensus'!EX$2,FALSE)),"",VLOOKUP('per month Consensus'!$EV49,'5y averages Consensus'!$AG$9:$AK$36,'per month Consensus'!EX$2,FALSE))</f>
        <v/>
      </c>
      <c r="EY49" s="58" t="str">
        <f>IF(ISNA(VLOOKUP('per month Consensus'!$EV49,'5y averages Consensus'!$AG$9:$AK$36,'per month Consensus'!EY$2,FALSE)),"",VLOOKUP('per month Consensus'!$EV49,'5y averages Consensus'!$AG$9:$AK$36,'per month Consensus'!EY$2,FALSE))</f>
        <v/>
      </c>
      <c r="EZ49" s="59" t="str">
        <f>IF(ISNA(VLOOKUP('per month Consensus'!$EV49,'5y averages Consensus'!$AG$9:$AK$36,'per month Consensus'!EZ$2,FALSE)),"",VLOOKUP('per month Consensus'!$EV49,'5y averages Consensus'!$AG$9:$AK$36,'per month Consensus'!EZ$2,FALSE))</f>
        <v/>
      </c>
      <c r="FB49" s="53" t="str">
        <f t="shared" si="31"/>
        <v/>
      </c>
      <c r="FC49" s="53" t="str">
        <f t="shared" si="32"/>
        <v/>
      </c>
      <c r="FD49" s="53" t="str">
        <f t="shared" si="33"/>
        <v/>
      </c>
      <c r="FE49" s="53" t="str">
        <f t="shared" si="34"/>
        <v/>
      </c>
    </row>
    <row r="50" spans="2:161" x14ac:dyDescent="0.25">
      <c r="B50" s="22">
        <v>38777</v>
      </c>
      <c r="C50" s="18">
        <f>VLOOKUP($B50,'Data Consensus annual'!$BH$9:$BN$215,'per month Consensus'!C$1, FALSE)</f>
        <v>1.9956830295549948</v>
      </c>
      <c r="D50" s="18">
        <f>VLOOKUP($B50,'Data Consensus annual'!$BH$9:$BN$215,'per month Consensus'!D$1, FALSE)</f>
        <v>2.040420681679433</v>
      </c>
      <c r="E50" s="18" t="str">
        <f>VLOOKUP($B50,'Data Consensus annual'!$BH$9:$BN$215,'per month Consensus'!E$1)</f>
        <v/>
      </c>
      <c r="F50" s="18">
        <f>VLOOKUP($B50,'quarters Consensus'!$FV$9:$GC$60,'per month Consensus'!J$1,FALSE)</f>
        <v>2</v>
      </c>
      <c r="G50" s="18">
        <f>VLOOKUP($B50,'quarters Consensus'!$FV$9:$GC$60,'per month Consensus'!K$1,FALSE)</f>
        <v>1.8</v>
      </c>
      <c r="H50" s="18">
        <f>VLOOKUP($B50,'quarters Consensus'!$FV$9:$GC$60,'per month Consensus'!L$1,FALSE)</f>
        <v>1.7</v>
      </c>
      <c r="I50" s="18">
        <f>VLOOKUP($B50,'quarters Consensus'!$FV$9:$GC$60,'per month Consensus'!M$1,FALSE)</f>
        <v>2.1</v>
      </c>
      <c r="J50" s="18">
        <f>VLOOKUP($B50,'quarters Consensus'!$FV$9:$GC$60,'per month Consensus'!N$1,FALSE)</f>
        <v>2</v>
      </c>
      <c r="K50" s="18">
        <f>VLOOKUP($B50,'quarters Consensus'!$FV$9:$GC$60,'per month Consensus'!O$1,FALSE)</f>
        <v>2</v>
      </c>
      <c r="L50" s="18">
        <f>VLOOKUP($B50,'quarters Consensus'!$FV$9:$GC$60,'per month Consensus'!P$1,FALSE)</f>
        <v>2</v>
      </c>
      <c r="CE50" s="14">
        <v>37347</v>
      </c>
      <c r="CF50" s="18" t="str">
        <f>IF(ISNA(VLOOKUP($CE50,'quarters Consensus'!$GJ$9:$GP$25,'per month Consensus'!J$1,FALSE)),"",VLOOKUP($CE50,'quarters Consensus'!$GJ$9:$GP$25,'per month Consensus'!J$1,FALSE))</f>
        <v/>
      </c>
      <c r="CG50" s="18" t="str">
        <f>IF(ISNA(VLOOKUP($CE50,'quarters Consensus'!$GJ$9:$GP$25,'per month Consensus'!K$1,FALSE)),"",VLOOKUP($CE50,'quarters Consensus'!$GJ$9:$GP$25,'per month Consensus'!K$1,FALSE))</f>
        <v/>
      </c>
      <c r="CH50" s="18" t="str">
        <f>IF(ISNA(VLOOKUP($CE50,'quarters Consensus'!$GJ$9:$GP$25,'per month Consensus'!L$1,FALSE)),"",VLOOKUP($CE50,'quarters Consensus'!$GJ$9:$GP$25,'per month Consensus'!L$1,FALSE))</f>
        <v/>
      </c>
      <c r="CI50" s="18" t="str">
        <f>IF(ISNA(VLOOKUP($CE50,'quarters Consensus'!$GJ$9:$GP$25,'per month Consensus'!M$1,FALSE)),"",VLOOKUP($CE50,'quarters Consensus'!$GJ$9:$GP$25,'per month Consensus'!M$1,FALSE))</f>
        <v/>
      </c>
      <c r="CJ50" s="18" t="str">
        <f>IF(ISNA(VLOOKUP($CE50,'quarters Consensus'!$GJ$9:$GP$25,'per month Consensus'!N$1,FALSE)),"",VLOOKUP($CE50,'quarters Consensus'!$GJ$9:$GP$25,'per month Consensus'!N$1,FALSE))</f>
        <v/>
      </c>
      <c r="CK50" s="18" t="str">
        <f>IF(ISNA(VLOOKUP($CE50,'quarters Consensus'!$GJ$9:$GP$25,'per month Consensus'!O$1,FALSE)),"",VLOOKUP($CE50,'quarters Consensus'!$GJ$9:$GP$25,'per month Consensus'!O$1,FALSE))</f>
        <v/>
      </c>
      <c r="CL50" s="18"/>
      <c r="CM50" s="18">
        <f>IF(ISNA(INDEX('annual Consensus'!$C$4:$AE$210,MATCH('per month Consensus'!$CE50,'annual Consensus'!$B$4:$B$210,0),MATCH('per month Consensus'!CM$4,'annual Consensus'!$C$3:$AE$3,0))),"",INDEX('annual Consensus'!$C$4:$AE$210,MATCH('per month Consensus'!$CE50,'annual Consensus'!$B$4:$B$210,0),MATCH('per month Consensus'!CM$4,'annual Consensus'!$C$3:$AE$3,0)))</f>
        <v>1.9</v>
      </c>
      <c r="CN50" s="18">
        <f>IF(ISNA(INDEX('annual Consensus'!$C$4:$AE$210,MATCH('per month Consensus'!$CE50,'annual Consensus'!$B$4:$B$210,0),MATCH('per month Consensus'!CN$4,'annual Consensus'!$C$3:$AE$3,0))),"",INDEX('annual Consensus'!$C$4:$AE$210,MATCH('per month Consensus'!$CE50,'annual Consensus'!$B$4:$B$210,0),MATCH('per month Consensus'!CN$4,'annual Consensus'!$C$3:$AE$3,0)))</f>
        <v>0</v>
      </c>
      <c r="CO50" s="18">
        <f>IF(ISNA(INDEX('annual Consensus'!$C$4:$AE$210,MATCH('per month Consensus'!$CE50,'annual Consensus'!$B$4:$B$210,0),MATCH('per month Consensus'!CO$4,'annual Consensus'!$C$3:$AE$3,0))),"",INDEX('annual Consensus'!$C$4:$AE$210,MATCH('per month Consensus'!$CE50,'annual Consensus'!$B$4:$B$210,0),MATCH('per month Consensus'!CO$4,'annual Consensus'!$C$3:$AE$3,0)))</f>
        <v>0</v>
      </c>
      <c r="CP50" s="18">
        <f>IF(ISNA(INDEX('annual Consensus'!$C$4:$AE$210,MATCH('per month Consensus'!$CE50,'annual Consensus'!$B$4:$B$210,0),MATCH('per month Consensus'!CP$4,'annual Consensus'!$C$3:$AE$3,0))),"",INDEX('annual Consensus'!$C$4:$AE$210,MATCH('per month Consensus'!$CE50,'annual Consensus'!$B$4:$B$210,0),MATCH('per month Consensus'!CP$4,'annual Consensus'!$C$3:$AE$3,0)))</f>
        <v>0</v>
      </c>
      <c r="CQ50" s="18">
        <f>IF(ISNA(INDEX('annual Consensus'!$C$4:$AE$210,MATCH('per month Consensus'!$CE50,'annual Consensus'!$B$4:$B$210,0),MATCH('per month Consensus'!CQ$4,'annual Consensus'!$C$3:$AE$3,0))),"",INDEX('annual Consensus'!$C$4:$AE$210,MATCH('per month Consensus'!$CE50,'annual Consensus'!$B$4:$B$210,0),MATCH('per month Consensus'!CQ$4,'annual Consensus'!$C$3:$AE$3,0)))</f>
        <v>0</v>
      </c>
      <c r="CR50" s="18">
        <f>IF(ISNA(INDEX('annual Consensus'!$C$4:$AE$210,MATCH('per month Consensus'!$CE50,'annual Consensus'!$B$4:$B$210,0),MATCH('per month Consensus'!CR$4,'annual Consensus'!$C$3:$AE$3,0))),"",INDEX('annual Consensus'!$C$4:$AE$210,MATCH('per month Consensus'!$CE50,'annual Consensus'!$B$4:$B$210,0),MATCH('per month Consensus'!CR$4,'annual Consensus'!$C$3:$AE$3,0)))</f>
        <v>0</v>
      </c>
      <c r="CS50" s="18">
        <f>IF(ISNA(INDEX('annual Consensus'!$C$4:$AE$210,MATCH('per month Consensus'!$CE50,'annual Consensus'!$B$4:$B$210,0),MATCH('per month Consensus'!CS$4,'annual Consensus'!$C$3:$AE$3,0))),"",INDEX('annual Consensus'!$C$4:$AE$210,MATCH('per month Consensus'!$CE50,'annual Consensus'!$B$4:$B$210,0),MATCH('per month Consensus'!CS$4,'annual Consensus'!$C$3:$AE$3,0)))</f>
        <v>0</v>
      </c>
      <c r="CT50" s="18">
        <f>IF(ISNA(INDEX('annual Consensus'!$C$4:$AE$210,MATCH('per month Consensus'!$CE50,'annual Consensus'!$B$4:$B$210,0),MATCH('per month Consensus'!CT$4,'annual Consensus'!$C$3:$AE$3,0))),"",INDEX('annual Consensus'!$C$4:$AE$210,MATCH('per month Consensus'!$CE50,'annual Consensus'!$B$4:$B$210,0),MATCH('per month Consensus'!CT$4,'annual Consensus'!$C$3:$AE$3,0)))</f>
        <v>0</v>
      </c>
      <c r="CU50" s="18">
        <f>IF(ISNA(INDEX('annual Consensus'!$C$4:$AE$210,MATCH('per month Consensus'!$CE50,'annual Consensus'!$B$4:$B$210,0),MATCH('per month Consensus'!CU$4,'annual Consensus'!$C$3:$AE$3,0))),"",INDEX('annual Consensus'!$C$4:$AE$210,MATCH('per month Consensus'!$CE50,'annual Consensus'!$B$4:$B$210,0),MATCH('per month Consensus'!CU$4,'annual Consensus'!$C$3:$AE$3,0)))</f>
        <v>0</v>
      </c>
      <c r="CV50" s="18">
        <f>IF(ISNA(INDEX('annual Consensus'!$C$4:$AE$210,MATCH('per month Consensus'!$CE50,'annual Consensus'!$B$4:$B$210,0),MATCH('per month Consensus'!CV$4,'annual Consensus'!$C$3:$AE$3,0))),"",INDEX('annual Consensus'!$C$4:$AE$210,MATCH('per month Consensus'!$CE50,'annual Consensus'!$B$4:$B$210,0),MATCH('per month Consensus'!CV$4,'annual Consensus'!$C$3:$AE$3,0)))</f>
        <v>1.8</v>
      </c>
      <c r="CW50" s="18">
        <f>IF(ISNA(INDEX('annual Consensus'!$C$4:$AE$210,MATCH('per month Consensus'!$CE50,'annual Consensus'!$B$4:$B$210,0),MATCH('per month Consensus'!CW$4,'annual Consensus'!$C$3:$AE$3,0))),"",INDEX('annual Consensus'!$C$4:$AE$210,MATCH('per month Consensus'!$CE50,'annual Consensus'!$B$4:$B$210,0),MATCH('per month Consensus'!CW$4,'annual Consensus'!$C$3:$AE$3,0)))</f>
        <v>0</v>
      </c>
      <c r="CX50" s="18">
        <f>IF(ISNA(INDEX('annual Consensus'!$C$4:$AE$210,MATCH('per month Consensus'!$CE50,'annual Consensus'!$B$4:$B$210,0),MATCH('per month Consensus'!CX$4,'annual Consensus'!$C$3:$AE$3,0))),"",INDEX('annual Consensus'!$C$4:$AE$210,MATCH('per month Consensus'!$CE50,'annual Consensus'!$B$4:$B$210,0),MATCH('per month Consensus'!CX$4,'annual Consensus'!$C$3:$AE$3,0)))</f>
        <v>0</v>
      </c>
      <c r="CY50" s="18">
        <f>IF(ISNA(INDEX('annual Consensus'!$C$4:$AE$210,MATCH('per month Consensus'!$CE50,'annual Consensus'!$B$4:$B$210,0),MATCH('per month Consensus'!CY$4,'annual Consensus'!$C$3:$AE$3,0))),"",INDEX('annual Consensus'!$C$4:$AE$210,MATCH('per month Consensus'!$CE50,'annual Consensus'!$B$4:$B$210,0),MATCH('per month Consensus'!CY$4,'annual Consensus'!$C$3:$AE$3,0)))</f>
        <v>0</v>
      </c>
      <c r="CZ50" s="18">
        <f>IF(ISNA(INDEX('annual Consensus'!$C$4:$AE$210,MATCH('per month Consensus'!$CE50,'annual Consensus'!$B$4:$B$210,0),MATCH('per month Consensus'!CZ$4,'annual Consensus'!$C$3:$AE$3,0))),"",INDEX('annual Consensus'!$C$4:$AE$210,MATCH('per month Consensus'!$CE50,'annual Consensus'!$B$4:$B$210,0),MATCH('per month Consensus'!CZ$4,'annual Consensus'!$C$3:$AE$3,0)))</f>
        <v>0</v>
      </c>
      <c r="DA50" s="18">
        <f>IF(ISNA(INDEX('annual Consensus'!$C$4:$AE$210,MATCH('per month Consensus'!$CE50,'annual Consensus'!$B$4:$B$210,0),MATCH('per month Consensus'!DA$4,'annual Consensus'!$C$3:$AE$3,0))),"",INDEX('annual Consensus'!$C$4:$AE$210,MATCH('per month Consensus'!$CE50,'annual Consensus'!$B$4:$B$210,0),MATCH('per month Consensus'!DA$4,'annual Consensus'!$C$3:$AE$3,0)))</f>
        <v>0</v>
      </c>
      <c r="DB50" s="18" t="str">
        <f>IF(ISNA(INDEX('annual Consensus'!$C$4:$AE$210,MATCH('per month Consensus'!$CE50,'annual Consensus'!$B$4:$B$210,0),MATCH('per month Consensus'!DB$4,'annual Consensus'!$C$3:$AE$3,0))),"",INDEX('annual Consensus'!$C$4:$AE$210,MATCH('per month Consensus'!$CE50,'annual Consensus'!$B$4:$B$210,0),MATCH('per month Consensus'!DB$4,'annual Consensus'!$C$3:$AE$3,0)))</f>
        <v/>
      </c>
      <c r="DC50" s="18">
        <f>IF(ISNA(INDEX('annual Consensus'!$C$4:$AE$210,MATCH('per month Consensus'!$CE50,'annual Consensus'!$B$4:$B$210,0),MATCH('per month Consensus'!DC$4,'annual Consensus'!$C$3:$AE$3,0))),"",INDEX('annual Consensus'!$C$4:$AE$210,MATCH('per month Consensus'!$CE50,'annual Consensus'!$B$4:$B$210,0),MATCH('per month Consensus'!DC$4,'annual Consensus'!$C$3:$AE$3,0)))</f>
        <v>0</v>
      </c>
      <c r="DD50" s="18">
        <f>IF(ISNA(INDEX('annual Consensus'!$C$4:$AE$210,MATCH('per month Consensus'!$CE50,'annual Consensus'!$B$4:$B$210,0),MATCH('per month Consensus'!DD$4,'annual Consensus'!$C$3:$AE$3,0))),"",INDEX('annual Consensus'!$C$4:$AE$210,MATCH('per month Consensus'!$CE50,'annual Consensus'!$B$4:$B$210,0),MATCH('per month Consensus'!DD$4,'annual Consensus'!$C$3:$AE$3,0)))</f>
        <v>0</v>
      </c>
      <c r="DE50" s="18">
        <f>IF(ISNA(INDEX('annual Consensus'!$C$4:$AE$210,MATCH('per month Consensus'!$CE50,'annual Consensus'!$B$4:$B$210,0),MATCH('per month Consensus'!DE$4,'annual Consensus'!$C$3:$AE$3,0))),"",INDEX('annual Consensus'!$C$4:$AE$210,MATCH('per month Consensus'!$CE50,'annual Consensus'!$B$4:$B$210,0),MATCH('per month Consensus'!DE$4,'annual Consensus'!$C$3:$AE$3,0)))</f>
        <v>0</v>
      </c>
      <c r="DF50" s="18" t="str">
        <f>IF(ISNA(INDEX('annual Consensus'!$C$4:$AE$210,MATCH('per month Consensus'!$CE50,'annual Consensus'!$B$4:$B$210,0),MATCH('per month Consensus'!DF$4,'annual Consensus'!$C$3:$AE$3,0))),"",INDEX('annual Consensus'!$C$4:$AE$210,MATCH('per month Consensus'!$CE50,'annual Consensus'!$B$4:$B$210,0),MATCH('per month Consensus'!DF$4,'annual Consensus'!$C$3:$AE$3,0)))</f>
        <v/>
      </c>
      <c r="DG50" s="18">
        <f>IF(ISNA(INDEX('annual Consensus'!$C$4:$AE$210,MATCH('per month Consensus'!$CE50,'annual Consensus'!$B$4:$B$210,0),MATCH('per month Consensus'!DG$4,'annual Consensus'!$C$3:$AE$3,0))),"",INDEX('annual Consensus'!$C$4:$AE$210,MATCH('per month Consensus'!$CE50,'annual Consensus'!$B$4:$B$210,0),MATCH('per month Consensus'!DG$4,'annual Consensus'!$C$3:$AE$3,0)))</f>
        <v>0</v>
      </c>
      <c r="DH50" s="18">
        <f>IF(ISNA(INDEX('annual Consensus'!$C$4:$AE$210,MATCH('per month Consensus'!$CE50,'annual Consensus'!$B$4:$B$210,0),MATCH('per month Consensus'!DH$4,'annual Consensus'!$C$3:$AE$3,0))),"",INDEX('annual Consensus'!$C$4:$AE$210,MATCH('per month Consensus'!$CE50,'annual Consensus'!$B$4:$B$210,0),MATCH('per month Consensus'!DH$4,'annual Consensus'!$C$3:$AE$3,0)))</f>
        <v>0</v>
      </c>
      <c r="DI50" s="18">
        <f>IF(ISNA(INDEX('annual Consensus'!$C$4:$AE$210,MATCH('per month Consensus'!$CE50,'annual Consensus'!$B$4:$B$210,0),MATCH('per month Consensus'!DI$4,'annual Consensus'!$C$3:$AE$3,0))),"",INDEX('annual Consensus'!$C$4:$AE$210,MATCH('per month Consensus'!$CE50,'annual Consensus'!$B$4:$B$210,0),MATCH('per month Consensus'!DI$4,'annual Consensus'!$C$3:$AE$3,0)))</f>
        <v>0</v>
      </c>
      <c r="DJ50" s="18" t="str">
        <f>IF(ISNA(INDEX('annual Consensus'!$C$4:$AE$210,MATCH('per month Consensus'!$CE50,'annual Consensus'!$B$4:$B$210,0),MATCH('per month Consensus'!DJ$4,'annual Consensus'!$C$3:$AE$3,0))),"",INDEX('annual Consensus'!$C$4:$AE$210,MATCH('per month Consensus'!$CE50,'annual Consensus'!$B$4:$B$210,0),MATCH('per month Consensus'!DJ$4,'annual Consensus'!$C$3:$AE$3,0)))</f>
        <v/>
      </c>
      <c r="DK50" s="18">
        <f>IF(ISNA(INDEX('annual Consensus'!$C$4:$AE$210,MATCH('per month Consensus'!$CE50,'annual Consensus'!$B$4:$B$210,0),MATCH('per month Consensus'!DK$4,'annual Consensus'!$C$3:$AE$3,0))),"",INDEX('annual Consensus'!$C$4:$AE$210,MATCH('per month Consensus'!$CE50,'annual Consensus'!$B$4:$B$210,0),MATCH('per month Consensus'!DK$4,'annual Consensus'!$C$3:$AE$3,0)))</f>
        <v>0</v>
      </c>
      <c r="DL50" s="18">
        <f>IF(ISNA(INDEX('annual Consensus'!$C$4:$AE$210,MATCH('per month Consensus'!$CE50,'annual Consensus'!$B$4:$B$210,0),MATCH('per month Consensus'!DL$4,'annual Consensus'!$C$3:$AE$3,0))),"",INDEX('annual Consensus'!$C$4:$AE$210,MATCH('per month Consensus'!$CE50,'annual Consensus'!$B$4:$B$210,0),MATCH('per month Consensus'!DL$4,'annual Consensus'!$C$3:$AE$3,0)))</f>
        <v>0</v>
      </c>
      <c r="DM50" s="18">
        <f>IF(ISNA(INDEX('annual Consensus'!$C$4:$AE$210,MATCH('per month Consensus'!$CE50,'annual Consensus'!$B$4:$B$210,0),MATCH('per month Consensus'!DM$4,'annual Consensus'!$C$3:$AE$3,0))),"",INDEX('annual Consensus'!$C$4:$AE$210,MATCH('per month Consensus'!$CE50,'annual Consensus'!$B$4:$B$210,0),MATCH('per month Consensus'!DM$4,'annual Consensus'!$C$3:$AE$3,0)))</f>
        <v>0</v>
      </c>
      <c r="DN50" s="18" t="str">
        <f>IF(ISNA(INDEX('annual Consensus'!$C$4:$AE$210,MATCH('per month Consensus'!$CE50,'annual Consensus'!$B$4:$B$210,0),MATCH('per month Consensus'!DN$4,'annual Consensus'!$C$3:$AE$3,0))),"",INDEX('annual Consensus'!$C$4:$AE$210,MATCH('per month Consensus'!$CE50,'annual Consensus'!$B$4:$B$210,0),MATCH('per month Consensus'!DN$4,'annual Consensus'!$C$3:$AE$3,0)))</f>
        <v/>
      </c>
      <c r="DO50" s="18">
        <f>IF(ISNA(INDEX('annual Consensus'!$C$4:$AE$210,MATCH('per month Consensus'!$CE50,'annual Consensus'!$B$4:$B$210,0),MATCH('per month Consensus'!DO$4,'annual Consensus'!$C$3:$AE$3,0))),"",INDEX('annual Consensus'!$C$4:$AE$210,MATCH('per month Consensus'!$CE50,'annual Consensus'!$B$4:$B$210,0),MATCH('per month Consensus'!DO$4,'annual Consensus'!$C$3:$AE$3,0)))</f>
        <v>0</v>
      </c>
      <c r="DR50" s="18">
        <f t="shared" si="2"/>
        <v>1.9</v>
      </c>
      <c r="DS50" s="18" t="str">
        <f t="shared" si="3"/>
        <v/>
      </c>
      <c r="DT50" s="18" t="str">
        <f t="shared" si="4"/>
        <v/>
      </c>
      <c r="DU50" s="18" t="str">
        <f t="shared" si="5"/>
        <v/>
      </c>
      <c r="DV50" s="18" t="str">
        <f t="shared" si="6"/>
        <v/>
      </c>
      <c r="DW50" s="18" t="str">
        <f t="shared" si="7"/>
        <v/>
      </c>
      <c r="DX50" s="18" t="str">
        <f t="shared" si="8"/>
        <v/>
      </c>
      <c r="DY50" s="18" t="str">
        <f t="shared" si="9"/>
        <v/>
      </c>
      <c r="DZ50" s="18" t="str">
        <f t="shared" si="10"/>
        <v/>
      </c>
      <c r="EA50" s="18">
        <f t="shared" si="11"/>
        <v>1.8</v>
      </c>
      <c r="EB50" s="18" t="str">
        <f t="shared" si="12"/>
        <v/>
      </c>
      <c r="EC50" s="18" t="str">
        <f t="shared" si="13"/>
        <v/>
      </c>
      <c r="ED50" s="18" t="str">
        <f t="shared" si="14"/>
        <v/>
      </c>
      <c r="EE50" s="18" t="str">
        <f t="shared" si="15"/>
        <v/>
      </c>
      <c r="EF50" s="18" t="str">
        <f t="shared" si="16"/>
        <v/>
      </c>
      <c r="EG50" s="18" t="str">
        <f t="shared" si="17"/>
        <v/>
      </c>
      <c r="EH50" s="18" t="str">
        <f t="shared" si="18"/>
        <v/>
      </c>
      <c r="EI50" s="18" t="str">
        <f t="shared" si="19"/>
        <v/>
      </c>
      <c r="EJ50" s="18" t="str">
        <f t="shared" si="20"/>
        <v/>
      </c>
      <c r="EK50" s="18" t="str">
        <f t="shared" si="21"/>
        <v/>
      </c>
      <c r="EL50" s="18" t="str">
        <f t="shared" si="22"/>
        <v/>
      </c>
      <c r="EM50" s="18" t="str">
        <f t="shared" si="23"/>
        <v/>
      </c>
      <c r="EN50" s="18" t="str">
        <f t="shared" si="24"/>
        <v/>
      </c>
      <c r="EO50" s="18" t="str">
        <f t="shared" si="25"/>
        <v/>
      </c>
      <c r="EP50" s="18" t="str">
        <f t="shared" si="26"/>
        <v/>
      </c>
      <c r="EQ50" s="18" t="str">
        <f t="shared" si="27"/>
        <v/>
      </c>
      <c r="ER50" s="18" t="str">
        <f t="shared" si="28"/>
        <v/>
      </c>
      <c r="ES50" s="18" t="str">
        <f t="shared" si="29"/>
        <v/>
      </c>
      <c r="ET50" s="18" t="str">
        <f t="shared" si="30"/>
        <v/>
      </c>
      <c r="EV50" s="86">
        <v>37347</v>
      </c>
      <c r="EW50" s="57" t="str">
        <f>IF(ISNA(VLOOKUP('per month Consensus'!$EV50,'5y averages Consensus'!$AG$9:$AK$36,'per month Consensus'!EW$2,FALSE)),"",VLOOKUP('per month Consensus'!$EV50,'5y averages Consensus'!$AG$9:$AK$36,'per month Consensus'!EW$2,FALSE))</f>
        <v/>
      </c>
      <c r="EX50" s="58" t="str">
        <f>IF(ISNA(VLOOKUP('per month Consensus'!$EV50,'5y averages Consensus'!$AG$9:$AK$36,'per month Consensus'!EX$2,FALSE)),"",VLOOKUP('per month Consensus'!$EV50,'5y averages Consensus'!$AG$9:$AK$36,'per month Consensus'!EX$2,FALSE))</f>
        <v/>
      </c>
      <c r="EY50" s="58" t="str">
        <f>IF(ISNA(VLOOKUP('per month Consensus'!$EV50,'5y averages Consensus'!$AG$9:$AK$36,'per month Consensus'!EY$2,FALSE)),"",VLOOKUP('per month Consensus'!$EV50,'5y averages Consensus'!$AG$9:$AK$36,'per month Consensus'!EY$2,FALSE))</f>
        <v/>
      </c>
      <c r="EZ50" s="59" t="str">
        <f>IF(ISNA(VLOOKUP('per month Consensus'!$EV50,'5y averages Consensus'!$AG$9:$AK$36,'per month Consensus'!EZ$2,FALSE)),"",VLOOKUP('per month Consensus'!$EV50,'5y averages Consensus'!$AG$9:$AK$36,'per month Consensus'!EZ$2,FALSE))</f>
        <v/>
      </c>
      <c r="FB50" s="53" t="str">
        <f t="shared" si="31"/>
        <v/>
      </c>
      <c r="FC50" s="53" t="str">
        <f t="shared" si="32"/>
        <v/>
      </c>
      <c r="FD50" s="53" t="str">
        <f t="shared" si="33"/>
        <v/>
      </c>
      <c r="FE50" s="53" t="str">
        <f t="shared" si="34"/>
        <v/>
      </c>
    </row>
    <row r="51" spans="2:161" x14ac:dyDescent="0.25">
      <c r="B51" s="22">
        <v>39142</v>
      </c>
      <c r="C51" s="18">
        <f>VLOOKUP($B51,'Data Consensus annual'!$BH$9:$BN$215,'per month Consensus'!C$1, FALSE)</f>
        <v>1.834086517350328</v>
      </c>
      <c r="D51" s="18">
        <f>VLOOKUP($B51,'Data Consensus annual'!$BH$9:$BN$215,'per month Consensus'!D$1, FALSE)</f>
        <v>1.9258170426108929</v>
      </c>
      <c r="E51" s="18" t="str">
        <f>VLOOKUP($B51,'Data Consensus annual'!$BH$9:$BN$215,'per month Consensus'!E$1)</f>
        <v/>
      </c>
      <c r="F51" s="18">
        <f>VLOOKUP($B51,'quarters Consensus'!$FV$9:$GC$60,'per month Consensus'!J$1,FALSE)</f>
        <v>1.6</v>
      </c>
      <c r="G51" s="18">
        <f>VLOOKUP($B51,'quarters Consensus'!$FV$9:$GC$60,'per month Consensus'!K$1,FALSE)</f>
        <v>1.7</v>
      </c>
      <c r="H51" s="18">
        <f>VLOOKUP($B51,'quarters Consensus'!$FV$9:$GC$60,'per month Consensus'!L$1,FALSE)</f>
        <v>2</v>
      </c>
      <c r="I51" s="18">
        <f>VLOOKUP($B51,'quarters Consensus'!$FV$9:$GC$60,'per month Consensus'!M$1,FALSE)</f>
        <v>2</v>
      </c>
      <c r="J51" s="18">
        <f>VLOOKUP($B51,'quarters Consensus'!$FV$9:$GC$60,'per month Consensus'!N$1,FALSE)</f>
        <v>1.9</v>
      </c>
      <c r="K51" s="18">
        <f>VLOOKUP($B51,'quarters Consensus'!$FV$9:$GC$60,'per month Consensus'!O$1,FALSE)</f>
        <v>1.9</v>
      </c>
      <c r="L51" s="18">
        <f>VLOOKUP($B51,'quarters Consensus'!$FV$9:$GC$60,'per month Consensus'!P$1,FALSE)</f>
        <v>1.9</v>
      </c>
      <c r="CE51" s="14">
        <v>37377</v>
      </c>
      <c r="CF51" s="18" t="str">
        <f>IF(ISNA(VLOOKUP($CE51,'quarters Consensus'!$GJ$9:$GP$25,'per month Consensus'!J$1,FALSE)),"",VLOOKUP($CE51,'quarters Consensus'!$GJ$9:$GP$25,'per month Consensus'!J$1,FALSE))</f>
        <v/>
      </c>
      <c r="CG51" s="18" t="str">
        <f>IF(ISNA(VLOOKUP($CE51,'quarters Consensus'!$GJ$9:$GP$25,'per month Consensus'!K$1,FALSE)),"",VLOOKUP($CE51,'quarters Consensus'!$GJ$9:$GP$25,'per month Consensus'!K$1,FALSE))</f>
        <v/>
      </c>
      <c r="CH51" s="18" t="str">
        <f>IF(ISNA(VLOOKUP($CE51,'quarters Consensus'!$GJ$9:$GP$25,'per month Consensus'!L$1,FALSE)),"",VLOOKUP($CE51,'quarters Consensus'!$GJ$9:$GP$25,'per month Consensus'!L$1,FALSE))</f>
        <v/>
      </c>
      <c r="CI51" s="18" t="str">
        <f>IF(ISNA(VLOOKUP($CE51,'quarters Consensus'!$GJ$9:$GP$25,'per month Consensus'!M$1,FALSE)),"",VLOOKUP($CE51,'quarters Consensus'!$GJ$9:$GP$25,'per month Consensus'!M$1,FALSE))</f>
        <v/>
      </c>
      <c r="CJ51" s="18" t="str">
        <f>IF(ISNA(VLOOKUP($CE51,'quarters Consensus'!$GJ$9:$GP$25,'per month Consensus'!N$1,FALSE)),"",VLOOKUP($CE51,'quarters Consensus'!$GJ$9:$GP$25,'per month Consensus'!N$1,FALSE))</f>
        <v/>
      </c>
      <c r="CK51" s="18" t="str">
        <f>IF(ISNA(VLOOKUP($CE51,'quarters Consensus'!$GJ$9:$GP$25,'per month Consensus'!O$1,FALSE)),"",VLOOKUP($CE51,'quarters Consensus'!$GJ$9:$GP$25,'per month Consensus'!O$1,FALSE))</f>
        <v/>
      </c>
      <c r="CL51" s="18"/>
      <c r="CM51" s="18">
        <f>IF(ISNA(INDEX('annual Consensus'!$C$4:$AE$210,MATCH('per month Consensus'!$CE51,'annual Consensus'!$B$4:$B$210,0),MATCH('per month Consensus'!CM$4,'annual Consensus'!$C$3:$AE$3,0))),"",INDEX('annual Consensus'!$C$4:$AE$210,MATCH('per month Consensus'!$CE51,'annual Consensus'!$B$4:$B$210,0),MATCH('per month Consensus'!CM$4,'annual Consensus'!$C$3:$AE$3,0)))</f>
        <v>2</v>
      </c>
      <c r="CN51" s="18">
        <f>IF(ISNA(INDEX('annual Consensus'!$C$4:$AE$210,MATCH('per month Consensus'!$CE51,'annual Consensus'!$B$4:$B$210,0),MATCH('per month Consensus'!CN$4,'annual Consensus'!$C$3:$AE$3,0))),"",INDEX('annual Consensus'!$C$4:$AE$210,MATCH('per month Consensus'!$CE51,'annual Consensus'!$B$4:$B$210,0),MATCH('per month Consensus'!CN$4,'annual Consensus'!$C$3:$AE$3,0)))</f>
        <v>0</v>
      </c>
      <c r="CO51" s="18">
        <f>IF(ISNA(INDEX('annual Consensus'!$C$4:$AE$210,MATCH('per month Consensus'!$CE51,'annual Consensus'!$B$4:$B$210,0),MATCH('per month Consensus'!CO$4,'annual Consensus'!$C$3:$AE$3,0))),"",INDEX('annual Consensus'!$C$4:$AE$210,MATCH('per month Consensus'!$CE51,'annual Consensus'!$B$4:$B$210,0),MATCH('per month Consensus'!CO$4,'annual Consensus'!$C$3:$AE$3,0)))</f>
        <v>0</v>
      </c>
      <c r="CP51" s="18">
        <f>IF(ISNA(INDEX('annual Consensus'!$C$4:$AE$210,MATCH('per month Consensus'!$CE51,'annual Consensus'!$B$4:$B$210,0),MATCH('per month Consensus'!CP$4,'annual Consensus'!$C$3:$AE$3,0))),"",INDEX('annual Consensus'!$C$4:$AE$210,MATCH('per month Consensus'!$CE51,'annual Consensus'!$B$4:$B$210,0),MATCH('per month Consensus'!CP$4,'annual Consensus'!$C$3:$AE$3,0)))</f>
        <v>0</v>
      </c>
      <c r="CQ51" s="18">
        <f>IF(ISNA(INDEX('annual Consensus'!$C$4:$AE$210,MATCH('per month Consensus'!$CE51,'annual Consensus'!$B$4:$B$210,0),MATCH('per month Consensus'!CQ$4,'annual Consensus'!$C$3:$AE$3,0))),"",INDEX('annual Consensus'!$C$4:$AE$210,MATCH('per month Consensus'!$CE51,'annual Consensus'!$B$4:$B$210,0),MATCH('per month Consensus'!CQ$4,'annual Consensus'!$C$3:$AE$3,0)))</f>
        <v>0</v>
      </c>
      <c r="CR51" s="18">
        <f>IF(ISNA(INDEX('annual Consensus'!$C$4:$AE$210,MATCH('per month Consensus'!$CE51,'annual Consensus'!$B$4:$B$210,0),MATCH('per month Consensus'!CR$4,'annual Consensus'!$C$3:$AE$3,0))),"",INDEX('annual Consensus'!$C$4:$AE$210,MATCH('per month Consensus'!$CE51,'annual Consensus'!$B$4:$B$210,0),MATCH('per month Consensus'!CR$4,'annual Consensus'!$C$3:$AE$3,0)))</f>
        <v>0</v>
      </c>
      <c r="CS51" s="18">
        <f>IF(ISNA(INDEX('annual Consensus'!$C$4:$AE$210,MATCH('per month Consensus'!$CE51,'annual Consensus'!$B$4:$B$210,0),MATCH('per month Consensus'!CS$4,'annual Consensus'!$C$3:$AE$3,0))),"",INDEX('annual Consensus'!$C$4:$AE$210,MATCH('per month Consensus'!$CE51,'annual Consensus'!$B$4:$B$210,0),MATCH('per month Consensus'!CS$4,'annual Consensus'!$C$3:$AE$3,0)))</f>
        <v>0</v>
      </c>
      <c r="CT51" s="18">
        <f>IF(ISNA(INDEX('annual Consensus'!$C$4:$AE$210,MATCH('per month Consensus'!$CE51,'annual Consensus'!$B$4:$B$210,0),MATCH('per month Consensus'!CT$4,'annual Consensus'!$C$3:$AE$3,0))),"",INDEX('annual Consensus'!$C$4:$AE$210,MATCH('per month Consensus'!$CE51,'annual Consensus'!$B$4:$B$210,0),MATCH('per month Consensus'!CT$4,'annual Consensus'!$C$3:$AE$3,0)))</f>
        <v>0</v>
      </c>
      <c r="CU51" s="18">
        <f>IF(ISNA(INDEX('annual Consensus'!$C$4:$AE$210,MATCH('per month Consensus'!$CE51,'annual Consensus'!$B$4:$B$210,0),MATCH('per month Consensus'!CU$4,'annual Consensus'!$C$3:$AE$3,0))),"",INDEX('annual Consensus'!$C$4:$AE$210,MATCH('per month Consensus'!$CE51,'annual Consensus'!$B$4:$B$210,0),MATCH('per month Consensus'!CU$4,'annual Consensus'!$C$3:$AE$3,0)))</f>
        <v>1.9</v>
      </c>
      <c r="CV51" s="18">
        <f>IF(ISNA(INDEX('annual Consensus'!$C$4:$AE$210,MATCH('per month Consensus'!$CE51,'annual Consensus'!$B$4:$B$210,0),MATCH('per month Consensus'!CV$4,'annual Consensus'!$C$3:$AE$3,0))),"",INDEX('annual Consensus'!$C$4:$AE$210,MATCH('per month Consensus'!$CE51,'annual Consensus'!$B$4:$B$210,0),MATCH('per month Consensus'!CV$4,'annual Consensus'!$C$3:$AE$3,0)))</f>
        <v>0</v>
      </c>
      <c r="CW51" s="18">
        <f>IF(ISNA(INDEX('annual Consensus'!$C$4:$AE$210,MATCH('per month Consensus'!$CE51,'annual Consensus'!$B$4:$B$210,0),MATCH('per month Consensus'!CW$4,'annual Consensus'!$C$3:$AE$3,0))),"",INDEX('annual Consensus'!$C$4:$AE$210,MATCH('per month Consensus'!$CE51,'annual Consensus'!$B$4:$B$210,0),MATCH('per month Consensus'!CW$4,'annual Consensus'!$C$3:$AE$3,0)))</f>
        <v>0</v>
      </c>
      <c r="CX51" s="18">
        <f>IF(ISNA(INDEX('annual Consensus'!$C$4:$AE$210,MATCH('per month Consensus'!$CE51,'annual Consensus'!$B$4:$B$210,0),MATCH('per month Consensus'!CX$4,'annual Consensus'!$C$3:$AE$3,0))),"",INDEX('annual Consensus'!$C$4:$AE$210,MATCH('per month Consensus'!$CE51,'annual Consensus'!$B$4:$B$210,0),MATCH('per month Consensus'!CX$4,'annual Consensus'!$C$3:$AE$3,0)))</f>
        <v>0</v>
      </c>
      <c r="CY51" s="18">
        <f>IF(ISNA(INDEX('annual Consensus'!$C$4:$AE$210,MATCH('per month Consensus'!$CE51,'annual Consensus'!$B$4:$B$210,0),MATCH('per month Consensus'!CY$4,'annual Consensus'!$C$3:$AE$3,0))),"",INDEX('annual Consensus'!$C$4:$AE$210,MATCH('per month Consensus'!$CE51,'annual Consensus'!$B$4:$B$210,0),MATCH('per month Consensus'!CY$4,'annual Consensus'!$C$3:$AE$3,0)))</f>
        <v>0</v>
      </c>
      <c r="CZ51" s="18">
        <f>IF(ISNA(INDEX('annual Consensus'!$C$4:$AE$210,MATCH('per month Consensus'!$CE51,'annual Consensus'!$B$4:$B$210,0),MATCH('per month Consensus'!CZ$4,'annual Consensus'!$C$3:$AE$3,0))),"",INDEX('annual Consensus'!$C$4:$AE$210,MATCH('per month Consensus'!$CE51,'annual Consensus'!$B$4:$B$210,0),MATCH('per month Consensus'!CZ$4,'annual Consensus'!$C$3:$AE$3,0)))</f>
        <v>0</v>
      </c>
      <c r="DA51" s="18">
        <f>IF(ISNA(INDEX('annual Consensus'!$C$4:$AE$210,MATCH('per month Consensus'!$CE51,'annual Consensus'!$B$4:$B$210,0),MATCH('per month Consensus'!DA$4,'annual Consensus'!$C$3:$AE$3,0))),"",INDEX('annual Consensus'!$C$4:$AE$210,MATCH('per month Consensus'!$CE51,'annual Consensus'!$B$4:$B$210,0),MATCH('per month Consensus'!DA$4,'annual Consensus'!$C$3:$AE$3,0)))</f>
        <v>0</v>
      </c>
      <c r="DB51" s="18">
        <f>IF(ISNA(INDEX('annual Consensus'!$C$4:$AE$210,MATCH('per month Consensus'!$CE51,'annual Consensus'!$B$4:$B$210,0),MATCH('per month Consensus'!DB$4,'annual Consensus'!$C$3:$AE$3,0))),"",INDEX('annual Consensus'!$C$4:$AE$210,MATCH('per month Consensus'!$CE51,'annual Consensus'!$B$4:$B$210,0),MATCH('per month Consensus'!DB$4,'annual Consensus'!$C$3:$AE$3,0)))</f>
        <v>0</v>
      </c>
      <c r="DC51" s="18">
        <f>IF(ISNA(INDEX('annual Consensus'!$C$4:$AE$210,MATCH('per month Consensus'!$CE51,'annual Consensus'!$B$4:$B$210,0),MATCH('per month Consensus'!DC$4,'annual Consensus'!$C$3:$AE$3,0))),"",INDEX('annual Consensus'!$C$4:$AE$210,MATCH('per month Consensus'!$CE51,'annual Consensus'!$B$4:$B$210,0),MATCH('per month Consensus'!DC$4,'annual Consensus'!$C$3:$AE$3,0)))</f>
        <v>0</v>
      </c>
      <c r="DD51" s="18">
        <f>IF(ISNA(INDEX('annual Consensus'!$C$4:$AE$210,MATCH('per month Consensus'!$CE51,'annual Consensus'!$B$4:$B$210,0),MATCH('per month Consensus'!DD$4,'annual Consensus'!$C$3:$AE$3,0))),"",INDEX('annual Consensus'!$C$4:$AE$210,MATCH('per month Consensus'!$CE51,'annual Consensus'!$B$4:$B$210,0),MATCH('per month Consensus'!DD$4,'annual Consensus'!$C$3:$AE$3,0)))</f>
        <v>0</v>
      </c>
      <c r="DE51" s="18">
        <f>IF(ISNA(INDEX('annual Consensus'!$C$4:$AE$210,MATCH('per month Consensus'!$CE51,'annual Consensus'!$B$4:$B$210,0),MATCH('per month Consensus'!DE$4,'annual Consensus'!$C$3:$AE$3,0))),"",INDEX('annual Consensus'!$C$4:$AE$210,MATCH('per month Consensus'!$CE51,'annual Consensus'!$B$4:$B$210,0),MATCH('per month Consensus'!DE$4,'annual Consensus'!$C$3:$AE$3,0)))</f>
        <v>0</v>
      </c>
      <c r="DF51" s="18">
        <f>IF(ISNA(INDEX('annual Consensus'!$C$4:$AE$210,MATCH('per month Consensus'!$CE51,'annual Consensus'!$B$4:$B$210,0),MATCH('per month Consensus'!DF$4,'annual Consensus'!$C$3:$AE$3,0))),"",INDEX('annual Consensus'!$C$4:$AE$210,MATCH('per month Consensus'!$CE51,'annual Consensus'!$B$4:$B$210,0),MATCH('per month Consensus'!DF$4,'annual Consensus'!$C$3:$AE$3,0)))</f>
        <v>0</v>
      </c>
      <c r="DG51" s="18">
        <f>IF(ISNA(INDEX('annual Consensus'!$C$4:$AE$210,MATCH('per month Consensus'!$CE51,'annual Consensus'!$B$4:$B$210,0),MATCH('per month Consensus'!DG$4,'annual Consensus'!$C$3:$AE$3,0))),"",INDEX('annual Consensus'!$C$4:$AE$210,MATCH('per month Consensus'!$CE51,'annual Consensus'!$B$4:$B$210,0),MATCH('per month Consensus'!DG$4,'annual Consensus'!$C$3:$AE$3,0)))</f>
        <v>0</v>
      </c>
      <c r="DH51" s="18">
        <f>IF(ISNA(INDEX('annual Consensus'!$C$4:$AE$210,MATCH('per month Consensus'!$CE51,'annual Consensus'!$B$4:$B$210,0),MATCH('per month Consensus'!DH$4,'annual Consensus'!$C$3:$AE$3,0))),"",INDEX('annual Consensus'!$C$4:$AE$210,MATCH('per month Consensus'!$CE51,'annual Consensus'!$B$4:$B$210,0),MATCH('per month Consensus'!DH$4,'annual Consensus'!$C$3:$AE$3,0)))</f>
        <v>0</v>
      </c>
      <c r="DI51" s="18">
        <f>IF(ISNA(INDEX('annual Consensus'!$C$4:$AE$210,MATCH('per month Consensus'!$CE51,'annual Consensus'!$B$4:$B$210,0),MATCH('per month Consensus'!DI$4,'annual Consensus'!$C$3:$AE$3,0))),"",INDEX('annual Consensus'!$C$4:$AE$210,MATCH('per month Consensus'!$CE51,'annual Consensus'!$B$4:$B$210,0),MATCH('per month Consensus'!DI$4,'annual Consensus'!$C$3:$AE$3,0)))</f>
        <v>0</v>
      </c>
      <c r="DJ51" s="18">
        <f>IF(ISNA(INDEX('annual Consensus'!$C$4:$AE$210,MATCH('per month Consensus'!$CE51,'annual Consensus'!$B$4:$B$210,0),MATCH('per month Consensus'!DJ$4,'annual Consensus'!$C$3:$AE$3,0))),"",INDEX('annual Consensus'!$C$4:$AE$210,MATCH('per month Consensus'!$CE51,'annual Consensus'!$B$4:$B$210,0),MATCH('per month Consensus'!DJ$4,'annual Consensus'!$C$3:$AE$3,0)))</f>
        <v>0</v>
      </c>
      <c r="DK51" s="18">
        <f>IF(ISNA(INDEX('annual Consensus'!$C$4:$AE$210,MATCH('per month Consensus'!$CE51,'annual Consensus'!$B$4:$B$210,0),MATCH('per month Consensus'!DK$4,'annual Consensus'!$C$3:$AE$3,0))),"",INDEX('annual Consensus'!$C$4:$AE$210,MATCH('per month Consensus'!$CE51,'annual Consensus'!$B$4:$B$210,0),MATCH('per month Consensus'!DK$4,'annual Consensus'!$C$3:$AE$3,0)))</f>
        <v>0</v>
      </c>
      <c r="DL51" s="18">
        <f>IF(ISNA(INDEX('annual Consensus'!$C$4:$AE$210,MATCH('per month Consensus'!$CE51,'annual Consensus'!$B$4:$B$210,0),MATCH('per month Consensus'!DL$4,'annual Consensus'!$C$3:$AE$3,0))),"",INDEX('annual Consensus'!$C$4:$AE$210,MATCH('per month Consensus'!$CE51,'annual Consensus'!$B$4:$B$210,0),MATCH('per month Consensus'!DL$4,'annual Consensus'!$C$3:$AE$3,0)))</f>
        <v>0</v>
      </c>
      <c r="DM51" s="18">
        <f>IF(ISNA(INDEX('annual Consensus'!$C$4:$AE$210,MATCH('per month Consensus'!$CE51,'annual Consensus'!$B$4:$B$210,0),MATCH('per month Consensus'!DM$4,'annual Consensus'!$C$3:$AE$3,0))),"",INDEX('annual Consensus'!$C$4:$AE$210,MATCH('per month Consensus'!$CE51,'annual Consensus'!$B$4:$B$210,0),MATCH('per month Consensus'!DM$4,'annual Consensus'!$C$3:$AE$3,0)))</f>
        <v>0</v>
      </c>
      <c r="DN51" s="18">
        <f>IF(ISNA(INDEX('annual Consensus'!$C$4:$AE$210,MATCH('per month Consensus'!$CE51,'annual Consensus'!$B$4:$B$210,0),MATCH('per month Consensus'!DN$4,'annual Consensus'!$C$3:$AE$3,0))),"",INDEX('annual Consensus'!$C$4:$AE$210,MATCH('per month Consensus'!$CE51,'annual Consensus'!$B$4:$B$210,0),MATCH('per month Consensus'!DN$4,'annual Consensus'!$C$3:$AE$3,0)))</f>
        <v>0</v>
      </c>
      <c r="DO51" s="18">
        <f>IF(ISNA(INDEX('annual Consensus'!$C$4:$AE$210,MATCH('per month Consensus'!$CE51,'annual Consensus'!$B$4:$B$210,0),MATCH('per month Consensus'!DO$4,'annual Consensus'!$C$3:$AE$3,0))),"",INDEX('annual Consensus'!$C$4:$AE$210,MATCH('per month Consensus'!$CE51,'annual Consensus'!$B$4:$B$210,0),MATCH('per month Consensus'!DO$4,'annual Consensus'!$C$3:$AE$3,0)))</f>
        <v>0</v>
      </c>
      <c r="DR51" s="18">
        <f t="shared" si="2"/>
        <v>2</v>
      </c>
      <c r="DS51" s="18" t="str">
        <f t="shared" si="3"/>
        <v/>
      </c>
      <c r="DT51" s="18" t="str">
        <f t="shared" si="4"/>
        <v/>
      </c>
      <c r="DU51" s="18" t="str">
        <f t="shared" si="5"/>
        <v/>
      </c>
      <c r="DV51" s="18" t="str">
        <f t="shared" si="6"/>
        <v/>
      </c>
      <c r="DW51" s="18" t="str">
        <f t="shared" si="7"/>
        <v/>
      </c>
      <c r="DX51" s="18" t="str">
        <f t="shared" si="8"/>
        <v/>
      </c>
      <c r="DY51" s="18" t="str">
        <f t="shared" si="9"/>
        <v/>
      </c>
      <c r="DZ51" s="18">
        <f t="shared" si="10"/>
        <v>1.9</v>
      </c>
      <c r="EA51" s="18" t="str">
        <f t="shared" si="11"/>
        <v/>
      </c>
      <c r="EB51" s="18" t="str">
        <f t="shared" si="12"/>
        <v/>
      </c>
      <c r="EC51" s="18" t="str">
        <f t="shared" si="13"/>
        <v/>
      </c>
      <c r="ED51" s="18" t="str">
        <f t="shared" si="14"/>
        <v/>
      </c>
      <c r="EE51" s="18" t="str">
        <f t="shared" si="15"/>
        <v/>
      </c>
      <c r="EF51" s="18" t="str">
        <f t="shared" si="16"/>
        <v/>
      </c>
      <c r="EG51" s="18" t="str">
        <f t="shared" si="17"/>
        <v/>
      </c>
      <c r="EH51" s="18" t="str">
        <f t="shared" si="18"/>
        <v/>
      </c>
      <c r="EI51" s="18" t="str">
        <f t="shared" si="19"/>
        <v/>
      </c>
      <c r="EJ51" s="18" t="str">
        <f t="shared" si="20"/>
        <v/>
      </c>
      <c r="EK51" s="18" t="str">
        <f t="shared" si="21"/>
        <v/>
      </c>
      <c r="EL51" s="18" t="str">
        <f t="shared" si="22"/>
        <v/>
      </c>
      <c r="EM51" s="18" t="str">
        <f t="shared" si="23"/>
        <v/>
      </c>
      <c r="EN51" s="18" t="str">
        <f t="shared" si="24"/>
        <v/>
      </c>
      <c r="EO51" s="18" t="str">
        <f t="shared" si="25"/>
        <v/>
      </c>
      <c r="EP51" s="18" t="str">
        <f t="shared" si="26"/>
        <v/>
      </c>
      <c r="EQ51" s="18" t="str">
        <f t="shared" si="27"/>
        <v/>
      </c>
      <c r="ER51" s="18" t="str">
        <f t="shared" si="28"/>
        <v/>
      </c>
      <c r="ES51" s="18" t="str">
        <f t="shared" si="29"/>
        <v/>
      </c>
      <c r="ET51" s="18" t="str">
        <f t="shared" si="30"/>
        <v/>
      </c>
      <c r="EV51" s="86">
        <v>37377</v>
      </c>
      <c r="EW51" s="57" t="str">
        <f>IF(ISNA(VLOOKUP('per month Consensus'!$EV51,'5y averages Consensus'!$AG$9:$AK$36,'per month Consensus'!EW$2,FALSE)),"",VLOOKUP('per month Consensus'!$EV51,'5y averages Consensus'!$AG$9:$AK$36,'per month Consensus'!EW$2,FALSE))</f>
        <v/>
      </c>
      <c r="EX51" s="58" t="str">
        <f>IF(ISNA(VLOOKUP('per month Consensus'!$EV51,'5y averages Consensus'!$AG$9:$AK$36,'per month Consensus'!EX$2,FALSE)),"",VLOOKUP('per month Consensus'!$EV51,'5y averages Consensus'!$AG$9:$AK$36,'per month Consensus'!EX$2,FALSE))</f>
        <v/>
      </c>
      <c r="EY51" s="58" t="str">
        <f>IF(ISNA(VLOOKUP('per month Consensus'!$EV51,'5y averages Consensus'!$AG$9:$AK$36,'per month Consensus'!EY$2,FALSE)),"",VLOOKUP('per month Consensus'!$EV51,'5y averages Consensus'!$AG$9:$AK$36,'per month Consensus'!EY$2,FALSE))</f>
        <v/>
      </c>
      <c r="EZ51" s="59" t="str">
        <f>IF(ISNA(VLOOKUP('per month Consensus'!$EV51,'5y averages Consensus'!$AG$9:$AK$36,'per month Consensus'!EZ$2,FALSE)),"",VLOOKUP('per month Consensus'!$EV51,'5y averages Consensus'!$AG$9:$AK$36,'per month Consensus'!EZ$2,FALSE))</f>
        <v/>
      </c>
      <c r="FB51" s="53" t="str">
        <f t="shared" si="31"/>
        <v/>
      </c>
      <c r="FC51" s="53" t="str">
        <f t="shared" si="32"/>
        <v/>
      </c>
      <c r="FD51" s="53" t="str">
        <f t="shared" si="33"/>
        <v/>
      </c>
      <c r="FE51" s="53" t="str">
        <f t="shared" si="34"/>
        <v/>
      </c>
    </row>
    <row r="52" spans="2:161" x14ac:dyDescent="0.25">
      <c r="B52" s="22">
        <v>39508</v>
      </c>
      <c r="C52" s="18">
        <f>VLOOKUP($B52,'Data Consensus annual'!$BH$9:$BN$215,'per month Consensus'!C$1, FALSE)</f>
        <v>2.7112107520372639</v>
      </c>
      <c r="D52" s="18">
        <f>VLOOKUP($B52,'Data Consensus annual'!$BH$9:$BN$215,'per month Consensus'!D$1, FALSE)</f>
        <v>1.9861635236734969</v>
      </c>
      <c r="E52" s="18" t="str">
        <f>VLOOKUP($B52,'Data Consensus annual'!$BH$9:$BN$215,'per month Consensus'!E$1)</f>
        <v/>
      </c>
      <c r="F52" s="18">
        <f>VLOOKUP($B52,'quarters Consensus'!$FV$9:$GC$60,'per month Consensus'!J$1,FALSE)</f>
        <v>2.8</v>
      </c>
      <c r="G52" s="18">
        <f>VLOOKUP($B52,'quarters Consensus'!$FV$9:$GC$60,'per month Consensus'!K$1,FALSE)</f>
        <v>2.8</v>
      </c>
      <c r="H52" s="18">
        <f>VLOOKUP($B52,'quarters Consensus'!$FV$9:$GC$60,'per month Consensus'!L$1,FALSE)</f>
        <v>2.1</v>
      </c>
      <c r="I52" s="18">
        <f>VLOOKUP($B52,'quarters Consensus'!$FV$9:$GC$60,'per month Consensus'!M$1,FALSE)</f>
        <v>1.9</v>
      </c>
      <c r="J52" s="18">
        <f>VLOOKUP($B52,'quarters Consensus'!$FV$9:$GC$60,'per month Consensus'!N$1,FALSE)</f>
        <v>1.9</v>
      </c>
      <c r="K52" s="18">
        <f>VLOOKUP($B52,'quarters Consensus'!$FV$9:$GC$60,'per month Consensus'!O$1,FALSE)</f>
        <v>2</v>
      </c>
      <c r="L52" s="18">
        <f>VLOOKUP($B52,'quarters Consensus'!$FV$9:$GC$60,'per month Consensus'!P$1,FALSE)</f>
        <v>2.1</v>
      </c>
      <c r="CE52" s="14">
        <v>37408</v>
      </c>
      <c r="CF52" s="18">
        <f>IF(ISNA(VLOOKUP($CE52,'quarters Consensus'!$GJ$9:$GP$25,'per month Consensus'!J$1,FALSE)),"",VLOOKUP($CE52,'quarters Consensus'!$GJ$9:$GP$25,'per month Consensus'!J$1,FALSE))</f>
        <v>1.9908999999999999</v>
      </c>
      <c r="CG52" s="18">
        <f>IF(ISNA(VLOOKUP($CE52,'quarters Consensus'!$GJ$9:$GP$25,'per month Consensus'!K$1,FALSE)),"",VLOOKUP($CE52,'quarters Consensus'!$GJ$9:$GP$25,'per month Consensus'!K$1,FALSE))</f>
        <v>2.2454999999999998</v>
      </c>
      <c r="CH52" s="18">
        <f>IF(ISNA(VLOOKUP($CE52,'quarters Consensus'!$GJ$9:$GP$25,'per month Consensus'!L$1,FALSE)),"",VLOOKUP($CE52,'quarters Consensus'!$GJ$9:$GP$25,'per month Consensus'!L$1,FALSE))</f>
        <v>1.9378</v>
      </c>
      <c r="CI52" s="18">
        <f>IF(ISNA(VLOOKUP($CE52,'quarters Consensus'!$GJ$9:$GP$25,'per month Consensus'!M$1,FALSE)),"",VLOOKUP($CE52,'quarters Consensus'!$GJ$9:$GP$25,'per month Consensus'!M$1,FALSE))</f>
        <v>1.8759999999999999</v>
      </c>
      <c r="CJ52" s="18">
        <f>IF(ISNA(VLOOKUP($CE52,'quarters Consensus'!$GJ$9:$GP$25,'per month Consensus'!N$1,FALSE)),"",VLOOKUP($CE52,'quarters Consensus'!$GJ$9:$GP$25,'per month Consensus'!N$1,FALSE))</f>
        <v>1.9353</v>
      </c>
      <c r="CK52" s="18">
        <f>IF(ISNA(VLOOKUP($CE52,'quarters Consensus'!$GJ$9:$GP$25,'per month Consensus'!O$1,FALSE)),"",VLOOKUP($CE52,'quarters Consensus'!$GJ$9:$GP$25,'per month Consensus'!O$1,FALSE))</f>
        <v>2.0710999999999999</v>
      </c>
      <c r="CL52" s="18"/>
      <c r="CM52" s="18">
        <f>IF(ISNA(INDEX('annual Consensus'!$C$4:$AE$210,MATCH('per month Consensus'!$CE52,'annual Consensus'!$B$4:$B$210,0),MATCH('per month Consensus'!CM$4,'annual Consensus'!$C$3:$AE$3,0))),"",INDEX('annual Consensus'!$C$4:$AE$210,MATCH('per month Consensus'!$CE52,'annual Consensus'!$B$4:$B$210,0),MATCH('per month Consensus'!CM$4,'annual Consensus'!$C$3:$AE$3,0)))</f>
        <v>2.1</v>
      </c>
      <c r="CN52" s="18">
        <f>IF(ISNA(INDEX('annual Consensus'!$C$4:$AE$210,MATCH('per month Consensus'!$CE52,'annual Consensus'!$B$4:$B$210,0),MATCH('per month Consensus'!CN$4,'annual Consensus'!$C$3:$AE$3,0))),"",INDEX('annual Consensus'!$C$4:$AE$210,MATCH('per month Consensus'!$CE52,'annual Consensus'!$B$4:$B$210,0),MATCH('per month Consensus'!CN$4,'annual Consensus'!$C$3:$AE$3,0)))</f>
        <v>0</v>
      </c>
      <c r="CO52" s="18">
        <f>IF(ISNA(INDEX('annual Consensus'!$C$4:$AE$210,MATCH('per month Consensus'!$CE52,'annual Consensus'!$B$4:$B$210,0),MATCH('per month Consensus'!CO$4,'annual Consensus'!$C$3:$AE$3,0))),"",INDEX('annual Consensus'!$C$4:$AE$210,MATCH('per month Consensus'!$CE52,'annual Consensus'!$B$4:$B$210,0),MATCH('per month Consensus'!CO$4,'annual Consensus'!$C$3:$AE$3,0)))</f>
        <v>0</v>
      </c>
      <c r="CP52" s="18">
        <f>IF(ISNA(INDEX('annual Consensus'!$C$4:$AE$210,MATCH('per month Consensus'!$CE52,'annual Consensus'!$B$4:$B$210,0),MATCH('per month Consensus'!CP$4,'annual Consensus'!$C$3:$AE$3,0))),"",INDEX('annual Consensus'!$C$4:$AE$210,MATCH('per month Consensus'!$CE52,'annual Consensus'!$B$4:$B$210,0),MATCH('per month Consensus'!CP$4,'annual Consensus'!$C$3:$AE$3,0)))</f>
        <v>0</v>
      </c>
      <c r="CQ52" s="18">
        <f>IF(ISNA(INDEX('annual Consensus'!$C$4:$AE$210,MATCH('per month Consensus'!$CE52,'annual Consensus'!$B$4:$B$210,0),MATCH('per month Consensus'!CQ$4,'annual Consensus'!$C$3:$AE$3,0))),"",INDEX('annual Consensus'!$C$4:$AE$210,MATCH('per month Consensus'!$CE52,'annual Consensus'!$B$4:$B$210,0),MATCH('per month Consensus'!CQ$4,'annual Consensus'!$C$3:$AE$3,0)))</f>
        <v>0</v>
      </c>
      <c r="CR52" s="18">
        <f>IF(ISNA(INDEX('annual Consensus'!$C$4:$AE$210,MATCH('per month Consensus'!$CE52,'annual Consensus'!$B$4:$B$210,0),MATCH('per month Consensus'!CR$4,'annual Consensus'!$C$3:$AE$3,0))),"",INDEX('annual Consensus'!$C$4:$AE$210,MATCH('per month Consensus'!$CE52,'annual Consensus'!$B$4:$B$210,0),MATCH('per month Consensus'!CR$4,'annual Consensus'!$C$3:$AE$3,0)))</f>
        <v>0</v>
      </c>
      <c r="CS52" s="18">
        <f>IF(ISNA(INDEX('annual Consensus'!$C$4:$AE$210,MATCH('per month Consensus'!$CE52,'annual Consensus'!$B$4:$B$210,0),MATCH('per month Consensus'!CS$4,'annual Consensus'!$C$3:$AE$3,0))),"",INDEX('annual Consensus'!$C$4:$AE$210,MATCH('per month Consensus'!$CE52,'annual Consensus'!$B$4:$B$210,0),MATCH('per month Consensus'!CS$4,'annual Consensus'!$C$3:$AE$3,0)))</f>
        <v>0</v>
      </c>
      <c r="CT52" s="18">
        <f>IF(ISNA(INDEX('annual Consensus'!$C$4:$AE$210,MATCH('per month Consensus'!$CE52,'annual Consensus'!$B$4:$B$210,0),MATCH('per month Consensus'!CT$4,'annual Consensus'!$C$3:$AE$3,0))),"",INDEX('annual Consensus'!$C$4:$AE$210,MATCH('per month Consensus'!$CE52,'annual Consensus'!$B$4:$B$210,0),MATCH('per month Consensus'!CT$4,'annual Consensus'!$C$3:$AE$3,0)))</f>
        <v>1.9</v>
      </c>
      <c r="CU52" s="18">
        <f>IF(ISNA(INDEX('annual Consensus'!$C$4:$AE$210,MATCH('per month Consensus'!$CE52,'annual Consensus'!$B$4:$B$210,0),MATCH('per month Consensus'!CU$4,'annual Consensus'!$C$3:$AE$3,0))),"",INDEX('annual Consensus'!$C$4:$AE$210,MATCH('per month Consensus'!$CE52,'annual Consensus'!$B$4:$B$210,0),MATCH('per month Consensus'!CU$4,'annual Consensus'!$C$3:$AE$3,0)))</f>
        <v>0</v>
      </c>
      <c r="CV52" s="18">
        <f>IF(ISNA(INDEX('annual Consensus'!$C$4:$AE$210,MATCH('per month Consensus'!$CE52,'annual Consensus'!$B$4:$B$210,0),MATCH('per month Consensus'!CV$4,'annual Consensus'!$C$3:$AE$3,0))),"",INDEX('annual Consensus'!$C$4:$AE$210,MATCH('per month Consensus'!$CE52,'annual Consensus'!$B$4:$B$210,0),MATCH('per month Consensus'!CV$4,'annual Consensus'!$C$3:$AE$3,0)))</f>
        <v>0</v>
      </c>
      <c r="CW52" s="18">
        <f>IF(ISNA(INDEX('annual Consensus'!$C$4:$AE$210,MATCH('per month Consensus'!$CE52,'annual Consensus'!$B$4:$B$210,0),MATCH('per month Consensus'!CW$4,'annual Consensus'!$C$3:$AE$3,0))),"",INDEX('annual Consensus'!$C$4:$AE$210,MATCH('per month Consensus'!$CE52,'annual Consensus'!$B$4:$B$210,0),MATCH('per month Consensus'!CW$4,'annual Consensus'!$C$3:$AE$3,0)))</f>
        <v>0</v>
      </c>
      <c r="CX52" s="18">
        <f>IF(ISNA(INDEX('annual Consensus'!$C$4:$AE$210,MATCH('per month Consensus'!$CE52,'annual Consensus'!$B$4:$B$210,0),MATCH('per month Consensus'!CX$4,'annual Consensus'!$C$3:$AE$3,0))),"",INDEX('annual Consensus'!$C$4:$AE$210,MATCH('per month Consensus'!$CE52,'annual Consensus'!$B$4:$B$210,0),MATCH('per month Consensus'!CX$4,'annual Consensus'!$C$3:$AE$3,0)))</f>
        <v>0</v>
      </c>
      <c r="CY52" s="18">
        <f>IF(ISNA(INDEX('annual Consensus'!$C$4:$AE$210,MATCH('per month Consensus'!$CE52,'annual Consensus'!$B$4:$B$210,0),MATCH('per month Consensus'!CY$4,'annual Consensus'!$C$3:$AE$3,0))),"",INDEX('annual Consensus'!$C$4:$AE$210,MATCH('per month Consensus'!$CE52,'annual Consensus'!$B$4:$B$210,0),MATCH('per month Consensus'!CY$4,'annual Consensus'!$C$3:$AE$3,0)))</f>
        <v>0</v>
      </c>
      <c r="CZ52" s="18">
        <f>IF(ISNA(INDEX('annual Consensus'!$C$4:$AE$210,MATCH('per month Consensus'!$CE52,'annual Consensus'!$B$4:$B$210,0),MATCH('per month Consensus'!CZ$4,'annual Consensus'!$C$3:$AE$3,0))),"",INDEX('annual Consensus'!$C$4:$AE$210,MATCH('per month Consensus'!$CE52,'annual Consensus'!$B$4:$B$210,0),MATCH('per month Consensus'!CZ$4,'annual Consensus'!$C$3:$AE$3,0)))</f>
        <v>0</v>
      </c>
      <c r="DA52" s="18">
        <f>IF(ISNA(INDEX('annual Consensus'!$C$4:$AE$210,MATCH('per month Consensus'!$CE52,'annual Consensus'!$B$4:$B$210,0),MATCH('per month Consensus'!DA$4,'annual Consensus'!$C$3:$AE$3,0))),"",INDEX('annual Consensus'!$C$4:$AE$210,MATCH('per month Consensus'!$CE52,'annual Consensus'!$B$4:$B$210,0),MATCH('per month Consensus'!DA$4,'annual Consensus'!$C$3:$AE$3,0)))</f>
        <v>0</v>
      </c>
      <c r="DB52" s="18">
        <f>IF(ISNA(INDEX('annual Consensus'!$C$4:$AE$210,MATCH('per month Consensus'!$CE52,'annual Consensus'!$B$4:$B$210,0),MATCH('per month Consensus'!DB$4,'annual Consensus'!$C$3:$AE$3,0))),"",INDEX('annual Consensus'!$C$4:$AE$210,MATCH('per month Consensus'!$CE52,'annual Consensus'!$B$4:$B$210,0),MATCH('per month Consensus'!DB$4,'annual Consensus'!$C$3:$AE$3,0)))</f>
        <v>0</v>
      </c>
      <c r="DC52" s="18">
        <f>IF(ISNA(INDEX('annual Consensus'!$C$4:$AE$210,MATCH('per month Consensus'!$CE52,'annual Consensus'!$B$4:$B$210,0),MATCH('per month Consensus'!DC$4,'annual Consensus'!$C$3:$AE$3,0))),"",INDEX('annual Consensus'!$C$4:$AE$210,MATCH('per month Consensus'!$CE52,'annual Consensus'!$B$4:$B$210,0),MATCH('per month Consensus'!DC$4,'annual Consensus'!$C$3:$AE$3,0)))</f>
        <v>0</v>
      </c>
      <c r="DD52" s="18">
        <f>IF(ISNA(INDEX('annual Consensus'!$C$4:$AE$210,MATCH('per month Consensus'!$CE52,'annual Consensus'!$B$4:$B$210,0),MATCH('per month Consensus'!DD$4,'annual Consensus'!$C$3:$AE$3,0))),"",INDEX('annual Consensus'!$C$4:$AE$210,MATCH('per month Consensus'!$CE52,'annual Consensus'!$B$4:$B$210,0),MATCH('per month Consensus'!DD$4,'annual Consensus'!$C$3:$AE$3,0)))</f>
        <v>0</v>
      </c>
      <c r="DE52" s="18">
        <f>IF(ISNA(INDEX('annual Consensus'!$C$4:$AE$210,MATCH('per month Consensus'!$CE52,'annual Consensus'!$B$4:$B$210,0),MATCH('per month Consensus'!DE$4,'annual Consensus'!$C$3:$AE$3,0))),"",INDEX('annual Consensus'!$C$4:$AE$210,MATCH('per month Consensus'!$CE52,'annual Consensus'!$B$4:$B$210,0),MATCH('per month Consensus'!DE$4,'annual Consensus'!$C$3:$AE$3,0)))</f>
        <v>0</v>
      </c>
      <c r="DF52" s="18">
        <f>IF(ISNA(INDEX('annual Consensus'!$C$4:$AE$210,MATCH('per month Consensus'!$CE52,'annual Consensus'!$B$4:$B$210,0),MATCH('per month Consensus'!DF$4,'annual Consensus'!$C$3:$AE$3,0))),"",INDEX('annual Consensus'!$C$4:$AE$210,MATCH('per month Consensus'!$CE52,'annual Consensus'!$B$4:$B$210,0),MATCH('per month Consensus'!DF$4,'annual Consensus'!$C$3:$AE$3,0)))</f>
        <v>0</v>
      </c>
      <c r="DG52" s="18">
        <f>IF(ISNA(INDEX('annual Consensus'!$C$4:$AE$210,MATCH('per month Consensus'!$CE52,'annual Consensus'!$B$4:$B$210,0),MATCH('per month Consensus'!DG$4,'annual Consensus'!$C$3:$AE$3,0))),"",INDEX('annual Consensus'!$C$4:$AE$210,MATCH('per month Consensus'!$CE52,'annual Consensus'!$B$4:$B$210,0),MATCH('per month Consensus'!DG$4,'annual Consensus'!$C$3:$AE$3,0)))</f>
        <v>0</v>
      </c>
      <c r="DH52" s="18">
        <f>IF(ISNA(INDEX('annual Consensus'!$C$4:$AE$210,MATCH('per month Consensus'!$CE52,'annual Consensus'!$B$4:$B$210,0),MATCH('per month Consensus'!DH$4,'annual Consensus'!$C$3:$AE$3,0))),"",INDEX('annual Consensus'!$C$4:$AE$210,MATCH('per month Consensus'!$CE52,'annual Consensus'!$B$4:$B$210,0),MATCH('per month Consensus'!DH$4,'annual Consensus'!$C$3:$AE$3,0)))</f>
        <v>0</v>
      </c>
      <c r="DI52" s="18">
        <f>IF(ISNA(INDEX('annual Consensus'!$C$4:$AE$210,MATCH('per month Consensus'!$CE52,'annual Consensus'!$B$4:$B$210,0),MATCH('per month Consensus'!DI$4,'annual Consensus'!$C$3:$AE$3,0))),"",INDEX('annual Consensus'!$C$4:$AE$210,MATCH('per month Consensus'!$CE52,'annual Consensus'!$B$4:$B$210,0),MATCH('per month Consensus'!DI$4,'annual Consensus'!$C$3:$AE$3,0)))</f>
        <v>0</v>
      </c>
      <c r="DJ52" s="18">
        <f>IF(ISNA(INDEX('annual Consensus'!$C$4:$AE$210,MATCH('per month Consensus'!$CE52,'annual Consensus'!$B$4:$B$210,0),MATCH('per month Consensus'!DJ$4,'annual Consensus'!$C$3:$AE$3,0))),"",INDEX('annual Consensus'!$C$4:$AE$210,MATCH('per month Consensus'!$CE52,'annual Consensus'!$B$4:$B$210,0),MATCH('per month Consensus'!DJ$4,'annual Consensus'!$C$3:$AE$3,0)))</f>
        <v>0</v>
      </c>
      <c r="DK52" s="18">
        <f>IF(ISNA(INDEX('annual Consensus'!$C$4:$AE$210,MATCH('per month Consensus'!$CE52,'annual Consensus'!$B$4:$B$210,0),MATCH('per month Consensus'!DK$4,'annual Consensus'!$C$3:$AE$3,0))),"",INDEX('annual Consensus'!$C$4:$AE$210,MATCH('per month Consensus'!$CE52,'annual Consensus'!$B$4:$B$210,0),MATCH('per month Consensus'!DK$4,'annual Consensus'!$C$3:$AE$3,0)))</f>
        <v>0</v>
      </c>
      <c r="DL52" s="18">
        <f>IF(ISNA(INDEX('annual Consensus'!$C$4:$AE$210,MATCH('per month Consensus'!$CE52,'annual Consensus'!$B$4:$B$210,0),MATCH('per month Consensus'!DL$4,'annual Consensus'!$C$3:$AE$3,0))),"",INDEX('annual Consensus'!$C$4:$AE$210,MATCH('per month Consensus'!$CE52,'annual Consensus'!$B$4:$B$210,0),MATCH('per month Consensus'!DL$4,'annual Consensus'!$C$3:$AE$3,0)))</f>
        <v>0</v>
      </c>
      <c r="DM52" s="18">
        <f>IF(ISNA(INDEX('annual Consensus'!$C$4:$AE$210,MATCH('per month Consensus'!$CE52,'annual Consensus'!$B$4:$B$210,0),MATCH('per month Consensus'!DM$4,'annual Consensus'!$C$3:$AE$3,0))),"",INDEX('annual Consensus'!$C$4:$AE$210,MATCH('per month Consensus'!$CE52,'annual Consensus'!$B$4:$B$210,0),MATCH('per month Consensus'!DM$4,'annual Consensus'!$C$3:$AE$3,0)))</f>
        <v>0</v>
      </c>
      <c r="DN52" s="18">
        <f>IF(ISNA(INDEX('annual Consensus'!$C$4:$AE$210,MATCH('per month Consensus'!$CE52,'annual Consensus'!$B$4:$B$210,0),MATCH('per month Consensus'!DN$4,'annual Consensus'!$C$3:$AE$3,0))),"",INDEX('annual Consensus'!$C$4:$AE$210,MATCH('per month Consensus'!$CE52,'annual Consensus'!$B$4:$B$210,0),MATCH('per month Consensus'!DN$4,'annual Consensus'!$C$3:$AE$3,0)))</f>
        <v>0</v>
      </c>
      <c r="DO52" s="18">
        <f>IF(ISNA(INDEX('annual Consensus'!$C$4:$AE$210,MATCH('per month Consensus'!$CE52,'annual Consensus'!$B$4:$B$210,0),MATCH('per month Consensus'!DO$4,'annual Consensus'!$C$3:$AE$3,0))),"",INDEX('annual Consensus'!$C$4:$AE$210,MATCH('per month Consensus'!$CE52,'annual Consensus'!$B$4:$B$210,0),MATCH('per month Consensus'!DO$4,'annual Consensus'!$C$3:$AE$3,0)))</f>
        <v>0</v>
      </c>
      <c r="DR52" s="18">
        <f t="shared" si="2"/>
        <v>2.1</v>
      </c>
      <c r="DS52" s="18" t="str">
        <f t="shared" si="3"/>
        <v/>
      </c>
      <c r="DT52" s="18" t="str">
        <f t="shared" si="4"/>
        <v/>
      </c>
      <c r="DU52" s="18" t="str">
        <f t="shared" si="5"/>
        <v/>
      </c>
      <c r="DV52" s="18" t="str">
        <f t="shared" si="6"/>
        <v/>
      </c>
      <c r="DW52" s="18" t="str">
        <f t="shared" si="7"/>
        <v/>
      </c>
      <c r="DX52" s="18" t="str">
        <f t="shared" si="8"/>
        <v/>
      </c>
      <c r="DY52" s="18">
        <f t="shared" si="9"/>
        <v>1.9</v>
      </c>
      <c r="DZ52" s="18" t="str">
        <f t="shared" si="10"/>
        <v/>
      </c>
      <c r="EA52" s="18" t="str">
        <f t="shared" si="11"/>
        <v/>
      </c>
      <c r="EB52" s="18" t="str">
        <f t="shared" si="12"/>
        <v/>
      </c>
      <c r="EC52" s="18" t="str">
        <f t="shared" si="13"/>
        <v/>
      </c>
      <c r="ED52" s="18" t="str">
        <f t="shared" si="14"/>
        <v/>
      </c>
      <c r="EE52" s="18" t="str">
        <f t="shared" si="15"/>
        <v/>
      </c>
      <c r="EF52" s="18" t="str">
        <f t="shared" si="16"/>
        <v/>
      </c>
      <c r="EG52" s="18" t="str">
        <f t="shared" si="17"/>
        <v/>
      </c>
      <c r="EH52" s="18" t="str">
        <f t="shared" si="18"/>
        <v/>
      </c>
      <c r="EI52" s="18" t="str">
        <f t="shared" si="19"/>
        <v/>
      </c>
      <c r="EJ52" s="18" t="str">
        <f t="shared" si="20"/>
        <v/>
      </c>
      <c r="EK52" s="18" t="str">
        <f t="shared" si="21"/>
        <v/>
      </c>
      <c r="EL52" s="18" t="str">
        <f t="shared" si="22"/>
        <v/>
      </c>
      <c r="EM52" s="18" t="str">
        <f t="shared" si="23"/>
        <v/>
      </c>
      <c r="EN52" s="18" t="str">
        <f t="shared" si="24"/>
        <v/>
      </c>
      <c r="EO52" s="18" t="str">
        <f t="shared" si="25"/>
        <v/>
      </c>
      <c r="EP52" s="18" t="str">
        <f t="shared" si="26"/>
        <v/>
      </c>
      <c r="EQ52" s="18" t="str">
        <f t="shared" si="27"/>
        <v/>
      </c>
      <c r="ER52" s="18" t="str">
        <f t="shared" si="28"/>
        <v/>
      </c>
      <c r="ES52" s="18" t="str">
        <f t="shared" si="29"/>
        <v/>
      </c>
      <c r="ET52" s="18" t="str">
        <f t="shared" si="30"/>
        <v/>
      </c>
      <c r="EV52" s="86">
        <v>37408</v>
      </c>
      <c r="EW52" s="57" t="str">
        <f>IF(ISNA(VLOOKUP('per month Consensus'!$EV52,'5y averages Consensus'!$AG$9:$AK$36,'per month Consensus'!EW$2,FALSE)),"",VLOOKUP('per month Consensus'!$EV52,'5y averages Consensus'!$AG$9:$AK$36,'per month Consensus'!EW$2,FALSE))</f>
        <v/>
      </c>
      <c r="EX52" s="58" t="str">
        <f>IF(ISNA(VLOOKUP('per month Consensus'!$EV52,'5y averages Consensus'!$AG$9:$AK$36,'per month Consensus'!EX$2,FALSE)),"",VLOOKUP('per month Consensus'!$EV52,'5y averages Consensus'!$AG$9:$AK$36,'per month Consensus'!EX$2,FALSE))</f>
        <v/>
      </c>
      <c r="EY52" s="58" t="str">
        <f>IF(ISNA(VLOOKUP('per month Consensus'!$EV52,'5y averages Consensus'!$AG$9:$AK$36,'per month Consensus'!EY$2,FALSE)),"",VLOOKUP('per month Consensus'!$EV52,'5y averages Consensus'!$AG$9:$AK$36,'per month Consensus'!EY$2,FALSE))</f>
        <v/>
      </c>
      <c r="EZ52" s="59" t="str">
        <f>IF(ISNA(VLOOKUP('per month Consensus'!$EV52,'5y averages Consensus'!$AG$9:$AK$36,'per month Consensus'!EZ$2,FALSE)),"",VLOOKUP('per month Consensus'!$EV52,'5y averages Consensus'!$AG$9:$AK$36,'per month Consensus'!EZ$2,FALSE))</f>
        <v/>
      </c>
      <c r="FB52" s="53" t="str">
        <f t="shared" si="31"/>
        <v/>
      </c>
      <c r="FC52" s="53" t="str">
        <f t="shared" si="32"/>
        <v/>
      </c>
      <c r="FD52" s="53" t="str">
        <f t="shared" si="33"/>
        <v/>
      </c>
      <c r="FE52" s="53" t="str">
        <f t="shared" si="34"/>
        <v/>
      </c>
    </row>
    <row r="53" spans="2:161" x14ac:dyDescent="0.25">
      <c r="B53" s="22">
        <v>39873</v>
      </c>
      <c r="C53" s="18">
        <f>VLOOKUP($B53,'Data Consensus annual'!$BH$9:$BN$215,'per month Consensus'!C$1, FALSE)</f>
        <v>0.5702654393437856</v>
      </c>
      <c r="D53" s="18">
        <f>VLOOKUP($B53,'Data Consensus annual'!$BH$9:$BN$215,'per month Consensus'!D$1, FALSE)</f>
        <v>1.460063757203151</v>
      </c>
      <c r="E53" s="18" t="str">
        <f>VLOOKUP($B53,'Data Consensus annual'!$BH$9:$BN$215,'per month Consensus'!E$1)</f>
        <v/>
      </c>
      <c r="F53" s="18">
        <f>VLOOKUP($B53,'quarters Consensus'!$FV$9:$GC$60,'per month Consensus'!J$1,FALSE)</f>
        <v>0.3</v>
      </c>
      <c r="G53" s="18">
        <f>VLOOKUP($B53,'quarters Consensus'!$FV$9:$GC$60,'per month Consensus'!K$1,FALSE)</f>
        <v>0</v>
      </c>
      <c r="H53" s="18">
        <f>VLOOKUP($B53,'quarters Consensus'!$FV$9:$GC$60,'per month Consensus'!L$1,FALSE)</f>
        <v>0.8</v>
      </c>
      <c r="I53" s="18">
        <f>VLOOKUP($B53,'quarters Consensus'!$FV$9:$GC$60,'per month Consensus'!M$1,FALSE)</f>
        <v>1.5</v>
      </c>
      <c r="J53" s="18">
        <f>VLOOKUP($B53,'quarters Consensus'!$FV$9:$GC$60,'per month Consensus'!N$1,FALSE)</f>
        <v>1.5</v>
      </c>
      <c r="K53" s="18">
        <f>VLOOKUP($B53,'quarters Consensus'!$FV$9:$GC$60,'per month Consensus'!O$1,FALSE)</f>
        <v>1.5</v>
      </c>
      <c r="L53" s="18">
        <f>VLOOKUP($B53,'quarters Consensus'!$FV$9:$GC$60,'per month Consensus'!P$1,FALSE)</f>
        <v>1.5</v>
      </c>
      <c r="CE53" s="14">
        <v>37438</v>
      </c>
      <c r="CF53" s="18" t="str">
        <f>IF(ISNA(VLOOKUP($CE53,'quarters Consensus'!$GJ$9:$GP$25,'per month Consensus'!J$1,FALSE)),"",VLOOKUP($CE53,'quarters Consensus'!$GJ$9:$GP$25,'per month Consensus'!J$1,FALSE))</f>
        <v/>
      </c>
      <c r="CG53" s="18" t="str">
        <f>IF(ISNA(VLOOKUP($CE53,'quarters Consensus'!$GJ$9:$GP$25,'per month Consensus'!K$1,FALSE)),"",VLOOKUP($CE53,'quarters Consensus'!$GJ$9:$GP$25,'per month Consensus'!K$1,FALSE))</f>
        <v/>
      </c>
      <c r="CH53" s="18" t="str">
        <f>IF(ISNA(VLOOKUP($CE53,'quarters Consensus'!$GJ$9:$GP$25,'per month Consensus'!L$1,FALSE)),"",VLOOKUP($CE53,'quarters Consensus'!$GJ$9:$GP$25,'per month Consensus'!L$1,FALSE))</f>
        <v/>
      </c>
      <c r="CI53" s="18" t="str">
        <f>IF(ISNA(VLOOKUP($CE53,'quarters Consensus'!$GJ$9:$GP$25,'per month Consensus'!M$1,FALSE)),"",VLOOKUP($CE53,'quarters Consensus'!$GJ$9:$GP$25,'per month Consensus'!M$1,FALSE))</f>
        <v/>
      </c>
      <c r="CJ53" s="18" t="str">
        <f>IF(ISNA(VLOOKUP($CE53,'quarters Consensus'!$GJ$9:$GP$25,'per month Consensus'!N$1,FALSE)),"",VLOOKUP($CE53,'quarters Consensus'!$GJ$9:$GP$25,'per month Consensus'!N$1,FALSE))</f>
        <v/>
      </c>
      <c r="CK53" s="18" t="str">
        <f>IF(ISNA(VLOOKUP($CE53,'quarters Consensus'!$GJ$9:$GP$25,'per month Consensus'!O$1,FALSE)),"",VLOOKUP($CE53,'quarters Consensus'!$GJ$9:$GP$25,'per month Consensus'!O$1,FALSE))</f>
        <v/>
      </c>
      <c r="CL53" s="18"/>
      <c r="CM53" s="18">
        <f>IF(ISNA(INDEX('annual Consensus'!$C$4:$AE$210,MATCH('per month Consensus'!$CE53,'annual Consensus'!$B$4:$B$210,0),MATCH('per month Consensus'!CM$4,'annual Consensus'!$C$3:$AE$3,0))),"",INDEX('annual Consensus'!$C$4:$AE$210,MATCH('per month Consensus'!$CE53,'annual Consensus'!$B$4:$B$210,0),MATCH('per month Consensus'!CM$4,'annual Consensus'!$C$3:$AE$3,0)))</f>
        <v>2.1</v>
      </c>
      <c r="CN53" s="18">
        <f>IF(ISNA(INDEX('annual Consensus'!$C$4:$AE$210,MATCH('per month Consensus'!$CE53,'annual Consensus'!$B$4:$B$210,0),MATCH('per month Consensus'!CN$4,'annual Consensus'!$C$3:$AE$3,0))),"",INDEX('annual Consensus'!$C$4:$AE$210,MATCH('per month Consensus'!$CE53,'annual Consensus'!$B$4:$B$210,0),MATCH('per month Consensus'!CN$4,'annual Consensus'!$C$3:$AE$3,0)))</f>
        <v>0</v>
      </c>
      <c r="CO53" s="18">
        <f>IF(ISNA(INDEX('annual Consensus'!$C$4:$AE$210,MATCH('per month Consensus'!$CE53,'annual Consensus'!$B$4:$B$210,0),MATCH('per month Consensus'!CO$4,'annual Consensus'!$C$3:$AE$3,0))),"",INDEX('annual Consensus'!$C$4:$AE$210,MATCH('per month Consensus'!$CE53,'annual Consensus'!$B$4:$B$210,0),MATCH('per month Consensus'!CO$4,'annual Consensus'!$C$3:$AE$3,0)))</f>
        <v>0</v>
      </c>
      <c r="CP53" s="18">
        <f>IF(ISNA(INDEX('annual Consensus'!$C$4:$AE$210,MATCH('per month Consensus'!$CE53,'annual Consensus'!$B$4:$B$210,0),MATCH('per month Consensus'!CP$4,'annual Consensus'!$C$3:$AE$3,0))),"",INDEX('annual Consensus'!$C$4:$AE$210,MATCH('per month Consensus'!$CE53,'annual Consensus'!$B$4:$B$210,0),MATCH('per month Consensus'!CP$4,'annual Consensus'!$C$3:$AE$3,0)))</f>
        <v>0</v>
      </c>
      <c r="CQ53" s="18">
        <f>IF(ISNA(INDEX('annual Consensus'!$C$4:$AE$210,MATCH('per month Consensus'!$CE53,'annual Consensus'!$B$4:$B$210,0),MATCH('per month Consensus'!CQ$4,'annual Consensus'!$C$3:$AE$3,0))),"",INDEX('annual Consensus'!$C$4:$AE$210,MATCH('per month Consensus'!$CE53,'annual Consensus'!$B$4:$B$210,0),MATCH('per month Consensus'!CQ$4,'annual Consensus'!$C$3:$AE$3,0)))</f>
        <v>0</v>
      </c>
      <c r="CR53" s="18">
        <f>IF(ISNA(INDEX('annual Consensus'!$C$4:$AE$210,MATCH('per month Consensus'!$CE53,'annual Consensus'!$B$4:$B$210,0),MATCH('per month Consensus'!CR$4,'annual Consensus'!$C$3:$AE$3,0))),"",INDEX('annual Consensus'!$C$4:$AE$210,MATCH('per month Consensus'!$CE53,'annual Consensus'!$B$4:$B$210,0),MATCH('per month Consensus'!CR$4,'annual Consensus'!$C$3:$AE$3,0)))</f>
        <v>0</v>
      </c>
      <c r="CS53" s="18">
        <f>IF(ISNA(INDEX('annual Consensus'!$C$4:$AE$210,MATCH('per month Consensus'!$CE53,'annual Consensus'!$B$4:$B$210,0),MATCH('per month Consensus'!CS$4,'annual Consensus'!$C$3:$AE$3,0))),"",INDEX('annual Consensus'!$C$4:$AE$210,MATCH('per month Consensus'!$CE53,'annual Consensus'!$B$4:$B$210,0),MATCH('per month Consensus'!CS$4,'annual Consensus'!$C$3:$AE$3,0)))</f>
        <v>1.9</v>
      </c>
      <c r="CT53" s="18">
        <f>IF(ISNA(INDEX('annual Consensus'!$C$4:$AE$210,MATCH('per month Consensus'!$CE53,'annual Consensus'!$B$4:$B$210,0),MATCH('per month Consensus'!CT$4,'annual Consensus'!$C$3:$AE$3,0))),"",INDEX('annual Consensus'!$C$4:$AE$210,MATCH('per month Consensus'!$CE53,'annual Consensus'!$B$4:$B$210,0),MATCH('per month Consensus'!CT$4,'annual Consensus'!$C$3:$AE$3,0)))</f>
        <v>0</v>
      </c>
      <c r="CU53" s="18">
        <f>IF(ISNA(INDEX('annual Consensus'!$C$4:$AE$210,MATCH('per month Consensus'!$CE53,'annual Consensus'!$B$4:$B$210,0),MATCH('per month Consensus'!CU$4,'annual Consensus'!$C$3:$AE$3,0))),"",INDEX('annual Consensus'!$C$4:$AE$210,MATCH('per month Consensus'!$CE53,'annual Consensus'!$B$4:$B$210,0),MATCH('per month Consensus'!CU$4,'annual Consensus'!$C$3:$AE$3,0)))</f>
        <v>0</v>
      </c>
      <c r="CV53" s="18">
        <f>IF(ISNA(INDEX('annual Consensus'!$C$4:$AE$210,MATCH('per month Consensus'!$CE53,'annual Consensus'!$B$4:$B$210,0),MATCH('per month Consensus'!CV$4,'annual Consensus'!$C$3:$AE$3,0))),"",INDEX('annual Consensus'!$C$4:$AE$210,MATCH('per month Consensus'!$CE53,'annual Consensus'!$B$4:$B$210,0),MATCH('per month Consensus'!CV$4,'annual Consensus'!$C$3:$AE$3,0)))</f>
        <v>0</v>
      </c>
      <c r="CW53" s="18">
        <f>IF(ISNA(INDEX('annual Consensus'!$C$4:$AE$210,MATCH('per month Consensus'!$CE53,'annual Consensus'!$B$4:$B$210,0),MATCH('per month Consensus'!CW$4,'annual Consensus'!$C$3:$AE$3,0))),"",INDEX('annual Consensus'!$C$4:$AE$210,MATCH('per month Consensus'!$CE53,'annual Consensus'!$B$4:$B$210,0),MATCH('per month Consensus'!CW$4,'annual Consensus'!$C$3:$AE$3,0)))</f>
        <v>0</v>
      </c>
      <c r="CX53" s="18">
        <f>IF(ISNA(INDEX('annual Consensus'!$C$4:$AE$210,MATCH('per month Consensus'!$CE53,'annual Consensus'!$B$4:$B$210,0),MATCH('per month Consensus'!CX$4,'annual Consensus'!$C$3:$AE$3,0))),"",INDEX('annual Consensus'!$C$4:$AE$210,MATCH('per month Consensus'!$CE53,'annual Consensus'!$B$4:$B$210,0),MATCH('per month Consensus'!CX$4,'annual Consensus'!$C$3:$AE$3,0)))</f>
        <v>0</v>
      </c>
      <c r="CY53" s="18">
        <f>IF(ISNA(INDEX('annual Consensus'!$C$4:$AE$210,MATCH('per month Consensus'!$CE53,'annual Consensus'!$B$4:$B$210,0),MATCH('per month Consensus'!CY$4,'annual Consensus'!$C$3:$AE$3,0))),"",INDEX('annual Consensus'!$C$4:$AE$210,MATCH('per month Consensus'!$CE53,'annual Consensus'!$B$4:$B$210,0),MATCH('per month Consensus'!CY$4,'annual Consensus'!$C$3:$AE$3,0)))</f>
        <v>0</v>
      </c>
      <c r="CZ53" s="18">
        <f>IF(ISNA(INDEX('annual Consensus'!$C$4:$AE$210,MATCH('per month Consensus'!$CE53,'annual Consensus'!$B$4:$B$210,0),MATCH('per month Consensus'!CZ$4,'annual Consensus'!$C$3:$AE$3,0))),"",INDEX('annual Consensus'!$C$4:$AE$210,MATCH('per month Consensus'!$CE53,'annual Consensus'!$B$4:$B$210,0),MATCH('per month Consensus'!CZ$4,'annual Consensus'!$C$3:$AE$3,0)))</f>
        <v>0</v>
      </c>
      <c r="DA53" s="18" t="str">
        <f>IF(ISNA(INDEX('annual Consensus'!$C$4:$AE$210,MATCH('per month Consensus'!$CE53,'annual Consensus'!$B$4:$B$210,0),MATCH('per month Consensus'!DA$4,'annual Consensus'!$C$3:$AE$3,0))),"",INDEX('annual Consensus'!$C$4:$AE$210,MATCH('per month Consensus'!$CE53,'annual Consensus'!$B$4:$B$210,0),MATCH('per month Consensus'!DA$4,'annual Consensus'!$C$3:$AE$3,0)))</f>
        <v/>
      </c>
      <c r="DB53" s="18">
        <f>IF(ISNA(INDEX('annual Consensus'!$C$4:$AE$210,MATCH('per month Consensus'!$CE53,'annual Consensus'!$B$4:$B$210,0),MATCH('per month Consensus'!DB$4,'annual Consensus'!$C$3:$AE$3,0))),"",INDEX('annual Consensus'!$C$4:$AE$210,MATCH('per month Consensus'!$CE53,'annual Consensus'!$B$4:$B$210,0),MATCH('per month Consensus'!DB$4,'annual Consensus'!$C$3:$AE$3,0)))</f>
        <v>0</v>
      </c>
      <c r="DC53" s="18">
        <f>IF(ISNA(INDEX('annual Consensus'!$C$4:$AE$210,MATCH('per month Consensus'!$CE53,'annual Consensus'!$B$4:$B$210,0),MATCH('per month Consensus'!DC$4,'annual Consensus'!$C$3:$AE$3,0))),"",INDEX('annual Consensus'!$C$4:$AE$210,MATCH('per month Consensus'!$CE53,'annual Consensus'!$B$4:$B$210,0),MATCH('per month Consensus'!DC$4,'annual Consensus'!$C$3:$AE$3,0)))</f>
        <v>0</v>
      </c>
      <c r="DD53" s="18">
        <f>IF(ISNA(INDEX('annual Consensus'!$C$4:$AE$210,MATCH('per month Consensus'!$CE53,'annual Consensus'!$B$4:$B$210,0),MATCH('per month Consensus'!DD$4,'annual Consensus'!$C$3:$AE$3,0))),"",INDEX('annual Consensus'!$C$4:$AE$210,MATCH('per month Consensus'!$CE53,'annual Consensus'!$B$4:$B$210,0),MATCH('per month Consensus'!DD$4,'annual Consensus'!$C$3:$AE$3,0)))</f>
        <v>0</v>
      </c>
      <c r="DE53" s="18" t="str">
        <f>IF(ISNA(INDEX('annual Consensus'!$C$4:$AE$210,MATCH('per month Consensus'!$CE53,'annual Consensus'!$B$4:$B$210,0),MATCH('per month Consensus'!DE$4,'annual Consensus'!$C$3:$AE$3,0))),"",INDEX('annual Consensus'!$C$4:$AE$210,MATCH('per month Consensus'!$CE53,'annual Consensus'!$B$4:$B$210,0),MATCH('per month Consensus'!DE$4,'annual Consensus'!$C$3:$AE$3,0)))</f>
        <v/>
      </c>
      <c r="DF53" s="18">
        <f>IF(ISNA(INDEX('annual Consensus'!$C$4:$AE$210,MATCH('per month Consensus'!$CE53,'annual Consensus'!$B$4:$B$210,0),MATCH('per month Consensus'!DF$4,'annual Consensus'!$C$3:$AE$3,0))),"",INDEX('annual Consensus'!$C$4:$AE$210,MATCH('per month Consensus'!$CE53,'annual Consensus'!$B$4:$B$210,0),MATCH('per month Consensus'!DF$4,'annual Consensus'!$C$3:$AE$3,0)))</f>
        <v>0</v>
      </c>
      <c r="DG53" s="18">
        <f>IF(ISNA(INDEX('annual Consensus'!$C$4:$AE$210,MATCH('per month Consensus'!$CE53,'annual Consensus'!$B$4:$B$210,0),MATCH('per month Consensus'!DG$4,'annual Consensus'!$C$3:$AE$3,0))),"",INDEX('annual Consensus'!$C$4:$AE$210,MATCH('per month Consensus'!$CE53,'annual Consensus'!$B$4:$B$210,0),MATCH('per month Consensus'!DG$4,'annual Consensus'!$C$3:$AE$3,0)))</f>
        <v>0</v>
      </c>
      <c r="DH53" s="18">
        <f>IF(ISNA(INDEX('annual Consensus'!$C$4:$AE$210,MATCH('per month Consensus'!$CE53,'annual Consensus'!$B$4:$B$210,0),MATCH('per month Consensus'!DH$4,'annual Consensus'!$C$3:$AE$3,0))),"",INDEX('annual Consensus'!$C$4:$AE$210,MATCH('per month Consensus'!$CE53,'annual Consensus'!$B$4:$B$210,0),MATCH('per month Consensus'!DH$4,'annual Consensus'!$C$3:$AE$3,0)))</f>
        <v>0</v>
      </c>
      <c r="DI53" s="18" t="str">
        <f>IF(ISNA(INDEX('annual Consensus'!$C$4:$AE$210,MATCH('per month Consensus'!$CE53,'annual Consensus'!$B$4:$B$210,0),MATCH('per month Consensus'!DI$4,'annual Consensus'!$C$3:$AE$3,0))),"",INDEX('annual Consensus'!$C$4:$AE$210,MATCH('per month Consensus'!$CE53,'annual Consensus'!$B$4:$B$210,0),MATCH('per month Consensus'!DI$4,'annual Consensus'!$C$3:$AE$3,0)))</f>
        <v/>
      </c>
      <c r="DJ53" s="18">
        <f>IF(ISNA(INDEX('annual Consensus'!$C$4:$AE$210,MATCH('per month Consensus'!$CE53,'annual Consensus'!$B$4:$B$210,0),MATCH('per month Consensus'!DJ$4,'annual Consensus'!$C$3:$AE$3,0))),"",INDEX('annual Consensus'!$C$4:$AE$210,MATCH('per month Consensus'!$CE53,'annual Consensus'!$B$4:$B$210,0),MATCH('per month Consensus'!DJ$4,'annual Consensus'!$C$3:$AE$3,0)))</f>
        <v>0</v>
      </c>
      <c r="DK53" s="18">
        <f>IF(ISNA(INDEX('annual Consensus'!$C$4:$AE$210,MATCH('per month Consensus'!$CE53,'annual Consensus'!$B$4:$B$210,0),MATCH('per month Consensus'!DK$4,'annual Consensus'!$C$3:$AE$3,0))),"",INDEX('annual Consensus'!$C$4:$AE$210,MATCH('per month Consensus'!$CE53,'annual Consensus'!$B$4:$B$210,0),MATCH('per month Consensus'!DK$4,'annual Consensus'!$C$3:$AE$3,0)))</f>
        <v>0</v>
      </c>
      <c r="DL53" s="18">
        <f>IF(ISNA(INDEX('annual Consensus'!$C$4:$AE$210,MATCH('per month Consensus'!$CE53,'annual Consensus'!$B$4:$B$210,0),MATCH('per month Consensus'!DL$4,'annual Consensus'!$C$3:$AE$3,0))),"",INDEX('annual Consensus'!$C$4:$AE$210,MATCH('per month Consensus'!$CE53,'annual Consensus'!$B$4:$B$210,0),MATCH('per month Consensus'!DL$4,'annual Consensus'!$C$3:$AE$3,0)))</f>
        <v>0</v>
      </c>
      <c r="DM53" s="18" t="str">
        <f>IF(ISNA(INDEX('annual Consensus'!$C$4:$AE$210,MATCH('per month Consensus'!$CE53,'annual Consensus'!$B$4:$B$210,0),MATCH('per month Consensus'!DM$4,'annual Consensus'!$C$3:$AE$3,0))),"",INDEX('annual Consensus'!$C$4:$AE$210,MATCH('per month Consensus'!$CE53,'annual Consensus'!$B$4:$B$210,0),MATCH('per month Consensus'!DM$4,'annual Consensus'!$C$3:$AE$3,0)))</f>
        <v/>
      </c>
      <c r="DN53" s="18">
        <f>IF(ISNA(INDEX('annual Consensus'!$C$4:$AE$210,MATCH('per month Consensus'!$CE53,'annual Consensus'!$B$4:$B$210,0),MATCH('per month Consensus'!DN$4,'annual Consensus'!$C$3:$AE$3,0))),"",INDEX('annual Consensus'!$C$4:$AE$210,MATCH('per month Consensus'!$CE53,'annual Consensus'!$B$4:$B$210,0),MATCH('per month Consensus'!DN$4,'annual Consensus'!$C$3:$AE$3,0)))</f>
        <v>0</v>
      </c>
      <c r="DO53" s="18">
        <f>IF(ISNA(INDEX('annual Consensus'!$C$4:$AE$210,MATCH('per month Consensus'!$CE53,'annual Consensus'!$B$4:$B$210,0),MATCH('per month Consensus'!DO$4,'annual Consensus'!$C$3:$AE$3,0))),"",INDEX('annual Consensus'!$C$4:$AE$210,MATCH('per month Consensus'!$CE53,'annual Consensus'!$B$4:$B$210,0),MATCH('per month Consensus'!DO$4,'annual Consensus'!$C$3:$AE$3,0)))</f>
        <v>0</v>
      </c>
      <c r="DR53" s="18">
        <f t="shared" si="2"/>
        <v>2.1</v>
      </c>
      <c r="DS53" s="18" t="str">
        <f t="shared" si="3"/>
        <v/>
      </c>
      <c r="DT53" s="18" t="str">
        <f t="shared" si="4"/>
        <v/>
      </c>
      <c r="DU53" s="18" t="str">
        <f t="shared" si="5"/>
        <v/>
      </c>
      <c r="DV53" s="18" t="str">
        <f t="shared" si="6"/>
        <v/>
      </c>
      <c r="DW53" s="18" t="str">
        <f t="shared" si="7"/>
        <v/>
      </c>
      <c r="DX53" s="18">
        <f t="shared" si="8"/>
        <v>1.9</v>
      </c>
      <c r="DY53" s="18" t="str">
        <f t="shared" si="9"/>
        <v/>
      </c>
      <c r="DZ53" s="18" t="str">
        <f t="shared" si="10"/>
        <v/>
      </c>
      <c r="EA53" s="18" t="str">
        <f t="shared" si="11"/>
        <v/>
      </c>
      <c r="EB53" s="18" t="str">
        <f t="shared" si="12"/>
        <v/>
      </c>
      <c r="EC53" s="18" t="str">
        <f t="shared" si="13"/>
        <v/>
      </c>
      <c r="ED53" s="18" t="str">
        <f t="shared" si="14"/>
        <v/>
      </c>
      <c r="EE53" s="18" t="str">
        <f t="shared" si="15"/>
        <v/>
      </c>
      <c r="EF53" s="18" t="str">
        <f t="shared" si="16"/>
        <v/>
      </c>
      <c r="EG53" s="18" t="str">
        <f t="shared" si="17"/>
        <v/>
      </c>
      <c r="EH53" s="18" t="str">
        <f t="shared" si="18"/>
        <v/>
      </c>
      <c r="EI53" s="18" t="str">
        <f t="shared" si="19"/>
        <v/>
      </c>
      <c r="EJ53" s="18" t="str">
        <f t="shared" si="20"/>
        <v/>
      </c>
      <c r="EK53" s="18" t="str">
        <f t="shared" si="21"/>
        <v/>
      </c>
      <c r="EL53" s="18" t="str">
        <f t="shared" si="22"/>
        <v/>
      </c>
      <c r="EM53" s="18" t="str">
        <f t="shared" si="23"/>
        <v/>
      </c>
      <c r="EN53" s="18" t="str">
        <f t="shared" si="24"/>
        <v/>
      </c>
      <c r="EO53" s="18" t="str">
        <f t="shared" si="25"/>
        <v/>
      </c>
      <c r="EP53" s="18" t="str">
        <f t="shared" si="26"/>
        <v/>
      </c>
      <c r="EQ53" s="18" t="str">
        <f t="shared" si="27"/>
        <v/>
      </c>
      <c r="ER53" s="18" t="str">
        <f t="shared" si="28"/>
        <v/>
      </c>
      <c r="ES53" s="18" t="str">
        <f t="shared" si="29"/>
        <v/>
      </c>
      <c r="ET53" s="18" t="str">
        <f t="shared" si="30"/>
        <v/>
      </c>
      <c r="EV53" s="86">
        <v>37438</v>
      </c>
      <c r="EW53" s="57" t="str">
        <f>IF(ISNA(VLOOKUP('per month Consensus'!$EV53,'5y averages Consensus'!$AG$9:$AK$36,'per month Consensus'!EW$2,FALSE)),"",VLOOKUP('per month Consensus'!$EV53,'5y averages Consensus'!$AG$9:$AK$36,'per month Consensus'!EW$2,FALSE))</f>
        <v/>
      </c>
      <c r="EX53" s="58" t="str">
        <f>IF(ISNA(VLOOKUP('per month Consensus'!$EV53,'5y averages Consensus'!$AG$9:$AK$36,'per month Consensus'!EX$2,FALSE)),"",VLOOKUP('per month Consensus'!$EV53,'5y averages Consensus'!$AG$9:$AK$36,'per month Consensus'!EX$2,FALSE))</f>
        <v/>
      </c>
      <c r="EY53" s="58" t="str">
        <f>IF(ISNA(VLOOKUP('per month Consensus'!$EV53,'5y averages Consensus'!$AG$9:$AK$36,'per month Consensus'!EY$2,FALSE)),"",VLOOKUP('per month Consensus'!$EV53,'5y averages Consensus'!$AG$9:$AK$36,'per month Consensus'!EY$2,FALSE))</f>
        <v/>
      </c>
      <c r="EZ53" s="59" t="str">
        <f>IF(ISNA(VLOOKUP('per month Consensus'!$EV53,'5y averages Consensus'!$AG$9:$AK$36,'per month Consensus'!EZ$2,FALSE)),"",VLOOKUP('per month Consensus'!$EV53,'5y averages Consensus'!$AG$9:$AK$36,'per month Consensus'!EZ$2,FALSE))</f>
        <v/>
      </c>
      <c r="FB53" s="53" t="str">
        <f t="shared" si="31"/>
        <v/>
      </c>
      <c r="FC53" s="53" t="str">
        <f t="shared" si="32"/>
        <v/>
      </c>
      <c r="FD53" s="53" t="str">
        <f t="shared" si="33"/>
        <v/>
      </c>
      <c r="FE53" s="53" t="str">
        <f t="shared" si="34"/>
        <v/>
      </c>
    </row>
    <row r="54" spans="2:161" x14ac:dyDescent="0.25">
      <c r="B54" s="22">
        <v>40238</v>
      </c>
      <c r="C54" s="18">
        <f>VLOOKUP($B54,'Data Consensus annual'!$BH$9:$BN$215,'per month Consensus'!C$1, FALSE)</f>
        <v>1.1397659352240899</v>
      </c>
      <c r="D54" s="18">
        <f>VLOOKUP($B54,'Data Consensus annual'!$BH$9:$BN$215,'per month Consensus'!D$1, FALSE)</f>
        <v>1.4238909772478301</v>
      </c>
      <c r="E54" s="18" t="str">
        <f>VLOOKUP($B54,'Data Consensus annual'!$BH$9:$BN$215,'per month Consensus'!E$1)</f>
        <v/>
      </c>
      <c r="F54" s="18">
        <f>VLOOKUP($B54,'quarters Consensus'!$FV$9:$GC$60,'per month Consensus'!J$1,FALSE)</f>
        <v>1.1000000000000001</v>
      </c>
      <c r="G54" s="18">
        <f>VLOOKUP($B54,'quarters Consensus'!$FV$9:$GC$60,'per month Consensus'!K$1,FALSE)</f>
        <v>1.2</v>
      </c>
      <c r="H54" s="18">
        <f>VLOOKUP($B54,'quarters Consensus'!$FV$9:$GC$60,'per month Consensus'!L$1,FALSE)</f>
        <v>1.2</v>
      </c>
      <c r="I54" s="18">
        <f>VLOOKUP($B54,'quarters Consensus'!$FV$9:$GC$60,'per month Consensus'!M$1,FALSE)</f>
        <v>1.3</v>
      </c>
      <c r="J54" s="18">
        <f>VLOOKUP($B54,'quarters Consensus'!$FV$9:$GC$60,'per month Consensus'!N$1,FALSE)</f>
        <v>1.3</v>
      </c>
      <c r="K54" s="18">
        <f>VLOOKUP($B54,'quarters Consensus'!$FV$9:$GC$60,'per month Consensus'!O$1,FALSE)</f>
        <v>1.4</v>
      </c>
      <c r="L54" s="18">
        <f>VLOOKUP($B54,'quarters Consensus'!$FV$9:$GC$60,'per month Consensus'!P$1,FALSE)</f>
        <v>1.5</v>
      </c>
      <c r="CE54" s="14">
        <v>37469</v>
      </c>
      <c r="CF54" s="18" t="str">
        <f>IF(ISNA(VLOOKUP($CE54,'quarters Consensus'!$GJ$9:$GP$25,'per month Consensus'!J$1,FALSE)),"",VLOOKUP($CE54,'quarters Consensus'!$GJ$9:$GP$25,'per month Consensus'!J$1,FALSE))</f>
        <v/>
      </c>
      <c r="CG54" s="18" t="str">
        <f>IF(ISNA(VLOOKUP($CE54,'quarters Consensus'!$GJ$9:$GP$25,'per month Consensus'!K$1,FALSE)),"",VLOOKUP($CE54,'quarters Consensus'!$GJ$9:$GP$25,'per month Consensus'!K$1,FALSE))</f>
        <v/>
      </c>
      <c r="CH54" s="18" t="str">
        <f>IF(ISNA(VLOOKUP($CE54,'quarters Consensus'!$GJ$9:$GP$25,'per month Consensus'!L$1,FALSE)),"",VLOOKUP($CE54,'quarters Consensus'!$GJ$9:$GP$25,'per month Consensus'!L$1,FALSE))</f>
        <v/>
      </c>
      <c r="CI54" s="18" t="str">
        <f>IF(ISNA(VLOOKUP($CE54,'quarters Consensus'!$GJ$9:$GP$25,'per month Consensus'!M$1,FALSE)),"",VLOOKUP($CE54,'quarters Consensus'!$GJ$9:$GP$25,'per month Consensus'!M$1,FALSE))</f>
        <v/>
      </c>
      <c r="CJ54" s="18" t="str">
        <f>IF(ISNA(VLOOKUP($CE54,'quarters Consensus'!$GJ$9:$GP$25,'per month Consensus'!N$1,FALSE)),"",VLOOKUP($CE54,'quarters Consensus'!$GJ$9:$GP$25,'per month Consensus'!N$1,FALSE))</f>
        <v/>
      </c>
      <c r="CK54" s="18" t="str">
        <f>IF(ISNA(VLOOKUP($CE54,'quarters Consensus'!$GJ$9:$GP$25,'per month Consensus'!O$1,FALSE)),"",VLOOKUP($CE54,'quarters Consensus'!$GJ$9:$GP$25,'per month Consensus'!O$1,FALSE))</f>
        <v/>
      </c>
      <c r="CL54" s="18"/>
      <c r="CM54" s="18">
        <f>IF(ISNA(INDEX('annual Consensus'!$C$4:$AE$210,MATCH('per month Consensus'!$CE54,'annual Consensus'!$B$4:$B$210,0),MATCH('per month Consensus'!CM$4,'annual Consensus'!$C$3:$AE$3,0))),"",INDEX('annual Consensus'!$C$4:$AE$210,MATCH('per month Consensus'!$CE54,'annual Consensus'!$B$4:$B$210,0),MATCH('per month Consensus'!CM$4,'annual Consensus'!$C$3:$AE$3,0)))</f>
        <v>2.1</v>
      </c>
      <c r="CN54" s="18">
        <f>IF(ISNA(INDEX('annual Consensus'!$C$4:$AE$210,MATCH('per month Consensus'!$CE54,'annual Consensus'!$B$4:$B$210,0),MATCH('per month Consensus'!CN$4,'annual Consensus'!$C$3:$AE$3,0))),"",INDEX('annual Consensus'!$C$4:$AE$210,MATCH('per month Consensus'!$CE54,'annual Consensus'!$B$4:$B$210,0),MATCH('per month Consensus'!CN$4,'annual Consensus'!$C$3:$AE$3,0)))</f>
        <v>0</v>
      </c>
      <c r="CO54" s="18">
        <f>IF(ISNA(INDEX('annual Consensus'!$C$4:$AE$210,MATCH('per month Consensus'!$CE54,'annual Consensus'!$B$4:$B$210,0),MATCH('per month Consensus'!CO$4,'annual Consensus'!$C$3:$AE$3,0))),"",INDEX('annual Consensus'!$C$4:$AE$210,MATCH('per month Consensus'!$CE54,'annual Consensus'!$B$4:$B$210,0),MATCH('per month Consensus'!CO$4,'annual Consensus'!$C$3:$AE$3,0)))</f>
        <v>0</v>
      </c>
      <c r="CP54" s="18">
        <f>IF(ISNA(INDEX('annual Consensus'!$C$4:$AE$210,MATCH('per month Consensus'!$CE54,'annual Consensus'!$B$4:$B$210,0),MATCH('per month Consensus'!CP$4,'annual Consensus'!$C$3:$AE$3,0))),"",INDEX('annual Consensus'!$C$4:$AE$210,MATCH('per month Consensus'!$CE54,'annual Consensus'!$B$4:$B$210,0),MATCH('per month Consensus'!CP$4,'annual Consensus'!$C$3:$AE$3,0)))</f>
        <v>0</v>
      </c>
      <c r="CQ54" s="18">
        <f>IF(ISNA(INDEX('annual Consensus'!$C$4:$AE$210,MATCH('per month Consensus'!$CE54,'annual Consensus'!$B$4:$B$210,0),MATCH('per month Consensus'!CQ$4,'annual Consensus'!$C$3:$AE$3,0))),"",INDEX('annual Consensus'!$C$4:$AE$210,MATCH('per month Consensus'!$CE54,'annual Consensus'!$B$4:$B$210,0),MATCH('per month Consensus'!CQ$4,'annual Consensus'!$C$3:$AE$3,0)))</f>
        <v>0</v>
      </c>
      <c r="CR54" s="18">
        <f>IF(ISNA(INDEX('annual Consensus'!$C$4:$AE$210,MATCH('per month Consensus'!$CE54,'annual Consensus'!$B$4:$B$210,0),MATCH('per month Consensus'!CR$4,'annual Consensus'!$C$3:$AE$3,0))),"",INDEX('annual Consensus'!$C$4:$AE$210,MATCH('per month Consensus'!$CE54,'annual Consensus'!$B$4:$B$210,0),MATCH('per month Consensus'!CR$4,'annual Consensus'!$C$3:$AE$3,0)))</f>
        <v>1.8</v>
      </c>
      <c r="CS54" s="18">
        <f>IF(ISNA(INDEX('annual Consensus'!$C$4:$AE$210,MATCH('per month Consensus'!$CE54,'annual Consensus'!$B$4:$B$210,0),MATCH('per month Consensus'!CS$4,'annual Consensus'!$C$3:$AE$3,0))),"",INDEX('annual Consensus'!$C$4:$AE$210,MATCH('per month Consensus'!$CE54,'annual Consensus'!$B$4:$B$210,0),MATCH('per month Consensus'!CS$4,'annual Consensus'!$C$3:$AE$3,0)))</f>
        <v>0</v>
      </c>
      <c r="CT54" s="18">
        <f>IF(ISNA(INDEX('annual Consensus'!$C$4:$AE$210,MATCH('per month Consensus'!$CE54,'annual Consensus'!$B$4:$B$210,0),MATCH('per month Consensus'!CT$4,'annual Consensus'!$C$3:$AE$3,0))),"",INDEX('annual Consensus'!$C$4:$AE$210,MATCH('per month Consensus'!$CE54,'annual Consensus'!$B$4:$B$210,0),MATCH('per month Consensus'!CT$4,'annual Consensus'!$C$3:$AE$3,0)))</f>
        <v>0</v>
      </c>
      <c r="CU54" s="18">
        <f>IF(ISNA(INDEX('annual Consensus'!$C$4:$AE$210,MATCH('per month Consensus'!$CE54,'annual Consensus'!$B$4:$B$210,0),MATCH('per month Consensus'!CU$4,'annual Consensus'!$C$3:$AE$3,0))),"",INDEX('annual Consensus'!$C$4:$AE$210,MATCH('per month Consensus'!$CE54,'annual Consensus'!$B$4:$B$210,0),MATCH('per month Consensus'!CU$4,'annual Consensus'!$C$3:$AE$3,0)))</f>
        <v>0</v>
      </c>
      <c r="CV54" s="18">
        <f>IF(ISNA(INDEX('annual Consensus'!$C$4:$AE$210,MATCH('per month Consensus'!$CE54,'annual Consensus'!$B$4:$B$210,0),MATCH('per month Consensus'!CV$4,'annual Consensus'!$C$3:$AE$3,0))),"",INDEX('annual Consensus'!$C$4:$AE$210,MATCH('per month Consensus'!$CE54,'annual Consensus'!$B$4:$B$210,0),MATCH('per month Consensus'!CV$4,'annual Consensus'!$C$3:$AE$3,0)))</f>
        <v>0</v>
      </c>
      <c r="CW54" s="18">
        <f>IF(ISNA(INDEX('annual Consensus'!$C$4:$AE$210,MATCH('per month Consensus'!$CE54,'annual Consensus'!$B$4:$B$210,0),MATCH('per month Consensus'!CW$4,'annual Consensus'!$C$3:$AE$3,0))),"",INDEX('annual Consensus'!$C$4:$AE$210,MATCH('per month Consensus'!$CE54,'annual Consensus'!$B$4:$B$210,0),MATCH('per month Consensus'!CW$4,'annual Consensus'!$C$3:$AE$3,0)))</f>
        <v>0</v>
      </c>
      <c r="CX54" s="18">
        <f>IF(ISNA(INDEX('annual Consensus'!$C$4:$AE$210,MATCH('per month Consensus'!$CE54,'annual Consensus'!$B$4:$B$210,0),MATCH('per month Consensus'!CX$4,'annual Consensus'!$C$3:$AE$3,0))),"",INDEX('annual Consensus'!$C$4:$AE$210,MATCH('per month Consensus'!$CE54,'annual Consensus'!$B$4:$B$210,0),MATCH('per month Consensus'!CX$4,'annual Consensus'!$C$3:$AE$3,0)))</f>
        <v>0</v>
      </c>
      <c r="CY54" s="18">
        <f>IF(ISNA(INDEX('annual Consensus'!$C$4:$AE$210,MATCH('per month Consensus'!$CE54,'annual Consensus'!$B$4:$B$210,0),MATCH('per month Consensus'!CY$4,'annual Consensus'!$C$3:$AE$3,0))),"",INDEX('annual Consensus'!$C$4:$AE$210,MATCH('per month Consensus'!$CE54,'annual Consensus'!$B$4:$B$210,0),MATCH('per month Consensus'!CY$4,'annual Consensus'!$C$3:$AE$3,0)))</f>
        <v>0</v>
      </c>
      <c r="CZ54" s="18">
        <f>IF(ISNA(INDEX('annual Consensus'!$C$4:$AE$210,MATCH('per month Consensus'!$CE54,'annual Consensus'!$B$4:$B$210,0),MATCH('per month Consensus'!CZ$4,'annual Consensus'!$C$3:$AE$3,0))),"",INDEX('annual Consensus'!$C$4:$AE$210,MATCH('per month Consensus'!$CE54,'annual Consensus'!$B$4:$B$210,0),MATCH('per month Consensus'!CZ$4,'annual Consensus'!$C$3:$AE$3,0)))</f>
        <v>0</v>
      </c>
      <c r="DA54" s="18">
        <f>IF(ISNA(INDEX('annual Consensus'!$C$4:$AE$210,MATCH('per month Consensus'!$CE54,'annual Consensus'!$B$4:$B$210,0),MATCH('per month Consensus'!DA$4,'annual Consensus'!$C$3:$AE$3,0))),"",INDEX('annual Consensus'!$C$4:$AE$210,MATCH('per month Consensus'!$CE54,'annual Consensus'!$B$4:$B$210,0),MATCH('per month Consensus'!DA$4,'annual Consensus'!$C$3:$AE$3,0)))</f>
        <v>0</v>
      </c>
      <c r="DB54" s="18">
        <f>IF(ISNA(INDEX('annual Consensus'!$C$4:$AE$210,MATCH('per month Consensus'!$CE54,'annual Consensus'!$B$4:$B$210,0),MATCH('per month Consensus'!DB$4,'annual Consensus'!$C$3:$AE$3,0))),"",INDEX('annual Consensus'!$C$4:$AE$210,MATCH('per month Consensus'!$CE54,'annual Consensus'!$B$4:$B$210,0),MATCH('per month Consensus'!DB$4,'annual Consensus'!$C$3:$AE$3,0)))</f>
        <v>0</v>
      </c>
      <c r="DC54" s="18">
        <f>IF(ISNA(INDEX('annual Consensus'!$C$4:$AE$210,MATCH('per month Consensus'!$CE54,'annual Consensus'!$B$4:$B$210,0),MATCH('per month Consensus'!DC$4,'annual Consensus'!$C$3:$AE$3,0))),"",INDEX('annual Consensus'!$C$4:$AE$210,MATCH('per month Consensus'!$CE54,'annual Consensus'!$B$4:$B$210,0),MATCH('per month Consensus'!DC$4,'annual Consensus'!$C$3:$AE$3,0)))</f>
        <v>0</v>
      </c>
      <c r="DD54" s="18">
        <f>IF(ISNA(INDEX('annual Consensus'!$C$4:$AE$210,MATCH('per month Consensus'!$CE54,'annual Consensus'!$B$4:$B$210,0),MATCH('per month Consensus'!DD$4,'annual Consensus'!$C$3:$AE$3,0))),"",INDEX('annual Consensus'!$C$4:$AE$210,MATCH('per month Consensus'!$CE54,'annual Consensus'!$B$4:$B$210,0),MATCH('per month Consensus'!DD$4,'annual Consensus'!$C$3:$AE$3,0)))</f>
        <v>0</v>
      </c>
      <c r="DE54" s="18">
        <f>IF(ISNA(INDEX('annual Consensus'!$C$4:$AE$210,MATCH('per month Consensus'!$CE54,'annual Consensus'!$B$4:$B$210,0),MATCH('per month Consensus'!DE$4,'annual Consensus'!$C$3:$AE$3,0))),"",INDEX('annual Consensus'!$C$4:$AE$210,MATCH('per month Consensus'!$CE54,'annual Consensus'!$B$4:$B$210,0),MATCH('per month Consensus'!DE$4,'annual Consensus'!$C$3:$AE$3,0)))</f>
        <v>0</v>
      </c>
      <c r="DF54" s="18">
        <f>IF(ISNA(INDEX('annual Consensus'!$C$4:$AE$210,MATCH('per month Consensus'!$CE54,'annual Consensus'!$B$4:$B$210,0),MATCH('per month Consensus'!DF$4,'annual Consensus'!$C$3:$AE$3,0))),"",INDEX('annual Consensus'!$C$4:$AE$210,MATCH('per month Consensus'!$CE54,'annual Consensus'!$B$4:$B$210,0),MATCH('per month Consensus'!DF$4,'annual Consensus'!$C$3:$AE$3,0)))</f>
        <v>0</v>
      </c>
      <c r="DG54" s="18">
        <f>IF(ISNA(INDEX('annual Consensus'!$C$4:$AE$210,MATCH('per month Consensus'!$CE54,'annual Consensus'!$B$4:$B$210,0),MATCH('per month Consensus'!DG$4,'annual Consensus'!$C$3:$AE$3,0))),"",INDEX('annual Consensus'!$C$4:$AE$210,MATCH('per month Consensus'!$CE54,'annual Consensus'!$B$4:$B$210,0),MATCH('per month Consensus'!DG$4,'annual Consensus'!$C$3:$AE$3,0)))</f>
        <v>0</v>
      </c>
      <c r="DH54" s="18">
        <f>IF(ISNA(INDEX('annual Consensus'!$C$4:$AE$210,MATCH('per month Consensus'!$CE54,'annual Consensus'!$B$4:$B$210,0),MATCH('per month Consensus'!DH$4,'annual Consensus'!$C$3:$AE$3,0))),"",INDEX('annual Consensus'!$C$4:$AE$210,MATCH('per month Consensus'!$CE54,'annual Consensus'!$B$4:$B$210,0),MATCH('per month Consensus'!DH$4,'annual Consensus'!$C$3:$AE$3,0)))</f>
        <v>0</v>
      </c>
      <c r="DI54" s="18">
        <f>IF(ISNA(INDEX('annual Consensus'!$C$4:$AE$210,MATCH('per month Consensus'!$CE54,'annual Consensus'!$B$4:$B$210,0),MATCH('per month Consensus'!DI$4,'annual Consensus'!$C$3:$AE$3,0))),"",INDEX('annual Consensus'!$C$4:$AE$210,MATCH('per month Consensus'!$CE54,'annual Consensus'!$B$4:$B$210,0),MATCH('per month Consensus'!DI$4,'annual Consensus'!$C$3:$AE$3,0)))</f>
        <v>0</v>
      </c>
      <c r="DJ54" s="18">
        <f>IF(ISNA(INDEX('annual Consensus'!$C$4:$AE$210,MATCH('per month Consensus'!$CE54,'annual Consensus'!$B$4:$B$210,0),MATCH('per month Consensus'!DJ$4,'annual Consensus'!$C$3:$AE$3,0))),"",INDEX('annual Consensus'!$C$4:$AE$210,MATCH('per month Consensus'!$CE54,'annual Consensus'!$B$4:$B$210,0),MATCH('per month Consensus'!DJ$4,'annual Consensus'!$C$3:$AE$3,0)))</f>
        <v>0</v>
      </c>
      <c r="DK54" s="18">
        <f>IF(ISNA(INDEX('annual Consensus'!$C$4:$AE$210,MATCH('per month Consensus'!$CE54,'annual Consensus'!$B$4:$B$210,0),MATCH('per month Consensus'!DK$4,'annual Consensus'!$C$3:$AE$3,0))),"",INDEX('annual Consensus'!$C$4:$AE$210,MATCH('per month Consensus'!$CE54,'annual Consensus'!$B$4:$B$210,0),MATCH('per month Consensus'!DK$4,'annual Consensus'!$C$3:$AE$3,0)))</f>
        <v>0</v>
      </c>
      <c r="DL54" s="18">
        <f>IF(ISNA(INDEX('annual Consensus'!$C$4:$AE$210,MATCH('per month Consensus'!$CE54,'annual Consensus'!$B$4:$B$210,0),MATCH('per month Consensus'!DL$4,'annual Consensus'!$C$3:$AE$3,0))),"",INDEX('annual Consensus'!$C$4:$AE$210,MATCH('per month Consensus'!$CE54,'annual Consensus'!$B$4:$B$210,0),MATCH('per month Consensus'!DL$4,'annual Consensus'!$C$3:$AE$3,0)))</f>
        <v>0</v>
      </c>
      <c r="DM54" s="18">
        <f>IF(ISNA(INDEX('annual Consensus'!$C$4:$AE$210,MATCH('per month Consensus'!$CE54,'annual Consensus'!$B$4:$B$210,0),MATCH('per month Consensus'!DM$4,'annual Consensus'!$C$3:$AE$3,0))),"",INDEX('annual Consensus'!$C$4:$AE$210,MATCH('per month Consensus'!$CE54,'annual Consensus'!$B$4:$B$210,0),MATCH('per month Consensus'!DM$4,'annual Consensus'!$C$3:$AE$3,0)))</f>
        <v>0</v>
      </c>
      <c r="DN54" s="18">
        <f>IF(ISNA(INDEX('annual Consensus'!$C$4:$AE$210,MATCH('per month Consensus'!$CE54,'annual Consensus'!$B$4:$B$210,0),MATCH('per month Consensus'!DN$4,'annual Consensus'!$C$3:$AE$3,0))),"",INDEX('annual Consensus'!$C$4:$AE$210,MATCH('per month Consensus'!$CE54,'annual Consensus'!$B$4:$B$210,0),MATCH('per month Consensus'!DN$4,'annual Consensus'!$C$3:$AE$3,0)))</f>
        <v>0</v>
      </c>
      <c r="DO54" s="18">
        <f>IF(ISNA(INDEX('annual Consensus'!$C$4:$AE$210,MATCH('per month Consensus'!$CE54,'annual Consensus'!$B$4:$B$210,0),MATCH('per month Consensus'!DO$4,'annual Consensus'!$C$3:$AE$3,0))),"",INDEX('annual Consensus'!$C$4:$AE$210,MATCH('per month Consensus'!$CE54,'annual Consensus'!$B$4:$B$210,0),MATCH('per month Consensus'!DO$4,'annual Consensus'!$C$3:$AE$3,0)))</f>
        <v>0</v>
      </c>
      <c r="DR54" s="18">
        <f t="shared" si="2"/>
        <v>2.1</v>
      </c>
      <c r="DS54" s="18" t="str">
        <f t="shared" si="3"/>
        <v/>
      </c>
      <c r="DT54" s="18" t="str">
        <f t="shared" si="4"/>
        <v/>
      </c>
      <c r="DU54" s="18" t="str">
        <f t="shared" si="5"/>
        <v/>
      </c>
      <c r="DV54" s="18" t="str">
        <f t="shared" si="6"/>
        <v/>
      </c>
      <c r="DW54" s="18">
        <f t="shared" si="7"/>
        <v>1.8</v>
      </c>
      <c r="DX54" s="18" t="str">
        <f t="shared" si="8"/>
        <v/>
      </c>
      <c r="DY54" s="18" t="str">
        <f t="shared" si="9"/>
        <v/>
      </c>
      <c r="DZ54" s="18" t="str">
        <f t="shared" si="10"/>
        <v/>
      </c>
      <c r="EA54" s="18" t="str">
        <f t="shared" si="11"/>
        <v/>
      </c>
      <c r="EB54" s="18" t="str">
        <f t="shared" si="12"/>
        <v/>
      </c>
      <c r="EC54" s="18" t="str">
        <f t="shared" si="13"/>
        <v/>
      </c>
      <c r="ED54" s="18" t="str">
        <f t="shared" si="14"/>
        <v/>
      </c>
      <c r="EE54" s="18" t="str">
        <f t="shared" si="15"/>
        <v/>
      </c>
      <c r="EF54" s="18" t="str">
        <f t="shared" si="16"/>
        <v/>
      </c>
      <c r="EG54" s="18" t="str">
        <f t="shared" si="17"/>
        <v/>
      </c>
      <c r="EH54" s="18" t="str">
        <f t="shared" si="18"/>
        <v/>
      </c>
      <c r="EI54" s="18" t="str">
        <f t="shared" si="19"/>
        <v/>
      </c>
      <c r="EJ54" s="18" t="str">
        <f t="shared" si="20"/>
        <v/>
      </c>
      <c r="EK54" s="18" t="str">
        <f t="shared" si="21"/>
        <v/>
      </c>
      <c r="EL54" s="18" t="str">
        <f t="shared" si="22"/>
        <v/>
      </c>
      <c r="EM54" s="18" t="str">
        <f t="shared" si="23"/>
        <v/>
      </c>
      <c r="EN54" s="18" t="str">
        <f t="shared" si="24"/>
        <v/>
      </c>
      <c r="EO54" s="18" t="str">
        <f t="shared" si="25"/>
        <v/>
      </c>
      <c r="EP54" s="18" t="str">
        <f t="shared" si="26"/>
        <v/>
      </c>
      <c r="EQ54" s="18" t="str">
        <f t="shared" si="27"/>
        <v/>
      </c>
      <c r="ER54" s="18" t="str">
        <f t="shared" si="28"/>
        <v/>
      </c>
      <c r="ES54" s="18" t="str">
        <f t="shared" si="29"/>
        <v/>
      </c>
      <c r="ET54" s="18" t="str">
        <f t="shared" si="30"/>
        <v/>
      </c>
      <c r="EV54" s="86">
        <v>37469</v>
      </c>
      <c r="EW54" s="57" t="str">
        <f>IF(ISNA(VLOOKUP('per month Consensus'!$EV54,'5y averages Consensus'!$AG$9:$AK$36,'per month Consensus'!EW$2,FALSE)),"",VLOOKUP('per month Consensus'!$EV54,'5y averages Consensus'!$AG$9:$AK$36,'per month Consensus'!EW$2,FALSE))</f>
        <v/>
      </c>
      <c r="EX54" s="58" t="str">
        <f>IF(ISNA(VLOOKUP('per month Consensus'!$EV54,'5y averages Consensus'!$AG$9:$AK$36,'per month Consensus'!EX$2,FALSE)),"",VLOOKUP('per month Consensus'!$EV54,'5y averages Consensus'!$AG$9:$AK$36,'per month Consensus'!EX$2,FALSE))</f>
        <v/>
      </c>
      <c r="EY54" s="58" t="str">
        <f>IF(ISNA(VLOOKUP('per month Consensus'!$EV54,'5y averages Consensus'!$AG$9:$AK$36,'per month Consensus'!EY$2,FALSE)),"",VLOOKUP('per month Consensus'!$EV54,'5y averages Consensus'!$AG$9:$AK$36,'per month Consensus'!EY$2,FALSE))</f>
        <v/>
      </c>
      <c r="EZ54" s="59" t="str">
        <f>IF(ISNA(VLOOKUP('per month Consensus'!$EV54,'5y averages Consensus'!$AG$9:$AK$36,'per month Consensus'!EZ$2,FALSE)),"",VLOOKUP('per month Consensus'!$EV54,'5y averages Consensus'!$AG$9:$AK$36,'per month Consensus'!EZ$2,FALSE))</f>
        <v/>
      </c>
      <c r="FB54" s="53" t="str">
        <f t="shared" si="31"/>
        <v/>
      </c>
      <c r="FC54" s="53" t="str">
        <f t="shared" si="32"/>
        <v/>
      </c>
      <c r="FD54" s="53" t="str">
        <f t="shared" si="33"/>
        <v/>
      </c>
      <c r="FE54" s="53" t="str">
        <f t="shared" si="34"/>
        <v/>
      </c>
    </row>
    <row r="55" spans="2:161" x14ac:dyDescent="0.25">
      <c r="B55" s="22">
        <v>40603</v>
      </c>
      <c r="C55" s="18">
        <f>VLOOKUP($B55,'Data Consensus annual'!$BH$9:$BN$215,'per month Consensus'!C$1, FALSE)</f>
        <v>2.2870280503841203</v>
      </c>
      <c r="D55" s="18">
        <f>VLOOKUP($B55,'Data Consensus annual'!$BH$9:$BN$215,'per month Consensus'!D$1, FALSE)</f>
        <v>1.7869574615858401</v>
      </c>
      <c r="E55" s="18" t="str">
        <f>VLOOKUP($B55,'Data Consensus annual'!$BH$9:$BN$215,'per month Consensus'!E$1)</f>
        <v/>
      </c>
      <c r="F55" s="18">
        <f>VLOOKUP($B55,'quarters Consensus'!$FV$9:$GC$60,'per month Consensus'!J$1,FALSE)</f>
        <v>2.2999999999999998</v>
      </c>
      <c r="G55" s="18">
        <f>VLOOKUP($B55,'quarters Consensus'!$FV$9:$GC$60,'per month Consensus'!K$1,FALSE)</f>
        <v>2.4</v>
      </c>
      <c r="H55" s="18">
        <f>VLOOKUP($B55,'quarters Consensus'!$FV$9:$GC$60,'per month Consensus'!L$1,FALSE)</f>
        <v>2.1</v>
      </c>
      <c r="I55" s="18">
        <f>VLOOKUP($B55,'quarters Consensus'!$FV$9:$GC$60,'per month Consensus'!M$1,FALSE)</f>
        <v>1.8</v>
      </c>
      <c r="J55" s="18">
        <f>VLOOKUP($B55,'quarters Consensus'!$FV$9:$GC$60,'per month Consensus'!N$1,FALSE)</f>
        <v>1.7</v>
      </c>
      <c r="K55" s="18">
        <f>VLOOKUP($B55,'quarters Consensus'!$FV$9:$GC$60,'per month Consensus'!O$1,FALSE)</f>
        <v>1.8</v>
      </c>
      <c r="L55" s="18">
        <f>VLOOKUP($B55,'quarters Consensus'!$FV$9:$GC$60,'per month Consensus'!P$1,FALSE)</f>
        <v>1.8</v>
      </c>
      <c r="CE55" s="14">
        <v>37500</v>
      </c>
      <c r="CF55" s="18">
        <f>IF(ISNA(VLOOKUP($CE55,'quarters Consensus'!$GJ$9:$GP$25,'per month Consensus'!J$1,FALSE)),"",VLOOKUP($CE55,'quarters Consensus'!$GJ$9:$GP$25,'per month Consensus'!J$1,FALSE))</f>
        <v>2.1318999999999999</v>
      </c>
      <c r="CG55" s="18">
        <f>IF(ISNA(VLOOKUP($CE55,'quarters Consensus'!$GJ$9:$GP$25,'per month Consensus'!K$1,FALSE)),"",VLOOKUP($CE55,'quarters Consensus'!$GJ$9:$GP$25,'per month Consensus'!K$1,FALSE))</f>
        <v>1.8032999999999999</v>
      </c>
      <c r="CH55" s="18">
        <f>IF(ISNA(VLOOKUP($CE55,'quarters Consensus'!$GJ$9:$GP$25,'per month Consensus'!L$1,FALSE)),"",VLOOKUP($CE55,'quarters Consensus'!$GJ$9:$GP$25,'per month Consensus'!L$1,FALSE))</f>
        <v>1.6888000000000001</v>
      </c>
      <c r="CI55" s="18">
        <f>IF(ISNA(VLOOKUP($CE55,'quarters Consensus'!$GJ$9:$GP$25,'per month Consensus'!M$1,FALSE)),"",VLOOKUP($CE55,'quarters Consensus'!$GJ$9:$GP$25,'per month Consensus'!M$1,FALSE))</f>
        <v>1.8011999999999999</v>
      </c>
      <c r="CJ55" s="18">
        <f>IF(ISNA(VLOOKUP($CE55,'quarters Consensus'!$GJ$9:$GP$25,'per month Consensus'!N$1,FALSE)),"",VLOOKUP($CE55,'quarters Consensus'!$GJ$9:$GP$25,'per month Consensus'!N$1,FALSE))</f>
        <v>1.8952</v>
      </c>
      <c r="CK55" s="18">
        <f>IF(ISNA(VLOOKUP($CE55,'quarters Consensus'!$GJ$9:$GP$25,'per month Consensus'!O$1,FALSE)),"",VLOOKUP($CE55,'quarters Consensus'!$GJ$9:$GP$25,'per month Consensus'!O$1,FALSE))</f>
        <v>1.9072</v>
      </c>
      <c r="CL55" s="18"/>
      <c r="CM55" s="18">
        <f>IF(ISNA(INDEX('annual Consensus'!$C$4:$AE$210,MATCH('per month Consensus'!$CE55,'annual Consensus'!$B$4:$B$210,0),MATCH('per month Consensus'!CM$4,'annual Consensus'!$C$3:$AE$3,0))),"",INDEX('annual Consensus'!$C$4:$AE$210,MATCH('per month Consensus'!$CE55,'annual Consensus'!$B$4:$B$210,0),MATCH('per month Consensus'!CM$4,'annual Consensus'!$C$3:$AE$3,0)))</f>
        <v>2.1</v>
      </c>
      <c r="CN55" s="18">
        <f>IF(ISNA(INDEX('annual Consensus'!$C$4:$AE$210,MATCH('per month Consensus'!$CE55,'annual Consensus'!$B$4:$B$210,0),MATCH('per month Consensus'!CN$4,'annual Consensus'!$C$3:$AE$3,0))),"",INDEX('annual Consensus'!$C$4:$AE$210,MATCH('per month Consensus'!$CE55,'annual Consensus'!$B$4:$B$210,0),MATCH('per month Consensus'!CN$4,'annual Consensus'!$C$3:$AE$3,0)))</f>
        <v>0</v>
      </c>
      <c r="CO55" s="18">
        <f>IF(ISNA(INDEX('annual Consensus'!$C$4:$AE$210,MATCH('per month Consensus'!$CE55,'annual Consensus'!$B$4:$B$210,0),MATCH('per month Consensus'!CO$4,'annual Consensus'!$C$3:$AE$3,0))),"",INDEX('annual Consensus'!$C$4:$AE$210,MATCH('per month Consensus'!$CE55,'annual Consensus'!$B$4:$B$210,0),MATCH('per month Consensus'!CO$4,'annual Consensus'!$C$3:$AE$3,0)))</f>
        <v>0</v>
      </c>
      <c r="CP55" s="18">
        <f>IF(ISNA(INDEX('annual Consensus'!$C$4:$AE$210,MATCH('per month Consensus'!$CE55,'annual Consensus'!$B$4:$B$210,0),MATCH('per month Consensus'!CP$4,'annual Consensus'!$C$3:$AE$3,0))),"",INDEX('annual Consensus'!$C$4:$AE$210,MATCH('per month Consensus'!$CE55,'annual Consensus'!$B$4:$B$210,0),MATCH('per month Consensus'!CP$4,'annual Consensus'!$C$3:$AE$3,0)))</f>
        <v>0</v>
      </c>
      <c r="CQ55" s="18">
        <f>IF(ISNA(INDEX('annual Consensus'!$C$4:$AE$210,MATCH('per month Consensus'!$CE55,'annual Consensus'!$B$4:$B$210,0),MATCH('per month Consensus'!CQ$4,'annual Consensus'!$C$3:$AE$3,0))),"",INDEX('annual Consensus'!$C$4:$AE$210,MATCH('per month Consensus'!$CE55,'annual Consensus'!$B$4:$B$210,0),MATCH('per month Consensus'!CQ$4,'annual Consensus'!$C$3:$AE$3,0)))</f>
        <v>1.8</v>
      </c>
      <c r="CR55" s="18">
        <f>IF(ISNA(INDEX('annual Consensus'!$C$4:$AE$210,MATCH('per month Consensus'!$CE55,'annual Consensus'!$B$4:$B$210,0),MATCH('per month Consensus'!CR$4,'annual Consensus'!$C$3:$AE$3,0))),"",INDEX('annual Consensus'!$C$4:$AE$210,MATCH('per month Consensus'!$CE55,'annual Consensus'!$B$4:$B$210,0),MATCH('per month Consensus'!CR$4,'annual Consensus'!$C$3:$AE$3,0)))</f>
        <v>0</v>
      </c>
      <c r="CS55" s="18">
        <f>IF(ISNA(INDEX('annual Consensus'!$C$4:$AE$210,MATCH('per month Consensus'!$CE55,'annual Consensus'!$B$4:$B$210,0),MATCH('per month Consensus'!CS$4,'annual Consensus'!$C$3:$AE$3,0))),"",INDEX('annual Consensus'!$C$4:$AE$210,MATCH('per month Consensus'!$CE55,'annual Consensus'!$B$4:$B$210,0),MATCH('per month Consensus'!CS$4,'annual Consensus'!$C$3:$AE$3,0)))</f>
        <v>0</v>
      </c>
      <c r="CT55" s="18">
        <f>IF(ISNA(INDEX('annual Consensus'!$C$4:$AE$210,MATCH('per month Consensus'!$CE55,'annual Consensus'!$B$4:$B$210,0),MATCH('per month Consensus'!CT$4,'annual Consensus'!$C$3:$AE$3,0))),"",INDEX('annual Consensus'!$C$4:$AE$210,MATCH('per month Consensus'!$CE55,'annual Consensus'!$B$4:$B$210,0),MATCH('per month Consensus'!CT$4,'annual Consensus'!$C$3:$AE$3,0)))</f>
        <v>0</v>
      </c>
      <c r="CU55" s="18">
        <f>IF(ISNA(INDEX('annual Consensus'!$C$4:$AE$210,MATCH('per month Consensus'!$CE55,'annual Consensus'!$B$4:$B$210,0),MATCH('per month Consensus'!CU$4,'annual Consensus'!$C$3:$AE$3,0))),"",INDEX('annual Consensus'!$C$4:$AE$210,MATCH('per month Consensus'!$CE55,'annual Consensus'!$B$4:$B$210,0),MATCH('per month Consensus'!CU$4,'annual Consensus'!$C$3:$AE$3,0)))</f>
        <v>0</v>
      </c>
      <c r="CV55" s="18">
        <f>IF(ISNA(INDEX('annual Consensus'!$C$4:$AE$210,MATCH('per month Consensus'!$CE55,'annual Consensus'!$B$4:$B$210,0),MATCH('per month Consensus'!CV$4,'annual Consensus'!$C$3:$AE$3,0))),"",INDEX('annual Consensus'!$C$4:$AE$210,MATCH('per month Consensus'!$CE55,'annual Consensus'!$B$4:$B$210,0),MATCH('per month Consensus'!CV$4,'annual Consensus'!$C$3:$AE$3,0)))</f>
        <v>0</v>
      </c>
      <c r="CW55" s="18">
        <f>IF(ISNA(INDEX('annual Consensus'!$C$4:$AE$210,MATCH('per month Consensus'!$CE55,'annual Consensus'!$B$4:$B$210,0),MATCH('per month Consensus'!CW$4,'annual Consensus'!$C$3:$AE$3,0))),"",INDEX('annual Consensus'!$C$4:$AE$210,MATCH('per month Consensus'!$CE55,'annual Consensus'!$B$4:$B$210,0),MATCH('per month Consensus'!CW$4,'annual Consensus'!$C$3:$AE$3,0)))</f>
        <v>0</v>
      </c>
      <c r="CX55" s="18">
        <f>IF(ISNA(INDEX('annual Consensus'!$C$4:$AE$210,MATCH('per month Consensus'!$CE55,'annual Consensus'!$B$4:$B$210,0),MATCH('per month Consensus'!CX$4,'annual Consensus'!$C$3:$AE$3,0))),"",INDEX('annual Consensus'!$C$4:$AE$210,MATCH('per month Consensus'!$CE55,'annual Consensus'!$B$4:$B$210,0),MATCH('per month Consensus'!CX$4,'annual Consensus'!$C$3:$AE$3,0)))</f>
        <v>0</v>
      </c>
      <c r="CY55" s="18">
        <f>IF(ISNA(INDEX('annual Consensus'!$C$4:$AE$210,MATCH('per month Consensus'!$CE55,'annual Consensus'!$B$4:$B$210,0),MATCH('per month Consensus'!CY$4,'annual Consensus'!$C$3:$AE$3,0))),"",INDEX('annual Consensus'!$C$4:$AE$210,MATCH('per month Consensus'!$CE55,'annual Consensus'!$B$4:$B$210,0),MATCH('per month Consensus'!CY$4,'annual Consensus'!$C$3:$AE$3,0)))</f>
        <v>0</v>
      </c>
      <c r="CZ55" s="18">
        <f>IF(ISNA(INDEX('annual Consensus'!$C$4:$AE$210,MATCH('per month Consensus'!$CE55,'annual Consensus'!$B$4:$B$210,0),MATCH('per month Consensus'!CZ$4,'annual Consensus'!$C$3:$AE$3,0))),"",INDEX('annual Consensus'!$C$4:$AE$210,MATCH('per month Consensus'!$CE55,'annual Consensus'!$B$4:$B$210,0),MATCH('per month Consensus'!CZ$4,'annual Consensus'!$C$3:$AE$3,0)))</f>
        <v>0</v>
      </c>
      <c r="DA55" s="18">
        <f>IF(ISNA(INDEX('annual Consensus'!$C$4:$AE$210,MATCH('per month Consensus'!$CE55,'annual Consensus'!$B$4:$B$210,0),MATCH('per month Consensus'!DA$4,'annual Consensus'!$C$3:$AE$3,0))),"",INDEX('annual Consensus'!$C$4:$AE$210,MATCH('per month Consensus'!$CE55,'annual Consensus'!$B$4:$B$210,0),MATCH('per month Consensus'!DA$4,'annual Consensus'!$C$3:$AE$3,0)))</f>
        <v>0</v>
      </c>
      <c r="DB55" s="18">
        <f>IF(ISNA(INDEX('annual Consensus'!$C$4:$AE$210,MATCH('per month Consensus'!$CE55,'annual Consensus'!$B$4:$B$210,0),MATCH('per month Consensus'!DB$4,'annual Consensus'!$C$3:$AE$3,0))),"",INDEX('annual Consensus'!$C$4:$AE$210,MATCH('per month Consensus'!$CE55,'annual Consensus'!$B$4:$B$210,0),MATCH('per month Consensus'!DB$4,'annual Consensus'!$C$3:$AE$3,0)))</f>
        <v>0</v>
      </c>
      <c r="DC55" s="18">
        <f>IF(ISNA(INDEX('annual Consensus'!$C$4:$AE$210,MATCH('per month Consensus'!$CE55,'annual Consensus'!$B$4:$B$210,0),MATCH('per month Consensus'!DC$4,'annual Consensus'!$C$3:$AE$3,0))),"",INDEX('annual Consensus'!$C$4:$AE$210,MATCH('per month Consensus'!$CE55,'annual Consensus'!$B$4:$B$210,0),MATCH('per month Consensus'!DC$4,'annual Consensus'!$C$3:$AE$3,0)))</f>
        <v>0</v>
      </c>
      <c r="DD55" s="18">
        <f>IF(ISNA(INDEX('annual Consensus'!$C$4:$AE$210,MATCH('per month Consensus'!$CE55,'annual Consensus'!$B$4:$B$210,0),MATCH('per month Consensus'!DD$4,'annual Consensus'!$C$3:$AE$3,0))),"",INDEX('annual Consensus'!$C$4:$AE$210,MATCH('per month Consensus'!$CE55,'annual Consensus'!$B$4:$B$210,0),MATCH('per month Consensus'!DD$4,'annual Consensus'!$C$3:$AE$3,0)))</f>
        <v>0</v>
      </c>
      <c r="DE55" s="18">
        <f>IF(ISNA(INDEX('annual Consensus'!$C$4:$AE$210,MATCH('per month Consensus'!$CE55,'annual Consensus'!$B$4:$B$210,0),MATCH('per month Consensus'!DE$4,'annual Consensus'!$C$3:$AE$3,0))),"",INDEX('annual Consensus'!$C$4:$AE$210,MATCH('per month Consensus'!$CE55,'annual Consensus'!$B$4:$B$210,0),MATCH('per month Consensus'!DE$4,'annual Consensus'!$C$3:$AE$3,0)))</f>
        <v>0</v>
      </c>
      <c r="DF55" s="18">
        <f>IF(ISNA(INDEX('annual Consensus'!$C$4:$AE$210,MATCH('per month Consensus'!$CE55,'annual Consensus'!$B$4:$B$210,0),MATCH('per month Consensus'!DF$4,'annual Consensus'!$C$3:$AE$3,0))),"",INDEX('annual Consensus'!$C$4:$AE$210,MATCH('per month Consensus'!$CE55,'annual Consensus'!$B$4:$B$210,0),MATCH('per month Consensus'!DF$4,'annual Consensus'!$C$3:$AE$3,0)))</f>
        <v>0</v>
      </c>
      <c r="DG55" s="18">
        <f>IF(ISNA(INDEX('annual Consensus'!$C$4:$AE$210,MATCH('per month Consensus'!$CE55,'annual Consensus'!$B$4:$B$210,0),MATCH('per month Consensus'!DG$4,'annual Consensus'!$C$3:$AE$3,0))),"",INDEX('annual Consensus'!$C$4:$AE$210,MATCH('per month Consensus'!$CE55,'annual Consensus'!$B$4:$B$210,0),MATCH('per month Consensus'!DG$4,'annual Consensus'!$C$3:$AE$3,0)))</f>
        <v>0</v>
      </c>
      <c r="DH55" s="18">
        <f>IF(ISNA(INDEX('annual Consensus'!$C$4:$AE$210,MATCH('per month Consensus'!$CE55,'annual Consensus'!$B$4:$B$210,0),MATCH('per month Consensus'!DH$4,'annual Consensus'!$C$3:$AE$3,0))),"",INDEX('annual Consensus'!$C$4:$AE$210,MATCH('per month Consensus'!$CE55,'annual Consensus'!$B$4:$B$210,0),MATCH('per month Consensus'!DH$4,'annual Consensus'!$C$3:$AE$3,0)))</f>
        <v>0</v>
      </c>
      <c r="DI55" s="18">
        <f>IF(ISNA(INDEX('annual Consensus'!$C$4:$AE$210,MATCH('per month Consensus'!$CE55,'annual Consensus'!$B$4:$B$210,0),MATCH('per month Consensus'!DI$4,'annual Consensus'!$C$3:$AE$3,0))),"",INDEX('annual Consensus'!$C$4:$AE$210,MATCH('per month Consensus'!$CE55,'annual Consensus'!$B$4:$B$210,0),MATCH('per month Consensus'!DI$4,'annual Consensus'!$C$3:$AE$3,0)))</f>
        <v>0</v>
      </c>
      <c r="DJ55" s="18">
        <f>IF(ISNA(INDEX('annual Consensus'!$C$4:$AE$210,MATCH('per month Consensus'!$CE55,'annual Consensus'!$B$4:$B$210,0),MATCH('per month Consensus'!DJ$4,'annual Consensus'!$C$3:$AE$3,0))),"",INDEX('annual Consensus'!$C$4:$AE$210,MATCH('per month Consensus'!$CE55,'annual Consensus'!$B$4:$B$210,0),MATCH('per month Consensus'!DJ$4,'annual Consensus'!$C$3:$AE$3,0)))</f>
        <v>0</v>
      </c>
      <c r="DK55" s="18">
        <f>IF(ISNA(INDEX('annual Consensus'!$C$4:$AE$210,MATCH('per month Consensus'!$CE55,'annual Consensus'!$B$4:$B$210,0),MATCH('per month Consensus'!DK$4,'annual Consensus'!$C$3:$AE$3,0))),"",INDEX('annual Consensus'!$C$4:$AE$210,MATCH('per month Consensus'!$CE55,'annual Consensus'!$B$4:$B$210,0),MATCH('per month Consensus'!DK$4,'annual Consensus'!$C$3:$AE$3,0)))</f>
        <v>0</v>
      </c>
      <c r="DL55" s="18">
        <f>IF(ISNA(INDEX('annual Consensus'!$C$4:$AE$210,MATCH('per month Consensus'!$CE55,'annual Consensus'!$B$4:$B$210,0),MATCH('per month Consensus'!DL$4,'annual Consensus'!$C$3:$AE$3,0))),"",INDEX('annual Consensus'!$C$4:$AE$210,MATCH('per month Consensus'!$CE55,'annual Consensus'!$B$4:$B$210,0),MATCH('per month Consensus'!DL$4,'annual Consensus'!$C$3:$AE$3,0)))</f>
        <v>0</v>
      </c>
      <c r="DM55" s="18">
        <f>IF(ISNA(INDEX('annual Consensus'!$C$4:$AE$210,MATCH('per month Consensus'!$CE55,'annual Consensus'!$B$4:$B$210,0),MATCH('per month Consensus'!DM$4,'annual Consensus'!$C$3:$AE$3,0))),"",INDEX('annual Consensus'!$C$4:$AE$210,MATCH('per month Consensus'!$CE55,'annual Consensus'!$B$4:$B$210,0),MATCH('per month Consensus'!DM$4,'annual Consensus'!$C$3:$AE$3,0)))</f>
        <v>0</v>
      </c>
      <c r="DN55" s="18">
        <f>IF(ISNA(INDEX('annual Consensus'!$C$4:$AE$210,MATCH('per month Consensus'!$CE55,'annual Consensus'!$B$4:$B$210,0),MATCH('per month Consensus'!DN$4,'annual Consensus'!$C$3:$AE$3,0))),"",INDEX('annual Consensus'!$C$4:$AE$210,MATCH('per month Consensus'!$CE55,'annual Consensus'!$B$4:$B$210,0),MATCH('per month Consensus'!DN$4,'annual Consensus'!$C$3:$AE$3,0)))</f>
        <v>0</v>
      </c>
      <c r="DO55" s="18">
        <f>IF(ISNA(INDEX('annual Consensus'!$C$4:$AE$210,MATCH('per month Consensus'!$CE55,'annual Consensus'!$B$4:$B$210,0),MATCH('per month Consensus'!DO$4,'annual Consensus'!$C$3:$AE$3,0))),"",INDEX('annual Consensus'!$C$4:$AE$210,MATCH('per month Consensus'!$CE55,'annual Consensus'!$B$4:$B$210,0),MATCH('per month Consensus'!DO$4,'annual Consensus'!$C$3:$AE$3,0)))</f>
        <v>0</v>
      </c>
      <c r="DR55" s="18">
        <f t="shared" si="2"/>
        <v>2.1</v>
      </c>
      <c r="DS55" s="18" t="str">
        <f t="shared" si="3"/>
        <v/>
      </c>
      <c r="DT55" s="18" t="str">
        <f t="shared" si="4"/>
        <v/>
      </c>
      <c r="DU55" s="18" t="str">
        <f t="shared" si="5"/>
        <v/>
      </c>
      <c r="DV55" s="18">
        <f t="shared" si="6"/>
        <v>1.8</v>
      </c>
      <c r="DW55" s="18" t="str">
        <f t="shared" si="7"/>
        <v/>
      </c>
      <c r="DX55" s="18" t="str">
        <f t="shared" si="8"/>
        <v/>
      </c>
      <c r="DY55" s="18" t="str">
        <f t="shared" si="9"/>
        <v/>
      </c>
      <c r="DZ55" s="18" t="str">
        <f t="shared" si="10"/>
        <v/>
      </c>
      <c r="EA55" s="18" t="str">
        <f t="shared" si="11"/>
        <v/>
      </c>
      <c r="EB55" s="18" t="str">
        <f t="shared" si="12"/>
        <v/>
      </c>
      <c r="EC55" s="18" t="str">
        <f t="shared" si="13"/>
        <v/>
      </c>
      <c r="ED55" s="18" t="str">
        <f t="shared" si="14"/>
        <v/>
      </c>
      <c r="EE55" s="18" t="str">
        <f t="shared" si="15"/>
        <v/>
      </c>
      <c r="EF55" s="18" t="str">
        <f t="shared" si="16"/>
        <v/>
      </c>
      <c r="EG55" s="18" t="str">
        <f t="shared" si="17"/>
        <v/>
      </c>
      <c r="EH55" s="18" t="str">
        <f t="shared" si="18"/>
        <v/>
      </c>
      <c r="EI55" s="18" t="str">
        <f t="shared" si="19"/>
        <v/>
      </c>
      <c r="EJ55" s="18" t="str">
        <f t="shared" si="20"/>
        <v/>
      </c>
      <c r="EK55" s="18" t="str">
        <f t="shared" si="21"/>
        <v/>
      </c>
      <c r="EL55" s="18" t="str">
        <f t="shared" si="22"/>
        <v/>
      </c>
      <c r="EM55" s="18" t="str">
        <f t="shared" si="23"/>
        <v/>
      </c>
      <c r="EN55" s="18" t="str">
        <f t="shared" si="24"/>
        <v/>
      </c>
      <c r="EO55" s="18" t="str">
        <f t="shared" si="25"/>
        <v/>
      </c>
      <c r="EP55" s="18" t="str">
        <f t="shared" si="26"/>
        <v/>
      </c>
      <c r="EQ55" s="18" t="str">
        <f t="shared" si="27"/>
        <v/>
      </c>
      <c r="ER55" s="18" t="str">
        <f t="shared" si="28"/>
        <v/>
      </c>
      <c r="ES55" s="18" t="str">
        <f t="shared" si="29"/>
        <v/>
      </c>
      <c r="ET55" s="18" t="str">
        <f t="shared" si="30"/>
        <v/>
      </c>
      <c r="EV55" s="86">
        <v>37500</v>
      </c>
      <c r="EW55" s="57" t="str">
        <f>IF(ISNA(VLOOKUP('per month Consensus'!$EV55,'5y averages Consensus'!$AG$9:$AK$36,'per month Consensus'!EW$2,FALSE)),"",VLOOKUP('per month Consensus'!$EV55,'5y averages Consensus'!$AG$9:$AK$36,'per month Consensus'!EW$2,FALSE))</f>
        <v/>
      </c>
      <c r="EX55" s="58" t="str">
        <f>IF(ISNA(VLOOKUP('per month Consensus'!$EV55,'5y averages Consensus'!$AG$9:$AK$36,'per month Consensus'!EX$2,FALSE)),"",VLOOKUP('per month Consensus'!$EV55,'5y averages Consensus'!$AG$9:$AK$36,'per month Consensus'!EX$2,FALSE))</f>
        <v/>
      </c>
      <c r="EY55" s="58" t="str">
        <f>IF(ISNA(VLOOKUP('per month Consensus'!$EV55,'5y averages Consensus'!$AG$9:$AK$36,'per month Consensus'!EY$2,FALSE)),"",VLOOKUP('per month Consensus'!$EV55,'5y averages Consensus'!$AG$9:$AK$36,'per month Consensus'!EY$2,FALSE))</f>
        <v/>
      </c>
      <c r="EZ55" s="59" t="str">
        <f>IF(ISNA(VLOOKUP('per month Consensus'!$EV55,'5y averages Consensus'!$AG$9:$AK$36,'per month Consensus'!EZ$2,FALSE)),"",VLOOKUP('per month Consensus'!$EV55,'5y averages Consensus'!$AG$9:$AK$36,'per month Consensus'!EZ$2,FALSE))</f>
        <v/>
      </c>
      <c r="FB55" s="53" t="str">
        <f t="shared" si="31"/>
        <v/>
      </c>
      <c r="FC55" s="53" t="str">
        <f t="shared" si="32"/>
        <v/>
      </c>
      <c r="FD55" s="53" t="str">
        <f t="shared" si="33"/>
        <v/>
      </c>
      <c r="FE55" s="53" t="str">
        <f t="shared" si="34"/>
        <v/>
      </c>
    </row>
    <row r="56" spans="2:161" x14ac:dyDescent="0.25">
      <c r="B56" s="22">
        <v>40969</v>
      </c>
      <c r="C56" s="18">
        <f>VLOOKUP($B56,'Data Consensus annual'!$BH$9:$BN$215,'per month Consensus'!C$1, FALSE)</f>
        <v>2.1510817408872525</v>
      </c>
      <c r="D56" s="18">
        <f>VLOOKUP($B56,'Data Consensus annual'!$BH$9:$BN$215,'per month Consensus'!D$1, FALSE)</f>
        <v>1.6534747466133688</v>
      </c>
      <c r="E56" s="18" t="str">
        <f>VLOOKUP($B56,'Data Consensus annual'!$BH$9:$BN$215,'per month Consensus'!E$1)</f>
        <v/>
      </c>
      <c r="F56" s="18">
        <f>VLOOKUP($B56,'quarters Consensus'!$FV$9:$GC$60,'per month Consensus'!J$1,FALSE)</f>
        <v>2.2000000000000002</v>
      </c>
      <c r="G56" s="18">
        <f>VLOOKUP($B56,'quarters Consensus'!$FV$9:$GC$60,'per month Consensus'!K$1,FALSE)</f>
        <v>2.2000000000000002</v>
      </c>
      <c r="H56" s="18">
        <f>VLOOKUP($B56,'quarters Consensus'!$FV$9:$GC$60,'per month Consensus'!L$1,FALSE)</f>
        <v>1.9</v>
      </c>
      <c r="I56" s="18">
        <f>VLOOKUP($B56,'quarters Consensus'!$FV$9:$GC$60,'per month Consensus'!M$1,FALSE)</f>
        <v>1.6</v>
      </c>
      <c r="J56" s="18">
        <f>VLOOKUP($B56,'quarters Consensus'!$FV$9:$GC$60,'per month Consensus'!N$1,FALSE)</f>
        <v>1.5</v>
      </c>
      <c r="K56" s="18">
        <f>VLOOKUP($B56,'quarters Consensus'!$FV$9:$GC$60,'per month Consensus'!O$1,FALSE)</f>
        <v>1.6</v>
      </c>
      <c r="L56" s="18">
        <f>VLOOKUP($B56,'quarters Consensus'!$FV$9:$GC$60,'per month Consensus'!P$1,FALSE)</f>
        <v>1.6</v>
      </c>
      <c r="CE56" s="14">
        <v>37530</v>
      </c>
      <c r="CF56" s="18" t="str">
        <f>IF(ISNA(VLOOKUP($CE56,'quarters Consensus'!$GJ$9:$GP$25,'per month Consensus'!J$1,FALSE)),"",VLOOKUP($CE56,'quarters Consensus'!$GJ$9:$GP$25,'per month Consensus'!J$1,FALSE))</f>
        <v/>
      </c>
      <c r="CG56" s="18" t="str">
        <f>IF(ISNA(VLOOKUP($CE56,'quarters Consensus'!$GJ$9:$GP$25,'per month Consensus'!K$1,FALSE)),"",VLOOKUP($CE56,'quarters Consensus'!$GJ$9:$GP$25,'per month Consensus'!K$1,FALSE))</f>
        <v/>
      </c>
      <c r="CH56" s="18" t="str">
        <f>IF(ISNA(VLOOKUP($CE56,'quarters Consensus'!$GJ$9:$GP$25,'per month Consensus'!L$1,FALSE)),"",VLOOKUP($CE56,'quarters Consensus'!$GJ$9:$GP$25,'per month Consensus'!L$1,FALSE))</f>
        <v/>
      </c>
      <c r="CI56" s="18" t="str">
        <f>IF(ISNA(VLOOKUP($CE56,'quarters Consensus'!$GJ$9:$GP$25,'per month Consensus'!M$1,FALSE)),"",VLOOKUP($CE56,'quarters Consensus'!$GJ$9:$GP$25,'per month Consensus'!M$1,FALSE))</f>
        <v/>
      </c>
      <c r="CJ56" s="18" t="str">
        <f>IF(ISNA(VLOOKUP($CE56,'quarters Consensus'!$GJ$9:$GP$25,'per month Consensus'!N$1,FALSE)),"",VLOOKUP($CE56,'quarters Consensus'!$GJ$9:$GP$25,'per month Consensus'!N$1,FALSE))</f>
        <v/>
      </c>
      <c r="CK56" s="18" t="str">
        <f>IF(ISNA(VLOOKUP($CE56,'quarters Consensus'!$GJ$9:$GP$25,'per month Consensus'!O$1,FALSE)),"",VLOOKUP($CE56,'quarters Consensus'!$GJ$9:$GP$25,'per month Consensus'!O$1,FALSE))</f>
        <v/>
      </c>
      <c r="CL56" s="18"/>
      <c r="CM56" s="18">
        <f>IF(ISNA(INDEX('annual Consensus'!$C$4:$AE$210,MATCH('per month Consensus'!$CE56,'annual Consensus'!$B$4:$B$210,0),MATCH('per month Consensus'!CM$4,'annual Consensus'!$C$3:$AE$3,0))),"",INDEX('annual Consensus'!$C$4:$AE$210,MATCH('per month Consensus'!$CE56,'annual Consensus'!$B$4:$B$210,0),MATCH('per month Consensus'!CM$4,'annual Consensus'!$C$3:$AE$3,0)))</f>
        <v>2.2000000000000002</v>
      </c>
      <c r="CN56" s="18">
        <f>IF(ISNA(INDEX('annual Consensus'!$C$4:$AE$210,MATCH('per month Consensus'!$CE56,'annual Consensus'!$B$4:$B$210,0),MATCH('per month Consensus'!CN$4,'annual Consensus'!$C$3:$AE$3,0))),"",INDEX('annual Consensus'!$C$4:$AE$210,MATCH('per month Consensus'!$CE56,'annual Consensus'!$B$4:$B$210,0),MATCH('per month Consensus'!CN$4,'annual Consensus'!$C$3:$AE$3,0)))</f>
        <v>0</v>
      </c>
      <c r="CO56" s="18">
        <f>IF(ISNA(INDEX('annual Consensus'!$C$4:$AE$210,MATCH('per month Consensus'!$CE56,'annual Consensus'!$B$4:$B$210,0),MATCH('per month Consensus'!CO$4,'annual Consensus'!$C$3:$AE$3,0))),"",INDEX('annual Consensus'!$C$4:$AE$210,MATCH('per month Consensus'!$CE56,'annual Consensus'!$B$4:$B$210,0),MATCH('per month Consensus'!CO$4,'annual Consensus'!$C$3:$AE$3,0)))</f>
        <v>0</v>
      </c>
      <c r="CP56" s="18">
        <f>IF(ISNA(INDEX('annual Consensus'!$C$4:$AE$210,MATCH('per month Consensus'!$CE56,'annual Consensus'!$B$4:$B$210,0),MATCH('per month Consensus'!CP$4,'annual Consensus'!$C$3:$AE$3,0))),"",INDEX('annual Consensus'!$C$4:$AE$210,MATCH('per month Consensus'!$CE56,'annual Consensus'!$B$4:$B$210,0),MATCH('per month Consensus'!CP$4,'annual Consensus'!$C$3:$AE$3,0)))</f>
        <v>1.9</v>
      </c>
      <c r="CQ56" s="18">
        <f>IF(ISNA(INDEX('annual Consensus'!$C$4:$AE$210,MATCH('per month Consensus'!$CE56,'annual Consensus'!$B$4:$B$210,0),MATCH('per month Consensus'!CQ$4,'annual Consensus'!$C$3:$AE$3,0))),"",INDEX('annual Consensus'!$C$4:$AE$210,MATCH('per month Consensus'!$CE56,'annual Consensus'!$B$4:$B$210,0),MATCH('per month Consensus'!CQ$4,'annual Consensus'!$C$3:$AE$3,0)))</f>
        <v>0</v>
      </c>
      <c r="CR56" s="18">
        <f>IF(ISNA(INDEX('annual Consensus'!$C$4:$AE$210,MATCH('per month Consensus'!$CE56,'annual Consensus'!$B$4:$B$210,0),MATCH('per month Consensus'!CR$4,'annual Consensus'!$C$3:$AE$3,0))),"",INDEX('annual Consensus'!$C$4:$AE$210,MATCH('per month Consensus'!$CE56,'annual Consensus'!$B$4:$B$210,0),MATCH('per month Consensus'!CR$4,'annual Consensus'!$C$3:$AE$3,0)))</f>
        <v>0</v>
      </c>
      <c r="CS56" s="18">
        <f>IF(ISNA(INDEX('annual Consensus'!$C$4:$AE$210,MATCH('per month Consensus'!$CE56,'annual Consensus'!$B$4:$B$210,0),MATCH('per month Consensus'!CS$4,'annual Consensus'!$C$3:$AE$3,0))),"",INDEX('annual Consensus'!$C$4:$AE$210,MATCH('per month Consensus'!$CE56,'annual Consensus'!$B$4:$B$210,0),MATCH('per month Consensus'!CS$4,'annual Consensus'!$C$3:$AE$3,0)))</f>
        <v>0</v>
      </c>
      <c r="CT56" s="18">
        <f>IF(ISNA(INDEX('annual Consensus'!$C$4:$AE$210,MATCH('per month Consensus'!$CE56,'annual Consensus'!$B$4:$B$210,0),MATCH('per month Consensus'!CT$4,'annual Consensus'!$C$3:$AE$3,0))),"",INDEX('annual Consensus'!$C$4:$AE$210,MATCH('per month Consensus'!$CE56,'annual Consensus'!$B$4:$B$210,0),MATCH('per month Consensus'!CT$4,'annual Consensus'!$C$3:$AE$3,0)))</f>
        <v>0</v>
      </c>
      <c r="CU56" s="18">
        <f>IF(ISNA(INDEX('annual Consensus'!$C$4:$AE$210,MATCH('per month Consensus'!$CE56,'annual Consensus'!$B$4:$B$210,0),MATCH('per month Consensus'!CU$4,'annual Consensus'!$C$3:$AE$3,0))),"",INDEX('annual Consensus'!$C$4:$AE$210,MATCH('per month Consensus'!$CE56,'annual Consensus'!$B$4:$B$210,0),MATCH('per month Consensus'!CU$4,'annual Consensus'!$C$3:$AE$3,0)))</f>
        <v>0</v>
      </c>
      <c r="CV56" s="18">
        <f>IF(ISNA(INDEX('annual Consensus'!$C$4:$AE$210,MATCH('per month Consensus'!$CE56,'annual Consensus'!$B$4:$B$210,0),MATCH('per month Consensus'!CV$4,'annual Consensus'!$C$3:$AE$3,0))),"",INDEX('annual Consensus'!$C$4:$AE$210,MATCH('per month Consensus'!$CE56,'annual Consensus'!$B$4:$B$210,0),MATCH('per month Consensus'!CV$4,'annual Consensus'!$C$3:$AE$3,0)))</f>
        <v>0</v>
      </c>
      <c r="CW56" s="18">
        <f>IF(ISNA(INDEX('annual Consensus'!$C$4:$AE$210,MATCH('per month Consensus'!$CE56,'annual Consensus'!$B$4:$B$210,0),MATCH('per month Consensus'!CW$4,'annual Consensus'!$C$3:$AE$3,0))),"",INDEX('annual Consensus'!$C$4:$AE$210,MATCH('per month Consensus'!$CE56,'annual Consensus'!$B$4:$B$210,0),MATCH('per month Consensus'!CW$4,'annual Consensus'!$C$3:$AE$3,0)))</f>
        <v>0</v>
      </c>
      <c r="CX56" s="18">
        <f>IF(ISNA(INDEX('annual Consensus'!$C$4:$AE$210,MATCH('per month Consensus'!$CE56,'annual Consensus'!$B$4:$B$210,0),MATCH('per month Consensus'!CX$4,'annual Consensus'!$C$3:$AE$3,0))),"",INDEX('annual Consensus'!$C$4:$AE$210,MATCH('per month Consensus'!$CE56,'annual Consensus'!$B$4:$B$210,0),MATCH('per month Consensus'!CX$4,'annual Consensus'!$C$3:$AE$3,0)))</f>
        <v>0</v>
      </c>
      <c r="CY56" s="18">
        <f>IF(ISNA(INDEX('annual Consensus'!$C$4:$AE$210,MATCH('per month Consensus'!$CE56,'annual Consensus'!$B$4:$B$210,0),MATCH('per month Consensus'!CY$4,'annual Consensus'!$C$3:$AE$3,0))),"",INDEX('annual Consensus'!$C$4:$AE$210,MATCH('per month Consensus'!$CE56,'annual Consensus'!$B$4:$B$210,0),MATCH('per month Consensus'!CY$4,'annual Consensus'!$C$3:$AE$3,0)))</f>
        <v>0</v>
      </c>
      <c r="CZ56" s="18" t="str">
        <f>IF(ISNA(INDEX('annual Consensus'!$C$4:$AE$210,MATCH('per month Consensus'!$CE56,'annual Consensus'!$B$4:$B$210,0),MATCH('per month Consensus'!CZ$4,'annual Consensus'!$C$3:$AE$3,0))),"",INDEX('annual Consensus'!$C$4:$AE$210,MATCH('per month Consensus'!$CE56,'annual Consensus'!$B$4:$B$210,0),MATCH('per month Consensus'!CZ$4,'annual Consensus'!$C$3:$AE$3,0)))</f>
        <v/>
      </c>
      <c r="DA56" s="18">
        <f>IF(ISNA(INDEX('annual Consensus'!$C$4:$AE$210,MATCH('per month Consensus'!$CE56,'annual Consensus'!$B$4:$B$210,0),MATCH('per month Consensus'!DA$4,'annual Consensus'!$C$3:$AE$3,0))),"",INDEX('annual Consensus'!$C$4:$AE$210,MATCH('per month Consensus'!$CE56,'annual Consensus'!$B$4:$B$210,0),MATCH('per month Consensus'!DA$4,'annual Consensus'!$C$3:$AE$3,0)))</f>
        <v>0</v>
      </c>
      <c r="DB56" s="18">
        <f>IF(ISNA(INDEX('annual Consensus'!$C$4:$AE$210,MATCH('per month Consensus'!$CE56,'annual Consensus'!$B$4:$B$210,0),MATCH('per month Consensus'!DB$4,'annual Consensus'!$C$3:$AE$3,0))),"",INDEX('annual Consensus'!$C$4:$AE$210,MATCH('per month Consensus'!$CE56,'annual Consensus'!$B$4:$B$210,0),MATCH('per month Consensus'!DB$4,'annual Consensus'!$C$3:$AE$3,0)))</f>
        <v>0</v>
      </c>
      <c r="DC56" s="18">
        <f>IF(ISNA(INDEX('annual Consensus'!$C$4:$AE$210,MATCH('per month Consensus'!$CE56,'annual Consensus'!$B$4:$B$210,0),MATCH('per month Consensus'!DC$4,'annual Consensus'!$C$3:$AE$3,0))),"",INDEX('annual Consensus'!$C$4:$AE$210,MATCH('per month Consensus'!$CE56,'annual Consensus'!$B$4:$B$210,0),MATCH('per month Consensus'!DC$4,'annual Consensus'!$C$3:$AE$3,0)))</f>
        <v>0</v>
      </c>
      <c r="DD56" s="18" t="str">
        <f>IF(ISNA(INDEX('annual Consensus'!$C$4:$AE$210,MATCH('per month Consensus'!$CE56,'annual Consensus'!$B$4:$B$210,0),MATCH('per month Consensus'!DD$4,'annual Consensus'!$C$3:$AE$3,0))),"",INDEX('annual Consensus'!$C$4:$AE$210,MATCH('per month Consensus'!$CE56,'annual Consensus'!$B$4:$B$210,0),MATCH('per month Consensus'!DD$4,'annual Consensus'!$C$3:$AE$3,0)))</f>
        <v/>
      </c>
      <c r="DE56" s="18">
        <f>IF(ISNA(INDEX('annual Consensus'!$C$4:$AE$210,MATCH('per month Consensus'!$CE56,'annual Consensus'!$B$4:$B$210,0),MATCH('per month Consensus'!DE$4,'annual Consensus'!$C$3:$AE$3,0))),"",INDEX('annual Consensus'!$C$4:$AE$210,MATCH('per month Consensus'!$CE56,'annual Consensus'!$B$4:$B$210,0),MATCH('per month Consensus'!DE$4,'annual Consensus'!$C$3:$AE$3,0)))</f>
        <v>0</v>
      </c>
      <c r="DF56" s="18">
        <f>IF(ISNA(INDEX('annual Consensus'!$C$4:$AE$210,MATCH('per month Consensus'!$CE56,'annual Consensus'!$B$4:$B$210,0),MATCH('per month Consensus'!DF$4,'annual Consensus'!$C$3:$AE$3,0))),"",INDEX('annual Consensus'!$C$4:$AE$210,MATCH('per month Consensus'!$CE56,'annual Consensus'!$B$4:$B$210,0),MATCH('per month Consensus'!DF$4,'annual Consensus'!$C$3:$AE$3,0)))</f>
        <v>0</v>
      </c>
      <c r="DG56" s="18">
        <f>IF(ISNA(INDEX('annual Consensus'!$C$4:$AE$210,MATCH('per month Consensus'!$CE56,'annual Consensus'!$B$4:$B$210,0),MATCH('per month Consensus'!DG$4,'annual Consensus'!$C$3:$AE$3,0))),"",INDEX('annual Consensus'!$C$4:$AE$210,MATCH('per month Consensus'!$CE56,'annual Consensus'!$B$4:$B$210,0),MATCH('per month Consensus'!DG$4,'annual Consensus'!$C$3:$AE$3,0)))</f>
        <v>0</v>
      </c>
      <c r="DH56" s="18" t="str">
        <f>IF(ISNA(INDEX('annual Consensus'!$C$4:$AE$210,MATCH('per month Consensus'!$CE56,'annual Consensus'!$B$4:$B$210,0),MATCH('per month Consensus'!DH$4,'annual Consensus'!$C$3:$AE$3,0))),"",INDEX('annual Consensus'!$C$4:$AE$210,MATCH('per month Consensus'!$CE56,'annual Consensus'!$B$4:$B$210,0),MATCH('per month Consensus'!DH$4,'annual Consensus'!$C$3:$AE$3,0)))</f>
        <v/>
      </c>
      <c r="DI56" s="18">
        <f>IF(ISNA(INDEX('annual Consensus'!$C$4:$AE$210,MATCH('per month Consensus'!$CE56,'annual Consensus'!$B$4:$B$210,0),MATCH('per month Consensus'!DI$4,'annual Consensus'!$C$3:$AE$3,0))),"",INDEX('annual Consensus'!$C$4:$AE$210,MATCH('per month Consensus'!$CE56,'annual Consensus'!$B$4:$B$210,0),MATCH('per month Consensus'!DI$4,'annual Consensus'!$C$3:$AE$3,0)))</f>
        <v>0</v>
      </c>
      <c r="DJ56" s="18">
        <f>IF(ISNA(INDEX('annual Consensus'!$C$4:$AE$210,MATCH('per month Consensus'!$CE56,'annual Consensus'!$B$4:$B$210,0),MATCH('per month Consensus'!DJ$4,'annual Consensus'!$C$3:$AE$3,0))),"",INDEX('annual Consensus'!$C$4:$AE$210,MATCH('per month Consensus'!$CE56,'annual Consensus'!$B$4:$B$210,0),MATCH('per month Consensus'!DJ$4,'annual Consensus'!$C$3:$AE$3,0)))</f>
        <v>0</v>
      </c>
      <c r="DK56" s="18">
        <f>IF(ISNA(INDEX('annual Consensus'!$C$4:$AE$210,MATCH('per month Consensus'!$CE56,'annual Consensus'!$B$4:$B$210,0),MATCH('per month Consensus'!DK$4,'annual Consensus'!$C$3:$AE$3,0))),"",INDEX('annual Consensus'!$C$4:$AE$210,MATCH('per month Consensus'!$CE56,'annual Consensus'!$B$4:$B$210,0),MATCH('per month Consensus'!DK$4,'annual Consensus'!$C$3:$AE$3,0)))</f>
        <v>0</v>
      </c>
      <c r="DL56" s="18" t="str">
        <f>IF(ISNA(INDEX('annual Consensus'!$C$4:$AE$210,MATCH('per month Consensus'!$CE56,'annual Consensus'!$B$4:$B$210,0),MATCH('per month Consensus'!DL$4,'annual Consensus'!$C$3:$AE$3,0))),"",INDEX('annual Consensus'!$C$4:$AE$210,MATCH('per month Consensus'!$CE56,'annual Consensus'!$B$4:$B$210,0),MATCH('per month Consensus'!DL$4,'annual Consensus'!$C$3:$AE$3,0)))</f>
        <v/>
      </c>
      <c r="DM56" s="18">
        <f>IF(ISNA(INDEX('annual Consensus'!$C$4:$AE$210,MATCH('per month Consensus'!$CE56,'annual Consensus'!$B$4:$B$210,0),MATCH('per month Consensus'!DM$4,'annual Consensus'!$C$3:$AE$3,0))),"",INDEX('annual Consensus'!$C$4:$AE$210,MATCH('per month Consensus'!$CE56,'annual Consensus'!$B$4:$B$210,0),MATCH('per month Consensus'!DM$4,'annual Consensus'!$C$3:$AE$3,0)))</f>
        <v>0</v>
      </c>
      <c r="DN56" s="18">
        <f>IF(ISNA(INDEX('annual Consensus'!$C$4:$AE$210,MATCH('per month Consensus'!$CE56,'annual Consensus'!$B$4:$B$210,0),MATCH('per month Consensus'!DN$4,'annual Consensus'!$C$3:$AE$3,0))),"",INDEX('annual Consensus'!$C$4:$AE$210,MATCH('per month Consensus'!$CE56,'annual Consensus'!$B$4:$B$210,0),MATCH('per month Consensus'!DN$4,'annual Consensus'!$C$3:$AE$3,0)))</f>
        <v>0</v>
      </c>
      <c r="DO56" s="18">
        <f>IF(ISNA(INDEX('annual Consensus'!$C$4:$AE$210,MATCH('per month Consensus'!$CE56,'annual Consensus'!$B$4:$B$210,0),MATCH('per month Consensus'!DO$4,'annual Consensus'!$C$3:$AE$3,0))),"",INDEX('annual Consensus'!$C$4:$AE$210,MATCH('per month Consensus'!$CE56,'annual Consensus'!$B$4:$B$210,0),MATCH('per month Consensus'!DO$4,'annual Consensus'!$C$3:$AE$3,0)))</f>
        <v>0</v>
      </c>
      <c r="DR56" s="18">
        <f t="shared" si="2"/>
        <v>2.2000000000000002</v>
      </c>
      <c r="DS56" s="18" t="str">
        <f t="shared" si="3"/>
        <v/>
      </c>
      <c r="DT56" s="18" t="str">
        <f t="shared" si="4"/>
        <v/>
      </c>
      <c r="DU56" s="18">
        <f t="shared" si="5"/>
        <v>1.9</v>
      </c>
      <c r="DV56" s="18" t="str">
        <f t="shared" si="6"/>
        <v/>
      </c>
      <c r="DW56" s="18" t="str">
        <f t="shared" si="7"/>
        <v/>
      </c>
      <c r="DX56" s="18" t="str">
        <f t="shared" si="8"/>
        <v/>
      </c>
      <c r="DY56" s="18" t="str">
        <f t="shared" si="9"/>
        <v/>
      </c>
      <c r="DZ56" s="18" t="str">
        <f t="shared" si="10"/>
        <v/>
      </c>
      <c r="EA56" s="18" t="str">
        <f t="shared" si="11"/>
        <v/>
      </c>
      <c r="EB56" s="18" t="str">
        <f t="shared" si="12"/>
        <v/>
      </c>
      <c r="EC56" s="18" t="str">
        <f t="shared" si="13"/>
        <v/>
      </c>
      <c r="ED56" s="18" t="str">
        <f t="shared" si="14"/>
        <v/>
      </c>
      <c r="EE56" s="18" t="str">
        <f t="shared" si="15"/>
        <v/>
      </c>
      <c r="EF56" s="18" t="str">
        <f t="shared" si="16"/>
        <v/>
      </c>
      <c r="EG56" s="18" t="str">
        <f t="shared" si="17"/>
        <v/>
      </c>
      <c r="EH56" s="18" t="str">
        <f t="shared" si="18"/>
        <v/>
      </c>
      <c r="EI56" s="18" t="str">
        <f t="shared" si="19"/>
        <v/>
      </c>
      <c r="EJ56" s="18" t="str">
        <f t="shared" si="20"/>
        <v/>
      </c>
      <c r="EK56" s="18" t="str">
        <f t="shared" si="21"/>
        <v/>
      </c>
      <c r="EL56" s="18" t="str">
        <f t="shared" si="22"/>
        <v/>
      </c>
      <c r="EM56" s="18" t="str">
        <f t="shared" si="23"/>
        <v/>
      </c>
      <c r="EN56" s="18" t="str">
        <f t="shared" si="24"/>
        <v/>
      </c>
      <c r="EO56" s="18" t="str">
        <f t="shared" si="25"/>
        <v/>
      </c>
      <c r="EP56" s="18" t="str">
        <f t="shared" si="26"/>
        <v/>
      </c>
      <c r="EQ56" s="18" t="str">
        <f t="shared" si="27"/>
        <v/>
      </c>
      <c r="ER56" s="18" t="str">
        <f t="shared" si="28"/>
        <v/>
      </c>
      <c r="ES56" s="18" t="str">
        <f t="shared" si="29"/>
        <v/>
      </c>
      <c r="ET56" s="18" t="str">
        <f t="shared" si="30"/>
        <v/>
      </c>
      <c r="EV56" s="86">
        <v>37530</v>
      </c>
      <c r="EW56" s="57" t="str">
        <f>IF(ISNA(VLOOKUP('per month Consensus'!$EV56,'5y averages Consensus'!$AG$9:$AK$36,'per month Consensus'!EW$2,FALSE)),"",VLOOKUP('per month Consensus'!$EV56,'5y averages Consensus'!$AG$9:$AK$36,'per month Consensus'!EW$2,FALSE))</f>
        <v/>
      </c>
      <c r="EX56" s="58" t="str">
        <f>IF(ISNA(VLOOKUP('per month Consensus'!$EV56,'5y averages Consensus'!$AG$9:$AK$36,'per month Consensus'!EX$2,FALSE)),"",VLOOKUP('per month Consensus'!$EV56,'5y averages Consensus'!$AG$9:$AK$36,'per month Consensus'!EX$2,FALSE))</f>
        <v/>
      </c>
      <c r="EY56" s="58" t="str">
        <f>IF(ISNA(VLOOKUP('per month Consensus'!$EV56,'5y averages Consensus'!$AG$9:$AK$36,'per month Consensus'!EY$2,FALSE)),"",VLOOKUP('per month Consensus'!$EV56,'5y averages Consensus'!$AG$9:$AK$36,'per month Consensus'!EY$2,FALSE))</f>
        <v/>
      </c>
      <c r="EZ56" s="59" t="str">
        <f>IF(ISNA(VLOOKUP('per month Consensus'!$EV56,'5y averages Consensus'!$AG$9:$AK$36,'per month Consensus'!EZ$2,FALSE)),"",VLOOKUP('per month Consensus'!$EV56,'5y averages Consensus'!$AG$9:$AK$36,'per month Consensus'!EZ$2,FALSE))</f>
        <v/>
      </c>
      <c r="FB56" s="53" t="str">
        <f t="shared" si="31"/>
        <v/>
      </c>
      <c r="FC56" s="53" t="str">
        <f t="shared" si="32"/>
        <v/>
      </c>
      <c r="FD56" s="53" t="str">
        <f t="shared" si="33"/>
        <v/>
      </c>
      <c r="FE56" s="53" t="str">
        <f t="shared" si="34"/>
        <v/>
      </c>
    </row>
    <row r="57" spans="2:161" x14ac:dyDescent="0.25">
      <c r="B57" s="22">
        <v>41334</v>
      </c>
      <c r="C57" s="18">
        <f>VLOOKUP($B57,'Data Consensus annual'!$BH$9:$BN$215,'per month Consensus'!C$1, FALSE)</f>
        <v>1.74596494922914</v>
      </c>
      <c r="D57" s="18">
        <f>VLOOKUP($B57,'Data Consensus annual'!$BH$9:$BN$215,'per month Consensus'!D$1, FALSE)</f>
        <v>1.6771236456982599</v>
      </c>
      <c r="E57" s="18" t="str">
        <f>VLOOKUP($B57,'Data Consensus annual'!$BH$9:$BN$215,'per month Consensus'!E$1)</f>
        <v/>
      </c>
      <c r="F57" s="18">
        <f>VLOOKUP($B57,'quarters Consensus'!$FV$9:$GC$60,'per month Consensus'!J$1,FALSE)</f>
        <v>1.8</v>
      </c>
      <c r="G57" s="18">
        <f>VLOOKUP($B57,'quarters Consensus'!$FV$9:$GC$60,'per month Consensus'!K$1,FALSE)</f>
        <v>1.7</v>
      </c>
      <c r="H57" s="18">
        <f>VLOOKUP($B57,'quarters Consensus'!$FV$9:$GC$60,'per month Consensus'!L$1,FALSE)</f>
        <v>1.6</v>
      </c>
      <c r="I57" s="18">
        <f>VLOOKUP($B57,'quarters Consensus'!$FV$9:$GC$60,'per month Consensus'!M$1,FALSE)</f>
        <v>1.7</v>
      </c>
      <c r="J57" s="18">
        <f>VLOOKUP($B57,'quarters Consensus'!$FV$9:$GC$60,'per month Consensus'!N$1,FALSE)</f>
        <v>1.7</v>
      </c>
      <c r="K57" s="18">
        <f>VLOOKUP($B57,'quarters Consensus'!$FV$9:$GC$60,'per month Consensus'!O$1,FALSE)</f>
        <v>1.7</v>
      </c>
      <c r="L57" s="18">
        <f>VLOOKUP($B57,'quarters Consensus'!$FV$9:$GC$60,'per month Consensus'!P$1,FALSE)</f>
        <v>1.7</v>
      </c>
      <c r="CE57" s="14">
        <v>37561</v>
      </c>
      <c r="CF57" s="18" t="str">
        <f>IF(ISNA(VLOOKUP($CE57,'quarters Consensus'!$GJ$9:$GP$25,'per month Consensus'!J$1,FALSE)),"",VLOOKUP($CE57,'quarters Consensus'!$GJ$9:$GP$25,'per month Consensus'!J$1,FALSE))</f>
        <v/>
      </c>
      <c r="CG57" s="18" t="str">
        <f>IF(ISNA(VLOOKUP($CE57,'quarters Consensus'!$GJ$9:$GP$25,'per month Consensus'!K$1,FALSE)),"",VLOOKUP($CE57,'quarters Consensus'!$GJ$9:$GP$25,'per month Consensus'!K$1,FALSE))</f>
        <v/>
      </c>
      <c r="CH57" s="18" t="str">
        <f>IF(ISNA(VLOOKUP($CE57,'quarters Consensus'!$GJ$9:$GP$25,'per month Consensus'!L$1,FALSE)),"",VLOOKUP($CE57,'quarters Consensus'!$GJ$9:$GP$25,'per month Consensus'!L$1,FALSE))</f>
        <v/>
      </c>
      <c r="CI57" s="18" t="str">
        <f>IF(ISNA(VLOOKUP($CE57,'quarters Consensus'!$GJ$9:$GP$25,'per month Consensus'!M$1,FALSE)),"",VLOOKUP($CE57,'quarters Consensus'!$GJ$9:$GP$25,'per month Consensus'!M$1,FALSE))</f>
        <v/>
      </c>
      <c r="CJ57" s="18" t="str">
        <f>IF(ISNA(VLOOKUP($CE57,'quarters Consensus'!$GJ$9:$GP$25,'per month Consensus'!N$1,FALSE)),"",VLOOKUP($CE57,'quarters Consensus'!$GJ$9:$GP$25,'per month Consensus'!N$1,FALSE))</f>
        <v/>
      </c>
      <c r="CK57" s="18" t="str">
        <f>IF(ISNA(VLOOKUP($CE57,'quarters Consensus'!$GJ$9:$GP$25,'per month Consensus'!O$1,FALSE)),"",VLOOKUP($CE57,'quarters Consensus'!$GJ$9:$GP$25,'per month Consensus'!O$1,FALSE))</f>
        <v/>
      </c>
      <c r="CL57" s="18"/>
      <c r="CM57" s="18">
        <f>IF(ISNA(INDEX('annual Consensus'!$C$4:$AE$210,MATCH('per month Consensus'!$CE57,'annual Consensus'!$B$4:$B$210,0),MATCH('per month Consensus'!CM$4,'annual Consensus'!$C$3:$AE$3,0))),"",INDEX('annual Consensus'!$C$4:$AE$210,MATCH('per month Consensus'!$CE57,'annual Consensus'!$B$4:$B$210,0),MATCH('per month Consensus'!CM$4,'annual Consensus'!$C$3:$AE$3,0)))</f>
        <v>2.1</v>
      </c>
      <c r="CN57" s="18">
        <f>IF(ISNA(INDEX('annual Consensus'!$C$4:$AE$210,MATCH('per month Consensus'!$CE57,'annual Consensus'!$B$4:$B$210,0),MATCH('per month Consensus'!CN$4,'annual Consensus'!$C$3:$AE$3,0))),"",INDEX('annual Consensus'!$C$4:$AE$210,MATCH('per month Consensus'!$CE57,'annual Consensus'!$B$4:$B$210,0),MATCH('per month Consensus'!CN$4,'annual Consensus'!$C$3:$AE$3,0)))</f>
        <v>0</v>
      </c>
      <c r="CO57" s="18">
        <f>IF(ISNA(INDEX('annual Consensus'!$C$4:$AE$210,MATCH('per month Consensus'!$CE57,'annual Consensus'!$B$4:$B$210,0),MATCH('per month Consensus'!CO$4,'annual Consensus'!$C$3:$AE$3,0))),"",INDEX('annual Consensus'!$C$4:$AE$210,MATCH('per month Consensus'!$CE57,'annual Consensus'!$B$4:$B$210,0),MATCH('per month Consensus'!CO$4,'annual Consensus'!$C$3:$AE$3,0)))</f>
        <v>1.9</v>
      </c>
      <c r="CP57" s="18">
        <f>IF(ISNA(INDEX('annual Consensus'!$C$4:$AE$210,MATCH('per month Consensus'!$CE57,'annual Consensus'!$B$4:$B$210,0),MATCH('per month Consensus'!CP$4,'annual Consensus'!$C$3:$AE$3,0))),"",INDEX('annual Consensus'!$C$4:$AE$210,MATCH('per month Consensus'!$CE57,'annual Consensus'!$B$4:$B$210,0),MATCH('per month Consensus'!CP$4,'annual Consensus'!$C$3:$AE$3,0)))</f>
        <v>0</v>
      </c>
      <c r="CQ57" s="18">
        <f>IF(ISNA(INDEX('annual Consensus'!$C$4:$AE$210,MATCH('per month Consensus'!$CE57,'annual Consensus'!$B$4:$B$210,0),MATCH('per month Consensus'!CQ$4,'annual Consensus'!$C$3:$AE$3,0))),"",INDEX('annual Consensus'!$C$4:$AE$210,MATCH('per month Consensus'!$CE57,'annual Consensus'!$B$4:$B$210,0),MATCH('per month Consensus'!CQ$4,'annual Consensus'!$C$3:$AE$3,0)))</f>
        <v>0</v>
      </c>
      <c r="CR57" s="18">
        <f>IF(ISNA(INDEX('annual Consensus'!$C$4:$AE$210,MATCH('per month Consensus'!$CE57,'annual Consensus'!$B$4:$B$210,0),MATCH('per month Consensus'!CR$4,'annual Consensus'!$C$3:$AE$3,0))),"",INDEX('annual Consensus'!$C$4:$AE$210,MATCH('per month Consensus'!$CE57,'annual Consensus'!$B$4:$B$210,0),MATCH('per month Consensus'!CR$4,'annual Consensus'!$C$3:$AE$3,0)))</f>
        <v>0</v>
      </c>
      <c r="CS57" s="18">
        <f>IF(ISNA(INDEX('annual Consensus'!$C$4:$AE$210,MATCH('per month Consensus'!$CE57,'annual Consensus'!$B$4:$B$210,0),MATCH('per month Consensus'!CS$4,'annual Consensus'!$C$3:$AE$3,0))),"",INDEX('annual Consensus'!$C$4:$AE$210,MATCH('per month Consensus'!$CE57,'annual Consensus'!$B$4:$B$210,0),MATCH('per month Consensus'!CS$4,'annual Consensus'!$C$3:$AE$3,0)))</f>
        <v>0</v>
      </c>
      <c r="CT57" s="18">
        <f>IF(ISNA(INDEX('annual Consensus'!$C$4:$AE$210,MATCH('per month Consensus'!$CE57,'annual Consensus'!$B$4:$B$210,0),MATCH('per month Consensus'!CT$4,'annual Consensus'!$C$3:$AE$3,0))),"",INDEX('annual Consensus'!$C$4:$AE$210,MATCH('per month Consensus'!$CE57,'annual Consensus'!$B$4:$B$210,0),MATCH('per month Consensus'!CT$4,'annual Consensus'!$C$3:$AE$3,0)))</f>
        <v>0</v>
      </c>
      <c r="CU57" s="18">
        <f>IF(ISNA(INDEX('annual Consensus'!$C$4:$AE$210,MATCH('per month Consensus'!$CE57,'annual Consensus'!$B$4:$B$210,0),MATCH('per month Consensus'!CU$4,'annual Consensus'!$C$3:$AE$3,0))),"",INDEX('annual Consensus'!$C$4:$AE$210,MATCH('per month Consensus'!$CE57,'annual Consensus'!$B$4:$B$210,0),MATCH('per month Consensus'!CU$4,'annual Consensus'!$C$3:$AE$3,0)))</f>
        <v>0</v>
      </c>
      <c r="CV57" s="18">
        <f>IF(ISNA(INDEX('annual Consensus'!$C$4:$AE$210,MATCH('per month Consensus'!$CE57,'annual Consensus'!$B$4:$B$210,0),MATCH('per month Consensus'!CV$4,'annual Consensus'!$C$3:$AE$3,0))),"",INDEX('annual Consensus'!$C$4:$AE$210,MATCH('per month Consensus'!$CE57,'annual Consensus'!$B$4:$B$210,0),MATCH('per month Consensus'!CV$4,'annual Consensus'!$C$3:$AE$3,0)))</f>
        <v>0</v>
      </c>
      <c r="CW57" s="18">
        <f>IF(ISNA(INDEX('annual Consensus'!$C$4:$AE$210,MATCH('per month Consensus'!$CE57,'annual Consensus'!$B$4:$B$210,0),MATCH('per month Consensus'!CW$4,'annual Consensus'!$C$3:$AE$3,0))),"",INDEX('annual Consensus'!$C$4:$AE$210,MATCH('per month Consensus'!$CE57,'annual Consensus'!$B$4:$B$210,0),MATCH('per month Consensus'!CW$4,'annual Consensus'!$C$3:$AE$3,0)))</f>
        <v>0</v>
      </c>
      <c r="CX57" s="18">
        <f>IF(ISNA(INDEX('annual Consensus'!$C$4:$AE$210,MATCH('per month Consensus'!$CE57,'annual Consensus'!$B$4:$B$210,0),MATCH('per month Consensus'!CX$4,'annual Consensus'!$C$3:$AE$3,0))),"",INDEX('annual Consensus'!$C$4:$AE$210,MATCH('per month Consensus'!$CE57,'annual Consensus'!$B$4:$B$210,0),MATCH('per month Consensus'!CX$4,'annual Consensus'!$C$3:$AE$3,0)))</f>
        <v>0</v>
      </c>
      <c r="CY57" s="18">
        <f>IF(ISNA(INDEX('annual Consensus'!$C$4:$AE$210,MATCH('per month Consensus'!$CE57,'annual Consensus'!$B$4:$B$210,0),MATCH('per month Consensus'!CY$4,'annual Consensus'!$C$3:$AE$3,0))),"",INDEX('annual Consensus'!$C$4:$AE$210,MATCH('per month Consensus'!$CE57,'annual Consensus'!$B$4:$B$210,0),MATCH('per month Consensus'!CY$4,'annual Consensus'!$C$3:$AE$3,0)))</f>
        <v>0</v>
      </c>
      <c r="CZ57" s="18">
        <f>IF(ISNA(INDEX('annual Consensus'!$C$4:$AE$210,MATCH('per month Consensus'!$CE57,'annual Consensus'!$B$4:$B$210,0),MATCH('per month Consensus'!CZ$4,'annual Consensus'!$C$3:$AE$3,0))),"",INDEX('annual Consensus'!$C$4:$AE$210,MATCH('per month Consensus'!$CE57,'annual Consensus'!$B$4:$B$210,0),MATCH('per month Consensus'!CZ$4,'annual Consensus'!$C$3:$AE$3,0)))</f>
        <v>0</v>
      </c>
      <c r="DA57" s="18">
        <f>IF(ISNA(INDEX('annual Consensus'!$C$4:$AE$210,MATCH('per month Consensus'!$CE57,'annual Consensus'!$B$4:$B$210,0),MATCH('per month Consensus'!DA$4,'annual Consensus'!$C$3:$AE$3,0))),"",INDEX('annual Consensus'!$C$4:$AE$210,MATCH('per month Consensus'!$CE57,'annual Consensus'!$B$4:$B$210,0),MATCH('per month Consensus'!DA$4,'annual Consensus'!$C$3:$AE$3,0)))</f>
        <v>0</v>
      </c>
      <c r="DB57" s="18">
        <f>IF(ISNA(INDEX('annual Consensus'!$C$4:$AE$210,MATCH('per month Consensus'!$CE57,'annual Consensus'!$B$4:$B$210,0),MATCH('per month Consensus'!DB$4,'annual Consensus'!$C$3:$AE$3,0))),"",INDEX('annual Consensus'!$C$4:$AE$210,MATCH('per month Consensus'!$CE57,'annual Consensus'!$B$4:$B$210,0),MATCH('per month Consensus'!DB$4,'annual Consensus'!$C$3:$AE$3,0)))</f>
        <v>0</v>
      </c>
      <c r="DC57" s="18">
        <f>IF(ISNA(INDEX('annual Consensus'!$C$4:$AE$210,MATCH('per month Consensus'!$CE57,'annual Consensus'!$B$4:$B$210,0),MATCH('per month Consensus'!DC$4,'annual Consensus'!$C$3:$AE$3,0))),"",INDEX('annual Consensus'!$C$4:$AE$210,MATCH('per month Consensus'!$CE57,'annual Consensus'!$B$4:$B$210,0),MATCH('per month Consensus'!DC$4,'annual Consensus'!$C$3:$AE$3,0)))</f>
        <v>0</v>
      </c>
      <c r="DD57" s="18">
        <f>IF(ISNA(INDEX('annual Consensus'!$C$4:$AE$210,MATCH('per month Consensus'!$CE57,'annual Consensus'!$B$4:$B$210,0),MATCH('per month Consensus'!DD$4,'annual Consensus'!$C$3:$AE$3,0))),"",INDEX('annual Consensus'!$C$4:$AE$210,MATCH('per month Consensus'!$CE57,'annual Consensus'!$B$4:$B$210,0),MATCH('per month Consensus'!DD$4,'annual Consensus'!$C$3:$AE$3,0)))</f>
        <v>0</v>
      </c>
      <c r="DE57" s="18">
        <f>IF(ISNA(INDEX('annual Consensus'!$C$4:$AE$210,MATCH('per month Consensus'!$CE57,'annual Consensus'!$B$4:$B$210,0),MATCH('per month Consensus'!DE$4,'annual Consensus'!$C$3:$AE$3,0))),"",INDEX('annual Consensus'!$C$4:$AE$210,MATCH('per month Consensus'!$CE57,'annual Consensus'!$B$4:$B$210,0),MATCH('per month Consensus'!DE$4,'annual Consensus'!$C$3:$AE$3,0)))</f>
        <v>0</v>
      </c>
      <c r="DF57" s="18">
        <f>IF(ISNA(INDEX('annual Consensus'!$C$4:$AE$210,MATCH('per month Consensus'!$CE57,'annual Consensus'!$B$4:$B$210,0),MATCH('per month Consensus'!DF$4,'annual Consensus'!$C$3:$AE$3,0))),"",INDEX('annual Consensus'!$C$4:$AE$210,MATCH('per month Consensus'!$CE57,'annual Consensus'!$B$4:$B$210,0),MATCH('per month Consensus'!DF$4,'annual Consensus'!$C$3:$AE$3,0)))</f>
        <v>0</v>
      </c>
      <c r="DG57" s="18">
        <f>IF(ISNA(INDEX('annual Consensus'!$C$4:$AE$210,MATCH('per month Consensus'!$CE57,'annual Consensus'!$B$4:$B$210,0),MATCH('per month Consensus'!DG$4,'annual Consensus'!$C$3:$AE$3,0))),"",INDEX('annual Consensus'!$C$4:$AE$210,MATCH('per month Consensus'!$CE57,'annual Consensus'!$B$4:$B$210,0),MATCH('per month Consensus'!DG$4,'annual Consensus'!$C$3:$AE$3,0)))</f>
        <v>0</v>
      </c>
      <c r="DH57" s="18">
        <f>IF(ISNA(INDEX('annual Consensus'!$C$4:$AE$210,MATCH('per month Consensus'!$CE57,'annual Consensus'!$B$4:$B$210,0),MATCH('per month Consensus'!DH$4,'annual Consensus'!$C$3:$AE$3,0))),"",INDEX('annual Consensus'!$C$4:$AE$210,MATCH('per month Consensus'!$CE57,'annual Consensus'!$B$4:$B$210,0),MATCH('per month Consensus'!DH$4,'annual Consensus'!$C$3:$AE$3,0)))</f>
        <v>0</v>
      </c>
      <c r="DI57" s="18">
        <f>IF(ISNA(INDEX('annual Consensus'!$C$4:$AE$210,MATCH('per month Consensus'!$CE57,'annual Consensus'!$B$4:$B$210,0),MATCH('per month Consensus'!DI$4,'annual Consensus'!$C$3:$AE$3,0))),"",INDEX('annual Consensus'!$C$4:$AE$210,MATCH('per month Consensus'!$CE57,'annual Consensus'!$B$4:$B$210,0),MATCH('per month Consensus'!DI$4,'annual Consensus'!$C$3:$AE$3,0)))</f>
        <v>0</v>
      </c>
      <c r="DJ57" s="18">
        <f>IF(ISNA(INDEX('annual Consensus'!$C$4:$AE$210,MATCH('per month Consensus'!$CE57,'annual Consensus'!$B$4:$B$210,0),MATCH('per month Consensus'!DJ$4,'annual Consensus'!$C$3:$AE$3,0))),"",INDEX('annual Consensus'!$C$4:$AE$210,MATCH('per month Consensus'!$CE57,'annual Consensus'!$B$4:$B$210,0),MATCH('per month Consensus'!DJ$4,'annual Consensus'!$C$3:$AE$3,0)))</f>
        <v>0</v>
      </c>
      <c r="DK57" s="18">
        <f>IF(ISNA(INDEX('annual Consensus'!$C$4:$AE$210,MATCH('per month Consensus'!$CE57,'annual Consensus'!$B$4:$B$210,0),MATCH('per month Consensus'!DK$4,'annual Consensus'!$C$3:$AE$3,0))),"",INDEX('annual Consensus'!$C$4:$AE$210,MATCH('per month Consensus'!$CE57,'annual Consensus'!$B$4:$B$210,0),MATCH('per month Consensus'!DK$4,'annual Consensus'!$C$3:$AE$3,0)))</f>
        <v>0</v>
      </c>
      <c r="DL57" s="18">
        <f>IF(ISNA(INDEX('annual Consensus'!$C$4:$AE$210,MATCH('per month Consensus'!$CE57,'annual Consensus'!$B$4:$B$210,0),MATCH('per month Consensus'!DL$4,'annual Consensus'!$C$3:$AE$3,0))),"",INDEX('annual Consensus'!$C$4:$AE$210,MATCH('per month Consensus'!$CE57,'annual Consensus'!$B$4:$B$210,0),MATCH('per month Consensus'!DL$4,'annual Consensus'!$C$3:$AE$3,0)))</f>
        <v>0</v>
      </c>
      <c r="DM57" s="18">
        <f>IF(ISNA(INDEX('annual Consensus'!$C$4:$AE$210,MATCH('per month Consensus'!$CE57,'annual Consensus'!$B$4:$B$210,0),MATCH('per month Consensus'!DM$4,'annual Consensus'!$C$3:$AE$3,0))),"",INDEX('annual Consensus'!$C$4:$AE$210,MATCH('per month Consensus'!$CE57,'annual Consensus'!$B$4:$B$210,0),MATCH('per month Consensus'!DM$4,'annual Consensus'!$C$3:$AE$3,0)))</f>
        <v>0</v>
      </c>
      <c r="DN57" s="18">
        <f>IF(ISNA(INDEX('annual Consensus'!$C$4:$AE$210,MATCH('per month Consensus'!$CE57,'annual Consensus'!$B$4:$B$210,0),MATCH('per month Consensus'!DN$4,'annual Consensus'!$C$3:$AE$3,0))),"",INDEX('annual Consensus'!$C$4:$AE$210,MATCH('per month Consensus'!$CE57,'annual Consensus'!$B$4:$B$210,0),MATCH('per month Consensus'!DN$4,'annual Consensus'!$C$3:$AE$3,0)))</f>
        <v>0</v>
      </c>
      <c r="DO57" s="18">
        <f>IF(ISNA(INDEX('annual Consensus'!$C$4:$AE$210,MATCH('per month Consensus'!$CE57,'annual Consensus'!$B$4:$B$210,0),MATCH('per month Consensus'!DO$4,'annual Consensus'!$C$3:$AE$3,0))),"",INDEX('annual Consensus'!$C$4:$AE$210,MATCH('per month Consensus'!$CE57,'annual Consensus'!$B$4:$B$210,0),MATCH('per month Consensus'!DO$4,'annual Consensus'!$C$3:$AE$3,0)))</f>
        <v>0</v>
      </c>
      <c r="DR57" s="18">
        <f t="shared" si="2"/>
        <v>2.1</v>
      </c>
      <c r="DS57" s="18" t="str">
        <f t="shared" si="3"/>
        <v/>
      </c>
      <c r="DT57" s="18">
        <f t="shared" si="4"/>
        <v>1.9</v>
      </c>
      <c r="DU57" s="18" t="str">
        <f t="shared" si="5"/>
        <v/>
      </c>
      <c r="DV57" s="18" t="str">
        <f t="shared" si="6"/>
        <v/>
      </c>
      <c r="DW57" s="18" t="str">
        <f t="shared" si="7"/>
        <v/>
      </c>
      <c r="DX57" s="18" t="str">
        <f t="shared" si="8"/>
        <v/>
      </c>
      <c r="DY57" s="18" t="str">
        <f t="shared" si="9"/>
        <v/>
      </c>
      <c r="DZ57" s="18" t="str">
        <f t="shared" si="10"/>
        <v/>
      </c>
      <c r="EA57" s="18" t="str">
        <f t="shared" si="11"/>
        <v/>
      </c>
      <c r="EB57" s="18" t="str">
        <f t="shared" si="12"/>
        <v/>
      </c>
      <c r="EC57" s="18" t="str">
        <f t="shared" si="13"/>
        <v/>
      </c>
      <c r="ED57" s="18" t="str">
        <f t="shared" si="14"/>
        <v/>
      </c>
      <c r="EE57" s="18" t="str">
        <f t="shared" si="15"/>
        <v/>
      </c>
      <c r="EF57" s="18" t="str">
        <f t="shared" si="16"/>
        <v/>
      </c>
      <c r="EG57" s="18" t="str">
        <f t="shared" si="17"/>
        <v/>
      </c>
      <c r="EH57" s="18" t="str">
        <f t="shared" si="18"/>
        <v/>
      </c>
      <c r="EI57" s="18" t="str">
        <f t="shared" si="19"/>
        <v/>
      </c>
      <c r="EJ57" s="18" t="str">
        <f t="shared" si="20"/>
        <v/>
      </c>
      <c r="EK57" s="18" t="str">
        <f t="shared" si="21"/>
        <v/>
      </c>
      <c r="EL57" s="18" t="str">
        <f t="shared" si="22"/>
        <v/>
      </c>
      <c r="EM57" s="18" t="str">
        <f t="shared" si="23"/>
        <v/>
      </c>
      <c r="EN57" s="18" t="str">
        <f t="shared" si="24"/>
        <v/>
      </c>
      <c r="EO57" s="18" t="str">
        <f t="shared" si="25"/>
        <v/>
      </c>
      <c r="EP57" s="18" t="str">
        <f t="shared" si="26"/>
        <v/>
      </c>
      <c r="EQ57" s="18" t="str">
        <f t="shared" si="27"/>
        <v/>
      </c>
      <c r="ER57" s="18" t="str">
        <f t="shared" si="28"/>
        <v/>
      </c>
      <c r="ES57" s="18" t="str">
        <f t="shared" si="29"/>
        <v/>
      </c>
      <c r="ET57" s="18" t="str">
        <f t="shared" si="30"/>
        <v/>
      </c>
      <c r="EV57" s="86">
        <v>37561</v>
      </c>
      <c r="EW57" s="57" t="str">
        <f>IF(ISNA(VLOOKUP('per month Consensus'!$EV57,'5y averages Consensus'!$AG$9:$AK$36,'per month Consensus'!EW$2,FALSE)),"",VLOOKUP('per month Consensus'!$EV57,'5y averages Consensus'!$AG$9:$AK$36,'per month Consensus'!EW$2,FALSE))</f>
        <v/>
      </c>
      <c r="EX57" s="58" t="str">
        <f>IF(ISNA(VLOOKUP('per month Consensus'!$EV57,'5y averages Consensus'!$AG$9:$AK$36,'per month Consensus'!EX$2,FALSE)),"",VLOOKUP('per month Consensus'!$EV57,'5y averages Consensus'!$AG$9:$AK$36,'per month Consensus'!EX$2,FALSE))</f>
        <v/>
      </c>
      <c r="EY57" s="58" t="str">
        <f>IF(ISNA(VLOOKUP('per month Consensus'!$EV57,'5y averages Consensus'!$AG$9:$AK$36,'per month Consensus'!EY$2,FALSE)),"",VLOOKUP('per month Consensus'!$EV57,'5y averages Consensus'!$AG$9:$AK$36,'per month Consensus'!EY$2,FALSE))</f>
        <v/>
      </c>
      <c r="EZ57" s="59" t="str">
        <f>IF(ISNA(VLOOKUP('per month Consensus'!$EV57,'5y averages Consensus'!$AG$9:$AK$36,'per month Consensus'!EZ$2,FALSE)),"",VLOOKUP('per month Consensus'!$EV57,'5y averages Consensus'!$AG$9:$AK$36,'per month Consensus'!EZ$2,FALSE))</f>
        <v/>
      </c>
      <c r="FB57" s="53" t="str">
        <f t="shared" si="31"/>
        <v/>
      </c>
      <c r="FC57" s="53" t="str">
        <f t="shared" si="32"/>
        <v/>
      </c>
      <c r="FD57" s="53" t="str">
        <f t="shared" si="33"/>
        <v/>
      </c>
      <c r="FE57" s="53" t="str">
        <f t="shared" si="34"/>
        <v/>
      </c>
    </row>
    <row r="58" spans="2:161" x14ac:dyDescent="0.25">
      <c r="B58" s="22">
        <v>41699</v>
      </c>
      <c r="C58" s="18">
        <f>VLOOKUP($B58,'Data Consensus annual'!$BH$9:$BN$215,'per month Consensus'!C$1, FALSE)</f>
        <v>0.94194735378207195</v>
      </c>
      <c r="D58" s="18">
        <f>VLOOKUP($B58,'Data Consensus annual'!$BH$9:$BN$215,'per month Consensus'!D$1, FALSE)</f>
        <v>1.3280200568384772</v>
      </c>
      <c r="E58" s="18" t="str">
        <f>VLOOKUP($B58,'Data Consensus annual'!$BH$9:$BN$215,'per month Consensus'!E$1)</f>
        <v/>
      </c>
      <c r="F58" s="18">
        <f>VLOOKUP($B58,'quarters Consensus'!$FV$9:$GC$60,'per month Consensus'!J$1,FALSE)</f>
        <v>0.9</v>
      </c>
      <c r="G58" s="18">
        <f>VLOOKUP($B58,'quarters Consensus'!$FV$9:$GC$60,'per month Consensus'!K$1,FALSE)</f>
        <v>0.9</v>
      </c>
      <c r="H58" s="18">
        <f>VLOOKUP($B58,'quarters Consensus'!$FV$9:$GC$60,'per month Consensus'!L$1,FALSE)</f>
        <v>1.2</v>
      </c>
      <c r="I58" s="18">
        <f>VLOOKUP($B58,'quarters Consensus'!$FV$9:$GC$60,'per month Consensus'!M$1,FALSE)</f>
        <v>1.3</v>
      </c>
      <c r="J58" s="18">
        <f>VLOOKUP($B58,'quarters Consensus'!$FV$9:$GC$60,'per month Consensus'!N$1,FALSE)</f>
        <v>1.3</v>
      </c>
      <c r="K58" s="18">
        <f>VLOOKUP($B58,'quarters Consensus'!$FV$9:$GC$60,'per month Consensus'!O$1,FALSE)</f>
        <v>1.3</v>
      </c>
      <c r="L58" s="18">
        <f>VLOOKUP($B58,'quarters Consensus'!$FV$9:$GC$60,'per month Consensus'!P$1,FALSE)</f>
        <v>1.3</v>
      </c>
      <c r="CE58" s="14">
        <v>37591</v>
      </c>
      <c r="CF58" s="18">
        <f>IF(ISNA(VLOOKUP($CE58,'quarters Consensus'!$FV$9:$GC$60,'per month Consensus'!J$1,FALSE)),"",VLOOKUP($CE58,'quarters Consensus'!$FV$9:$GC$60,'per month Consensus'!J$1,FALSE))</f>
        <v>1.9</v>
      </c>
      <c r="CG58" s="18">
        <f>IF(ISNA(VLOOKUP($CE58,'quarters Consensus'!$FV$9:$GC$60,'per month Consensus'!K$1,FALSE)),"",VLOOKUP($CE58,'quarters Consensus'!$FV$9:$GC$60,'per month Consensus'!K$1,FALSE))</f>
        <v>1.7</v>
      </c>
      <c r="CH58" s="18">
        <f>IF(ISNA(VLOOKUP($CE58,'quarters Consensus'!$FV$9:$GC$60,'per month Consensus'!L$1,FALSE)),"",VLOOKUP($CE58,'quarters Consensus'!$FV$9:$GC$60,'per month Consensus'!L$1,FALSE))</f>
        <v>1.7</v>
      </c>
      <c r="CI58" s="18">
        <f>IF(ISNA(VLOOKUP($CE58,'quarters Consensus'!$FV$9:$GC$60,'per month Consensus'!M$1,FALSE)),"",VLOOKUP($CE58,'quarters Consensus'!$FV$9:$GC$60,'per month Consensus'!M$1,FALSE))</f>
        <v>1.7</v>
      </c>
      <c r="CJ58" s="18">
        <f>IF(ISNA(VLOOKUP($CE58,'quarters Consensus'!$FV$9:$GC$60,'per month Consensus'!N$1,FALSE)),"",VLOOKUP($CE58,'quarters Consensus'!$FV$9:$GC$60,'per month Consensus'!N$1,FALSE))</f>
        <v>1.7</v>
      </c>
      <c r="CK58" s="18">
        <f>IF(ISNA(VLOOKUP($CE58,'quarters Consensus'!$FV$9:$GC$60,'per month Consensus'!O$1,FALSE)),"",VLOOKUP($CE58,'quarters Consensus'!$FV$9:$GC$60,'per month Consensus'!O$1,FALSE))</f>
        <v>1.8</v>
      </c>
      <c r="CL58" s="18"/>
      <c r="CM58" s="18">
        <f>IF(ISNA(INDEX('annual Consensus'!$C$4:$AE$210,MATCH('per month Consensus'!$CE58,'annual Consensus'!$B$4:$B$210,0),MATCH('per month Consensus'!CM$4,'annual Consensus'!$C$3:$AE$3,0))),"",INDEX('annual Consensus'!$C$4:$AE$210,MATCH('per month Consensus'!$CE58,'annual Consensus'!$B$4:$B$210,0),MATCH('per month Consensus'!CM$4,'annual Consensus'!$C$3:$AE$3,0)))</f>
        <v>2.2201470642470991</v>
      </c>
      <c r="CN58" s="18">
        <f>IF(ISNA(INDEX('annual Consensus'!$C$4:$AE$210,MATCH('per month Consensus'!$CE58,'annual Consensus'!$B$4:$B$210,0),MATCH('per month Consensus'!CN$4,'annual Consensus'!$C$3:$AE$3,0))),"",INDEX('annual Consensus'!$C$4:$AE$210,MATCH('per month Consensus'!$CE58,'annual Consensus'!$B$4:$B$210,0),MATCH('per month Consensus'!CN$4,'annual Consensus'!$C$3:$AE$3,0)))</f>
        <v>1.7648202935057</v>
      </c>
      <c r="CO58" s="18">
        <f>IF(ISNA(INDEX('annual Consensus'!$C$4:$AE$210,MATCH('per month Consensus'!$CE58,'annual Consensus'!$B$4:$B$210,0),MATCH('per month Consensus'!CO$4,'annual Consensus'!$C$3:$AE$3,0))),"",INDEX('annual Consensus'!$C$4:$AE$210,MATCH('per month Consensus'!$CE58,'annual Consensus'!$B$4:$B$210,0),MATCH('per month Consensus'!CO$4,'annual Consensus'!$C$3:$AE$3,0)))</f>
        <v>0</v>
      </c>
      <c r="CP58" s="18">
        <f>IF(ISNA(INDEX('annual Consensus'!$C$4:$AE$210,MATCH('per month Consensus'!$CE58,'annual Consensus'!$B$4:$B$210,0),MATCH('per month Consensus'!CP$4,'annual Consensus'!$C$3:$AE$3,0))),"",INDEX('annual Consensus'!$C$4:$AE$210,MATCH('per month Consensus'!$CE58,'annual Consensus'!$B$4:$B$210,0),MATCH('per month Consensus'!CP$4,'annual Consensus'!$C$3:$AE$3,0)))</f>
        <v>0</v>
      </c>
      <c r="CQ58" s="18">
        <f>IF(ISNA(INDEX('annual Consensus'!$C$4:$AE$210,MATCH('per month Consensus'!$CE58,'annual Consensus'!$B$4:$B$210,0),MATCH('per month Consensus'!CQ$4,'annual Consensus'!$C$3:$AE$3,0))),"",INDEX('annual Consensus'!$C$4:$AE$210,MATCH('per month Consensus'!$CE58,'annual Consensus'!$B$4:$B$210,0),MATCH('per month Consensus'!CQ$4,'annual Consensus'!$C$3:$AE$3,0)))</f>
        <v>0</v>
      </c>
      <c r="CR58" s="18">
        <f>IF(ISNA(INDEX('annual Consensus'!$C$4:$AE$210,MATCH('per month Consensus'!$CE58,'annual Consensus'!$B$4:$B$210,0),MATCH('per month Consensus'!CR$4,'annual Consensus'!$C$3:$AE$3,0))),"",INDEX('annual Consensus'!$C$4:$AE$210,MATCH('per month Consensus'!$CE58,'annual Consensus'!$B$4:$B$210,0),MATCH('per month Consensus'!CR$4,'annual Consensus'!$C$3:$AE$3,0)))</f>
        <v>0</v>
      </c>
      <c r="CS58" s="18">
        <f>IF(ISNA(INDEX('annual Consensus'!$C$4:$AE$210,MATCH('per month Consensus'!$CE58,'annual Consensus'!$B$4:$B$210,0),MATCH('per month Consensus'!CS$4,'annual Consensus'!$C$3:$AE$3,0))),"",INDEX('annual Consensus'!$C$4:$AE$210,MATCH('per month Consensus'!$CE58,'annual Consensus'!$B$4:$B$210,0),MATCH('per month Consensus'!CS$4,'annual Consensus'!$C$3:$AE$3,0)))</f>
        <v>0</v>
      </c>
      <c r="CT58" s="18">
        <f>IF(ISNA(INDEX('annual Consensus'!$C$4:$AE$210,MATCH('per month Consensus'!$CE58,'annual Consensus'!$B$4:$B$210,0),MATCH('per month Consensus'!CT$4,'annual Consensus'!$C$3:$AE$3,0))),"",INDEX('annual Consensus'!$C$4:$AE$210,MATCH('per month Consensus'!$CE58,'annual Consensus'!$B$4:$B$210,0),MATCH('per month Consensus'!CT$4,'annual Consensus'!$C$3:$AE$3,0)))</f>
        <v>0</v>
      </c>
      <c r="CU58" s="18">
        <f>IF(ISNA(INDEX('annual Consensus'!$C$4:$AE$210,MATCH('per month Consensus'!$CE58,'annual Consensus'!$B$4:$B$210,0),MATCH('per month Consensus'!CU$4,'annual Consensus'!$C$3:$AE$3,0))),"",INDEX('annual Consensus'!$C$4:$AE$210,MATCH('per month Consensus'!$CE58,'annual Consensus'!$B$4:$B$210,0),MATCH('per month Consensus'!CU$4,'annual Consensus'!$C$3:$AE$3,0)))</f>
        <v>0</v>
      </c>
      <c r="CV58" s="18">
        <f>IF(ISNA(INDEX('annual Consensus'!$C$4:$AE$210,MATCH('per month Consensus'!$CE58,'annual Consensus'!$B$4:$B$210,0),MATCH('per month Consensus'!CV$4,'annual Consensus'!$C$3:$AE$3,0))),"",INDEX('annual Consensus'!$C$4:$AE$210,MATCH('per month Consensus'!$CE58,'annual Consensus'!$B$4:$B$210,0),MATCH('per month Consensus'!CV$4,'annual Consensus'!$C$3:$AE$3,0)))</f>
        <v>0</v>
      </c>
      <c r="CW58" s="18">
        <f>IF(ISNA(INDEX('annual Consensus'!$C$4:$AE$210,MATCH('per month Consensus'!$CE58,'annual Consensus'!$B$4:$B$210,0),MATCH('per month Consensus'!CW$4,'annual Consensus'!$C$3:$AE$3,0))),"",INDEX('annual Consensus'!$C$4:$AE$210,MATCH('per month Consensus'!$CE58,'annual Consensus'!$B$4:$B$210,0),MATCH('per month Consensus'!CW$4,'annual Consensus'!$C$3:$AE$3,0)))</f>
        <v>0</v>
      </c>
      <c r="CX58" s="18">
        <f>IF(ISNA(INDEX('annual Consensus'!$C$4:$AE$210,MATCH('per month Consensus'!$CE58,'annual Consensus'!$B$4:$B$210,0),MATCH('per month Consensus'!CX$4,'annual Consensus'!$C$3:$AE$3,0))),"",INDEX('annual Consensus'!$C$4:$AE$210,MATCH('per month Consensus'!$CE58,'annual Consensus'!$B$4:$B$210,0),MATCH('per month Consensus'!CX$4,'annual Consensus'!$C$3:$AE$3,0)))</f>
        <v>0</v>
      </c>
      <c r="CY58" s="18">
        <f>IF(ISNA(INDEX('annual Consensus'!$C$4:$AE$210,MATCH('per month Consensus'!$CE58,'annual Consensus'!$B$4:$B$210,0),MATCH('per month Consensus'!CY$4,'annual Consensus'!$C$3:$AE$3,0))),"",INDEX('annual Consensus'!$C$4:$AE$210,MATCH('per month Consensus'!$CE58,'annual Consensus'!$B$4:$B$210,0),MATCH('per month Consensus'!CY$4,'annual Consensus'!$C$3:$AE$3,0)))</f>
        <v>0</v>
      </c>
      <c r="CZ58" s="18">
        <f>IF(ISNA(INDEX('annual Consensus'!$C$4:$AE$210,MATCH('per month Consensus'!$CE58,'annual Consensus'!$B$4:$B$210,0),MATCH('per month Consensus'!CZ$4,'annual Consensus'!$C$3:$AE$3,0))),"",INDEX('annual Consensus'!$C$4:$AE$210,MATCH('per month Consensus'!$CE58,'annual Consensus'!$B$4:$B$210,0),MATCH('per month Consensus'!CZ$4,'annual Consensus'!$C$3:$AE$3,0)))</f>
        <v>0</v>
      </c>
      <c r="DA58" s="18">
        <f>IF(ISNA(INDEX('annual Consensus'!$C$4:$AE$210,MATCH('per month Consensus'!$CE58,'annual Consensus'!$B$4:$B$210,0),MATCH('per month Consensus'!DA$4,'annual Consensus'!$C$3:$AE$3,0))),"",INDEX('annual Consensus'!$C$4:$AE$210,MATCH('per month Consensus'!$CE58,'annual Consensus'!$B$4:$B$210,0),MATCH('per month Consensus'!DA$4,'annual Consensus'!$C$3:$AE$3,0)))</f>
        <v>0</v>
      </c>
      <c r="DB58" s="18">
        <f>IF(ISNA(INDEX('annual Consensus'!$C$4:$AE$210,MATCH('per month Consensus'!$CE58,'annual Consensus'!$B$4:$B$210,0),MATCH('per month Consensus'!DB$4,'annual Consensus'!$C$3:$AE$3,0))),"",INDEX('annual Consensus'!$C$4:$AE$210,MATCH('per month Consensus'!$CE58,'annual Consensus'!$B$4:$B$210,0),MATCH('per month Consensus'!DB$4,'annual Consensus'!$C$3:$AE$3,0)))</f>
        <v>0</v>
      </c>
      <c r="DC58" s="18">
        <f>IF(ISNA(INDEX('annual Consensus'!$C$4:$AE$210,MATCH('per month Consensus'!$CE58,'annual Consensus'!$B$4:$B$210,0),MATCH('per month Consensus'!DC$4,'annual Consensus'!$C$3:$AE$3,0))),"",INDEX('annual Consensus'!$C$4:$AE$210,MATCH('per month Consensus'!$CE58,'annual Consensus'!$B$4:$B$210,0),MATCH('per month Consensus'!DC$4,'annual Consensus'!$C$3:$AE$3,0)))</f>
        <v>0</v>
      </c>
      <c r="DD58" s="18">
        <f>IF(ISNA(INDEX('annual Consensus'!$C$4:$AE$210,MATCH('per month Consensus'!$CE58,'annual Consensus'!$B$4:$B$210,0),MATCH('per month Consensus'!DD$4,'annual Consensus'!$C$3:$AE$3,0))),"",INDEX('annual Consensus'!$C$4:$AE$210,MATCH('per month Consensus'!$CE58,'annual Consensus'!$B$4:$B$210,0),MATCH('per month Consensus'!DD$4,'annual Consensus'!$C$3:$AE$3,0)))</f>
        <v>0</v>
      </c>
      <c r="DE58" s="18">
        <f>IF(ISNA(INDEX('annual Consensus'!$C$4:$AE$210,MATCH('per month Consensus'!$CE58,'annual Consensus'!$B$4:$B$210,0),MATCH('per month Consensus'!DE$4,'annual Consensus'!$C$3:$AE$3,0))),"",INDEX('annual Consensus'!$C$4:$AE$210,MATCH('per month Consensus'!$CE58,'annual Consensus'!$B$4:$B$210,0),MATCH('per month Consensus'!DE$4,'annual Consensus'!$C$3:$AE$3,0)))</f>
        <v>0</v>
      </c>
      <c r="DF58" s="18">
        <f>IF(ISNA(INDEX('annual Consensus'!$C$4:$AE$210,MATCH('per month Consensus'!$CE58,'annual Consensus'!$B$4:$B$210,0),MATCH('per month Consensus'!DF$4,'annual Consensus'!$C$3:$AE$3,0))),"",INDEX('annual Consensus'!$C$4:$AE$210,MATCH('per month Consensus'!$CE58,'annual Consensus'!$B$4:$B$210,0),MATCH('per month Consensus'!DF$4,'annual Consensus'!$C$3:$AE$3,0)))</f>
        <v>0</v>
      </c>
      <c r="DG58" s="18">
        <f>IF(ISNA(INDEX('annual Consensus'!$C$4:$AE$210,MATCH('per month Consensus'!$CE58,'annual Consensus'!$B$4:$B$210,0),MATCH('per month Consensus'!DG$4,'annual Consensus'!$C$3:$AE$3,0))),"",INDEX('annual Consensus'!$C$4:$AE$210,MATCH('per month Consensus'!$CE58,'annual Consensus'!$B$4:$B$210,0),MATCH('per month Consensus'!DG$4,'annual Consensus'!$C$3:$AE$3,0)))</f>
        <v>0</v>
      </c>
      <c r="DH58" s="18">
        <f>IF(ISNA(INDEX('annual Consensus'!$C$4:$AE$210,MATCH('per month Consensus'!$CE58,'annual Consensus'!$B$4:$B$210,0),MATCH('per month Consensus'!DH$4,'annual Consensus'!$C$3:$AE$3,0))),"",INDEX('annual Consensus'!$C$4:$AE$210,MATCH('per month Consensus'!$CE58,'annual Consensus'!$B$4:$B$210,0),MATCH('per month Consensus'!DH$4,'annual Consensus'!$C$3:$AE$3,0)))</f>
        <v>0</v>
      </c>
      <c r="DI58" s="18">
        <f>IF(ISNA(INDEX('annual Consensus'!$C$4:$AE$210,MATCH('per month Consensus'!$CE58,'annual Consensus'!$B$4:$B$210,0),MATCH('per month Consensus'!DI$4,'annual Consensus'!$C$3:$AE$3,0))),"",INDEX('annual Consensus'!$C$4:$AE$210,MATCH('per month Consensus'!$CE58,'annual Consensus'!$B$4:$B$210,0),MATCH('per month Consensus'!DI$4,'annual Consensus'!$C$3:$AE$3,0)))</f>
        <v>0</v>
      </c>
      <c r="DJ58" s="18">
        <f>IF(ISNA(INDEX('annual Consensus'!$C$4:$AE$210,MATCH('per month Consensus'!$CE58,'annual Consensus'!$B$4:$B$210,0),MATCH('per month Consensus'!DJ$4,'annual Consensus'!$C$3:$AE$3,0))),"",INDEX('annual Consensus'!$C$4:$AE$210,MATCH('per month Consensus'!$CE58,'annual Consensus'!$B$4:$B$210,0),MATCH('per month Consensus'!DJ$4,'annual Consensus'!$C$3:$AE$3,0)))</f>
        <v>0</v>
      </c>
      <c r="DK58" s="18">
        <f>IF(ISNA(INDEX('annual Consensus'!$C$4:$AE$210,MATCH('per month Consensus'!$CE58,'annual Consensus'!$B$4:$B$210,0),MATCH('per month Consensus'!DK$4,'annual Consensus'!$C$3:$AE$3,0))),"",INDEX('annual Consensus'!$C$4:$AE$210,MATCH('per month Consensus'!$CE58,'annual Consensus'!$B$4:$B$210,0),MATCH('per month Consensus'!DK$4,'annual Consensus'!$C$3:$AE$3,0)))</f>
        <v>0</v>
      </c>
      <c r="DL58" s="18">
        <f>IF(ISNA(INDEX('annual Consensus'!$C$4:$AE$210,MATCH('per month Consensus'!$CE58,'annual Consensus'!$B$4:$B$210,0),MATCH('per month Consensus'!DL$4,'annual Consensus'!$C$3:$AE$3,0))),"",INDEX('annual Consensus'!$C$4:$AE$210,MATCH('per month Consensus'!$CE58,'annual Consensus'!$B$4:$B$210,0),MATCH('per month Consensus'!DL$4,'annual Consensus'!$C$3:$AE$3,0)))</f>
        <v>0</v>
      </c>
      <c r="DM58" s="18">
        <f>IF(ISNA(INDEX('annual Consensus'!$C$4:$AE$210,MATCH('per month Consensus'!$CE58,'annual Consensus'!$B$4:$B$210,0),MATCH('per month Consensus'!DM$4,'annual Consensus'!$C$3:$AE$3,0))),"",INDEX('annual Consensus'!$C$4:$AE$210,MATCH('per month Consensus'!$CE58,'annual Consensus'!$B$4:$B$210,0),MATCH('per month Consensus'!DM$4,'annual Consensus'!$C$3:$AE$3,0)))</f>
        <v>0</v>
      </c>
      <c r="DN58" s="18">
        <f>IF(ISNA(INDEX('annual Consensus'!$C$4:$AE$210,MATCH('per month Consensus'!$CE58,'annual Consensus'!$B$4:$B$210,0),MATCH('per month Consensus'!DN$4,'annual Consensus'!$C$3:$AE$3,0))),"",INDEX('annual Consensus'!$C$4:$AE$210,MATCH('per month Consensus'!$CE58,'annual Consensus'!$B$4:$B$210,0),MATCH('per month Consensus'!DN$4,'annual Consensus'!$C$3:$AE$3,0)))</f>
        <v>0</v>
      </c>
      <c r="DO58" s="18">
        <f>IF(ISNA(INDEX('annual Consensus'!$C$4:$AE$210,MATCH('per month Consensus'!$CE58,'annual Consensus'!$B$4:$B$210,0),MATCH('per month Consensus'!DO$4,'annual Consensus'!$C$3:$AE$3,0))),"",INDEX('annual Consensus'!$C$4:$AE$210,MATCH('per month Consensus'!$CE58,'annual Consensus'!$B$4:$B$210,0),MATCH('per month Consensus'!DO$4,'annual Consensus'!$C$3:$AE$3,0)))</f>
        <v>0</v>
      </c>
      <c r="DR58" s="18">
        <f t="shared" si="2"/>
        <v>2.2201470642470991</v>
      </c>
      <c r="DS58" s="18">
        <f t="shared" si="3"/>
        <v>1.7648202935057</v>
      </c>
      <c r="DT58" s="18" t="str">
        <f t="shared" si="4"/>
        <v/>
      </c>
      <c r="DU58" s="18" t="str">
        <f t="shared" si="5"/>
        <v/>
      </c>
      <c r="DV58" s="18" t="str">
        <f t="shared" si="6"/>
        <v/>
      </c>
      <c r="DW58" s="18" t="str">
        <f t="shared" si="7"/>
        <v/>
      </c>
      <c r="DX58" s="18" t="str">
        <f t="shared" si="8"/>
        <v/>
      </c>
      <c r="DY58" s="18" t="str">
        <f t="shared" si="9"/>
        <v/>
      </c>
      <c r="DZ58" s="18" t="str">
        <f t="shared" si="10"/>
        <v/>
      </c>
      <c r="EA58" s="18" t="str">
        <f t="shared" si="11"/>
        <v/>
      </c>
      <c r="EB58" s="18" t="str">
        <f t="shared" si="12"/>
        <v/>
      </c>
      <c r="EC58" s="18" t="str">
        <f t="shared" si="13"/>
        <v/>
      </c>
      <c r="ED58" s="18" t="str">
        <f t="shared" si="14"/>
        <v/>
      </c>
      <c r="EE58" s="18" t="str">
        <f t="shared" si="15"/>
        <v/>
      </c>
      <c r="EF58" s="18" t="str">
        <f t="shared" si="16"/>
        <v/>
      </c>
      <c r="EG58" s="18" t="str">
        <f t="shared" si="17"/>
        <v/>
      </c>
      <c r="EH58" s="18" t="str">
        <f t="shared" si="18"/>
        <v/>
      </c>
      <c r="EI58" s="18" t="str">
        <f t="shared" si="19"/>
        <v/>
      </c>
      <c r="EJ58" s="18" t="str">
        <f t="shared" si="20"/>
        <v/>
      </c>
      <c r="EK58" s="18" t="str">
        <f t="shared" si="21"/>
        <v/>
      </c>
      <c r="EL58" s="18" t="str">
        <f t="shared" si="22"/>
        <v/>
      </c>
      <c r="EM58" s="18" t="str">
        <f t="shared" si="23"/>
        <v/>
      </c>
      <c r="EN58" s="18" t="str">
        <f t="shared" si="24"/>
        <v/>
      </c>
      <c r="EO58" s="18" t="str">
        <f t="shared" si="25"/>
        <v/>
      </c>
      <c r="EP58" s="18" t="str">
        <f t="shared" si="26"/>
        <v/>
      </c>
      <c r="EQ58" s="18" t="str">
        <f t="shared" si="27"/>
        <v/>
      </c>
      <c r="ER58" s="18" t="str">
        <f t="shared" si="28"/>
        <v/>
      </c>
      <c r="ES58" s="18" t="str">
        <f t="shared" si="29"/>
        <v/>
      </c>
      <c r="ET58" s="18" t="str">
        <f t="shared" si="30"/>
        <v/>
      </c>
      <c r="EV58" s="86">
        <v>37591</v>
      </c>
      <c r="EW58" s="57" t="str">
        <f>IF(ISNA(VLOOKUP('per month Consensus'!$EV58,'5y averages Consensus'!$AG$9:$AK$36,'per month Consensus'!EW$2,FALSE)),"",VLOOKUP('per month Consensus'!$EV58,'5y averages Consensus'!$AG$9:$AK$36,'per month Consensus'!EW$2,FALSE))</f>
        <v/>
      </c>
      <c r="EX58" s="48" t="str">
        <f>IF(ISNA(VLOOKUP('per month Consensus'!$EV58,'5y averages Consensus'!$AG$9:$AK$36,'per month Consensus'!EX$2,FALSE)),"",VLOOKUP('per month Consensus'!$EV58,'5y averages Consensus'!$AG$9:$AK$36,'per month Consensus'!EX$2,FALSE))</f>
        <v/>
      </c>
      <c r="EY58" s="48" t="str">
        <f>IF(ISNA(VLOOKUP('per month Consensus'!$EV58,'5y averages Consensus'!$AG$9:$AK$36,'per month Consensus'!EY$2,FALSE)),"",VLOOKUP('per month Consensus'!$EV58,'5y averages Consensus'!$AG$9:$AK$36,'per month Consensus'!EY$2,FALSE))</f>
        <v/>
      </c>
      <c r="EZ58" s="49" t="str">
        <f>IF(ISNA(VLOOKUP('per month Consensus'!$EV58,'5y averages Consensus'!$AG$9:$AK$36,'per month Consensus'!EZ$2,FALSE)),"",VLOOKUP('per month Consensus'!$EV58,'5y averages Consensus'!$AG$9:$AK$36,'per month Consensus'!EZ$2,FALSE))</f>
        <v/>
      </c>
      <c r="FB58" s="53" t="str">
        <f t="shared" si="31"/>
        <v/>
      </c>
      <c r="FC58" s="53" t="str">
        <f t="shared" si="32"/>
        <v/>
      </c>
      <c r="FD58" s="53" t="str">
        <f t="shared" si="33"/>
        <v/>
      </c>
      <c r="FE58" s="53" t="str">
        <f t="shared" si="34"/>
        <v/>
      </c>
    </row>
    <row r="59" spans="2:161" x14ac:dyDescent="0.25">
      <c r="B59" s="22">
        <v>42064</v>
      </c>
      <c r="C59" s="18">
        <f>VLOOKUP($B59,'Data Consensus annual'!$BH$9:$BN$215,'per month Consensus'!C$1, FALSE)</f>
        <v>5.1274324947917877E-3</v>
      </c>
      <c r="D59" s="18">
        <f>VLOOKUP($B59,'Data Consensus annual'!$BH$9:$BN$215,'per month Consensus'!D$1, FALSE)</f>
        <v>1.1686420996017419</v>
      </c>
      <c r="E59" s="18" t="str">
        <f>VLOOKUP($B59,'Data Consensus annual'!$BH$9:$BN$215,'per month Consensus'!E$1)</f>
        <v/>
      </c>
      <c r="F59" s="18">
        <f>VLOOKUP($B59,'quarters Consensus'!$FV$9:$GC$60,'per month Consensus'!J$1,FALSE)</f>
        <v>-0.1</v>
      </c>
      <c r="G59" s="18">
        <f>VLOOKUP($B59,'quarters Consensus'!$FV$9:$GC$60,'per month Consensus'!K$1,FALSE)</f>
        <v>0.1</v>
      </c>
      <c r="H59" s="18">
        <f>VLOOKUP($B59,'quarters Consensus'!$FV$9:$GC$60,'per month Consensus'!L$1,FALSE)</f>
        <v>0.5</v>
      </c>
      <c r="I59" s="18">
        <f>VLOOKUP($B59,'quarters Consensus'!$FV$9:$GC$60,'per month Consensus'!M$1,FALSE)</f>
        <v>1.1000000000000001</v>
      </c>
      <c r="J59" s="18">
        <f>VLOOKUP($B59,'quarters Consensus'!$FV$9:$GC$60,'per month Consensus'!N$1,FALSE)</f>
        <v>1.1000000000000001</v>
      </c>
      <c r="K59" s="18">
        <f>VLOOKUP($B59,'quarters Consensus'!$FV$9:$GC$60,'per month Consensus'!O$1,FALSE)</f>
        <v>1.2</v>
      </c>
      <c r="L59" s="18">
        <f>VLOOKUP($B59,'quarters Consensus'!$FV$9:$GC$60,'per month Consensus'!P$1,FALSE)</f>
        <v>1.2</v>
      </c>
      <c r="CE59" s="14">
        <v>37622</v>
      </c>
      <c r="CF59" s="18" t="str">
        <f>IF(ISNA(VLOOKUP($CE59,'quarters Consensus'!$FV$9:$GC$60,'per month Consensus'!J$1,FALSE)),"",VLOOKUP($CE59,'quarters Consensus'!$FV$9:$GC$60,'per month Consensus'!J$1,FALSE))</f>
        <v/>
      </c>
      <c r="CG59" s="18" t="str">
        <f>IF(ISNA(VLOOKUP($CE59,'quarters Consensus'!$FV$9:$GC$60,'per month Consensus'!K$1,FALSE)),"",VLOOKUP($CE59,'quarters Consensus'!$FV$9:$GC$60,'per month Consensus'!K$1,FALSE))</f>
        <v/>
      </c>
      <c r="CH59" s="18" t="str">
        <f>IF(ISNA(VLOOKUP($CE59,'quarters Consensus'!$FV$9:$GC$60,'per month Consensus'!L$1,FALSE)),"",VLOOKUP($CE59,'quarters Consensus'!$FV$9:$GC$60,'per month Consensus'!L$1,FALSE))</f>
        <v/>
      </c>
      <c r="CI59" s="18" t="str">
        <f>IF(ISNA(VLOOKUP($CE59,'quarters Consensus'!$FV$9:$GC$60,'per month Consensus'!M$1,FALSE)),"",VLOOKUP($CE59,'quarters Consensus'!$FV$9:$GC$60,'per month Consensus'!M$1,FALSE))</f>
        <v/>
      </c>
      <c r="CJ59" s="18" t="str">
        <f>IF(ISNA(VLOOKUP($CE59,'quarters Consensus'!$FV$9:$GC$60,'per month Consensus'!N$1,FALSE)),"",VLOOKUP($CE59,'quarters Consensus'!$FV$9:$GC$60,'per month Consensus'!N$1,FALSE))</f>
        <v/>
      </c>
      <c r="CK59" s="18" t="str">
        <f>IF(ISNA(VLOOKUP($CE59,'quarters Consensus'!$FV$9:$GC$60,'per month Consensus'!O$1,FALSE)),"",VLOOKUP($CE59,'quarters Consensus'!$FV$9:$GC$60,'per month Consensus'!O$1,FALSE))</f>
        <v/>
      </c>
      <c r="CL59" s="18"/>
      <c r="CM59" s="18">
        <f>IF(ISNA(INDEX('annual Consensus'!$C$4:$AE$210,MATCH('per month Consensus'!$CE59,'annual Consensus'!$B$4:$B$210,0),MATCH('per month Consensus'!CM$4,'annual Consensus'!$C$3:$AE$3,0))),"",INDEX('annual Consensus'!$C$4:$AE$210,MATCH('per month Consensus'!$CE59,'annual Consensus'!$B$4:$B$210,0),MATCH('per month Consensus'!CM$4,'annual Consensus'!$C$3:$AE$3,0)))</f>
        <v>1.7240396631712969</v>
      </c>
      <c r="CN59" s="18">
        <f>IF(ISNA(INDEX('annual Consensus'!$C$4:$AE$210,MATCH('per month Consensus'!$CE59,'annual Consensus'!$B$4:$B$210,0),MATCH('per month Consensus'!CN$4,'annual Consensus'!$C$3:$AE$3,0))),"",INDEX('annual Consensus'!$C$4:$AE$210,MATCH('per month Consensus'!$CE59,'annual Consensus'!$B$4:$B$210,0),MATCH('per month Consensus'!CN$4,'annual Consensus'!$C$3:$AE$3,0)))</f>
        <v>0</v>
      </c>
      <c r="CO59" s="18">
        <f>IF(ISNA(INDEX('annual Consensus'!$C$4:$AE$210,MATCH('per month Consensus'!$CE59,'annual Consensus'!$B$4:$B$210,0),MATCH('per month Consensus'!CO$4,'annual Consensus'!$C$3:$AE$3,0))),"",INDEX('annual Consensus'!$C$4:$AE$210,MATCH('per month Consensus'!$CE59,'annual Consensus'!$B$4:$B$210,0),MATCH('per month Consensus'!CO$4,'annual Consensus'!$C$3:$AE$3,0)))</f>
        <v>0</v>
      </c>
      <c r="CP59" s="18">
        <f>IF(ISNA(INDEX('annual Consensus'!$C$4:$AE$210,MATCH('per month Consensus'!$CE59,'annual Consensus'!$B$4:$B$210,0),MATCH('per month Consensus'!CP$4,'annual Consensus'!$C$3:$AE$3,0))),"",INDEX('annual Consensus'!$C$4:$AE$210,MATCH('per month Consensus'!$CE59,'annual Consensus'!$B$4:$B$210,0),MATCH('per month Consensus'!CP$4,'annual Consensus'!$C$3:$AE$3,0)))</f>
        <v>0</v>
      </c>
      <c r="CQ59" s="18">
        <f>IF(ISNA(INDEX('annual Consensus'!$C$4:$AE$210,MATCH('per month Consensus'!$CE59,'annual Consensus'!$B$4:$B$210,0),MATCH('per month Consensus'!CQ$4,'annual Consensus'!$C$3:$AE$3,0))),"",INDEX('annual Consensus'!$C$4:$AE$210,MATCH('per month Consensus'!$CE59,'annual Consensus'!$B$4:$B$210,0),MATCH('per month Consensus'!CQ$4,'annual Consensus'!$C$3:$AE$3,0)))</f>
        <v>0</v>
      </c>
      <c r="CR59" s="18">
        <f>IF(ISNA(INDEX('annual Consensus'!$C$4:$AE$210,MATCH('per month Consensus'!$CE59,'annual Consensus'!$B$4:$B$210,0),MATCH('per month Consensus'!CR$4,'annual Consensus'!$C$3:$AE$3,0))),"",INDEX('annual Consensus'!$C$4:$AE$210,MATCH('per month Consensus'!$CE59,'annual Consensus'!$B$4:$B$210,0),MATCH('per month Consensus'!CR$4,'annual Consensus'!$C$3:$AE$3,0)))</f>
        <v>0</v>
      </c>
      <c r="CS59" s="18">
        <f>IF(ISNA(INDEX('annual Consensus'!$C$4:$AE$210,MATCH('per month Consensus'!$CE59,'annual Consensus'!$B$4:$B$210,0),MATCH('per month Consensus'!CS$4,'annual Consensus'!$C$3:$AE$3,0))),"",INDEX('annual Consensus'!$C$4:$AE$210,MATCH('per month Consensus'!$CE59,'annual Consensus'!$B$4:$B$210,0),MATCH('per month Consensus'!CS$4,'annual Consensus'!$C$3:$AE$3,0)))</f>
        <v>0</v>
      </c>
      <c r="CT59" s="18">
        <f>IF(ISNA(INDEX('annual Consensus'!$C$4:$AE$210,MATCH('per month Consensus'!$CE59,'annual Consensus'!$B$4:$B$210,0),MATCH('per month Consensus'!CT$4,'annual Consensus'!$C$3:$AE$3,0))),"",INDEX('annual Consensus'!$C$4:$AE$210,MATCH('per month Consensus'!$CE59,'annual Consensus'!$B$4:$B$210,0),MATCH('per month Consensus'!CT$4,'annual Consensus'!$C$3:$AE$3,0)))</f>
        <v>0</v>
      </c>
      <c r="CU59" s="18">
        <f>IF(ISNA(INDEX('annual Consensus'!$C$4:$AE$210,MATCH('per month Consensus'!$CE59,'annual Consensus'!$B$4:$B$210,0),MATCH('per month Consensus'!CU$4,'annual Consensus'!$C$3:$AE$3,0))),"",INDEX('annual Consensus'!$C$4:$AE$210,MATCH('per month Consensus'!$CE59,'annual Consensus'!$B$4:$B$210,0),MATCH('per month Consensus'!CU$4,'annual Consensus'!$C$3:$AE$3,0)))</f>
        <v>0</v>
      </c>
      <c r="CV59" s="18">
        <f>IF(ISNA(INDEX('annual Consensus'!$C$4:$AE$210,MATCH('per month Consensus'!$CE59,'annual Consensus'!$B$4:$B$210,0),MATCH('per month Consensus'!CV$4,'annual Consensus'!$C$3:$AE$3,0))),"",INDEX('annual Consensus'!$C$4:$AE$210,MATCH('per month Consensus'!$CE59,'annual Consensus'!$B$4:$B$210,0),MATCH('per month Consensus'!CV$4,'annual Consensus'!$C$3:$AE$3,0)))</f>
        <v>0</v>
      </c>
      <c r="CW59" s="18">
        <f>IF(ISNA(INDEX('annual Consensus'!$C$4:$AE$210,MATCH('per month Consensus'!$CE59,'annual Consensus'!$B$4:$B$210,0),MATCH('per month Consensus'!CW$4,'annual Consensus'!$C$3:$AE$3,0))),"",INDEX('annual Consensus'!$C$4:$AE$210,MATCH('per month Consensus'!$CE59,'annual Consensus'!$B$4:$B$210,0),MATCH('per month Consensus'!CW$4,'annual Consensus'!$C$3:$AE$3,0)))</f>
        <v>0</v>
      </c>
      <c r="CX59" s="18">
        <f>IF(ISNA(INDEX('annual Consensus'!$C$4:$AE$210,MATCH('per month Consensus'!$CE59,'annual Consensus'!$B$4:$B$210,0),MATCH('per month Consensus'!CX$4,'annual Consensus'!$C$3:$AE$3,0))),"",INDEX('annual Consensus'!$C$4:$AE$210,MATCH('per month Consensus'!$CE59,'annual Consensus'!$B$4:$B$210,0),MATCH('per month Consensus'!CX$4,'annual Consensus'!$C$3:$AE$3,0)))</f>
        <v>0</v>
      </c>
      <c r="CY59" s="18">
        <f>IF(ISNA(INDEX('annual Consensus'!$C$4:$AE$210,MATCH('per month Consensus'!$CE59,'annual Consensus'!$B$4:$B$210,0),MATCH('per month Consensus'!CY$4,'annual Consensus'!$C$3:$AE$3,0))),"",INDEX('annual Consensus'!$C$4:$AE$210,MATCH('per month Consensus'!$CE59,'annual Consensus'!$B$4:$B$210,0),MATCH('per month Consensus'!CY$4,'annual Consensus'!$C$3:$AE$3,0)))</f>
        <v>1.7352064263357798</v>
      </c>
      <c r="CZ59" s="18">
        <f>IF(ISNA(INDEX('annual Consensus'!$C$4:$AE$210,MATCH('per month Consensus'!$CE59,'annual Consensus'!$B$4:$B$210,0),MATCH('per month Consensus'!CZ$4,'annual Consensus'!$C$3:$AE$3,0))),"",INDEX('annual Consensus'!$C$4:$AE$210,MATCH('per month Consensus'!$CE59,'annual Consensus'!$B$4:$B$210,0),MATCH('per month Consensus'!CZ$4,'annual Consensus'!$C$3:$AE$3,0)))</f>
        <v>0</v>
      </c>
      <c r="DA59" s="18">
        <f>IF(ISNA(INDEX('annual Consensus'!$C$4:$AE$210,MATCH('per month Consensus'!$CE59,'annual Consensus'!$B$4:$B$210,0),MATCH('per month Consensus'!DA$4,'annual Consensus'!$C$3:$AE$3,0))),"",INDEX('annual Consensus'!$C$4:$AE$210,MATCH('per month Consensus'!$CE59,'annual Consensus'!$B$4:$B$210,0),MATCH('per month Consensus'!DA$4,'annual Consensus'!$C$3:$AE$3,0)))</f>
        <v>0</v>
      </c>
      <c r="DB59" s="18">
        <f>IF(ISNA(INDEX('annual Consensus'!$C$4:$AE$210,MATCH('per month Consensus'!$CE59,'annual Consensus'!$B$4:$B$210,0),MATCH('per month Consensus'!DB$4,'annual Consensus'!$C$3:$AE$3,0))),"",INDEX('annual Consensus'!$C$4:$AE$210,MATCH('per month Consensus'!$CE59,'annual Consensus'!$B$4:$B$210,0),MATCH('per month Consensus'!DB$4,'annual Consensus'!$C$3:$AE$3,0)))</f>
        <v>0</v>
      </c>
      <c r="DC59" s="18" t="str">
        <f>IF(ISNA(INDEX('annual Consensus'!$C$4:$AE$210,MATCH('per month Consensus'!$CE59,'annual Consensus'!$B$4:$B$210,0),MATCH('per month Consensus'!DC$4,'annual Consensus'!$C$3:$AE$3,0))),"",INDEX('annual Consensus'!$C$4:$AE$210,MATCH('per month Consensus'!$CE59,'annual Consensus'!$B$4:$B$210,0),MATCH('per month Consensus'!DC$4,'annual Consensus'!$C$3:$AE$3,0)))</f>
        <v/>
      </c>
      <c r="DD59" s="18">
        <f>IF(ISNA(INDEX('annual Consensus'!$C$4:$AE$210,MATCH('per month Consensus'!$CE59,'annual Consensus'!$B$4:$B$210,0),MATCH('per month Consensus'!DD$4,'annual Consensus'!$C$3:$AE$3,0))),"",INDEX('annual Consensus'!$C$4:$AE$210,MATCH('per month Consensus'!$CE59,'annual Consensus'!$B$4:$B$210,0),MATCH('per month Consensus'!DD$4,'annual Consensus'!$C$3:$AE$3,0)))</f>
        <v>0</v>
      </c>
      <c r="DE59" s="18">
        <f>IF(ISNA(INDEX('annual Consensus'!$C$4:$AE$210,MATCH('per month Consensus'!$CE59,'annual Consensus'!$B$4:$B$210,0),MATCH('per month Consensus'!DE$4,'annual Consensus'!$C$3:$AE$3,0))),"",INDEX('annual Consensus'!$C$4:$AE$210,MATCH('per month Consensus'!$CE59,'annual Consensus'!$B$4:$B$210,0),MATCH('per month Consensus'!DE$4,'annual Consensus'!$C$3:$AE$3,0)))</f>
        <v>0</v>
      </c>
      <c r="DF59" s="18">
        <f>IF(ISNA(INDEX('annual Consensus'!$C$4:$AE$210,MATCH('per month Consensus'!$CE59,'annual Consensus'!$B$4:$B$210,0),MATCH('per month Consensus'!DF$4,'annual Consensus'!$C$3:$AE$3,0))),"",INDEX('annual Consensus'!$C$4:$AE$210,MATCH('per month Consensus'!$CE59,'annual Consensus'!$B$4:$B$210,0),MATCH('per month Consensus'!DF$4,'annual Consensus'!$C$3:$AE$3,0)))</f>
        <v>0</v>
      </c>
      <c r="DG59" s="18" t="str">
        <f>IF(ISNA(INDEX('annual Consensus'!$C$4:$AE$210,MATCH('per month Consensus'!$CE59,'annual Consensus'!$B$4:$B$210,0),MATCH('per month Consensus'!DG$4,'annual Consensus'!$C$3:$AE$3,0))),"",INDEX('annual Consensus'!$C$4:$AE$210,MATCH('per month Consensus'!$CE59,'annual Consensus'!$B$4:$B$210,0),MATCH('per month Consensus'!DG$4,'annual Consensus'!$C$3:$AE$3,0)))</f>
        <v/>
      </c>
      <c r="DH59" s="18">
        <f>IF(ISNA(INDEX('annual Consensus'!$C$4:$AE$210,MATCH('per month Consensus'!$CE59,'annual Consensus'!$B$4:$B$210,0),MATCH('per month Consensus'!DH$4,'annual Consensus'!$C$3:$AE$3,0))),"",INDEX('annual Consensus'!$C$4:$AE$210,MATCH('per month Consensus'!$CE59,'annual Consensus'!$B$4:$B$210,0),MATCH('per month Consensus'!DH$4,'annual Consensus'!$C$3:$AE$3,0)))</f>
        <v>0</v>
      </c>
      <c r="DI59" s="18">
        <f>IF(ISNA(INDEX('annual Consensus'!$C$4:$AE$210,MATCH('per month Consensus'!$CE59,'annual Consensus'!$B$4:$B$210,0),MATCH('per month Consensus'!DI$4,'annual Consensus'!$C$3:$AE$3,0))),"",INDEX('annual Consensus'!$C$4:$AE$210,MATCH('per month Consensus'!$CE59,'annual Consensus'!$B$4:$B$210,0),MATCH('per month Consensus'!DI$4,'annual Consensus'!$C$3:$AE$3,0)))</f>
        <v>0</v>
      </c>
      <c r="DJ59" s="18">
        <f>IF(ISNA(INDEX('annual Consensus'!$C$4:$AE$210,MATCH('per month Consensus'!$CE59,'annual Consensus'!$B$4:$B$210,0),MATCH('per month Consensus'!DJ$4,'annual Consensus'!$C$3:$AE$3,0))),"",INDEX('annual Consensus'!$C$4:$AE$210,MATCH('per month Consensus'!$CE59,'annual Consensus'!$B$4:$B$210,0),MATCH('per month Consensus'!DJ$4,'annual Consensus'!$C$3:$AE$3,0)))</f>
        <v>0</v>
      </c>
      <c r="DK59" s="18" t="str">
        <f>IF(ISNA(INDEX('annual Consensus'!$C$4:$AE$210,MATCH('per month Consensus'!$CE59,'annual Consensus'!$B$4:$B$210,0),MATCH('per month Consensus'!DK$4,'annual Consensus'!$C$3:$AE$3,0))),"",INDEX('annual Consensus'!$C$4:$AE$210,MATCH('per month Consensus'!$CE59,'annual Consensus'!$B$4:$B$210,0),MATCH('per month Consensus'!DK$4,'annual Consensus'!$C$3:$AE$3,0)))</f>
        <v/>
      </c>
      <c r="DL59" s="18">
        <f>IF(ISNA(INDEX('annual Consensus'!$C$4:$AE$210,MATCH('per month Consensus'!$CE59,'annual Consensus'!$B$4:$B$210,0),MATCH('per month Consensus'!DL$4,'annual Consensus'!$C$3:$AE$3,0))),"",INDEX('annual Consensus'!$C$4:$AE$210,MATCH('per month Consensus'!$CE59,'annual Consensus'!$B$4:$B$210,0),MATCH('per month Consensus'!DL$4,'annual Consensus'!$C$3:$AE$3,0)))</f>
        <v>0</v>
      </c>
      <c r="DM59" s="18">
        <f>IF(ISNA(INDEX('annual Consensus'!$C$4:$AE$210,MATCH('per month Consensus'!$CE59,'annual Consensus'!$B$4:$B$210,0),MATCH('per month Consensus'!DM$4,'annual Consensus'!$C$3:$AE$3,0))),"",INDEX('annual Consensus'!$C$4:$AE$210,MATCH('per month Consensus'!$CE59,'annual Consensus'!$B$4:$B$210,0),MATCH('per month Consensus'!DM$4,'annual Consensus'!$C$3:$AE$3,0)))</f>
        <v>0</v>
      </c>
      <c r="DN59" s="18">
        <f>IF(ISNA(INDEX('annual Consensus'!$C$4:$AE$210,MATCH('per month Consensus'!$CE59,'annual Consensus'!$B$4:$B$210,0),MATCH('per month Consensus'!DN$4,'annual Consensus'!$C$3:$AE$3,0))),"",INDEX('annual Consensus'!$C$4:$AE$210,MATCH('per month Consensus'!$CE59,'annual Consensus'!$B$4:$B$210,0),MATCH('per month Consensus'!DN$4,'annual Consensus'!$C$3:$AE$3,0)))</f>
        <v>0</v>
      </c>
      <c r="DO59" s="18" t="str">
        <f>IF(ISNA(INDEX('annual Consensus'!$C$4:$AE$210,MATCH('per month Consensus'!$CE59,'annual Consensus'!$B$4:$B$210,0),MATCH('per month Consensus'!DO$4,'annual Consensus'!$C$3:$AE$3,0))),"",INDEX('annual Consensus'!$C$4:$AE$210,MATCH('per month Consensus'!$CE59,'annual Consensus'!$B$4:$B$210,0),MATCH('per month Consensus'!DO$4,'annual Consensus'!$C$3:$AE$3,0)))</f>
        <v/>
      </c>
      <c r="DR59" s="18">
        <f t="shared" si="2"/>
        <v>1.7240396631712969</v>
      </c>
      <c r="DS59" s="18" t="str">
        <f t="shared" si="3"/>
        <v/>
      </c>
      <c r="DT59" s="18" t="str">
        <f t="shared" si="4"/>
        <v/>
      </c>
      <c r="DU59" s="18" t="str">
        <f t="shared" si="5"/>
        <v/>
      </c>
      <c r="DV59" s="18" t="str">
        <f t="shared" si="6"/>
        <v/>
      </c>
      <c r="DW59" s="18" t="str">
        <f t="shared" si="7"/>
        <v/>
      </c>
      <c r="DX59" s="18" t="str">
        <f t="shared" si="8"/>
        <v/>
      </c>
      <c r="DY59" s="18" t="str">
        <f t="shared" si="9"/>
        <v/>
      </c>
      <c r="DZ59" s="18" t="str">
        <f t="shared" si="10"/>
        <v/>
      </c>
      <c r="EA59" s="18" t="str">
        <f t="shared" si="11"/>
        <v/>
      </c>
      <c r="EB59" s="18" t="str">
        <f t="shared" si="12"/>
        <v/>
      </c>
      <c r="EC59" s="18" t="str">
        <f t="shared" si="13"/>
        <v/>
      </c>
      <c r="ED59" s="18">
        <f t="shared" si="14"/>
        <v>1.7352064263357798</v>
      </c>
      <c r="EE59" s="18" t="str">
        <f t="shared" si="15"/>
        <v/>
      </c>
      <c r="EF59" s="18" t="str">
        <f t="shared" si="16"/>
        <v/>
      </c>
      <c r="EG59" s="18" t="str">
        <f t="shared" si="17"/>
        <v/>
      </c>
      <c r="EH59" s="18" t="str">
        <f t="shared" si="18"/>
        <v/>
      </c>
      <c r="EI59" s="18" t="str">
        <f t="shared" si="19"/>
        <v/>
      </c>
      <c r="EJ59" s="18" t="str">
        <f t="shared" si="20"/>
        <v/>
      </c>
      <c r="EK59" s="18" t="str">
        <f t="shared" si="21"/>
        <v/>
      </c>
      <c r="EL59" s="18" t="str">
        <f t="shared" si="22"/>
        <v/>
      </c>
      <c r="EM59" s="18" t="str">
        <f t="shared" si="23"/>
        <v/>
      </c>
      <c r="EN59" s="18" t="str">
        <f t="shared" si="24"/>
        <v/>
      </c>
      <c r="EO59" s="18" t="str">
        <f t="shared" si="25"/>
        <v/>
      </c>
      <c r="EP59" s="18" t="str">
        <f t="shared" si="26"/>
        <v/>
      </c>
      <c r="EQ59" s="18" t="str">
        <f t="shared" si="27"/>
        <v/>
      </c>
      <c r="ER59" s="18" t="str">
        <f t="shared" si="28"/>
        <v/>
      </c>
      <c r="ES59" s="18" t="str">
        <f t="shared" si="29"/>
        <v/>
      </c>
      <c r="ET59" s="18" t="str">
        <f t="shared" si="30"/>
        <v/>
      </c>
      <c r="EV59" s="86">
        <v>37622</v>
      </c>
      <c r="EW59" s="57" t="str">
        <f>IF(ISNA(VLOOKUP('per month Consensus'!$EV59,'5y averages Consensus'!$AG$9:$AK$36,'per month Consensus'!EW$2,FALSE)),"",VLOOKUP('per month Consensus'!$EV59,'5y averages Consensus'!$AG$9:$AK$36,'per month Consensus'!EW$2,FALSE))</f>
        <v/>
      </c>
      <c r="EX59" s="48" t="str">
        <f>IF(ISNA(VLOOKUP('per month Consensus'!$EV59,'5y averages Consensus'!$AG$9:$AK$36,'per month Consensus'!EX$2,FALSE)),"",VLOOKUP('per month Consensus'!$EV59,'5y averages Consensus'!$AG$9:$AK$36,'per month Consensus'!EX$2,FALSE))</f>
        <v/>
      </c>
      <c r="EY59" s="48" t="str">
        <f>IF(ISNA(VLOOKUP('per month Consensus'!$EV59,'5y averages Consensus'!$AG$9:$AK$36,'per month Consensus'!EY$2,FALSE)),"",VLOOKUP('per month Consensus'!$EV59,'5y averages Consensus'!$AG$9:$AK$36,'per month Consensus'!EY$2,FALSE))</f>
        <v/>
      </c>
      <c r="EZ59" s="49" t="str">
        <f>IF(ISNA(VLOOKUP('per month Consensus'!$EV59,'5y averages Consensus'!$AG$9:$AK$36,'per month Consensus'!EZ$2,FALSE)),"",VLOOKUP('per month Consensus'!$EV59,'5y averages Consensus'!$AG$9:$AK$36,'per month Consensus'!EZ$2,FALSE))</f>
        <v/>
      </c>
      <c r="FB59" s="53" t="str">
        <f t="shared" si="31"/>
        <v/>
      </c>
      <c r="FC59" s="53" t="str">
        <f t="shared" si="32"/>
        <v/>
      </c>
      <c r="FD59" s="53" t="str">
        <f t="shared" si="33"/>
        <v/>
      </c>
      <c r="FE59" s="53" t="str">
        <f t="shared" si="34"/>
        <v/>
      </c>
    </row>
    <row r="60" spans="2:161" x14ac:dyDescent="0.25">
      <c r="B60" s="25"/>
      <c r="C60" s="27"/>
      <c r="D60" s="27"/>
      <c r="E60" s="5"/>
      <c r="F60" s="5"/>
      <c r="G60" s="5"/>
      <c r="H60" s="5"/>
      <c r="I60" s="5"/>
      <c r="J60" s="27"/>
      <c r="K60" s="5"/>
      <c r="L60" s="5"/>
      <c r="M60" s="5"/>
      <c r="N60" s="5"/>
      <c r="CE60" s="14">
        <v>37653</v>
      </c>
      <c r="CF60" s="18" t="str">
        <f>IF(ISNA(VLOOKUP($CE60,'quarters Consensus'!$FV$9:$GC$60,'per month Consensus'!J$1,FALSE)),"",VLOOKUP($CE60,'quarters Consensus'!$FV$9:$GC$60,'per month Consensus'!J$1,FALSE))</f>
        <v/>
      </c>
      <c r="CG60" s="18" t="str">
        <f>IF(ISNA(VLOOKUP($CE60,'quarters Consensus'!$FV$9:$GC$60,'per month Consensus'!K$1,FALSE)),"",VLOOKUP($CE60,'quarters Consensus'!$FV$9:$GC$60,'per month Consensus'!K$1,FALSE))</f>
        <v/>
      </c>
      <c r="CH60" s="18" t="str">
        <f>IF(ISNA(VLOOKUP($CE60,'quarters Consensus'!$FV$9:$GC$60,'per month Consensus'!L$1,FALSE)),"",VLOOKUP($CE60,'quarters Consensus'!$FV$9:$GC$60,'per month Consensus'!L$1,FALSE))</f>
        <v/>
      </c>
      <c r="CI60" s="18" t="str">
        <f>IF(ISNA(VLOOKUP($CE60,'quarters Consensus'!$FV$9:$GC$60,'per month Consensus'!M$1,FALSE)),"",VLOOKUP($CE60,'quarters Consensus'!$FV$9:$GC$60,'per month Consensus'!M$1,FALSE))</f>
        <v/>
      </c>
      <c r="CJ60" s="18" t="str">
        <f>IF(ISNA(VLOOKUP($CE60,'quarters Consensus'!$FV$9:$GC$60,'per month Consensus'!N$1,FALSE)),"",VLOOKUP($CE60,'quarters Consensus'!$FV$9:$GC$60,'per month Consensus'!N$1,FALSE))</f>
        <v/>
      </c>
      <c r="CK60" s="18" t="str">
        <f>IF(ISNA(VLOOKUP($CE60,'quarters Consensus'!$FV$9:$GC$60,'per month Consensus'!O$1,FALSE)),"",VLOOKUP($CE60,'quarters Consensus'!$FV$9:$GC$60,'per month Consensus'!O$1,FALSE))</f>
        <v/>
      </c>
      <c r="CL60" s="18"/>
      <c r="CM60" s="18">
        <f>IF(ISNA(INDEX('annual Consensus'!$C$4:$AE$210,MATCH('per month Consensus'!$CE60,'annual Consensus'!$B$4:$B$210,0),MATCH('per month Consensus'!CM$4,'annual Consensus'!$C$3:$AE$3,0))),"",INDEX('annual Consensus'!$C$4:$AE$210,MATCH('per month Consensus'!$CE60,'annual Consensus'!$B$4:$B$210,0),MATCH('per month Consensus'!CM$4,'annual Consensus'!$C$3:$AE$3,0)))</f>
        <v>1.7803103628514669</v>
      </c>
      <c r="CN60" s="18">
        <f>IF(ISNA(INDEX('annual Consensus'!$C$4:$AE$210,MATCH('per month Consensus'!$CE60,'annual Consensus'!$B$4:$B$210,0),MATCH('per month Consensus'!CN$4,'annual Consensus'!$C$3:$AE$3,0))),"",INDEX('annual Consensus'!$C$4:$AE$210,MATCH('per month Consensus'!$CE60,'annual Consensus'!$B$4:$B$210,0),MATCH('per month Consensus'!CN$4,'annual Consensus'!$C$3:$AE$3,0)))</f>
        <v>0</v>
      </c>
      <c r="CO60" s="18">
        <f>IF(ISNA(INDEX('annual Consensus'!$C$4:$AE$210,MATCH('per month Consensus'!$CE60,'annual Consensus'!$B$4:$B$210,0),MATCH('per month Consensus'!CO$4,'annual Consensus'!$C$3:$AE$3,0))),"",INDEX('annual Consensus'!$C$4:$AE$210,MATCH('per month Consensus'!$CE60,'annual Consensus'!$B$4:$B$210,0),MATCH('per month Consensus'!CO$4,'annual Consensus'!$C$3:$AE$3,0)))</f>
        <v>0</v>
      </c>
      <c r="CP60" s="18">
        <f>IF(ISNA(INDEX('annual Consensus'!$C$4:$AE$210,MATCH('per month Consensus'!$CE60,'annual Consensus'!$B$4:$B$210,0),MATCH('per month Consensus'!CP$4,'annual Consensus'!$C$3:$AE$3,0))),"",INDEX('annual Consensus'!$C$4:$AE$210,MATCH('per month Consensus'!$CE60,'annual Consensus'!$B$4:$B$210,0),MATCH('per month Consensus'!CP$4,'annual Consensus'!$C$3:$AE$3,0)))</f>
        <v>0</v>
      </c>
      <c r="CQ60" s="18">
        <f>IF(ISNA(INDEX('annual Consensus'!$C$4:$AE$210,MATCH('per month Consensus'!$CE60,'annual Consensus'!$B$4:$B$210,0),MATCH('per month Consensus'!CQ$4,'annual Consensus'!$C$3:$AE$3,0))),"",INDEX('annual Consensus'!$C$4:$AE$210,MATCH('per month Consensus'!$CE60,'annual Consensus'!$B$4:$B$210,0),MATCH('per month Consensus'!CQ$4,'annual Consensus'!$C$3:$AE$3,0)))</f>
        <v>0</v>
      </c>
      <c r="CR60" s="18">
        <f>IF(ISNA(INDEX('annual Consensus'!$C$4:$AE$210,MATCH('per month Consensus'!$CE60,'annual Consensus'!$B$4:$B$210,0),MATCH('per month Consensus'!CR$4,'annual Consensus'!$C$3:$AE$3,0))),"",INDEX('annual Consensus'!$C$4:$AE$210,MATCH('per month Consensus'!$CE60,'annual Consensus'!$B$4:$B$210,0),MATCH('per month Consensus'!CR$4,'annual Consensus'!$C$3:$AE$3,0)))</f>
        <v>0</v>
      </c>
      <c r="CS60" s="18">
        <f>IF(ISNA(INDEX('annual Consensus'!$C$4:$AE$210,MATCH('per month Consensus'!$CE60,'annual Consensus'!$B$4:$B$210,0),MATCH('per month Consensus'!CS$4,'annual Consensus'!$C$3:$AE$3,0))),"",INDEX('annual Consensus'!$C$4:$AE$210,MATCH('per month Consensus'!$CE60,'annual Consensus'!$B$4:$B$210,0),MATCH('per month Consensus'!CS$4,'annual Consensus'!$C$3:$AE$3,0)))</f>
        <v>0</v>
      </c>
      <c r="CT60" s="18">
        <f>IF(ISNA(INDEX('annual Consensus'!$C$4:$AE$210,MATCH('per month Consensus'!$CE60,'annual Consensus'!$B$4:$B$210,0),MATCH('per month Consensus'!CT$4,'annual Consensus'!$C$3:$AE$3,0))),"",INDEX('annual Consensus'!$C$4:$AE$210,MATCH('per month Consensus'!$CE60,'annual Consensus'!$B$4:$B$210,0),MATCH('per month Consensus'!CT$4,'annual Consensus'!$C$3:$AE$3,0)))</f>
        <v>0</v>
      </c>
      <c r="CU60" s="18">
        <f>IF(ISNA(INDEX('annual Consensus'!$C$4:$AE$210,MATCH('per month Consensus'!$CE60,'annual Consensus'!$B$4:$B$210,0),MATCH('per month Consensus'!CU$4,'annual Consensus'!$C$3:$AE$3,0))),"",INDEX('annual Consensus'!$C$4:$AE$210,MATCH('per month Consensus'!$CE60,'annual Consensus'!$B$4:$B$210,0),MATCH('per month Consensus'!CU$4,'annual Consensus'!$C$3:$AE$3,0)))</f>
        <v>0</v>
      </c>
      <c r="CV60" s="18">
        <f>IF(ISNA(INDEX('annual Consensus'!$C$4:$AE$210,MATCH('per month Consensus'!$CE60,'annual Consensus'!$B$4:$B$210,0),MATCH('per month Consensus'!CV$4,'annual Consensus'!$C$3:$AE$3,0))),"",INDEX('annual Consensus'!$C$4:$AE$210,MATCH('per month Consensus'!$CE60,'annual Consensus'!$B$4:$B$210,0),MATCH('per month Consensus'!CV$4,'annual Consensus'!$C$3:$AE$3,0)))</f>
        <v>0</v>
      </c>
      <c r="CW60" s="18">
        <f>IF(ISNA(INDEX('annual Consensus'!$C$4:$AE$210,MATCH('per month Consensus'!$CE60,'annual Consensus'!$B$4:$B$210,0),MATCH('per month Consensus'!CW$4,'annual Consensus'!$C$3:$AE$3,0))),"",INDEX('annual Consensus'!$C$4:$AE$210,MATCH('per month Consensus'!$CE60,'annual Consensus'!$B$4:$B$210,0),MATCH('per month Consensus'!CW$4,'annual Consensus'!$C$3:$AE$3,0)))</f>
        <v>0</v>
      </c>
      <c r="CX60" s="18">
        <f>IF(ISNA(INDEX('annual Consensus'!$C$4:$AE$210,MATCH('per month Consensus'!$CE60,'annual Consensus'!$B$4:$B$210,0),MATCH('per month Consensus'!CX$4,'annual Consensus'!$C$3:$AE$3,0))),"",INDEX('annual Consensus'!$C$4:$AE$210,MATCH('per month Consensus'!$CE60,'annual Consensus'!$B$4:$B$210,0),MATCH('per month Consensus'!CX$4,'annual Consensus'!$C$3:$AE$3,0)))</f>
        <v>1.6860068728065638</v>
      </c>
      <c r="CY60" s="18">
        <f>IF(ISNA(INDEX('annual Consensus'!$C$4:$AE$210,MATCH('per month Consensus'!$CE60,'annual Consensus'!$B$4:$B$210,0),MATCH('per month Consensus'!CY$4,'annual Consensus'!$C$3:$AE$3,0))),"",INDEX('annual Consensus'!$C$4:$AE$210,MATCH('per month Consensus'!$CE60,'annual Consensus'!$B$4:$B$210,0),MATCH('per month Consensus'!CY$4,'annual Consensus'!$C$3:$AE$3,0)))</f>
        <v>0</v>
      </c>
      <c r="CZ60" s="18">
        <f>IF(ISNA(INDEX('annual Consensus'!$C$4:$AE$210,MATCH('per month Consensus'!$CE60,'annual Consensus'!$B$4:$B$210,0),MATCH('per month Consensus'!CZ$4,'annual Consensus'!$C$3:$AE$3,0))),"",INDEX('annual Consensus'!$C$4:$AE$210,MATCH('per month Consensus'!$CE60,'annual Consensus'!$B$4:$B$210,0),MATCH('per month Consensus'!CZ$4,'annual Consensus'!$C$3:$AE$3,0)))</f>
        <v>0</v>
      </c>
      <c r="DA60" s="18">
        <f>IF(ISNA(INDEX('annual Consensus'!$C$4:$AE$210,MATCH('per month Consensus'!$CE60,'annual Consensus'!$B$4:$B$210,0),MATCH('per month Consensus'!DA$4,'annual Consensus'!$C$3:$AE$3,0))),"",INDEX('annual Consensus'!$C$4:$AE$210,MATCH('per month Consensus'!$CE60,'annual Consensus'!$B$4:$B$210,0),MATCH('per month Consensus'!DA$4,'annual Consensus'!$C$3:$AE$3,0)))</f>
        <v>0</v>
      </c>
      <c r="DB60" s="18">
        <f>IF(ISNA(INDEX('annual Consensus'!$C$4:$AE$210,MATCH('per month Consensus'!$CE60,'annual Consensus'!$B$4:$B$210,0),MATCH('per month Consensus'!DB$4,'annual Consensus'!$C$3:$AE$3,0))),"",INDEX('annual Consensus'!$C$4:$AE$210,MATCH('per month Consensus'!$CE60,'annual Consensus'!$B$4:$B$210,0),MATCH('per month Consensus'!DB$4,'annual Consensus'!$C$3:$AE$3,0)))</f>
        <v>0</v>
      </c>
      <c r="DC60" s="18">
        <f>IF(ISNA(INDEX('annual Consensus'!$C$4:$AE$210,MATCH('per month Consensus'!$CE60,'annual Consensus'!$B$4:$B$210,0),MATCH('per month Consensus'!DC$4,'annual Consensus'!$C$3:$AE$3,0))),"",INDEX('annual Consensus'!$C$4:$AE$210,MATCH('per month Consensus'!$CE60,'annual Consensus'!$B$4:$B$210,0),MATCH('per month Consensus'!DC$4,'annual Consensus'!$C$3:$AE$3,0)))</f>
        <v>0</v>
      </c>
      <c r="DD60" s="18">
        <f>IF(ISNA(INDEX('annual Consensus'!$C$4:$AE$210,MATCH('per month Consensus'!$CE60,'annual Consensus'!$B$4:$B$210,0),MATCH('per month Consensus'!DD$4,'annual Consensus'!$C$3:$AE$3,0))),"",INDEX('annual Consensus'!$C$4:$AE$210,MATCH('per month Consensus'!$CE60,'annual Consensus'!$B$4:$B$210,0),MATCH('per month Consensus'!DD$4,'annual Consensus'!$C$3:$AE$3,0)))</f>
        <v>0</v>
      </c>
      <c r="DE60" s="18">
        <f>IF(ISNA(INDEX('annual Consensus'!$C$4:$AE$210,MATCH('per month Consensus'!$CE60,'annual Consensus'!$B$4:$B$210,0),MATCH('per month Consensus'!DE$4,'annual Consensus'!$C$3:$AE$3,0))),"",INDEX('annual Consensus'!$C$4:$AE$210,MATCH('per month Consensus'!$CE60,'annual Consensus'!$B$4:$B$210,0),MATCH('per month Consensus'!DE$4,'annual Consensus'!$C$3:$AE$3,0)))</f>
        <v>0</v>
      </c>
      <c r="DF60" s="18">
        <f>IF(ISNA(INDEX('annual Consensus'!$C$4:$AE$210,MATCH('per month Consensus'!$CE60,'annual Consensus'!$B$4:$B$210,0),MATCH('per month Consensus'!DF$4,'annual Consensus'!$C$3:$AE$3,0))),"",INDEX('annual Consensus'!$C$4:$AE$210,MATCH('per month Consensus'!$CE60,'annual Consensus'!$B$4:$B$210,0),MATCH('per month Consensus'!DF$4,'annual Consensus'!$C$3:$AE$3,0)))</f>
        <v>0</v>
      </c>
      <c r="DG60" s="18">
        <f>IF(ISNA(INDEX('annual Consensus'!$C$4:$AE$210,MATCH('per month Consensus'!$CE60,'annual Consensus'!$B$4:$B$210,0),MATCH('per month Consensus'!DG$4,'annual Consensus'!$C$3:$AE$3,0))),"",INDEX('annual Consensus'!$C$4:$AE$210,MATCH('per month Consensus'!$CE60,'annual Consensus'!$B$4:$B$210,0),MATCH('per month Consensus'!DG$4,'annual Consensus'!$C$3:$AE$3,0)))</f>
        <v>0</v>
      </c>
      <c r="DH60" s="18">
        <f>IF(ISNA(INDEX('annual Consensus'!$C$4:$AE$210,MATCH('per month Consensus'!$CE60,'annual Consensus'!$B$4:$B$210,0),MATCH('per month Consensus'!DH$4,'annual Consensus'!$C$3:$AE$3,0))),"",INDEX('annual Consensus'!$C$4:$AE$210,MATCH('per month Consensus'!$CE60,'annual Consensus'!$B$4:$B$210,0),MATCH('per month Consensus'!DH$4,'annual Consensus'!$C$3:$AE$3,0)))</f>
        <v>0</v>
      </c>
      <c r="DI60" s="18">
        <f>IF(ISNA(INDEX('annual Consensus'!$C$4:$AE$210,MATCH('per month Consensus'!$CE60,'annual Consensus'!$B$4:$B$210,0),MATCH('per month Consensus'!DI$4,'annual Consensus'!$C$3:$AE$3,0))),"",INDEX('annual Consensus'!$C$4:$AE$210,MATCH('per month Consensus'!$CE60,'annual Consensus'!$B$4:$B$210,0),MATCH('per month Consensus'!DI$4,'annual Consensus'!$C$3:$AE$3,0)))</f>
        <v>0</v>
      </c>
      <c r="DJ60" s="18">
        <f>IF(ISNA(INDEX('annual Consensus'!$C$4:$AE$210,MATCH('per month Consensus'!$CE60,'annual Consensus'!$B$4:$B$210,0),MATCH('per month Consensus'!DJ$4,'annual Consensus'!$C$3:$AE$3,0))),"",INDEX('annual Consensus'!$C$4:$AE$210,MATCH('per month Consensus'!$CE60,'annual Consensus'!$B$4:$B$210,0),MATCH('per month Consensus'!DJ$4,'annual Consensus'!$C$3:$AE$3,0)))</f>
        <v>0</v>
      </c>
      <c r="DK60" s="18">
        <f>IF(ISNA(INDEX('annual Consensus'!$C$4:$AE$210,MATCH('per month Consensus'!$CE60,'annual Consensus'!$B$4:$B$210,0),MATCH('per month Consensus'!DK$4,'annual Consensus'!$C$3:$AE$3,0))),"",INDEX('annual Consensus'!$C$4:$AE$210,MATCH('per month Consensus'!$CE60,'annual Consensus'!$B$4:$B$210,0),MATCH('per month Consensus'!DK$4,'annual Consensus'!$C$3:$AE$3,0)))</f>
        <v>0</v>
      </c>
      <c r="DL60" s="18">
        <f>IF(ISNA(INDEX('annual Consensus'!$C$4:$AE$210,MATCH('per month Consensus'!$CE60,'annual Consensus'!$B$4:$B$210,0),MATCH('per month Consensus'!DL$4,'annual Consensus'!$C$3:$AE$3,0))),"",INDEX('annual Consensus'!$C$4:$AE$210,MATCH('per month Consensus'!$CE60,'annual Consensus'!$B$4:$B$210,0),MATCH('per month Consensus'!DL$4,'annual Consensus'!$C$3:$AE$3,0)))</f>
        <v>0</v>
      </c>
      <c r="DM60" s="18">
        <f>IF(ISNA(INDEX('annual Consensus'!$C$4:$AE$210,MATCH('per month Consensus'!$CE60,'annual Consensus'!$B$4:$B$210,0),MATCH('per month Consensus'!DM$4,'annual Consensus'!$C$3:$AE$3,0))),"",INDEX('annual Consensus'!$C$4:$AE$210,MATCH('per month Consensus'!$CE60,'annual Consensus'!$B$4:$B$210,0),MATCH('per month Consensus'!DM$4,'annual Consensus'!$C$3:$AE$3,0)))</f>
        <v>0</v>
      </c>
      <c r="DN60" s="18">
        <f>IF(ISNA(INDEX('annual Consensus'!$C$4:$AE$210,MATCH('per month Consensus'!$CE60,'annual Consensus'!$B$4:$B$210,0),MATCH('per month Consensus'!DN$4,'annual Consensus'!$C$3:$AE$3,0))),"",INDEX('annual Consensus'!$C$4:$AE$210,MATCH('per month Consensus'!$CE60,'annual Consensus'!$B$4:$B$210,0),MATCH('per month Consensus'!DN$4,'annual Consensus'!$C$3:$AE$3,0)))</f>
        <v>0</v>
      </c>
      <c r="DO60" s="18">
        <f>IF(ISNA(INDEX('annual Consensus'!$C$4:$AE$210,MATCH('per month Consensus'!$CE60,'annual Consensus'!$B$4:$B$210,0),MATCH('per month Consensus'!DO$4,'annual Consensus'!$C$3:$AE$3,0))),"",INDEX('annual Consensus'!$C$4:$AE$210,MATCH('per month Consensus'!$CE60,'annual Consensus'!$B$4:$B$210,0),MATCH('per month Consensus'!DO$4,'annual Consensus'!$C$3:$AE$3,0)))</f>
        <v>0</v>
      </c>
      <c r="DR60" s="18">
        <f t="shared" si="2"/>
        <v>1.7803103628514669</v>
      </c>
      <c r="DS60" s="18" t="str">
        <f t="shared" si="3"/>
        <v/>
      </c>
      <c r="DT60" s="18" t="str">
        <f t="shared" si="4"/>
        <v/>
      </c>
      <c r="DU60" s="18" t="str">
        <f t="shared" si="5"/>
        <v/>
      </c>
      <c r="DV60" s="18" t="str">
        <f t="shared" si="6"/>
        <v/>
      </c>
      <c r="DW60" s="18" t="str">
        <f t="shared" si="7"/>
        <v/>
      </c>
      <c r="DX60" s="18" t="str">
        <f t="shared" si="8"/>
        <v/>
      </c>
      <c r="DY60" s="18" t="str">
        <f t="shared" si="9"/>
        <v/>
      </c>
      <c r="DZ60" s="18" t="str">
        <f t="shared" si="10"/>
        <v/>
      </c>
      <c r="EA60" s="18" t="str">
        <f t="shared" si="11"/>
        <v/>
      </c>
      <c r="EB60" s="18" t="str">
        <f t="shared" si="12"/>
        <v/>
      </c>
      <c r="EC60" s="18">
        <f t="shared" si="13"/>
        <v>1.6860068728065638</v>
      </c>
      <c r="ED60" s="18" t="str">
        <f t="shared" si="14"/>
        <v/>
      </c>
      <c r="EE60" s="18" t="str">
        <f t="shared" si="15"/>
        <v/>
      </c>
      <c r="EF60" s="18" t="str">
        <f t="shared" si="16"/>
        <v/>
      </c>
      <c r="EG60" s="18" t="str">
        <f t="shared" si="17"/>
        <v/>
      </c>
      <c r="EH60" s="18" t="str">
        <f t="shared" si="18"/>
        <v/>
      </c>
      <c r="EI60" s="18" t="str">
        <f t="shared" si="19"/>
        <v/>
      </c>
      <c r="EJ60" s="18" t="str">
        <f t="shared" si="20"/>
        <v/>
      </c>
      <c r="EK60" s="18" t="str">
        <f t="shared" si="21"/>
        <v/>
      </c>
      <c r="EL60" s="18" t="str">
        <f t="shared" si="22"/>
        <v/>
      </c>
      <c r="EM60" s="18" t="str">
        <f t="shared" si="23"/>
        <v/>
      </c>
      <c r="EN60" s="18" t="str">
        <f t="shared" si="24"/>
        <v/>
      </c>
      <c r="EO60" s="18" t="str">
        <f t="shared" si="25"/>
        <v/>
      </c>
      <c r="EP60" s="18" t="str">
        <f t="shared" si="26"/>
        <v/>
      </c>
      <c r="EQ60" s="18" t="str">
        <f t="shared" si="27"/>
        <v/>
      </c>
      <c r="ER60" s="18" t="str">
        <f t="shared" si="28"/>
        <v/>
      </c>
      <c r="ES60" s="18" t="str">
        <f t="shared" si="29"/>
        <v/>
      </c>
      <c r="ET60" s="18" t="str">
        <f t="shared" si="30"/>
        <v/>
      </c>
      <c r="EV60" s="86">
        <v>37653</v>
      </c>
      <c r="EW60" s="57" t="str">
        <f>IF(ISNA(VLOOKUP('per month Consensus'!$EV60,'5y averages Consensus'!$AG$9:$AK$36,'per month Consensus'!EW$2,FALSE)),"",VLOOKUP('per month Consensus'!$EV60,'5y averages Consensus'!$AG$9:$AK$36,'per month Consensus'!EW$2,FALSE))</f>
        <v/>
      </c>
      <c r="EX60" s="48" t="str">
        <f>IF(ISNA(VLOOKUP('per month Consensus'!$EV60,'5y averages Consensus'!$AG$9:$AK$36,'per month Consensus'!EX$2,FALSE)),"",VLOOKUP('per month Consensus'!$EV60,'5y averages Consensus'!$AG$9:$AK$36,'per month Consensus'!EX$2,FALSE))</f>
        <v/>
      </c>
      <c r="EY60" s="48" t="str">
        <f>IF(ISNA(VLOOKUP('per month Consensus'!$EV60,'5y averages Consensus'!$AG$9:$AK$36,'per month Consensus'!EY$2,FALSE)),"",VLOOKUP('per month Consensus'!$EV60,'5y averages Consensus'!$AG$9:$AK$36,'per month Consensus'!EY$2,FALSE))</f>
        <v/>
      </c>
      <c r="EZ60" s="49" t="str">
        <f>IF(ISNA(VLOOKUP('per month Consensus'!$EV60,'5y averages Consensus'!$AG$9:$AK$36,'per month Consensus'!EZ$2,FALSE)),"",VLOOKUP('per month Consensus'!$EV60,'5y averages Consensus'!$AG$9:$AK$36,'per month Consensus'!EZ$2,FALSE))</f>
        <v/>
      </c>
      <c r="FB60" s="53" t="str">
        <f t="shared" si="31"/>
        <v/>
      </c>
      <c r="FC60" s="53" t="str">
        <f t="shared" si="32"/>
        <v/>
      </c>
      <c r="FD60" s="53" t="str">
        <f t="shared" si="33"/>
        <v/>
      </c>
      <c r="FE60" s="53" t="str">
        <f t="shared" si="34"/>
        <v/>
      </c>
    </row>
    <row r="61" spans="2:161" x14ac:dyDescent="0.25">
      <c r="C61" s="31" t="s">
        <v>309</v>
      </c>
      <c r="D61" s="31">
        <v>9</v>
      </c>
      <c r="E61" s="31">
        <f>D61+12</f>
        <v>21</v>
      </c>
      <c r="F61" s="31">
        <f t="shared" ref="F61:H61" si="35">E61+12</f>
        <v>33</v>
      </c>
      <c r="G61" s="31">
        <f t="shared" si="35"/>
        <v>45</v>
      </c>
      <c r="H61" s="31">
        <f t="shared" si="35"/>
        <v>57</v>
      </c>
      <c r="I61" s="5"/>
      <c r="J61" s="27"/>
      <c r="K61" s="5"/>
      <c r="L61" s="5"/>
      <c r="M61" s="5"/>
      <c r="N61" s="5"/>
      <c r="CE61" s="14">
        <v>37681</v>
      </c>
      <c r="CF61" s="18">
        <f>IF(ISNA(VLOOKUP($CE61,'quarters Consensus'!$FV$9:$GC$60,'per month Consensus'!J$1,FALSE)),"",VLOOKUP($CE61,'quarters Consensus'!$FV$9:$GC$60,'per month Consensus'!J$1,FALSE))</f>
        <v>1.9</v>
      </c>
      <c r="CG61" s="18">
        <f>IF(ISNA(VLOOKUP($CE61,'quarters Consensus'!$FV$9:$GC$60,'per month Consensus'!K$1,FALSE)),"",VLOOKUP($CE61,'quarters Consensus'!$FV$9:$GC$60,'per month Consensus'!K$1,FALSE))</f>
        <v>1.8</v>
      </c>
      <c r="CH61" s="18">
        <f>IF(ISNA(VLOOKUP($CE61,'quarters Consensus'!$FV$9:$GC$60,'per month Consensus'!L$1,FALSE)),"",VLOOKUP($CE61,'quarters Consensus'!$FV$9:$GC$60,'per month Consensus'!L$1,FALSE))</f>
        <v>1.6</v>
      </c>
      <c r="CI61" s="18">
        <f>IF(ISNA(VLOOKUP($CE61,'quarters Consensus'!$FV$9:$GC$60,'per month Consensus'!M$1,FALSE)),"",VLOOKUP($CE61,'quarters Consensus'!$FV$9:$GC$60,'per month Consensus'!M$1,FALSE))</f>
        <v>1.5</v>
      </c>
      <c r="CJ61" s="18">
        <f>IF(ISNA(VLOOKUP($CE61,'quarters Consensus'!$FV$9:$GC$60,'per month Consensus'!N$1,FALSE)),"",VLOOKUP($CE61,'quarters Consensus'!$FV$9:$GC$60,'per month Consensus'!N$1,FALSE))</f>
        <v>1.6</v>
      </c>
      <c r="CK61" s="18">
        <f>IF(ISNA(VLOOKUP($CE61,'quarters Consensus'!$FV$9:$GC$60,'per month Consensus'!O$1,FALSE)),"",VLOOKUP($CE61,'quarters Consensus'!$FV$9:$GC$60,'per month Consensus'!O$1,FALSE))</f>
        <v>1.7</v>
      </c>
      <c r="CL61" s="18">
        <f>IF(ISNA(VLOOKUP($CE61,'quarters Consensus'!$FV$9:$GC$60,'per month Consensus'!P$1,FALSE)),"",VLOOKUP($CE61,'quarters Consensus'!$FV$9:$GC$60,'per month Consensus'!P$1,FALSE))</f>
        <v>1.8</v>
      </c>
      <c r="CM61" s="18">
        <f>IF(ISNA(INDEX('annual Consensus'!$C$4:$AE$210,MATCH('per month Consensus'!$CE61,'annual Consensus'!$B$4:$B$210,0),MATCH('per month Consensus'!CM$4,'annual Consensus'!$C$3:$AE$3,0))),"",INDEX('annual Consensus'!$C$4:$AE$210,MATCH('per month Consensus'!$CE61,'annual Consensus'!$B$4:$B$210,0),MATCH('per month Consensus'!CM$4,'annual Consensus'!$C$3:$AE$3,0)))</f>
        <v>1.8212121212121208</v>
      </c>
      <c r="CN61" s="18">
        <f>IF(ISNA(INDEX('annual Consensus'!$C$4:$AE$210,MATCH('per month Consensus'!$CE61,'annual Consensus'!$B$4:$B$210,0),MATCH('per month Consensus'!CN$4,'annual Consensus'!$C$3:$AE$3,0))),"",INDEX('annual Consensus'!$C$4:$AE$210,MATCH('per month Consensus'!$CE61,'annual Consensus'!$B$4:$B$210,0),MATCH('per month Consensus'!CN$4,'annual Consensus'!$C$3:$AE$3,0)))</f>
        <v>0</v>
      </c>
      <c r="CO61" s="18">
        <f>IF(ISNA(INDEX('annual Consensus'!$C$4:$AE$210,MATCH('per month Consensus'!$CE61,'annual Consensus'!$B$4:$B$210,0),MATCH('per month Consensus'!CO$4,'annual Consensus'!$C$3:$AE$3,0))),"",INDEX('annual Consensus'!$C$4:$AE$210,MATCH('per month Consensus'!$CE61,'annual Consensus'!$B$4:$B$210,0),MATCH('per month Consensus'!CO$4,'annual Consensus'!$C$3:$AE$3,0)))</f>
        <v>0</v>
      </c>
      <c r="CP61" s="18">
        <f>IF(ISNA(INDEX('annual Consensus'!$C$4:$AE$210,MATCH('per month Consensus'!$CE61,'annual Consensus'!$B$4:$B$210,0),MATCH('per month Consensus'!CP$4,'annual Consensus'!$C$3:$AE$3,0))),"",INDEX('annual Consensus'!$C$4:$AE$210,MATCH('per month Consensus'!$CE61,'annual Consensus'!$B$4:$B$210,0),MATCH('per month Consensus'!CP$4,'annual Consensus'!$C$3:$AE$3,0)))</f>
        <v>0</v>
      </c>
      <c r="CQ61" s="18">
        <f>IF(ISNA(INDEX('annual Consensus'!$C$4:$AE$210,MATCH('per month Consensus'!$CE61,'annual Consensus'!$B$4:$B$210,0),MATCH('per month Consensus'!CQ$4,'annual Consensus'!$C$3:$AE$3,0))),"",INDEX('annual Consensus'!$C$4:$AE$210,MATCH('per month Consensus'!$CE61,'annual Consensus'!$B$4:$B$210,0),MATCH('per month Consensus'!CQ$4,'annual Consensus'!$C$3:$AE$3,0)))</f>
        <v>0</v>
      </c>
      <c r="CR61" s="18">
        <f>IF(ISNA(INDEX('annual Consensus'!$C$4:$AE$210,MATCH('per month Consensus'!$CE61,'annual Consensus'!$B$4:$B$210,0),MATCH('per month Consensus'!CR$4,'annual Consensus'!$C$3:$AE$3,0))),"",INDEX('annual Consensus'!$C$4:$AE$210,MATCH('per month Consensus'!$CE61,'annual Consensus'!$B$4:$B$210,0),MATCH('per month Consensus'!CR$4,'annual Consensus'!$C$3:$AE$3,0)))</f>
        <v>0</v>
      </c>
      <c r="CS61" s="18">
        <f>IF(ISNA(INDEX('annual Consensus'!$C$4:$AE$210,MATCH('per month Consensus'!$CE61,'annual Consensus'!$B$4:$B$210,0),MATCH('per month Consensus'!CS$4,'annual Consensus'!$C$3:$AE$3,0))),"",INDEX('annual Consensus'!$C$4:$AE$210,MATCH('per month Consensus'!$CE61,'annual Consensus'!$B$4:$B$210,0),MATCH('per month Consensus'!CS$4,'annual Consensus'!$C$3:$AE$3,0)))</f>
        <v>0</v>
      </c>
      <c r="CT61" s="18">
        <f>IF(ISNA(INDEX('annual Consensus'!$C$4:$AE$210,MATCH('per month Consensus'!$CE61,'annual Consensus'!$B$4:$B$210,0),MATCH('per month Consensus'!CT$4,'annual Consensus'!$C$3:$AE$3,0))),"",INDEX('annual Consensus'!$C$4:$AE$210,MATCH('per month Consensus'!$CE61,'annual Consensus'!$B$4:$B$210,0),MATCH('per month Consensus'!CT$4,'annual Consensus'!$C$3:$AE$3,0)))</f>
        <v>0</v>
      </c>
      <c r="CU61" s="18">
        <f>IF(ISNA(INDEX('annual Consensus'!$C$4:$AE$210,MATCH('per month Consensus'!$CE61,'annual Consensus'!$B$4:$B$210,0),MATCH('per month Consensus'!CU$4,'annual Consensus'!$C$3:$AE$3,0))),"",INDEX('annual Consensus'!$C$4:$AE$210,MATCH('per month Consensus'!$CE61,'annual Consensus'!$B$4:$B$210,0),MATCH('per month Consensus'!CU$4,'annual Consensus'!$C$3:$AE$3,0)))</f>
        <v>0</v>
      </c>
      <c r="CV61" s="18">
        <f>IF(ISNA(INDEX('annual Consensus'!$C$4:$AE$210,MATCH('per month Consensus'!$CE61,'annual Consensus'!$B$4:$B$210,0),MATCH('per month Consensus'!CV$4,'annual Consensus'!$C$3:$AE$3,0))),"",INDEX('annual Consensus'!$C$4:$AE$210,MATCH('per month Consensus'!$CE61,'annual Consensus'!$B$4:$B$210,0),MATCH('per month Consensus'!CV$4,'annual Consensus'!$C$3:$AE$3,0)))</f>
        <v>0</v>
      </c>
      <c r="CW61" s="18">
        <f>IF(ISNA(INDEX('annual Consensus'!$C$4:$AE$210,MATCH('per month Consensus'!$CE61,'annual Consensus'!$B$4:$B$210,0),MATCH('per month Consensus'!CW$4,'annual Consensus'!$C$3:$AE$3,0))),"",INDEX('annual Consensus'!$C$4:$AE$210,MATCH('per month Consensus'!$CE61,'annual Consensus'!$B$4:$B$210,0),MATCH('per month Consensus'!CW$4,'annual Consensus'!$C$3:$AE$3,0)))</f>
        <v>1.6424242424242419</v>
      </c>
      <c r="CX61" s="18">
        <f>IF(ISNA(INDEX('annual Consensus'!$C$4:$AE$210,MATCH('per month Consensus'!$CE61,'annual Consensus'!$B$4:$B$210,0),MATCH('per month Consensus'!CX$4,'annual Consensus'!$C$3:$AE$3,0))),"",INDEX('annual Consensus'!$C$4:$AE$210,MATCH('per month Consensus'!$CE61,'annual Consensus'!$B$4:$B$210,0),MATCH('per month Consensus'!CX$4,'annual Consensus'!$C$3:$AE$3,0)))</f>
        <v>0</v>
      </c>
      <c r="CY61" s="18">
        <f>IF(ISNA(INDEX('annual Consensus'!$C$4:$AE$210,MATCH('per month Consensus'!$CE61,'annual Consensus'!$B$4:$B$210,0),MATCH('per month Consensus'!CY$4,'annual Consensus'!$C$3:$AE$3,0))),"",INDEX('annual Consensus'!$C$4:$AE$210,MATCH('per month Consensus'!$CE61,'annual Consensus'!$B$4:$B$210,0),MATCH('per month Consensus'!CY$4,'annual Consensus'!$C$3:$AE$3,0)))</f>
        <v>0</v>
      </c>
      <c r="CZ61" s="18">
        <f>IF(ISNA(INDEX('annual Consensus'!$C$4:$AE$210,MATCH('per month Consensus'!$CE61,'annual Consensus'!$B$4:$B$210,0),MATCH('per month Consensus'!CZ$4,'annual Consensus'!$C$3:$AE$3,0))),"",INDEX('annual Consensus'!$C$4:$AE$210,MATCH('per month Consensus'!$CE61,'annual Consensus'!$B$4:$B$210,0),MATCH('per month Consensus'!CZ$4,'annual Consensus'!$C$3:$AE$3,0)))</f>
        <v>0</v>
      </c>
      <c r="DA61" s="18">
        <f>IF(ISNA(INDEX('annual Consensus'!$C$4:$AE$210,MATCH('per month Consensus'!$CE61,'annual Consensus'!$B$4:$B$210,0),MATCH('per month Consensus'!DA$4,'annual Consensus'!$C$3:$AE$3,0))),"",INDEX('annual Consensus'!$C$4:$AE$210,MATCH('per month Consensus'!$CE61,'annual Consensus'!$B$4:$B$210,0),MATCH('per month Consensus'!DA$4,'annual Consensus'!$C$3:$AE$3,0)))</f>
        <v>0</v>
      </c>
      <c r="DB61" s="18">
        <f>IF(ISNA(INDEX('annual Consensus'!$C$4:$AE$210,MATCH('per month Consensus'!$CE61,'annual Consensus'!$B$4:$B$210,0),MATCH('per month Consensus'!DB$4,'annual Consensus'!$C$3:$AE$3,0))),"",INDEX('annual Consensus'!$C$4:$AE$210,MATCH('per month Consensus'!$CE61,'annual Consensus'!$B$4:$B$210,0),MATCH('per month Consensus'!DB$4,'annual Consensus'!$C$3:$AE$3,0)))</f>
        <v>0</v>
      </c>
      <c r="DC61" s="18">
        <f>IF(ISNA(INDEX('annual Consensus'!$C$4:$AE$210,MATCH('per month Consensus'!$CE61,'annual Consensus'!$B$4:$B$210,0),MATCH('per month Consensus'!DC$4,'annual Consensus'!$C$3:$AE$3,0))),"",INDEX('annual Consensus'!$C$4:$AE$210,MATCH('per month Consensus'!$CE61,'annual Consensus'!$B$4:$B$210,0),MATCH('per month Consensus'!DC$4,'annual Consensus'!$C$3:$AE$3,0)))</f>
        <v>0</v>
      </c>
      <c r="DD61" s="18">
        <f>IF(ISNA(INDEX('annual Consensus'!$C$4:$AE$210,MATCH('per month Consensus'!$CE61,'annual Consensus'!$B$4:$B$210,0),MATCH('per month Consensus'!DD$4,'annual Consensus'!$C$3:$AE$3,0))),"",INDEX('annual Consensus'!$C$4:$AE$210,MATCH('per month Consensus'!$CE61,'annual Consensus'!$B$4:$B$210,0),MATCH('per month Consensus'!DD$4,'annual Consensus'!$C$3:$AE$3,0)))</f>
        <v>0</v>
      </c>
      <c r="DE61" s="18">
        <f>IF(ISNA(INDEX('annual Consensus'!$C$4:$AE$210,MATCH('per month Consensus'!$CE61,'annual Consensus'!$B$4:$B$210,0),MATCH('per month Consensus'!DE$4,'annual Consensus'!$C$3:$AE$3,0))),"",INDEX('annual Consensus'!$C$4:$AE$210,MATCH('per month Consensus'!$CE61,'annual Consensus'!$B$4:$B$210,0),MATCH('per month Consensus'!DE$4,'annual Consensus'!$C$3:$AE$3,0)))</f>
        <v>0</v>
      </c>
      <c r="DF61" s="18">
        <f>IF(ISNA(INDEX('annual Consensus'!$C$4:$AE$210,MATCH('per month Consensus'!$CE61,'annual Consensus'!$B$4:$B$210,0),MATCH('per month Consensus'!DF$4,'annual Consensus'!$C$3:$AE$3,0))),"",INDEX('annual Consensus'!$C$4:$AE$210,MATCH('per month Consensus'!$CE61,'annual Consensus'!$B$4:$B$210,0),MATCH('per month Consensus'!DF$4,'annual Consensus'!$C$3:$AE$3,0)))</f>
        <v>0</v>
      </c>
      <c r="DG61" s="18">
        <f>IF(ISNA(INDEX('annual Consensus'!$C$4:$AE$210,MATCH('per month Consensus'!$CE61,'annual Consensus'!$B$4:$B$210,0),MATCH('per month Consensus'!DG$4,'annual Consensus'!$C$3:$AE$3,0))),"",INDEX('annual Consensus'!$C$4:$AE$210,MATCH('per month Consensus'!$CE61,'annual Consensus'!$B$4:$B$210,0),MATCH('per month Consensus'!DG$4,'annual Consensus'!$C$3:$AE$3,0)))</f>
        <v>0</v>
      </c>
      <c r="DH61" s="18">
        <f>IF(ISNA(INDEX('annual Consensus'!$C$4:$AE$210,MATCH('per month Consensus'!$CE61,'annual Consensus'!$B$4:$B$210,0),MATCH('per month Consensus'!DH$4,'annual Consensus'!$C$3:$AE$3,0))),"",INDEX('annual Consensus'!$C$4:$AE$210,MATCH('per month Consensus'!$CE61,'annual Consensus'!$B$4:$B$210,0),MATCH('per month Consensus'!DH$4,'annual Consensus'!$C$3:$AE$3,0)))</f>
        <v>0</v>
      </c>
      <c r="DI61" s="18">
        <f>IF(ISNA(INDEX('annual Consensus'!$C$4:$AE$210,MATCH('per month Consensus'!$CE61,'annual Consensus'!$B$4:$B$210,0),MATCH('per month Consensus'!DI$4,'annual Consensus'!$C$3:$AE$3,0))),"",INDEX('annual Consensus'!$C$4:$AE$210,MATCH('per month Consensus'!$CE61,'annual Consensus'!$B$4:$B$210,0),MATCH('per month Consensus'!DI$4,'annual Consensus'!$C$3:$AE$3,0)))</f>
        <v>0</v>
      </c>
      <c r="DJ61" s="18">
        <f>IF(ISNA(INDEX('annual Consensus'!$C$4:$AE$210,MATCH('per month Consensus'!$CE61,'annual Consensus'!$B$4:$B$210,0),MATCH('per month Consensus'!DJ$4,'annual Consensus'!$C$3:$AE$3,0))),"",INDEX('annual Consensus'!$C$4:$AE$210,MATCH('per month Consensus'!$CE61,'annual Consensus'!$B$4:$B$210,0),MATCH('per month Consensus'!DJ$4,'annual Consensus'!$C$3:$AE$3,0)))</f>
        <v>0</v>
      </c>
      <c r="DK61" s="18">
        <f>IF(ISNA(INDEX('annual Consensus'!$C$4:$AE$210,MATCH('per month Consensus'!$CE61,'annual Consensus'!$B$4:$B$210,0),MATCH('per month Consensus'!DK$4,'annual Consensus'!$C$3:$AE$3,0))),"",INDEX('annual Consensus'!$C$4:$AE$210,MATCH('per month Consensus'!$CE61,'annual Consensus'!$B$4:$B$210,0),MATCH('per month Consensus'!DK$4,'annual Consensus'!$C$3:$AE$3,0)))</f>
        <v>0</v>
      </c>
      <c r="DL61" s="18">
        <f>IF(ISNA(INDEX('annual Consensus'!$C$4:$AE$210,MATCH('per month Consensus'!$CE61,'annual Consensus'!$B$4:$B$210,0),MATCH('per month Consensus'!DL$4,'annual Consensus'!$C$3:$AE$3,0))),"",INDEX('annual Consensus'!$C$4:$AE$210,MATCH('per month Consensus'!$CE61,'annual Consensus'!$B$4:$B$210,0),MATCH('per month Consensus'!DL$4,'annual Consensus'!$C$3:$AE$3,0)))</f>
        <v>0</v>
      </c>
      <c r="DM61" s="18">
        <f>IF(ISNA(INDEX('annual Consensus'!$C$4:$AE$210,MATCH('per month Consensus'!$CE61,'annual Consensus'!$B$4:$B$210,0),MATCH('per month Consensus'!DM$4,'annual Consensus'!$C$3:$AE$3,0))),"",INDEX('annual Consensus'!$C$4:$AE$210,MATCH('per month Consensus'!$CE61,'annual Consensus'!$B$4:$B$210,0),MATCH('per month Consensus'!DM$4,'annual Consensus'!$C$3:$AE$3,0)))</f>
        <v>0</v>
      </c>
      <c r="DN61" s="18">
        <f>IF(ISNA(INDEX('annual Consensus'!$C$4:$AE$210,MATCH('per month Consensus'!$CE61,'annual Consensus'!$B$4:$B$210,0),MATCH('per month Consensus'!DN$4,'annual Consensus'!$C$3:$AE$3,0))),"",INDEX('annual Consensus'!$C$4:$AE$210,MATCH('per month Consensus'!$CE61,'annual Consensus'!$B$4:$B$210,0),MATCH('per month Consensus'!DN$4,'annual Consensus'!$C$3:$AE$3,0)))</f>
        <v>0</v>
      </c>
      <c r="DO61" s="18">
        <f>IF(ISNA(INDEX('annual Consensus'!$C$4:$AE$210,MATCH('per month Consensus'!$CE61,'annual Consensus'!$B$4:$B$210,0),MATCH('per month Consensus'!DO$4,'annual Consensus'!$C$3:$AE$3,0))),"",INDEX('annual Consensus'!$C$4:$AE$210,MATCH('per month Consensus'!$CE61,'annual Consensus'!$B$4:$B$210,0),MATCH('per month Consensus'!DO$4,'annual Consensus'!$C$3:$AE$3,0)))</f>
        <v>0</v>
      </c>
      <c r="DR61" s="18">
        <f t="shared" si="2"/>
        <v>1.8212121212121208</v>
      </c>
      <c r="DS61" s="18" t="str">
        <f t="shared" si="3"/>
        <v/>
      </c>
      <c r="DT61" s="18" t="str">
        <f t="shared" si="4"/>
        <v/>
      </c>
      <c r="DU61" s="18" t="str">
        <f t="shared" si="5"/>
        <v/>
      </c>
      <c r="DV61" s="18" t="str">
        <f t="shared" si="6"/>
        <v/>
      </c>
      <c r="DW61" s="18" t="str">
        <f t="shared" si="7"/>
        <v/>
      </c>
      <c r="DX61" s="18" t="str">
        <f t="shared" si="8"/>
        <v/>
      </c>
      <c r="DY61" s="18" t="str">
        <f t="shared" si="9"/>
        <v/>
      </c>
      <c r="DZ61" s="18" t="str">
        <f t="shared" si="10"/>
        <v/>
      </c>
      <c r="EA61" s="18" t="str">
        <f t="shared" si="11"/>
        <v/>
      </c>
      <c r="EB61" s="18">
        <f t="shared" si="12"/>
        <v>1.6424242424242419</v>
      </c>
      <c r="EC61" s="18" t="str">
        <f t="shared" si="13"/>
        <v/>
      </c>
      <c r="ED61" s="18" t="str">
        <f t="shared" si="14"/>
        <v/>
      </c>
      <c r="EE61" s="18" t="str">
        <f t="shared" si="15"/>
        <v/>
      </c>
      <c r="EF61" s="18" t="str">
        <f t="shared" si="16"/>
        <v/>
      </c>
      <c r="EG61" s="18" t="str">
        <f t="shared" si="17"/>
        <v/>
      </c>
      <c r="EH61" s="18" t="str">
        <f t="shared" si="18"/>
        <v/>
      </c>
      <c r="EI61" s="18" t="str">
        <f t="shared" si="19"/>
        <v/>
      </c>
      <c r="EJ61" s="18" t="str">
        <f t="shared" si="20"/>
        <v/>
      </c>
      <c r="EK61" s="18" t="str">
        <f t="shared" si="21"/>
        <v/>
      </c>
      <c r="EL61" s="18" t="str">
        <f t="shared" si="22"/>
        <v/>
      </c>
      <c r="EM61" s="18" t="str">
        <f t="shared" si="23"/>
        <v/>
      </c>
      <c r="EN61" s="18" t="str">
        <f t="shared" si="24"/>
        <v/>
      </c>
      <c r="EO61" s="18" t="str">
        <f t="shared" si="25"/>
        <v/>
      </c>
      <c r="EP61" s="18" t="str">
        <f t="shared" si="26"/>
        <v/>
      </c>
      <c r="EQ61" s="18" t="str">
        <f t="shared" si="27"/>
        <v/>
      </c>
      <c r="ER61" s="18" t="str">
        <f t="shared" si="28"/>
        <v/>
      </c>
      <c r="ES61" s="18" t="str">
        <f t="shared" si="29"/>
        <v/>
      </c>
      <c r="ET61" s="18" t="str">
        <f t="shared" si="30"/>
        <v/>
      </c>
      <c r="EV61" s="86">
        <v>37681</v>
      </c>
      <c r="EW61" s="57" t="str">
        <f>IF(ISNA(VLOOKUP('per month Consensus'!$EV61,'5y averages Consensus'!$AG$9:$AK$36,'per month Consensus'!EW$2,FALSE)),"",VLOOKUP('per month Consensus'!$EV61,'5y averages Consensus'!$AG$9:$AK$36,'per month Consensus'!EW$2,FALSE))</f>
        <v/>
      </c>
      <c r="EX61" s="48" t="str">
        <f>IF(ISNA(VLOOKUP('per month Consensus'!$EV61,'5y averages Consensus'!$AG$9:$AK$36,'per month Consensus'!EX$2,FALSE)),"",VLOOKUP('per month Consensus'!$EV61,'5y averages Consensus'!$AG$9:$AK$36,'per month Consensus'!EX$2,FALSE))</f>
        <v/>
      </c>
      <c r="EY61" s="48" t="str">
        <f>IF(ISNA(VLOOKUP('per month Consensus'!$EV61,'5y averages Consensus'!$AG$9:$AK$36,'per month Consensus'!EY$2,FALSE)),"",VLOOKUP('per month Consensus'!$EV61,'5y averages Consensus'!$AG$9:$AK$36,'per month Consensus'!EY$2,FALSE))</f>
        <v/>
      </c>
      <c r="EZ61" s="49" t="str">
        <f>IF(ISNA(VLOOKUP('per month Consensus'!$EV61,'5y averages Consensus'!$AG$9:$AK$36,'per month Consensus'!EZ$2,FALSE)),"",VLOOKUP('per month Consensus'!$EV61,'5y averages Consensus'!$AG$9:$AK$36,'per month Consensus'!EZ$2,FALSE))</f>
        <v/>
      </c>
      <c r="FB61" s="53" t="str">
        <f t="shared" si="31"/>
        <v/>
      </c>
      <c r="FC61" s="53" t="str">
        <f t="shared" si="32"/>
        <v/>
      </c>
      <c r="FD61" s="53" t="str">
        <f t="shared" si="33"/>
        <v/>
      </c>
      <c r="FE61" s="53" t="str">
        <f t="shared" si="34"/>
        <v/>
      </c>
    </row>
    <row r="62" spans="2:161" x14ac:dyDescent="0.25">
      <c r="B62" s="22">
        <v>36251</v>
      </c>
      <c r="C62" s="18">
        <f>VLOOKUP($B62,'Data Consensus annual'!$BH$9:$BN$215,'per month Consensus'!C$1, FALSE)</f>
        <v>1</v>
      </c>
      <c r="D62" s="18">
        <f>VLOOKUP($B62,'Data Consensus annual'!$BH$9:$BN$215,'per month Consensus'!D$1, FALSE)</f>
        <v>1.6</v>
      </c>
      <c r="E62" s="18" t="str">
        <f>VLOOKUP($B62,'Data Consensus annual'!$BH$9:$BN$215,'per month Consensus'!E$1, FALSE)</f>
        <v/>
      </c>
      <c r="F62" s="18" t="str">
        <f>VLOOKUP($B62,'Data Consensus annual'!$BH$9:$BN$215,'per month Consensus'!F$1, FALSE)</f>
        <v/>
      </c>
      <c r="G62" s="18" t="str">
        <f>VLOOKUP($B62,'Data Consensus annual'!$BH$9:$BN$215,'per month Consensus'!G$1, FALSE)</f>
        <v/>
      </c>
      <c r="H62" s="18" t="str">
        <f>VLOOKUP($B62,'Data Consensus annual'!$BH$9:$BN$215,'per month Consensus'!H$1, FALSE)</f>
        <v/>
      </c>
      <c r="I62" s="5"/>
      <c r="J62" s="27"/>
      <c r="K62" s="5"/>
      <c r="L62" s="5"/>
      <c r="M62" s="5"/>
      <c r="N62" s="5"/>
      <c r="CE62" s="14">
        <v>37712</v>
      </c>
      <c r="CF62" s="18" t="str">
        <f>IF(ISNA(VLOOKUP($CE62,'quarters Consensus'!$FV$9:$GC$60,'per month Consensus'!J$1,FALSE)),"",VLOOKUP($CE62,'quarters Consensus'!$FV$9:$GC$60,'per month Consensus'!J$1,FALSE))</f>
        <v/>
      </c>
      <c r="CG62" s="18" t="str">
        <f>IF(ISNA(VLOOKUP($CE62,'quarters Consensus'!$FV$9:$GC$60,'per month Consensus'!K$1,FALSE)),"",VLOOKUP($CE62,'quarters Consensus'!$FV$9:$GC$60,'per month Consensus'!K$1,FALSE))</f>
        <v/>
      </c>
      <c r="CH62" s="18" t="str">
        <f>IF(ISNA(VLOOKUP($CE62,'quarters Consensus'!$FV$9:$GC$60,'per month Consensus'!L$1,FALSE)),"",VLOOKUP($CE62,'quarters Consensus'!$FV$9:$GC$60,'per month Consensus'!L$1,FALSE))</f>
        <v/>
      </c>
      <c r="CI62" s="18" t="str">
        <f>IF(ISNA(VLOOKUP($CE62,'quarters Consensus'!$FV$9:$GC$60,'per month Consensus'!M$1,FALSE)),"",VLOOKUP($CE62,'quarters Consensus'!$FV$9:$GC$60,'per month Consensus'!M$1,FALSE))</f>
        <v/>
      </c>
      <c r="CJ62" s="18" t="str">
        <f>IF(ISNA(VLOOKUP($CE62,'quarters Consensus'!$FV$9:$GC$60,'per month Consensus'!N$1,FALSE)),"",VLOOKUP($CE62,'quarters Consensus'!$FV$9:$GC$60,'per month Consensus'!N$1,FALSE))</f>
        <v/>
      </c>
      <c r="CK62" s="18" t="str">
        <f>IF(ISNA(VLOOKUP($CE62,'quarters Consensus'!$FV$9:$GC$60,'per month Consensus'!O$1,FALSE)),"",VLOOKUP($CE62,'quarters Consensus'!$FV$9:$GC$60,'per month Consensus'!O$1,FALSE))</f>
        <v/>
      </c>
      <c r="CL62" s="18" t="str">
        <f>IF(ISNA(VLOOKUP($CE62,'quarters Consensus'!$FV$9:$GC$60,'per month Consensus'!P$1,FALSE)),"",VLOOKUP($CE62,'quarters Consensus'!$FV$9:$GC$60,'per month Consensus'!P$1,FALSE))</f>
        <v/>
      </c>
      <c r="CM62" s="18">
        <f>IF(ISNA(INDEX('annual Consensus'!$C$4:$AE$210,MATCH('per month Consensus'!$CE62,'annual Consensus'!$B$4:$B$210,0),MATCH('per month Consensus'!CM$4,'annual Consensus'!$C$3:$AE$3,0))),"",INDEX('annual Consensus'!$C$4:$AE$210,MATCH('per month Consensus'!$CE62,'annual Consensus'!$B$4:$B$210,0),MATCH('per month Consensus'!CM$4,'annual Consensus'!$C$3:$AE$3,0)))</f>
        <v>1.9254256389028011</v>
      </c>
      <c r="CN62" s="18">
        <f>IF(ISNA(INDEX('annual Consensus'!$C$4:$AE$210,MATCH('per month Consensus'!$CE62,'annual Consensus'!$B$4:$B$210,0),MATCH('per month Consensus'!CN$4,'annual Consensus'!$C$3:$AE$3,0))),"",INDEX('annual Consensus'!$C$4:$AE$210,MATCH('per month Consensus'!$CE62,'annual Consensus'!$B$4:$B$210,0),MATCH('per month Consensus'!CN$4,'annual Consensus'!$C$3:$AE$3,0)))</f>
        <v>0</v>
      </c>
      <c r="CO62" s="18">
        <f>IF(ISNA(INDEX('annual Consensus'!$C$4:$AE$210,MATCH('per month Consensus'!$CE62,'annual Consensus'!$B$4:$B$210,0),MATCH('per month Consensus'!CO$4,'annual Consensus'!$C$3:$AE$3,0))),"",INDEX('annual Consensus'!$C$4:$AE$210,MATCH('per month Consensus'!$CE62,'annual Consensus'!$B$4:$B$210,0),MATCH('per month Consensus'!CO$4,'annual Consensus'!$C$3:$AE$3,0)))</f>
        <v>0</v>
      </c>
      <c r="CP62" s="18">
        <f>IF(ISNA(INDEX('annual Consensus'!$C$4:$AE$210,MATCH('per month Consensus'!$CE62,'annual Consensus'!$B$4:$B$210,0),MATCH('per month Consensus'!CP$4,'annual Consensus'!$C$3:$AE$3,0))),"",INDEX('annual Consensus'!$C$4:$AE$210,MATCH('per month Consensus'!$CE62,'annual Consensus'!$B$4:$B$210,0),MATCH('per month Consensus'!CP$4,'annual Consensus'!$C$3:$AE$3,0)))</f>
        <v>0</v>
      </c>
      <c r="CQ62" s="18">
        <f>IF(ISNA(INDEX('annual Consensus'!$C$4:$AE$210,MATCH('per month Consensus'!$CE62,'annual Consensus'!$B$4:$B$210,0),MATCH('per month Consensus'!CQ$4,'annual Consensus'!$C$3:$AE$3,0))),"",INDEX('annual Consensus'!$C$4:$AE$210,MATCH('per month Consensus'!$CE62,'annual Consensus'!$B$4:$B$210,0),MATCH('per month Consensus'!CQ$4,'annual Consensus'!$C$3:$AE$3,0)))</f>
        <v>0</v>
      </c>
      <c r="CR62" s="18">
        <f>IF(ISNA(INDEX('annual Consensus'!$C$4:$AE$210,MATCH('per month Consensus'!$CE62,'annual Consensus'!$B$4:$B$210,0),MATCH('per month Consensus'!CR$4,'annual Consensus'!$C$3:$AE$3,0))),"",INDEX('annual Consensus'!$C$4:$AE$210,MATCH('per month Consensus'!$CE62,'annual Consensus'!$B$4:$B$210,0),MATCH('per month Consensus'!CR$4,'annual Consensus'!$C$3:$AE$3,0)))</f>
        <v>0</v>
      </c>
      <c r="CS62" s="18">
        <f>IF(ISNA(INDEX('annual Consensus'!$C$4:$AE$210,MATCH('per month Consensus'!$CE62,'annual Consensus'!$B$4:$B$210,0),MATCH('per month Consensus'!CS$4,'annual Consensus'!$C$3:$AE$3,0))),"",INDEX('annual Consensus'!$C$4:$AE$210,MATCH('per month Consensus'!$CE62,'annual Consensus'!$B$4:$B$210,0),MATCH('per month Consensus'!CS$4,'annual Consensus'!$C$3:$AE$3,0)))</f>
        <v>0</v>
      </c>
      <c r="CT62" s="18">
        <f>IF(ISNA(INDEX('annual Consensus'!$C$4:$AE$210,MATCH('per month Consensus'!$CE62,'annual Consensus'!$B$4:$B$210,0),MATCH('per month Consensus'!CT$4,'annual Consensus'!$C$3:$AE$3,0))),"",INDEX('annual Consensus'!$C$4:$AE$210,MATCH('per month Consensus'!$CE62,'annual Consensus'!$B$4:$B$210,0),MATCH('per month Consensus'!CT$4,'annual Consensus'!$C$3:$AE$3,0)))</f>
        <v>0</v>
      </c>
      <c r="CU62" s="18">
        <f>IF(ISNA(INDEX('annual Consensus'!$C$4:$AE$210,MATCH('per month Consensus'!$CE62,'annual Consensus'!$B$4:$B$210,0),MATCH('per month Consensus'!CU$4,'annual Consensus'!$C$3:$AE$3,0))),"",INDEX('annual Consensus'!$C$4:$AE$210,MATCH('per month Consensus'!$CE62,'annual Consensus'!$B$4:$B$210,0),MATCH('per month Consensus'!CU$4,'annual Consensus'!$C$3:$AE$3,0)))</f>
        <v>0</v>
      </c>
      <c r="CV62" s="18">
        <f>IF(ISNA(INDEX('annual Consensus'!$C$4:$AE$210,MATCH('per month Consensus'!$CE62,'annual Consensus'!$B$4:$B$210,0),MATCH('per month Consensus'!CV$4,'annual Consensus'!$C$3:$AE$3,0))),"",INDEX('annual Consensus'!$C$4:$AE$210,MATCH('per month Consensus'!$CE62,'annual Consensus'!$B$4:$B$210,0),MATCH('per month Consensus'!CV$4,'annual Consensus'!$C$3:$AE$3,0)))</f>
        <v>1.5771730199374181</v>
      </c>
      <c r="CW62" s="18">
        <f>IF(ISNA(INDEX('annual Consensus'!$C$4:$AE$210,MATCH('per month Consensus'!$CE62,'annual Consensus'!$B$4:$B$210,0),MATCH('per month Consensus'!CW$4,'annual Consensus'!$C$3:$AE$3,0))),"",INDEX('annual Consensus'!$C$4:$AE$210,MATCH('per month Consensus'!$CE62,'annual Consensus'!$B$4:$B$210,0),MATCH('per month Consensus'!CW$4,'annual Consensus'!$C$3:$AE$3,0)))</f>
        <v>0</v>
      </c>
      <c r="CX62" s="18">
        <f>IF(ISNA(INDEX('annual Consensus'!$C$4:$AE$210,MATCH('per month Consensus'!$CE62,'annual Consensus'!$B$4:$B$210,0),MATCH('per month Consensus'!CX$4,'annual Consensus'!$C$3:$AE$3,0))),"",INDEX('annual Consensus'!$C$4:$AE$210,MATCH('per month Consensus'!$CE62,'annual Consensus'!$B$4:$B$210,0),MATCH('per month Consensus'!CX$4,'annual Consensus'!$C$3:$AE$3,0)))</f>
        <v>0</v>
      </c>
      <c r="CY62" s="18">
        <f>IF(ISNA(INDEX('annual Consensus'!$C$4:$AE$210,MATCH('per month Consensus'!$CE62,'annual Consensus'!$B$4:$B$210,0),MATCH('per month Consensus'!CY$4,'annual Consensus'!$C$3:$AE$3,0))),"",INDEX('annual Consensus'!$C$4:$AE$210,MATCH('per month Consensus'!$CE62,'annual Consensus'!$B$4:$B$210,0),MATCH('per month Consensus'!CY$4,'annual Consensus'!$C$3:$AE$3,0)))</f>
        <v>0</v>
      </c>
      <c r="CZ62" s="18">
        <f>IF(ISNA(INDEX('annual Consensus'!$C$4:$AE$210,MATCH('per month Consensus'!$CE62,'annual Consensus'!$B$4:$B$210,0),MATCH('per month Consensus'!CZ$4,'annual Consensus'!$C$3:$AE$3,0))),"",INDEX('annual Consensus'!$C$4:$AE$210,MATCH('per month Consensus'!$CE62,'annual Consensus'!$B$4:$B$210,0),MATCH('per month Consensus'!CZ$4,'annual Consensus'!$C$3:$AE$3,0)))</f>
        <v>0</v>
      </c>
      <c r="DA62" s="18">
        <f>IF(ISNA(INDEX('annual Consensus'!$C$4:$AE$210,MATCH('per month Consensus'!$CE62,'annual Consensus'!$B$4:$B$210,0),MATCH('per month Consensus'!DA$4,'annual Consensus'!$C$3:$AE$3,0))),"",INDEX('annual Consensus'!$C$4:$AE$210,MATCH('per month Consensus'!$CE62,'annual Consensus'!$B$4:$B$210,0),MATCH('per month Consensus'!DA$4,'annual Consensus'!$C$3:$AE$3,0)))</f>
        <v>0</v>
      </c>
      <c r="DB62" s="18">
        <f>IF(ISNA(INDEX('annual Consensus'!$C$4:$AE$210,MATCH('per month Consensus'!$CE62,'annual Consensus'!$B$4:$B$210,0),MATCH('per month Consensus'!DB$4,'annual Consensus'!$C$3:$AE$3,0))),"",INDEX('annual Consensus'!$C$4:$AE$210,MATCH('per month Consensus'!$CE62,'annual Consensus'!$B$4:$B$210,0),MATCH('per month Consensus'!DB$4,'annual Consensus'!$C$3:$AE$3,0)))</f>
        <v>2</v>
      </c>
      <c r="DC62" s="18">
        <f>IF(ISNA(INDEX('annual Consensus'!$C$4:$AE$210,MATCH('per month Consensus'!$CE62,'annual Consensus'!$B$4:$B$210,0),MATCH('per month Consensus'!DC$4,'annual Consensus'!$C$3:$AE$3,0))),"",INDEX('annual Consensus'!$C$4:$AE$210,MATCH('per month Consensus'!$CE62,'annual Consensus'!$B$4:$B$210,0),MATCH('per month Consensus'!DC$4,'annual Consensus'!$C$3:$AE$3,0)))</f>
        <v>0</v>
      </c>
      <c r="DD62" s="18">
        <f>IF(ISNA(INDEX('annual Consensus'!$C$4:$AE$210,MATCH('per month Consensus'!$CE62,'annual Consensus'!$B$4:$B$210,0),MATCH('per month Consensus'!DD$4,'annual Consensus'!$C$3:$AE$3,0))),"",INDEX('annual Consensus'!$C$4:$AE$210,MATCH('per month Consensus'!$CE62,'annual Consensus'!$B$4:$B$210,0),MATCH('per month Consensus'!DD$4,'annual Consensus'!$C$3:$AE$3,0)))</f>
        <v>0</v>
      </c>
      <c r="DE62" s="18">
        <f>IF(ISNA(INDEX('annual Consensus'!$C$4:$AE$210,MATCH('per month Consensus'!$CE62,'annual Consensus'!$B$4:$B$210,0),MATCH('per month Consensus'!DE$4,'annual Consensus'!$C$3:$AE$3,0))),"",INDEX('annual Consensus'!$C$4:$AE$210,MATCH('per month Consensus'!$CE62,'annual Consensus'!$B$4:$B$210,0),MATCH('per month Consensus'!DE$4,'annual Consensus'!$C$3:$AE$3,0)))</f>
        <v>0</v>
      </c>
      <c r="DF62" s="18">
        <f>IF(ISNA(INDEX('annual Consensus'!$C$4:$AE$210,MATCH('per month Consensus'!$CE62,'annual Consensus'!$B$4:$B$210,0),MATCH('per month Consensus'!DF$4,'annual Consensus'!$C$3:$AE$3,0))),"",INDEX('annual Consensus'!$C$4:$AE$210,MATCH('per month Consensus'!$CE62,'annual Consensus'!$B$4:$B$210,0),MATCH('per month Consensus'!DF$4,'annual Consensus'!$C$3:$AE$3,0)))</f>
        <v>2</v>
      </c>
      <c r="DG62" s="18">
        <f>IF(ISNA(INDEX('annual Consensus'!$C$4:$AE$210,MATCH('per month Consensus'!$CE62,'annual Consensus'!$B$4:$B$210,0),MATCH('per month Consensus'!DG$4,'annual Consensus'!$C$3:$AE$3,0))),"",INDEX('annual Consensus'!$C$4:$AE$210,MATCH('per month Consensus'!$CE62,'annual Consensus'!$B$4:$B$210,0),MATCH('per month Consensus'!DG$4,'annual Consensus'!$C$3:$AE$3,0)))</f>
        <v>0</v>
      </c>
      <c r="DH62" s="18">
        <f>IF(ISNA(INDEX('annual Consensus'!$C$4:$AE$210,MATCH('per month Consensus'!$CE62,'annual Consensus'!$B$4:$B$210,0),MATCH('per month Consensus'!DH$4,'annual Consensus'!$C$3:$AE$3,0))),"",INDEX('annual Consensus'!$C$4:$AE$210,MATCH('per month Consensus'!$CE62,'annual Consensus'!$B$4:$B$210,0),MATCH('per month Consensus'!DH$4,'annual Consensus'!$C$3:$AE$3,0)))</f>
        <v>0</v>
      </c>
      <c r="DI62" s="18">
        <f>IF(ISNA(INDEX('annual Consensus'!$C$4:$AE$210,MATCH('per month Consensus'!$CE62,'annual Consensus'!$B$4:$B$210,0),MATCH('per month Consensus'!DI$4,'annual Consensus'!$C$3:$AE$3,0))),"",INDEX('annual Consensus'!$C$4:$AE$210,MATCH('per month Consensus'!$CE62,'annual Consensus'!$B$4:$B$210,0),MATCH('per month Consensus'!DI$4,'annual Consensus'!$C$3:$AE$3,0)))</f>
        <v>0</v>
      </c>
      <c r="DJ62" s="18">
        <f>IF(ISNA(INDEX('annual Consensus'!$C$4:$AE$210,MATCH('per month Consensus'!$CE62,'annual Consensus'!$B$4:$B$210,0),MATCH('per month Consensus'!DJ$4,'annual Consensus'!$C$3:$AE$3,0))),"",INDEX('annual Consensus'!$C$4:$AE$210,MATCH('per month Consensus'!$CE62,'annual Consensus'!$B$4:$B$210,0),MATCH('per month Consensus'!DJ$4,'annual Consensus'!$C$3:$AE$3,0)))</f>
        <v>1.9</v>
      </c>
      <c r="DK62" s="18">
        <f>IF(ISNA(INDEX('annual Consensus'!$C$4:$AE$210,MATCH('per month Consensus'!$CE62,'annual Consensus'!$B$4:$B$210,0),MATCH('per month Consensus'!DK$4,'annual Consensus'!$C$3:$AE$3,0))),"",INDEX('annual Consensus'!$C$4:$AE$210,MATCH('per month Consensus'!$CE62,'annual Consensus'!$B$4:$B$210,0),MATCH('per month Consensus'!DK$4,'annual Consensus'!$C$3:$AE$3,0)))</f>
        <v>0</v>
      </c>
      <c r="DL62" s="18">
        <f>IF(ISNA(INDEX('annual Consensus'!$C$4:$AE$210,MATCH('per month Consensus'!$CE62,'annual Consensus'!$B$4:$B$210,0),MATCH('per month Consensus'!DL$4,'annual Consensus'!$C$3:$AE$3,0))),"",INDEX('annual Consensus'!$C$4:$AE$210,MATCH('per month Consensus'!$CE62,'annual Consensus'!$B$4:$B$210,0),MATCH('per month Consensus'!DL$4,'annual Consensus'!$C$3:$AE$3,0)))</f>
        <v>0</v>
      </c>
      <c r="DM62" s="18">
        <f>IF(ISNA(INDEX('annual Consensus'!$C$4:$AE$210,MATCH('per month Consensus'!$CE62,'annual Consensus'!$B$4:$B$210,0),MATCH('per month Consensus'!DM$4,'annual Consensus'!$C$3:$AE$3,0))),"",INDEX('annual Consensus'!$C$4:$AE$210,MATCH('per month Consensus'!$CE62,'annual Consensus'!$B$4:$B$210,0),MATCH('per month Consensus'!DM$4,'annual Consensus'!$C$3:$AE$3,0)))</f>
        <v>0</v>
      </c>
      <c r="DN62" s="18">
        <f>IF(ISNA(INDEX('annual Consensus'!$C$4:$AE$210,MATCH('per month Consensus'!$CE62,'annual Consensus'!$B$4:$B$210,0),MATCH('per month Consensus'!DN$4,'annual Consensus'!$C$3:$AE$3,0))),"",INDEX('annual Consensus'!$C$4:$AE$210,MATCH('per month Consensus'!$CE62,'annual Consensus'!$B$4:$B$210,0),MATCH('per month Consensus'!DN$4,'annual Consensus'!$C$3:$AE$3,0)))</f>
        <v>1.9</v>
      </c>
      <c r="DO62" s="18">
        <f>IF(ISNA(INDEX('annual Consensus'!$C$4:$AE$210,MATCH('per month Consensus'!$CE62,'annual Consensus'!$B$4:$B$210,0),MATCH('per month Consensus'!DO$4,'annual Consensus'!$C$3:$AE$3,0))),"",INDEX('annual Consensus'!$C$4:$AE$210,MATCH('per month Consensus'!$CE62,'annual Consensus'!$B$4:$B$210,0),MATCH('per month Consensus'!DO$4,'annual Consensus'!$C$3:$AE$3,0)))</f>
        <v>0</v>
      </c>
      <c r="DR62" s="18">
        <f t="shared" si="2"/>
        <v>1.9254256389028011</v>
      </c>
      <c r="DS62" s="18" t="str">
        <f t="shared" si="3"/>
        <v/>
      </c>
      <c r="DT62" s="18" t="str">
        <f t="shared" si="4"/>
        <v/>
      </c>
      <c r="DU62" s="18" t="str">
        <f t="shared" si="5"/>
        <v/>
      </c>
      <c r="DV62" s="18" t="str">
        <f t="shared" si="6"/>
        <v/>
      </c>
      <c r="DW62" s="18" t="str">
        <f t="shared" si="7"/>
        <v/>
      </c>
      <c r="DX62" s="18" t="str">
        <f t="shared" si="8"/>
        <v/>
      </c>
      <c r="DY62" s="18" t="str">
        <f t="shared" si="9"/>
        <v/>
      </c>
      <c r="DZ62" s="18" t="str">
        <f t="shared" si="10"/>
        <v/>
      </c>
      <c r="EA62" s="18">
        <f t="shared" si="11"/>
        <v>1.5771730199374181</v>
      </c>
      <c r="EB62" s="18" t="str">
        <f t="shared" si="12"/>
        <v/>
      </c>
      <c r="EC62" s="18" t="str">
        <f t="shared" si="13"/>
        <v/>
      </c>
      <c r="ED62" s="18" t="str">
        <f t="shared" si="14"/>
        <v/>
      </c>
      <c r="EE62" s="18" t="str">
        <f t="shared" si="15"/>
        <v/>
      </c>
      <c r="EF62" s="18" t="str">
        <f t="shared" si="16"/>
        <v/>
      </c>
      <c r="EG62" s="18">
        <f t="shared" si="17"/>
        <v>2</v>
      </c>
      <c r="EH62" s="18" t="str">
        <f t="shared" si="18"/>
        <v/>
      </c>
      <c r="EI62" s="18" t="str">
        <f t="shared" si="19"/>
        <v/>
      </c>
      <c r="EJ62" s="18" t="str">
        <f t="shared" si="20"/>
        <v/>
      </c>
      <c r="EK62" s="18">
        <f t="shared" si="21"/>
        <v>2</v>
      </c>
      <c r="EL62" s="18" t="str">
        <f t="shared" si="22"/>
        <v/>
      </c>
      <c r="EM62" s="18" t="str">
        <f t="shared" si="23"/>
        <v/>
      </c>
      <c r="EN62" s="18" t="str">
        <f t="shared" si="24"/>
        <v/>
      </c>
      <c r="EO62" s="18">
        <f t="shared" si="25"/>
        <v>1.9</v>
      </c>
      <c r="EP62" s="18" t="str">
        <f t="shared" si="26"/>
        <v/>
      </c>
      <c r="EQ62" s="18" t="str">
        <f t="shared" si="27"/>
        <v/>
      </c>
      <c r="ER62" s="18" t="str">
        <f t="shared" si="28"/>
        <v/>
      </c>
      <c r="ES62" s="18">
        <f t="shared" si="29"/>
        <v>1.9</v>
      </c>
      <c r="ET62" s="18" t="str">
        <f t="shared" si="30"/>
        <v/>
      </c>
      <c r="EV62" s="86">
        <v>37712</v>
      </c>
      <c r="EW62" s="57">
        <f>IF(ISNA(VLOOKUP('per month Consensus'!$EV62,'5y averages Consensus'!$AG$9:$AK$36,'per month Consensus'!EW$2,FALSE)),"",VLOOKUP('per month Consensus'!$EV62,'5y averages Consensus'!$AG$9:$AK$36,'per month Consensus'!EW$2,FALSE))</f>
        <v>0</v>
      </c>
      <c r="EX62" s="48">
        <f>IF(ISNA(VLOOKUP('per month Consensus'!$EV62,'5y averages Consensus'!$AG$9:$AK$36,'per month Consensus'!EX$2,FALSE)),"",VLOOKUP('per month Consensus'!$EV62,'5y averages Consensus'!$AG$9:$AK$36,'per month Consensus'!EX$2,FALSE))</f>
        <v>0</v>
      </c>
      <c r="EY62" s="48">
        <f>IF(ISNA(VLOOKUP('per month Consensus'!$EV62,'5y averages Consensus'!$AG$9:$AK$36,'per month Consensus'!EY$2,FALSE)),"",VLOOKUP('per month Consensus'!$EV62,'5y averages Consensus'!$AG$9:$AK$36,'per month Consensus'!EY$2,FALSE))</f>
        <v>0</v>
      </c>
      <c r="EZ62" s="49">
        <f>IF(ISNA(VLOOKUP('per month Consensus'!$EV62,'5y averages Consensus'!$AG$9:$AK$36,'per month Consensus'!EZ$2,FALSE)),"",VLOOKUP('per month Consensus'!$EV62,'5y averages Consensus'!$AG$9:$AK$36,'per month Consensus'!EZ$2,FALSE))</f>
        <v>1.9</v>
      </c>
      <c r="FB62" s="53" t="str">
        <f t="shared" si="31"/>
        <v/>
      </c>
      <c r="FC62" s="53" t="str">
        <f t="shared" si="32"/>
        <v/>
      </c>
      <c r="FD62" s="53" t="str">
        <f t="shared" si="33"/>
        <v/>
      </c>
      <c r="FE62" s="53">
        <f t="shared" si="34"/>
        <v>1.9</v>
      </c>
    </row>
    <row r="63" spans="2:161" x14ac:dyDescent="0.25">
      <c r="B63" s="22">
        <v>36617</v>
      </c>
      <c r="C63" s="18">
        <f>VLOOKUP($B63,'Data Consensus annual'!$BH$9:$BN$215,'per month Consensus'!C$1, FALSE)</f>
        <v>1.7</v>
      </c>
      <c r="D63" s="18">
        <f>VLOOKUP($B63,'Data Consensus annual'!$BH$9:$BN$215,'per month Consensus'!D$1, FALSE)</f>
        <v>1.6</v>
      </c>
      <c r="E63" s="18" t="str">
        <f>VLOOKUP($B63,'Data Consensus annual'!$BH$9:$BN$215,'per month Consensus'!E$1, FALSE)</f>
        <v/>
      </c>
      <c r="F63" s="18" t="str">
        <f>VLOOKUP($B63,'Data Consensus annual'!$BH$9:$BN$215,'per month Consensus'!F$1, FALSE)</f>
        <v/>
      </c>
      <c r="G63" s="18" t="str">
        <f>VLOOKUP($B63,'Data Consensus annual'!$BH$9:$BN$215,'per month Consensus'!G$1, FALSE)</f>
        <v/>
      </c>
      <c r="H63" s="18" t="str">
        <f>VLOOKUP($B63,'Data Consensus annual'!$BH$9:$BN$215,'per month Consensus'!H$1, FALSE)</f>
        <v/>
      </c>
      <c r="I63" s="5"/>
      <c r="J63" s="29"/>
      <c r="K63" s="5"/>
      <c r="L63" s="5"/>
      <c r="M63" s="5"/>
      <c r="N63" s="5"/>
      <c r="CE63" s="14">
        <v>37742</v>
      </c>
      <c r="CF63" s="18" t="str">
        <f>IF(ISNA(VLOOKUP($CE63,'quarters Consensus'!$FV$9:$GC$60,'per month Consensus'!J$1,FALSE)),"",VLOOKUP($CE63,'quarters Consensus'!$FV$9:$GC$60,'per month Consensus'!J$1,FALSE))</f>
        <v/>
      </c>
      <c r="CG63" s="18" t="str">
        <f>IF(ISNA(VLOOKUP($CE63,'quarters Consensus'!$FV$9:$GC$60,'per month Consensus'!K$1,FALSE)),"",VLOOKUP($CE63,'quarters Consensus'!$FV$9:$GC$60,'per month Consensus'!K$1,FALSE))</f>
        <v/>
      </c>
      <c r="CH63" s="18" t="str">
        <f>IF(ISNA(VLOOKUP($CE63,'quarters Consensus'!$FV$9:$GC$60,'per month Consensus'!L$1,FALSE)),"",VLOOKUP($CE63,'quarters Consensus'!$FV$9:$GC$60,'per month Consensus'!L$1,FALSE))</f>
        <v/>
      </c>
      <c r="CI63" s="18" t="str">
        <f>IF(ISNA(VLOOKUP($CE63,'quarters Consensus'!$FV$9:$GC$60,'per month Consensus'!M$1,FALSE)),"",VLOOKUP($CE63,'quarters Consensus'!$FV$9:$GC$60,'per month Consensus'!M$1,FALSE))</f>
        <v/>
      </c>
      <c r="CJ63" s="18" t="str">
        <f>IF(ISNA(VLOOKUP($CE63,'quarters Consensus'!$FV$9:$GC$60,'per month Consensus'!N$1,FALSE)),"",VLOOKUP($CE63,'quarters Consensus'!$FV$9:$GC$60,'per month Consensus'!N$1,FALSE))</f>
        <v/>
      </c>
      <c r="CK63" s="18" t="str">
        <f>IF(ISNA(VLOOKUP($CE63,'quarters Consensus'!$FV$9:$GC$60,'per month Consensus'!O$1,FALSE)),"",VLOOKUP($CE63,'quarters Consensus'!$FV$9:$GC$60,'per month Consensus'!O$1,FALSE))</f>
        <v/>
      </c>
      <c r="CL63" s="18"/>
      <c r="CM63" s="18">
        <f>IF(ISNA(INDEX('annual Consensus'!$C$4:$AE$210,MATCH('per month Consensus'!$CE63,'annual Consensus'!$B$4:$B$210,0),MATCH('per month Consensus'!CM$4,'annual Consensus'!$C$3:$AE$3,0))),"",INDEX('annual Consensus'!$C$4:$AE$210,MATCH('per month Consensus'!$CE63,'annual Consensus'!$B$4:$B$210,0),MATCH('per month Consensus'!CM$4,'annual Consensus'!$C$3:$AE$3,0)))</f>
        <v>1.9520199533071889</v>
      </c>
      <c r="CN63" s="18">
        <f>IF(ISNA(INDEX('annual Consensus'!$C$4:$AE$210,MATCH('per month Consensus'!$CE63,'annual Consensus'!$B$4:$B$210,0),MATCH('per month Consensus'!CN$4,'annual Consensus'!$C$3:$AE$3,0))),"",INDEX('annual Consensus'!$C$4:$AE$210,MATCH('per month Consensus'!$CE63,'annual Consensus'!$B$4:$B$210,0),MATCH('per month Consensus'!CN$4,'annual Consensus'!$C$3:$AE$3,0)))</f>
        <v>0</v>
      </c>
      <c r="CO63" s="18">
        <f>IF(ISNA(INDEX('annual Consensus'!$C$4:$AE$210,MATCH('per month Consensus'!$CE63,'annual Consensus'!$B$4:$B$210,0),MATCH('per month Consensus'!CO$4,'annual Consensus'!$C$3:$AE$3,0))),"",INDEX('annual Consensus'!$C$4:$AE$210,MATCH('per month Consensus'!$CE63,'annual Consensus'!$B$4:$B$210,0),MATCH('per month Consensus'!CO$4,'annual Consensus'!$C$3:$AE$3,0)))</f>
        <v>0</v>
      </c>
      <c r="CP63" s="18">
        <f>IF(ISNA(INDEX('annual Consensus'!$C$4:$AE$210,MATCH('per month Consensus'!$CE63,'annual Consensus'!$B$4:$B$210,0),MATCH('per month Consensus'!CP$4,'annual Consensus'!$C$3:$AE$3,0))),"",INDEX('annual Consensus'!$C$4:$AE$210,MATCH('per month Consensus'!$CE63,'annual Consensus'!$B$4:$B$210,0),MATCH('per month Consensus'!CP$4,'annual Consensus'!$C$3:$AE$3,0)))</f>
        <v>0</v>
      </c>
      <c r="CQ63" s="18">
        <f>IF(ISNA(INDEX('annual Consensus'!$C$4:$AE$210,MATCH('per month Consensus'!$CE63,'annual Consensus'!$B$4:$B$210,0),MATCH('per month Consensus'!CQ$4,'annual Consensus'!$C$3:$AE$3,0))),"",INDEX('annual Consensus'!$C$4:$AE$210,MATCH('per month Consensus'!$CE63,'annual Consensus'!$B$4:$B$210,0),MATCH('per month Consensus'!CQ$4,'annual Consensus'!$C$3:$AE$3,0)))</f>
        <v>0</v>
      </c>
      <c r="CR63" s="18">
        <f>IF(ISNA(INDEX('annual Consensus'!$C$4:$AE$210,MATCH('per month Consensus'!$CE63,'annual Consensus'!$B$4:$B$210,0),MATCH('per month Consensus'!CR$4,'annual Consensus'!$C$3:$AE$3,0))),"",INDEX('annual Consensus'!$C$4:$AE$210,MATCH('per month Consensus'!$CE63,'annual Consensus'!$B$4:$B$210,0),MATCH('per month Consensus'!CR$4,'annual Consensus'!$C$3:$AE$3,0)))</f>
        <v>0</v>
      </c>
      <c r="CS63" s="18">
        <f>IF(ISNA(INDEX('annual Consensus'!$C$4:$AE$210,MATCH('per month Consensus'!$CE63,'annual Consensus'!$B$4:$B$210,0),MATCH('per month Consensus'!CS$4,'annual Consensus'!$C$3:$AE$3,0))),"",INDEX('annual Consensus'!$C$4:$AE$210,MATCH('per month Consensus'!$CE63,'annual Consensus'!$B$4:$B$210,0),MATCH('per month Consensus'!CS$4,'annual Consensus'!$C$3:$AE$3,0)))</f>
        <v>0</v>
      </c>
      <c r="CT63" s="18">
        <f>IF(ISNA(INDEX('annual Consensus'!$C$4:$AE$210,MATCH('per month Consensus'!$CE63,'annual Consensus'!$B$4:$B$210,0),MATCH('per month Consensus'!CT$4,'annual Consensus'!$C$3:$AE$3,0))),"",INDEX('annual Consensus'!$C$4:$AE$210,MATCH('per month Consensus'!$CE63,'annual Consensus'!$B$4:$B$210,0),MATCH('per month Consensus'!CT$4,'annual Consensus'!$C$3:$AE$3,0)))</f>
        <v>0</v>
      </c>
      <c r="CU63" s="18">
        <f>IF(ISNA(INDEX('annual Consensus'!$C$4:$AE$210,MATCH('per month Consensus'!$CE63,'annual Consensus'!$B$4:$B$210,0),MATCH('per month Consensus'!CU$4,'annual Consensus'!$C$3:$AE$3,0))),"",INDEX('annual Consensus'!$C$4:$AE$210,MATCH('per month Consensus'!$CE63,'annual Consensus'!$B$4:$B$210,0),MATCH('per month Consensus'!CU$4,'annual Consensus'!$C$3:$AE$3,0)))</f>
        <v>1.5572347221245411</v>
      </c>
      <c r="CV63" s="18">
        <f>IF(ISNA(INDEX('annual Consensus'!$C$4:$AE$210,MATCH('per month Consensus'!$CE63,'annual Consensus'!$B$4:$B$210,0),MATCH('per month Consensus'!CV$4,'annual Consensus'!$C$3:$AE$3,0))),"",INDEX('annual Consensus'!$C$4:$AE$210,MATCH('per month Consensus'!$CE63,'annual Consensus'!$B$4:$B$210,0),MATCH('per month Consensus'!CV$4,'annual Consensus'!$C$3:$AE$3,0)))</f>
        <v>0</v>
      </c>
      <c r="CW63" s="18">
        <f>IF(ISNA(INDEX('annual Consensus'!$C$4:$AE$210,MATCH('per month Consensus'!$CE63,'annual Consensus'!$B$4:$B$210,0),MATCH('per month Consensus'!CW$4,'annual Consensus'!$C$3:$AE$3,0))),"",INDEX('annual Consensus'!$C$4:$AE$210,MATCH('per month Consensus'!$CE63,'annual Consensus'!$B$4:$B$210,0),MATCH('per month Consensus'!CW$4,'annual Consensus'!$C$3:$AE$3,0)))</f>
        <v>0</v>
      </c>
      <c r="CX63" s="18">
        <f>IF(ISNA(INDEX('annual Consensus'!$C$4:$AE$210,MATCH('per month Consensus'!$CE63,'annual Consensus'!$B$4:$B$210,0),MATCH('per month Consensus'!CX$4,'annual Consensus'!$C$3:$AE$3,0))),"",INDEX('annual Consensus'!$C$4:$AE$210,MATCH('per month Consensus'!$CE63,'annual Consensus'!$B$4:$B$210,0),MATCH('per month Consensus'!CX$4,'annual Consensus'!$C$3:$AE$3,0)))</f>
        <v>0</v>
      </c>
      <c r="CY63" s="18">
        <f>IF(ISNA(INDEX('annual Consensus'!$C$4:$AE$210,MATCH('per month Consensus'!$CE63,'annual Consensus'!$B$4:$B$210,0),MATCH('per month Consensus'!CY$4,'annual Consensus'!$C$3:$AE$3,0))),"",INDEX('annual Consensus'!$C$4:$AE$210,MATCH('per month Consensus'!$CE63,'annual Consensus'!$B$4:$B$210,0),MATCH('per month Consensus'!CY$4,'annual Consensus'!$C$3:$AE$3,0)))</f>
        <v>0</v>
      </c>
      <c r="CZ63" s="18">
        <f>IF(ISNA(INDEX('annual Consensus'!$C$4:$AE$210,MATCH('per month Consensus'!$CE63,'annual Consensus'!$B$4:$B$210,0),MATCH('per month Consensus'!CZ$4,'annual Consensus'!$C$3:$AE$3,0))),"",INDEX('annual Consensus'!$C$4:$AE$210,MATCH('per month Consensus'!$CE63,'annual Consensus'!$B$4:$B$210,0),MATCH('per month Consensus'!CZ$4,'annual Consensus'!$C$3:$AE$3,0)))</f>
        <v>0</v>
      </c>
      <c r="DA63" s="18">
        <f>IF(ISNA(INDEX('annual Consensus'!$C$4:$AE$210,MATCH('per month Consensus'!$CE63,'annual Consensus'!$B$4:$B$210,0),MATCH('per month Consensus'!DA$4,'annual Consensus'!$C$3:$AE$3,0))),"",INDEX('annual Consensus'!$C$4:$AE$210,MATCH('per month Consensus'!$CE63,'annual Consensus'!$B$4:$B$210,0),MATCH('per month Consensus'!DA$4,'annual Consensus'!$C$3:$AE$3,0)))</f>
        <v>0</v>
      </c>
      <c r="DB63" s="18">
        <f>IF(ISNA(INDEX('annual Consensus'!$C$4:$AE$210,MATCH('per month Consensus'!$CE63,'annual Consensus'!$B$4:$B$210,0),MATCH('per month Consensus'!DB$4,'annual Consensus'!$C$3:$AE$3,0))),"",INDEX('annual Consensus'!$C$4:$AE$210,MATCH('per month Consensus'!$CE63,'annual Consensus'!$B$4:$B$210,0),MATCH('per month Consensus'!DB$4,'annual Consensus'!$C$3:$AE$3,0)))</f>
        <v>0</v>
      </c>
      <c r="DC63" s="18">
        <f>IF(ISNA(INDEX('annual Consensus'!$C$4:$AE$210,MATCH('per month Consensus'!$CE63,'annual Consensus'!$B$4:$B$210,0),MATCH('per month Consensus'!DC$4,'annual Consensus'!$C$3:$AE$3,0))),"",INDEX('annual Consensus'!$C$4:$AE$210,MATCH('per month Consensus'!$CE63,'annual Consensus'!$B$4:$B$210,0),MATCH('per month Consensus'!DC$4,'annual Consensus'!$C$3:$AE$3,0)))</f>
        <v>0</v>
      </c>
      <c r="DD63" s="18">
        <f>IF(ISNA(INDEX('annual Consensus'!$C$4:$AE$210,MATCH('per month Consensus'!$CE63,'annual Consensus'!$B$4:$B$210,0),MATCH('per month Consensus'!DD$4,'annual Consensus'!$C$3:$AE$3,0))),"",INDEX('annual Consensus'!$C$4:$AE$210,MATCH('per month Consensus'!$CE63,'annual Consensus'!$B$4:$B$210,0),MATCH('per month Consensus'!DD$4,'annual Consensus'!$C$3:$AE$3,0)))</f>
        <v>0</v>
      </c>
      <c r="DE63" s="18">
        <f>IF(ISNA(INDEX('annual Consensus'!$C$4:$AE$210,MATCH('per month Consensus'!$CE63,'annual Consensus'!$B$4:$B$210,0),MATCH('per month Consensus'!DE$4,'annual Consensus'!$C$3:$AE$3,0))),"",INDEX('annual Consensus'!$C$4:$AE$210,MATCH('per month Consensus'!$CE63,'annual Consensus'!$B$4:$B$210,0),MATCH('per month Consensus'!DE$4,'annual Consensus'!$C$3:$AE$3,0)))</f>
        <v>0</v>
      </c>
      <c r="DF63" s="18">
        <f>IF(ISNA(INDEX('annual Consensus'!$C$4:$AE$210,MATCH('per month Consensus'!$CE63,'annual Consensus'!$B$4:$B$210,0),MATCH('per month Consensus'!DF$4,'annual Consensus'!$C$3:$AE$3,0))),"",INDEX('annual Consensus'!$C$4:$AE$210,MATCH('per month Consensus'!$CE63,'annual Consensus'!$B$4:$B$210,0),MATCH('per month Consensus'!DF$4,'annual Consensus'!$C$3:$AE$3,0)))</f>
        <v>0</v>
      </c>
      <c r="DG63" s="18">
        <f>IF(ISNA(INDEX('annual Consensus'!$C$4:$AE$210,MATCH('per month Consensus'!$CE63,'annual Consensus'!$B$4:$B$210,0),MATCH('per month Consensus'!DG$4,'annual Consensus'!$C$3:$AE$3,0))),"",INDEX('annual Consensus'!$C$4:$AE$210,MATCH('per month Consensus'!$CE63,'annual Consensus'!$B$4:$B$210,0),MATCH('per month Consensus'!DG$4,'annual Consensus'!$C$3:$AE$3,0)))</f>
        <v>0</v>
      </c>
      <c r="DH63" s="18">
        <f>IF(ISNA(INDEX('annual Consensus'!$C$4:$AE$210,MATCH('per month Consensus'!$CE63,'annual Consensus'!$B$4:$B$210,0),MATCH('per month Consensus'!DH$4,'annual Consensus'!$C$3:$AE$3,0))),"",INDEX('annual Consensus'!$C$4:$AE$210,MATCH('per month Consensus'!$CE63,'annual Consensus'!$B$4:$B$210,0),MATCH('per month Consensus'!DH$4,'annual Consensus'!$C$3:$AE$3,0)))</f>
        <v>0</v>
      </c>
      <c r="DI63" s="18">
        <f>IF(ISNA(INDEX('annual Consensus'!$C$4:$AE$210,MATCH('per month Consensus'!$CE63,'annual Consensus'!$B$4:$B$210,0),MATCH('per month Consensus'!DI$4,'annual Consensus'!$C$3:$AE$3,0))),"",INDEX('annual Consensus'!$C$4:$AE$210,MATCH('per month Consensus'!$CE63,'annual Consensus'!$B$4:$B$210,0),MATCH('per month Consensus'!DI$4,'annual Consensus'!$C$3:$AE$3,0)))</f>
        <v>0</v>
      </c>
      <c r="DJ63" s="18">
        <f>IF(ISNA(INDEX('annual Consensus'!$C$4:$AE$210,MATCH('per month Consensus'!$CE63,'annual Consensus'!$B$4:$B$210,0),MATCH('per month Consensus'!DJ$4,'annual Consensus'!$C$3:$AE$3,0))),"",INDEX('annual Consensus'!$C$4:$AE$210,MATCH('per month Consensus'!$CE63,'annual Consensus'!$B$4:$B$210,0),MATCH('per month Consensus'!DJ$4,'annual Consensus'!$C$3:$AE$3,0)))</f>
        <v>0</v>
      </c>
      <c r="DK63" s="18">
        <f>IF(ISNA(INDEX('annual Consensus'!$C$4:$AE$210,MATCH('per month Consensus'!$CE63,'annual Consensus'!$B$4:$B$210,0),MATCH('per month Consensus'!DK$4,'annual Consensus'!$C$3:$AE$3,0))),"",INDEX('annual Consensus'!$C$4:$AE$210,MATCH('per month Consensus'!$CE63,'annual Consensus'!$B$4:$B$210,0),MATCH('per month Consensus'!DK$4,'annual Consensus'!$C$3:$AE$3,0)))</f>
        <v>0</v>
      </c>
      <c r="DL63" s="18">
        <f>IF(ISNA(INDEX('annual Consensus'!$C$4:$AE$210,MATCH('per month Consensus'!$CE63,'annual Consensus'!$B$4:$B$210,0),MATCH('per month Consensus'!DL$4,'annual Consensus'!$C$3:$AE$3,0))),"",INDEX('annual Consensus'!$C$4:$AE$210,MATCH('per month Consensus'!$CE63,'annual Consensus'!$B$4:$B$210,0),MATCH('per month Consensus'!DL$4,'annual Consensus'!$C$3:$AE$3,0)))</f>
        <v>0</v>
      </c>
      <c r="DM63" s="18">
        <f>IF(ISNA(INDEX('annual Consensus'!$C$4:$AE$210,MATCH('per month Consensus'!$CE63,'annual Consensus'!$B$4:$B$210,0),MATCH('per month Consensus'!DM$4,'annual Consensus'!$C$3:$AE$3,0))),"",INDEX('annual Consensus'!$C$4:$AE$210,MATCH('per month Consensus'!$CE63,'annual Consensus'!$B$4:$B$210,0),MATCH('per month Consensus'!DM$4,'annual Consensus'!$C$3:$AE$3,0)))</f>
        <v>0</v>
      </c>
      <c r="DN63" s="18">
        <f>IF(ISNA(INDEX('annual Consensus'!$C$4:$AE$210,MATCH('per month Consensus'!$CE63,'annual Consensus'!$B$4:$B$210,0),MATCH('per month Consensus'!DN$4,'annual Consensus'!$C$3:$AE$3,0))),"",INDEX('annual Consensus'!$C$4:$AE$210,MATCH('per month Consensus'!$CE63,'annual Consensus'!$B$4:$B$210,0),MATCH('per month Consensus'!DN$4,'annual Consensus'!$C$3:$AE$3,0)))</f>
        <v>0</v>
      </c>
      <c r="DO63" s="18">
        <f>IF(ISNA(INDEX('annual Consensus'!$C$4:$AE$210,MATCH('per month Consensus'!$CE63,'annual Consensus'!$B$4:$B$210,0),MATCH('per month Consensus'!DO$4,'annual Consensus'!$C$3:$AE$3,0))),"",INDEX('annual Consensus'!$C$4:$AE$210,MATCH('per month Consensus'!$CE63,'annual Consensus'!$B$4:$B$210,0),MATCH('per month Consensus'!DO$4,'annual Consensus'!$C$3:$AE$3,0)))</f>
        <v>0</v>
      </c>
      <c r="DR63" s="18">
        <f t="shared" si="2"/>
        <v>1.9520199533071889</v>
      </c>
      <c r="DS63" s="18" t="str">
        <f t="shared" si="3"/>
        <v/>
      </c>
      <c r="DT63" s="18" t="str">
        <f t="shared" si="4"/>
        <v/>
      </c>
      <c r="DU63" s="18" t="str">
        <f t="shared" si="5"/>
        <v/>
      </c>
      <c r="DV63" s="18" t="str">
        <f t="shared" si="6"/>
        <v/>
      </c>
      <c r="DW63" s="18" t="str">
        <f t="shared" si="7"/>
        <v/>
      </c>
      <c r="DX63" s="18" t="str">
        <f t="shared" si="8"/>
        <v/>
      </c>
      <c r="DY63" s="18" t="str">
        <f t="shared" si="9"/>
        <v/>
      </c>
      <c r="DZ63" s="18">
        <f t="shared" si="10"/>
        <v>1.5572347221245411</v>
      </c>
      <c r="EA63" s="18" t="str">
        <f t="shared" si="11"/>
        <v/>
      </c>
      <c r="EB63" s="18" t="str">
        <f t="shared" si="12"/>
        <v/>
      </c>
      <c r="EC63" s="18" t="str">
        <f t="shared" si="13"/>
        <v/>
      </c>
      <c r="ED63" s="18" t="str">
        <f t="shared" si="14"/>
        <v/>
      </c>
      <c r="EE63" s="18" t="str">
        <f t="shared" si="15"/>
        <v/>
      </c>
      <c r="EF63" s="18" t="str">
        <f t="shared" si="16"/>
        <v/>
      </c>
      <c r="EG63" s="18" t="str">
        <f t="shared" si="17"/>
        <v/>
      </c>
      <c r="EH63" s="18" t="str">
        <f t="shared" si="18"/>
        <v/>
      </c>
      <c r="EI63" s="18" t="str">
        <f t="shared" si="19"/>
        <v/>
      </c>
      <c r="EJ63" s="18" t="str">
        <f t="shared" si="20"/>
        <v/>
      </c>
      <c r="EK63" s="18" t="str">
        <f t="shared" si="21"/>
        <v/>
      </c>
      <c r="EL63" s="18" t="str">
        <f t="shared" si="22"/>
        <v/>
      </c>
      <c r="EM63" s="18" t="str">
        <f t="shared" si="23"/>
        <v/>
      </c>
      <c r="EN63" s="18" t="str">
        <f t="shared" si="24"/>
        <v/>
      </c>
      <c r="EO63" s="18" t="str">
        <f t="shared" si="25"/>
        <v/>
      </c>
      <c r="EP63" s="18" t="str">
        <f t="shared" si="26"/>
        <v/>
      </c>
      <c r="EQ63" s="18" t="str">
        <f t="shared" si="27"/>
        <v/>
      </c>
      <c r="ER63" s="18" t="str">
        <f t="shared" si="28"/>
        <v/>
      </c>
      <c r="ES63" s="18" t="str">
        <f t="shared" si="29"/>
        <v/>
      </c>
      <c r="ET63" s="18" t="str">
        <f t="shared" si="30"/>
        <v/>
      </c>
      <c r="EV63" s="86">
        <v>37742</v>
      </c>
      <c r="EW63" s="57" t="str">
        <f>IF(ISNA(VLOOKUP('per month Consensus'!$EV63,'5y averages Consensus'!$AG$9:$AK$36,'per month Consensus'!EW$2,FALSE)),"",VLOOKUP('per month Consensus'!$EV63,'5y averages Consensus'!$AG$9:$AK$36,'per month Consensus'!EW$2,FALSE))</f>
        <v/>
      </c>
      <c r="EX63" s="48" t="str">
        <f>IF(ISNA(VLOOKUP('per month Consensus'!$EV63,'5y averages Consensus'!$AG$9:$AK$36,'per month Consensus'!EX$2,FALSE)),"",VLOOKUP('per month Consensus'!$EV63,'5y averages Consensus'!$AG$9:$AK$36,'per month Consensus'!EX$2,FALSE))</f>
        <v/>
      </c>
      <c r="EY63" s="48" t="str">
        <f>IF(ISNA(VLOOKUP('per month Consensus'!$EV63,'5y averages Consensus'!$AG$9:$AK$36,'per month Consensus'!EY$2,FALSE)),"",VLOOKUP('per month Consensus'!$EV63,'5y averages Consensus'!$AG$9:$AK$36,'per month Consensus'!EY$2,FALSE))</f>
        <v/>
      </c>
      <c r="EZ63" s="49" t="str">
        <f>IF(ISNA(VLOOKUP('per month Consensus'!$EV63,'5y averages Consensus'!$AG$9:$AK$36,'per month Consensus'!EZ$2,FALSE)),"",VLOOKUP('per month Consensus'!$EV63,'5y averages Consensus'!$AG$9:$AK$36,'per month Consensus'!EZ$2,FALSE))</f>
        <v/>
      </c>
      <c r="FB63" s="53" t="str">
        <f t="shared" si="31"/>
        <v/>
      </c>
      <c r="FC63" s="53" t="str">
        <f t="shared" si="32"/>
        <v/>
      </c>
      <c r="FD63" s="53" t="str">
        <f t="shared" si="33"/>
        <v/>
      </c>
      <c r="FE63" s="53" t="str">
        <f t="shared" si="34"/>
        <v/>
      </c>
    </row>
    <row r="64" spans="2:161" x14ac:dyDescent="0.25">
      <c r="B64" s="22">
        <v>36982</v>
      </c>
      <c r="C64" s="18">
        <f>VLOOKUP($B64,'Data Consensus annual'!$BH$9:$BN$215,'per month Consensus'!C$1, FALSE)</f>
        <v>2.2000000000000002</v>
      </c>
      <c r="D64" s="18">
        <f>VLOOKUP($B64,'Data Consensus annual'!$BH$9:$BN$215,'per month Consensus'!D$1, FALSE)</f>
        <v>1.7</v>
      </c>
      <c r="E64" s="18" t="str">
        <f>VLOOKUP($B64,'Data Consensus annual'!$BH$9:$BN$215,'per month Consensus'!E$1, FALSE)</f>
        <v/>
      </c>
      <c r="F64" s="18" t="str">
        <f>VLOOKUP($B64,'Data Consensus annual'!$BH$9:$BN$215,'per month Consensus'!F$1, FALSE)</f>
        <v/>
      </c>
      <c r="G64" s="18" t="str">
        <f>VLOOKUP($B64,'Data Consensus annual'!$BH$9:$BN$215,'per month Consensus'!G$1, FALSE)</f>
        <v/>
      </c>
      <c r="H64" s="18" t="str">
        <f>VLOOKUP($B64,'Data Consensus annual'!$BH$9:$BN$215,'per month Consensus'!H$1, FALSE)</f>
        <v/>
      </c>
      <c r="I64" s="5"/>
      <c r="J64" s="27"/>
      <c r="K64" s="5"/>
      <c r="L64" s="5"/>
      <c r="M64" s="5"/>
      <c r="N64" s="5"/>
      <c r="CE64" s="14">
        <v>37773</v>
      </c>
      <c r="CF64" s="18">
        <f>IF(ISNA(VLOOKUP($CE64,'quarters Consensus'!$FV$9:$GC$60,'per month Consensus'!J$1,FALSE)),"",VLOOKUP($CE64,'quarters Consensus'!$FV$9:$GC$60,'per month Consensus'!J$1,FALSE))</f>
        <v>1.8</v>
      </c>
      <c r="CG64" s="18">
        <f>IF(ISNA(VLOOKUP($CE64,'quarters Consensus'!$FV$9:$GC$60,'per month Consensus'!K$1,FALSE)),"",VLOOKUP($CE64,'quarters Consensus'!$FV$9:$GC$60,'per month Consensus'!K$1,FALSE))</f>
        <v>1.6</v>
      </c>
      <c r="CH64" s="18">
        <f>IF(ISNA(VLOOKUP($CE64,'quarters Consensus'!$FV$9:$GC$60,'per month Consensus'!L$1,FALSE)),"",VLOOKUP($CE64,'quarters Consensus'!$FV$9:$GC$60,'per month Consensus'!L$1,FALSE))</f>
        <v>1.2</v>
      </c>
      <c r="CI64" s="18">
        <f>IF(ISNA(VLOOKUP($CE64,'quarters Consensus'!$FV$9:$GC$60,'per month Consensus'!M$1,FALSE)),"",VLOOKUP($CE64,'quarters Consensus'!$FV$9:$GC$60,'per month Consensus'!M$1,FALSE))</f>
        <v>1.3</v>
      </c>
      <c r="CJ64" s="18">
        <f>IF(ISNA(VLOOKUP($CE64,'quarters Consensus'!$FV$9:$GC$60,'per month Consensus'!N$1,FALSE)),"",VLOOKUP($CE64,'quarters Consensus'!$FV$9:$GC$60,'per month Consensus'!N$1,FALSE))</f>
        <v>1.5</v>
      </c>
      <c r="CK64" s="18">
        <f>IF(ISNA(VLOOKUP($CE64,'quarters Consensus'!$FV$9:$GC$60,'per month Consensus'!O$1,FALSE)),"",VLOOKUP($CE64,'quarters Consensus'!$FV$9:$GC$60,'per month Consensus'!O$1,FALSE))</f>
        <v>1.6</v>
      </c>
      <c r="CL64" s="18"/>
      <c r="CM64" s="18">
        <f>IF(ISNA(INDEX('annual Consensus'!$C$4:$AE$210,MATCH('per month Consensus'!$CE64,'annual Consensus'!$B$4:$B$210,0),MATCH('per month Consensus'!CM$4,'annual Consensus'!$C$3:$AE$3,0))),"",INDEX('annual Consensus'!$C$4:$AE$210,MATCH('per month Consensus'!$CE64,'annual Consensus'!$B$4:$B$210,0),MATCH('per month Consensus'!CM$4,'annual Consensus'!$C$3:$AE$3,0)))</f>
        <v>1.9012328795486459</v>
      </c>
      <c r="CN64" s="18">
        <f>IF(ISNA(INDEX('annual Consensus'!$C$4:$AE$210,MATCH('per month Consensus'!$CE64,'annual Consensus'!$B$4:$B$210,0),MATCH('per month Consensus'!CN$4,'annual Consensus'!$C$3:$AE$3,0))),"",INDEX('annual Consensus'!$C$4:$AE$210,MATCH('per month Consensus'!$CE64,'annual Consensus'!$B$4:$B$210,0),MATCH('per month Consensus'!CN$4,'annual Consensus'!$C$3:$AE$3,0)))</f>
        <v>0</v>
      </c>
      <c r="CO64" s="18">
        <f>IF(ISNA(INDEX('annual Consensus'!$C$4:$AE$210,MATCH('per month Consensus'!$CE64,'annual Consensus'!$B$4:$B$210,0),MATCH('per month Consensus'!CO$4,'annual Consensus'!$C$3:$AE$3,0))),"",INDEX('annual Consensus'!$C$4:$AE$210,MATCH('per month Consensus'!$CE64,'annual Consensus'!$B$4:$B$210,0),MATCH('per month Consensus'!CO$4,'annual Consensus'!$C$3:$AE$3,0)))</f>
        <v>0</v>
      </c>
      <c r="CP64" s="18">
        <f>IF(ISNA(INDEX('annual Consensus'!$C$4:$AE$210,MATCH('per month Consensus'!$CE64,'annual Consensus'!$B$4:$B$210,0),MATCH('per month Consensus'!CP$4,'annual Consensus'!$C$3:$AE$3,0))),"",INDEX('annual Consensus'!$C$4:$AE$210,MATCH('per month Consensus'!$CE64,'annual Consensus'!$B$4:$B$210,0),MATCH('per month Consensus'!CP$4,'annual Consensus'!$C$3:$AE$3,0)))</f>
        <v>0</v>
      </c>
      <c r="CQ64" s="18">
        <f>IF(ISNA(INDEX('annual Consensus'!$C$4:$AE$210,MATCH('per month Consensus'!$CE64,'annual Consensus'!$B$4:$B$210,0),MATCH('per month Consensus'!CQ$4,'annual Consensus'!$C$3:$AE$3,0))),"",INDEX('annual Consensus'!$C$4:$AE$210,MATCH('per month Consensus'!$CE64,'annual Consensus'!$B$4:$B$210,0),MATCH('per month Consensus'!CQ$4,'annual Consensus'!$C$3:$AE$3,0)))</f>
        <v>0</v>
      </c>
      <c r="CR64" s="18">
        <f>IF(ISNA(INDEX('annual Consensus'!$C$4:$AE$210,MATCH('per month Consensus'!$CE64,'annual Consensus'!$B$4:$B$210,0),MATCH('per month Consensus'!CR$4,'annual Consensus'!$C$3:$AE$3,0))),"",INDEX('annual Consensus'!$C$4:$AE$210,MATCH('per month Consensus'!$CE64,'annual Consensus'!$B$4:$B$210,0),MATCH('per month Consensus'!CR$4,'annual Consensus'!$C$3:$AE$3,0)))</f>
        <v>0</v>
      </c>
      <c r="CS64" s="18">
        <f>IF(ISNA(INDEX('annual Consensus'!$C$4:$AE$210,MATCH('per month Consensus'!$CE64,'annual Consensus'!$B$4:$B$210,0),MATCH('per month Consensus'!CS$4,'annual Consensus'!$C$3:$AE$3,0))),"",INDEX('annual Consensus'!$C$4:$AE$210,MATCH('per month Consensus'!$CE64,'annual Consensus'!$B$4:$B$210,0),MATCH('per month Consensus'!CS$4,'annual Consensus'!$C$3:$AE$3,0)))</f>
        <v>0</v>
      </c>
      <c r="CT64" s="18">
        <f>IF(ISNA(INDEX('annual Consensus'!$C$4:$AE$210,MATCH('per month Consensus'!$CE64,'annual Consensus'!$B$4:$B$210,0),MATCH('per month Consensus'!CT$4,'annual Consensus'!$C$3:$AE$3,0))),"",INDEX('annual Consensus'!$C$4:$AE$210,MATCH('per month Consensus'!$CE64,'annual Consensus'!$B$4:$B$210,0),MATCH('per month Consensus'!CT$4,'annual Consensus'!$C$3:$AE$3,0)))</f>
        <v>1.450123924069789</v>
      </c>
      <c r="CU64" s="18">
        <f>IF(ISNA(INDEX('annual Consensus'!$C$4:$AE$210,MATCH('per month Consensus'!$CE64,'annual Consensus'!$B$4:$B$210,0),MATCH('per month Consensus'!CU$4,'annual Consensus'!$C$3:$AE$3,0))),"",INDEX('annual Consensus'!$C$4:$AE$210,MATCH('per month Consensus'!$CE64,'annual Consensus'!$B$4:$B$210,0),MATCH('per month Consensus'!CU$4,'annual Consensus'!$C$3:$AE$3,0)))</f>
        <v>0</v>
      </c>
      <c r="CV64" s="18">
        <f>IF(ISNA(INDEX('annual Consensus'!$C$4:$AE$210,MATCH('per month Consensus'!$CE64,'annual Consensus'!$B$4:$B$210,0),MATCH('per month Consensus'!CV$4,'annual Consensus'!$C$3:$AE$3,0))),"",INDEX('annual Consensus'!$C$4:$AE$210,MATCH('per month Consensus'!$CE64,'annual Consensus'!$B$4:$B$210,0),MATCH('per month Consensus'!CV$4,'annual Consensus'!$C$3:$AE$3,0)))</f>
        <v>0</v>
      </c>
      <c r="CW64" s="18">
        <f>IF(ISNA(INDEX('annual Consensus'!$C$4:$AE$210,MATCH('per month Consensus'!$CE64,'annual Consensus'!$B$4:$B$210,0),MATCH('per month Consensus'!CW$4,'annual Consensus'!$C$3:$AE$3,0))),"",INDEX('annual Consensus'!$C$4:$AE$210,MATCH('per month Consensus'!$CE64,'annual Consensus'!$B$4:$B$210,0),MATCH('per month Consensus'!CW$4,'annual Consensus'!$C$3:$AE$3,0)))</f>
        <v>0</v>
      </c>
      <c r="CX64" s="18">
        <f>IF(ISNA(INDEX('annual Consensus'!$C$4:$AE$210,MATCH('per month Consensus'!$CE64,'annual Consensus'!$B$4:$B$210,0),MATCH('per month Consensus'!CX$4,'annual Consensus'!$C$3:$AE$3,0))),"",INDEX('annual Consensus'!$C$4:$AE$210,MATCH('per month Consensus'!$CE64,'annual Consensus'!$B$4:$B$210,0),MATCH('per month Consensus'!CX$4,'annual Consensus'!$C$3:$AE$3,0)))</f>
        <v>0</v>
      </c>
      <c r="CY64" s="18">
        <f>IF(ISNA(INDEX('annual Consensus'!$C$4:$AE$210,MATCH('per month Consensus'!$CE64,'annual Consensus'!$B$4:$B$210,0),MATCH('per month Consensus'!CY$4,'annual Consensus'!$C$3:$AE$3,0))),"",INDEX('annual Consensus'!$C$4:$AE$210,MATCH('per month Consensus'!$CE64,'annual Consensus'!$B$4:$B$210,0),MATCH('per month Consensus'!CY$4,'annual Consensus'!$C$3:$AE$3,0)))</f>
        <v>0</v>
      </c>
      <c r="CZ64" s="18">
        <f>IF(ISNA(INDEX('annual Consensus'!$C$4:$AE$210,MATCH('per month Consensus'!$CE64,'annual Consensus'!$B$4:$B$210,0),MATCH('per month Consensus'!CZ$4,'annual Consensus'!$C$3:$AE$3,0))),"",INDEX('annual Consensus'!$C$4:$AE$210,MATCH('per month Consensus'!$CE64,'annual Consensus'!$B$4:$B$210,0),MATCH('per month Consensus'!CZ$4,'annual Consensus'!$C$3:$AE$3,0)))</f>
        <v>0</v>
      </c>
      <c r="DA64" s="18">
        <f>IF(ISNA(INDEX('annual Consensus'!$C$4:$AE$210,MATCH('per month Consensus'!$CE64,'annual Consensus'!$B$4:$B$210,0),MATCH('per month Consensus'!DA$4,'annual Consensus'!$C$3:$AE$3,0))),"",INDEX('annual Consensus'!$C$4:$AE$210,MATCH('per month Consensus'!$CE64,'annual Consensus'!$B$4:$B$210,0),MATCH('per month Consensus'!DA$4,'annual Consensus'!$C$3:$AE$3,0)))</f>
        <v>0</v>
      </c>
      <c r="DB64" s="18">
        <f>IF(ISNA(INDEX('annual Consensus'!$C$4:$AE$210,MATCH('per month Consensus'!$CE64,'annual Consensus'!$B$4:$B$210,0),MATCH('per month Consensus'!DB$4,'annual Consensus'!$C$3:$AE$3,0))),"",INDEX('annual Consensus'!$C$4:$AE$210,MATCH('per month Consensus'!$CE64,'annual Consensus'!$B$4:$B$210,0),MATCH('per month Consensus'!DB$4,'annual Consensus'!$C$3:$AE$3,0)))</f>
        <v>0</v>
      </c>
      <c r="DC64" s="18">
        <f>IF(ISNA(INDEX('annual Consensus'!$C$4:$AE$210,MATCH('per month Consensus'!$CE64,'annual Consensus'!$B$4:$B$210,0),MATCH('per month Consensus'!DC$4,'annual Consensus'!$C$3:$AE$3,0))),"",INDEX('annual Consensus'!$C$4:$AE$210,MATCH('per month Consensus'!$CE64,'annual Consensus'!$B$4:$B$210,0),MATCH('per month Consensus'!DC$4,'annual Consensus'!$C$3:$AE$3,0)))</f>
        <v>0</v>
      </c>
      <c r="DD64" s="18">
        <f>IF(ISNA(INDEX('annual Consensus'!$C$4:$AE$210,MATCH('per month Consensus'!$CE64,'annual Consensus'!$B$4:$B$210,0),MATCH('per month Consensus'!DD$4,'annual Consensus'!$C$3:$AE$3,0))),"",INDEX('annual Consensus'!$C$4:$AE$210,MATCH('per month Consensus'!$CE64,'annual Consensus'!$B$4:$B$210,0),MATCH('per month Consensus'!DD$4,'annual Consensus'!$C$3:$AE$3,0)))</f>
        <v>0</v>
      </c>
      <c r="DE64" s="18">
        <f>IF(ISNA(INDEX('annual Consensus'!$C$4:$AE$210,MATCH('per month Consensus'!$CE64,'annual Consensus'!$B$4:$B$210,0),MATCH('per month Consensus'!DE$4,'annual Consensus'!$C$3:$AE$3,0))),"",INDEX('annual Consensus'!$C$4:$AE$210,MATCH('per month Consensus'!$CE64,'annual Consensus'!$B$4:$B$210,0),MATCH('per month Consensus'!DE$4,'annual Consensus'!$C$3:$AE$3,0)))</f>
        <v>0</v>
      </c>
      <c r="DF64" s="18">
        <f>IF(ISNA(INDEX('annual Consensus'!$C$4:$AE$210,MATCH('per month Consensus'!$CE64,'annual Consensus'!$B$4:$B$210,0),MATCH('per month Consensus'!DF$4,'annual Consensus'!$C$3:$AE$3,0))),"",INDEX('annual Consensus'!$C$4:$AE$210,MATCH('per month Consensus'!$CE64,'annual Consensus'!$B$4:$B$210,0),MATCH('per month Consensus'!DF$4,'annual Consensus'!$C$3:$AE$3,0)))</f>
        <v>0</v>
      </c>
      <c r="DG64" s="18">
        <f>IF(ISNA(INDEX('annual Consensus'!$C$4:$AE$210,MATCH('per month Consensus'!$CE64,'annual Consensus'!$B$4:$B$210,0),MATCH('per month Consensus'!DG$4,'annual Consensus'!$C$3:$AE$3,0))),"",INDEX('annual Consensus'!$C$4:$AE$210,MATCH('per month Consensus'!$CE64,'annual Consensus'!$B$4:$B$210,0),MATCH('per month Consensus'!DG$4,'annual Consensus'!$C$3:$AE$3,0)))</f>
        <v>0</v>
      </c>
      <c r="DH64" s="18">
        <f>IF(ISNA(INDEX('annual Consensus'!$C$4:$AE$210,MATCH('per month Consensus'!$CE64,'annual Consensus'!$B$4:$B$210,0),MATCH('per month Consensus'!DH$4,'annual Consensus'!$C$3:$AE$3,0))),"",INDEX('annual Consensus'!$C$4:$AE$210,MATCH('per month Consensus'!$CE64,'annual Consensus'!$B$4:$B$210,0),MATCH('per month Consensus'!DH$4,'annual Consensus'!$C$3:$AE$3,0)))</f>
        <v>0</v>
      </c>
      <c r="DI64" s="18">
        <f>IF(ISNA(INDEX('annual Consensus'!$C$4:$AE$210,MATCH('per month Consensus'!$CE64,'annual Consensus'!$B$4:$B$210,0),MATCH('per month Consensus'!DI$4,'annual Consensus'!$C$3:$AE$3,0))),"",INDEX('annual Consensus'!$C$4:$AE$210,MATCH('per month Consensus'!$CE64,'annual Consensus'!$B$4:$B$210,0),MATCH('per month Consensus'!DI$4,'annual Consensus'!$C$3:$AE$3,0)))</f>
        <v>0</v>
      </c>
      <c r="DJ64" s="18">
        <f>IF(ISNA(INDEX('annual Consensus'!$C$4:$AE$210,MATCH('per month Consensus'!$CE64,'annual Consensus'!$B$4:$B$210,0),MATCH('per month Consensus'!DJ$4,'annual Consensus'!$C$3:$AE$3,0))),"",INDEX('annual Consensus'!$C$4:$AE$210,MATCH('per month Consensus'!$CE64,'annual Consensus'!$B$4:$B$210,0),MATCH('per month Consensus'!DJ$4,'annual Consensus'!$C$3:$AE$3,0)))</f>
        <v>0</v>
      </c>
      <c r="DK64" s="18">
        <f>IF(ISNA(INDEX('annual Consensus'!$C$4:$AE$210,MATCH('per month Consensus'!$CE64,'annual Consensus'!$B$4:$B$210,0),MATCH('per month Consensus'!DK$4,'annual Consensus'!$C$3:$AE$3,0))),"",INDEX('annual Consensus'!$C$4:$AE$210,MATCH('per month Consensus'!$CE64,'annual Consensus'!$B$4:$B$210,0),MATCH('per month Consensus'!DK$4,'annual Consensus'!$C$3:$AE$3,0)))</f>
        <v>0</v>
      </c>
      <c r="DL64" s="18">
        <f>IF(ISNA(INDEX('annual Consensus'!$C$4:$AE$210,MATCH('per month Consensus'!$CE64,'annual Consensus'!$B$4:$B$210,0),MATCH('per month Consensus'!DL$4,'annual Consensus'!$C$3:$AE$3,0))),"",INDEX('annual Consensus'!$C$4:$AE$210,MATCH('per month Consensus'!$CE64,'annual Consensus'!$B$4:$B$210,0),MATCH('per month Consensus'!DL$4,'annual Consensus'!$C$3:$AE$3,0)))</f>
        <v>0</v>
      </c>
      <c r="DM64" s="18">
        <f>IF(ISNA(INDEX('annual Consensus'!$C$4:$AE$210,MATCH('per month Consensus'!$CE64,'annual Consensus'!$B$4:$B$210,0),MATCH('per month Consensus'!DM$4,'annual Consensus'!$C$3:$AE$3,0))),"",INDEX('annual Consensus'!$C$4:$AE$210,MATCH('per month Consensus'!$CE64,'annual Consensus'!$B$4:$B$210,0),MATCH('per month Consensus'!DM$4,'annual Consensus'!$C$3:$AE$3,0)))</f>
        <v>0</v>
      </c>
      <c r="DN64" s="18">
        <f>IF(ISNA(INDEX('annual Consensus'!$C$4:$AE$210,MATCH('per month Consensus'!$CE64,'annual Consensus'!$B$4:$B$210,0),MATCH('per month Consensus'!DN$4,'annual Consensus'!$C$3:$AE$3,0))),"",INDEX('annual Consensus'!$C$4:$AE$210,MATCH('per month Consensus'!$CE64,'annual Consensus'!$B$4:$B$210,0),MATCH('per month Consensus'!DN$4,'annual Consensus'!$C$3:$AE$3,0)))</f>
        <v>0</v>
      </c>
      <c r="DO64" s="18">
        <f>IF(ISNA(INDEX('annual Consensus'!$C$4:$AE$210,MATCH('per month Consensus'!$CE64,'annual Consensus'!$B$4:$B$210,0),MATCH('per month Consensus'!DO$4,'annual Consensus'!$C$3:$AE$3,0))),"",INDEX('annual Consensus'!$C$4:$AE$210,MATCH('per month Consensus'!$CE64,'annual Consensus'!$B$4:$B$210,0),MATCH('per month Consensus'!DO$4,'annual Consensus'!$C$3:$AE$3,0)))</f>
        <v>0</v>
      </c>
      <c r="DR64" s="18">
        <f t="shared" si="2"/>
        <v>1.9012328795486459</v>
      </c>
      <c r="DS64" s="18" t="str">
        <f t="shared" si="3"/>
        <v/>
      </c>
      <c r="DT64" s="18" t="str">
        <f t="shared" si="4"/>
        <v/>
      </c>
      <c r="DU64" s="18" t="str">
        <f t="shared" si="5"/>
        <v/>
      </c>
      <c r="DV64" s="18" t="str">
        <f t="shared" si="6"/>
        <v/>
      </c>
      <c r="DW64" s="18" t="str">
        <f t="shared" si="7"/>
        <v/>
      </c>
      <c r="DX64" s="18" t="str">
        <f t="shared" si="8"/>
        <v/>
      </c>
      <c r="DY64" s="18">
        <f t="shared" si="9"/>
        <v>1.450123924069789</v>
      </c>
      <c r="DZ64" s="18" t="str">
        <f t="shared" si="10"/>
        <v/>
      </c>
      <c r="EA64" s="18" t="str">
        <f t="shared" si="11"/>
        <v/>
      </c>
      <c r="EB64" s="18" t="str">
        <f t="shared" si="12"/>
        <v/>
      </c>
      <c r="EC64" s="18" t="str">
        <f t="shared" si="13"/>
        <v/>
      </c>
      <c r="ED64" s="18" t="str">
        <f t="shared" si="14"/>
        <v/>
      </c>
      <c r="EE64" s="18" t="str">
        <f t="shared" si="15"/>
        <v/>
      </c>
      <c r="EF64" s="18" t="str">
        <f t="shared" si="16"/>
        <v/>
      </c>
      <c r="EG64" s="18" t="str">
        <f t="shared" si="17"/>
        <v/>
      </c>
      <c r="EH64" s="18" t="str">
        <f t="shared" si="18"/>
        <v/>
      </c>
      <c r="EI64" s="18" t="str">
        <f t="shared" si="19"/>
        <v/>
      </c>
      <c r="EJ64" s="18" t="str">
        <f t="shared" si="20"/>
        <v/>
      </c>
      <c r="EK64" s="18" t="str">
        <f t="shared" si="21"/>
        <v/>
      </c>
      <c r="EL64" s="18" t="str">
        <f t="shared" si="22"/>
        <v/>
      </c>
      <c r="EM64" s="18" t="str">
        <f t="shared" si="23"/>
        <v/>
      </c>
      <c r="EN64" s="18" t="str">
        <f t="shared" si="24"/>
        <v/>
      </c>
      <c r="EO64" s="18" t="str">
        <f t="shared" si="25"/>
        <v/>
      </c>
      <c r="EP64" s="18" t="str">
        <f t="shared" si="26"/>
        <v/>
      </c>
      <c r="EQ64" s="18" t="str">
        <f t="shared" si="27"/>
        <v/>
      </c>
      <c r="ER64" s="18" t="str">
        <f t="shared" si="28"/>
        <v/>
      </c>
      <c r="ES64" s="18" t="str">
        <f t="shared" si="29"/>
        <v/>
      </c>
      <c r="ET64" s="18" t="str">
        <f t="shared" si="30"/>
        <v/>
      </c>
      <c r="EV64" s="86">
        <v>37773</v>
      </c>
      <c r="EW64" s="57" t="str">
        <f>IF(ISNA(VLOOKUP('per month Consensus'!$EV64,'5y averages Consensus'!$AG$9:$AK$36,'per month Consensus'!EW$2,FALSE)),"",VLOOKUP('per month Consensus'!$EV64,'5y averages Consensus'!$AG$9:$AK$36,'per month Consensus'!EW$2,FALSE))</f>
        <v/>
      </c>
      <c r="EX64" s="48" t="str">
        <f>IF(ISNA(VLOOKUP('per month Consensus'!$EV64,'5y averages Consensus'!$AG$9:$AK$36,'per month Consensus'!EX$2,FALSE)),"",VLOOKUP('per month Consensus'!$EV64,'5y averages Consensus'!$AG$9:$AK$36,'per month Consensus'!EX$2,FALSE))</f>
        <v/>
      </c>
      <c r="EY64" s="48" t="str">
        <f>IF(ISNA(VLOOKUP('per month Consensus'!$EV64,'5y averages Consensus'!$AG$9:$AK$36,'per month Consensus'!EY$2,FALSE)),"",VLOOKUP('per month Consensus'!$EV64,'5y averages Consensus'!$AG$9:$AK$36,'per month Consensus'!EY$2,FALSE))</f>
        <v/>
      </c>
      <c r="EZ64" s="49" t="str">
        <f>IF(ISNA(VLOOKUP('per month Consensus'!$EV64,'5y averages Consensus'!$AG$9:$AK$36,'per month Consensus'!EZ$2,FALSE)),"",VLOOKUP('per month Consensus'!$EV64,'5y averages Consensus'!$AG$9:$AK$36,'per month Consensus'!EZ$2,FALSE))</f>
        <v/>
      </c>
      <c r="FB64" s="53" t="str">
        <f t="shared" si="31"/>
        <v/>
      </c>
      <c r="FC64" s="53" t="str">
        <f t="shared" si="32"/>
        <v/>
      </c>
      <c r="FD64" s="53" t="str">
        <f t="shared" si="33"/>
        <v/>
      </c>
      <c r="FE64" s="53" t="str">
        <f t="shared" si="34"/>
        <v/>
      </c>
    </row>
    <row r="65" spans="2:161" x14ac:dyDescent="0.25">
      <c r="B65" s="22">
        <v>37347</v>
      </c>
      <c r="C65" s="18">
        <f>VLOOKUP($B65,'Data Consensus annual'!$BH$9:$BN$215,'per month Consensus'!C$1, FALSE)</f>
        <v>1.9</v>
      </c>
      <c r="D65" s="18">
        <f>VLOOKUP($B65,'Data Consensus annual'!$BH$9:$BN$215,'per month Consensus'!D$1, FALSE)</f>
        <v>1.8</v>
      </c>
      <c r="E65" s="18" t="str">
        <f>VLOOKUP($B65,'Data Consensus annual'!$BH$9:$BN$215,'per month Consensus'!E$1, FALSE)</f>
        <v/>
      </c>
      <c r="F65" s="18" t="str">
        <f>VLOOKUP($B65,'Data Consensus annual'!$BH$9:$BN$215,'per month Consensus'!F$1, FALSE)</f>
        <v/>
      </c>
      <c r="G65" s="18" t="str">
        <f>VLOOKUP($B65,'Data Consensus annual'!$BH$9:$BN$215,'per month Consensus'!G$1, FALSE)</f>
        <v/>
      </c>
      <c r="H65" s="18" t="str">
        <f>VLOOKUP($B65,'Data Consensus annual'!$BH$9:$BN$215,'per month Consensus'!H$1, FALSE)</f>
        <v/>
      </c>
      <c r="I65" s="5"/>
      <c r="J65" s="27"/>
      <c r="K65" s="5"/>
      <c r="L65" s="5"/>
      <c r="M65" s="5"/>
      <c r="N65" s="5"/>
      <c r="CE65" s="14">
        <v>37803</v>
      </c>
      <c r="CF65" s="18" t="str">
        <f>IF(ISNA(VLOOKUP($CE65,'quarters Consensus'!$FV$9:$GC$60,'per month Consensus'!J$1,FALSE)),"",VLOOKUP($CE65,'quarters Consensus'!$FV$9:$GC$60,'per month Consensus'!J$1,FALSE))</f>
        <v/>
      </c>
      <c r="CG65" s="18" t="str">
        <f>IF(ISNA(VLOOKUP($CE65,'quarters Consensus'!$FV$9:$GC$60,'per month Consensus'!K$1,FALSE)),"",VLOOKUP($CE65,'quarters Consensus'!$FV$9:$GC$60,'per month Consensus'!K$1,FALSE))</f>
        <v/>
      </c>
      <c r="CH65" s="18" t="str">
        <f>IF(ISNA(VLOOKUP($CE65,'quarters Consensus'!$FV$9:$GC$60,'per month Consensus'!L$1,FALSE)),"",VLOOKUP($CE65,'quarters Consensus'!$FV$9:$GC$60,'per month Consensus'!L$1,FALSE))</f>
        <v/>
      </c>
      <c r="CI65" s="18" t="str">
        <f>IF(ISNA(VLOOKUP($CE65,'quarters Consensus'!$FV$9:$GC$60,'per month Consensus'!M$1,FALSE)),"",VLOOKUP($CE65,'quarters Consensus'!$FV$9:$GC$60,'per month Consensus'!M$1,FALSE))</f>
        <v/>
      </c>
      <c r="CJ65" s="18" t="str">
        <f>IF(ISNA(VLOOKUP($CE65,'quarters Consensus'!$FV$9:$GC$60,'per month Consensus'!N$1,FALSE)),"",VLOOKUP($CE65,'quarters Consensus'!$FV$9:$GC$60,'per month Consensus'!N$1,FALSE))</f>
        <v/>
      </c>
      <c r="CK65" s="18" t="str">
        <f>IF(ISNA(VLOOKUP($CE65,'quarters Consensus'!$FV$9:$GC$60,'per month Consensus'!O$1,FALSE)),"",VLOOKUP($CE65,'quarters Consensus'!$FV$9:$GC$60,'per month Consensus'!O$1,FALSE))</f>
        <v/>
      </c>
      <c r="CL65" s="18" t="str">
        <f>IF(ISNA(VLOOKUP($CE65,'quarters Consensus'!$FV$9:$GC$60,'per month Consensus'!P$1,FALSE)),"",VLOOKUP($CE65,'quarters Consensus'!$FV$9:$GC$60,'per month Consensus'!P$1,FALSE))</f>
        <v/>
      </c>
      <c r="CM65" s="18">
        <f>IF(ISNA(INDEX('annual Consensus'!$C$4:$AE$210,MATCH('per month Consensus'!$CE65,'annual Consensus'!$B$4:$B$210,0),MATCH('per month Consensus'!CM$4,'annual Consensus'!$C$3:$AE$3,0))),"",INDEX('annual Consensus'!$C$4:$AE$210,MATCH('per month Consensus'!$CE65,'annual Consensus'!$B$4:$B$210,0),MATCH('per month Consensus'!CM$4,'annual Consensus'!$C$3:$AE$3,0)))</f>
        <v>1.9014791423911042</v>
      </c>
      <c r="CN65" s="18">
        <f>IF(ISNA(INDEX('annual Consensus'!$C$4:$AE$210,MATCH('per month Consensus'!$CE65,'annual Consensus'!$B$4:$B$210,0),MATCH('per month Consensus'!CN$4,'annual Consensus'!$C$3:$AE$3,0))),"",INDEX('annual Consensus'!$C$4:$AE$210,MATCH('per month Consensus'!$CE65,'annual Consensus'!$B$4:$B$210,0),MATCH('per month Consensus'!CN$4,'annual Consensus'!$C$3:$AE$3,0)))</f>
        <v>0</v>
      </c>
      <c r="CO65" s="18">
        <f>IF(ISNA(INDEX('annual Consensus'!$C$4:$AE$210,MATCH('per month Consensus'!$CE65,'annual Consensus'!$B$4:$B$210,0),MATCH('per month Consensus'!CO$4,'annual Consensus'!$C$3:$AE$3,0))),"",INDEX('annual Consensus'!$C$4:$AE$210,MATCH('per month Consensus'!$CE65,'annual Consensus'!$B$4:$B$210,0),MATCH('per month Consensus'!CO$4,'annual Consensus'!$C$3:$AE$3,0)))</f>
        <v>0</v>
      </c>
      <c r="CP65" s="18">
        <f>IF(ISNA(INDEX('annual Consensus'!$C$4:$AE$210,MATCH('per month Consensus'!$CE65,'annual Consensus'!$B$4:$B$210,0),MATCH('per month Consensus'!CP$4,'annual Consensus'!$C$3:$AE$3,0))),"",INDEX('annual Consensus'!$C$4:$AE$210,MATCH('per month Consensus'!$CE65,'annual Consensus'!$B$4:$B$210,0),MATCH('per month Consensus'!CP$4,'annual Consensus'!$C$3:$AE$3,0)))</f>
        <v>0</v>
      </c>
      <c r="CQ65" s="18">
        <f>IF(ISNA(INDEX('annual Consensus'!$C$4:$AE$210,MATCH('per month Consensus'!$CE65,'annual Consensus'!$B$4:$B$210,0),MATCH('per month Consensus'!CQ$4,'annual Consensus'!$C$3:$AE$3,0))),"",INDEX('annual Consensus'!$C$4:$AE$210,MATCH('per month Consensus'!$CE65,'annual Consensus'!$B$4:$B$210,0),MATCH('per month Consensus'!CQ$4,'annual Consensus'!$C$3:$AE$3,0)))</f>
        <v>0</v>
      </c>
      <c r="CR65" s="18">
        <f>IF(ISNA(INDEX('annual Consensus'!$C$4:$AE$210,MATCH('per month Consensus'!$CE65,'annual Consensus'!$B$4:$B$210,0),MATCH('per month Consensus'!CR$4,'annual Consensus'!$C$3:$AE$3,0))),"",INDEX('annual Consensus'!$C$4:$AE$210,MATCH('per month Consensus'!$CE65,'annual Consensus'!$B$4:$B$210,0),MATCH('per month Consensus'!CR$4,'annual Consensus'!$C$3:$AE$3,0)))</f>
        <v>0</v>
      </c>
      <c r="CS65" s="18">
        <f>IF(ISNA(INDEX('annual Consensus'!$C$4:$AE$210,MATCH('per month Consensus'!$CE65,'annual Consensus'!$B$4:$B$210,0),MATCH('per month Consensus'!CS$4,'annual Consensus'!$C$3:$AE$3,0))),"",INDEX('annual Consensus'!$C$4:$AE$210,MATCH('per month Consensus'!$CE65,'annual Consensus'!$B$4:$B$210,0),MATCH('per month Consensus'!CS$4,'annual Consensus'!$C$3:$AE$3,0)))</f>
        <v>1.4119639751330071</v>
      </c>
      <c r="CT65" s="18">
        <f>IF(ISNA(INDEX('annual Consensus'!$C$4:$AE$210,MATCH('per month Consensus'!$CE65,'annual Consensus'!$B$4:$B$210,0),MATCH('per month Consensus'!CT$4,'annual Consensus'!$C$3:$AE$3,0))),"",INDEX('annual Consensus'!$C$4:$AE$210,MATCH('per month Consensus'!$CE65,'annual Consensus'!$B$4:$B$210,0),MATCH('per month Consensus'!CT$4,'annual Consensus'!$C$3:$AE$3,0)))</f>
        <v>0</v>
      </c>
      <c r="CU65" s="18">
        <f>IF(ISNA(INDEX('annual Consensus'!$C$4:$AE$210,MATCH('per month Consensus'!$CE65,'annual Consensus'!$B$4:$B$210,0),MATCH('per month Consensus'!CU$4,'annual Consensus'!$C$3:$AE$3,0))),"",INDEX('annual Consensus'!$C$4:$AE$210,MATCH('per month Consensus'!$CE65,'annual Consensus'!$B$4:$B$210,0),MATCH('per month Consensus'!CU$4,'annual Consensus'!$C$3:$AE$3,0)))</f>
        <v>0</v>
      </c>
      <c r="CV65" s="18">
        <f>IF(ISNA(INDEX('annual Consensus'!$C$4:$AE$210,MATCH('per month Consensus'!$CE65,'annual Consensus'!$B$4:$B$210,0),MATCH('per month Consensus'!CV$4,'annual Consensus'!$C$3:$AE$3,0))),"",INDEX('annual Consensus'!$C$4:$AE$210,MATCH('per month Consensus'!$CE65,'annual Consensus'!$B$4:$B$210,0),MATCH('per month Consensus'!CV$4,'annual Consensus'!$C$3:$AE$3,0)))</f>
        <v>0</v>
      </c>
      <c r="CW65" s="18">
        <f>IF(ISNA(INDEX('annual Consensus'!$C$4:$AE$210,MATCH('per month Consensus'!$CE65,'annual Consensus'!$B$4:$B$210,0),MATCH('per month Consensus'!CW$4,'annual Consensus'!$C$3:$AE$3,0))),"",INDEX('annual Consensus'!$C$4:$AE$210,MATCH('per month Consensus'!$CE65,'annual Consensus'!$B$4:$B$210,0),MATCH('per month Consensus'!CW$4,'annual Consensus'!$C$3:$AE$3,0)))</f>
        <v>0</v>
      </c>
      <c r="CX65" s="18">
        <f>IF(ISNA(INDEX('annual Consensus'!$C$4:$AE$210,MATCH('per month Consensus'!$CE65,'annual Consensus'!$B$4:$B$210,0),MATCH('per month Consensus'!CX$4,'annual Consensus'!$C$3:$AE$3,0))),"",INDEX('annual Consensus'!$C$4:$AE$210,MATCH('per month Consensus'!$CE65,'annual Consensus'!$B$4:$B$210,0),MATCH('per month Consensus'!CX$4,'annual Consensus'!$C$3:$AE$3,0)))</f>
        <v>0</v>
      </c>
      <c r="CY65" s="18">
        <f>IF(ISNA(INDEX('annual Consensus'!$C$4:$AE$210,MATCH('per month Consensus'!$CE65,'annual Consensus'!$B$4:$B$210,0),MATCH('per month Consensus'!CY$4,'annual Consensus'!$C$3:$AE$3,0))),"",INDEX('annual Consensus'!$C$4:$AE$210,MATCH('per month Consensus'!$CE65,'annual Consensus'!$B$4:$B$210,0),MATCH('per month Consensus'!CY$4,'annual Consensus'!$C$3:$AE$3,0)))</f>
        <v>0</v>
      </c>
      <c r="CZ65" s="18">
        <f>IF(ISNA(INDEX('annual Consensus'!$C$4:$AE$210,MATCH('per month Consensus'!$CE65,'annual Consensus'!$B$4:$B$210,0),MATCH('per month Consensus'!CZ$4,'annual Consensus'!$C$3:$AE$3,0))),"",INDEX('annual Consensus'!$C$4:$AE$210,MATCH('per month Consensus'!$CE65,'annual Consensus'!$B$4:$B$210,0),MATCH('per month Consensus'!CZ$4,'annual Consensus'!$C$3:$AE$3,0)))</f>
        <v>0</v>
      </c>
      <c r="DA65" s="18" t="str">
        <f>IF(ISNA(INDEX('annual Consensus'!$C$4:$AE$210,MATCH('per month Consensus'!$CE65,'annual Consensus'!$B$4:$B$210,0),MATCH('per month Consensus'!DA$4,'annual Consensus'!$C$3:$AE$3,0))),"",INDEX('annual Consensus'!$C$4:$AE$210,MATCH('per month Consensus'!$CE65,'annual Consensus'!$B$4:$B$210,0),MATCH('per month Consensus'!DA$4,'annual Consensus'!$C$3:$AE$3,0)))</f>
        <v/>
      </c>
      <c r="DB65" s="18">
        <f>IF(ISNA(INDEX('annual Consensus'!$C$4:$AE$210,MATCH('per month Consensus'!$CE65,'annual Consensus'!$B$4:$B$210,0),MATCH('per month Consensus'!DB$4,'annual Consensus'!$C$3:$AE$3,0))),"",INDEX('annual Consensus'!$C$4:$AE$210,MATCH('per month Consensus'!$CE65,'annual Consensus'!$B$4:$B$210,0),MATCH('per month Consensus'!DB$4,'annual Consensus'!$C$3:$AE$3,0)))</f>
        <v>0</v>
      </c>
      <c r="DC65" s="18">
        <f>IF(ISNA(INDEX('annual Consensus'!$C$4:$AE$210,MATCH('per month Consensus'!$CE65,'annual Consensus'!$B$4:$B$210,0),MATCH('per month Consensus'!DC$4,'annual Consensus'!$C$3:$AE$3,0))),"",INDEX('annual Consensus'!$C$4:$AE$210,MATCH('per month Consensus'!$CE65,'annual Consensus'!$B$4:$B$210,0),MATCH('per month Consensus'!DC$4,'annual Consensus'!$C$3:$AE$3,0)))</f>
        <v>0</v>
      </c>
      <c r="DD65" s="18">
        <f>IF(ISNA(INDEX('annual Consensus'!$C$4:$AE$210,MATCH('per month Consensus'!$CE65,'annual Consensus'!$B$4:$B$210,0),MATCH('per month Consensus'!DD$4,'annual Consensus'!$C$3:$AE$3,0))),"",INDEX('annual Consensus'!$C$4:$AE$210,MATCH('per month Consensus'!$CE65,'annual Consensus'!$B$4:$B$210,0),MATCH('per month Consensus'!DD$4,'annual Consensus'!$C$3:$AE$3,0)))</f>
        <v>0</v>
      </c>
      <c r="DE65" s="18" t="str">
        <f>IF(ISNA(INDEX('annual Consensus'!$C$4:$AE$210,MATCH('per month Consensus'!$CE65,'annual Consensus'!$B$4:$B$210,0),MATCH('per month Consensus'!DE$4,'annual Consensus'!$C$3:$AE$3,0))),"",INDEX('annual Consensus'!$C$4:$AE$210,MATCH('per month Consensus'!$CE65,'annual Consensus'!$B$4:$B$210,0),MATCH('per month Consensus'!DE$4,'annual Consensus'!$C$3:$AE$3,0)))</f>
        <v/>
      </c>
      <c r="DF65" s="18">
        <f>IF(ISNA(INDEX('annual Consensus'!$C$4:$AE$210,MATCH('per month Consensus'!$CE65,'annual Consensus'!$B$4:$B$210,0),MATCH('per month Consensus'!DF$4,'annual Consensus'!$C$3:$AE$3,0))),"",INDEX('annual Consensus'!$C$4:$AE$210,MATCH('per month Consensus'!$CE65,'annual Consensus'!$B$4:$B$210,0),MATCH('per month Consensus'!DF$4,'annual Consensus'!$C$3:$AE$3,0)))</f>
        <v>0</v>
      </c>
      <c r="DG65" s="18">
        <f>IF(ISNA(INDEX('annual Consensus'!$C$4:$AE$210,MATCH('per month Consensus'!$CE65,'annual Consensus'!$B$4:$B$210,0),MATCH('per month Consensus'!DG$4,'annual Consensus'!$C$3:$AE$3,0))),"",INDEX('annual Consensus'!$C$4:$AE$210,MATCH('per month Consensus'!$CE65,'annual Consensus'!$B$4:$B$210,0),MATCH('per month Consensus'!DG$4,'annual Consensus'!$C$3:$AE$3,0)))</f>
        <v>0</v>
      </c>
      <c r="DH65" s="18">
        <f>IF(ISNA(INDEX('annual Consensus'!$C$4:$AE$210,MATCH('per month Consensus'!$CE65,'annual Consensus'!$B$4:$B$210,0),MATCH('per month Consensus'!DH$4,'annual Consensus'!$C$3:$AE$3,0))),"",INDEX('annual Consensus'!$C$4:$AE$210,MATCH('per month Consensus'!$CE65,'annual Consensus'!$B$4:$B$210,0),MATCH('per month Consensus'!DH$4,'annual Consensus'!$C$3:$AE$3,0)))</f>
        <v>0</v>
      </c>
      <c r="DI65" s="18" t="str">
        <f>IF(ISNA(INDEX('annual Consensus'!$C$4:$AE$210,MATCH('per month Consensus'!$CE65,'annual Consensus'!$B$4:$B$210,0),MATCH('per month Consensus'!DI$4,'annual Consensus'!$C$3:$AE$3,0))),"",INDEX('annual Consensus'!$C$4:$AE$210,MATCH('per month Consensus'!$CE65,'annual Consensus'!$B$4:$B$210,0),MATCH('per month Consensus'!DI$4,'annual Consensus'!$C$3:$AE$3,0)))</f>
        <v/>
      </c>
      <c r="DJ65" s="18">
        <f>IF(ISNA(INDEX('annual Consensus'!$C$4:$AE$210,MATCH('per month Consensus'!$CE65,'annual Consensus'!$B$4:$B$210,0),MATCH('per month Consensus'!DJ$4,'annual Consensus'!$C$3:$AE$3,0))),"",INDEX('annual Consensus'!$C$4:$AE$210,MATCH('per month Consensus'!$CE65,'annual Consensus'!$B$4:$B$210,0),MATCH('per month Consensus'!DJ$4,'annual Consensus'!$C$3:$AE$3,0)))</f>
        <v>0</v>
      </c>
      <c r="DK65" s="18">
        <f>IF(ISNA(INDEX('annual Consensus'!$C$4:$AE$210,MATCH('per month Consensus'!$CE65,'annual Consensus'!$B$4:$B$210,0),MATCH('per month Consensus'!DK$4,'annual Consensus'!$C$3:$AE$3,0))),"",INDEX('annual Consensus'!$C$4:$AE$210,MATCH('per month Consensus'!$CE65,'annual Consensus'!$B$4:$B$210,0),MATCH('per month Consensus'!DK$4,'annual Consensus'!$C$3:$AE$3,0)))</f>
        <v>0</v>
      </c>
      <c r="DL65" s="18">
        <f>IF(ISNA(INDEX('annual Consensus'!$C$4:$AE$210,MATCH('per month Consensus'!$CE65,'annual Consensus'!$B$4:$B$210,0),MATCH('per month Consensus'!DL$4,'annual Consensus'!$C$3:$AE$3,0))),"",INDEX('annual Consensus'!$C$4:$AE$210,MATCH('per month Consensus'!$CE65,'annual Consensus'!$B$4:$B$210,0),MATCH('per month Consensus'!DL$4,'annual Consensus'!$C$3:$AE$3,0)))</f>
        <v>0</v>
      </c>
      <c r="DM65" s="18" t="str">
        <f>IF(ISNA(INDEX('annual Consensus'!$C$4:$AE$210,MATCH('per month Consensus'!$CE65,'annual Consensus'!$B$4:$B$210,0),MATCH('per month Consensus'!DM$4,'annual Consensus'!$C$3:$AE$3,0))),"",INDEX('annual Consensus'!$C$4:$AE$210,MATCH('per month Consensus'!$CE65,'annual Consensus'!$B$4:$B$210,0),MATCH('per month Consensus'!DM$4,'annual Consensus'!$C$3:$AE$3,0)))</f>
        <v/>
      </c>
      <c r="DN65" s="18">
        <f>IF(ISNA(INDEX('annual Consensus'!$C$4:$AE$210,MATCH('per month Consensus'!$CE65,'annual Consensus'!$B$4:$B$210,0),MATCH('per month Consensus'!DN$4,'annual Consensus'!$C$3:$AE$3,0))),"",INDEX('annual Consensus'!$C$4:$AE$210,MATCH('per month Consensus'!$CE65,'annual Consensus'!$B$4:$B$210,0),MATCH('per month Consensus'!DN$4,'annual Consensus'!$C$3:$AE$3,0)))</f>
        <v>0</v>
      </c>
      <c r="DO65" s="18">
        <f>IF(ISNA(INDEX('annual Consensus'!$C$4:$AE$210,MATCH('per month Consensus'!$CE65,'annual Consensus'!$B$4:$B$210,0),MATCH('per month Consensus'!DO$4,'annual Consensus'!$C$3:$AE$3,0))),"",INDEX('annual Consensus'!$C$4:$AE$210,MATCH('per month Consensus'!$CE65,'annual Consensus'!$B$4:$B$210,0),MATCH('per month Consensus'!DO$4,'annual Consensus'!$C$3:$AE$3,0)))</f>
        <v>0</v>
      </c>
      <c r="DR65" s="18">
        <f t="shared" si="2"/>
        <v>1.9014791423911042</v>
      </c>
      <c r="DS65" s="18" t="str">
        <f t="shared" si="3"/>
        <v/>
      </c>
      <c r="DT65" s="18" t="str">
        <f t="shared" si="4"/>
        <v/>
      </c>
      <c r="DU65" s="18" t="str">
        <f t="shared" si="5"/>
        <v/>
      </c>
      <c r="DV65" s="18" t="str">
        <f t="shared" si="6"/>
        <v/>
      </c>
      <c r="DW65" s="18" t="str">
        <f t="shared" si="7"/>
        <v/>
      </c>
      <c r="DX65" s="18">
        <f t="shared" si="8"/>
        <v>1.4119639751330071</v>
      </c>
      <c r="DY65" s="18" t="str">
        <f t="shared" si="9"/>
        <v/>
      </c>
      <c r="DZ65" s="18" t="str">
        <f t="shared" si="10"/>
        <v/>
      </c>
      <c r="EA65" s="18" t="str">
        <f t="shared" si="11"/>
        <v/>
      </c>
      <c r="EB65" s="18" t="str">
        <f t="shared" si="12"/>
        <v/>
      </c>
      <c r="EC65" s="18" t="str">
        <f t="shared" si="13"/>
        <v/>
      </c>
      <c r="ED65" s="18" t="str">
        <f t="shared" si="14"/>
        <v/>
      </c>
      <c r="EE65" s="18" t="str">
        <f t="shared" si="15"/>
        <v/>
      </c>
      <c r="EF65" s="18" t="str">
        <f t="shared" si="16"/>
        <v/>
      </c>
      <c r="EG65" s="18" t="str">
        <f t="shared" si="17"/>
        <v/>
      </c>
      <c r="EH65" s="18" t="str">
        <f t="shared" si="18"/>
        <v/>
      </c>
      <c r="EI65" s="18" t="str">
        <f t="shared" si="19"/>
        <v/>
      </c>
      <c r="EJ65" s="18" t="str">
        <f t="shared" si="20"/>
        <v/>
      </c>
      <c r="EK65" s="18" t="str">
        <f t="shared" si="21"/>
        <v/>
      </c>
      <c r="EL65" s="18" t="str">
        <f t="shared" si="22"/>
        <v/>
      </c>
      <c r="EM65" s="18" t="str">
        <f t="shared" si="23"/>
        <v/>
      </c>
      <c r="EN65" s="18" t="str">
        <f t="shared" si="24"/>
        <v/>
      </c>
      <c r="EO65" s="18" t="str">
        <f t="shared" si="25"/>
        <v/>
      </c>
      <c r="EP65" s="18" t="str">
        <f t="shared" si="26"/>
        <v/>
      </c>
      <c r="EQ65" s="18" t="str">
        <f t="shared" si="27"/>
        <v/>
      </c>
      <c r="ER65" s="18" t="str">
        <f t="shared" si="28"/>
        <v/>
      </c>
      <c r="ES65" s="18" t="str">
        <f t="shared" si="29"/>
        <v/>
      </c>
      <c r="ET65" s="18" t="str">
        <f t="shared" si="30"/>
        <v/>
      </c>
      <c r="EV65" s="86">
        <v>37803</v>
      </c>
      <c r="EW65" s="57" t="str">
        <f>IF(ISNA(VLOOKUP('per month Consensus'!$EV65,'5y averages Consensus'!$AG$9:$AK$36,'per month Consensus'!EW$2,FALSE)),"",VLOOKUP('per month Consensus'!$EV65,'5y averages Consensus'!$AG$9:$AK$36,'per month Consensus'!EW$2,FALSE))</f>
        <v/>
      </c>
      <c r="EX65" s="48" t="str">
        <f>IF(ISNA(VLOOKUP('per month Consensus'!$EV65,'5y averages Consensus'!$AG$9:$AK$36,'per month Consensus'!EX$2,FALSE)),"",VLOOKUP('per month Consensus'!$EV65,'5y averages Consensus'!$AG$9:$AK$36,'per month Consensus'!EX$2,FALSE))</f>
        <v/>
      </c>
      <c r="EY65" s="48" t="str">
        <f>IF(ISNA(VLOOKUP('per month Consensus'!$EV65,'5y averages Consensus'!$AG$9:$AK$36,'per month Consensus'!EY$2,FALSE)),"",VLOOKUP('per month Consensus'!$EV65,'5y averages Consensus'!$AG$9:$AK$36,'per month Consensus'!EY$2,FALSE))</f>
        <v/>
      </c>
      <c r="EZ65" s="49" t="str">
        <f>IF(ISNA(VLOOKUP('per month Consensus'!$EV65,'5y averages Consensus'!$AG$9:$AK$36,'per month Consensus'!EZ$2,FALSE)),"",VLOOKUP('per month Consensus'!$EV65,'5y averages Consensus'!$AG$9:$AK$36,'per month Consensus'!EZ$2,FALSE))</f>
        <v/>
      </c>
      <c r="FB65" s="53" t="str">
        <f t="shared" si="31"/>
        <v/>
      </c>
      <c r="FC65" s="53" t="str">
        <f t="shared" si="32"/>
        <v/>
      </c>
      <c r="FD65" s="53" t="str">
        <f t="shared" si="33"/>
        <v/>
      </c>
      <c r="FE65" s="53" t="str">
        <f t="shared" si="34"/>
        <v/>
      </c>
    </row>
    <row r="66" spans="2:161" x14ac:dyDescent="0.25">
      <c r="B66" s="22">
        <v>37712</v>
      </c>
      <c r="C66" s="18">
        <f>VLOOKUP($B66,'Data Consensus annual'!$BH$9:$BN$215,'per month Consensus'!C$1, FALSE)</f>
        <v>1.9254256389028011</v>
      </c>
      <c r="D66" s="18">
        <f>VLOOKUP($B66,'Data Consensus annual'!$BH$9:$BN$215,'per month Consensus'!D$1, FALSE)</f>
        <v>1.5771730199374181</v>
      </c>
      <c r="E66" s="18">
        <f>VLOOKUP($B66,'Data Consensus annual'!$BH$9:$BN$215,'per month Consensus'!E$1, FALSE)</f>
        <v>2</v>
      </c>
      <c r="F66" s="18">
        <f>VLOOKUP($B66,'Data Consensus annual'!$BH$9:$BN$215,'per month Consensus'!F$1, FALSE)</f>
        <v>2</v>
      </c>
      <c r="G66" s="18">
        <f>VLOOKUP($B66,'Data Consensus annual'!$BH$9:$BN$215,'per month Consensus'!G$1, FALSE)</f>
        <v>1.9</v>
      </c>
      <c r="H66" s="18">
        <f>VLOOKUP($B66,'Data Consensus annual'!$BH$9:$BN$215,'per month Consensus'!H$1, FALSE)</f>
        <v>1.9</v>
      </c>
      <c r="I66" s="5"/>
      <c r="J66" s="27"/>
      <c r="K66" s="5"/>
      <c r="L66" s="5"/>
      <c r="M66" s="5"/>
      <c r="N66" s="5"/>
      <c r="CE66" s="14">
        <v>37834</v>
      </c>
      <c r="CF66" s="18" t="str">
        <f>IF(ISNA(VLOOKUP($CE66,'quarters Consensus'!$FV$9:$GC$60,'per month Consensus'!J$1,FALSE)),"",VLOOKUP($CE66,'quarters Consensus'!$FV$9:$GC$60,'per month Consensus'!J$1,FALSE))</f>
        <v/>
      </c>
      <c r="CG66" s="18" t="str">
        <f>IF(ISNA(VLOOKUP($CE66,'quarters Consensus'!$FV$9:$GC$60,'per month Consensus'!K$1,FALSE)),"",VLOOKUP($CE66,'quarters Consensus'!$FV$9:$GC$60,'per month Consensus'!K$1,FALSE))</f>
        <v/>
      </c>
      <c r="CH66" s="18" t="str">
        <f>IF(ISNA(VLOOKUP($CE66,'quarters Consensus'!$FV$9:$GC$60,'per month Consensus'!L$1,FALSE)),"",VLOOKUP($CE66,'quarters Consensus'!$FV$9:$GC$60,'per month Consensus'!L$1,FALSE))</f>
        <v/>
      </c>
      <c r="CI66" s="18" t="str">
        <f>IF(ISNA(VLOOKUP($CE66,'quarters Consensus'!$FV$9:$GC$60,'per month Consensus'!M$1,FALSE)),"",VLOOKUP($CE66,'quarters Consensus'!$FV$9:$GC$60,'per month Consensus'!M$1,FALSE))</f>
        <v/>
      </c>
      <c r="CJ66" s="18" t="str">
        <f>IF(ISNA(VLOOKUP($CE66,'quarters Consensus'!$FV$9:$GC$60,'per month Consensus'!N$1,FALSE)),"",VLOOKUP($CE66,'quarters Consensus'!$FV$9:$GC$60,'per month Consensus'!N$1,FALSE))</f>
        <v/>
      </c>
      <c r="CK66" s="18" t="str">
        <f>IF(ISNA(VLOOKUP($CE66,'quarters Consensus'!$FV$9:$GC$60,'per month Consensus'!O$1,FALSE)),"",VLOOKUP($CE66,'quarters Consensus'!$FV$9:$GC$60,'per month Consensus'!O$1,FALSE))</f>
        <v/>
      </c>
      <c r="CL66" s="18" t="str">
        <f>IF(ISNA(VLOOKUP($CE66,'quarters Consensus'!$FV$9:$GC$60,'per month Consensus'!P$1,FALSE)),"",VLOOKUP($CE66,'quarters Consensus'!$FV$9:$GC$60,'per month Consensus'!P$1,FALSE))</f>
        <v/>
      </c>
      <c r="CM66" s="18">
        <f>IF(ISNA(INDEX('annual Consensus'!$C$4:$AE$210,MATCH('per month Consensus'!$CE66,'annual Consensus'!$B$4:$B$210,0),MATCH('per month Consensus'!CM$4,'annual Consensus'!$C$3:$AE$3,0))),"",INDEX('annual Consensus'!$C$4:$AE$210,MATCH('per month Consensus'!$CE66,'annual Consensus'!$B$4:$B$210,0),MATCH('per month Consensus'!CM$4,'annual Consensus'!$C$3:$AE$3,0)))</f>
        <v>1.91768802280554</v>
      </c>
      <c r="CN66" s="18">
        <f>IF(ISNA(INDEX('annual Consensus'!$C$4:$AE$210,MATCH('per month Consensus'!$CE66,'annual Consensus'!$B$4:$B$210,0),MATCH('per month Consensus'!CN$4,'annual Consensus'!$C$3:$AE$3,0))),"",INDEX('annual Consensus'!$C$4:$AE$210,MATCH('per month Consensus'!$CE66,'annual Consensus'!$B$4:$B$210,0),MATCH('per month Consensus'!CN$4,'annual Consensus'!$C$3:$AE$3,0)))</f>
        <v>0</v>
      </c>
      <c r="CO66" s="18">
        <f>IF(ISNA(INDEX('annual Consensus'!$C$4:$AE$210,MATCH('per month Consensus'!$CE66,'annual Consensus'!$B$4:$B$210,0),MATCH('per month Consensus'!CO$4,'annual Consensus'!$C$3:$AE$3,0))),"",INDEX('annual Consensus'!$C$4:$AE$210,MATCH('per month Consensus'!$CE66,'annual Consensus'!$B$4:$B$210,0),MATCH('per month Consensus'!CO$4,'annual Consensus'!$C$3:$AE$3,0)))</f>
        <v>0</v>
      </c>
      <c r="CP66" s="18">
        <f>IF(ISNA(INDEX('annual Consensus'!$C$4:$AE$210,MATCH('per month Consensus'!$CE66,'annual Consensus'!$B$4:$B$210,0),MATCH('per month Consensus'!CP$4,'annual Consensus'!$C$3:$AE$3,0))),"",INDEX('annual Consensus'!$C$4:$AE$210,MATCH('per month Consensus'!$CE66,'annual Consensus'!$B$4:$B$210,0),MATCH('per month Consensus'!CP$4,'annual Consensus'!$C$3:$AE$3,0)))</f>
        <v>0</v>
      </c>
      <c r="CQ66" s="18">
        <f>IF(ISNA(INDEX('annual Consensus'!$C$4:$AE$210,MATCH('per month Consensus'!$CE66,'annual Consensus'!$B$4:$B$210,0),MATCH('per month Consensus'!CQ$4,'annual Consensus'!$C$3:$AE$3,0))),"",INDEX('annual Consensus'!$C$4:$AE$210,MATCH('per month Consensus'!$CE66,'annual Consensus'!$B$4:$B$210,0),MATCH('per month Consensus'!CQ$4,'annual Consensus'!$C$3:$AE$3,0)))</f>
        <v>0</v>
      </c>
      <c r="CR66" s="18">
        <f>IF(ISNA(INDEX('annual Consensus'!$C$4:$AE$210,MATCH('per month Consensus'!$CE66,'annual Consensus'!$B$4:$B$210,0),MATCH('per month Consensus'!CR$4,'annual Consensus'!$C$3:$AE$3,0))),"",INDEX('annual Consensus'!$C$4:$AE$210,MATCH('per month Consensus'!$CE66,'annual Consensus'!$B$4:$B$210,0),MATCH('per month Consensus'!CR$4,'annual Consensus'!$C$3:$AE$3,0)))</f>
        <v>1.4271855353411611</v>
      </c>
      <c r="CS66" s="18">
        <f>IF(ISNA(INDEX('annual Consensus'!$C$4:$AE$210,MATCH('per month Consensus'!$CE66,'annual Consensus'!$B$4:$B$210,0),MATCH('per month Consensus'!CS$4,'annual Consensus'!$C$3:$AE$3,0))),"",INDEX('annual Consensus'!$C$4:$AE$210,MATCH('per month Consensus'!$CE66,'annual Consensus'!$B$4:$B$210,0),MATCH('per month Consensus'!CS$4,'annual Consensus'!$C$3:$AE$3,0)))</f>
        <v>0</v>
      </c>
      <c r="CT66" s="18">
        <f>IF(ISNA(INDEX('annual Consensus'!$C$4:$AE$210,MATCH('per month Consensus'!$CE66,'annual Consensus'!$B$4:$B$210,0),MATCH('per month Consensus'!CT$4,'annual Consensus'!$C$3:$AE$3,0))),"",INDEX('annual Consensus'!$C$4:$AE$210,MATCH('per month Consensus'!$CE66,'annual Consensus'!$B$4:$B$210,0),MATCH('per month Consensus'!CT$4,'annual Consensus'!$C$3:$AE$3,0)))</f>
        <v>0</v>
      </c>
      <c r="CU66" s="18">
        <f>IF(ISNA(INDEX('annual Consensus'!$C$4:$AE$210,MATCH('per month Consensus'!$CE66,'annual Consensus'!$B$4:$B$210,0),MATCH('per month Consensus'!CU$4,'annual Consensus'!$C$3:$AE$3,0))),"",INDEX('annual Consensus'!$C$4:$AE$210,MATCH('per month Consensus'!$CE66,'annual Consensus'!$B$4:$B$210,0),MATCH('per month Consensus'!CU$4,'annual Consensus'!$C$3:$AE$3,0)))</f>
        <v>0</v>
      </c>
      <c r="CV66" s="18">
        <f>IF(ISNA(INDEX('annual Consensus'!$C$4:$AE$210,MATCH('per month Consensus'!$CE66,'annual Consensus'!$B$4:$B$210,0),MATCH('per month Consensus'!CV$4,'annual Consensus'!$C$3:$AE$3,0))),"",INDEX('annual Consensus'!$C$4:$AE$210,MATCH('per month Consensus'!$CE66,'annual Consensus'!$B$4:$B$210,0),MATCH('per month Consensus'!CV$4,'annual Consensus'!$C$3:$AE$3,0)))</f>
        <v>0</v>
      </c>
      <c r="CW66" s="18">
        <f>IF(ISNA(INDEX('annual Consensus'!$C$4:$AE$210,MATCH('per month Consensus'!$CE66,'annual Consensus'!$B$4:$B$210,0),MATCH('per month Consensus'!CW$4,'annual Consensus'!$C$3:$AE$3,0))),"",INDEX('annual Consensus'!$C$4:$AE$210,MATCH('per month Consensus'!$CE66,'annual Consensus'!$B$4:$B$210,0),MATCH('per month Consensus'!CW$4,'annual Consensus'!$C$3:$AE$3,0)))</f>
        <v>0</v>
      </c>
      <c r="CX66" s="18">
        <f>IF(ISNA(INDEX('annual Consensus'!$C$4:$AE$210,MATCH('per month Consensus'!$CE66,'annual Consensus'!$B$4:$B$210,0),MATCH('per month Consensus'!CX$4,'annual Consensus'!$C$3:$AE$3,0))),"",INDEX('annual Consensus'!$C$4:$AE$210,MATCH('per month Consensus'!$CE66,'annual Consensus'!$B$4:$B$210,0),MATCH('per month Consensus'!CX$4,'annual Consensus'!$C$3:$AE$3,0)))</f>
        <v>0</v>
      </c>
      <c r="CY66" s="18">
        <f>IF(ISNA(INDEX('annual Consensus'!$C$4:$AE$210,MATCH('per month Consensus'!$CE66,'annual Consensus'!$B$4:$B$210,0),MATCH('per month Consensus'!CY$4,'annual Consensus'!$C$3:$AE$3,0))),"",INDEX('annual Consensus'!$C$4:$AE$210,MATCH('per month Consensus'!$CE66,'annual Consensus'!$B$4:$B$210,0),MATCH('per month Consensus'!CY$4,'annual Consensus'!$C$3:$AE$3,0)))</f>
        <v>0</v>
      </c>
      <c r="CZ66" s="18">
        <f>IF(ISNA(INDEX('annual Consensus'!$C$4:$AE$210,MATCH('per month Consensus'!$CE66,'annual Consensus'!$B$4:$B$210,0),MATCH('per month Consensus'!CZ$4,'annual Consensus'!$C$3:$AE$3,0))),"",INDEX('annual Consensus'!$C$4:$AE$210,MATCH('per month Consensus'!$CE66,'annual Consensus'!$B$4:$B$210,0),MATCH('per month Consensus'!CZ$4,'annual Consensus'!$C$3:$AE$3,0)))</f>
        <v>0</v>
      </c>
      <c r="DA66" s="18">
        <f>IF(ISNA(INDEX('annual Consensus'!$C$4:$AE$210,MATCH('per month Consensus'!$CE66,'annual Consensus'!$B$4:$B$210,0),MATCH('per month Consensus'!DA$4,'annual Consensus'!$C$3:$AE$3,0))),"",INDEX('annual Consensus'!$C$4:$AE$210,MATCH('per month Consensus'!$CE66,'annual Consensus'!$B$4:$B$210,0),MATCH('per month Consensus'!DA$4,'annual Consensus'!$C$3:$AE$3,0)))</f>
        <v>0</v>
      </c>
      <c r="DB66" s="18">
        <f>IF(ISNA(INDEX('annual Consensus'!$C$4:$AE$210,MATCH('per month Consensus'!$CE66,'annual Consensus'!$B$4:$B$210,0),MATCH('per month Consensus'!DB$4,'annual Consensus'!$C$3:$AE$3,0))),"",INDEX('annual Consensus'!$C$4:$AE$210,MATCH('per month Consensus'!$CE66,'annual Consensus'!$B$4:$B$210,0),MATCH('per month Consensus'!DB$4,'annual Consensus'!$C$3:$AE$3,0)))</f>
        <v>0</v>
      </c>
      <c r="DC66" s="18">
        <f>IF(ISNA(INDEX('annual Consensus'!$C$4:$AE$210,MATCH('per month Consensus'!$CE66,'annual Consensus'!$B$4:$B$210,0),MATCH('per month Consensus'!DC$4,'annual Consensus'!$C$3:$AE$3,0))),"",INDEX('annual Consensus'!$C$4:$AE$210,MATCH('per month Consensus'!$CE66,'annual Consensus'!$B$4:$B$210,0),MATCH('per month Consensus'!DC$4,'annual Consensus'!$C$3:$AE$3,0)))</f>
        <v>0</v>
      </c>
      <c r="DD66" s="18">
        <f>IF(ISNA(INDEX('annual Consensus'!$C$4:$AE$210,MATCH('per month Consensus'!$CE66,'annual Consensus'!$B$4:$B$210,0),MATCH('per month Consensus'!DD$4,'annual Consensus'!$C$3:$AE$3,0))),"",INDEX('annual Consensus'!$C$4:$AE$210,MATCH('per month Consensus'!$CE66,'annual Consensus'!$B$4:$B$210,0),MATCH('per month Consensus'!DD$4,'annual Consensus'!$C$3:$AE$3,0)))</f>
        <v>0</v>
      </c>
      <c r="DE66" s="18">
        <f>IF(ISNA(INDEX('annual Consensus'!$C$4:$AE$210,MATCH('per month Consensus'!$CE66,'annual Consensus'!$B$4:$B$210,0),MATCH('per month Consensus'!DE$4,'annual Consensus'!$C$3:$AE$3,0))),"",INDEX('annual Consensus'!$C$4:$AE$210,MATCH('per month Consensus'!$CE66,'annual Consensus'!$B$4:$B$210,0),MATCH('per month Consensus'!DE$4,'annual Consensus'!$C$3:$AE$3,0)))</f>
        <v>0</v>
      </c>
      <c r="DF66" s="18">
        <f>IF(ISNA(INDEX('annual Consensus'!$C$4:$AE$210,MATCH('per month Consensus'!$CE66,'annual Consensus'!$B$4:$B$210,0),MATCH('per month Consensus'!DF$4,'annual Consensus'!$C$3:$AE$3,0))),"",INDEX('annual Consensus'!$C$4:$AE$210,MATCH('per month Consensus'!$CE66,'annual Consensus'!$B$4:$B$210,0),MATCH('per month Consensus'!DF$4,'annual Consensus'!$C$3:$AE$3,0)))</f>
        <v>0</v>
      </c>
      <c r="DG66" s="18">
        <f>IF(ISNA(INDEX('annual Consensus'!$C$4:$AE$210,MATCH('per month Consensus'!$CE66,'annual Consensus'!$B$4:$B$210,0),MATCH('per month Consensus'!DG$4,'annual Consensus'!$C$3:$AE$3,0))),"",INDEX('annual Consensus'!$C$4:$AE$210,MATCH('per month Consensus'!$CE66,'annual Consensus'!$B$4:$B$210,0),MATCH('per month Consensus'!DG$4,'annual Consensus'!$C$3:$AE$3,0)))</f>
        <v>0</v>
      </c>
      <c r="DH66" s="18">
        <f>IF(ISNA(INDEX('annual Consensus'!$C$4:$AE$210,MATCH('per month Consensus'!$CE66,'annual Consensus'!$B$4:$B$210,0),MATCH('per month Consensus'!DH$4,'annual Consensus'!$C$3:$AE$3,0))),"",INDEX('annual Consensus'!$C$4:$AE$210,MATCH('per month Consensus'!$CE66,'annual Consensus'!$B$4:$B$210,0),MATCH('per month Consensus'!DH$4,'annual Consensus'!$C$3:$AE$3,0)))</f>
        <v>0</v>
      </c>
      <c r="DI66" s="18">
        <f>IF(ISNA(INDEX('annual Consensus'!$C$4:$AE$210,MATCH('per month Consensus'!$CE66,'annual Consensus'!$B$4:$B$210,0),MATCH('per month Consensus'!DI$4,'annual Consensus'!$C$3:$AE$3,0))),"",INDEX('annual Consensus'!$C$4:$AE$210,MATCH('per month Consensus'!$CE66,'annual Consensus'!$B$4:$B$210,0),MATCH('per month Consensus'!DI$4,'annual Consensus'!$C$3:$AE$3,0)))</f>
        <v>0</v>
      </c>
      <c r="DJ66" s="18">
        <f>IF(ISNA(INDEX('annual Consensus'!$C$4:$AE$210,MATCH('per month Consensus'!$CE66,'annual Consensus'!$B$4:$B$210,0),MATCH('per month Consensus'!DJ$4,'annual Consensus'!$C$3:$AE$3,0))),"",INDEX('annual Consensus'!$C$4:$AE$210,MATCH('per month Consensus'!$CE66,'annual Consensus'!$B$4:$B$210,0),MATCH('per month Consensus'!DJ$4,'annual Consensus'!$C$3:$AE$3,0)))</f>
        <v>0</v>
      </c>
      <c r="DK66" s="18">
        <f>IF(ISNA(INDEX('annual Consensus'!$C$4:$AE$210,MATCH('per month Consensus'!$CE66,'annual Consensus'!$B$4:$B$210,0),MATCH('per month Consensus'!DK$4,'annual Consensus'!$C$3:$AE$3,0))),"",INDEX('annual Consensus'!$C$4:$AE$210,MATCH('per month Consensus'!$CE66,'annual Consensus'!$B$4:$B$210,0),MATCH('per month Consensus'!DK$4,'annual Consensus'!$C$3:$AE$3,0)))</f>
        <v>0</v>
      </c>
      <c r="DL66" s="18">
        <f>IF(ISNA(INDEX('annual Consensus'!$C$4:$AE$210,MATCH('per month Consensus'!$CE66,'annual Consensus'!$B$4:$B$210,0),MATCH('per month Consensus'!DL$4,'annual Consensus'!$C$3:$AE$3,0))),"",INDEX('annual Consensus'!$C$4:$AE$210,MATCH('per month Consensus'!$CE66,'annual Consensus'!$B$4:$B$210,0),MATCH('per month Consensus'!DL$4,'annual Consensus'!$C$3:$AE$3,0)))</f>
        <v>0</v>
      </c>
      <c r="DM66" s="18">
        <f>IF(ISNA(INDEX('annual Consensus'!$C$4:$AE$210,MATCH('per month Consensus'!$CE66,'annual Consensus'!$B$4:$B$210,0),MATCH('per month Consensus'!DM$4,'annual Consensus'!$C$3:$AE$3,0))),"",INDEX('annual Consensus'!$C$4:$AE$210,MATCH('per month Consensus'!$CE66,'annual Consensus'!$B$4:$B$210,0),MATCH('per month Consensus'!DM$4,'annual Consensus'!$C$3:$AE$3,0)))</f>
        <v>0</v>
      </c>
      <c r="DN66" s="18">
        <f>IF(ISNA(INDEX('annual Consensus'!$C$4:$AE$210,MATCH('per month Consensus'!$CE66,'annual Consensus'!$B$4:$B$210,0),MATCH('per month Consensus'!DN$4,'annual Consensus'!$C$3:$AE$3,0))),"",INDEX('annual Consensus'!$C$4:$AE$210,MATCH('per month Consensus'!$CE66,'annual Consensus'!$B$4:$B$210,0),MATCH('per month Consensus'!DN$4,'annual Consensus'!$C$3:$AE$3,0)))</f>
        <v>0</v>
      </c>
      <c r="DO66" s="18">
        <f>IF(ISNA(INDEX('annual Consensus'!$C$4:$AE$210,MATCH('per month Consensus'!$CE66,'annual Consensus'!$B$4:$B$210,0),MATCH('per month Consensus'!DO$4,'annual Consensus'!$C$3:$AE$3,0))),"",INDEX('annual Consensus'!$C$4:$AE$210,MATCH('per month Consensus'!$CE66,'annual Consensus'!$B$4:$B$210,0),MATCH('per month Consensus'!DO$4,'annual Consensus'!$C$3:$AE$3,0)))</f>
        <v>0</v>
      </c>
      <c r="DR66" s="18">
        <f t="shared" si="2"/>
        <v>1.91768802280554</v>
      </c>
      <c r="DS66" s="18" t="str">
        <f t="shared" si="3"/>
        <v/>
      </c>
      <c r="DT66" s="18" t="str">
        <f t="shared" si="4"/>
        <v/>
      </c>
      <c r="DU66" s="18" t="str">
        <f t="shared" si="5"/>
        <v/>
      </c>
      <c r="DV66" s="18" t="str">
        <f t="shared" si="6"/>
        <v/>
      </c>
      <c r="DW66" s="18">
        <f t="shared" si="7"/>
        <v>1.4271855353411611</v>
      </c>
      <c r="DX66" s="18" t="str">
        <f t="shared" si="8"/>
        <v/>
      </c>
      <c r="DY66" s="18" t="str">
        <f t="shared" si="9"/>
        <v/>
      </c>
      <c r="DZ66" s="18" t="str">
        <f t="shared" si="10"/>
        <v/>
      </c>
      <c r="EA66" s="18" t="str">
        <f t="shared" si="11"/>
        <v/>
      </c>
      <c r="EB66" s="18" t="str">
        <f t="shared" si="12"/>
        <v/>
      </c>
      <c r="EC66" s="18" t="str">
        <f t="shared" si="13"/>
        <v/>
      </c>
      <c r="ED66" s="18" t="str">
        <f t="shared" si="14"/>
        <v/>
      </c>
      <c r="EE66" s="18" t="str">
        <f t="shared" si="15"/>
        <v/>
      </c>
      <c r="EF66" s="18" t="str">
        <f t="shared" si="16"/>
        <v/>
      </c>
      <c r="EG66" s="18" t="str">
        <f t="shared" si="17"/>
        <v/>
      </c>
      <c r="EH66" s="18" t="str">
        <f t="shared" si="18"/>
        <v/>
      </c>
      <c r="EI66" s="18" t="str">
        <f t="shared" si="19"/>
        <v/>
      </c>
      <c r="EJ66" s="18" t="str">
        <f t="shared" si="20"/>
        <v/>
      </c>
      <c r="EK66" s="18" t="str">
        <f t="shared" si="21"/>
        <v/>
      </c>
      <c r="EL66" s="18" t="str">
        <f t="shared" si="22"/>
        <v/>
      </c>
      <c r="EM66" s="18" t="str">
        <f t="shared" si="23"/>
        <v/>
      </c>
      <c r="EN66" s="18" t="str">
        <f t="shared" si="24"/>
        <v/>
      </c>
      <c r="EO66" s="18" t="str">
        <f t="shared" si="25"/>
        <v/>
      </c>
      <c r="EP66" s="18" t="str">
        <f t="shared" si="26"/>
        <v/>
      </c>
      <c r="EQ66" s="18" t="str">
        <f t="shared" si="27"/>
        <v/>
      </c>
      <c r="ER66" s="18" t="str">
        <f t="shared" si="28"/>
        <v/>
      </c>
      <c r="ES66" s="18" t="str">
        <f t="shared" si="29"/>
        <v/>
      </c>
      <c r="ET66" s="18" t="str">
        <f t="shared" si="30"/>
        <v/>
      </c>
      <c r="EV66" s="86">
        <v>37834</v>
      </c>
      <c r="EW66" s="57" t="str">
        <f>IF(ISNA(VLOOKUP('per month Consensus'!$EV66,'5y averages Consensus'!$AG$9:$AK$36,'per month Consensus'!EW$2,FALSE)),"",VLOOKUP('per month Consensus'!$EV66,'5y averages Consensus'!$AG$9:$AK$36,'per month Consensus'!EW$2,FALSE))</f>
        <v/>
      </c>
      <c r="EX66" s="48" t="str">
        <f>IF(ISNA(VLOOKUP('per month Consensus'!$EV66,'5y averages Consensus'!$AG$9:$AK$36,'per month Consensus'!EX$2,FALSE)),"",VLOOKUP('per month Consensus'!$EV66,'5y averages Consensus'!$AG$9:$AK$36,'per month Consensus'!EX$2,FALSE))</f>
        <v/>
      </c>
      <c r="EY66" s="48" t="str">
        <f>IF(ISNA(VLOOKUP('per month Consensus'!$EV66,'5y averages Consensus'!$AG$9:$AK$36,'per month Consensus'!EY$2,FALSE)),"",VLOOKUP('per month Consensus'!$EV66,'5y averages Consensus'!$AG$9:$AK$36,'per month Consensus'!EY$2,FALSE))</f>
        <v/>
      </c>
      <c r="EZ66" s="49" t="str">
        <f>IF(ISNA(VLOOKUP('per month Consensus'!$EV66,'5y averages Consensus'!$AG$9:$AK$36,'per month Consensus'!EZ$2,FALSE)),"",VLOOKUP('per month Consensus'!$EV66,'5y averages Consensus'!$AG$9:$AK$36,'per month Consensus'!EZ$2,FALSE))</f>
        <v/>
      </c>
      <c r="FB66" s="53" t="str">
        <f t="shared" si="31"/>
        <v/>
      </c>
      <c r="FC66" s="53" t="str">
        <f t="shared" si="32"/>
        <v/>
      </c>
      <c r="FD66" s="53" t="str">
        <f t="shared" si="33"/>
        <v/>
      </c>
      <c r="FE66" s="53" t="str">
        <f t="shared" si="34"/>
        <v/>
      </c>
    </row>
    <row r="67" spans="2:161" x14ac:dyDescent="0.25">
      <c r="B67" s="22">
        <v>38078</v>
      </c>
      <c r="C67" s="18">
        <f>VLOOKUP($B67,'Data Consensus annual'!$BH$9:$BN$215,'per month Consensus'!C$1, FALSE)</f>
        <v>1.70758081045148</v>
      </c>
      <c r="D67" s="18">
        <f>VLOOKUP($B67,'Data Consensus annual'!$BH$9:$BN$215,'per month Consensus'!D$1, FALSE)</f>
        <v>1.6420009075224229</v>
      </c>
      <c r="E67" s="18">
        <f>VLOOKUP($B67,'Data Consensus annual'!$BH$9:$BN$215,'per month Consensus'!E$1, FALSE)</f>
        <v>1.9</v>
      </c>
      <c r="F67" s="18">
        <f>VLOOKUP($B67,'Data Consensus annual'!$BH$9:$BN$215,'per month Consensus'!F$1, FALSE)</f>
        <v>1.9</v>
      </c>
      <c r="G67" s="18">
        <f>VLOOKUP($B67,'Data Consensus annual'!$BH$9:$BN$215,'per month Consensus'!G$1, FALSE)</f>
        <v>1.9</v>
      </c>
      <c r="H67" s="18">
        <f>VLOOKUP($B67,'Data Consensus annual'!$BH$9:$BN$215,'per month Consensus'!H$1, FALSE)</f>
        <v>1.9</v>
      </c>
      <c r="I67" s="5"/>
      <c r="J67" s="27"/>
      <c r="K67" s="5"/>
      <c r="L67" s="5"/>
      <c r="M67" s="5"/>
      <c r="N67" s="5"/>
      <c r="CE67" s="14">
        <v>37865</v>
      </c>
      <c r="CF67" s="18">
        <f>IF(ISNA(VLOOKUP($CE67,'quarters Consensus'!$FV$9:$GC$60,'per month Consensus'!J$1,FALSE)),"",VLOOKUP($CE67,'quarters Consensus'!$FV$9:$GC$60,'per month Consensus'!J$1,FALSE))</f>
        <v>1.8</v>
      </c>
      <c r="CG67" s="18">
        <f>IF(ISNA(VLOOKUP($CE67,'quarters Consensus'!$FV$9:$GC$60,'per month Consensus'!K$1,FALSE)),"",VLOOKUP($CE67,'quarters Consensus'!$FV$9:$GC$60,'per month Consensus'!K$1,FALSE))</f>
        <v>1.4</v>
      </c>
      <c r="CH67" s="18">
        <f>IF(ISNA(VLOOKUP($CE67,'quarters Consensus'!$FV$9:$GC$60,'per month Consensus'!L$1,FALSE)),"",VLOOKUP($CE67,'quarters Consensus'!$FV$9:$GC$60,'per month Consensus'!L$1,FALSE))</f>
        <v>1.5</v>
      </c>
      <c r="CI67" s="18">
        <f>IF(ISNA(VLOOKUP($CE67,'quarters Consensus'!$FV$9:$GC$60,'per month Consensus'!M$1,FALSE)),"",VLOOKUP($CE67,'quarters Consensus'!$FV$9:$GC$60,'per month Consensus'!M$1,FALSE))</f>
        <v>1.5</v>
      </c>
      <c r="CJ67" s="18">
        <f>IF(ISNA(VLOOKUP($CE67,'quarters Consensus'!$FV$9:$GC$60,'per month Consensus'!N$1,FALSE)),"",VLOOKUP($CE67,'quarters Consensus'!$FV$9:$GC$60,'per month Consensus'!N$1,FALSE))</f>
        <v>1.6</v>
      </c>
      <c r="CK67" s="18">
        <f>IF(ISNA(VLOOKUP($CE67,'quarters Consensus'!$FV$9:$GC$60,'per month Consensus'!O$1,FALSE)),"",VLOOKUP($CE67,'quarters Consensus'!$FV$9:$GC$60,'per month Consensus'!O$1,FALSE))</f>
        <v>1.7</v>
      </c>
      <c r="CL67" s="18">
        <f>IF(ISNA(VLOOKUP($CE67,'quarters Consensus'!$FV$9:$GC$60,'per month Consensus'!P$1,FALSE)),"",VLOOKUP($CE67,'quarters Consensus'!$FV$9:$GC$60,'per month Consensus'!P$1,FALSE))</f>
        <v>1.7</v>
      </c>
      <c r="CM67" s="18">
        <f>IF(ISNA(INDEX('annual Consensus'!$C$4:$AE$210,MATCH('per month Consensus'!$CE67,'annual Consensus'!$B$4:$B$210,0),MATCH('per month Consensus'!CM$4,'annual Consensus'!$C$3:$AE$3,0))),"",INDEX('annual Consensus'!$C$4:$AE$210,MATCH('per month Consensus'!$CE67,'annual Consensus'!$B$4:$B$210,0),MATCH('per month Consensus'!CM$4,'annual Consensus'!$C$3:$AE$3,0)))</f>
        <v>1.9872670275743731</v>
      </c>
      <c r="CN67" s="18">
        <f>IF(ISNA(INDEX('annual Consensus'!$C$4:$AE$210,MATCH('per month Consensus'!$CE67,'annual Consensus'!$B$4:$B$210,0),MATCH('per month Consensus'!CN$4,'annual Consensus'!$C$3:$AE$3,0))),"",INDEX('annual Consensus'!$C$4:$AE$210,MATCH('per month Consensus'!$CE67,'annual Consensus'!$B$4:$B$210,0),MATCH('per month Consensus'!CN$4,'annual Consensus'!$C$3:$AE$3,0)))</f>
        <v>0</v>
      </c>
      <c r="CO67" s="18">
        <f>IF(ISNA(INDEX('annual Consensus'!$C$4:$AE$210,MATCH('per month Consensus'!$CE67,'annual Consensus'!$B$4:$B$210,0),MATCH('per month Consensus'!CO$4,'annual Consensus'!$C$3:$AE$3,0))),"",INDEX('annual Consensus'!$C$4:$AE$210,MATCH('per month Consensus'!$CE67,'annual Consensus'!$B$4:$B$210,0),MATCH('per month Consensus'!CO$4,'annual Consensus'!$C$3:$AE$3,0)))</f>
        <v>0</v>
      </c>
      <c r="CP67" s="18">
        <f>IF(ISNA(INDEX('annual Consensus'!$C$4:$AE$210,MATCH('per month Consensus'!$CE67,'annual Consensus'!$B$4:$B$210,0),MATCH('per month Consensus'!CP$4,'annual Consensus'!$C$3:$AE$3,0))),"",INDEX('annual Consensus'!$C$4:$AE$210,MATCH('per month Consensus'!$CE67,'annual Consensus'!$B$4:$B$210,0),MATCH('per month Consensus'!CP$4,'annual Consensus'!$C$3:$AE$3,0)))</f>
        <v>0</v>
      </c>
      <c r="CQ67" s="18">
        <f>IF(ISNA(INDEX('annual Consensus'!$C$4:$AE$210,MATCH('per month Consensus'!$CE67,'annual Consensus'!$B$4:$B$210,0),MATCH('per month Consensus'!CQ$4,'annual Consensus'!$C$3:$AE$3,0))),"",INDEX('annual Consensus'!$C$4:$AE$210,MATCH('per month Consensus'!$CE67,'annual Consensus'!$B$4:$B$210,0),MATCH('per month Consensus'!CQ$4,'annual Consensus'!$C$3:$AE$3,0)))</f>
        <v>1.5037517846810948</v>
      </c>
      <c r="CR67" s="18">
        <f>IF(ISNA(INDEX('annual Consensus'!$C$4:$AE$210,MATCH('per month Consensus'!$CE67,'annual Consensus'!$B$4:$B$210,0),MATCH('per month Consensus'!CR$4,'annual Consensus'!$C$3:$AE$3,0))),"",INDEX('annual Consensus'!$C$4:$AE$210,MATCH('per month Consensus'!$CE67,'annual Consensus'!$B$4:$B$210,0),MATCH('per month Consensus'!CR$4,'annual Consensus'!$C$3:$AE$3,0)))</f>
        <v>0</v>
      </c>
      <c r="CS67" s="18">
        <f>IF(ISNA(INDEX('annual Consensus'!$C$4:$AE$210,MATCH('per month Consensus'!$CE67,'annual Consensus'!$B$4:$B$210,0),MATCH('per month Consensus'!CS$4,'annual Consensus'!$C$3:$AE$3,0))),"",INDEX('annual Consensus'!$C$4:$AE$210,MATCH('per month Consensus'!$CE67,'annual Consensus'!$B$4:$B$210,0),MATCH('per month Consensus'!CS$4,'annual Consensus'!$C$3:$AE$3,0)))</f>
        <v>0</v>
      </c>
      <c r="CT67" s="18">
        <f>IF(ISNA(INDEX('annual Consensus'!$C$4:$AE$210,MATCH('per month Consensus'!$CE67,'annual Consensus'!$B$4:$B$210,0),MATCH('per month Consensus'!CT$4,'annual Consensus'!$C$3:$AE$3,0))),"",INDEX('annual Consensus'!$C$4:$AE$210,MATCH('per month Consensus'!$CE67,'annual Consensus'!$B$4:$B$210,0),MATCH('per month Consensus'!CT$4,'annual Consensus'!$C$3:$AE$3,0)))</f>
        <v>0</v>
      </c>
      <c r="CU67" s="18">
        <f>IF(ISNA(INDEX('annual Consensus'!$C$4:$AE$210,MATCH('per month Consensus'!$CE67,'annual Consensus'!$B$4:$B$210,0),MATCH('per month Consensus'!CU$4,'annual Consensus'!$C$3:$AE$3,0))),"",INDEX('annual Consensus'!$C$4:$AE$210,MATCH('per month Consensus'!$CE67,'annual Consensus'!$B$4:$B$210,0),MATCH('per month Consensus'!CU$4,'annual Consensus'!$C$3:$AE$3,0)))</f>
        <v>0</v>
      </c>
      <c r="CV67" s="18">
        <f>IF(ISNA(INDEX('annual Consensus'!$C$4:$AE$210,MATCH('per month Consensus'!$CE67,'annual Consensus'!$B$4:$B$210,0),MATCH('per month Consensus'!CV$4,'annual Consensus'!$C$3:$AE$3,0))),"",INDEX('annual Consensus'!$C$4:$AE$210,MATCH('per month Consensus'!$CE67,'annual Consensus'!$B$4:$B$210,0),MATCH('per month Consensus'!CV$4,'annual Consensus'!$C$3:$AE$3,0)))</f>
        <v>0</v>
      </c>
      <c r="CW67" s="18">
        <f>IF(ISNA(INDEX('annual Consensus'!$C$4:$AE$210,MATCH('per month Consensus'!$CE67,'annual Consensus'!$B$4:$B$210,0),MATCH('per month Consensus'!CW$4,'annual Consensus'!$C$3:$AE$3,0))),"",INDEX('annual Consensus'!$C$4:$AE$210,MATCH('per month Consensus'!$CE67,'annual Consensus'!$B$4:$B$210,0),MATCH('per month Consensus'!CW$4,'annual Consensus'!$C$3:$AE$3,0)))</f>
        <v>0</v>
      </c>
      <c r="CX67" s="18">
        <f>IF(ISNA(INDEX('annual Consensus'!$C$4:$AE$210,MATCH('per month Consensus'!$CE67,'annual Consensus'!$B$4:$B$210,0),MATCH('per month Consensus'!CX$4,'annual Consensus'!$C$3:$AE$3,0))),"",INDEX('annual Consensus'!$C$4:$AE$210,MATCH('per month Consensus'!$CE67,'annual Consensus'!$B$4:$B$210,0),MATCH('per month Consensus'!CX$4,'annual Consensus'!$C$3:$AE$3,0)))</f>
        <v>0</v>
      </c>
      <c r="CY67" s="18">
        <f>IF(ISNA(INDEX('annual Consensus'!$C$4:$AE$210,MATCH('per month Consensus'!$CE67,'annual Consensus'!$B$4:$B$210,0),MATCH('per month Consensus'!CY$4,'annual Consensus'!$C$3:$AE$3,0))),"",INDEX('annual Consensus'!$C$4:$AE$210,MATCH('per month Consensus'!$CE67,'annual Consensus'!$B$4:$B$210,0),MATCH('per month Consensus'!CY$4,'annual Consensus'!$C$3:$AE$3,0)))</f>
        <v>0</v>
      </c>
      <c r="CZ67" s="18">
        <f>IF(ISNA(INDEX('annual Consensus'!$C$4:$AE$210,MATCH('per month Consensus'!$CE67,'annual Consensus'!$B$4:$B$210,0),MATCH('per month Consensus'!CZ$4,'annual Consensus'!$C$3:$AE$3,0))),"",INDEX('annual Consensus'!$C$4:$AE$210,MATCH('per month Consensus'!$CE67,'annual Consensus'!$B$4:$B$210,0),MATCH('per month Consensus'!CZ$4,'annual Consensus'!$C$3:$AE$3,0)))</f>
        <v>0</v>
      </c>
      <c r="DA67" s="18">
        <f>IF(ISNA(INDEX('annual Consensus'!$C$4:$AE$210,MATCH('per month Consensus'!$CE67,'annual Consensus'!$B$4:$B$210,0),MATCH('per month Consensus'!DA$4,'annual Consensus'!$C$3:$AE$3,0))),"",INDEX('annual Consensus'!$C$4:$AE$210,MATCH('per month Consensus'!$CE67,'annual Consensus'!$B$4:$B$210,0),MATCH('per month Consensus'!DA$4,'annual Consensus'!$C$3:$AE$3,0)))</f>
        <v>0</v>
      </c>
      <c r="DB67" s="18">
        <f>IF(ISNA(INDEX('annual Consensus'!$C$4:$AE$210,MATCH('per month Consensus'!$CE67,'annual Consensus'!$B$4:$B$210,0),MATCH('per month Consensus'!DB$4,'annual Consensus'!$C$3:$AE$3,0))),"",INDEX('annual Consensus'!$C$4:$AE$210,MATCH('per month Consensus'!$CE67,'annual Consensus'!$B$4:$B$210,0),MATCH('per month Consensus'!DB$4,'annual Consensus'!$C$3:$AE$3,0)))</f>
        <v>0</v>
      </c>
      <c r="DC67" s="18">
        <f>IF(ISNA(INDEX('annual Consensus'!$C$4:$AE$210,MATCH('per month Consensus'!$CE67,'annual Consensus'!$B$4:$B$210,0),MATCH('per month Consensus'!DC$4,'annual Consensus'!$C$3:$AE$3,0))),"",INDEX('annual Consensus'!$C$4:$AE$210,MATCH('per month Consensus'!$CE67,'annual Consensus'!$B$4:$B$210,0),MATCH('per month Consensus'!DC$4,'annual Consensus'!$C$3:$AE$3,0)))</f>
        <v>0</v>
      </c>
      <c r="DD67" s="18">
        <f>IF(ISNA(INDEX('annual Consensus'!$C$4:$AE$210,MATCH('per month Consensus'!$CE67,'annual Consensus'!$B$4:$B$210,0),MATCH('per month Consensus'!DD$4,'annual Consensus'!$C$3:$AE$3,0))),"",INDEX('annual Consensus'!$C$4:$AE$210,MATCH('per month Consensus'!$CE67,'annual Consensus'!$B$4:$B$210,0),MATCH('per month Consensus'!DD$4,'annual Consensus'!$C$3:$AE$3,0)))</f>
        <v>0</v>
      </c>
      <c r="DE67" s="18">
        <f>IF(ISNA(INDEX('annual Consensus'!$C$4:$AE$210,MATCH('per month Consensus'!$CE67,'annual Consensus'!$B$4:$B$210,0),MATCH('per month Consensus'!DE$4,'annual Consensus'!$C$3:$AE$3,0))),"",INDEX('annual Consensus'!$C$4:$AE$210,MATCH('per month Consensus'!$CE67,'annual Consensus'!$B$4:$B$210,0),MATCH('per month Consensus'!DE$4,'annual Consensus'!$C$3:$AE$3,0)))</f>
        <v>0</v>
      </c>
      <c r="DF67" s="18">
        <f>IF(ISNA(INDEX('annual Consensus'!$C$4:$AE$210,MATCH('per month Consensus'!$CE67,'annual Consensus'!$B$4:$B$210,0),MATCH('per month Consensus'!DF$4,'annual Consensus'!$C$3:$AE$3,0))),"",INDEX('annual Consensus'!$C$4:$AE$210,MATCH('per month Consensus'!$CE67,'annual Consensus'!$B$4:$B$210,0),MATCH('per month Consensus'!DF$4,'annual Consensus'!$C$3:$AE$3,0)))</f>
        <v>0</v>
      </c>
      <c r="DG67" s="18">
        <f>IF(ISNA(INDEX('annual Consensus'!$C$4:$AE$210,MATCH('per month Consensus'!$CE67,'annual Consensus'!$B$4:$B$210,0),MATCH('per month Consensus'!DG$4,'annual Consensus'!$C$3:$AE$3,0))),"",INDEX('annual Consensus'!$C$4:$AE$210,MATCH('per month Consensus'!$CE67,'annual Consensus'!$B$4:$B$210,0),MATCH('per month Consensus'!DG$4,'annual Consensus'!$C$3:$AE$3,0)))</f>
        <v>0</v>
      </c>
      <c r="DH67" s="18">
        <f>IF(ISNA(INDEX('annual Consensus'!$C$4:$AE$210,MATCH('per month Consensus'!$CE67,'annual Consensus'!$B$4:$B$210,0),MATCH('per month Consensus'!DH$4,'annual Consensus'!$C$3:$AE$3,0))),"",INDEX('annual Consensus'!$C$4:$AE$210,MATCH('per month Consensus'!$CE67,'annual Consensus'!$B$4:$B$210,0),MATCH('per month Consensus'!DH$4,'annual Consensus'!$C$3:$AE$3,0)))</f>
        <v>0</v>
      </c>
      <c r="DI67" s="18">
        <f>IF(ISNA(INDEX('annual Consensus'!$C$4:$AE$210,MATCH('per month Consensus'!$CE67,'annual Consensus'!$B$4:$B$210,0),MATCH('per month Consensus'!DI$4,'annual Consensus'!$C$3:$AE$3,0))),"",INDEX('annual Consensus'!$C$4:$AE$210,MATCH('per month Consensus'!$CE67,'annual Consensus'!$B$4:$B$210,0),MATCH('per month Consensus'!DI$4,'annual Consensus'!$C$3:$AE$3,0)))</f>
        <v>0</v>
      </c>
      <c r="DJ67" s="18">
        <f>IF(ISNA(INDEX('annual Consensus'!$C$4:$AE$210,MATCH('per month Consensus'!$CE67,'annual Consensus'!$B$4:$B$210,0),MATCH('per month Consensus'!DJ$4,'annual Consensus'!$C$3:$AE$3,0))),"",INDEX('annual Consensus'!$C$4:$AE$210,MATCH('per month Consensus'!$CE67,'annual Consensus'!$B$4:$B$210,0),MATCH('per month Consensus'!DJ$4,'annual Consensus'!$C$3:$AE$3,0)))</f>
        <v>0</v>
      </c>
      <c r="DK67" s="18">
        <f>IF(ISNA(INDEX('annual Consensus'!$C$4:$AE$210,MATCH('per month Consensus'!$CE67,'annual Consensus'!$B$4:$B$210,0),MATCH('per month Consensus'!DK$4,'annual Consensus'!$C$3:$AE$3,0))),"",INDEX('annual Consensus'!$C$4:$AE$210,MATCH('per month Consensus'!$CE67,'annual Consensus'!$B$4:$B$210,0),MATCH('per month Consensus'!DK$4,'annual Consensus'!$C$3:$AE$3,0)))</f>
        <v>0</v>
      </c>
      <c r="DL67" s="18">
        <f>IF(ISNA(INDEX('annual Consensus'!$C$4:$AE$210,MATCH('per month Consensus'!$CE67,'annual Consensus'!$B$4:$B$210,0),MATCH('per month Consensus'!DL$4,'annual Consensus'!$C$3:$AE$3,0))),"",INDEX('annual Consensus'!$C$4:$AE$210,MATCH('per month Consensus'!$CE67,'annual Consensus'!$B$4:$B$210,0),MATCH('per month Consensus'!DL$4,'annual Consensus'!$C$3:$AE$3,0)))</f>
        <v>0</v>
      </c>
      <c r="DM67" s="18">
        <f>IF(ISNA(INDEX('annual Consensus'!$C$4:$AE$210,MATCH('per month Consensus'!$CE67,'annual Consensus'!$B$4:$B$210,0),MATCH('per month Consensus'!DM$4,'annual Consensus'!$C$3:$AE$3,0))),"",INDEX('annual Consensus'!$C$4:$AE$210,MATCH('per month Consensus'!$CE67,'annual Consensus'!$B$4:$B$210,0),MATCH('per month Consensus'!DM$4,'annual Consensus'!$C$3:$AE$3,0)))</f>
        <v>0</v>
      </c>
      <c r="DN67" s="18">
        <f>IF(ISNA(INDEX('annual Consensus'!$C$4:$AE$210,MATCH('per month Consensus'!$CE67,'annual Consensus'!$B$4:$B$210,0),MATCH('per month Consensus'!DN$4,'annual Consensus'!$C$3:$AE$3,0))),"",INDEX('annual Consensus'!$C$4:$AE$210,MATCH('per month Consensus'!$CE67,'annual Consensus'!$B$4:$B$210,0),MATCH('per month Consensus'!DN$4,'annual Consensus'!$C$3:$AE$3,0)))</f>
        <v>0</v>
      </c>
      <c r="DO67" s="18">
        <f>IF(ISNA(INDEX('annual Consensus'!$C$4:$AE$210,MATCH('per month Consensus'!$CE67,'annual Consensus'!$B$4:$B$210,0),MATCH('per month Consensus'!DO$4,'annual Consensus'!$C$3:$AE$3,0))),"",INDEX('annual Consensus'!$C$4:$AE$210,MATCH('per month Consensus'!$CE67,'annual Consensus'!$B$4:$B$210,0),MATCH('per month Consensus'!DO$4,'annual Consensus'!$C$3:$AE$3,0)))</f>
        <v>0</v>
      </c>
      <c r="DR67" s="18">
        <f t="shared" si="2"/>
        <v>1.9872670275743731</v>
      </c>
      <c r="DS67" s="18" t="str">
        <f t="shared" si="3"/>
        <v/>
      </c>
      <c r="DT67" s="18" t="str">
        <f t="shared" si="4"/>
        <v/>
      </c>
      <c r="DU67" s="18" t="str">
        <f t="shared" si="5"/>
        <v/>
      </c>
      <c r="DV67" s="18">
        <f t="shared" si="6"/>
        <v>1.5037517846810948</v>
      </c>
      <c r="DW67" s="18" t="str">
        <f t="shared" si="7"/>
        <v/>
      </c>
      <c r="DX67" s="18" t="str">
        <f t="shared" si="8"/>
        <v/>
      </c>
      <c r="DY67" s="18" t="str">
        <f t="shared" si="9"/>
        <v/>
      </c>
      <c r="DZ67" s="18" t="str">
        <f t="shared" si="10"/>
        <v/>
      </c>
      <c r="EA67" s="18" t="str">
        <f t="shared" si="11"/>
        <v/>
      </c>
      <c r="EB67" s="18" t="str">
        <f t="shared" si="12"/>
        <v/>
      </c>
      <c r="EC67" s="18" t="str">
        <f t="shared" si="13"/>
        <v/>
      </c>
      <c r="ED67" s="18" t="str">
        <f t="shared" si="14"/>
        <v/>
      </c>
      <c r="EE67" s="18" t="str">
        <f t="shared" si="15"/>
        <v/>
      </c>
      <c r="EF67" s="18" t="str">
        <f t="shared" si="16"/>
        <v/>
      </c>
      <c r="EG67" s="18" t="str">
        <f t="shared" si="17"/>
        <v/>
      </c>
      <c r="EH67" s="18" t="str">
        <f t="shared" si="18"/>
        <v/>
      </c>
      <c r="EI67" s="18" t="str">
        <f t="shared" si="19"/>
        <v/>
      </c>
      <c r="EJ67" s="18" t="str">
        <f t="shared" si="20"/>
        <v/>
      </c>
      <c r="EK67" s="18" t="str">
        <f t="shared" si="21"/>
        <v/>
      </c>
      <c r="EL67" s="18" t="str">
        <f t="shared" si="22"/>
        <v/>
      </c>
      <c r="EM67" s="18" t="str">
        <f t="shared" si="23"/>
        <v/>
      </c>
      <c r="EN67" s="18" t="str">
        <f t="shared" si="24"/>
        <v/>
      </c>
      <c r="EO67" s="18" t="str">
        <f t="shared" si="25"/>
        <v/>
      </c>
      <c r="EP67" s="18" t="str">
        <f t="shared" si="26"/>
        <v/>
      </c>
      <c r="EQ67" s="18" t="str">
        <f t="shared" si="27"/>
        <v/>
      </c>
      <c r="ER67" s="18" t="str">
        <f t="shared" si="28"/>
        <v/>
      </c>
      <c r="ES67" s="18" t="str">
        <f t="shared" si="29"/>
        <v/>
      </c>
      <c r="ET67" s="18" t="str">
        <f t="shared" si="30"/>
        <v/>
      </c>
      <c r="EV67" s="86">
        <v>37865</v>
      </c>
      <c r="EW67" s="57" t="str">
        <f>IF(ISNA(VLOOKUP('per month Consensus'!$EV67,'5y averages Consensus'!$AG$9:$AK$36,'per month Consensus'!EW$2,FALSE)),"",VLOOKUP('per month Consensus'!$EV67,'5y averages Consensus'!$AG$9:$AK$36,'per month Consensus'!EW$2,FALSE))</f>
        <v/>
      </c>
      <c r="EX67" s="48" t="str">
        <f>IF(ISNA(VLOOKUP('per month Consensus'!$EV67,'5y averages Consensus'!$AG$9:$AK$36,'per month Consensus'!EX$2,FALSE)),"",VLOOKUP('per month Consensus'!$EV67,'5y averages Consensus'!$AG$9:$AK$36,'per month Consensus'!EX$2,FALSE))</f>
        <v/>
      </c>
      <c r="EY67" s="48" t="str">
        <f>IF(ISNA(VLOOKUP('per month Consensus'!$EV67,'5y averages Consensus'!$AG$9:$AK$36,'per month Consensus'!EY$2,FALSE)),"",VLOOKUP('per month Consensus'!$EV67,'5y averages Consensus'!$AG$9:$AK$36,'per month Consensus'!EY$2,FALSE))</f>
        <v/>
      </c>
      <c r="EZ67" s="49" t="str">
        <f>IF(ISNA(VLOOKUP('per month Consensus'!$EV67,'5y averages Consensus'!$AG$9:$AK$36,'per month Consensus'!EZ$2,FALSE)),"",VLOOKUP('per month Consensus'!$EV67,'5y averages Consensus'!$AG$9:$AK$36,'per month Consensus'!EZ$2,FALSE))</f>
        <v/>
      </c>
      <c r="FB67" s="53" t="str">
        <f t="shared" si="31"/>
        <v/>
      </c>
      <c r="FC67" s="53" t="str">
        <f t="shared" si="32"/>
        <v/>
      </c>
      <c r="FD67" s="53" t="str">
        <f t="shared" si="33"/>
        <v/>
      </c>
      <c r="FE67" s="53" t="str">
        <f t="shared" si="34"/>
        <v/>
      </c>
    </row>
    <row r="68" spans="2:161" x14ac:dyDescent="0.25">
      <c r="B68" s="22">
        <v>38443</v>
      </c>
      <c r="C68" s="18">
        <f>VLOOKUP($B68,'Data Consensus annual'!$BH$9:$BN$215,'per month Consensus'!C$1, FALSE)</f>
        <v>1.8119716295060959</v>
      </c>
      <c r="D68" s="18">
        <f>VLOOKUP($B68,'Data Consensus annual'!$BH$9:$BN$215,'per month Consensus'!D$1, FALSE)</f>
        <v>1.6951459651122189</v>
      </c>
      <c r="E68" s="18">
        <f>VLOOKUP($B68,'Data Consensus annual'!$BH$9:$BN$215,'per month Consensus'!E$1, FALSE)</f>
        <v>1.8666666666666669</v>
      </c>
      <c r="F68" s="18">
        <f>VLOOKUP($B68,'Data Consensus annual'!$BH$9:$BN$215,'per month Consensus'!F$1, FALSE)</f>
        <v>1.9090909090909089</v>
      </c>
      <c r="G68" s="18">
        <f>VLOOKUP($B68,'Data Consensus annual'!$BH$9:$BN$215,'per month Consensus'!G$1, FALSE)</f>
        <v>1.94</v>
      </c>
      <c r="H68" s="18">
        <f>VLOOKUP($B68,'Data Consensus annual'!$BH$9:$BN$215,'per month Consensus'!H$1, FALSE)</f>
        <v>1.96</v>
      </c>
      <c r="I68" s="5"/>
      <c r="J68" s="27"/>
      <c r="K68" s="5"/>
      <c r="L68" s="5"/>
      <c r="M68" s="5"/>
      <c r="N68" s="5"/>
      <c r="CE68" s="14">
        <v>37895</v>
      </c>
      <c r="CF68" s="18" t="str">
        <f>IF(ISNA(VLOOKUP($CE68,'quarters Consensus'!$FV$9:$GC$60,'per month Consensus'!J$1,FALSE)),"",VLOOKUP($CE68,'quarters Consensus'!$FV$9:$GC$60,'per month Consensus'!J$1,FALSE))</f>
        <v/>
      </c>
      <c r="CG68" s="18" t="str">
        <f>IF(ISNA(VLOOKUP($CE68,'quarters Consensus'!$FV$9:$GC$60,'per month Consensus'!K$1,FALSE)),"",VLOOKUP($CE68,'quarters Consensus'!$FV$9:$GC$60,'per month Consensus'!K$1,FALSE))</f>
        <v/>
      </c>
      <c r="CH68" s="18" t="str">
        <f>IF(ISNA(VLOOKUP($CE68,'quarters Consensus'!$FV$9:$GC$60,'per month Consensus'!L$1,FALSE)),"",VLOOKUP($CE68,'quarters Consensus'!$FV$9:$GC$60,'per month Consensus'!L$1,FALSE))</f>
        <v/>
      </c>
      <c r="CI68" s="18" t="str">
        <f>IF(ISNA(VLOOKUP($CE68,'quarters Consensus'!$FV$9:$GC$60,'per month Consensus'!M$1,FALSE)),"",VLOOKUP($CE68,'quarters Consensus'!$FV$9:$GC$60,'per month Consensus'!M$1,FALSE))</f>
        <v/>
      </c>
      <c r="CJ68" s="18" t="str">
        <f>IF(ISNA(VLOOKUP($CE68,'quarters Consensus'!$FV$9:$GC$60,'per month Consensus'!N$1,FALSE)),"",VLOOKUP($CE68,'quarters Consensus'!$FV$9:$GC$60,'per month Consensus'!N$1,FALSE))</f>
        <v/>
      </c>
      <c r="CK68" s="18" t="str">
        <f>IF(ISNA(VLOOKUP($CE68,'quarters Consensus'!$FV$9:$GC$60,'per month Consensus'!O$1,FALSE)),"",VLOOKUP($CE68,'quarters Consensus'!$FV$9:$GC$60,'per month Consensus'!O$1,FALSE))</f>
        <v/>
      </c>
      <c r="CL68" s="18" t="str">
        <f>IF(ISNA(VLOOKUP($CE68,'quarters Consensus'!$FV$9:$GC$60,'per month Consensus'!P$1,FALSE)),"",VLOOKUP($CE68,'quarters Consensus'!$FV$9:$GC$60,'per month Consensus'!P$1,FALSE))</f>
        <v/>
      </c>
      <c r="CM68" s="18">
        <f>IF(ISNA(INDEX('annual Consensus'!$C$4:$AE$210,MATCH('per month Consensus'!$CE68,'annual Consensus'!$B$4:$B$210,0),MATCH('per month Consensus'!CM$4,'annual Consensus'!$C$3:$AE$3,0))),"",INDEX('annual Consensus'!$C$4:$AE$210,MATCH('per month Consensus'!$CE68,'annual Consensus'!$B$4:$B$210,0),MATCH('per month Consensus'!CM$4,'annual Consensus'!$C$3:$AE$3,0)))</f>
        <v>2.0115416737752159</v>
      </c>
      <c r="CN68" s="18">
        <f>IF(ISNA(INDEX('annual Consensus'!$C$4:$AE$210,MATCH('per month Consensus'!$CE68,'annual Consensus'!$B$4:$B$210,0),MATCH('per month Consensus'!CN$4,'annual Consensus'!$C$3:$AE$3,0))),"",INDEX('annual Consensus'!$C$4:$AE$210,MATCH('per month Consensus'!$CE68,'annual Consensus'!$B$4:$B$210,0),MATCH('per month Consensus'!CN$4,'annual Consensus'!$C$3:$AE$3,0)))</f>
        <v>0</v>
      </c>
      <c r="CO68" s="18">
        <f>IF(ISNA(INDEX('annual Consensus'!$C$4:$AE$210,MATCH('per month Consensus'!$CE68,'annual Consensus'!$B$4:$B$210,0),MATCH('per month Consensus'!CO$4,'annual Consensus'!$C$3:$AE$3,0))),"",INDEX('annual Consensus'!$C$4:$AE$210,MATCH('per month Consensus'!$CE68,'annual Consensus'!$B$4:$B$210,0),MATCH('per month Consensus'!CO$4,'annual Consensus'!$C$3:$AE$3,0)))</f>
        <v>0</v>
      </c>
      <c r="CP68" s="18">
        <f>IF(ISNA(INDEX('annual Consensus'!$C$4:$AE$210,MATCH('per month Consensus'!$CE68,'annual Consensus'!$B$4:$B$210,0),MATCH('per month Consensus'!CP$4,'annual Consensus'!$C$3:$AE$3,0))),"",INDEX('annual Consensus'!$C$4:$AE$210,MATCH('per month Consensus'!$CE68,'annual Consensus'!$B$4:$B$210,0),MATCH('per month Consensus'!CP$4,'annual Consensus'!$C$3:$AE$3,0)))</f>
        <v>1.5413740216287239</v>
      </c>
      <c r="CQ68" s="18">
        <f>IF(ISNA(INDEX('annual Consensus'!$C$4:$AE$210,MATCH('per month Consensus'!$CE68,'annual Consensus'!$B$4:$B$210,0),MATCH('per month Consensus'!CQ$4,'annual Consensus'!$C$3:$AE$3,0))),"",INDEX('annual Consensus'!$C$4:$AE$210,MATCH('per month Consensus'!$CE68,'annual Consensus'!$B$4:$B$210,0),MATCH('per month Consensus'!CQ$4,'annual Consensus'!$C$3:$AE$3,0)))</f>
        <v>0</v>
      </c>
      <c r="CR68" s="18">
        <f>IF(ISNA(INDEX('annual Consensus'!$C$4:$AE$210,MATCH('per month Consensus'!$CE68,'annual Consensus'!$B$4:$B$210,0),MATCH('per month Consensus'!CR$4,'annual Consensus'!$C$3:$AE$3,0))),"",INDEX('annual Consensus'!$C$4:$AE$210,MATCH('per month Consensus'!$CE68,'annual Consensus'!$B$4:$B$210,0),MATCH('per month Consensus'!CR$4,'annual Consensus'!$C$3:$AE$3,0)))</f>
        <v>0</v>
      </c>
      <c r="CS68" s="18">
        <f>IF(ISNA(INDEX('annual Consensus'!$C$4:$AE$210,MATCH('per month Consensus'!$CE68,'annual Consensus'!$B$4:$B$210,0),MATCH('per month Consensus'!CS$4,'annual Consensus'!$C$3:$AE$3,0))),"",INDEX('annual Consensus'!$C$4:$AE$210,MATCH('per month Consensus'!$CE68,'annual Consensus'!$B$4:$B$210,0),MATCH('per month Consensus'!CS$4,'annual Consensus'!$C$3:$AE$3,0)))</f>
        <v>0</v>
      </c>
      <c r="CT68" s="18">
        <f>IF(ISNA(INDEX('annual Consensus'!$C$4:$AE$210,MATCH('per month Consensus'!$CE68,'annual Consensus'!$B$4:$B$210,0),MATCH('per month Consensus'!CT$4,'annual Consensus'!$C$3:$AE$3,0))),"",INDEX('annual Consensus'!$C$4:$AE$210,MATCH('per month Consensus'!$CE68,'annual Consensus'!$B$4:$B$210,0),MATCH('per month Consensus'!CT$4,'annual Consensus'!$C$3:$AE$3,0)))</f>
        <v>0</v>
      </c>
      <c r="CU68" s="18">
        <f>IF(ISNA(INDEX('annual Consensus'!$C$4:$AE$210,MATCH('per month Consensus'!$CE68,'annual Consensus'!$B$4:$B$210,0),MATCH('per month Consensus'!CU$4,'annual Consensus'!$C$3:$AE$3,0))),"",INDEX('annual Consensus'!$C$4:$AE$210,MATCH('per month Consensus'!$CE68,'annual Consensus'!$B$4:$B$210,0),MATCH('per month Consensus'!CU$4,'annual Consensus'!$C$3:$AE$3,0)))</f>
        <v>0</v>
      </c>
      <c r="CV68" s="18">
        <f>IF(ISNA(INDEX('annual Consensus'!$C$4:$AE$210,MATCH('per month Consensus'!$CE68,'annual Consensus'!$B$4:$B$210,0),MATCH('per month Consensus'!CV$4,'annual Consensus'!$C$3:$AE$3,0))),"",INDEX('annual Consensus'!$C$4:$AE$210,MATCH('per month Consensus'!$CE68,'annual Consensus'!$B$4:$B$210,0),MATCH('per month Consensus'!CV$4,'annual Consensus'!$C$3:$AE$3,0)))</f>
        <v>0</v>
      </c>
      <c r="CW68" s="18">
        <f>IF(ISNA(INDEX('annual Consensus'!$C$4:$AE$210,MATCH('per month Consensus'!$CE68,'annual Consensus'!$B$4:$B$210,0),MATCH('per month Consensus'!CW$4,'annual Consensus'!$C$3:$AE$3,0))),"",INDEX('annual Consensus'!$C$4:$AE$210,MATCH('per month Consensus'!$CE68,'annual Consensus'!$B$4:$B$210,0),MATCH('per month Consensus'!CW$4,'annual Consensus'!$C$3:$AE$3,0)))</f>
        <v>0</v>
      </c>
      <c r="CX68" s="18">
        <f>IF(ISNA(INDEX('annual Consensus'!$C$4:$AE$210,MATCH('per month Consensus'!$CE68,'annual Consensus'!$B$4:$B$210,0),MATCH('per month Consensus'!CX$4,'annual Consensus'!$C$3:$AE$3,0))),"",INDEX('annual Consensus'!$C$4:$AE$210,MATCH('per month Consensus'!$CE68,'annual Consensus'!$B$4:$B$210,0),MATCH('per month Consensus'!CX$4,'annual Consensus'!$C$3:$AE$3,0)))</f>
        <v>0</v>
      </c>
      <c r="CY68" s="18">
        <f>IF(ISNA(INDEX('annual Consensus'!$C$4:$AE$210,MATCH('per month Consensus'!$CE68,'annual Consensus'!$B$4:$B$210,0),MATCH('per month Consensus'!CY$4,'annual Consensus'!$C$3:$AE$3,0))),"",INDEX('annual Consensus'!$C$4:$AE$210,MATCH('per month Consensus'!$CE68,'annual Consensus'!$B$4:$B$210,0),MATCH('per month Consensus'!CY$4,'annual Consensus'!$C$3:$AE$3,0)))</f>
        <v>0</v>
      </c>
      <c r="CZ68" s="18">
        <f>IF(ISNA(INDEX('annual Consensus'!$C$4:$AE$210,MATCH('per month Consensus'!$CE68,'annual Consensus'!$B$4:$B$210,0),MATCH('per month Consensus'!CZ$4,'annual Consensus'!$C$3:$AE$3,0))),"",INDEX('annual Consensus'!$C$4:$AE$210,MATCH('per month Consensus'!$CE68,'annual Consensus'!$B$4:$B$210,0),MATCH('per month Consensus'!CZ$4,'annual Consensus'!$C$3:$AE$3,0)))</f>
        <v>1.7</v>
      </c>
      <c r="DA68" s="18">
        <f>IF(ISNA(INDEX('annual Consensus'!$C$4:$AE$210,MATCH('per month Consensus'!$CE68,'annual Consensus'!$B$4:$B$210,0),MATCH('per month Consensus'!DA$4,'annual Consensus'!$C$3:$AE$3,0))),"",INDEX('annual Consensus'!$C$4:$AE$210,MATCH('per month Consensus'!$CE68,'annual Consensus'!$B$4:$B$210,0),MATCH('per month Consensus'!DA$4,'annual Consensus'!$C$3:$AE$3,0)))</f>
        <v>0</v>
      </c>
      <c r="DB68" s="18">
        <f>IF(ISNA(INDEX('annual Consensus'!$C$4:$AE$210,MATCH('per month Consensus'!$CE68,'annual Consensus'!$B$4:$B$210,0),MATCH('per month Consensus'!DB$4,'annual Consensus'!$C$3:$AE$3,0))),"",INDEX('annual Consensus'!$C$4:$AE$210,MATCH('per month Consensus'!$CE68,'annual Consensus'!$B$4:$B$210,0),MATCH('per month Consensus'!DB$4,'annual Consensus'!$C$3:$AE$3,0)))</f>
        <v>0</v>
      </c>
      <c r="DC68" s="18">
        <f>IF(ISNA(INDEX('annual Consensus'!$C$4:$AE$210,MATCH('per month Consensus'!$CE68,'annual Consensus'!$B$4:$B$210,0),MATCH('per month Consensus'!DC$4,'annual Consensus'!$C$3:$AE$3,0))),"",INDEX('annual Consensus'!$C$4:$AE$210,MATCH('per month Consensus'!$CE68,'annual Consensus'!$B$4:$B$210,0),MATCH('per month Consensus'!DC$4,'annual Consensus'!$C$3:$AE$3,0)))</f>
        <v>0</v>
      </c>
      <c r="DD68" s="18">
        <f>IF(ISNA(INDEX('annual Consensus'!$C$4:$AE$210,MATCH('per month Consensus'!$CE68,'annual Consensus'!$B$4:$B$210,0),MATCH('per month Consensus'!DD$4,'annual Consensus'!$C$3:$AE$3,0))),"",INDEX('annual Consensus'!$C$4:$AE$210,MATCH('per month Consensus'!$CE68,'annual Consensus'!$B$4:$B$210,0),MATCH('per month Consensus'!DD$4,'annual Consensus'!$C$3:$AE$3,0)))</f>
        <v>1.8</v>
      </c>
      <c r="DE68" s="18">
        <f>IF(ISNA(INDEX('annual Consensus'!$C$4:$AE$210,MATCH('per month Consensus'!$CE68,'annual Consensus'!$B$4:$B$210,0),MATCH('per month Consensus'!DE$4,'annual Consensus'!$C$3:$AE$3,0))),"",INDEX('annual Consensus'!$C$4:$AE$210,MATCH('per month Consensus'!$CE68,'annual Consensus'!$B$4:$B$210,0),MATCH('per month Consensus'!DE$4,'annual Consensus'!$C$3:$AE$3,0)))</f>
        <v>0</v>
      </c>
      <c r="DF68" s="18">
        <f>IF(ISNA(INDEX('annual Consensus'!$C$4:$AE$210,MATCH('per month Consensus'!$CE68,'annual Consensus'!$B$4:$B$210,0),MATCH('per month Consensus'!DF$4,'annual Consensus'!$C$3:$AE$3,0))),"",INDEX('annual Consensus'!$C$4:$AE$210,MATCH('per month Consensus'!$CE68,'annual Consensus'!$B$4:$B$210,0),MATCH('per month Consensus'!DF$4,'annual Consensus'!$C$3:$AE$3,0)))</f>
        <v>0</v>
      </c>
      <c r="DG68" s="18">
        <f>IF(ISNA(INDEX('annual Consensus'!$C$4:$AE$210,MATCH('per month Consensus'!$CE68,'annual Consensus'!$B$4:$B$210,0),MATCH('per month Consensus'!DG$4,'annual Consensus'!$C$3:$AE$3,0))),"",INDEX('annual Consensus'!$C$4:$AE$210,MATCH('per month Consensus'!$CE68,'annual Consensus'!$B$4:$B$210,0),MATCH('per month Consensus'!DG$4,'annual Consensus'!$C$3:$AE$3,0)))</f>
        <v>0</v>
      </c>
      <c r="DH68" s="18">
        <f>IF(ISNA(INDEX('annual Consensus'!$C$4:$AE$210,MATCH('per month Consensus'!$CE68,'annual Consensus'!$B$4:$B$210,0),MATCH('per month Consensus'!DH$4,'annual Consensus'!$C$3:$AE$3,0))),"",INDEX('annual Consensus'!$C$4:$AE$210,MATCH('per month Consensus'!$CE68,'annual Consensus'!$B$4:$B$210,0),MATCH('per month Consensus'!DH$4,'annual Consensus'!$C$3:$AE$3,0)))</f>
        <v>1.9</v>
      </c>
      <c r="DI68" s="18">
        <f>IF(ISNA(INDEX('annual Consensus'!$C$4:$AE$210,MATCH('per month Consensus'!$CE68,'annual Consensus'!$B$4:$B$210,0),MATCH('per month Consensus'!DI$4,'annual Consensus'!$C$3:$AE$3,0))),"",INDEX('annual Consensus'!$C$4:$AE$210,MATCH('per month Consensus'!$CE68,'annual Consensus'!$B$4:$B$210,0),MATCH('per month Consensus'!DI$4,'annual Consensus'!$C$3:$AE$3,0)))</f>
        <v>0</v>
      </c>
      <c r="DJ68" s="18">
        <f>IF(ISNA(INDEX('annual Consensus'!$C$4:$AE$210,MATCH('per month Consensus'!$CE68,'annual Consensus'!$B$4:$B$210,0),MATCH('per month Consensus'!DJ$4,'annual Consensus'!$C$3:$AE$3,0))),"",INDEX('annual Consensus'!$C$4:$AE$210,MATCH('per month Consensus'!$CE68,'annual Consensus'!$B$4:$B$210,0),MATCH('per month Consensus'!DJ$4,'annual Consensus'!$C$3:$AE$3,0)))</f>
        <v>0</v>
      </c>
      <c r="DK68" s="18">
        <f>IF(ISNA(INDEX('annual Consensus'!$C$4:$AE$210,MATCH('per month Consensus'!$CE68,'annual Consensus'!$B$4:$B$210,0),MATCH('per month Consensus'!DK$4,'annual Consensus'!$C$3:$AE$3,0))),"",INDEX('annual Consensus'!$C$4:$AE$210,MATCH('per month Consensus'!$CE68,'annual Consensus'!$B$4:$B$210,0),MATCH('per month Consensus'!DK$4,'annual Consensus'!$C$3:$AE$3,0)))</f>
        <v>0</v>
      </c>
      <c r="DL68" s="18">
        <f>IF(ISNA(INDEX('annual Consensus'!$C$4:$AE$210,MATCH('per month Consensus'!$CE68,'annual Consensus'!$B$4:$B$210,0),MATCH('per month Consensus'!DL$4,'annual Consensus'!$C$3:$AE$3,0))),"",INDEX('annual Consensus'!$C$4:$AE$210,MATCH('per month Consensus'!$CE68,'annual Consensus'!$B$4:$B$210,0),MATCH('per month Consensus'!DL$4,'annual Consensus'!$C$3:$AE$3,0)))</f>
        <v>1.9</v>
      </c>
      <c r="DM68" s="18">
        <f>IF(ISNA(INDEX('annual Consensus'!$C$4:$AE$210,MATCH('per month Consensus'!$CE68,'annual Consensus'!$B$4:$B$210,0),MATCH('per month Consensus'!DM$4,'annual Consensus'!$C$3:$AE$3,0))),"",INDEX('annual Consensus'!$C$4:$AE$210,MATCH('per month Consensus'!$CE68,'annual Consensus'!$B$4:$B$210,0),MATCH('per month Consensus'!DM$4,'annual Consensus'!$C$3:$AE$3,0)))</f>
        <v>0</v>
      </c>
      <c r="DN68" s="18">
        <f>IF(ISNA(INDEX('annual Consensus'!$C$4:$AE$210,MATCH('per month Consensus'!$CE68,'annual Consensus'!$B$4:$B$210,0),MATCH('per month Consensus'!DN$4,'annual Consensus'!$C$3:$AE$3,0))),"",INDEX('annual Consensus'!$C$4:$AE$210,MATCH('per month Consensus'!$CE68,'annual Consensus'!$B$4:$B$210,0),MATCH('per month Consensus'!DN$4,'annual Consensus'!$C$3:$AE$3,0)))</f>
        <v>0</v>
      </c>
      <c r="DO68" s="18">
        <f>IF(ISNA(INDEX('annual Consensus'!$C$4:$AE$210,MATCH('per month Consensus'!$CE68,'annual Consensus'!$B$4:$B$210,0),MATCH('per month Consensus'!DO$4,'annual Consensus'!$C$3:$AE$3,0))),"",INDEX('annual Consensus'!$C$4:$AE$210,MATCH('per month Consensus'!$CE68,'annual Consensus'!$B$4:$B$210,0),MATCH('per month Consensus'!DO$4,'annual Consensus'!$C$3:$AE$3,0)))</f>
        <v>0</v>
      </c>
      <c r="DR68" s="18">
        <f t="shared" si="2"/>
        <v>2.0115416737752159</v>
      </c>
      <c r="DS68" s="18" t="str">
        <f t="shared" si="3"/>
        <v/>
      </c>
      <c r="DT68" s="18" t="str">
        <f t="shared" si="4"/>
        <v/>
      </c>
      <c r="DU68" s="18">
        <f t="shared" si="5"/>
        <v>1.5413740216287239</v>
      </c>
      <c r="DV68" s="18" t="str">
        <f t="shared" si="6"/>
        <v/>
      </c>
      <c r="DW68" s="18" t="str">
        <f t="shared" si="7"/>
        <v/>
      </c>
      <c r="DX68" s="18" t="str">
        <f t="shared" si="8"/>
        <v/>
      </c>
      <c r="DY68" s="18" t="str">
        <f t="shared" si="9"/>
        <v/>
      </c>
      <c r="DZ68" s="18" t="str">
        <f t="shared" si="10"/>
        <v/>
      </c>
      <c r="EA68" s="18" t="str">
        <f t="shared" si="11"/>
        <v/>
      </c>
      <c r="EB68" s="18" t="str">
        <f t="shared" si="12"/>
        <v/>
      </c>
      <c r="EC68" s="18" t="str">
        <f t="shared" si="13"/>
        <v/>
      </c>
      <c r="ED68" s="18" t="str">
        <f t="shared" si="14"/>
        <v/>
      </c>
      <c r="EE68" s="18">
        <f t="shared" si="15"/>
        <v>1.7</v>
      </c>
      <c r="EF68" s="18" t="str">
        <f t="shared" si="16"/>
        <v/>
      </c>
      <c r="EG68" s="18" t="str">
        <f t="shared" si="17"/>
        <v/>
      </c>
      <c r="EH68" s="18" t="str">
        <f t="shared" si="18"/>
        <v/>
      </c>
      <c r="EI68" s="18">
        <f t="shared" si="19"/>
        <v>1.8</v>
      </c>
      <c r="EJ68" s="18" t="str">
        <f t="shared" si="20"/>
        <v/>
      </c>
      <c r="EK68" s="18" t="str">
        <f t="shared" si="21"/>
        <v/>
      </c>
      <c r="EL68" s="18" t="str">
        <f t="shared" si="22"/>
        <v/>
      </c>
      <c r="EM68" s="18">
        <f t="shared" si="23"/>
        <v>1.9</v>
      </c>
      <c r="EN68" s="18" t="str">
        <f t="shared" si="24"/>
        <v/>
      </c>
      <c r="EO68" s="18" t="str">
        <f t="shared" si="25"/>
        <v/>
      </c>
      <c r="EP68" s="18" t="str">
        <f t="shared" si="26"/>
        <v/>
      </c>
      <c r="EQ68" s="18">
        <f t="shared" si="27"/>
        <v>1.9</v>
      </c>
      <c r="ER68" s="18" t="str">
        <f t="shared" si="28"/>
        <v/>
      </c>
      <c r="ES68" s="18" t="str">
        <f t="shared" si="29"/>
        <v/>
      </c>
      <c r="ET68" s="18" t="str">
        <f t="shared" si="30"/>
        <v/>
      </c>
      <c r="EV68" s="86">
        <v>37895</v>
      </c>
      <c r="EW68" s="57">
        <f>IF(ISNA(VLOOKUP('per month Consensus'!$EV68,'5y averages Consensus'!$AG$9:$AK$36,'per month Consensus'!EW$2,FALSE)),"",VLOOKUP('per month Consensus'!$EV68,'5y averages Consensus'!$AG$9:$AK$36,'per month Consensus'!EW$2,FALSE))</f>
        <v>0</v>
      </c>
      <c r="EX68" s="48">
        <f>IF(ISNA(VLOOKUP('per month Consensus'!$EV68,'5y averages Consensus'!$AG$9:$AK$36,'per month Consensus'!EX$2,FALSE)),"",VLOOKUP('per month Consensus'!$EV68,'5y averages Consensus'!$AG$9:$AK$36,'per month Consensus'!EX$2,FALSE))</f>
        <v>1.8</v>
      </c>
      <c r="EY68" s="48">
        <f>IF(ISNA(VLOOKUP('per month Consensus'!$EV68,'5y averages Consensus'!$AG$9:$AK$36,'per month Consensus'!EY$2,FALSE)),"",VLOOKUP('per month Consensus'!$EV68,'5y averages Consensus'!$AG$9:$AK$36,'per month Consensus'!EY$2,FALSE))</f>
        <v>0</v>
      </c>
      <c r="EZ68" s="49">
        <f>IF(ISNA(VLOOKUP('per month Consensus'!$EV68,'5y averages Consensus'!$AG$9:$AK$36,'per month Consensus'!EZ$2,FALSE)),"",VLOOKUP('per month Consensus'!$EV68,'5y averages Consensus'!$AG$9:$AK$36,'per month Consensus'!EZ$2,FALSE))</f>
        <v>0</v>
      </c>
      <c r="FB68" s="53" t="str">
        <f t="shared" si="31"/>
        <v/>
      </c>
      <c r="FC68" s="53">
        <f t="shared" si="32"/>
        <v>1.8</v>
      </c>
      <c r="FD68" s="53" t="str">
        <f t="shared" si="33"/>
        <v/>
      </c>
      <c r="FE68" s="53" t="str">
        <f t="shared" si="34"/>
        <v/>
      </c>
    </row>
    <row r="69" spans="2:161" x14ac:dyDescent="0.25">
      <c r="B69" s="22">
        <v>38808</v>
      </c>
      <c r="C69" s="18">
        <f>VLOOKUP($B69,'Data Consensus annual'!$BH$9:$BN$215,'per month Consensus'!C$1, FALSE)</f>
        <v>2.004791503736866</v>
      </c>
      <c r="D69" s="18">
        <f>VLOOKUP($B69,'Data Consensus annual'!$BH$9:$BN$215,'per month Consensus'!D$1, FALSE)</f>
        <v>2.0492269146944619</v>
      </c>
      <c r="E69" s="18">
        <f>VLOOKUP($B69,'Data Consensus annual'!$BH$9:$BN$215,'per month Consensus'!E$1, FALSE)</f>
        <v>1.8533333333333331</v>
      </c>
      <c r="F69" s="18">
        <f>VLOOKUP($B69,'Data Consensus annual'!$BH$9:$BN$215,'per month Consensus'!F$1, FALSE)</f>
        <v>1.913333333333334</v>
      </c>
      <c r="G69" s="18">
        <f>VLOOKUP($B69,'Data Consensus annual'!$BH$9:$BN$215,'per month Consensus'!G$1, FALSE)</f>
        <v>1.926666666666667</v>
      </c>
      <c r="H69" s="18">
        <f>VLOOKUP($B69,'Data Consensus annual'!$BH$9:$BN$215,'per month Consensus'!H$1, FALSE)</f>
        <v>1.946666666666667</v>
      </c>
      <c r="I69" s="5"/>
      <c r="J69" s="27"/>
      <c r="K69" s="5"/>
      <c r="L69" s="5"/>
      <c r="M69" s="5"/>
      <c r="N69" s="5"/>
      <c r="CE69" s="14">
        <v>37926</v>
      </c>
      <c r="CF69" s="18" t="str">
        <f>IF(ISNA(VLOOKUP($CE69,'quarters Consensus'!$FV$9:$GC$60,'per month Consensus'!J$1,FALSE)),"",VLOOKUP($CE69,'quarters Consensus'!$FV$9:$GC$60,'per month Consensus'!J$1,FALSE))</f>
        <v/>
      </c>
      <c r="CG69" s="18" t="str">
        <f>IF(ISNA(VLOOKUP($CE69,'quarters Consensus'!$FV$9:$GC$60,'per month Consensus'!K$1,FALSE)),"",VLOOKUP($CE69,'quarters Consensus'!$FV$9:$GC$60,'per month Consensus'!K$1,FALSE))</f>
        <v/>
      </c>
      <c r="CH69" s="18" t="str">
        <f>IF(ISNA(VLOOKUP($CE69,'quarters Consensus'!$FV$9:$GC$60,'per month Consensus'!L$1,FALSE)),"",VLOOKUP($CE69,'quarters Consensus'!$FV$9:$GC$60,'per month Consensus'!L$1,FALSE))</f>
        <v/>
      </c>
      <c r="CI69" s="18" t="str">
        <f>IF(ISNA(VLOOKUP($CE69,'quarters Consensus'!$FV$9:$GC$60,'per month Consensus'!M$1,FALSE)),"",VLOOKUP($CE69,'quarters Consensus'!$FV$9:$GC$60,'per month Consensus'!M$1,FALSE))</f>
        <v/>
      </c>
      <c r="CJ69" s="18" t="str">
        <f>IF(ISNA(VLOOKUP($CE69,'quarters Consensus'!$FV$9:$GC$60,'per month Consensus'!N$1,FALSE)),"",VLOOKUP($CE69,'quarters Consensus'!$FV$9:$GC$60,'per month Consensus'!N$1,FALSE))</f>
        <v/>
      </c>
      <c r="CK69" s="18" t="str">
        <f>IF(ISNA(VLOOKUP($CE69,'quarters Consensus'!$FV$9:$GC$60,'per month Consensus'!O$1,FALSE)),"",VLOOKUP($CE69,'quarters Consensus'!$FV$9:$GC$60,'per month Consensus'!O$1,FALSE))</f>
        <v/>
      </c>
      <c r="CL69" s="18" t="str">
        <f>IF(ISNA(VLOOKUP($CE69,'quarters Consensus'!$FV$9:$GC$60,'per month Consensus'!P$1,FALSE)),"",VLOOKUP($CE69,'quarters Consensus'!$FV$9:$GC$60,'per month Consensus'!P$1,FALSE))</f>
        <v/>
      </c>
      <c r="CM69" s="18">
        <f>IF(ISNA(INDEX('annual Consensus'!$C$4:$AE$210,MATCH('per month Consensus'!$CE69,'annual Consensus'!$B$4:$B$210,0),MATCH('per month Consensus'!CM$4,'annual Consensus'!$C$3:$AE$3,0))),"",INDEX('annual Consensus'!$C$4:$AE$210,MATCH('per month Consensus'!$CE69,'annual Consensus'!$B$4:$B$210,0),MATCH('per month Consensus'!CM$4,'annual Consensus'!$C$3:$AE$3,0)))</f>
        <v>2.031088815436243</v>
      </c>
      <c r="CN69" s="18">
        <f>IF(ISNA(INDEX('annual Consensus'!$C$4:$AE$210,MATCH('per month Consensus'!$CE69,'annual Consensus'!$B$4:$B$210,0),MATCH('per month Consensus'!CN$4,'annual Consensus'!$C$3:$AE$3,0))),"",INDEX('annual Consensus'!$C$4:$AE$210,MATCH('per month Consensus'!$CE69,'annual Consensus'!$B$4:$B$210,0),MATCH('per month Consensus'!CN$4,'annual Consensus'!$C$3:$AE$3,0)))</f>
        <v>0</v>
      </c>
      <c r="CO69" s="18">
        <f>IF(ISNA(INDEX('annual Consensus'!$C$4:$AE$210,MATCH('per month Consensus'!$CE69,'annual Consensus'!$B$4:$B$210,0),MATCH('per month Consensus'!CO$4,'annual Consensus'!$C$3:$AE$3,0))),"",INDEX('annual Consensus'!$C$4:$AE$210,MATCH('per month Consensus'!$CE69,'annual Consensus'!$B$4:$B$210,0),MATCH('per month Consensus'!CO$4,'annual Consensus'!$C$3:$AE$3,0)))</f>
        <v>1.6235866918727091</v>
      </c>
      <c r="CP69" s="18">
        <f>IF(ISNA(INDEX('annual Consensus'!$C$4:$AE$210,MATCH('per month Consensus'!$CE69,'annual Consensus'!$B$4:$B$210,0),MATCH('per month Consensus'!CP$4,'annual Consensus'!$C$3:$AE$3,0))),"",INDEX('annual Consensus'!$C$4:$AE$210,MATCH('per month Consensus'!$CE69,'annual Consensus'!$B$4:$B$210,0),MATCH('per month Consensus'!CP$4,'annual Consensus'!$C$3:$AE$3,0)))</f>
        <v>0</v>
      </c>
      <c r="CQ69" s="18">
        <f>IF(ISNA(INDEX('annual Consensus'!$C$4:$AE$210,MATCH('per month Consensus'!$CE69,'annual Consensus'!$B$4:$B$210,0),MATCH('per month Consensus'!CQ$4,'annual Consensus'!$C$3:$AE$3,0))),"",INDEX('annual Consensus'!$C$4:$AE$210,MATCH('per month Consensus'!$CE69,'annual Consensus'!$B$4:$B$210,0),MATCH('per month Consensus'!CQ$4,'annual Consensus'!$C$3:$AE$3,0)))</f>
        <v>0</v>
      </c>
      <c r="CR69" s="18">
        <f>IF(ISNA(INDEX('annual Consensus'!$C$4:$AE$210,MATCH('per month Consensus'!$CE69,'annual Consensus'!$B$4:$B$210,0),MATCH('per month Consensus'!CR$4,'annual Consensus'!$C$3:$AE$3,0))),"",INDEX('annual Consensus'!$C$4:$AE$210,MATCH('per month Consensus'!$CE69,'annual Consensus'!$B$4:$B$210,0),MATCH('per month Consensus'!CR$4,'annual Consensus'!$C$3:$AE$3,0)))</f>
        <v>0</v>
      </c>
      <c r="CS69" s="18">
        <f>IF(ISNA(INDEX('annual Consensus'!$C$4:$AE$210,MATCH('per month Consensus'!$CE69,'annual Consensus'!$B$4:$B$210,0),MATCH('per month Consensus'!CS$4,'annual Consensus'!$C$3:$AE$3,0))),"",INDEX('annual Consensus'!$C$4:$AE$210,MATCH('per month Consensus'!$CE69,'annual Consensus'!$B$4:$B$210,0),MATCH('per month Consensus'!CS$4,'annual Consensus'!$C$3:$AE$3,0)))</f>
        <v>0</v>
      </c>
      <c r="CT69" s="18">
        <f>IF(ISNA(INDEX('annual Consensus'!$C$4:$AE$210,MATCH('per month Consensus'!$CE69,'annual Consensus'!$B$4:$B$210,0),MATCH('per month Consensus'!CT$4,'annual Consensus'!$C$3:$AE$3,0))),"",INDEX('annual Consensus'!$C$4:$AE$210,MATCH('per month Consensus'!$CE69,'annual Consensus'!$B$4:$B$210,0),MATCH('per month Consensus'!CT$4,'annual Consensus'!$C$3:$AE$3,0)))</f>
        <v>0</v>
      </c>
      <c r="CU69" s="18">
        <f>IF(ISNA(INDEX('annual Consensus'!$C$4:$AE$210,MATCH('per month Consensus'!$CE69,'annual Consensus'!$B$4:$B$210,0),MATCH('per month Consensus'!CU$4,'annual Consensus'!$C$3:$AE$3,0))),"",INDEX('annual Consensus'!$C$4:$AE$210,MATCH('per month Consensus'!$CE69,'annual Consensus'!$B$4:$B$210,0),MATCH('per month Consensus'!CU$4,'annual Consensus'!$C$3:$AE$3,0)))</f>
        <v>0</v>
      </c>
      <c r="CV69" s="18">
        <f>IF(ISNA(INDEX('annual Consensus'!$C$4:$AE$210,MATCH('per month Consensus'!$CE69,'annual Consensus'!$B$4:$B$210,0),MATCH('per month Consensus'!CV$4,'annual Consensus'!$C$3:$AE$3,0))),"",INDEX('annual Consensus'!$C$4:$AE$210,MATCH('per month Consensus'!$CE69,'annual Consensus'!$B$4:$B$210,0),MATCH('per month Consensus'!CV$4,'annual Consensus'!$C$3:$AE$3,0)))</f>
        <v>0</v>
      </c>
      <c r="CW69" s="18">
        <f>IF(ISNA(INDEX('annual Consensus'!$C$4:$AE$210,MATCH('per month Consensus'!$CE69,'annual Consensus'!$B$4:$B$210,0),MATCH('per month Consensus'!CW$4,'annual Consensus'!$C$3:$AE$3,0))),"",INDEX('annual Consensus'!$C$4:$AE$210,MATCH('per month Consensus'!$CE69,'annual Consensus'!$B$4:$B$210,0),MATCH('per month Consensus'!CW$4,'annual Consensus'!$C$3:$AE$3,0)))</f>
        <v>0</v>
      </c>
      <c r="CX69" s="18">
        <f>IF(ISNA(INDEX('annual Consensus'!$C$4:$AE$210,MATCH('per month Consensus'!$CE69,'annual Consensus'!$B$4:$B$210,0),MATCH('per month Consensus'!CX$4,'annual Consensus'!$C$3:$AE$3,0))),"",INDEX('annual Consensus'!$C$4:$AE$210,MATCH('per month Consensus'!$CE69,'annual Consensus'!$B$4:$B$210,0),MATCH('per month Consensus'!CX$4,'annual Consensus'!$C$3:$AE$3,0)))</f>
        <v>0</v>
      </c>
      <c r="CY69" s="18">
        <f>IF(ISNA(INDEX('annual Consensus'!$C$4:$AE$210,MATCH('per month Consensus'!$CE69,'annual Consensus'!$B$4:$B$210,0),MATCH('per month Consensus'!CY$4,'annual Consensus'!$C$3:$AE$3,0))),"",INDEX('annual Consensus'!$C$4:$AE$210,MATCH('per month Consensus'!$CE69,'annual Consensus'!$B$4:$B$210,0),MATCH('per month Consensus'!CY$4,'annual Consensus'!$C$3:$AE$3,0)))</f>
        <v>0</v>
      </c>
      <c r="CZ69" s="18">
        <f>IF(ISNA(INDEX('annual Consensus'!$C$4:$AE$210,MATCH('per month Consensus'!$CE69,'annual Consensus'!$B$4:$B$210,0),MATCH('per month Consensus'!CZ$4,'annual Consensus'!$C$3:$AE$3,0))),"",INDEX('annual Consensus'!$C$4:$AE$210,MATCH('per month Consensus'!$CE69,'annual Consensus'!$B$4:$B$210,0),MATCH('per month Consensus'!CZ$4,'annual Consensus'!$C$3:$AE$3,0)))</f>
        <v>0</v>
      </c>
      <c r="DA69" s="18">
        <f>IF(ISNA(INDEX('annual Consensus'!$C$4:$AE$210,MATCH('per month Consensus'!$CE69,'annual Consensus'!$B$4:$B$210,0),MATCH('per month Consensus'!DA$4,'annual Consensus'!$C$3:$AE$3,0))),"",INDEX('annual Consensus'!$C$4:$AE$210,MATCH('per month Consensus'!$CE69,'annual Consensus'!$B$4:$B$210,0),MATCH('per month Consensus'!DA$4,'annual Consensus'!$C$3:$AE$3,0)))</f>
        <v>0</v>
      </c>
      <c r="DB69" s="18">
        <f>IF(ISNA(INDEX('annual Consensus'!$C$4:$AE$210,MATCH('per month Consensus'!$CE69,'annual Consensus'!$B$4:$B$210,0),MATCH('per month Consensus'!DB$4,'annual Consensus'!$C$3:$AE$3,0))),"",INDEX('annual Consensus'!$C$4:$AE$210,MATCH('per month Consensus'!$CE69,'annual Consensus'!$B$4:$B$210,0),MATCH('per month Consensus'!DB$4,'annual Consensus'!$C$3:$AE$3,0)))</f>
        <v>0</v>
      </c>
      <c r="DC69" s="18">
        <f>IF(ISNA(INDEX('annual Consensus'!$C$4:$AE$210,MATCH('per month Consensus'!$CE69,'annual Consensus'!$B$4:$B$210,0),MATCH('per month Consensus'!DC$4,'annual Consensus'!$C$3:$AE$3,0))),"",INDEX('annual Consensus'!$C$4:$AE$210,MATCH('per month Consensus'!$CE69,'annual Consensus'!$B$4:$B$210,0),MATCH('per month Consensus'!DC$4,'annual Consensus'!$C$3:$AE$3,0)))</f>
        <v>0</v>
      </c>
      <c r="DD69" s="18">
        <f>IF(ISNA(INDEX('annual Consensus'!$C$4:$AE$210,MATCH('per month Consensus'!$CE69,'annual Consensus'!$B$4:$B$210,0),MATCH('per month Consensus'!DD$4,'annual Consensus'!$C$3:$AE$3,0))),"",INDEX('annual Consensus'!$C$4:$AE$210,MATCH('per month Consensus'!$CE69,'annual Consensus'!$B$4:$B$210,0),MATCH('per month Consensus'!DD$4,'annual Consensus'!$C$3:$AE$3,0)))</f>
        <v>0</v>
      </c>
      <c r="DE69" s="18">
        <f>IF(ISNA(INDEX('annual Consensus'!$C$4:$AE$210,MATCH('per month Consensus'!$CE69,'annual Consensus'!$B$4:$B$210,0),MATCH('per month Consensus'!DE$4,'annual Consensus'!$C$3:$AE$3,0))),"",INDEX('annual Consensus'!$C$4:$AE$210,MATCH('per month Consensus'!$CE69,'annual Consensus'!$B$4:$B$210,0),MATCH('per month Consensus'!DE$4,'annual Consensus'!$C$3:$AE$3,0)))</f>
        <v>0</v>
      </c>
      <c r="DF69" s="18">
        <f>IF(ISNA(INDEX('annual Consensus'!$C$4:$AE$210,MATCH('per month Consensus'!$CE69,'annual Consensus'!$B$4:$B$210,0),MATCH('per month Consensus'!DF$4,'annual Consensus'!$C$3:$AE$3,0))),"",INDEX('annual Consensus'!$C$4:$AE$210,MATCH('per month Consensus'!$CE69,'annual Consensus'!$B$4:$B$210,0),MATCH('per month Consensus'!DF$4,'annual Consensus'!$C$3:$AE$3,0)))</f>
        <v>0</v>
      </c>
      <c r="DG69" s="18">
        <f>IF(ISNA(INDEX('annual Consensus'!$C$4:$AE$210,MATCH('per month Consensus'!$CE69,'annual Consensus'!$B$4:$B$210,0),MATCH('per month Consensus'!DG$4,'annual Consensus'!$C$3:$AE$3,0))),"",INDEX('annual Consensus'!$C$4:$AE$210,MATCH('per month Consensus'!$CE69,'annual Consensus'!$B$4:$B$210,0),MATCH('per month Consensus'!DG$4,'annual Consensus'!$C$3:$AE$3,0)))</f>
        <v>0</v>
      </c>
      <c r="DH69" s="18">
        <f>IF(ISNA(INDEX('annual Consensus'!$C$4:$AE$210,MATCH('per month Consensus'!$CE69,'annual Consensus'!$B$4:$B$210,0),MATCH('per month Consensus'!DH$4,'annual Consensus'!$C$3:$AE$3,0))),"",INDEX('annual Consensus'!$C$4:$AE$210,MATCH('per month Consensus'!$CE69,'annual Consensus'!$B$4:$B$210,0),MATCH('per month Consensus'!DH$4,'annual Consensus'!$C$3:$AE$3,0)))</f>
        <v>0</v>
      </c>
      <c r="DI69" s="18">
        <f>IF(ISNA(INDEX('annual Consensus'!$C$4:$AE$210,MATCH('per month Consensus'!$CE69,'annual Consensus'!$B$4:$B$210,0),MATCH('per month Consensus'!DI$4,'annual Consensus'!$C$3:$AE$3,0))),"",INDEX('annual Consensus'!$C$4:$AE$210,MATCH('per month Consensus'!$CE69,'annual Consensus'!$B$4:$B$210,0),MATCH('per month Consensus'!DI$4,'annual Consensus'!$C$3:$AE$3,0)))</f>
        <v>0</v>
      </c>
      <c r="DJ69" s="18">
        <f>IF(ISNA(INDEX('annual Consensus'!$C$4:$AE$210,MATCH('per month Consensus'!$CE69,'annual Consensus'!$B$4:$B$210,0),MATCH('per month Consensus'!DJ$4,'annual Consensus'!$C$3:$AE$3,0))),"",INDEX('annual Consensus'!$C$4:$AE$210,MATCH('per month Consensus'!$CE69,'annual Consensus'!$B$4:$B$210,0),MATCH('per month Consensus'!DJ$4,'annual Consensus'!$C$3:$AE$3,0)))</f>
        <v>0</v>
      </c>
      <c r="DK69" s="18">
        <f>IF(ISNA(INDEX('annual Consensus'!$C$4:$AE$210,MATCH('per month Consensus'!$CE69,'annual Consensus'!$B$4:$B$210,0),MATCH('per month Consensus'!DK$4,'annual Consensus'!$C$3:$AE$3,0))),"",INDEX('annual Consensus'!$C$4:$AE$210,MATCH('per month Consensus'!$CE69,'annual Consensus'!$B$4:$B$210,0),MATCH('per month Consensus'!DK$4,'annual Consensus'!$C$3:$AE$3,0)))</f>
        <v>0</v>
      </c>
      <c r="DL69" s="18">
        <f>IF(ISNA(INDEX('annual Consensus'!$C$4:$AE$210,MATCH('per month Consensus'!$CE69,'annual Consensus'!$B$4:$B$210,0),MATCH('per month Consensus'!DL$4,'annual Consensus'!$C$3:$AE$3,0))),"",INDEX('annual Consensus'!$C$4:$AE$210,MATCH('per month Consensus'!$CE69,'annual Consensus'!$B$4:$B$210,0),MATCH('per month Consensus'!DL$4,'annual Consensus'!$C$3:$AE$3,0)))</f>
        <v>0</v>
      </c>
      <c r="DM69" s="18">
        <f>IF(ISNA(INDEX('annual Consensus'!$C$4:$AE$210,MATCH('per month Consensus'!$CE69,'annual Consensus'!$B$4:$B$210,0),MATCH('per month Consensus'!DM$4,'annual Consensus'!$C$3:$AE$3,0))),"",INDEX('annual Consensus'!$C$4:$AE$210,MATCH('per month Consensus'!$CE69,'annual Consensus'!$B$4:$B$210,0),MATCH('per month Consensus'!DM$4,'annual Consensus'!$C$3:$AE$3,0)))</f>
        <v>0</v>
      </c>
      <c r="DN69" s="18">
        <f>IF(ISNA(INDEX('annual Consensus'!$C$4:$AE$210,MATCH('per month Consensus'!$CE69,'annual Consensus'!$B$4:$B$210,0),MATCH('per month Consensus'!DN$4,'annual Consensus'!$C$3:$AE$3,0))),"",INDEX('annual Consensus'!$C$4:$AE$210,MATCH('per month Consensus'!$CE69,'annual Consensus'!$B$4:$B$210,0),MATCH('per month Consensus'!DN$4,'annual Consensus'!$C$3:$AE$3,0)))</f>
        <v>0</v>
      </c>
      <c r="DO69" s="18">
        <f>IF(ISNA(INDEX('annual Consensus'!$C$4:$AE$210,MATCH('per month Consensus'!$CE69,'annual Consensus'!$B$4:$B$210,0),MATCH('per month Consensus'!DO$4,'annual Consensus'!$C$3:$AE$3,0))),"",INDEX('annual Consensus'!$C$4:$AE$210,MATCH('per month Consensus'!$CE69,'annual Consensus'!$B$4:$B$210,0),MATCH('per month Consensus'!DO$4,'annual Consensus'!$C$3:$AE$3,0)))</f>
        <v>0</v>
      </c>
      <c r="DR69" s="18">
        <f t="shared" si="2"/>
        <v>2.031088815436243</v>
      </c>
      <c r="DS69" s="18" t="str">
        <f t="shared" si="3"/>
        <v/>
      </c>
      <c r="DT69" s="18">
        <f t="shared" si="4"/>
        <v>1.6235866918727091</v>
      </c>
      <c r="DU69" s="18" t="str">
        <f t="shared" si="5"/>
        <v/>
      </c>
      <c r="DV69" s="18" t="str">
        <f t="shared" si="6"/>
        <v/>
      </c>
      <c r="DW69" s="18" t="str">
        <f t="shared" si="7"/>
        <v/>
      </c>
      <c r="DX69" s="18" t="str">
        <f t="shared" si="8"/>
        <v/>
      </c>
      <c r="DY69" s="18" t="str">
        <f t="shared" si="9"/>
        <v/>
      </c>
      <c r="DZ69" s="18" t="str">
        <f t="shared" si="10"/>
        <v/>
      </c>
      <c r="EA69" s="18" t="str">
        <f t="shared" si="11"/>
        <v/>
      </c>
      <c r="EB69" s="18" t="str">
        <f t="shared" si="12"/>
        <v/>
      </c>
      <c r="EC69" s="18" t="str">
        <f t="shared" si="13"/>
        <v/>
      </c>
      <c r="ED69" s="18" t="str">
        <f t="shared" si="14"/>
        <v/>
      </c>
      <c r="EE69" s="18" t="str">
        <f t="shared" si="15"/>
        <v/>
      </c>
      <c r="EF69" s="18" t="str">
        <f t="shared" si="16"/>
        <v/>
      </c>
      <c r="EG69" s="18" t="str">
        <f t="shared" si="17"/>
        <v/>
      </c>
      <c r="EH69" s="18" t="str">
        <f t="shared" si="18"/>
        <v/>
      </c>
      <c r="EI69" s="18" t="str">
        <f t="shared" si="19"/>
        <v/>
      </c>
      <c r="EJ69" s="18" t="str">
        <f t="shared" si="20"/>
        <v/>
      </c>
      <c r="EK69" s="18" t="str">
        <f t="shared" si="21"/>
        <v/>
      </c>
      <c r="EL69" s="18" t="str">
        <f t="shared" si="22"/>
        <v/>
      </c>
      <c r="EM69" s="18" t="str">
        <f t="shared" si="23"/>
        <v/>
      </c>
      <c r="EN69" s="18" t="str">
        <f t="shared" si="24"/>
        <v/>
      </c>
      <c r="EO69" s="18" t="str">
        <f t="shared" si="25"/>
        <v/>
      </c>
      <c r="EP69" s="18" t="str">
        <f t="shared" si="26"/>
        <v/>
      </c>
      <c r="EQ69" s="18" t="str">
        <f t="shared" si="27"/>
        <v/>
      </c>
      <c r="ER69" s="18" t="str">
        <f t="shared" si="28"/>
        <v/>
      </c>
      <c r="ES69" s="18" t="str">
        <f t="shared" si="29"/>
        <v/>
      </c>
      <c r="ET69" s="18" t="str">
        <f t="shared" si="30"/>
        <v/>
      </c>
      <c r="EV69" s="86">
        <v>37926</v>
      </c>
      <c r="EW69" s="57" t="str">
        <f>IF(ISNA(VLOOKUP('per month Consensus'!$EV69,'5y averages Consensus'!$AG$9:$AK$36,'per month Consensus'!EW$2,FALSE)),"",VLOOKUP('per month Consensus'!$EV69,'5y averages Consensus'!$AG$9:$AK$36,'per month Consensus'!EW$2,FALSE))</f>
        <v/>
      </c>
      <c r="EX69" s="48" t="str">
        <f>IF(ISNA(VLOOKUP('per month Consensus'!$EV69,'5y averages Consensus'!$AG$9:$AK$36,'per month Consensus'!EX$2,FALSE)),"",VLOOKUP('per month Consensus'!$EV69,'5y averages Consensus'!$AG$9:$AK$36,'per month Consensus'!EX$2,FALSE))</f>
        <v/>
      </c>
      <c r="EY69" s="48" t="str">
        <f>IF(ISNA(VLOOKUP('per month Consensus'!$EV69,'5y averages Consensus'!$AG$9:$AK$36,'per month Consensus'!EY$2,FALSE)),"",VLOOKUP('per month Consensus'!$EV69,'5y averages Consensus'!$AG$9:$AK$36,'per month Consensus'!EY$2,FALSE))</f>
        <v/>
      </c>
      <c r="EZ69" s="49" t="str">
        <f>IF(ISNA(VLOOKUP('per month Consensus'!$EV69,'5y averages Consensus'!$AG$9:$AK$36,'per month Consensus'!EZ$2,FALSE)),"",VLOOKUP('per month Consensus'!$EV69,'5y averages Consensus'!$AG$9:$AK$36,'per month Consensus'!EZ$2,FALSE))</f>
        <v/>
      </c>
      <c r="FB69" s="53" t="str">
        <f t="shared" si="31"/>
        <v/>
      </c>
      <c r="FC69" s="53" t="str">
        <f t="shared" si="32"/>
        <v/>
      </c>
      <c r="FD69" s="53" t="str">
        <f t="shared" si="33"/>
        <v/>
      </c>
      <c r="FE69" s="53" t="str">
        <f t="shared" si="34"/>
        <v/>
      </c>
    </row>
    <row r="70" spans="2:161" x14ac:dyDescent="0.25">
      <c r="B70" s="22">
        <v>39173</v>
      </c>
      <c r="C70" s="18">
        <f>VLOOKUP($B70,'Data Consensus annual'!$BH$9:$BN$215,'per month Consensus'!C$1, FALSE)</f>
        <v>1.827863151274568</v>
      </c>
      <c r="D70" s="18">
        <f>VLOOKUP($B70,'Data Consensus annual'!$BH$9:$BN$215,'per month Consensus'!D$1, FALSE)</f>
        <v>1.9320849792536221</v>
      </c>
      <c r="E70" s="18">
        <f>VLOOKUP($B70,'Data Consensus annual'!$BH$9:$BN$215,'per month Consensus'!E$1, FALSE)</f>
        <v>1.9858797619047619</v>
      </c>
      <c r="F70" s="18">
        <f>VLOOKUP($B70,'Data Consensus annual'!$BH$9:$BN$215,'per month Consensus'!F$1, FALSE)</f>
        <v>1.932392857142857</v>
      </c>
      <c r="G70" s="18">
        <f>VLOOKUP($B70,'Data Consensus annual'!$BH$9:$BN$215,'per month Consensus'!G$1, FALSE)</f>
        <v>1.9541403061224489</v>
      </c>
      <c r="H70" s="18">
        <f>VLOOKUP($B70,'Data Consensus annual'!$BH$9:$BN$215,'per month Consensus'!H$1, FALSE)</f>
        <v>1.9199354395604391</v>
      </c>
      <c r="I70" s="5"/>
      <c r="J70" s="27"/>
      <c r="K70" s="5"/>
      <c r="L70" s="5"/>
      <c r="M70" s="5"/>
      <c r="N70" s="5"/>
      <c r="CE70" s="14">
        <v>37956</v>
      </c>
      <c r="CF70" s="18">
        <f>IF(ISNA(VLOOKUP($CE70,'quarters Consensus'!$FV$9:$GC$60,'per month Consensus'!J$1,FALSE)),"",VLOOKUP($CE70,'quarters Consensus'!$FV$9:$GC$60,'per month Consensus'!J$1,FALSE))</f>
        <v>1.8</v>
      </c>
      <c r="CG70" s="18">
        <f>IF(ISNA(VLOOKUP($CE70,'quarters Consensus'!$FV$9:$GC$60,'per month Consensus'!K$1,FALSE)),"",VLOOKUP($CE70,'quarters Consensus'!$FV$9:$GC$60,'per month Consensus'!K$1,FALSE))</f>
        <v>1.8</v>
      </c>
      <c r="CH70" s="18">
        <f>IF(ISNA(VLOOKUP($CE70,'quarters Consensus'!$FV$9:$GC$60,'per month Consensus'!L$1,FALSE)),"",VLOOKUP($CE70,'quarters Consensus'!$FV$9:$GC$60,'per month Consensus'!L$1,FALSE))</f>
        <v>1.7</v>
      </c>
      <c r="CI70" s="18">
        <f>IF(ISNA(VLOOKUP($CE70,'quarters Consensus'!$FV$9:$GC$60,'per month Consensus'!M$1,FALSE)),"",VLOOKUP($CE70,'quarters Consensus'!$FV$9:$GC$60,'per month Consensus'!M$1,FALSE))</f>
        <v>1.7</v>
      </c>
      <c r="CJ70" s="18">
        <f>IF(ISNA(VLOOKUP($CE70,'quarters Consensus'!$FV$9:$GC$60,'per month Consensus'!N$1,FALSE)),"",VLOOKUP($CE70,'quarters Consensus'!$FV$9:$GC$60,'per month Consensus'!N$1,FALSE))</f>
        <v>1.6</v>
      </c>
      <c r="CK70" s="18">
        <f>IF(ISNA(VLOOKUP($CE70,'quarters Consensus'!$FV$9:$GC$60,'per month Consensus'!O$1,FALSE)),"",VLOOKUP($CE70,'quarters Consensus'!$FV$9:$GC$60,'per month Consensus'!O$1,FALSE))</f>
        <v>1.7</v>
      </c>
      <c r="CL70" s="18"/>
      <c r="CM70" s="18">
        <f>IF(ISNA(INDEX('annual Consensus'!$C$4:$AE$210,MATCH('per month Consensus'!$CE70,'annual Consensus'!$B$4:$B$210,0),MATCH('per month Consensus'!CM$4,'annual Consensus'!$C$3:$AE$3,0))),"",INDEX('annual Consensus'!$C$4:$AE$210,MATCH('per month Consensus'!$CE70,'annual Consensus'!$B$4:$B$210,0),MATCH('per month Consensus'!CM$4,'annual Consensus'!$C$3:$AE$3,0)))</f>
        <v>2.0820880903266699</v>
      </c>
      <c r="CN70" s="18">
        <f>IF(ISNA(INDEX('annual Consensus'!$C$4:$AE$210,MATCH('per month Consensus'!$CE70,'annual Consensus'!$B$4:$B$210,0),MATCH('per month Consensus'!CN$4,'annual Consensus'!$C$3:$AE$3,0))),"",INDEX('annual Consensus'!$C$4:$AE$210,MATCH('per month Consensus'!$CE70,'annual Consensus'!$B$4:$B$210,0),MATCH('per month Consensus'!CN$4,'annual Consensus'!$C$3:$AE$3,0)))</f>
        <v>1.736921609126717</v>
      </c>
      <c r="CO70" s="18">
        <f>IF(ISNA(INDEX('annual Consensus'!$C$4:$AE$210,MATCH('per month Consensus'!$CE70,'annual Consensus'!$B$4:$B$210,0),MATCH('per month Consensus'!CO$4,'annual Consensus'!$C$3:$AE$3,0))),"",INDEX('annual Consensus'!$C$4:$AE$210,MATCH('per month Consensus'!$CE70,'annual Consensus'!$B$4:$B$210,0),MATCH('per month Consensus'!CO$4,'annual Consensus'!$C$3:$AE$3,0)))</f>
        <v>0</v>
      </c>
      <c r="CP70" s="18">
        <f>IF(ISNA(INDEX('annual Consensus'!$C$4:$AE$210,MATCH('per month Consensus'!$CE70,'annual Consensus'!$B$4:$B$210,0),MATCH('per month Consensus'!CP$4,'annual Consensus'!$C$3:$AE$3,0))),"",INDEX('annual Consensus'!$C$4:$AE$210,MATCH('per month Consensus'!$CE70,'annual Consensus'!$B$4:$B$210,0),MATCH('per month Consensus'!CP$4,'annual Consensus'!$C$3:$AE$3,0)))</f>
        <v>0</v>
      </c>
      <c r="CQ70" s="18">
        <f>IF(ISNA(INDEX('annual Consensus'!$C$4:$AE$210,MATCH('per month Consensus'!$CE70,'annual Consensus'!$B$4:$B$210,0),MATCH('per month Consensus'!CQ$4,'annual Consensus'!$C$3:$AE$3,0))),"",INDEX('annual Consensus'!$C$4:$AE$210,MATCH('per month Consensus'!$CE70,'annual Consensus'!$B$4:$B$210,0),MATCH('per month Consensus'!CQ$4,'annual Consensus'!$C$3:$AE$3,0)))</f>
        <v>0</v>
      </c>
      <c r="CR70" s="18">
        <f>IF(ISNA(INDEX('annual Consensus'!$C$4:$AE$210,MATCH('per month Consensus'!$CE70,'annual Consensus'!$B$4:$B$210,0),MATCH('per month Consensus'!CR$4,'annual Consensus'!$C$3:$AE$3,0))),"",INDEX('annual Consensus'!$C$4:$AE$210,MATCH('per month Consensus'!$CE70,'annual Consensus'!$B$4:$B$210,0),MATCH('per month Consensus'!CR$4,'annual Consensus'!$C$3:$AE$3,0)))</f>
        <v>0</v>
      </c>
      <c r="CS70" s="18">
        <f>IF(ISNA(INDEX('annual Consensus'!$C$4:$AE$210,MATCH('per month Consensus'!$CE70,'annual Consensus'!$B$4:$B$210,0),MATCH('per month Consensus'!CS$4,'annual Consensus'!$C$3:$AE$3,0))),"",INDEX('annual Consensus'!$C$4:$AE$210,MATCH('per month Consensus'!$CE70,'annual Consensus'!$B$4:$B$210,0),MATCH('per month Consensus'!CS$4,'annual Consensus'!$C$3:$AE$3,0)))</f>
        <v>0</v>
      </c>
      <c r="CT70" s="18">
        <f>IF(ISNA(INDEX('annual Consensus'!$C$4:$AE$210,MATCH('per month Consensus'!$CE70,'annual Consensus'!$B$4:$B$210,0),MATCH('per month Consensus'!CT$4,'annual Consensus'!$C$3:$AE$3,0))),"",INDEX('annual Consensus'!$C$4:$AE$210,MATCH('per month Consensus'!$CE70,'annual Consensus'!$B$4:$B$210,0),MATCH('per month Consensus'!CT$4,'annual Consensus'!$C$3:$AE$3,0)))</f>
        <v>0</v>
      </c>
      <c r="CU70" s="18">
        <f>IF(ISNA(INDEX('annual Consensus'!$C$4:$AE$210,MATCH('per month Consensus'!$CE70,'annual Consensus'!$B$4:$B$210,0),MATCH('per month Consensus'!CU$4,'annual Consensus'!$C$3:$AE$3,0))),"",INDEX('annual Consensus'!$C$4:$AE$210,MATCH('per month Consensus'!$CE70,'annual Consensus'!$B$4:$B$210,0),MATCH('per month Consensus'!CU$4,'annual Consensus'!$C$3:$AE$3,0)))</f>
        <v>0</v>
      </c>
      <c r="CV70" s="18">
        <f>IF(ISNA(INDEX('annual Consensus'!$C$4:$AE$210,MATCH('per month Consensus'!$CE70,'annual Consensus'!$B$4:$B$210,0),MATCH('per month Consensus'!CV$4,'annual Consensus'!$C$3:$AE$3,0))),"",INDEX('annual Consensus'!$C$4:$AE$210,MATCH('per month Consensus'!$CE70,'annual Consensus'!$B$4:$B$210,0),MATCH('per month Consensus'!CV$4,'annual Consensus'!$C$3:$AE$3,0)))</f>
        <v>0</v>
      </c>
      <c r="CW70" s="18">
        <f>IF(ISNA(INDEX('annual Consensus'!$C$4:$AE$210,MATCH('per month Consensus'!$CE70,'annual Consensus'!$B$4:$B$210,0),MATCH('per month Consensus'!CW$4,'annual Consensus'!$C$3:$AE$3,0))),"",INDEX('annual Consensus'!$C$4:$AE$210,MATCH('per month Consensus'!$CE70,'annual Consensus'!$B$4:$B$210,0),MATCH('per month Consensus'!CW$4,'annual Consensus'!$C$3:$AE$3,0)))</f>
        <v>0</v>
      </c>
      <c r="CX70" s="18">
        <f>IF(ISNA(INDEX('annual Consensus'!$C$4:$AE$210,MATCH('per month Consensus'!$CE70,'annual Consensus'!$B$4:$B$210,0),MATCH('per month Consensus'!CX$4,'annual Consensus'!$C$3:$AE$3,0))),"",INDEX('annual Consensus'!$C$4:$AE$210,MATCH('per month Consensus'!$CE70,'annual Consensus'!$B$4:$B$210,0),MATCH('per month Consensus'!CX$4,'annual Consensus'!$C$3:$AE$3,0)))</f>
        <v>0</v>
      </c>
      <c r="CY70" s="18">
        <f>IF(ISNA(INDEX('annual Consensus'!$C$4:$AE$210,MATCH('per month Consensus'!$CE70,'annual Consensus'!$B$4:$B$210,0),MATCH('per month Consensus'!CY$4,'annual Consensus'!$C$3:$AE$3,0))),"",INDEX('annual Consensus'!$C$4:$AE$210,MATCH('per month Consensus'!$CE70,'annual Consensus'!$B$4:$B$210,0),MATCH('per month Consensus'!CY$4,'annual Consensus'!$C$3:$AE$3,0)))</f>
        <v>0</v>
      </c>
      <c r="CZ70" s="18">
        <f>IF(ISNA(INDEX('annual Consensus'!$C$4:$AE$210,MATCH('per month Consensus'!$CE70,'annual Consensus'!$B$4:$B$210,0),MATCH('per month Consensus'!CZ$4,'annual Consensus'!$C$3:$AE$3,0))),"",INDEX('annual Consensus'!$C$4:$AE$210,MATCH('per month Consensus'!$CE70,'annual Consensus'!$B$4:$B$210,0),MATCH('per month Consensus'!CZ$4,'annual Consensus'!$C$3:$AE$3,0)))</f>
        <v>0</v>
      </c>
      <c r="DA70" s="18">
        <f>IF(ISNA(INDEX('annual Consensus'!$C$4:$AE$210,MATCH('per month Consensus'!$CE70,'annual Consensus'!$B$4:$B$210,0),MATCH('per month Consensus'!DA$4,'annual Consensus'!$C$3:$AE$3,0))),"",INDEX('annual Consensus'!$C$4:$AE$210,MATCH('per month Consensus'!$CE70,'annual Consensus'!$B$4:$B$210,0),MATCH('per month Consensus'!DA$4,'annual Consensus'!$C$3:$AE$3,0)))</f>
        <v>0</v>
      </c>
      <c r="DB70" s="18">
        <f>IF(ISNA(INDEX('annual Consensus'!$C$4:$AE$210,MATCH('per month Consensus'!$CE70,'annual Consensus'!$B$4:$B$210,0),MATCH('per month Consensus'!DB$4,'annual Consensus'!$C$3:$AE$3,0))),"",INDEX('annual Consensus'!$C$4:$AE$210,MATCH('per month Consensus'!$CE70,'annual Consensus'!$B$4:$B$210,0),MATCH('per month Consensus'!DB$4,'annual Consensus'!$C$3:$AE$3,0)))</f>
        <v>0</v>
      </c>
      <c r="DC70" s="18">
        <f>IF(ISNA(INDEX('annual Consensus'!$C$4:$AE$210,MATCH('per month Consensus'!$CE70,'annual Consensus'!$B$4:$B$210,0),MATCH('per month Consensus'!DC$4,'annual Consensus'!$C$3:$AE$3,0))),"",INDEX('annual Consensus'!$C$4:$AE$210,MATCH('per month Consensus'!$CE70,'annual Consensus'!$B$4:$B$210,0),MATCH('per month Consensus'!DC$4,'annual Consensus'!$C$3:$AE$3,0)))</f>
        <v>0</v>
      </c>
      <c r="DD70" s="18">
        <f>IF(ISNA(INDEX('annual Consensus'!$C$4:$AE$210,MATCH('per month Consensus'!$CE70,'annual Consensus'!$B$4:$B$210,0),MATCH('per month Consensus'!DD$4,'annual Consensus'!$C$3:$AE$3,0))),"",INDEX('annual Consensus'!$C$4:$AE$210,MATCH('per month Consensus'!$CE70,'annual Consensus'!$B$4:$B$210,0),MATCH('per month Consensus'!DD$4,'annual Consensus'!$C$3:$AE$3,0)))</f>
        <v>0</v>
      </c>
      <c r="DE70" s="18">
        <f>IF(ISNA(INDEX('annual Consensus'!$C$4:$AE$210,MATCH('per month Consensus'!$CE70,'annual Consensus'!$B$4:$B$210,0),MATCH('per month Consensus'!DE$4,'annual Consensus'!$C$3:$AE$3,0))),"",INDEX('annual Consensus'!$C$4:$AE$210,MATCH('per month Consensus'!$CE70,'annual Consensus'!$B$4:$B$210,0),MATCH('per month Consensus'!DE$4,'annual Consensus'!$C$3:$AE$3,0)))</f>
        <v>0</v>
      </c>
      <c r="DF70" s="18">
        <f>IF(ISNA(INDEX('annual Consensus'!$C$4:$AE$210,MATCH('per month Consensus'!$CE70,'annual Consensus'!$B$4:$B$210,0),MATCH('per month Consensus'!DF$4,'annual Consensus'!$C$3:$AE$3,0))),"",INDEX('annual Consensus'!$C$4:$AE$210,MATCH('per month Consensus'!$CE70,'annual Consensus'!$B$4:$B$210,0),MATCH('per month Consensus'!DF$4,'annual Consensus'!$C$3:$AE$3,0)))</f>
        <v>0</v>
      </c>
      <c r="DG70" s="18">
        <f>IF(ISNA(INDEX('annual Consensus'!$C$4:$AE$210,MATCH('per month Consensus'!$CE70,'annual Consensus'!$B$4:$B$210,0),MATCH('per month Consensus'!DG$4,'annual Consensus'!$C$3:$AE$3,0))),"",INDEX('annual Consensus'!$C$4:$AE$210,MATCH('per month Consensus'!$CE70,'annual Consensus'!$B$4:$B$210,0),MATCH('per month Consensus'!DG$4,'annual Consensus'!$C$3:$AE$3,0)))</f>
        <v>0</v>
      </c>
      <c r="DH70" s="18">
        <f>IF(ISNA(INDEX('annual Consensus'!$C$4:$AE$210,MATCH('per month Consensus'!$CE70,'annual Consensus'!$B$4:$B$210,0),MATCH('per month Consensus'!DH$4,'annual Consensus'!$C$3:$AE$3,0))),"",INDEX('annual Consensus'!$C$4:$AE$210,MATCH('per month Consensus'!$CE70,'annual Consensus'!$B$4:$B$210,0),MATCH('per month Consensus'!DH$4,'annual Consensus'!$C$3:$AE$3,0)))</f>
        <v>0</v>
      </c>
      <c r="DI70" s="18">
        <f>IF(ISNA(INDEX('annual Consensus'!$C$4:$AE$210,MATCH('per month Consensus'!$CE70,'annual Consensus'!$B$4:$B$210,0),MATCH('per month Consensus'!DI$4,'annual Consensus'!$C$3:$AE$3,0))),"",INDEX('annual Consensus'!$C$4:$AE$210,MATCH('per month Consensus'!$CE70,'annual Consensus'!$B$4:$B$210,0),MATCH('per month Consensus'!DI$4,'annual Consensus'!$C$3:$AE$3,0)))</f>
        <v>0</v>
      </c>
      <c r="DJ70" s="18">
        <f>IF(ISNA(INDEX('annual Consensus'!$C$4:$AE$210,MATCH('per month Consensus'!$CE70,'annual Consensus'!$B$4:$B$210,0),MATCH('per month Consensus'!DJ$4,'annual Consensus'!$C$3:$AE$3,0))),"",INDEX('annual Consensus'!$C$4:$AE$210,MATCH('per month Consensus'!$CE70,'annual Consensus'!$B$4:$B$210,0),MATCH('per month Consensus'!DJ$4,'annual Consensus'!$C$3:$AE$3,0)))</f>
        <v>0</v>
      </c>
      <c r="DK70" s="18">
        <f>IF(ISNA(INDEX('annual Consensus'!$C$4:$AE$210,MATCH('per month Consensus'!$CE70,'annual Consensus'!$B$4:$B$210,0),MATCH('per month Consensus'!DK$4,'annual Consensus'!$C$3:$AE$3,0))),"",INDEX('annual Consensus'!$C$4:$AE$210,MATCH('per month Consensus'!$CE70,'annual Consensus'!$B$4:$B$210,0),MATCH('per month Consensus'!DK$4,'annual Consensus'!$C$3:$AE$3,0)))</f>
        <v>0</v>
      </c>
      <c r="DL70" s="18">
        <f>IF(ISNA(INDEX('annual Consensus'!$C$4:$AE$210,MATCH('per month Consensus'!$CE70,'annual Consensus'!$B$4:$B$210,0),MATCH('per month Consensus'!DL$4,'annual Consensus'!$C$3:$AE$3,0))),"",INDEX('annual Consensus'!$C$4:$AE$210,MATCH('per month Consensus'!$CE70,'annual Consensus'!$B$4:$B$210,0),MATCH('per month Consensus'!DL$4,'annual Consensus'!$C$3:$AE$3,0)))</f>
        <v>0</v>
      </c>
      <c r="DM70" s="18">
        <f>IF(ISNA(INDEX('annual Consensus'!$C$4:$AE$210,MATCH('per month Consensus'!$CE70,'annual Consensus'!$B$4:$B$210,0),MATCH('per month Consensus'!DM$4,'annual Consensus'!$C$3:$AE$3,0))),"",INDEX('annual Consensus'!$C$4:$AE$210,MATCH('per month Consensus'!$CE70,'annual Consensus'!$B$4:$B$210,0),MATCH('per month Consensus'!DM$4,'annual Consensus'!$C$3:$AE$3,0)))</f>
        <v>0</v>
      </c>
      <c r="DN70" s="18">
        <f>IF(ISNA(INDEX('annual Consensus'!$C$4:$AE$210,MATCH('per month Consensus'!$CE70,'annual Consensus'!$B$4:$B$210,0),MATCH('per month Consensus'!DN$4,'annual Consensus'!$C$3:$AE$3,0))),"",INDEX('annual Consensus'!$C$4:$AE$210,MATCH('per month Consensus'!$CE70,'annual Consensus'!$B$4:$B$210,0),MATCH('per month Consensus'!DN$4,'annual Consensus'!$C$3:$AE$3,0)))</f>
        <v>0</v>
      </c>
      <c r="DO70" s="18">
        <f>IF(ISNA(INDEX('annual Consensus'!$C$4:$AE$210,MATCH('per month Consensus'!$CE70,'annual Consensus'!$B$4:$B$210,0),MATCH('per month Consensus'!DO$4,'annual Consensus'!$C$3:$AE$3,0))),"",INDEX('annual Consensus'!$C$4:$AE$210,MATCH('per month Consensus'!$CE70,'annual Consensus'!$B$4:$B$210,0),MATCH('per month Consensus'!DO$4,'annual Consensus'!$C$3:$AE$3,0)))</f>
        <v>0</v>
      </c>
      <c r="DR70" s="18">
        <f t="shared" ref="DR70:DR133" si="36">IF(CM70=0,"",CM70)</f>
        <v>2.0820880903266699</v>
      </c>
      <c r="DS70" s="18">
        <f t="shared" ref="DS70:DS133" si="37">IF(CN70=0,"",CN70)</f>
        <v>1.736921609126717</v>
      </c>
      <c r="DT70" s="18" t="str">
        <f t="shared" ref="DT70:DT133" si="38">IF(CO70=0,"",CO70)</f>
        <v/>
      </c>
      <c r="DU70" s="18" t="str">
        <f t="shared" ref="DU70:DU133" si="39">IF(CP70=0,"",CP70)</f>
        <v/>
      </c>
      <c r="DV70" s="18" t="str">
        <f t="shared" ref="DV70:DV133" si="40">IF(CQ70=0,"",CQ70)</f>
        <v/>
      </c>
      <c r="DW70" s="18" t="str">
        <f t="shared" ref="DW70:DW133" si="41">IF(CR70=0,"",CR70)</f>
        <v/>
      </c>
      <c r="DX70" s="18" t="str">
        <f t="shared" ref="DX70:DX133" si="42">IF(CS70=0,"",CS70)</f>
        <v/>
      </c>
      <c r="DY70" s="18" t="str">
        <f t="shared" ref="DY70:DY133" si="43">IF(CT70=0,"",CT70)</f>
        <v/>
      </c>
      <c r="DZ70" s="18" t="str">
        <f t="shared" ref="DZ70:DZ133" si="44">IF(CU70=0,"",CU70)</f>
        <v/>
      </c>
      <c r="EA70" s="18" t="str">
        <f t="shared" ref="EA70:EA133" si="45">IF(CV70=0,"",CV70)</f>
        <v/>
      </c>
      <c r="EB70" s="18" t="str">
        <f t="shared" ref="EB70:EB133" si="46">IF(CW70=0,"",CW70)</f>
        <v/>
      </c>
      <c r="EC70" s="18" t="str">
        <f t="shared" ref="EC70:EC133" si="47">IF(CX70=0,"",CX70)</f>
        <v/>
      </c>
      <c r="ED70" s="18" t="str">
        <f t="shared" ref="ED70:ED133" si="48">IF(CY70=0,"",CY70)</f>
        <v/>
      </c>
      <c r="EE70" s="18" t="str">
        <f t="shared" ref="EE70:EE133" si="49">IF(CZ70=0,"",CZ70)</f>
        <v/>
      </c>
      <c r="EF70" s="18" t="str">
        <f t="shared" ref="EF70:EF133" si="50">IF(DA70=0,"",DA70)</f>
        <v/>
      </c>
      <c r="EG70" s="18" t="str">
        <f t="shared" ref="EG70:EG133" si="51">IF(DB70=0,"",DB70)</f>
        <v/>
      </c>
      <c r="EH70" s="18" t="str">
        <f t="shared" ref="EH70:EH133" si="52">IF(DC70=0,"",DC70)</f>
        <v/>
      </c>
      <c r="EI70" s="18" t="str">
        <f t="shared" ref="EI70:EI133" si="53">IF(DD70=0,"",DD70)</f>
        <v/>
      </c>
      <c r="EJ70" s="18" t="str">
        <f t="shared" ref="EJ70:EJ133" si="54">IF(DE70=0,"",DE70)</f>
        <v/>
      </c>
      <c r="EK70" s="18" t="str">
        <f t="shared" ref="EK70:EK133" si="55">IF(DF70=0,"",DF70)</f>
        <v/>
      </c>
      <c r="EL70" s="18" t="str">
        <f t="shared" ref="EL70:EL133" si="56">IF(DG70=0,"",DG70)</f>
        <v/>
      </c>
      <c r="EM70" s="18" t="str">
        <f t="shared" ref="EM70:EM133" si="57">IF(DH70=0,"",DH70)</f>
        <v/>
      </c>
      <c r="EN70" s="18" t="str">
        <f t="shared" ref="EN70:EN133" si="58">IF(DI70=0,"",DI70)</f>
        <v/>
      </c>
      <c r="EO70" s="18" t="str">
        <f t="shared" ref="EO70:EO133" si="59">IF(DJ70=0,"",DJ70)</f>
        <v/>
      </c>
      <c r="EP70" s="18" t="str">
        <f t="shared" ref="EP70:EP133" si="60">IF(DK70=0,"",DK70)</f>
        <v/>
      </c>
      <c r="EQ70" s="18" t="str">
        <f t="shared" ref="EQ70:EQ133" si="61">IF(DL70=0,"",DL70)</f>
        <v/>
      </c>
      <c r="ER70" s="18" t="str">
        <f t="shared" ref="ER70:ER133" si="62">IF(DM70=0,"",DM70)</f>
        <v/>
      </c>
      <c r="ES70" s="18" t="str">
        <f t="shared" ref="ES70:ES133" si="63">IF(DN70=0,"",DN70)</f>
        <v/>
      </c>
      <c r="ET70" s="18" t="str">
        <f t="shared" ref="ET70:ET133" si="64">IF(DO70=0,"",DO70)</f>
        <v/>
      </c>
      <c r="EV70" s="86">
        <v>37956</v>
      </c>
      <c r="EW70" s="57" t="str">
        <f>IF(ISNA(VLOOKUP('per month Consensus'!$EV70,'5y averages Consensus'!$AG$9:$AK$36,'per month Consensus'!EW$2,FALSE)),"",VLOOKUP('per month Consensus'!$EV70,'5y averages Consensus'!$AG$9:$AK$36,'per month Consensus'!EW$2,FALSE))</f>
        <v/>
      </c>
      <c r="EX70" s="48" t="str">
        <f>IF(ISNA(VLOOKUP('per month Consensus'!$EV70,'5y averages Consensus'!$AG$9:$AK$36,'per month Consensus'!EX$2,FALSE)),"",VLOOKUP('per month Consensus'!$EV70,'5y averages Consensus'!$AG$9:$AK$36,'per month Consensus'!EX$2,FALSE))</f>
        <v/>
      </c>
      <c r="EY70" s="48" t="str">
        <f>IF(ISNA(VLOOKUP('per month Consensus'!$EV70,'5y averages Consensus'!$AG$9:$AK$36,'per month Consensus'!EY$2,FALSE)),"",VLOOKUP('per month Consensus'!$EV70,'5y averages Consensus'!$AG$9:$AK$36,'per month Consensus'!EY$2,FALSE))</f>
        <v/>
      </c>
      <c r="EZ70" s="49" t="str">
        <f>IF(ISNA(VLOOKUP('per month Consensus'!$EV70,'5y averages Consensus'!$AG$9:$AK$36,'per month Consensus'!EZ$2,FALSE)),"",VLOOKUP('per month Consensus'!$EV70,'5y averages Consensus'!$AG$9:$AK$36,'per month Consensus'!EZ$2,FALSE))</f>
        <v/>
      </c>
      <c r="FB70" s="53" t="str">
        <f t="shared" ref="FB70:FB133" si="65">IF(EW70=0,"",EW70)</f>
        <v/>
      </c>
      <c r="FC70" s="53" t="str">
        <f t="shared" ref="FC70:FC133" si="66">IF(EX70=0,"",EX70)</f>
        <v/>
      </c>
      <c r="FD70" s="53" t="str">
        <f t="shared" ref="FD70:FD133" si="67">IF(EY70=0,"",EY70)</f>
        <v/>
      </c>
      <c r="FE70" s="53" t="str">
        <f t="shared" ref="FE70:FE133" si="68">IF(EZ70=0,"",EZ70)</f>
        <v/>
      </c>
    </row>
    <row r="71" spans="2:161" x14ac:dyDescent="0.25">
      <c r="B71" s="22">
        <v>39539</v>
      </c>
      <c r="C71" s="18">
        <f>VLOOKUP($B71,'Data Consensus annual'!$BH$9:$BN$215,'per month Consensus'!C$1, FALSE)</f>
        <v>2.946975512407195</v>
      </c>
      <c r="D71" s="18">
        <f>VLOOKUP($B71,'Data Consensus annual'!$BH$9:$BN$215,'per month Consensus'!D$1, FALSE)</f>
        <v>2.055185002900072</v>
      </c>
      <c r="E71" s="18">
        <f>VLOOKUP($B71,'Data Consensus annual'!$BH$9:$BN$215,'per month Consensus'!E$1, FALSE)</f>
        <v>2.0153846153846162</v>
      </c>
      <c r="F71" s="18">
        <f>VLOOKUP($B71,'Data Consensus annual'!$BH$9:$BN$215,'per month Consensus'!F$1, FALSE)</f>
        <v>2</v>
      </c>
      <c r="G71" s="18">
        <f>VLOOKUP($B71,'Data Consensus annual'!$BH$9:$BN$215,'per month Consensus'!G$1, FALSE)</f>
        <v>2.041666666666667</v>
      </c>
      <c r="H71" s="18">
        <f>VLOOKUP($B71,'Data Consensus annual'!$BH$9:$BN$215,'per month Consensus'!H$1, FALSE)</f>
        <v>2.0166666666666671</v>
      </c>
      <c r="I71" s="5"/>
      <c r="J71" s="27"/>
      <c r="K71" s="5"/>
      <c r="L71" s="5"/>
      <c r="M71" s="5"/>
      <c r="N71" s="5"/>
      <c r="CE71" s="14">
        <v>37987</v>
      </c>
      <c r="CF71" s="18" t="str">
        <f>IF(ISNA(VLOOKUP($CE71,'quarters Consensus'!$FV$9:$GC$60,'per month Consensus'!J$1,FALSE)),"",VLOOKUP($CE71,'quarters Consensus'!$FV$9:$GC$60,'per month Consensus'!J$1,FALSE))</f>
        <v/>
      </c>
      <c r="CG71" s="18" t="str">
        <f>IF(ISNA(VLOOKUP($CE71,'quarters Consensus'!$FV$9:$GC$60,'per month Consensus'!K$1,FALSE)),"",VLOOKUP($CE71,'quarters Consensus'!$FV$9:$GC$60,'per month Consensus'!K$1,FALSE))</f>
        <v/>
      </c>
      <c r="CH71" s="18" t="str">
        <f>IF(ISNA(VLOOKUP($CE71,'quarters Consensus'!$FV$9:$GC$60,'per month Consensus'!L$1,FALSE)),"",VLOOKUP($CE71,'quarters Consensus'!$FV$9:$GC$60,'per month Consensus'!L$1,FALSE))</f>
        <v/>
      </c>
      <c r="CI71" s="18" t="str">
        <f>IF(ISNA(VLOOKUP($CE71,'quarters Consensus'!$FV$9:$GC$60,'per month Consensus'!M$1,FALSE)),"",VLOOKUP($CE71,'quarters Consensus'!$FV$9:$GC$60,'per month Consensus'!M$1,FALSE))</f>
        <v/>
      </c>
      <c r="CJ71" s="18" t="str">
        <f>IF(ISNA(VLOOKUP($CE71,'quarters Consensus'!$FV$9:$GC$60,'per month Consensus'!N$1,FALSE)),"",VLOOKUP($CE71,'quarters Consensus'!$FV$9:$GC$60,'per month Consensus'!N$1,FALSE))</f>
        <v/>
      </c>
      <c r="CK71" s="18" t="str">
        <f>IF(ISNA(VLOOKUP($CE71,'quarters Consensus'!$FV$9:$GC$60,'per month Consensus'!O$1,FALSE)),"",VLOOKUP($CE71,'quarters Consensus'!$FV$9:$GC$60,'per month Consensus'!O$1,FALSE))</f>
        <v/>
      </c>
      <c r="CL71" s="18" t="str">
        <f>IF(ISNA(VLOOKUP($CE71,'quarters Consensus'!$FV$9:$GC$60,'per month Consensus'!P$1,FALSE)),"",VLOOKUP($CE71,'quarters Consensus'!$FV$9:$GC$60,'per month Consensus'!P$1,FALSE))</f>
        <v/>
      </c>
      <c r="CM71" s="18">
        <f>IF(ISNA(INDEX('annual Consensus'!$C$4:$AE$210,MATCH('per month Consensus'!$CE71,'annual Consensus'!$B$4:$B$210,0),MATCH('per month Consensus'!CM$4,'annual Consensus'!$C$3:$AE$3,0))),"",INDEX('annual Consensus'!$C$4:$AE$210,MATCH('per month Consensus'!$CE71,'annual Consensus'!$B$4:$B$210,0),MATCH('per month Consensus'!CM$4,'annual Consensus'!$C$3:$AE$3,0)))</f>
        <v>1.7435148123797408</v>
      </c>
      <c r="CN71" s="18">
        <f>IF(ISNA(INDEX('annual Consensus'!$C$4:$AE$210,MATCH('per month Consensus'!$CE71,'annual Consensus'!$B$4:$B$210,0),MATCH('per month Consensus'!CN$4,'annual Consensus'!$C$3:$AE$3,0))),"",INDEX('annual Consensus'!$C$4:$AE$210,MATCH('per month Consensus'!$CE71,'annual Consensus'!$B$4:$B$210,0),MATCH('per month Consensus'!CN$4,'annual Consensus'!$C$3:$AE$3,0)))</f>
        <v>0</v>
      </c>
      <c r="CO71" s="18">
        <f>IF(ISNA(INDEX('annual Consensus'!$C$4:$AE$210,MATCH('per month Consensus'!$CE71,'annual Consensus'!$B$4:$B$210,0),MATCH('per month Consensus'!CO$4,'annual Consensus'!$C$3:$AE$3,0))),"",INDEX('annual Consensus'!$C$4:$AE$210,MATCH('per month Consensus'!$CE71,'annual Consensus'!$B$4:$B$210,0),MATCH('per month Consensus'!CO$4,'annual Consensus'!$C$3:$AE$3,0)))</f>
        <v>0</v>
      </c>
      <c r="CP71" s="18">
        <f>IF(ISNA(INDEX('annual Consensus'!$C$4:$AE$210,MATCH('per month Consensus'!$CE71,'annual Consensus'!$B$4:$B$210,0),MATCH('per month Consensus'!CP$4,'annual Consensus'!$C$3:$AE$3,0))),"",INDEX('annual Consensus'!$C$4:$AE$210,MATCH('per month Consensus'!$CE71,'annual Consensus'!$B$4:$B$210,0),MATCH('per month Consensus'!CP$4,'annual Consensus'!$C$3:$AE$3,0)))</f>
        <v>0</v>
      </c>
      <c r="CQ71" s="18">
        <f>IF(ISNA(INDEX('annual Consensus'!$C$4:$AE$210,MATCH('per month Consensus'!$CE71,'annual Consensus'!$B$4:$B$210,0),MATCH('per month Consensus'!CQ$4,'annual Consensus'!$C$3:$AE$3,0))),"",INDEX('annual Consensus'!$C$4:$AE$210,MATCH('per month Consensus'!$CE71,'annual Consensus'!$B$4:$B$210,0),MATCH('per month Consensus'!CQ$4,'annual Consensus'!$C$3:$AE$3,0)))</f>
        <v>0</v>
      </c>
      <c r="CR71" s="18">
        <f>IF(ISNA(INDEX('annual Consensus'!$C$4:$AE$210,MATCH('per month Consensus'!$CE71,'annual Consensus'!$B$4:$B$210,0),MATCH('per month Consensus'!CR$4,'annual Consensus'!$C$3:$AE$3,0))),"",INDEX('annual Consensus'!$C$4:$AE$210,MATCH('per month Consensus'!$CE71,'annual Consensus'!$B$4:$B$210,0),MATCH('per month Consensus'!CR$4,'annual Consensus'!$C$3:$AE$3,0)))</f>
        <v>0</v>
      </c>
      <c r="CS71" s="18">
        <f>IF(ISNA(INDEX('annual Consensus'!$C$4:$AE$210,MATCH('per month Consensus'!$CE71,'annual Consensus'!$B$4:$B$210,0),MATCH('per month Consensus'!CS$4,'annual Consensus'!$C$3:$AE$3,0))),"",INDEX('annual Consensus'!$C$4:$AE$210,MATCH('per month Consensus'!$CE71,'annual Consensus'!$B$4:$B$210,0),MATCH('per month Consensus'!CS$4,'annual Consensus'!$C$3:$AE$3,0)))</f>
        <v>0</v>
      </c>
      <c r="CT71" s="18">
        <f>IF(ISNA(INDEX('annual Consensus'!$C$4:$AE$210,MATCH('per month Consensus'!$CE71,'annual Consensus'!$B$4:$B$210,0),MATCH('per month Consensus'!CT$4,'annual Consensus'!$C$3:$AE$3,0))),"",INDEX('annual Consensus'!$C$4:$AE$210,MATCH('per month Consensus'!$CE71,'annual Consensus'!$B$4:$B$210,0),MATCH('per month Consensus'!CT$4,'annual Consensus'!$C$3:$AE$3,0)))</f>
        <v>0</v>
      </c>
      <c r="CU71" s="18">
        <f>IF(ISNA(INDEX('annual Consensus'!$C$4:$AE$210,MATCH('per month Consensus'!$CE71,'annual Consensus'!$B$4:$B$210,0),MATCH('per month Consensus'!CU$4,'annual Consensus'!$C$3:$AE$3,0))),"",INDEX('annual Consensus'!$C$4:$AE$210,MATCH('per month Consensus'!$CE71,'annual Consensus'!$B$4:$B$210,0),MATCH('per month Consensus'!CU$4,'annual Consensus'!$C$3:$AE$3,0)))</f>
        <v>0</v>
      </c>
      <c r="CV71" s="18">
        <f>IF(ISNA(INDEX('annual Consensus'!$C$4:$AE$210,MATCH('per month Consensus'!$CE71,'annual Consensus'!$B$4:$B$210,0),MATCH('per month Consensus'!CV$4,'annual Consensus'!$C$3:$AE$3,0))),"",INDEX('annual Consensus'!$C$4:$AE$210,MATCH('per month Consensus'!$CE71,'annual Consensus'!$B$4:$B$210,0),MATCH('per month Consensus'!CV$4,'annual Consensus'!$C$3:$AE$3,0)))</f>
        <v>0</v>
      </c>
      <c r="CW71" s="18">
        <f>IF(ISNA(INDEX('annual Consensus'!$C$4:$AE$210,MATCH('per month Consensus'!$CE71,'annual Consensus'!$B$4:$B$210,0),MATCH('per month Consensus'!CW$4,'annual Consensus'!$C$3:$AE$3,0))),"",INDEX('annual Consensus'!$C$4:$AE$210,MATCH('per month Consensus'!$CE71,'annual Consensus'!$B$4:$B$210,0),MATCH('per month Consensus'!CW$4,'annual Consensus'!$C$3:$AE$3,0)))</f>
        <v>0</v>
      </c>
      <c r="CX71" s="18">
        <f>IF(ISNA(INDEX('annual Consensus'!$C$4:$AE$210,MATCH('per month Consensus'!$CE71,'annual Consensus'!$B$4:$B$210,0),MATCH('per month Consensus'!CX$4,'annual Consensus'!$C$3:$AE$3,0))),"",INDEX('annual Consensus'!$C$4:$AE$210,MATCH('per month Consensus'!$CE71,'annual Consensus'!$B$4:$B$210,0),MATCH('per month Consensus'!CX$4,'annual Consensus'!$C$3:$AE$3,0)))</f>
        <v>0</v>
      </c>
      <c r="CY71" s="18">
        <f>IF(ISNA(INDEX('annual Consensus'!$C$4:$AE$210,MATCH('per month Consensus'!$CE71,'annual Consensus'!$B$4:$B$210,0),MATCH('per month Consensus'!CY$4,'annual Consensus'!$C$3:$AE$3,0))),"",INDEX('annual Consensus'!$C$4:$AE$210,MATCH('per month Consensus'!$CE71,'annual Consensus'!$B$4:$B$210,0),MATCH('per month Consensus'!CY$4,'annual Consensus'!$C$3:$AE$3,0)))</f>
        <v>1.670491178519883</v>
      </c>
      <c r="CZ71" s="18">
        <f>IF(ISNA(INDEX('annual Consensus'!$C$4:$AE$210,MATCH('per month Consensus'!$CE71,'annual Consensus'!$B$4:$B$210,0),MATCH('per month Consensus'!CZ$4,'annual Consensus'!$C$3:$AE$3,0))),"",INDEX('annual Consensus'!$C$4:$AE$210,MATCH('per month Consensus'!$CE71,'annual Consensus'!$B$4:$B$210,0),MATCH('per month Consensus'!CZ$4,'annual Consensus'!$C$3:$AE$3,0)))</f>
        <v>0</v>
      </c>
      <c r="DA71" s="18">
        <f>IF(ISNA(INDEX('annual Consensus'!$C$4:$AE$210,MATCH('per month Consensus'!$CE71,'annual Consensus'!$B$4:$B$210,0),MATCH('per month Consensus'!DA$4,'annual Consensus'!$C$3:$AE$3,0))),"",INDEX('annual Consensus'!$C$4:$AE$210,MATCH('per month Consensus'!$CE71,'annual Consensus'!$B$4:$B$210,0),MATCH('per month Consensus'!DA$4,'annual Consensus'!$C$3:$AE$3,0)))</f>
        <v>0</v>
      </c>
      <c r="DB71" s="18">
        <f>IF(ISNA(INDEX('annual Consensus'!$C$4:$AE$210,MATCH('per month Consensus'!$CE71,'annual Consensus'!$B$4:$B$210,0),MATCH('per month Consensus'!DB$4,'annual Consensus'!$C$3:$AE$3,0))),"",INDEX('annual Consensus'!$C$4:$AE$210,MATCH('per month Consensus'!$CE71,'annual Consensus'!$B$4:$B$210,0),MATCH('per month Consensus'!DB$4,'annual Consensus'!$C$3:$AE$3,0)))</f>
        <v>0</v>
      </c>
      <c r="DC71" s="18" t="str">
        <f>IF(ISNA(INDEX('annual Consensus'!$C$4:$AE$210,MATCH('per month Consensus'!$CE71,'annual Consensus'!$B$4:$B$210,0),MATCH('per month Consensus'!DC$4,'annual Consensus'!$C$3:$AE$3,0))),"",INDEX('annual Consensus'!$C$4:$AE$210,MATCH('per month Consensus'!$CE71,'annual Consensus'!$B$4:$B$210,0),MATCH('per month Consensus'!DC$4,'annual Consensus'!$C$3:$AE$3,0)))</f>
        <v/>
      </c>
      <c r="DD71" s="18">
        <f>IF(ISNA(INDEX('annual Consensus'!$C$4:$AE$210,MATCH('per month Consensus'!$CE71,'annual Consensus'!$B$4:$B$210,0),MATCH('per month Consensus'!DD$4,'annual Consensus'!$C$3:$AE$3,0))),"",INDEX('annual Consensus'!$C$4:$AE$210,MATCH('per month Consensus'!$CE71,'annual Consensus'!$B$4:$B$210,0),MATCH('per month Consensus'!DD$4,'annual Consensus'!$C$3:$AE$3,0)))</f>
        <v>0</v>
      </c>
      <c r="DE71" s="18">
        <f>IF(ISNA(INDEX('annual Consensus'!$C$4:$AE$210,MATCH('per month Consensus'!$CE71,'annual Consensus'!$B$4:$B$210,0),MATCH('per month Consensus'!DE$4,'annual Consensus'!$C$3:$AE$3,0))),"",INDEX('annual Consensus'!$C$4:$AE$210,MATCH('per month Consensus'!$CE71,'annual Consensus'!$B$4:$B$210,0),MATCH('per month Consensus'!DE$4,'annual Consensus'!$C$3:$AE$3,0)))</f>
        <v>0</v>
      </c>
      <c r="DF71" s="18">
        <f>IF(ISNA(INDEX('annual Consensus'!$C$4:$AE$210,MATCH('per month Consensus'!$CE71,'annual Consensus'!$B$4:$B$210,0),MATCH('per month Consensus'!DF$4,'annual Consensus'!$C$3:$AE$3,0))),"",INDEX('annual Consensus'!$C$4:$AE$210,MATCH('per month Consensus'!$CE71,'annual Consensus'!$B$4:$B$210,0),MATCH('per month Consensus'!DF$4,'annual Consensus'!$C$3:$AE$3,0)))</f>
        <v>0</v>
      </c>
      <c r="DG71" s="18" t="str">
        <f>IF(ISNA(INDEX('annual Consensus'!$C$4:$AE$210,MATCH('per month Consensus'!$CE71,'annual Consensus'!$B$4:$B$210,0),MATCH('per month Consensus'!DG$4,'annual Consensus'!$C$3:$AE$3,0))),"",INDEX('annual Consensus'!$C$4:$AE$210,MATCH('per month Consensus'!$CE71,'annual Consensus'!$B$4:$B$210,0),MATCH('per month Consensus'!DG$4,'annual Consensus'!$C$3:$AE$3,0)))</f>
        <v/>
      </c>
      <c r="DH71" s="18">
        <f>IF(ISNA(INDEX('annual Consensus'!$C$4:$AE$210,MATCH('per month Consensus'!$CE71,'annual Consensus'!$B$4:$B$210,0),MATCH('per month Consensus'!DH$4,'annual Consensus'!$C$3:$AE$3,0))),"",INDEX('annual Consensus'!$C$4:$AE$210,MATCH('per month Consensus'!$CE71,'annual Consensus'!$B$4:$B$210,0),MATCH('per month Consensus'!DH$4,'annual Consensus'!$C$3:$AE$3,0)))</f>
        <v>0</v>
      </c>
      <c r="DI71" s="18">
        <f>IF(ISNA(INDEX('annual Consensus'!$C$4:$AE$210,MATCH('per month Consensus'!$CE71,'annual Consensus'!$B$4:$B$210,0),MATCH('per month Consensus'!DI$4,'annual Consensus'!$C$3:$AE$3,0))),"",INDEX('annual Consensus'!$C$4:$AE$210,MATCH('per month Consensus'!$CE71,'annual Consensus'!$B$4:$B$210,0),MATCH('per month Consensus'!DI$4,'annual Consensus'!$C$3:$AE$3,0)))</f>
        <v>0</v>
      </c>
      <c r="DJ71" s="18">
        <f>IF(ISNA(INDEX('annual Consensus'!$C$4:$AE$210,MATCH('per month Consensus'!$CE71,'annual Consensus'!$B$4:$B$210,0),MATCH('per month Consensus'!DJ$4,'annual Consensus'!$C$3:$AE$3,0))),"",INDEX('annual Consensus'!$C$4:$AE$210,MATCH('per month Consensus'!$CE71,'annual Consensus'!$B$4:$B$210,0),MATCH('per month Consensus'!DJ$4,'annual Consensus'!$C$3:$AE$3,0)))</f>
        <v>0</v>
      </c>
      <c r="DK71" s="18" t="str">
        <f>IF(ISNA(INDEX('annual Consensus'!$C$4:$AE$210,MATCH('per month Consensus'!$CE71,'annual Consensus'!$B$4:$B$210,0),MATCH('per month Consensus'!DK$4,'annual Consensus'!$C$3:$AE$3,0))),"",INDEX('annual Consensus'!$C$4:$AE$210,MATCH('per month Consensus'!$CE71,'annual Consensus'!$B$4:$B$210,0),MATCH('per month Consensus'!DK$4,'annual Consensus'!$C$3:$AE$3,0)))</f>
        <v/>
      </c>
      <c r="DL71" s="18">
        <f>IF(ISNA(INDEX('annual Consensus'!$C$4:$AE$210,MATCH('per month Consensus'!$CE71,'annual Consensus'!$B$4:$B$210,0),MATCH('per month Consensus'!DL$4,'annual Consensus'!$C$3:$AE$3,0))),"",INDEX('annual Consensus'!$C$4:$AE$210,MATCH('per month Consensus'!$CE71,'annual Consensus'!$B$4:$B$210,0),MATCH('per month Consensus'!DL$4,'annual Consensus'!$C$3:$AE$3,0)))</f>
        <v>0</v>
      </c>
      <c r="DM71" s="18">
        <f>IF(ISNA(INDEX('annual Consensus'!$C$4:$AE$210,MATCH('per month Consensus'!$CE71,'annual Consensus'!$B$4:$B$210,0),MATCH('per month Consensus'!DM$4,'annual Consensus'!$C$3:$AE$3,0))),"",INDEX('annual Consensus'!$C$4:$AE$210,MATCH('per month Consensus'!$CE71,'annual Consensus'!$B$4:$B$210,0),MATCH('per month Consensus'!DM$4,'annual Consensus'!$C$3:$AE$3,0)))</f>
        <v>0</v>
      </c>
      <c r="DN71" s="18">
        <f>IF(ISNA(INDEX('annual Consensus'!$C$4:$AE$210,MATCH('per month Consensus'!$CE71,'annual Consensus'!$B$4:$B$210,0),MATCH('per month Consensus'!DN$4,'annual Consensus'!$C$3:$AE$3,0))),"",INDEX('annual Consensus'!$C$4:$AE$210,MATCH('per month Consensus'!$CE71,'annual Consensus'!$B$4:$B$210,0),MATCH('per month Consensus'!DN$4,'annual Consensus'!$C$3:$AE$3,0)))</f>
        <v>0</v>
      </c>
      <c r="DO71" s="18" t="str">
        <f>IF(ISNA(INDEX('annual Consensus'!$C$4:$AE$210,MATCH('per month Consensus'!$CE71,'annual Consensus'!$B$4:$B$210,0),MATCH('per month Consensus'!DO$4,'annual Consensus'!$C$3:$AE$3,0))),"",INDEX('annual Consensus'!$C$4:$AE$210,MATCH('per month Consensus'!$CE71,'annual Consensus'!$B$4:$B$210,0),MATCH('per month Consensus'!DO$4,'annual Consensus'!$C$3:$AE$3,0)))</f>
        <v/>
      </c>
      <c r="DR71" s="18">
        <f t="shared" si="36"/>
        <v>1.7435148123797408</v>
      </c>
      <c r="DS71" s="18" t="str">
        <f t="shared" si="37"/>
        <v/>
      </c>
      <c r="DT71" s="18" t="str">
        <f t="shared" si="38"/>
        <v/>
      </c>
      <c r="DU71" s="18" t="str">
        <f t="shared" si="39"/>
        <v/>
      </c>
      <c r="DV71" s="18" t="str">
        <f t="shared" si="40"/>
        <v/>
      </c>
      <c r="DW71" s="18" t="str">
        <f t="shared" si="41"/>
        <v/>
      </c>
      <c r="DX71" s="18" t="str">
        <f t="shared" si="42"/>
        <v/>
      </c>
      <c r="DY71" s="18" t="str">
        <f t="shared" si="43"/>
        <v/>
      </c>
      <c r="DZ71" s="18" t="str">
        <f t="shared" si="44"/>
        <v/>
      </c>
      <c r="EA71" s="18" t="str">
        <f t="shared" si="45"/>
        <v/>
      </c>
      <c r="EB71" s="18" t="str">
        <f t="shared" si="46"/>
        <v/>
      </c>
      <c r="EC71" s="18" t="str">
        <f t="shared" si="47"/>
        <v/>
      </c>
      <c r="ED71" s="18">
        <f t="shared" si="48"/>
        <v>1.670491178519883</v>
      </c>
      <c r="EE71" s="18" t="str">
        <f t="shared" si="49"/>
        <v/>
      </c>
      <c r="EF71" s="18" t="str">
        <f t="shared" si="50"/>
        <v/>
      </c>
      <c r="EG71" s="18" t="str">
        <f t="shared" si="51"/>
        <v/>
      </c>
      <c r="EH71" s="18" t="str">
        <f t="shared" si="52"/>
        <v/>
      </c>
      <c r="EI71" s="18" t="str">
        <f t="shared" si="53"/>
        <v/>
      </c>
      <c r="EJ71" s="18" t="str">
        <f t="shared" si="54"/>
        <v/>
      </c>
      <c r="EK71" s="18" t="str">
        <f t="shared" si="55"/>
        <v/>
      </c>
      <c r="EL71" s="18" t="str">
        <f t="shared" si="56"/>
        <v/>
      </c>
      <c r="EM71" s="18" t="str">
        <f t="shared" si="57"/>
        <v/>
      </c>
      <c r="EN71" s="18" t="str">
        <f t="shared" si="58"/>
        <v/>
      </c>
      <c r="EO71" s="18" t="str">
        <f t="shared" si="59"/>
        <v/>
      </c>
      <c r="EP71" s="18" t="str">
        <f t="shared" si="60"/>
        <v/>
      </c>
      <c r="EQ71" s="18" t="str">
        <f t="shared" si="61"/>
        <v/>
      </c>
      <c r="ER71" s="18" t="str">
        <f t="shared" si="62"/>
        <v/>
      </c>
      <c r="ES71" s="18" t="str">
        <f t="shared" si="63"/>
        <v/>
      </c>
      <c r="ET71" s="18" t="str">
        <f t="shared" si="64"/>
        <v/>
      </c>
      <c r="EV71" s="86">
        <v>37987</v>
      </c>
      <c r="EW71" s="57" t="str">
        <f>IF(ISNA(VLOOKUP('per month Consensus'!$EV71,'5y averages Consensus'!$AG$9:$AK$36,'per month Consensus'!EW$2,FALSE)),"",VLOOKUP('per month Consensus'!$EV71,'5y averages Consensus'!$AG$9:$AK$36,'per month Consensus'!EW$2,FALSE))</f>
        <v/>
      </c>
      <c r="EX71" s="48" t="str">
        <f>IF(ISNA(VLOOKUP('per month Consensus'!$EV71,'5y averages Consensus'!$AG$9:$AK$36,'per month Consensus'!EX$2,FALSE)),"",VLOOKUP('per month Consensus'!$EV71,'5y averages Consensus'!$AG$9:$AK$36,'per month Consensus'!EX$2,FALSE))</f>
        <v/>
      </c>
      <c r="EY71" s="48" t="str">
        <f>IF(ISNA(VLOOKUP('per month Consensus'!$EV71,'5y averages Consensus'!$AG$9:$AK$36,'per month Consensus'!EY$2,FALSE)),"",VLOOKUP('per month Consensus'!$EV71,'5y averages Consensus'!$AG$9:$AK$36,'per month Consensus'!EY$2,FALSE))</f>
        <v/>
      </c>
      <c r="EZ71" s="49" t="str">
        <f>IF(ISNA(VLOOKUP('per month Consensus'!$EV71,'5y averages Consensus'!$AG$9:$AK$36,'per month Consensus'!EZ$2,FALSE)),"",VLOOKUP('per month Consensus'!$EV71,'5y averages Consensus'!$AG$9:$AK$36,'per month Consensus'!EZ$2,FALSE))</f>
        <v/>
      </c>
      <c r="FB71" s="53" t="str">
        <f t="shared" si="65"/>
        <v/>
      </c>
      <c r="FC71" s="53" t="str">
        <f t="shared" si="66"/>
        <v/>
      </c>
      <c r="FD71" s="53" t="str">
        <f t="shared" si="67"/>
        <v/>
      </c>
      <c r="FE71" s="53" t="str">
        <f t="shared" si="68"/>
        <v/>
      </c>
    </row>
    <row r="72" spans="2:161" x14ac:dyDescent="0.25">
      <c r="B72" s="22">
        <v>39904</v>
      </c>
      <c r="C72" s="18">
        <f>VLOOKUP($B72,'Data Consensus annual'!$BH$9:$BN$215,'per month Consensus'!C$1, FALSE)</f>
        <v>0.43849419243256582</v>
      </c>
      <c r="D72" s="18">
        <f>VLOOKUP($B72,'Data Consensus annual'!$BH$9:$BN$215,'per month Consensus'!D$1, FALSE)</f>
        <v>1.275798351409017</v>
      </c>
      <c r="E72" s="18">
        <f>VLOOKUP($B72,'Data Consensus annual'!$BH$9:$BN$215,'per month Consensus'!E$1, FALSE)</f>
        <v>1.6031458333333339</v>
      </c>
      <c r="F72" s="18">
        <f>VLOOKUP($B72,'Data Consensus annual'!$BH$9:$BN$215,'per month Consensus'!F$1, FALSE)</f>
        <v>1.823100649350649</v>
      </c>
      <c r="G72" s="18">
        <f>VLOOKUP($B72,'Data Consensus annual'!$BH$9:$BN$215,'per month Consensus'!G$1, FALSE)</f>
        <v>1.929078571428571</v>
      </c>
      <c r="H72" s="18">
        <f>VLOOKUP($B72,'Data Consensus annual'!$BH$9:$BN$215,'per month Consensus'!H$1, FALSE)</f>
        <v>1.9524087301587301</v>
      </c>
      <c r="I72" s="5"/>
      <c r="J72" s="27"/>
      <c r="K72" s="5"/>
      <c r="L72" s="5"/>
      <c r="M72" s="5"/>
      <c r="N72" s="5"/>
      <c r="CE72" s="14">
        <v>38018</v>
      </c>
      <c r="CF72" s="18" t="str">
        <f>IF(ISNA(VLOOKUP($CE72,'quarters Consensus'!$FV$9:$GC$60,'per month Consensus'!J$1,FALSE)),"",VLOOKUP($CE72,'quarters Consensus'!$FV$9:$GC$60,'per month Consensus'!J$1,FALSE))</f>
        <v/>
      </c>
      <c r="CG72" s="18" t="str">
        <f>IF(ISNA(VLOOKUP($CE72,'quarters Consensus'!$FV$9:$GC$60,'per month Consensus'!K$1,FALSE)),"",VLOOKUP($CE72,'quarters Consensus'!$FV$9:$GC$60,'per month Consensus'!K$1,FALSE))</f>
        <v/>
      </c>
      <c r="CH72" s="18" t="str">
        <f>IF(ISNA(VLOOKUP($CE72,'quarters Consensus'!$FV$9:$GC$60,'per month Consensus'!L$1,FALSE)),"",VLOOKUP($CE72,'quarters Consensus'!$FV$9:$GC$60,'per month Consensus'!L$1,FALSE))</f>
        <v/>
      </c>
      <c r="CI72" s="18" t="str">
        <f>IF(ISNA(VLOOKUP($CE72,'quarters Consensus'!$FV$9:$GC$60,'per month Consensus'!M$1,FALSE)),"",VLOOKUP($CE72,'quarters Consensus'!$FV$9:$GC$60,'per month Consensus'!M$1,FALSE))</f>
        <v/>
      </c>
      <c r="CJ72" s="18" t="str">
        <f>IF(ISNA(VLOOKUP($CE72,'quarters Consensus'!$FV$9:$GC$60,'per month Consensus'!N$1,FALSE)),"",VLOOKUP($CE72,'quarters Consensus'!$FV$9:$GC$60,'per month Consensus'!N$1,FALSE))</f>
        <v/>
      </c>
      <c r="CK72" s="18" t="str">
        <f>IF(ISNA(VLOOKUP($CE72,'quarters Consensus'!$FV$9:$GC$60,'per month Consensus'!O$1,FALSE)),"",VLOOKUP($CE72,'quarters Consensus'!$FV$9:$GC$60,'per month Consensus'!O$1,FALSE))</f>
        <v/>
      </c>
      <c r="CL72" s="18" t="str">
        <f>IF(ISNA(VLOOKUP($CE72,'quarters Consensus'!$FV$9:$GC$60,'per month Consensus'!P$1,FALSE)),"",VLOOKUP($CE72,'quarters Consensus'!$FV$9:$GC$60,'per month Consensus'!P$1,FALSE))</f>
        <v/>
      </c>
      <c r="CM72" s="18">
        <f>IF(ISNA(INDEX('annual Consensus'!$C$4:$AE$210,MATCH('per month Consensus'!$CE72,'annual Consensus'!$B$4:$B$210,0),MATCH('per month Consensus'!CM$4,'annual Consensus'!$C$3:$AE$3,0))),"",INDEX('annual Consensus'!$C$4:$AE$210,MATCH('per month Consensus'!$CE72,'annual Consensus'!$B$4:$B$210,0),MATCH('per month Consensus'!CM$4,'annual Consensus'!$C$3:$AE$3,0)))</f>
        <v>1.7217819901784748</v>
      </c>
      <c r="CN72" s="18">
        <f>IF(ISNA(INDEX('annual Consensus'!$C$4:$AE$210,MATCH('per month Consensus'!$CE72,'annual Consensus'!$B$4:$B$210,0),MATCH('per month Consensus'!CN$4,'annual Consensus'!$C$3:$AE$3,0))),"",INDEX('annual Consensus'!$C$4:$AE$210,MATCH('per month Consensus'!$CE72,'annual Consensus'!$B$4:$B$210,0),MATCH('per month Consensus'!CN$4,'annual Consensus'!$C$3:$AE$3,0)))</f>
        <v>0</v>
      </c>
      <c r="CO72" s="18">
        <f>IF(ISNA(INDEX('annual Consensus'!$C$4:$AE$210,MATCH('per month Consensus'!$CE72,'annual Consensus'!$B$4:$B$210,0),MATCH('per month Consensus'!CO$4,'annual Consensus'!$C$3:$AE$3,0))),"",INDEX('annual Consensus'!$C$4:$AE$210,MATCH('per month Consensus'!$CE72,'annual Consensus'!$B$4:$B$210,0),MATCH('per month Consensus'!CO$4,'annual Consensus'!$C$3:$AE$3,0)))</f>
        <v>0</v>
      </c>
      <c r="CP72" s="18">
        <f>IF(ISNA(INDEX('annual Consensus'!$C$4:$AE$210,MATCH('per month Consensus'!$CE72,'annual Consensus'!$B$4:$B$210,0),MATCH('per month Consensus'!CP$4,'annual Consensus'!$C$3:$AE$3,0))),"",INDEX('annual Consensus'!$C$4:$AE$210,MATCH('per month Consensus'!$CE72,'annual Consensus'!$B$4:$B$210,0),MATCH('per month Consensus'!CP$4,'annual Consensus'!$C$3:$AE$3,0)))</f>
        <v>0</v>
      </c>
      <c r="CQ72" s="18">
        <f>IF(ISNA(INDEX('annual Consensus'!$C$4:$AE$210,MATCH('per month Consensus'!$CE72,'annual Consensus'!$B$4:$B$210,0),MATCH('per month Consensus'!CQ$4,'annual Consensus'!$C$3:$AE$3,0))),"",INDEX('annual Consensus'!$C$4:$AE$210,MATCH('per month Consensus'!$CE72,'annual Consensus'!$B$4:$B$210,0),MATCH('per month Consensus'!CQ$4,'annual Consensus'!$C$3:$AE$3,0)))</f>
        <v>0</v>
      </c>
      <c r="CR72" s="18">
        <f>IF(ISNA(INDEX('annual Consensus'!$C$4:$AE$210,MATCH('per month Consensus'!$CE72,'annual Consensus'!$B$4:$B$210,0),MATCH('per month Consensus'!CR$4,'annual Consensus'!$C$3:$AE$3,0))),"",INDEX('annual Consensus'!$C$4:$AE$210,MATCH('per month Consensus'!$CE72,'annual Consensus'!$B$4:$B$210,0),MATCH('per month Consensus'!CR$4,'annual Consensus'!$C$3:$AE$3,0)))</f>
        <v>0</v>
      </c>
      <c r="CS72" s="18">
        <f>IF(ISNA(INDEX('annual Consensus'!$C$4:$AE$210,MATCH('per month Consensus'!$CE72,'annual Consensus'!$B$4:$B$210,0),MATCH('per month Consensus'!CS$4,'annual Consensus'!$C$3:$AE$3,0))),"",INDEX('annual Consensus'!$C$4:$AE$210,MATCH('per month Consensus'!$CE72,'annual Consensus'!$B$4:$B$210,0),MATCH('per month Consensus'!CS$4,'annual Consensus'!$C$3:$AE$3,0)))</f>
        <v>0</v>
      </c>
      <c r="CT72" s="18">
        <f>IF(ISNA(INDEX('annual Consensus'!$C$4:$AE$210,MATCH('per month Consensus'!$CE72,'annual Consensus'!$B$4:$B$210,0),MATCH('per month Consensus'!CT$4,'annual Consensus'!$C$3:$AE$3,0))),"",INDEX('annual Consensus'!$C$4:$AE$210,MATCH('per month Consensus'!$CE72,'annual Consensus'!$B$4:$B$210,0),MATCH('per month Consensus'!CT$4,'annual Consensus'!$C$3:$AE$3,0)))</f>
        <v>0</v>
      </c>
      <c r="CU72" s="18">
        <f>IF(ISNA(INDEX('annual Consensus'!$C$4:$AE$210,MATCH('per month Consensus'!$CE72,'annual Consensus'!$B$4:$B$210,0),MATCH('per month Consensus'!CU$4,'annual Consensus'!$C$3:$AE$3,0))),"",INDEX('annual Consensus'!$C$4:$AE$210,MATCH('per month Consensus'!$CE72,'annual Consensus'!$B$4:$B$210,0),MATCH('per month Consensus'!CU$4,'annual Consensus'!$C$3:$AE$3,0)))</f>
        <v>0</v>
      </c>
      <c r="CV72" s="18">
        <f>IF(ISNA(INDEX('annual Consensus'!$C$4:$AE$210,MATCH('per month Consensus'!$CE72,'annual Consensus'!$B$4:$B$210,0),MATCH('per month Consensus'!CV$4,'annual Consensus'!$C$3:$AE$3,0))),"",INDEX('annual Consensus'!$C$4:$AE$210,MATCH('per month Consensus'!$CE72,'annual Consensus'!$B$4:$B$210,0),MATCH('per month Consensus'!CV$4,'annual Consensus'!$C$3:$AE$3,0)))</f>
        <v>0</v>
      </c>
      <c r="CW72" s="18">
        <f>IF(ISNA(INDEX('annual Consensus'!$C$4:$AE$210,MATCH('per month Consensus'!$CE72,'annual Consensus'!$B$4:$B$210,0),MATCH('per month Consensus'!CW$4,'annual Consensus'!$C$3:$AE$3,0))),"",INDEX('annual Consensus'!$C$4:$AE$210,MATCH('per month Consensus'!$CE72,'annual Consensus'!$B$4:$B$210,0),MATCH('per month Consensus'!CW$4,'annual Consensus'!$C$3:$AE$3,0)))</f>
        <v>0</v>
      </c>
      <c r="CX72" s="18">
        <f>IF(ISNA(INDEX('annual Consensus'!$C$4:$AE$210,MATCH('per month Consensus'!$CE72,'annual Consensus'!$B$4:$B$210,0),MATCH('per month Consensus'!CX$4,'annual Consensus'!$C$3:$AE$3,0))),"",INDEX('annual Consensus'!$C$4:$AE$210,MATCH('per month Consensus'!$CE72,'annual Consensus'!$B$4:$B$210,0),MATCH('per month Consensus'!CX$4,'annual Consensus'!$C$3:$AE$3,0)))</f>
        <v>1.6847945291667932</v>
      </c>
      <c r="CY72" s="18">
        <f>IF(ISNA(INDEX('annual Consensus'!$C$4:$AE$210,MATCH('per month Consensus'!$CE72,'annual Consensus'!$B$4:$B$210,0),MATCH('per month Consensus'!CY$4,'annual Consensus'!$C$3:$AE$3,0))),"",INDEX('annual Consensus'!$C$4:$AE$210,MATCH('per month Consensus'!$CE72,'annual Consensus'!$B$4:$B$210,0),MATCH('per month Consensus'!CY$4,'annual Consensus'!$C$3:$AE$3,0)))</f>
        <v>0</v>
      </c>
      <c r="CZ72" s="18">
        <f>IF(ISNA(INDEX('annual Consensus'!$C$4:$AE$210,MATCH('per month Consensus'!$CE72,'annual Consensus'!$B$4:$B$210,0),MATCH('per month Consensus'!CZ$4,'annual Consensus'!$C$3:$AE$3,0))),"",INDEX('annual Consensus'!$C$4:$AE$210,MATCH('per month Consensus'!$CE72,'annual Consensus'!$B$4:$B$210,0),MATCH('per month Consensus'!CZ$4,'annual Consensus'!$C$3:$AE$3,0)))</f>
        <v>0</v>
      </c>
      <c r="DA72" s="18">
        <f>IF(ISNA(INDEX('annual Consensus'!$C$4:$AE$210,MATCH('per month Consensus'!$CE72,'annual Consensus'!$B$4:$B$210,0),MATCH('per month Consensus'!DA$4,'annual Consensus'!$C$3:$AE$3,0))),"",INDEX('annual Consensus'!$C$4:$AE$210,MATCH('per month Consensus'!$CE72,'annual Consensus'!$B$4:$B$210,0),MATCH('per month Consensus'!DA$4,'annual Consensus'!$C$3:$AE$3,0)))</f>
        <v>0</v>
      </c>
      <c r="DB72" s="18">
        <f>IF(ISNA(INDEX('annual Consensus'!$C$4:$AE$210,MATCH('per month Consensus'!$CE72,'annual Consensus'!$B$4:$B$210,0),MATCH('per month Consensus'!DB$4,'annual Consensus'!$C$3:$AE$3,0))),"",INDEX('annual Consensus'!$C$4:$AE$210,MATCH('per month Consensus'!$CE72,'annual Consensus'!$B$4:$B$210,0),MATCH('per month Consensus'!DB$4,'annual Consensus'!$C$3:$AE$3,0)))</f>
        <v>0</v>
      </c>
      <c r="DC72" s="18">
        <f>IF(ISNA(INDEX('annual Consensus'!$C$4:$AE$210,MATCH('per month Consensus'!$CE72,'annual Consensus'!$B$4:$B$210,0),MATCH('per month Consensus'!DC$4,'annual Consensus'!$C$3:$AE$3,0))),"",INDEX('annual Consensus'!$C$4:$AE$210,MATCH('per month Consensus'!$CE72,'annual Consensus'!$B$4:$B$210,0),MATCH('per month Consensus'!DC$4,'annual Consensus'!$C$3:$AE$3,0)))</f>
        <v>0</v>
      </c>
      <c r="DD72" s="18">
        <f>IF(ISNA(INDEX('annual Consensus'!$C$4:$AE$210,MATCH('per month Consensus'!$CE72,'annual Consensus'!$B$4:$B$210,0),MATCH('per month Consensus'!DD$4,'annual Consensus'!$C$3:$AE$3,0))),"",INDEX('annual Consensus'!$C$4:$AE$210,MATCH('per month Consensus'!$CE72,'annual Consensus'!$B$4:$B$210,0),MATCH('per month Consensus'!DD$4,'annual Consensus'!$C$3:$AE$3,0)))</f>
        <v>0</v>
      </c>
      <c r="DE72" s="18">
        <f>IF(ISNA(INDEX('annual Consensus'!$C$4:$AE$210,MATCH('per month Consensus'!$CE72,'annual Consensus'!$B$4:$B$210,0),MATCH('per month Consensus'!DE$4,'annual Consensus'!$C$3:$AE$3,0))),"",INDEX('annual Consensus'!$C$4:$AE$210,MATCH('per month Consensus'!$CE72,'annual Consensus'!$B$4:$B$210,0),MATCH('per month Consensus'!DE$4,'annual Consensus'!$C$3:$AE$3,0)))</f>
        <v>0</v>
      </c>
      <c r="DF72" s="18">
        <f>IF(ISNA(INDEX('annual Consensus'!$C$4:$AE$210,MATCH('per month Consensus'!$CE72,'annual Consensus'!$B$4:$B$210,0),MATCH('per month Consensus'!DF$4,'annual Consensus'!$C$3:$AE$3,0))),"",INDEX('annual Consensus'!$C$4:$AE$210,MATCH('per month Consensus'!$CE72,'annual Consensus'!$B$4:$B$210,0),MATCH('per month Consensus'!DF$4,'annual Consensus'!$C$3:$AE$3,0)))</f>
        <v>0</v>
      </c>
      <c r="DG72" s="18">
        <f>IF(ISNA(INDEX('annual Consensus'!$C$4:$AE$210,MATCH('per month Consensus'!$CE72,'annual Consensus'!$B$4:$B$210,0),MATCH('per month Consensus'!DG$4,'annual Consensus'!$C$3:$AE$3,0))),"",INDEX('annual Consensus'!$C$4:$AE$210,MATCH('per month Consensus'!$CE72,'annual Consensus'!$B$4:$B$210,0),MATCH('per month Consensus'!DG$4,'annual Consensus'!$C$3:$AE$3,0)))</f>
        <v>0</v>
      </c>
      <c r="DH72" s="18">
        <f>IF(ISNA(INDEX('annual Consensus'!$C$4:$AE$210,MATCH('per month Consensus'!$CE72,'annual Consensus'!$B$4:$B$210,0),MATCH('per month Consensus'!DH$4,'annual Consensus'!$C$3:$AE$3,0))),"",INDEX('annual Consensus'!$C$4:$AE$210,MATCH('per month Consensus'!$CE72,'annual Consensus'!$B$4:$B$210,0),MATCH('per month Consensus'!DH$4,'annual Consensus'!$C$3:$AE$3,0)))</f>
        <v>0</v>
      </c>
      <c r="DI72" s="18">
        <f>IF(ISNA(INDEX('annual Consensus'!$C$4:$AE$210,MATCH('per month Consensus'!$CE72,'annual Consensus'!$B$4:$B$210,0),MATCH('per month Consensus'!DI$4,'annual Consensus'!$C$3:$AE$3,0))),"",INDEX('annual Consensus'!$C$4:$AE$210,MATCH('per month Consensus'!$CE72,'annual Consensus'!$B$4:$B$210,0),MATCH('per month Consensus'!DI$4,'annual Consensus'!$C$3:$AE$3,0)))</f>
        <v>0</v>
      </c>
      <c r="DJ72" s="18">
        <f>IF(ISNA(INDEX('annual Consensus'!$C$4:$AE$210,MATCH('per month Consensus'!$CE72,'annual Consensus'!$B$4:$B$210,0),MATCH('per month Consensus'!DJ$4,'annual Consensus'!$C$3:$AE$3,0))),"",INDEX('annual Consensus'!$C$4:$AE$210,MATCH('per month Consensus'!$CE72,'annual Consensus'!$B$4:$B$210,0),MATCH('per month Consensus'!DJ$4,'annual Consensus'!$C$3:$AE$3,0)))</f>
        <v>0</v>
      </c>
      <c r="DK72" s="18">
        <f>IF(ISNA(INDEX('annual Consensus'!$C$4:$AE$210,MATCH('per month Consensus'!$CE72,'annual Consensus'!$B$4:$B$210,0),MATCH('per month Consensus'!DK$4,'annual Consensus'!$C$3:$AE$3,0))),"",INDEX('annual Consensus'!$C$4:$AE$210,MATCH('per month Consensus'!$CE72,'annual Consensus'!$B$4:$B$210,0),MATCH('per month Consensus'!DK$4,'annual Consensus'!$C$3:$AE$3,0)))</f>
        <v>0</v>
      </c>
      <c r="DL72" s="18">
        <f>IF(ISNA(INDEX('annual Consensus'!$C$4:$AE$210,MATCH('per month Consensus'!$CE72,'annual Consensus'!$B$4:$B$210,0),MATCH('per month Consensus'!DL$4,'annual Consensus'!$C$3:$AE$3,0))),"",INDEX('annual Consensus'!$C$4:$AE$210,MATCH('per month Consensus'!$CE72,'annual Consensus'!$B$4:$B$210,0),MATCH('per month Consensus'!DL$4,'annual Consensus'!$C$3:$AE$3,0)))</f>
        <v>0</v>
      </c>
      <c r="DM72" s="18">
        <f>IF(ISNA(INDEX('annual Consensus'!$C$4:$AE$210,MATCH('per month Consensus'!$CE72,'annual Consensus'!$B$4:$B$210,0),MATCH('per month Consensus'!DM$4,'annual Consensus'!$C$3:$AE$3,0))),"",INDEX('annual Consensus'!$C$4:$AE$210,MATCH('per month Consensus'!$CE72,'annual Consensus'!$B$4:$B$210,0),MATCH('per month Consensus'!DM$4,'annual Consensus'!$C$3:$AE$3,0)))</f>
        <v>0</v>
      </c>
      <c r="DN72" s="18">
        <f>IF(ISNA(INDEX('annual Consensus'!$C$4:$AE$210,MATCH('per month Consensus'!$CE72,'annual Consensus'!$B$4:$B$210,0),MATCH('per month Consensus'!DN$4,'annual Consensus'!$C$3:$AE$3,0))),"",INDEX('annual Consensus'!$C$4:$AE$210,MATCH('per month Consensus'!$CE72,'annual Consensus'!$B$4:$B$210,0),MATCH('per month Consensus'!DN$4,'annual Consensus'!$C$3:$AE$3,0)))</f>
        <v>0</v>
      </c>
      <c r="DO72" s="18">
        <f>IF(ISNA(INDEX('annual Consensus'!$C$4:$AE$210,MATCH('per month Consensus'!$CE72,'annual Consensus'!$B$4:$B$210,0),MATCH('per month Consensus'!DO$4,'annual Consensus'!$C$3:$AE$3,0))),"",INDEX('annual Consensus'!$C$4:$AE$210,MATCH('per month Consensus'!$CE72,'annual Consensus'!$B$4:$B$210,0),MATCH('per month Consensus'!DO$4,'annual Consensus'!$C$3:$AE$3,0)))</f>
        <v>0</v>
      </c>
      <c r="DR72" s="18">
        <f t="shared" si="36"/>
        <v>1.7217819901784748</v>
      </c>
      <c r="DS72" s="18" t="str">
        <f t="shared" si="37"/>
        <v/>
      </c>
      <c r="DT72" s="18" t="str">
        <f t="shared" si="38"/>
        <v/>
      </c>
      <c r="DU72" s="18" t="str">
        <f t="shared" si="39"/>
        <v/>
      </c>
      <c r="DV72" s="18" t="str">
        <f t="shared" si="40"/>
        <v/>
      </c>
      <c r="DW72" s="18" t="str">
        <f t="shared" si="41"/>
        <v/>
      </c>
      <c r="DX72" s="18" t="str">
        <f t="shared" si="42"/>
        <v/>
      </c>
      <c r="DY72" s="18" t="str">
        <f t="shared" si="43"/>
        <v/>
      </c>
      <c r="DZ72" s="18" t="str">
        <f t="shared" si="44"/>
        <v/>
      </c>
      <c r="EA72" s="18" t="str">
        <f t="shared" si="45"/>
        <v/>
      </c>
      <c r="EB72" s="18" t="str">
        <f t="shared" si="46"/>
        <v/>
      </c>
      <c r="EC72" s="18">
        <f t="shared" si="47"/>
        <v>1.6847945291667932</v>
      </c>
      <c r="ED72" s="18" t="str">
        <f t="shared" si="48"/>
        <v/>
      </c>
      <c r="EE72" s="18" t="str">
        <f t="shared" si="49"/>
        <v/>
      </c>
      <c r="EF72" s="18" t="str">
        <f t="shared" si="50"/>
        <v/>
      </c>
      <c r="EG72" s="18" t="str">
        <f t="shared" si="51"/>
        <v/>
      </c>
      <c r="EH72" s="18" t="str">
        <f t="shared" si="52"/>
        <v/>
      </c>
      <c r="EI72" s="18" t="str">
        <f t="shared" si="53"/>
        <v/>
      </c>
      <c r="EJ72" s="18" t="str">
        <f t="shared" si="54"/>
        <v/>
      </c>
      <c r="EK72" s="18" t="str">
        <f t="shared" si="55"/>
        <v/>
      </c>
      <c r="EL72" s="18" t="str">
        <f t="shared" si="56"/>
        <v/>
      </c>
      <c r="EM72" s="18" t="str">
        <f t="shared" si="57"/>
        <v/>
      </c>
      <c r="EN72" s="18" t="str">
        <f t="shared" si="58"/>
        <v/>
      </c>
      <c r="EO72" s="18" t="str">
        <f t="shared" si="59"/>
        <v/>
      </c>
      <c r="EP72" s="18" t="str">
        <f t="shared" si="60"/>
        <v/>
      </c>
      <c r="EQ72" s="18" t="str">
        <f t="shared" si="61"/>
        <v/>
      </c>
      <c r="ER72" s="18" t="str">
        <f t="shared" si="62"/>
        <v/>
      </c>
      <c r="ES72" s="18" t="str">
        <f t="shared" si="63"/>
        <v/>
      </c>
      <c r="ET72" s="18" t="str">
        <f t="shared" si="64"/>
        <v/>
      </c>
      <c r="EV72" s="86">
        <v>38018</v>
      </c>
      <c r="EW72" s="57" t="str">
        <f>IF(ISNA(VLOOKUP('per month Consensus'!$EV72,'5y averages Consensus'!$AG$9:$AK$36,'per month Consensus'!EW$2,FALSE)),"",VLOOKUP('per month Consensus'!$EV72,'5y averages Consensus'!$AG$9:$AK$36,'per month Consensus'!EW$2,FALSE))</f>
        <v/>
      </c>
      <c r="EX72" s="48" t="str">
        <f>IF(ISNA(VLOOKUP('per month Consensus'!$EV72,'5y averages Consensus'!$AG$9:$AK$36,'per month Consensus'!EX$2,FALSE)),"",VLOOKUP('per month Consensus'!$EV72,'5y averages Consensus'!$AG$9:$AK$36,'per month Consensus'!EX$2,FALSE))</f>
        <v/>
      </c>
      <c r="EY72" s="48" t="str">
        <f>IF(ISNA(VLOOKUP('per month Consensus'!$EV72,'5y averages Consensus'!$AG$9:$AK$36,'per month Consensus'!EY$2,FALSE)),"",VLOOKUP('per month Consensus'!$EV72,'5y averages Consensus'!$AG$9:$AK$36,'per month Consensus'!EY$2,FALSE))</f>
        <v/>
      </c>
      <c r="EZ72" s="49" t="str">
        <f>IF(ISNA(VLOOKUP('per month Consensus'!$EV72,'5y averages Consensus'!$AG$9:$AK$36,'per month Consensus'!EZ$2,FALSE)),"",VLOOKUP('per month Consensus'!$EV72,'5y averages Consensus'!$AG$9:$AK$36,'per month Consensus'!EZ$2,FALSE))</f>
        <v/>
      </c>
      <c r="FB72" s="53" t="str">
        <f t="shared" si="65"/>
        <v/>
      </c>
      <c r="FC72" s="53" t="str">
        <f t="shared" si="66"/>
        <v/>
      </c>
      <c r="FD72" s="53" t="str">
        <f t="shared" si="67"/>
        <v/>
      </c>
      <c r="FE72" s="53" t="str">
        <f t="shared" si="68"/>
        <v/>
      </c>
    </row>
    <row r="73" spans="2:161" x14ac:dyDescent="0.25">
      <c r="B73" s="22">
        <v>40269</v>
      </c>
      <c r="C73" s="18">
        <f>VLOOKUP($B73,'Data Consensus annual'!$BH$9:$BN$215,'per month Consensus'!C$1, FALSE)</f>
        <v>1.2489320391707459</v>
      </c>
      <c r="D73" s="18">
        <f>VLOOKUP($B73,'Data Consensus annual'!$BH$9:$BN$215,'per month Consensus'!D$1, FALSE)</f>
        <v>1.447051391114897</v>
      </c>
      <c r="E73" s="18">
        <f>VLOOKUP($B73,'Data Consensus annual'!$BH$9:$BN$215,'per month Consensus'!E$1, FALSE)</f>
        <v>1.5081506867685279</v>
      </c>
      <c r="F73" s="18">
        <f>VLOOKUP($B73,'Data Consensus annual'!$BH$9:$BN$215,'per month Consensus'!F$1, FALSE)</f>
        <v>1.836363636363636</v>
      </c>
      <c r="G73" s="18">
        <f>VLOOKUP($B73,'Data Consensus annual'!$BH$9:$BN$215,'per month Consensus'!G$1, FALSE)</f>
        <v>1.9</v>
      </c>
      <c r="H73" s="18">
        <f>VLOOKUP($B73,'Data Consensus annual'!$BH$9:$BN$215,'per month Consensus'!H$1, FALSE)</f>
        <v>1.96</v>
      </c>
      <c r="I73" s="5"/>
      <c r="J73" s="27"/>
      <c r="K73" s="5"/>
      <c r="L73" s="5"/>
      <c r="M73" s="5"/>
      <c r="N73" s="5"/>
      <c r="CE73" s="14">
        <v>38047</v>
      </c>
      <c r="CF73" s="18">
        <f>IF(ISNA(VLOOKUP($CE73,'quarters Consensus'!$FV$9:$GC$60,'per month Consensus'!J$1,FALSE)),"",VLOOKUP($CE73,'quarters Consensus'!$FV$9:$GC$60,'per month Consensus'!J$1,FALSE))</f>
        <v>1.8</v>
      </c>
      <c r="CG73" s="18">
        <f>IF(ISNA(VLOOKUP($CE73,'quarters Consensus'!$FV$9:$GC$60,'per month Consensus'!K$1,FALSE)),"",VLOOKUP($CE73,'quarters Consensus'!$FV$9:$GC$60,'per month Consensus'!K$1,FALSE))</f>
        <v>1.6</v>
      </c>
      <c r="CH73" s="18">
        <f>IF(ISNA(VLOOKUP($CE73,'quarters Consensus'!$FV$9:$GC$60,'per month Consensus'!L$1,FALSE)),"",VLOOKUP($CE73,'quarters Consensus'!$FV$9:$GC$60,'per month Consensus'!L$1,FALSE))</f>
        <v>1.6</v>
      </c>
      <c r="CI73" s="18">
        <f>IF(ISNA(VLOOKUP($CE73,'quarters Consensus'!$FV$9:$GC$60,'per month Consensus'!M$1,FALSE)),"",VLOOKUP($CE73,'quarters Consensus'!$FV$9:$GC$60,'per month Consensus'!M$1,FALSE))</f>
        <v>1.6</v>
      </c>
      <c r="CJ73" s="18">
        <f>IF(ISNA(VLOOKUP($CE73,'quarters Consensus'!$FV$9:$GC$60,'per month Consensus'!N$1,FALSE)),"",VLOOKUP($CE73,'quarters Consensus'!$FV$9:$GC$60,'per month Consensus'!N$1,FALSE))</f>
        <v>1.6</v>
      </c>
      <c r="CK73" s="18">
        <f>IF(ISNA(VLOOKUP($CE73,'quarters Consensus'!$FV$9:$GC$60,'per month Consensus'!O$1,FALSE)),"",VLOOKUP($CE73,'quarters Consensus'!$FV$9:$GC$60,'per month Consensus'!O$1,FALSE))</f>
        <v>1.6</v>
      </c>
      <c r="CL73" s="18">
        <f>IF(ISNA(VLOOKUP($CE73,'quarters Consensus'!$FV$9:$GC$60,'per month Consensus'!P$1,FALSE)),"",VLOOKUP($CE73,'quarters Consensus'!$FV$9:$GC$60,'per month Consensus'!P$1,FALSE))</f>
        <v>1.7</v>
      </c>
      <c r="CM73" s="18">
        <f>IF(ISNA(INDEX('annual Consensus'!$C$4:$AE$210,MATCH('per month Consensus'!$CE73,'annual Consensus'!$B$4:$B$210,0),MATCH('per month Consensus'!CM$4,'annual Consensus'!$C$3:$AE$3,0))),"",INDEX('annual Consensus'!$C$4:$AE$210,MATCH('per month Consensus'!$CE73,'annual Consensus'!$B$4:$B$210,0),MATCH('per month Consensus'!CM$4,'annual Consensus'!$C$3:$AE$3,0)))</f>
        <v>1.685640792987869</v>
      </c>
      <c r="CN73" s="18">
        <f>IF(ISNA(INDEX('annual Consensus'!$C$4:$AE$210,MATCH('per month Consensus'!$CE73,'annual Consensus'!$B$4:$B$210,0),MATCH('per month Consensus'!CN$4,'annual Consensus'!$C$3:$AE$3,0))),"",INDEX('annual Consensus'!$C$4:$AE$210,MATCH('per month Consensus'!$CE73,'annual Consensus'!$B$4:$B$210,0),MATCH('per month Consensus'!CN$4,'annual Consensus'!$C$3:$AE$3,0)))</f>
        <v>0</v>
      </c>
      <c r="CO73" s="18">
        <f>IF(ISNA(INDEX('annual Consensus'!$C$4:$AE$210,MATCH('per month Consensus'!$CE73,'annual Consensus'!$B$4:$B$210,0),MATCH('per month Consensus'!CO$4,'annual Consensus'!$C$3:$AE$3,0))),"",INDEX('annual Consensus'!$C$4:$AE$210,MATCH('per month Consensus'!$CE73,'annual Consensus'!$B$4:$B$210,0),MATCH('per month Consensus'!CO$4,'annual Consensus'!$C$3:$AE$3,0)))</f>
        <v>0</v>
      </c>
      <c r="CP73" s="18">
        <f>IF(ISNA(INDEX('annual Consensus'!$C$4:$AE$210,MATCH('per month Consensus'!$CE73,'annual Consensus'!$B$4:$B$210,0),MATCH('per month Consensus'!CP$4,'annual Consensus'!$C$3:$AE$3,0))),"",INDEX('annual Consensus'!$C$4:$AE$210,MATCH('per month Consensus'!$CE73,'annual Consensus'!$B$4:$B$210,0),MATCH('per month Consensus'!CP$4,'annual Consensus'!$C$3:$AE$3,0)))</f>
        <v>0</v>
      </c>
      <c r="CQ73" s="18">
        <f>IF(ISNA(INDEX('annual Consensus'!$C$4:$AE$210,MATCH('per month Consensus'!$CE73,'annual Consensus'!$B$4:$B$210,0),MATCH('per month Consensus'!CQ$4,'annual Consensus'!$C$3:$AE$3,0))),"",INDEX('annual Consensus'!$C$4:$AE$210,MATCH('per month Consensus'!$CE73,'annual Consensus'!$B$4:$B$210,0),MATCH('per month Consensus'!CQ$4,'annual Consensus'!$C$3:$AE$3,0)))</f>
        <v>0</v>
      </c>
      <c r="CR73" s="18">
        <f>IF(ISNA(INDEX('annual Consensus'!$C$4:$AE$210,MATCH('per month Consensus'!$CE73,'annual Consensus'!$B$4:$B$210,0),MATCH('per month Consensus'!CR$4,'annual Consensus'!$C$3:$AE$3,0))),"",INDEX('annual Consensus'!$C$4:$AE$210,MATCH('per month Consensus'!$CE73,'annual Consensus'!$B$4:$B$210,0),MATCH('per month Consensus'!CR$4,'annual Consensus'!$C$3:$AE$3,0)))</f>
        <v>0</v>
      </c>
      <c r="CS73" s="18">
        <f>IF(ISNA(INDEX('annual Consensus'!$C$4:$AE$210,MATCH('per month Consensus'!$CE73,'annual Consensus'!$B$4:$B$210,0),MATCH('per month Consensus'!CS$4,'annual Consensus'!$C$3:$AE$3,0))),"",INDEX('annual Consensus'!$C$4:$AE$210,MATCH('per month Consensus'!$CE73,'annual Consensus'!$B$4:$B$210,0),MATCH('per month Consensus'!CS$4,'annual Consensus'!$C$3:$AE$3,0)))</f>
        <v>0</v>
      </c>
      <c r="CT73" s="18">
        <f>IF(ISNA(INDEX('annual Consensus'!$C$4:$AE$210,MATCH('per month Consensus'!$CE73,'annual Consensus'!$B$4:$B$210,0),MATCH('per month Consensus'!CT$4,'annual Consensus'!$C$3:$AE$3,0))),"",INDEX('annual Consensus'!$C$4:$AE$210,MATCH('per month Consensus'!$CE73,'annual Consensus'!$B$4:$B$210,0),MATCH('per month Consensus'!CT$4,'annual Consensus'!$C$3:$AE$3,0)))</f>
        <v>0</v>
      </c>
      <c r="CU73" s="18">
        <f>IF(ISNA(INDEX('annual Consensus'!$C$4:$AE$210,MATCH('per month Consensus'!$CE73,'annual Consensus'!$B$4:$B$210,0),MATCH('per month Consensus'!CU$4,'annual Consensus'!$C$3:$AE$3,0))),"",INDEX('annual Consensus'!$C$4:$AE$210,MATCH('per month Consensus'!$CE73,'annual Consensus'!$B$4:$B$210,0),MATCH('per month Consensus'!CU$4,'annual Consensus'!$C$3:$AE$3,0)))</f>
        <v>0</v>
      </c>
      <c r="CV73" s="18">
        <f>IF(ISNA(INDEX('annual Consensus'!$C$4:$AE$210,MATCH('per month Consensus'!$CE73,'annual Consensus'!$B$4:$B$210,0),MATCH('per month Consensus'!CV$4,'annual Consensus'!$C$3:$AE$3,0))),"",INDEX('annual Consensus'!$C$4:$AE$210,MATCH('per month Consensus'!$CE73,'annual Consensus'!$B$4:$B$210,0),MATCH('per month Consensus'!CV$4,'annual Consensus'!$C$3:$AE$3,0)))</f>
        <v>0</v>
      </c>
      <c r="CW73" s="18">
        <f>IF(ISNA(INDEX('annual Consensus'!$C$4:$AE$210,MATCH('per month Consensus'!$CE73,'annual Consensus'!$B$4:$B$210,0),MATCH('per month Consensus'!CW$4,'annual Consensus'!$C$3:$AE$3,0))),"",INDEX('annual Consensus'!$C$4:$AE$210,MATCH('per month Consensus'!$CE73,'annual Consensus'!$B$4:$B$210,0),MATCH('per month Consensus'!CW$4,'annual Consensus'!$C$3:$AE$3,0)))</f>
        <v>1.6473829800361479</v>
      </c>
      <c r="CX73" s="18">
        <f>IF(ISNA(INDEX('annual Consensus'!$C$4:$AE$210,MATCH('per month Consensus'!$CE73,'annual Consensus'!$B$4:$B$210,0),MATCH('per month Consensus'!CX$4,'annual Consensus'!$C$3:$AE$3,0))),"",INDEX('annual Consensus'!$C$4:$AE$210,MATCH('per month Consensus'!$CE73,'annual Consensus'!$B$4:$B$210,0),MATCH('per month Consensus'!CX$4,'annual Consensus'!$C$3:$AE$3,0)))</f>
        <v>0</v>
      </c>
      <c r="CY73" s="18">
        <f>IF(ISNA(INDEX('annual Consensus'!$C$4:$AE$210,MATCH('per month Consensus'!$CE73,'annual Consensus'!$B$4:$B$210,0),MATCH('per month Consensus'!CY$4,'annual Consensus'!$C$3:$AE$3,0))),"",INDEX('annual Consensus'!$C$4:$AE$210,MATCH('per month Consensus'!$CE73,'annual Consensus'!$B$4:$B$210,0),MATCH('per month Consensus'!CY$4,'annual Consensus'!$C$3:$AE$3,0)))</f>
        <v>0</v>
      </c>
      <c r="CZ73" s="18">
        <f>IF(ISNA(INDEX('annual Consensus'!$C$4:$AE$210,MATCH('per month Consensus'!$CE73,'annual Consensus'!$B$4:$B$210,0),MATCH('per month Consensus'!CZ$4,'annual Consensus'!$C$3:$AE$3,0))),"",INDEX('annual Consensus'!$C$4:$AE$210,MATCH('per month Consensus'!$CE73,'annual Consensus'!$B$4:$B$210,0),MATCH('per month Consensus'!CZ$4,'annual Consensus'!$C$3:$AE$3,0)))</f>
        <v>0</v>
      </c>
      <c r="DA73" s="18">
        <f>IF(ISNA(INDEX('annual Consensus'!$C$4:$AE$210,MATCH('per month Consensus'!$CE73,'annual Consensus'!$B$4:$B$210,0),MATCH('per month Consensus'!DA$4,'annual Consensus'!$C$3:$AE$3,0))),"",INDEX('annual Consensus'!$C$4:$AE$210,MATCH('per month Consensus'!$CE73,'annual Consensus'!$B$4:$B$210,0),MATCH('per month Consensus'!DA$4,'annual Consensus'!$C$3:$AE$3,0)))</f>
        <v>0</v>
      </c>
      <c r="DB73" s="18">
        <f>IF(ISNA(INDEX('annual Consensus'!$C$4:$AE$210,MATCH('per month Consensus'!$CE73,'annual Consensus'!$B$4:$B$210,0),MATCH('per month Consensus'!DB$4,'annual Consensus'!$C$3:$AE$3,0))),"",INDEX('annual Consensus'!$C$4:$AE$210,MATCH('per month Consensus'!$CE73,'annual Consensus'!$B$4:$B$210,0),MATCH('per month Consensus'!DB$4,'annual Consensus'!$C$3:$AE$3,0)))</f>
        <v>0</v>
      </c>
      <c r="DC73" s="18">
        <f>IF(ISNA(INDEX('annual Consensus'!$C$4:$AE$210,MATCH('per month Consensus'!$CE73,'annual Consensus'!$B$4:$B$210,0),MATCH('per month Consensus'!DC$4,'annual Consensus'!$C$3:$AE$3,0))),"",INDEX('annual Consensus'!$C$4:$AE$210,MATCH('per month Consensus'!$CE73,'annual Consensus'!$B$4:$B$210,0),MATCH('per month Consensus'!DC$4,'annual Consensus'!$C$3:$AE$3,0)))</f>
        <v>0</v>
      </c>
      <c r="DD73" s="18">
        <f>IF(ISNA(INDEX('annual Consensus'!$C$4:$AE$210,MATCH('per month Consensus'!$CE73,'annual Consensus'!$B$4:$B$210,0),MATCH('per month Consensus'!DD$4,'annual Consensus'!$C$3:$AE$3,0))),"",INDEX('annual Consensus'!$C$4:$AE$210,MATCH('per month Consensus'!$CE73,'annual Consensus'!$B$4:$B$210,0),MATCH('per month Consensus'!DD$4,'annual Consensus'!$C$3:$AE$3,0)))</f>
        <v>0</v>
      </c>
      <c r="DE73" s="18">
        <f>IF(ISNA(INDEX('annual Consensus'!$C$4:$AE$210,MATCH('per month Consensus'!$CE73,'annual Consensus'!$B$4:$B$210,0),MATCH('per month Consensus'!DE$4,'annual Consensus'!$C$3:$AE$3,0))),"",INDEX('annual Consensus'!$C$4:$AE$210,MATCH('per month Consensus'!$CE73,'annual Consensus'!$B$4:$B$210,0),MATCH('per month Consensus'!DE$4,'annual Consensus'!$C$3:$AE$3,0)))</f>
        <v>0</v>
      </c>
      <c r="DF73" s="18">
        <f>IF(ISNA(INDEX('annual Consensus'!$C$4:$AE$210,MATCH('per month Consensus'!$CE73,'annual Consensus'!$B$4:$B$210,0),MATCH('per month Consensus'!DF$4,'annual Consensus'!$C$3:$AE$3,0))),"",INDEX('annual Consensus'!$C$4:$AE$210,MATCH('per month Consensus'!$CE73,'annual Consensus'!$B$4:$B$210,0),MATCH('per month Consensus'!DF$4,'annual Consensus'!$C$3:$AE$3,0)))</f>
        <v>0</v>
      </c>
      <c r="DG73" s="18">
        <f>IF(ISNA(INDEX('annual Consensus'!$C$4:$AE$210,MATCH('per month Consensus'!$CE73,'annual Consensus'!$B$4:$B$210,0),MATCH('per month Consensus'!DG$4,'annual Consensus'!$C$3:$AE$3,0))),"",INDEX('annual Consensus'!$C$4:$AE$210,MATCH('per month Consensus'!$CE73,'annual Consensus'!$B$4:$B$210,0),MATCH('per month Consensus'!DG$4,'annual Consensus'!$C$3:$AE$3,0)))</f>
        <v>0</v>
      </c>
      <c r="DH73" s="18">
        <f>IF(ISNA(INDEX('annual Consensus'!$C$4:$AE$210,MATCH('per month Consensus'!$CE73,'annual Consensus'!$B$4:$B$210,0),MATCH('per month Consensus'!DH$4,'annual Consensus'!$C$3:$AE$3,0))),"",INDEX('annual Consensus'!$C$4:$AE$210,MATCH('per month Consensus'!$CE73,'annual Consensus'!$B$4:$B$210,0),MATCH('per month Consensus'!DH$4,'annual Consensus'!$C$3:$AE$3,0)))</f>
        <v>0</v>
      </c>
      <c r="DI73" s="18">
        <f>IF(ISNA(INDEX('annual Consensus'!$C$4:$AE$210,MATCH('per month Consensus'!$CE73,'annual Consensus'!$B$4:$B$210,0),MATCH('per month Consensus'!DI$4,'annual Consensus'!$C$3:$AE$3,0))),"",INDEX('annual Consensus'!$C$4:$AE$210,MATCH('per month Consensus'!$CE73,'annual Consensus'!$B$4:$B$210,0),MATCH('per month Consensus'!DI$4,'annual Consensus'!$C$3:$AE$3,0)))</f>
        <v>0</v>
      </c>
      <c r="DJ73" s="18">
        <f>IF(ISNA(INDEX('annual Consensus'!$C$4:$AE$210,MATCH('per month Consensus'!$CE73,'annual Consensus'!$B$4:$B$210,0),MATCH('per month Consensus'!DJ$4,'annual Consensus'!$C$3:$AE$3,0))),"",INDEX('annual Consensus'!$C$4:$AE$210,MATCH('per month Consensus'!$CE73,'annual Consensus'!$B$4:$B$210,0),MATCH('per month Consensus'!DJ$4,'annual Consensus'!$C$3:$AE$3,0)))</f>
        <v>0</v>
      </c>
      <c r="DK73" s="18">
        <f>IF(ISNA(INDEX('annual Consensus'!$C$4:$AE$210,MATCH('per month Consensus'!$CE73,'annual Consensus'!$B$4:$B$210,0),MATCH('per month Consensus'!DK$4,'annual Consensus'!$C$3:$AE$3,0))),"",INDEX('annual Consensus'!$C$4:$AE$210,MATCH('per month Consensus'!$CE73,'annual Consensus'!$B$4:$B$210,0),MATCH('per month Consensus'!DK$4,'annual Consensus'!$C$3:$AE$3,0)))</f>
        <v>0</v>
      </c>
      <c r="DL73" s="18">
        <f>IF(ISNA(INDEX('annual Consensus'!$C$4:$AE$210,MATCH('per month Consensus'!$CE73,'annual Consensus'!$B$4:$B$210,0),MATCH('per month Consensus'!DL$4,'annual Consensus'!$C$3:$AE$3,0))),"",INDEX('annual Consensus'!$C$4:$AE$210,MATCH('per month Consensus'!$CE73,'annual Consensus'!$B$4:$B$210,0),MATCH('per month Consensus'!DL$4,'annual Consensus'!$C$3:$AE$3,0)))</f>
        <v>0</v>
      </c>
      <c r="DM73" s="18">
        <f>IF(ISNA(INDEX('annual Consensus'!$C$4:$AE$210,MATCH('per month Consensus'!$CE73,'annual Consensus'!$B$4:$B$210,0),MATCH('per month Consensus'!DM$4,'annual Consensus'!$C$3:$AE$3,0))),"",INDEX('annual Consensus'!$C$4:$AE$210,MATCH('per month Consensus'!$CE73,'annual Consensus'!$B$4:$B$210,0),MATCH('per month Consensus'!DM$4,'annual Consensus'!$C$3:$AE$3,0)))</f>
        <v>0</v>
      </c>
      <c r="DN73" s="18">
        <f>IF(ISNA(INDEX('annual Consensus'!$C$4:$AE$210,MATCH('per month Consensus'!$CE73,'annual Consensus'!$B$4:$B$210,0),MATCH('per month Consensus'!DN$4,'annual Consensus'!$C$3:$AE$3,0))),"",INDEX('annual Consensus'!$C$4:$AE$210,MATCH('per month Consensus'!$CE73,'annual Consensus'!$B$4:$B$210,0),MATCH('per month Consensus'!DN$4,'annual Consensus'!$C$3:$AE$3,0)))</f>
        <v>0</v>
      </c>
      <c r="DO73" s="18">
        <f>IF(ISNA(INDEX('annual Consensus'!$C$4:$AE$210,MATCH('per month Consensus'!$CE73,'annual Consensus'!$B$4:$B$210,0),MATCH('per month Consensus'!DO$4,'annual Consensus'!$C$3:$AE$3,0))),"",INDEX('annual Consensus'!$C$4:$AE$210,MATCH('per month Consensus'!$CE73,'annual Consensus'!$B$4:$B$210,0),MATCH('per month Consensus'!DO$4,'annual Consensus'!$C$3:$AE$3,0)))</f>
        <v>0</v>
      </c>
      <c r="DR73" s="18">
        <f t="shared" si="36"/>
        <v>1.685640792987869</v>
      </c>
      <c r="DS73" s="18" t="str">
        <f t="shared" si="37"/>
        <v/>
      </c>
      <c r="DT73" s="18" t="str">
        <f t="shared" si="38"/>
        <v/>
      </c>
      <c r="DU73" s="18" t="str">
        <f t="shared" si="39"/>
        <v/>
      </c>
      <c r="DV73" s="18" t="str">
        <f t="shared" si="40"/>
        <v/>
      </c>
      <c r="DW73" s="18" t="str">
        <f t="shared" si="41"/>
        <v/>
      </c>
      <c r="DX73" s="18" t="str">
        <f t="shared" si="42"/>
        <v/>
      </c>
      <c r="DY73" s="18" t="str">
        <f t="shared" si="43"/>
        <v/>
      </c>
      <c r="DZ73" s="18" t="str">
        <f t="shared" si="44"/>
        <v/>
      </c>
      <c r="EA73" s="18" t="str">
        <f t="shared" si="45"/>
        <v/>
      </c>
      <c r="EB73" s="18">
        <f t="shared" si="46"/>
        <v>1.6473829800361479</v>
      </c>
      <c r="EC73" s="18" t="str">
        <f t="shared" si="47"/>
        <v/>
      </c>
      <c r="ED73" s="18" t="str">
        <f t="shared" si="48"/>
        <v/>
      </c>
      <c r="EE73" s="18" t="str">
        <f t="shared" si="49"/>
        <v/>
      </c>
      <c r="EF73" s="18" t="str">
        <f t="shared" si="50"/>
        <v/>
      </c>
      <c r="EG73" s="18" t="str">
        <f t="shared" si="51"/>
        <v/>
      </c>
      <c r="EH73" s="18" t="str">
        <f t="shared" si="52"/>
        <v/>
      </c>
      <c r="EI73" s="18" t="str">
        <f t="shared" si="53"/>
        <v/>
      </c>
      <c r="EJ73" s="18" t="str">
        <f t="shared" si="54"/>
        <v/>
      </c>
      <c r="EK73" s="18" t="str">
        <f t="shared" si="55"/>
        <v/>
      </c>
      <c r="EL73" s="18" t="str">
        <f t="shared" si="56"/>
        <v/>
      </c>
      <c r="EM73" s="18" t="str">
        <f t="shared" si="57"/>
        <v/>
      </c>
      <c r="EN73" s="18" t="str">
        <f t="shared" si="58"/>
        <v/>
      </c>
      <c r="EO73" s="18" t="str">
        <f t="shared" si="59"/>
        <v/>
      </c>
      <c r="EP73" s="18" t="str">
        <f t="shared" si="60"/>
        <v/>
      </c>
      <c r="EQ73" s="18" t="str">
        <f t="shared" si="61"/>
        <v/>
      </c>
      <c r="ER73" s="18" t="str">
        <f t="shared" si="62"/>
        <v/>
      </c>
      <c r="ES73" s="18" t="str">
        <f t="shared" si="63"/>
        <v/>
      </c>
      <c r="ET73" s="18" t="str">
        <f t="shared" si="64"/>
        <v/>
      </c>
      <c r="EV73" s="86">
        <v>38047</v>
      </c>
      <c r="EW73" s="57" t="str">
        <f>IF(ISNA(VLOOKUP('per month Consensus'!$EV73,'5y averages Consensus'!$AG$9:$AK$36,'per month Consensus'!EW$2,FALSE)),"",VLOOKUP('per month Consensus'!$EV73,'5y averages Consensus'!$AG$9:$AK$36,'per month Consensus'!EW$2,FALSE))</f>
        <v/>
      </c>
      <c r="EX73" s="48" t="str">
        <f>IF(ISNA(VLOOKUP('per month Consensus'!$EV73,'5y averages Consensus'!$AG$9:$AK$36,'per month Consensus'!EX$2,FALSE)),"",VLOOKUP('per month Consensus'!$EV73,'5y averages Consensus'!$AG$9:$AK$36,'per month Consensus'!EX$2,FALSE))</f>
        <v/>
      </c>
      <c r="EY73" s="48" t="str">
        <f>IF(ISNA(VLOOKUP('per month Consensus'!$EV73,'5y averages Consensus'!$AG$9:$AK$36,'per month Consensus'!EY$2,FALSE)),"",VLOOKUP('per month Consensus'!$EV73,'5y averages Consensus'!$AG$9:$AK$36,'per month Consensus'!EY$2,FALSE))</f>
        <v/>
      </c>
      <c r="EZ73" s="49" t="str">
        <f>IF(ISNA(VLOOKUP('per month Consensus'!$EV73,'5y averages Consensus'!$AG$9:$AK$36,'per month Consensus'!EZ$2,FALSE)),"",VLOOKUP('per month Consensus'!$EV73,'5y averages Consensus'!$AG$9:$AK$36,'per month Consensus'!EZ$2,FALSE))</f>
        <v/>
      </c>
      <c r="FB73" s="53" t="str">
        <f t="shared" si="65"/>
        <v/>
      </c>
      <c r="FC73" s="53" t="str">
        <f t="shared" si="66"/>
        <v/>
      </c>
      <c r="FD73" s="53" t="str">
        <f t="shared" si="67"/>
        <v/>
      </c>
      <c r="FE73" s="53" t="str">
        <f t="shared" si="68"/>
        <v/>
      </c>
    </row>
    <row r="74" spans="2:161" x14ac:dyDescent="0.25">
      <c r="B74" s="22">
        <v>40634</v>
      </c>
      <c r="C74" s="18">
        <f>VLOOKUP($B74,'Data Consensus annual'!$BH$9:$BN$215,'per month Consensus'!C$1, FALSE)</f>
        <v>2.4357247634036772</v>
      </c>
      <c r="D74" s="18">
        <f>VLOOKUP($B74,'Data Consensus annual'!$BH$9:$BN$215,'per month Consensus'!D$1, FALSE)</f>
        <v>1.8220449093235651</v>
      </c>
      <c r="E74" s="18">
        <f>VLOOKUP($B74,'Data Consensus annual'!$BH$9:$BN$215,'per month Consensus'!E$1, FALSE)</f>
        <v>1.733470398953497</v>
      </c>
      <c r="F74" s="18">
        <f>VLOOKUP($B74,'Data Consensus annual'!$BH$9:$BN$215,'per month Consensus'!F$1, FALSE)</f>
        <v>1.9365719805998389</v>
      </c>
      <c r="G74" s="18">
        <f>VLOOKUP($B74,'Data Consensus annual'!$BH$9:$BN$215,'per month Consensus'!G$1, FALSE)</f>
        <v>2.0511716873791301</v>
      </c>
      <c r="H74" s="18">
        <f>VLOOKUP($B74,'Data Consensus annual'!$BH$9:$BN$215,'per month Consensus'!H$1, FALSE)</f>
        <v>2.2666666666666671</v>
      </c>
      <c r="I74" s="5"/>
      <c r="J74" s="27"/>
      <c r="K74" s="5"/>
      <c r="L74" s="5"/>
      <c r="M74" s="5"/>
      <c r="N74" s="5"/>
      <c r="CE74" s="14">
        <v>38078</v>
      </c>
      <c r="CF74" s="18" t="str">
        <f>IF(ISNA(VLOOKUP($CE74,'quarters Consensus'!$FV$9:$GC$60,'per month Consensus'!J$1,FALSE)),"",VLOOKUP($CE74,'quarters Consensus'!$FV$9:$GC$60,'per month Consensus'!J$1,FALSE))</f>
        <v/>
      </c>
      <c r="CG74" s="18" t="str">
        <f>IF(ISNA(VLOOKUP($CE74,'quarters Consensus'!$FV$9:$GC$60,'per month Consensus'!K$1,FALSE)),"",VLOOKUP($CE74,'quarters Consensus'!$FV$9:$GC$60,'per month Consensus'!K$1,FALSE))</f>
        <v/>
      </c>
      <c r="CH74" s="18" t="str">
        <f>IF(ISNA(VLOOKUP($CE74,'quarters Consensus'!$FV$9:$GC$60,'per month Consensus'!L$1,FALSE)),"",VLOOKUP($CE74,'quarters Consensus'!$FV$9:$GC$60,'per month Consensus'!L$1,FALSE))</f>
        <v/>
      </c>
      <c r="CI74" s="18" t="str">
        <f>IF(ISNA(VLOOKUP($CE74,'quarters Consensus'!$FV$9:$GC$60,'per month Consensus'!M$1,FALSE)),"",VLOOKUP($CE74,'quarters Consensus'!$FV$9:$GC$60,'per month Consensus'!M$1,FALSE))</f>
        <v/>
      </c>
      <c r="CJ74" s="18" t="str">
        <f>IF(ISNA(VLOOKUP($CE74,'quarters Consensus'!$FV$9:$GC$60,'per month Consensus'!N$1,FALSE)),"",VLOOKUP($CE74,'quarters Consensus'!$FV$9:$GC$60,'per month Consensus'!N$1,FALSE))</f>
        <v/>
      </c>
      <c r="CK74" s="18" t="str">
        <f>IF(ISNA(VLOOKUP($CE74,'quarters Consensus'!$FV$9:$GC$60,'per month Consensus'!O$1,FALSE)),"",VLOOKUP($CE74,'quarters Consensus'!$FV$9:$GC$60,'per month Consensus'!O$1,FALSE))</f>
        <v/>
      </c>
      <c r="CL74" s="18" t="str">
        <f>IF(ISNA(VLOOKUP($CE74,'quarters Consensus'!$FV$9:$GC$60,'per month Consensus'!P$1,FALSE)),"",VLOOKUP($CE74,'quarters Consensus'!$FV$9:$GC$60,'per month Consensus'!P$1,FALSE))</f>
        <v/>
      </c>
      <c r="CM74" s="18">
        <f>IF(ISNA(INDEX('annual Consensus'!$C$4:$AE$210,MATCH('per month Consensus'!$CE74,'annual Consensus'!$B$4:$B$210,0),MATCH('per month Consensus'!CM$4,'annual Consensus'!$C$3:$AE$3,0))),"",INDEX('annual Consensus'!$C$4:$AE$210,MATCH('per month Consensus'!$CE74,'annual Consensus'!$B$4:$B$210,0),MATCH('per month Consensus'!CM$4,'annual Consensus'!$C$3:$AE$3,0)))</f>
        <v>1.70758081045148</v>
      </c>
      <c r="CN74" s="18">
        <f>IF(ISNA(INDEX('annual Consensus'!$C$4:$AE$210,MATCH('per month Consensus'!$CE74,'annual Consensus'!$B$4:$B$210,0),MATCH('per month Consensus'!CN$4,'annual Consensus'!$C$3:$AE$3,0))),"",INDEX('annual Consensus'!$C$4:$AE$210,MATCH('per month Consensus'!$CE74,'annual Consensus'!$B$4:$B$210,0),MATCH('per month Consensus'!CN$4,'annual Consensus'!$C$3:$AE$3,0)))</f>
        <v>0</v>
      </c>
      <c r="CO74" s="18">
        <f>IF(ISNA(INDEX('annual Consensus'!$C$4:$AE$210,MATCH('per month Consensus'!$CE74,'annual Consensus'!$B$4:$B$210,0),MATCH('per month Consensus'!CO$4,'annual Consensus'!$C$3:$AE$3,0))),"",INDEX('annual Consensus'!$C$4:$AE$210,MATCH('per month Consensus'!$CE74,'annual Consensus'!$B$4:$B$210,0),MATCH('per month Consensus'!CO$4,'annual Consensus'!$C$3:$AE$3,0)))</f>
        <v>0</v>
      </c>
      <c r="CP74" s="18">
        <f>IF(ISNA(INDEX('annual Consensus'!$C$4:$AE$210,MATCH('per month Consensus'!$CE74,'annual Consensus'!$B$4:$B$210,0),MATCH('per month Consensus'!CP$4,'annual Consensus'!$C$3:$AE$3,0))),"",INDEX('annual Consensus'!$C$4:$AE$210,MATCH('per month Consensus'!$CE74,'annual Consensus'!$B$4:$B$210,0),MATCH('per month Consensus'!CP$4,'annual Consensus'!$C$3:$AE$3,0)))</f>
        <v>0</v>
      </c>
      <c r="CQ74" s="18">
        <f>IF(ISNA(INDEX('annual Consensus'!$C$4:$AE$210,MATCH('per month Consensus'!$CE74,'annual Consensus'!$B$4:$B$210,0),MATCH('per month Consensus'!CQ$4,'annual Consensus'!$C$3:$AE$3,0))),"",INDEX('annual Consensus'!$C$4:$AE$210,MATCH('per month Consensus'!$CE74,'annual Consensus'!$B$4:$B$210,0),MATCH('per month Consensus'!CQ$4,'annual Consensus'!$C$3:$AE$3,0)))</f>
        <v>0</v>
      </c>
      <c r="CR74" s="18">
        <f>IF(ISNA(INDEX('annual Consensus'!$C$4:$AE$210,MATCH('per month Consensus'!$CE74,'annual Consensus'!$B$4:$B$210,0),MATCH('per month Consensus'!CR$4,'annual Consensus'!$C$3:$AE$3,0))),"",INDEX('annual Consensus'!$C$4:$AE$210,MATCH('per month Consensus'!$CE74,'annual Consensus'!$B$4:$B$210,0),MATCH('per month Consensus'!CR$4,'annual Consensus'!$C$3:$AE$3,0)))</f>
        <v>0</v>
      </c>
      <c r="CS74" s="18">
        <f>IF(ISNA(INDEX('annual Consensus'!$C$4:$AE$210,MATCH('per month Consensus'!$CE74,'annual Consensus'!$B$4:$B$210,0),MATCH('per month Consensus'!CS$4,'annual Consensus'!$C$3:$AE$3,0))),"",INDEX('annual Consensus'!$C$4:$AE$210,MATCH('per month Consensus'!$CE74,'annual Consensus'!$B$4:$B$210,0),MATCH('per month Consensus'!CS$4,'annual Consensus'!$C$3:$AE$3,0)))</f>
        <v>0</v>
      </c>
      <c r="CT74" s="18">
        <f>IF(ISNA(INDEX('annual Consensus'!$C$4:$AE$210,MATCH('per month Consensus'!$CE74,'annual Consensus'!$B$4:$B$210,0),MATCH('per month Consensus'!CT$4,'annual Consensus'!$C$3:$AE$3,0))),"",INDEX('annual Consensus'!$C$4:$AE$210,MATCH('per month Consensus'!$CE74,'annual Consensus'!$B$4:$B$210,0),MATCH('per month Consensus'!CT$4,'annual Consensus'!$C$3:$AE$3,0)))</f>
        <v>0</v>
      </c>
      <c r="CU74" s="18">
        <f>IF(ISNA(INDEX('annual Consensus'!$C$4:$AE$210,MATCH('per month Consensus'!$CE74,'annual Consensus'!$B$4:$B$210,0),MATCH('per month Consensus'!CU$4,'annual Consensus'!$C$3:$AE$3,0))),"",INDEX('annual Consensus'!$C$4:$AE$210,MATCH('per month Consensus'!$CE74,'annual Consensus'!$B$4:$B$210,0),MATCH('per month Consensus'!CU$4,'annual Consensus'!$C$3:$AE$3,0)))</f>
        <v>0</v>
      </c>
      <c r="CV74" s="18">
        <f>IF(ISNA(INDEX('annual Consensus'!$C$4:$AE$210,MATCH('per month Consensus'!$CE74,'annual Consensus'!$B$4:$B$210,0),MATCH('per month Consensus'!CV$4,'annual Consensus'!$C$3:$AE$3,0))),"",INDEX('annual Consensus'!$C$4:$AE$210,MATCH('per month Consensus'!$CE74,'annual Consensus'!$B$4:$B$210,0),MATCH('per month Consensus'!CV$4,'annual Consensus'!$C$3:$AE$3,0)))</f>
        <v>1.6420009075224229</v>
      </c>
      <c r="CW74" s="18">
        <f>IF(ISNA(INDEX('annual Consensus'!$C$4:$AE$210,MATCH('per month Consensus'!$CE74,'annual Consensus'!$B$4:$B$210,0),MATCH('per month Consensus'!CW$4,'annual Consensus'!$C$3:$AE$3,0))),"",INDEX('annual Consensus'!$C$4:$AE$210,MATCH('per month Consensus'!$CE74,'annual Consensus'!$B$4:$B$210,0),MATCH('per month Consensus'!CW$4,'annual Consensus'!$C$3:$AE$3,0)))</f>
        <v>0</v>
      </c>
      <c r="CX74" s="18">
        <f>IF(ISNA(INDEX('annual Consensus'!$C$4:$AE$210,MATCH('per month Consensus'!$CE74,'annual Consensus'!$B$4:$B$210,0),MATCH('per month Consensus'!CX$4,'annual Consensus'!$C$3:$AE$3,0))),"",INDEX('annual Consensus'!$C$4:$AE$210,MATCH('per month Consensus'!$CE74,'annual Consensus'!$B$4:$B$210,0),MATCH('per month Consensus'!CX$4,'annual Consensus'!$C$3:$AE$3,0)))</f>
        <v>0</v>
      </c>
      <c r="CY74" s="18">
        <f>IF(ISNA(INDEX('annual Consensus'!$C$4:$AE$210,MATCH('per month Consensus'!$CE74,'annual Consensus'!$B$4:$B$210,0),MATCH('per month Consensus'!CY$4,'annual Consensus'!$C$3:$AE$3,0))),"",INDEX('annual Consensus'!$C$4:$AE$210,MATCH('per month Consensus'!$CE74,'annual Consensus'!$B$4:$B$210,0),MATCH('per month Consensus'!CY$4,'annual Consensus'!$C$3:$AE$3,0)))</f>
        <v>0</v>
      </c>
      <c r="CZ74" s="18">
        <f>IF(ISNA(INDEX('annual Consensus'!$C$4:$AE$210,MATCH('per month Consensus'!$CE74,'annual Consensus'!$B$4:$B$210,0),MATCH('per month Consensus'!CZ$4,'annual Consensus'!$C$3:$AE$3,0))),"",INDEX('annual Consensus'!$C$4:$AE$210,MATCH('per month Consensus'!$CE74,'annual Consensus'!$B$4:$B$210,0),MATCH('per month Consensus'!CZ$4,'annual Consensus'!$C$3:$AE$3,0)))</f>
        <v>0</v>
      </c>
      <c r="DA74" s="18">
        <f>IF(ISNA(INDEX('annual Consensus'!$C$4:$AE$210,MATCH('per month Consensus'!$CE74,'annual Consensus'!$B$4:$B$210,0),MATCH('per month Consensus'!DA$4,'annual Consensus'!$C$3:$AE$3,0))),"",INDEX('annual Consensus'!$C$4:$AE$210,MATCH('per month Consensus'!$CE74,'annual Consensus'!$B$4:$B$210,0),MATCH('per month Consensus'!DA$4,'annual Consensus'!$C$3:$AE$3,0)))</f>
        <v>0</v>
      </c>
      <c r="DB74" s="18">
        <f>IF(ISNA(INDEX('annual Consensus'!$C$4:$AE$210,MATCH('per month Consensus'!$CE74,'annual Consensus'!$B$4:$B$210,0),MATCH('per month Consensus'!DB$4,'annual Consensus'!$C$3:$AE$3,0))),"",INDEX('annual Consensus'!$C$4:$AE$210,MATCH('per month Consensus'!$CE74,'annual Consensus'!$B$4:$B$210,0),MATCH('per month Consensus'!DB$4,'annual Consensus'!$C$3:$AE$3,0)))</f>
        <v>1.9</v>
      </c>
      <c r="DC74" s="18">
        <f>IF(ISNA(INDEX('annual Consensus'!$C$4:$AE$210,MATCH('per month Consensus'!$CE74,'annual Consensus'!$B$4:$B$210,0),MATCH('per month Consensus'!DC$4,'annual Consensus'!$C$3:$AE$3,0))),"",INDEX('annual Consensus'!$C$4:$AE$210,MATCH('per month Consensus'!$CE74,'annual Consensus'!$B$4:$B$210,0),MATCH('per month Consensus'!DC$4,'annual Consensus'!$C$3:$AE$3,0)))</f>
        <v>0</v>
      </c>
      <c r="DD74" s="18">
        <f>IF(ISNA(INDEX('annual Consensus'!$C$4:$AE$210,MATCH('per month Consensus'!$CE74,'annual Consensus'!$B$4:$B$210,0),MATCH('per month Consensus'!DD$4,'annual Consensus'!$C$3:$AE$3,0))),"",INDEX('annual Consensus'!$C$4:$AE$210,MATCH('per month Consensus'!$CE74,'annual Consensus'!$B$4:$B$210,0),MATCH('per month Consensus'!DD$4,'annual Consensus'!$C$3:$AE$3,0)))</f>
        <v>0</v>
      </c>
      <c r="DE74" s="18">
        <f>IF(ISNA(INDEX('annual Consensus'!$C$4:$AE$210,MATCH('per month Consensus'!$CE74,'annual Consensus'!$B$4:$B$210,0),MATCH('per month Consensus'!DE$4,'annual Consensus'!$C$3:$AE$3,0))),"",INDEX('annual Consensus'!$C$4:$AE$210,MATCH('per month Consensus'!$CE74,'annual Consensus'!$B$4:$B$210,0),MATCH('per month Consensus'!DE$4,'annual Consensus'!$C$3:$AE$3,0)))</f>
        <v>0</v>
      </c>
      <c r="DF74" s="18">
        <f>IF(ISNA(INDEX('annual Consensus'!$C$4:$AE$210,MATCH('per month Consensus'!$CE74,'annual Consensus'!$B$4:$B$210,0),MATCH('per month Consensus'!DF$4,'annual Consensus'!$C$3:$AE$3,0))),"",INDEX('annual Consensus'!$C$4:$AE$210,MATCH('per month Consensus'!$CE74,'annual Consensus'!$B$4:$B$210,0),MATCH('per month Consensus'!DF$4,'annual Consensus'!$C$3:$AE$3,0)))</f>
        <v>1.9</v>
      </c>
      <c r="DG74" s="18">
        <f>IF(ISNA(INDEX('annual Consensus'!$C$4:$AE$210,MATCH('per month Consensus'!$CE74,'annual Consensus'!$B$4:$B$210,0),MATCH('per month Consensus'!DG$4,'annual Consensus'!$C$3:$AE$3,0))),"",INDEX('annual Consensus'!$C$4:$AE$210,MATCH('per month Consensus'!$CE74,'annual Consensus'!$B$4:$B$210,0),MATCH('per month Consensus'!DG$4,'annual Consensus'!$C$3:$AE$3,0)))</f>
        <v>0</v>
      </c>
      <c r="DH74" s="18">
        <f>IF(ISNA(INDEX('annual Consensus'!$C$4:$AE$210,MATCH('per month Consensus'!$CE74,'annual Consensus'!$B$4:$B$210,0),MATCH('per month Consensus'!DH$4,'annual Consensus'!$C$3:$AE$3,0))),"",INDEX('annual Consensus'!$C$4:$AE$210,MATCH('per month Consensus'!$CE74,'annual Consensus'!$B$4:$B$210,0),MATCH('per month Consensus'!DH$4,'annual Consensus'!$C$3:$AE$3,0)))</f>
        <v>0</v>
      </c>
      <c r="DI74" s="18">
        <f>IF(ISNA(INDEX('annual Consensus'!$C$4:$AE$210,MATCH('per month Consensus'!$CE74,'annual Consensus'!$B$4:$B$210,0),MATCH('per month Consensus'!DI$4,'annual Consensus'!$C$3:$AE$3,0))),"",INDEX('annual Consensus'!$C$4:$AE$210,MATCH('per month Consensus'!$CE74,'annual Consensus'!$B$4:$B$210,0),MATCH('per month Consensus'!DI$4,'annual Consensus'!$C$3:$AE$3,0)))</f>
        <v>0</v>
      </c>
      <c r="DJ74" s="18">
        <f>IF(ISNA(INDEX('annual Consensus'!$C$4:$AE$210,MATCH('per month Consensus'!$CE74,'annual Consensus'!$B$4:$B$210,0),MATCH('per month Consensus'!DJ$4,'annual Consensus'!$C$3:$AE$3,0))),"",INDEX('annual Consensus'!$C$4:$AE$210,MATCH('per month Consensus'!$CE74,'annual Consensus'!$B$4:$B$210,0),MATCH('per month Consensus'!DJ$4,'annual Consensus'!$C$3:$AE$3,0)))</f>
        <v>1.9</v>
      </c>
      <c r="DK74" s="18">
        <f>IF(ISNA(INDEX('annual Consensus'!$C$4:$AE$210,MATCH('per month Consensus'!$CE74,'annual Consensus'!$B$4:$B$210,0),MATCH('per month Consensus'!DK$4,'annual Consensus'!$C$3:$AE$3,0))),"",INDEX('annual Consensus'!$C$4:$AE$210,MATCH('per month Consensus'!$CE74,'annual Consensus'!$B$4:$B$210,0),MATCH('per month Consensus'!DK$4,'annual Consensus'!$C$3:$AE$3,0)))</f>
        <v>0</v>
      </c>
      <c r="DL74" s="18">
        <f>IF(ISNA(INDEX('annual Consensus'!$C$4:$AE$210,MATCH('per month Consensus'!$CE74,'annual Consensus'!$B$4:$B$210,0),MATCH('per month Consensus'!DL$4,'annual Consensus'!$C$3:$AE$3,0))),"",INDEX('annual Consensus'!$C$4:$AE$210,MATCH('per month Consensus'!$CE74,'annual Consensus'!$B$4:$B$210,0),MATCH('per month Consensus'!DL$4,'annual Consensus'!$C$3:$AE$3,0)))</f>
        <v>0</v>
      </c>
      <c r="DM74" s="18">
        <f>IF(ISNA(INDEX('annual Consensus'!$C$4:$AE$210,MATCH('per month Consensus'!$CE74,'annual Consensus'!$B$4:$B$210,0),MATCH('per month Consensus'!DM$4,'annual Consensus'!$C$3:$AE$3,0))),"",INDEX('annual Consensus'!$C$4:$AE$210,MATCH('per month Consensus'!$CE74,'annual Consensus'!$B$4:$B$210,0),MATCH('per month Consensus'!DM$4,'annual Consensus'!$C$3:$AE$3,0)))</f>
        <v>0</v>
      </c>
      <c r="DN74" s="18">
        <f>IF(ISNA(INDEX('annual Consensus'!$C$4:$AE$210,MATCH('per month Consensus'!$CE74,'annual Consensus'!$B$4:$B$210,0),MATCH('per month Consensus'!DN$4,'annual Consensus'!$C$3:$AE$3,0))),"",INDEX('annual Consensus'!$C$4:$AE$210,MATCH('per month Consensus'!$CE74,'annual Consensus'!$B$4:$B$210,0),MATCH('per month Consensus'!DN$4,'annual Consensus'!$C$3:$AE$3,0)))</f>
        <v>1.9</v>
      </c>
      <c r="DO74" s="18">
        <f>IF(ISNA(INDEX('annual Consensus'!$C$4:$AE$210,MATCH('per month Consensus'!$CE74,'annual Consensus'!$B$4:$B$210,0),MATCH('per month Consensus'!DO$4,'annual Consensus'!$C$3:$AE$3,0))),"",INDEX('annual Consensus'!$C$4:$AE$210,MATCH('per month Consensus'!$CE74,'annual Consensus'!$B$4:$B$210,0),MATCH('per month Consensus'!DO$4,'annual Consensus'!$C$3:$AE$3,0)))</f>
        <v>0</v>
      </c>
      <c r="DR74" s="18">
        <f t="shared" si="36"/>
        <v>1.70758081045148</v>
      </c>
      <c r="DS74" s="18" t="str">
        <f t="shared" si="37"/>
        <v/>
      </c>
      <c r="DT74" s="18" t="str">
        <f t="shared" si="38"/>
        <v/>
      </c>
      <c r="DU74" s="18" t="str">
        <f t="shared" si="39"/>
        <v/>
      </c>
      <c r="DV74" s="18" t="str">
        <f t="shared" si="40"/>
        <v/>
      </c>
      <c r="DW74" s="18" t="str">
        <f t="shared" si="41"/>
        <v/>
      </c>
      <c r="DX74" s="18" t="str">
        <f t="shared" si="42"/>
        <v/>
      </c>
      <c r="DY74" s="18" t="str">
        <f t="shared" si="43"/>
        <v/>
      </c>
      <c r="DZ74" s="18" t="str">
        <f t="shared" si="44"/>
        <v/>
      </c>
      <c r="EA74" s="18">
        <f t="shared" si="45"/>
        <v>1.6420009075224229</v>
      </c>
      <c r="EB74" s="18" t="str">
        <f t="shared" si="46"/>
        <v/>
      </c>
      <c r="EC74" s="18" t="str">
        <f t="shared" si="47"/>
        <v/>
      </c>
      <c r="ED74" s="18" t="str">
        <f t="shared" si="48"/>
        <v/>
      </c>
      <c r="EE74" s="18" t="str">
        <f t="shared" si="49"/>
        <v/>
      </c>
      <c r="EF74" s="18" t="str">
        <f t="shared" si="50"/>
        <v/>
      </c>
      <c r="EG74" s="18">
        <f t="shared" si="51"/>
        <v>1.9</v>
      </c>
      <c r="EH74" s="18" t="str">
        <f t="shared" si="52"/>
        <v/>
      </c>
      <c r="EI74" s="18" t="str">
        <f t="shared" si="53"/>
        <v/>
      </c>
      <c r="EJ74" s="18" t="str">
        <f t="shared" si="54"/>
        <v/>
      </c>
      <c r="EK74" s="18">
        <f t="shared" si="55"/>
        <v>1.9</v>
      </c>
      <c r="EL74" s="18" t="str">
        <f t="shared" si="56"/>
        <v/>
      </c>
      <c r="EM74" s="18" t="str">
        <f t="shared" si="57"/>
        <v/>
      </c>
      <c r="EN74" s="18" t="str">
        <f t="shared" si="58"/>
        <v/>
      </c>
      <c r="EO74" s="18">
        <f t="shared" si="59"/>
        <v>1.9</v>
      </c>
      <c r="EP74" s="18" t="str">
        <f t="shared" si="60"/>
        <v/>
      </c>
      <c r="EQ74" s="18" t="str">
        <f t="shared" si="61"/>
        <v/>
      </c>
      <c r="ER74" s="18" t="str">
        <f t="shared" si="62"/>
        <v/>
      </c>
      <c r="ES74" s="18">
        <f t="shared" si="63"/>
        <v>1.9</v>
      </c>
      <c r="ET74" s="18" t="str">
        <f t="shared" si="64"/>
        <v/>
      </c>
      <c r="EV74" s="86">
        <v>38078</v>
      </c>
      <c r="EW74" s="57">
        <f>IF(ISNA(VLOOKUP('per month Consensus'!$EV74,'5y averages Consensus'!$AG$9:$AK$36,'per month Consensus'!EW$2,FALSE)),"",VLOOKUP('per month Consensus'!$EV74,'5y averages Consensus'!$AG$9:$AK$36,'per month Consensus'!EW$2,FALSE))</f>
        <v>0</v>
      </c>
      <c r="EX74" s="48">
        <f>IF(ISNA(VLOOKUP('per month Consensus'!$EV74,'5y averages Consensus'!$AG$9:$AK$36,'per month Consensus'!EX$2,FALSE)),"",VLOOKUP('per month Consensus'!$EV74,'5y averages Consensus'!$AG$9:$AK$36,'per month Consensus'!EX$2,FALSE))</f>
        <v>0</v>
      </c>
      <c r="EY74" s="48">
        <f>IF(ISNA(VLOOKUP('per month Consensus'!$EV74,'5y averages Consensus'!$AG$9:$AK$36,'per month Consensus'!EY$2,FALSE)),"",VLOOKUP('per month Consensus'!$EV74,'5y averages Consensus'!$AG$9:$AK$36,'per month Consensus'!EY$2,FALSE))</f>
        <v>0</v>
      </c>
      <c r="EZ74" s="49">
        <f>IF(ISNA(VLOOKUP('per month Consensus'!$EV74,'5y averages Consensus'!$AG$9:$AK$36,'per month Consensus'!EZ$2,FALSE)),"",VLOOKUP('per month Consensus'!$EV74,'5y averages Consensus'!$AG$9:$AK$36,'per month Consensus'!EZ$2,FALSE))</f>
        <v>1.9</v>
      </c>
      <c r="FB74" s="53" t="str">
        <f t="shared" si="65"/>
        <v/>
      </c>
      <c r="FC74" s="53" t="str">
        <f t="shared" si="66"/>
        <v/>
      </c>
      <c r="FD74" s="53" t="str">
        <f t="shared" si="67"/>
        <v/>
      </c>
      <c r="FE74" s="53">
        <f t="shared" si="68"/>
        <v>1.9</v>
      </c>
    </row>
    <row r="75" spans="2:161" x14ac:dyDescent="0.25">
      <c r="B75" s="22">
        <v>41000</v>
      </c>
      <c r="C75" s="18">
        <f>VLOOKUP($B75,'Data Consensus annual'!$BH$9:$BN$215,'per month Consensus'!C$1, FALSE)</f>
        <v>2.2894635475098211</v>
      </c>
      <c r="D75" s="18">
        <f>VLOOKUP($B75,'Data Consensus annual'!$BH$9:$BN$215,'per month Consensus'!D$1, FALSE)</f>
        <v>1.7421380659960819</v>
      </c>
      <c r="E75" s="18">
        <f>VLOOKUP($B75,'Data Consensus annual'!$BH$9:$BN$215,'per month Consensus'!E$1, FALSE)</f>
        <v>1.884516046186153</v>
      </c>
      <c r="F75" s="18">
        <f>VLOOKUP($B75,'Data Consensus annual'!$BH$9:$BN$215,'per month Consensus'!F$1, FALSE)</f>
        <v>2.0599648694476529</v>
      </c>
      <c r="G75" s="18">
        <f>VLOOKUP($B75,'Data Consensus annual'!$BH$9:$BN$215,'per month Consensus'!G$1, FALSE)</f>
        <v>2.0333333333333332</v>
      </c>
      <c r="H75" s="18">
        <f>VLOOKUP($B75,'Data Consensus annual'!$BH$9:$BN$215,'per month Consensus'!H$1, FALSE)</f>
        <v>1.9</v>
      </c>
      <c r="I75" s="5"/>
      <c r="J75" s="27"/>
      <c r="K75" s="5"/>
      <c r="L75" s="5"/>
      <c r="M75" s="5"/>
      <c r="N75" s="5"/>
      <c r="CE75" s="14">
        <v>38108</v>
      </c>
      <c r="CF75" s="18" t="str">
        <f>IF(ISNA(VLOOKUP($CE75,'quarters Consensus'!$FV$9:$GC$60,'per month Consensus'!J$1,FALSE)),"",VLOOKUP($CE75,'quarters Consensus'!$FV$9:$GC$60,'per month Consensus'!J$1,FALSE))</f>
        <v/>
      </c>
      <c r="CG75" s="18" t="str">
        <f>IF(ISNA(VLOOKUP($CE75,'quarters Consensus'!$FV$9:$GC$60,'per month Consensus'!K$1,FALSE)),"",VLOOKUP($CE75,'quarters Consensus'!$FV$9:$GC$60,'per month Consensus'!K$1,FALSE))</f>
        <v/>
      </c>
      <c r="CH75" s="18" t="str">
        <f>IF(ISNA(VLOOKUP($CE75,'quarters Consensus'!$FV$9:$GC$60,'per month Consensus'!L$1,FALSE)),"",VLOOKUP($CE75,'quarters Consensus'!$FV$9:$GC$60,'per month Consensus'!L$1,FALSE))</f>
        <v/>
      </c>
      <c r="CI75" s="18" t="str">
        <f>IF(ISNA(VLOOKUP($CE75,'quarters Consensus'!$FV$9:$GC$60,'per month Consensus'!M$1,FALSE)),"",VLOOKUP($CE75,'quarters Consensus'!$FV$9:$GC$60,'per month Consensus'!M$1,FALSE))</f>
        <v/>
      </c>
      <c r="CJ75" s="18" t="str">
        <f>IF(ISNA(VLOOKUP($CE75,'quarters Consensus'!$FV$9:$GC$60,'per month Consensus'!N$1,FALSE)),"",VLOOKUP($CE75,'quarters Consensus'!$FV$9:$GC$60,'per month Consensus'!N$1,FALSE))</f>
        <v/>
      </c>
      <c r="CK75" s="18" t="str">
        <f>IF(ISNA(VLOOKUP($CE75,'quarters Consensus'!$FV$9:$GC$60,'per month Consensus'!O$1,FALSE)),"",VLOOKUP($CE75,'quarters Consensus'!$FV$9:$GC$60,'per month Consensus'!O$1,FALSE))</f>
        <v/>
      </c>
      <c r="CL75" s="18" t="str">
        <f>IF(ISNA(VLOOKUP($CE75,'quarters Consensus'!$FV$9:$GC$60,'per month Consensus'!P$1,FALSE)),"",VLOOKUP($CE75,'quarters Consensus'!$FV$9:$GC$60,'per month Consensus'!P$1,FALSE))</f>
        <v/>
      </c>
      <c r="CM75" s="18">
        <f>IF(ISNA(INDEX('annual Consensus'!$C$4:$AE$210,MATCH('per month Consensus'!$CE75,'annual Consensus'!$B$4:$B$210,0),MATCH('per month Consensus'!CM$4,'annual Consensus'!$C$3:$AE$3,0))),"",INDEX('annual Consensus'!$C$4:$AE$210,MATCH('per month Consensus'!$CE75,'annual Consensus'!$B$4:$B$210,0),MATCH('per month Consensus'!CM$4,'annual Consensus'!$C$3:$AE$3,0)))</f>
        <v>1.8313438983140971</v>
      </c>
      <c r="CN75" s="18">
        <f>IF(ISNA(INDEX('annual Consensus'!$C$4:$AE$210,MATCH('per month Consensus'!$CE75,'annual Consensus'!$B$4:$B$210,0),MATCH('per month Consensus'!CN$4,'annual Consensus'!$C$3:$AE$3,0))),"",INDEX('annual Consensus'!$C$4:$AE$210,MATCH('per month Consensus'!$CE75,'annual Consensus'!$B$4:$B$210,0),MATCH('per month Consensus'!CN$4,'annual Consensus'!$C$3:$AE$3,0)))</f>
        <v>0</v>
      </c>
      <c r="CO75" s="18">
        <f>IF(ISNA(INDEX('annual Consensus'!$C$4:$AE$210,MATCH('per month Consensus'!$CE75,'annual Consensus'!$B$4:$B$210,0),MATCH('per month Consensus'!CO$4,'annual Consensus'!$C$3:$AE$3,0))),"",INDEX('annual Consensus'!$C$4:$AE$210,MATCH('per month Consensus'!$CE75,'annual Consensus'!$B$4:$B$210,0),MATCH('per month Consensus'!CO$4,'annual Consensus'!$C$3:$AE$3,0)))</f>
        <v>0</v>
      </c>
      <c r="CP75" s="18">
        <f>IF(ISNA(INDEX('annual Consensus'!$C$4:$AE$210,MATCH('per month Consensus'!$CE75,'annual Consensus'!$B$4:$B$210,0),MATCH('per month Consensus'!CP$4,'annual Consensus'!$C$3:$AE$3,0))),"",INDEX('annual Consensus'!$C$4:$AE$210,MATCH('per month Consensus'!$CE75,'annual Consensus'!$B$4:$B$210,0),MATCH('per month Consensus'!CP$4,'annual Consensus'!$C$3:$AE$3,0)))</f>
        <v>0</v>
      </c>
      <c r="CQ75" s="18">
        <f>IF(ISNA(INDEX('annual Consensus'!$C$4:$AE$210,MATCH('per month Consensus'!$CE75,'annual Consensus'!$B$4:$B$210,0),MATCH('per month Consensus'!CQ$4,'annual Consensus'!$C$3:$AE$3,0))),"",INDEX('annual Consensus'!$C$4:$AE$210,MATCH('per month Consensus'!$CE75,'annual Consensus'!$B$4:$B$210,0),MATCH('per month Consensus'!CQ$4,'annual Consensus'!$C$3:$AE$3,0)))</f>
        <v>0</v>
      </c>
      <c r="CR75" s="18">
        <f>IF(ISNA(INDEX('annual Consensus'!$C$4:$AE$210,MATCH('per month Consensus'!$CE75,'annual Consensus'!$B$4:$B$210,0),MATCH('per month Consensus'!CR$4,'annual Consensus'!$C$3:$AE$3,0))),"",INDEX('annual Consensus'!$C$4:$AE$210,MATCH('per month Consensus'!$CE75,'annual Consensus'!$B$4:$B$210,0),MATCH('per month Consensus'!CR$4,'annual Consensus'!$C$3:$AE$3,0)))</f>
        <v>0</v>
      </c>
      <c r="CS75" s="18">
        <f>IF(ISNA(INDEX('annual Consensus'!$C$4:$AE$210,MATCH('per month Consensus'!$CE75,'annual Consensus'!$B$4:$B$210,0),MATCH('per month Consensus'!CS$4,'annual Consensus'!$C$3:$AE$3,0))),"",INDEX('annual Consensus'!$C$4:$AE$210,MATCH('per month Consensus'!$CE75,'annual Consensus'!$B$4:$B$210,0),MATCH('per month Consensus'!CS$4,'annual Consensus'!$C$3:$AE$3,0)))</f>
        <v>0</v>
      </c>
      <c r="CT75" s="18">
        <f>IF(ISNA(INDEX('annual Consensus'!$C$4:$AE$210,MATCH('per month Consensus'!$CE75,'annual Consensus'!$B$4:$B$210,0),MATCH('per month Consensus'!CT$4,'annual Consensus'!$C$3:$AE$3,0))),"",INDEX('annual Consensus'!$C$4:$AE$210,MATCH('per month Consensus'!$CE75,'annual Consensus'!$B$4:$B$210,0),MATCH('per month Consensus'!CT$4,'annual Consensus'!$C$3:$AE$3,0)))</f>
        <v>0</v>
      </c>
      <c r="CU75" s="18">
        <f>IF(ISNA(INDEX('annual Consensus'!$C$4:$AE$210,MATCH('per month Consensus'!$CE75,'annual Consensus'!$B$4:$B$210,0),MATCH('per month Consensus'!CU$4,'annual Consensus'!$C$3:$AE$3,0))),"",INDEX('annual Consensus'!$C$4:$AE$210,MATCH('per month Consensus'!$CE75,'annual Consensus'!$B$4:$B$210,0),MATCH('per month Consensus'!CU$4,'annual Consensus'!$C$3:$AE$3,0)))</f>
        <v>1.6480020264360489</v>
      </c>
      <c r="CV75" s="18">
        <f>IF(ISNA(INDEX('annual Consensus'!$C$4:$AE$210,MATCH('per month Consensus'!$CE75,'annual Consensus'!$B$4:$B$210,0),MATCH('per month Consensus'!CV$4,'annual Consensus'!$C$3:$AE$3,0))),"",INDEX('annual Consensus'!$C$4:$AE$210,MATCH('per month Consensus'!$CE75,'annual Consensus'!$B$4:$B$210,0),MATCH('per month Consensus'!CV$4,'annual Consensus'!$C$3:$AE$3,0)))</f>
        <v>0</v>
      </c>
      <c r="CW75" s="18">
        <f>IF(ISNA(INDEX('annual Consensus'!$C$4:$AE$210,MATCH('per month Consensus'!$CE75,'annual Consensus'!$B$4:$B$210,0),MATCH('per month Consensus'!CW$4,'annual Consensus'!$C$3:$AE$3,0))),"",INDEX('annual Consensus'!$C$4:$AE$210,MATCH('per month Consensus'!$CE75,'annual Consensus'!$B$4:$B$210,0),MATCH('per month Consensus'!CW$4,'annual Consensus'!$C$3:$AE$3,0)))</f>
        <v>0</v>
      </c>
      <c r="CX75" s="18">
        <f>IF(ISNA(INDEX('annual Consensus'!$C$4:$AE$210,MATCH('per month Consensus'!$CE75,'annual Consensus'!$B$4:$B$210,0),MATCH('per month Consensus'!CX$4,'annual Consensus'!$C$3:$AE$3,0))),"",INDEX('annual Consensus'!$C$4:$AE$210,MATCH('per month Consensus'!$CE75,'annual Consensus'!$B$4:$B$210,0),MATCH('per month Consensus'!CX$4,'annual Consensus'!$C$3:$AE$3,0)))</f>
        <v>0</v>
      </c>
      <c r="CY75" s="18">
        <f>IF(ISNA(INDEX('annual Consensus'!$C$4:$AE$210,MATCH('per month Consensus'!$CE75,'annual Consensus'!$B$4:$B$210,0),MATCH('per month Consensus'!CY$4,'annual Consensus'!$C$3:$AE$3,0))),"",INDEX('annual Consensus'!$C$4:$AE$210,MATCH('per month Consensus'!$CE75,'annual Consensus'!$B$4:$B$210,0),MATCH('per month Consensus'!CY$4,'annual Consensus'!$C$3:$AE$3,0)))</f>
        <v>0</v>
      </c>
      <c r="CZ75" s="18">
        <f>IF(ISNA(INDEX('annual Consensus'!$C$4:$AE$210,MATCH('per month Consensus'!$CE75,'annual Consensus'!$B$4:$B$210,0),MATCH('per month Consensus'!CZ$4,'annual Consensus'!$C$3:$AE$3,0))),"",INDEX('annual Consensus'!$C$4:$AE$210,MATCH('per month Consensus'!$CE75,'annual Consensus'!$B$4:$B$210,0),MATCH('per month Consensus'!CZ$4,'annual Consensus'!$C$3:$AE$3,0)))</f>
        <v>0</v>
      </c>
      <c r="DA75" s="18">
        <f>IF(ISNA(INDEX('annual Consensus'!$C$4:$AE$210,MATCH('per month Consensus'!$CE75,'annual Consensus'!$B$4:$B$210,0),MATCH('per month Consensus'!DA$4,'annual Consensus'!$C$3:$AE$3,0))),"",INDEX('annual Consensus'!$C$4:$AE$210,MATCH('per month Consensus'!$CE75,'annual Consensus'!$B$4:$B$210,0),MATCH('per month Consensus'!DA$4,'annual Consensus'!$C$3:$AE$3,0)))</f>
        <v>0</v>
      </c>
      <c r="DB75" s="18">
        <f>IF(ISNA(INDEX('annual Consensus'!$C$4:$AE$210,MATCH('per month Consensus'!$CE75,'annual Consensus'!$B$4:$B$210,0),MATCH('per month Consensus'!DB$4,'annual Consensus'!$C$3:$AE$3,0))),"",INDEX('annual Consensus'!$C$4:$AE$210,MATCH('per month Consensus'!$CE75,'annual Consensus'!$B$4:$B$210,0),MATCH('per month Consensus'!DB$4,'annual Consensus'!$C$3:$AE$3,0)))</f>
        <v>0</v>
      </c>
      <c r="DC75" s="18">
        <f>IF(ISNA(INDEX('annual Consensus'!$C$4:$AE$210,MATCH('per month Consensus'!$CE75,'annual Consensus'!$B$4:$B$210,0),MATCH('per month Consensus'!DC$4,'annual Consensus'!$C$3:$AE$3,0))),"",INDEX('annual Consensus'!$C$4:$AE$210,MATCH('per month Consensus'!$CE75,'annual Consensus'!$B$4:$B$210,0),MATCH('per month Consensus'!DC$4,'annual Consensus'!$C$3:$AE$3,0)))</f>
        <v>0</v>
      </c>
      <c r="DD75" s="18">
        <f>IF(ISNA(INDEX('annual Consensus'!$C$4:$AE$210,MATCH('per month Consensus'!$CE75,'annual Consensus'!$B$4:$B$210,0),MATCH('per month Consensus'!DD$4,'annual Consensus'!$C$3:$AE$3,0))),"",INDEX('annual Consensus'!$C$4:$AE$210,MATCH('per month Consensus'!$CE75,'annual Consensus'!$B$4:$B$210,0),MATCH('per month Consensus'!DD$4,'annual Consensus'!$C$3:$AE$3,0)))</f>
        <v>0</v>
      </c>
      <c r="DE75" s="18">
        <f>IF(ISNA(INDEX('annual Consensus'!$C$4:$AE$210,MATCH('per month Consensus'!$CE75,'annual Consensus'!$B$4:$B$210,0),MATCH('per month Consensus'!DE$4,'annual Consensus'!$C$3:$AE$3,0))),"",INDEX('annual Consensus'!$C$4:$AE$210,MATCH('per month Consensus'!$CE75,'annual Consensus'!$B$4:$B$210,0),MATCH('per month Consensus'!DE$4,'annual Consensus'!$C$3:$AE$3,0)))</f>
        <v>0</v>
      </c>
      <c r="DF75" s="18">
        <f>IF(ISNA(INDEX('annual Consensus'!$C$4:$AE$210,MATCH('per month Consensus'!$CE75,'annual Consensus'!$B$4:$B$210,0),MATCH('per month Consensus'!DF$4,'annual Consensus'!$C$3:$AE$3,0))),"",INDEX('annual Consensus'!$C$4:$AE$210,MATCH('per month Consensus'!$CE75,'annual Consensus'!$B$4:$B$210,0),MATCH('per month Consensus'!DF$4,'annual Consensus'!$C$3:$AE$3,0)))</f>
        <v>0</v>
      </c>
      <c r="DG75" s="18">
        <f>IF(ISNA(INDEX('annual Consensus'!$C$4:$AE$210,MATCH('per month Consensus'!$CE75,'annual Consensus'!$B$4:$B$210,0),MATCH('per month Consensus'!DG$4,'annual Consensus'!$C$3:$AE$3,0))),"",INDEX('annual Consensus'!$C$4:$AE$210,MATCH('per month Consensus'!$CE75,'annual Consensus'!$B$4:$B$210,0),MATCH('per month Consensus'!DG$4,'annual Consensus'!$C$3:$AE$3,0)))</f>
        <v>0</v>
      </c>
      <c r="DH75" s="18">
        <f>IF(ISNA(INDEX('annual Consensus'!$C$4:$AE$210,MATCH('per month Consensus'!$CE75,'annual Consensus'!$B$4:$B$210,0),MATCH('per month Consensus'!DH$4,'annual Consensus'!$C$3:$AE$3,0))),"",INDEX('annual Consensus'!$C$4:$AE$210,MATCH('per month Consensus'!$CE75,'annual Consensus'!$B$4:$B$210,0),MATCH('per month Consensus'!DH$4,'annual Consensus'!$C$3:$AE$3,0)))</f>
        <v>0</v>
      </c>
      <c r="DI75" s="18">
        <f>IF(ISNA(INDEX('annual Consensus'!$C$4:$AE$210,MATCH('per month Consensus'!$CE75,'annual Consensus'!$B$4:$B$210,0),MATCH('per month Consensus'!DI$4,'annual Consensus'!$C$3:$AE$3,0))),"",INDEX('annual Consensus'!$C$4:$AE$210,MATCH('per month Consensus'!$CE75,'annual Consensus'!$B$4:$B$210,0),MATCH('per month Consensus'!DI$4,'annual Consensus'!$C$3:$AE$3,0)))</f>
        <v>0</v>
      </c>
      <c r="DJ75" s="18">
        <f>IF(ISNA(INDEX('annual Consensus'!$C$4:$AE$210,MATCH('per month Consensus'!$CE75,'annual Consensus'!$B$4:$B$210,0),MATCH('per month Consensus'!DJ$4,'annual Consensus'!$C$3:$AE$3,0))),"",INDEX('annual Consensus'!$C$4:$AE$210,MATCH('per month Consensus'!$CE75,'annual Consensus'!$B$4:$B$210,0),MATCH('per month Consensus'!DJ$4,'annual Consensus'!$C$3:$AE$3,0)))</f>
        <v>0</v>
      </c>
      <c r="DK75" s="18">
        <f>IF(ISNA(INDEX('annual Consensus'!$C$4:$AE$210,MATCH('per month Consensus'!$CE75,'annual Consensus'!$B$4:$B$210,0),MATCH('per month Consensus'!DK$4,'annual Consensus'!$C$3:$AE$3,0))),"",INDEX('annual Consensus'!$C$4:$AE$210,MATCH('per month Consensus'!$CE75,'annual Consensus'!$B$4:$B$210,0),MATCH('per month Consensus'!DK$4,'annual Consensus'!$C$3:$AE$3,0)))</f>
        <v>0</v>
      </c>
      <c r="DL75" s="18">
        <f>IF(ISNA(INDEX('annual Consensus'!$C$4:$AE$210,MATCH('per month Consensus'!$CE75,'annual Consensus'!$B$4:$B$210,0),MATCH('per month Consensus'!DL$4,'annual Consensus'!$C$3:$AE$3,0))),"",INDEX('annual Consensus'!$C$4:$AE$210,MATCH('per month Consensus'!$CE75,'annual Consensus'!$B$4:$B$210,0),MATCH('per month Consensus'!DL$4,'annual Consensus'!$C$3:$AE$3,0)))</f>
        <v>0</v>
      </c>
      <c r="DM75" s="18">
        <f>IF(ISNA(INDEX('annual Consensus'!$C$4:$AE$210,MATCH('per month Consensus'!$CE75,'annual Consensus'!$B$4:$B$210,0),MATCH('per month Consensus'!DM$4,'annual Consensus'!$C$3:$AE$3,0))),"",INDEX('annual Consensus'!$C$4:$AE$210,MATCH('per month Consensus'!$CE75,'annual Consensus'!$B$4:$B$210,0),MATCH('per month Consensus'!DM$4,'annual Consensus'!$C$3:$AE$3,0)))</f>
        <v>0</v>
      </c>
      <c r="DN75" s="18">
        <f>IF(ISNA(INDEX('annual Consensus'!$C$4:$AE$210,MATCH('per month Consensus'!$CE75,'annual Consensus'!$B$4:$B$210,0),MATCH('per month Consensus'!DN$4,'annual Consensus'!$C$3:$AE$3,0))),"",INDEX('annual Consensus'!$C$4:$AE$210,MATCH('per month Consensus'!$CE75,'annual Consensus'!$B$4:$B$210,0),MATCH('per month Consensus'!DN$4,'annual Consensus'!$C$3:$AE$3,0)))</f>
        <v>0</v>
      </c>
      <c r="DO75" s="18">
        <f>IF(ISNA(INDEX('annual Consensus'!$C$4:$AE$210,MATCH('per month Consensus'!$CE75,'annual Consensus'!$B$4:$B$210,0),MATCH('per month Consensus'!DO$4,'annual Consensus'!$C$3:$AE$3,0))),"",INDEX('annual Consensus'!$C$4:$AE$210,MATCH('per month Consensus'!$CE75,'annual Consensus'!$B$4:$B$210,0),MATCH('per month Consensus'!DO$4,'annual Consensus'!$C$3:$AE$3,0)))</f>
        <v>0</v>
      </c>
      <c r="DR75" s="18">
        <f t="shared" si="36"/>
        <v>1.8313438983140971</v>
      </c>
      <c r="DS75" s="18" t="str">
        <f t="shared" si="37"/>
        <v/>
      </c>
      <c r="DT75" s="18" t="str">
        <f t="shared" si="38"/>
        <v/>
      </c>
      <c r="DU75" s="18" t="str">
        <f t="shared" si="39"/>
        <v/>
      </c>
      <c r="DV75" s="18" t="str">
        <f t="shared" si="40"/>
        <v/>
      </c>
      <c r="DW75" s="18" t="str">
        <f t="shared" si="41"/>
        <v/>
      </c>
      <c r="DX75" s="18" t="str">
        <f t="shared" si="42"/>
        <v/>
      </c>
      <c r="DY75" s="18" t="str">
        <f t="shared" si="43"/>
        <v/>
      </c>
      <c r="DZ75" s="18">
        <f t="shared" si="44"/>
        <v>1.6480020264360489</v>
      </c>
      <c r="EA75" s="18" t="str">
        <f t="shared" si="45"/>
        <v/>
      </c>
      <c r="EB75" s="18" t="str">
        <f t="shared" si="46"/>
        <v/>
      </c>
      <c r="EC75" s="18" t="str">
        <f t="shared" si="47"/>
        <v/>
      </c>
      <c r="ED75" s="18" t="str">
        <f t="shared" si="48"/>
        <v/>
      </c>
      <c r="EE75" s="18" t="str">
        <f t="shared" si="49"/>
        <v/>
      </c>
      <c r="EF75" s="18" t="str">
        <f t="shared" si="50"/>
        <v/>
      </c>
      <c r="EG75" s="18" t="str">
        <f t="shared" si="51"/>
        <v/>
      </c>
      <c r="EH75" s="18" t="str">
        <f t="shared" si="52"/>
        <v/>
      </c>
      <c r="EI75" s="18" t="str">
        <f t="shared" si="53"/>
        <v/>
      </c>
      <c r="EJ75" s="18" t="str">
        <f t="shared" si="54"/>
        <v/>
      </c>
      <c r="EK75" s="18" t="str">
        <f t="shared" si="55"/>
        <v/>
      </c>
      <c r="EL75" s="18" t="str">
        <f t="shared" si="56"/>
        <v/>
      </c>
      <c r="EM75" s="18" t="str">
        <f t="shared" si="57"/>
        <v/>
      </c>
      <c r="EN75" s="18" t="str">
        <f t="shared" si="58"/>
        <v/>
      </c>
      <c r="EO75" s="18" t="str">
        <f t="shared" si="59"/>
        <v/>
      </c>
      <c r="EP75" s="18" t="str">
        <f t="shared" si="60"/>
        <v/>
      </c>
      <c r="EQ75" s="18" t="str">
        <f t="shared" si="61"/>
        <v/>
      </c>
      <c r="ER75" s="18" t="str">
        <f t="shared" si="62"/>
        <v/>
      </c>
      <c r="ES75" s="18" t="str">
        <f t="shared" si="63"/>
        <v/>
      </c>
      <c r="ET75" s="18" t="str">
        <f t="shared" si="64"/>
        <v/>
      </c>
      <c r="EV75" s="86">
        <v>38108</v>
      </c>
      <c r="EW75" s="57" t="str">
        <f>IF(ISNA(VLOOKUP('per month Consensus'!$EV75,'5y averages Consensus'!$AG$9:$AK$36,'per month Consensus'!EW$2,FALSE)),"",VLOOKUP('per month Consensus'!$EV75,'5y averages Consensus'!$AG$9:$AK$36,'per month Consensus'!EW$2,FALSE))</f>
        <v/>
      </c>
      <c r="EX75" s="48" t="str">
        <f>IF(ISNA(VLOOKUP('per month Consensus'!$EV75,'5y averages Consensus'!$AG$9:$AK$36,'per month Consensus'!EX$2,FALSE)),"",VLOOKUP('per month Consensus'!$EV75,'5y averages Consensus'!$AG$9:$AK$36,'per month Consensus'!EX$2,FALSE))</f>
        <v/>
      </c>
      <c r="EY75" s="48" t="str">
        <f>IF(ISNA(VLOOKUP('per month Consensus'!$EV75,'5y averages Consensus'!$AG$9:$AK$36,'per month Consensus'!EY$2,FALSE)),"",VLOOKUP('per month Consensus'!$EV75,'5y averages Consensus'!$AG$9:$AK$36,'per month Consensus'!EY$2,FALSE))</f>
        <v/>
      </c>
      <c r="EZ75" s="49" t="str">
        <f>IF(ISNA(VLOOKUP('per month Consensus'!$EV75,'5y averages Consensus'!$AG$9:$AK$36,'per month Consensus'!EZ$2,FALSE)),"",VLOOKUP('per month Consensus'!$EV75,'5y averages Consensus'!$AG$9:$AK$36,'per month Consensus'!EZ$2,FALSE))</f>
        <v/>
      </c>
      <c r="FB75" s="53" t="str">
        <f t="shared" si="65"/>
        <v/>
      </c>
      <c r="FC75" s="53" t="str">
        <f t="shared" si="66"/>
        <v/>
      </c>
      <c r="FD75" s="53" t="str">
        <f t="shared" si="67"/>
        <v/>
      </c>
      <c r="FE75" s="53" t="str">
        <f t="shared" si="68"/>
        <v/>
      </c>
    </row>
    <row r="76" spans="2:161" x14ac:dyDescent="0.25">
      <c r="B76" s="22">
        <v>41365</v>
      </c>
      <c r="C76" s="18">
        <f>VLOOKUP($B76,'Data Consensus annual'!$BH$9:$BN$215,'per month Consensus'!C$1, FALSE)</f>
        <v>1.6833883211263641</v>
      </c>
      <c r="D76" s="18">
        <f>VLOOKUP($B76,'Data Consensus annual'!$BH$9:$BN$215,'per month Consensus'!D$1, FALSE)</f>
        <v>1.6452262910766171</v>
      </c>
      <c r="E76" s="18">
        <f>VLOOKUP($B76,'Data Consensus annual'!$BH$9:$BN$215,'per month Consensus'!E$1, FALSE)</f>
        <v>1.7551728579704871</v>
      </c>
      <c r="F76" s="18">
        <f>VLOOKUP($B76,'Data Consensus annual'!$BH$9:$BN$215,'per month Consensus'!F$1, FALSE)</f>
        <v>1.877555748601444</v>
      </c>
      <c r="G76" s="18">
        <f>VLOOKUP($B76,'Data Consensus annual'!$BH$9:$BN$215,'per month Consensus'!G$1, FALSE)</f>
        <v>1.931857473703529</v>
      </c>
      <c r="H76" s="18">
        <f>VLOOKUP($B76,'Data Consensus annual'!$BH$9:$BN$215,'per month Consensus'!H$1, FALSE)</f>
        <v>2.0270185912573608</v>
      </c>
      <c r="I76" s="5"/>
      <c r="J76" s="29"/>
      <c r="K76" s="5"/>
      <c r="L76" s="5"/>
      <c r="M76" s="5"/>
      <c r="N76" s="5"/>
      <c r="CE76" s="14">
        <v>38139</v>
      </c>
      <c r="CF76" s="18">
        <f>IF(ISNA(VLOOKUP($CE76,'quarters Consensus'!$FV$9:$GC$60,'per month Consensus'!J$1,FALSE)),"",VLOOKUP($CE76,'quarters Consensus'!$FV$9:$GC$60,'per month Consensus'!J$1,FALSE))</f>
        <v>2.1</v>
      </c>
      <c r="CG76" s="18">
        <f>IF(ISNA(VLOOKUP($CE76,'quarters Consensus'!$FV$9:$GC$60,'per month Consensus'!K$1,FALSE)),"",VLOOKUP($CE76,'quarters Consensus'!$FV$9:$GC$60,'per month Consensus'!K$1,FALSE))</f>
        <v>2.1</v>
      </c>
      <c r="CH76" s="18">
        <f>IF(ISNA(VLOOKUP($CE76,'quarters Consensus'!$FV$9:$GC$60,'per month Consensus'!L$1,FALSE)),"",VLOOKUP($CE76,'quarters Consensus'!$FV$9:$GC$60,'per month Consensus'!L$1,FALSE))</f>
        <v>1.9</v>
      </c>
      <c r="CI76" s="18">
        <f>IF(ISNA(VLOOKUP($CE76,'quarters Consensus'!$FV$9:$GC$60,'per month Consensus'!M$1,FALSE)),"",VLOOKUP($CE76,'quarters Consensus'!$FV$9:$GC$60,'per month Consensus'!M$1,FALSE))</f>
        <v>1.6</v>
      </c>
      <c r="CJ76" s="18">
        <f>IF(ISNA(VLOOKUP($CE76,'quarters Consensus'!$FV$9:$GC$60,'per month Consensus'!N$1,FALSE)),"",VLOOKUP($CE76,'quarters Consensus'!$FV$9:$GC$60,'per month Consensus'!N$1,FALSE))</f>
        <v>1.7</v>
      </c>
      <c r="CK76" s="18">
        <f>IF(ISNA(VLOOKUP($CE76,'quarters Consensus'!$FV$9:$GC$60,'per month Consensus'!O$1,FALSE)),"",VLOOKUP($CE76,'quarters Consensus'!$FV$9:$GC$60,'per month Consensus'!O$1,FALSE))</f>
        <v>1.7</v>
      </c>
      <c r="CL76" s="18"/>
      <c r="CM76" s="18">
        <f>IF(ISNA(INDEX('annual Consensus'!$C$4:$AE$210,MATCH('per month Consensus'!$CE76,'annual Consensus'!$B$4:$B$210,0),MATCH('per month Consensus'!CM$4,'annual Consensus'!$C$3:$AE$3,0))),"",INDEX('annual Consensus'!$C$4:$AE$210,MATCH('per month Consensus'!$CE76,'annual Consensus'!$B$4:$B$210,0),MATCH('per month Consensus'!CM$4,'annual Consensus'!$C$3:$AE$3,0)))</f>
        <v>2.0201426371087101</v>
      </c>
      <c r="CN76" s="18">
        <f>IF(ISNA(INDEX('annual Consensus'!$C$4:$AE$210,MATCH('per month Consensus'!$CE76,'annual Consensus'!$B$4:$B$210,0),MATCH('per month Consensus'!CN$4,'annual Consensus'!$C$3:$AE$3,0))),"",INDEX('annual Consensus'!$C$4:$AE$210,MATCH('per month Consensus'!$CE76,'annual Consensus'!$B$4:$B$210,0),MATCH('per month Consensus'!CN$4,'annual Consensus'!$C$3:$AE$3,0)))</f>
        <v>0</v>
      </c>
      <c r="CO76" s="18">
        <f>IF(ISNA(INDEX('annual Consensus'!$C$4:$AE$210,MATCH('per month Consensus'!$CE76,'annual Consensus'!$B$4:$B$210,0),MATCH('per month Consensus'!CO$4,'annual Consensus'!$C$3:$AE$3,0))),"",INDEX('annual Consensus'!$C$4:$AE$210,MATCH('per month Consensus'!$CE76,'annual Consensus'!$B$4:$B$210,0),MATCH('per month Consensus'!CO$4,'annual Consensus'!$C$3:$AE$3,0)))</f>
        <v>0</v>
      </c>
      <c r="CP76" s="18">
        <f>IF(ISNA(INDEX('annual Consensus'!$C$4:$AE$210,MATCH('per month Consensus'!$CE76,'annual Consensus'!$B$4:$B$210,0),MATCH('per month Consensus'!CP$4,'annual Consensus'!$C$3:$AE$3,0))),"",INDEX('annual Consensus'!$C$4:$AE$210,MATCH('per month Consensus'!$CE76,'annual Consensus'!$B$4:$B$210,0),MATCH('per month Consensus'!CP$4,'annual Consensus'!$C$3:$AE$3,0)))</f>
        <v>0</v>
      </c>
      <c r="CQ76" s="18">
        <f>IF(ISNA(INDEX('annual Consensus'!$C$4:$AE$210,MATCH('per month Consensus'!$CE76,'annual Consensus'!$B$4:$B$210,0),MATCH('per month Consensus'!CQ$4,'annual Consensus'!$C$3:$AE$3,0))),"",INDEX('annual Consensus'!$C$4:$AE$210,MATCH('per month Consensus'!$CE76,'annual Consensus'!$B$4:$B$210,0),MATCH('per month Consensus'!CQ$4,'annual Consensus'!$C$3:$AE$3,0)))</f>
        <v>0</v>
      </c>
      <c r="CR76" s="18">
        <f>IF(ISNA(INDEX('annual Consensus'!$C$4:$AE$210,MATCH('per month Consensus'!$CE76,'annual Consensus'!$B$4:$B$210,0),MATCH('per month Consensus'!CR$4,'annual Consensus'!$C$3:$AE$3,0))),"",INDEX('annual Consensus'!$C$4:$AE$210,MATCH('per month Consensus'!$CE76,'annual Consensus'!$B$4:$B$210,0),MATCH('per month Consensus'!CR$4,'annual Consensus'!$C$3:$AE$3,0)))</f>
        <v>0</v>
      </c>
      <c r="CS76" s="18">
        <f>IF(ISNA(INDEX('annual Consensus'!$C$4:$AE$210,MATCH('per month Consensus'!$CE76,'annual Consensus'!$B$4:$B$210,0),MATCH('per month Consensus'!CS$4,'annual Consensus'!$C$3:$AE$3,0))),"",INDEX('annual Consensus'!$C$4:$AE$210,MATCH('per month Consensus'!$CE76,'annual Consensus'!$B$4:$B$210,0),MATCH('per month Consensus'!CS$4,'annual Consensus'!$C$3:$AE$3,0)))</f>
        <v>0</v>
      </c>
      <c r="CT76" s="18">
        <f>IF(ISNA(INDEX('annual Consensus'!$C$4:$AE$210,MATCH('per month Consensus'!$CE76,'annual Consensus'!$B$4:$B$210,0),MATCH('per month Consensus'!CT$4,'annual Consensus'!$C$3:$AE$3,0))),"",INDEX('annual Consensus'!$C$4:$AE$210,MATCH('per month Consensus'!$CE76,'annual Consensus'!$B$4:$B$210,0),MATCH('per month Consensus'!CT$4,'annual Consensus'!$C$3:$AE$3,0)))</f>
        <v>1.7149564974012819</v>
      </c>
      <c r="CU76" s="18">
        <f>IF(ISNA(INDEX('annual Consensus'!$C$4:$AE$210,MATCH('per month Consensus'!$CE76,'annual Consensus'!$B$4:$B$210,0),MATCH('per month Consensus'!CU$4,'annual Consensus'!$C$3:$AE$3,0))),"",INDEX('annual Consensus'!$C$4:$AE$210,MATCH('per month Consensus'!$CE76,'annual Consensus'!$B$4:$B$210,0),MATCH('per month Consensus'!CU$4,'annual Consensus'!$C$3:$AE$3,0)))</f>
        <v>0</v>
      </c>
      <c r="CV76" s="18">
        <f>IF(ISNA(INDEX('annual Consensus'!$C$4:$AE$210,MATCH('per month Consensus'!$CE76,'annual Consensus'!$B$4:$B$210,0),MATCH('per month Consensus'!CV$4,'annual Consensus'!$C$3:$AE$3,0))),"",INDEX('annual Consensus'!$C$4:$AE$210,MATCH('per month Consensus'!$CE76,'annual Consensus'!$B$4:$B$210,0),MATCH('per month Consensus'!CV$4,'annual Consensus'!$C$3:$AE$3,0)))</f>
        <v>0</v>
      </c>
      <c r="CW76" s="18">
        <f>IF(ISNA(INDEX('annual Consensus'!$C$4:$AE$210,MATCH('per month Consensus'!$CE76,'annual Consensus'!$B$4:$B$210,0),MATCH('per month Consensus'!CW$4,'annual Consensus'!$C$3:$AE$3,0))),"",INDEX('annual Consensus'!$C$4:$AE$210,MATCH('per month Consensus'!$CE76,'annual Consensus'!$B$4:$B$210,0),MATCH('per month Consensus'!CW$4,'annual Consensus'!$C$3:$AE$3,0)))</f>
        <v>0</v>
      </c>
      <c r="CX76" s="18">
        <f>IF(ISNA(INDEX('annual Consensus'!$C$4:$AE$210,MATCH('per month Consensus'!$CE76,'annual Consensus'!$B$4:$B$210,0),MATCH('per month Consensus'!CX$4,'annual Consensus'!$C$3:$AE$3,0))),"",INDEX('annual Consensus'!$C$4:$AE$210,MATCH('per month Consensus'!$CE76,'annual Consensus'!$B$4:$B$210,0),MATCH('per month Consensus'!CX$4,'annual Consensus'!$C$3:$AE$3,0)))</f>
        <v>0</v>
      </c>
      <c r="CY76" s="18">
        <f>IF(ISNA(INDEX('annual Consensus'!$C$4:$AE$210,MATCH('per month Consensus'!$CE76,'annual Consensus'!$B$4:$B$210,0),MATCH('per month Consensus'!CY$4,'annual Consensus'!$C$3:$AE$3,0))),"",INDEX('annual Consensus'!$C$4:$AE$210,MATCH('per month Consensus'!$CE76,'annual Consensus'!$B$4:$B$210,0),MATCH('per month Consensus'!CY$4,'annual Consensus'!$C$3:$AE$3,0)))</f>
        <v>0</v>
      </c>
      <c r="CZ76" s="18">
        <f>IF(ISNA(INDEX('annual Consensus'!$C$4:$AE$210,MATCH('per month Consensus'!$CE76,'annual Consensus'!$B$4:$B$210,0),MATCH('per month Consensus'!CZ$4,'annual Consensus'!$C$3:$AE$3,0))),"",INDEX('annual Consensus'!$C$4:$AE$210,MATCH('per month Consensus'!$CE76,'annual Consensus'!$B$4:$B$210,0),MATCH('per month Consensus'!CZ$4,'annual Consensus'!$C$3:$AE$3,0)))</f>
        <v>0</v>
      </c>
      <c r="DA76" s="18">
        <f>IF(ISNA(INDEX('annual Consensus'!$C$4:$AE$210,MATCH('per month Consensus'!$CE76,'annual Consensus'!$B$4:$B$210,0),MATCH('per month Consensus'!DA$4,'annual Consensus'!$C$3:$AE$3,0))),"",INDEX('annual Consensus'!$C$4:$AE$210,MATCH('per month Consensus'!$CE76,'annual Consensus'!$B$4:$B$210,0),MATCH('per month Consensus'!DA$4,'annual Consensus'!$C$3:$AE$3,0)))</f>
        <v>0</v>
      </c>
      <c r="DB76" s="18">
        <f>IF(ISNA(INDEX('annual Consensus'!$C$4:$AE$210,MATCH('per month Consensus'!$CE76,'annual Consensus'!$B$4:$B$210,0),MATCH('per month Consensus'!DB$4,'annual Consensus'!$C$3:$AE$3,0))),"",INDEX('annual Consensus'!$C$4:$AE$210,MATCH('per month Consensus'!$CE76,'annual Consensus'!$B$4:$B$210,0),MATCH('per month Consensus'!DB$4,'annual Consensus'!$C$3:$AE$3,0)))</f>
        <v>0</v>
      </c>
      <c r="DC76" s="18">
        <f>IF(ISNA(INDEX('annual Consensus'!$C$4:$AE$210,MATCH('per month Consensus'!$CE76,'annual Consensus'!$B$4:$B$210,0),MATCH('per month Consensus'!DC$4,'annual Consensus'!$C$3:$AE$3,0))),"",INDEX('annual Consensus'!$C$4:$AE$210,MATCH('per month Consensus'!$CE76,'annual Consensus'!$B$4:$B$210,0),MATCH('per month Consensus'!DC$4,'annual Consensus'!$C$3:$AE$3,0)))</f>
        <v>0</v>
      </c>
      <c r="DD76" s="18">
        <f>IF(ISNA(INDEX('annual Consensus'!$C$4:$AE$210,MATCH('per month Consensus'!$CE76,'annual Consensus'!$B$4:$B$210,0),MATCH('per month Consensus'!DD$4,'annual Consensus'!$C$3:$AE$3,0))),"",INDEX('annual Consensus'!$C$4:$AE$210,MATCH('per month Consensus'!$CE76,'annual Consensus'!$B$4:$B$210,0),MATCH('per month Consensus'!DD$4,'annual Consensus'!$C$3:$AE$3,0)))</f>
        <v>0</v>
      </c>
      <c r="DE76" s="18">
        <f>IF(ISNA(INDEX('annual Consensus'!$C$4:$AE$210,MATCH('per month Consensus'!$CE76,'annual Consensus'!$B$4:$B$210,0),MATCH('per month Consensus'!DE$4,'annual Consensus'!$C$3:$AE$3,0))),"",INDEX('annual Consensus'!$C$4:$AE$210,MATCH('per month Consensus'!$CE76,'annual Consensus'!$B$4:$B$210,0),MATCH('per month Consensus'!DE$4,'annual Consensus'!$C$3:$AE$3,0)))</f>
        <v>0</v>
      </c>
      <c r="DF76" s="18">
        <f>IF(ISNA(INDEX('annual Consensus'!$C$4:$AE$210,MATCH('per month Consensus'!$CE76,'annual Consensus'!$B$4:$B$210,0),MATCH('per month Consensus'!DF$4,'annual Consensus'!$C$3:$AE$3,0))),"",INDEX('annual Consensus'!$C$4:$AE$210,MATCH('per month Consensus'!$CE76,'annual Consensus'!$B$4:$B$210,0),MATCH('per month Consensus'!DF$4,'annual Consensus'!$C$3:$AE$3,0)))</f>
        <v>0</v>
      </c>
      <c r="DG76" s="18">
        <f>IF(ISNA(INDEX('annual Consensus'!$C$4:$AE$210,MATCH('per month Consensus'!$CE76,'annual Consensus'!$B$4:$B$210,0),MATCH('per month Consensus'!DG$4,'annual Consensus'!$C$3:$AE$3,0))),"",INDEX('annual Consensus'!$C$4:$AE$210,MATCH('per month Consensus'!$CE76,'annual Consensus'!$B$4:$B$210,0),MATCH('per month Consensus'!DG$4,'annual Consensus'!$C$3:$AE$3,0)))</f>
        <v>0</v>
      </c>
      <c r="DH76" s="18">
        <f>IF(ISNA(INDEX('annual Consensus'!$C$4:$AE$210,MATCH('per month Consensus'!$CE76,'annual Consensus'!$B$4:$B$210,0),MATCH('per month Consensus'!DH$4,'annual Consensus'!$C$3:$AE$3,0))),"",INDEX('annual Consensus'!$C$4:$AE$210,MATCH('per month Consensus'!$CE76,'annual Consensus'!$B$4:$B$210,0),MATCH('per month Consensus'!DH$4,'annual Consensus'!$C$3:$AE$3,0)))</f>
        <v>0</v>
      </c>
      <c r="DI76" s="18">
        <f>IF(ISNA(INDEX('annual Consensus'!$C$4:$AE$210,MATCH('per month Consensus'!$CE76,'annual Consensus'!$B$4:$B$210,0),MATCH('per month Consensus'!DI$4,'annual Consensus'!$C$3:$AE$3,0))),"",INDEX('annual Consensus'!$C$4:$AE$210,MATCH('per month Consensus'!$CE76,'annual Consensus'!$B$4:$B$210,0),MATCH('per month Consensus'!DI$4,'annual Consensus'!$C$3:$AE$3,0)))</f>
        <v>0</v>
      </c>
      <c r="DJ76" s="18">
        <f>IF(ISNA(INDEX('annual Consensus'!$C$4:$AE$210,MATCH('per month Consensus'!$CE76,'annual Consensus'!$B$4:$B$210,0),MATCH('per month Consensus'!DJ$4,'annual Consensus'!$C$3:$AE$3,0))),"",INDEX('annual Consensus'!$C$4:$AE$210,MATCH('per month Consensus'!$CE76,'annual Consensus'!$B$4:$B$210,0),MATCH('per month Consensus'!DJ$4,'annual Consensus'!$C$3:$AE$3,0)))</f>
        <v>0</v>
      </c>
      <c r="DK76" s="18">
        <f>IF(ISNA(INDEX('annual Consensus'!$C$4:$AE$210,MATCH('per month Consensus'!$CE76,'annual Consensus'!$B$4:$B$210,0),MATCH('per month Consensus'!DK$4,'annual Consensus'!$C$3:$AE$3,0))),"",INDEX('annual Consensus'!$C$4:$AE$210,MATCH('per month Consensus'!$CE76,'annual Consensus'!$B$4:$B$210,0),MATCH('per month Consensus'!DK$4,'annual Consensus'!$C$3:$AE$3,0)))</f>
        <v>0</v>
      </c>
      <c r="DL76" s="18">
        <f>IF(ISNA(INDEX('annual Consensus'!$C$4:$AE$210,MATCH('per month Consensus'!$CE76,'annual Consensus'!$B$4:$B$210,0),MATCH('per month Consensus'!DL$4,'annual Consensus'!$C$3:$AE$3,0))),"",INDEX('annual Consensus'!$C$4:$AE$210,MATCH('per month Consensus'!$CE76,'annual Consensus'!$B$4:$B$210,0),MATCH('per month Consensus'!DL$4,'annual Consensus'!$C$3:$AE$3,0)))</f>
        <v>0</v>
      </c>
      <c r="DM76" s="18">
        <f>IF(ISNA(INDEX('annual Consensus'!$C$4:$AE$210,MATCH('per month Consensus'!$CE76,'annual Consensus'!$B$4:$B$210,0),MATCH('per month Consensus'!DM$4,'annual Consensus'!$C$3:$AE$3,0))),"",INDEX('annual Consensus'!$C$4:$AE$210,MATCH('per month Consensus'!$CE76,'annual Consensus'!$B$4:$B$210,0),MATCH('per month Consensus'!DM$4,'annual Consensus'!$C$3:$AE$3,0)))</f>
        <v>0</v>
      </c>
      <c r="DN76" s="18">
        <f>IF(ISNA(INDEX('annual Consensus'!$C$4:$AE$210,MATCH('per month Consensus'!$CE76,'annual Consensus'!$B$4:$B$210,0),MATCH('per month Consensus'!DN$4,'annual Consensus'!$C$3:$AE$3,0))),"",INDEX('annual Consensus'!$C$4:$AE$210,MATCH('per month Consensus'!$CE76,'annual Consensus'!$B$4:$B$210,0),MATCH('per month Consensus'!DN$4,'annual Consensus'!$C$3:$AE$3,0)))</f>
        <v>0</v>
      </c>
      <c r="DO76" s="18">
        <f>IF(ISNA(INDEX('annual Consensus'!$C$4:$AE$210,MATCH('per month Consensus'!$CE76,'annual Consensus'!$B$4:$B$210,0),MATCH('per month Consensus'!DO$4,'annual Consensus'!$C$3:$AE$3,0))),"",INDEX('annual Consensus'!$C$4:$AE$210,MATCH('per month Consensus'!$CE76,'annual Consensus'!$B$4:$B$210,0),MATCH('per month Consensus'!DO$4,'annual Consensus'!$C$3:$AE$3,0)))</f>
        <v>0</v>
      </c>
      <c r="DR76" s="18">
        <f t="shared" si="36"/>
        <v>2.0201426371087101</v>
      </c>
      <c r="DS76" s="18" t="str">
        <f t="shared" si="37"/>
        <v/>
      </c>
      <c r="DT76" s="18" t="str">
        <f t="shared" si="38"/>
        <v/>
      </c>
      <c r="DU76" s="18" t="str">
        <f t="shared" si="39"/>
        <v/>
      </c>
      <c r="DV76" s="18" t="str">
        <f t="shared" si="40"/>
        <v/>
      </c>
      <c r="DW76" s="18" t="str">
        <f t="shared" si="41"/>
        <v/>
      </c>
      <c r="DX76" s="18" t="str">
        <f t="shared" si="42"/>
        <v/>
      </c>
      <c r="DY76" s="18">
        <f t="shared" si="43"/>
        <v>1.7149564974012819</v>
      </c>
      <c r="DZ76" s="18" t="str">
        <f t="shared" si="44"/>
        <v/>
      </c>
      <c r="EA76" s="18" t="str">
        <f t="shared" si="45"/>
        <v/>
      </c>
      <c r="EB76" s="18" t="str">
        <f t="shared" si="46"/>
        <v/>
      </c>
      <c r="EC76" s="18" t="str">
        <f t="shared" si="47"/>
        <v/>
      </c>
      <c r="ED76" s="18" t="str">
        <f t="shared" si="48"/>
        <v/>
      </c>
      <c r="EE76" s="18" t="str">
        <f t="shared" si="49"/>
        <v/>
      </c>
      <c r="EF76" s="18" t="str">
        <f t="shared" si="50"/>
        <v/>
      </c>
      <c r="EG76" s="18" t="str">
        <f t="shared" si="51"/>
        <v/>
      </c>
      <c r="EH76" s="18" t="str">
        <f t="shared" si="52"/>
        <v/>
      </c>
      <c r="EI76" s="18" t="str">
        <f t="shared" si="53"/>
        <v/>
      </c>
      <c r="EJ76" s="18" t="str">
        <f t="shared" si="54"/>
        <v/>
      </c>
      <c r="EK76" s="18" t="str">
        <f t="shared" si="55"/>
        <v/>
      </c>
      <c r="EL76" s="18" t="str">
        <f t="shared" si="56"/>
        <v/>
      </c>
      <c r="EM76" s="18" t="str">
        <f t="shared" si="57"/>
        <v/>
      </c>
      <c r="EN76" s="18" t="str">
        <f t="shared" si="58"/>
        <v/>
      </c>
      <c r="EO76" s="18" t="str">
        <f t="shared" si="59"/>
        <v/>
      </c>
      <c r="EP76" s="18" t="str">
        <f t="shared" si="60"/>
        <v/>
      </c>
      <c r="EQ76" s="18" t="str">
        <f t="shared" si="61"/>
        <v/>
      </c>
      <c r="ER76" s="18" t="str">
        <f t="shared" si="62"/>
        <v/>
      </c>
      <c r="ES76" s="18" t="str">
        <f t="shared" si="63"/>
        <v/>
      </c>
      <c r="ET76" s="18" t="str">
        <f t="shared" si="64"/>
        <v/>
      </c>
      <c r="EV76" s="86">
        <v>38139</v>
      </c>
      <c r="EW76" s="57" t="str">
        <f>IF(ISNA(VLOOKUP('per month Consensus'!$EV76,'5y averages Consensus'!$AG$9:$AK$36,'per month Consensus'!EW$2,FALSE)),"",VLOOKUP('per month Consensus'!$EV76,'5y averages Consensus'!$AG$9:$AK$36,'per month Consensus'!EW$2,FALSE))</f>
        <v/>
      </c>
      <c r="EX76" s="48" t="str">
        <f>IF(ISNA(VLOOKUP('per month Consensus'!$EV76,'5y averages Consensus'!$AG$9:$AK$36,'per month Consensus'!EX$2,FALSE)),"",VLOOKUP('per month Consensus'!$EV76,'5y averages Consensus'!$AG$9:$AK$36,'per month Consensus'!EX$2,FALSE))</f>
        <v/>
      </c>
      <c r="EY76" s="48" t="str">
        <f>IF(ISNA(VLOOKUP('per month Consensus'!$EV76,'5y averages Consensus'!$AG$9:$AK$36,'per month Consensus'!EY$2,FALSE)),"",VLOOKUP('per month Consensus'!$EV76,'5y averages Consensus'!$AG$9:$AK$36,'per month Consensus'!EY$2,FALSE))</f>
        <v/>
      </c>
      <c r="EZ76" s="49" t="str">
        <f>IF(ISNA(VLOOKUP('per month Consensus'!$EV76,'5y averages Consensus'!$AG$9:$AK$36,'per month Consensus'!EZ$2,FALSE)),"",VLOOKUP('per month Consensus'!$EV76,'5y averages Consensus'!$AG$9:$AK$36,'per month Consensus'!EZ$2,FALSE))</f>
        <v/>
      </c>
      <c r="FB76" s="53" t="str">
        <f t="shared" si="65"/>
        <v/>
      </c>
      <c r="FC76" s="53" t="str">
        <f t="shared" si="66"/>
        <v/>
      </c>
      <c r="FD76" s="53" t="str">
        <f t="shared" si="67"/>
        <v/>
      </c>
      <c r="FE76" s="53" t="str">
        <f t="shared" si="68"/>
        <v/>
      </c>
    </row>
    <row r="77" spans="2:161" x14ac:dyDescent="0.25">
      <c r="B77" s="22">
        <v>41730</v>
      </c>
      <c r="C77" s="18">
        <f>VLOOKUP($B77,'Data Consensus annual'!$BH$9:$BN$215,'per month Consensus'!C$1, FALSE)</f>
        <v>0.86812463655297678</v>
      </c>
      <c r="D77" s="18">
        <f>VLOOKUP($B77,'Data Consensus annual'!$BH$9:$BN$215,'per month Consensus'!D$1, FALSE)</f>
        <v>1.2667781536376641</v>
      </c>
      <c r="E77" s="18">
        <f>VLOOKUP($B77,'Data Consensus annual'!$BH$9:$BN$215,'per month Consensus'!E$1, FALSE)</f>
        <v>1.5496348277852401</v>
      </c>
      <c r="F77" s="18">
        <f>VLOOKUP($B77,'Data Consensus annual'!$BH$9:$BN$215,'per month Consensus'!F$1, FALSE)</f>
        <v>1.7090040196573779</v>
      </c>
      <c r="G77" s="18">
        <f>VLOOKUP($B77,'Data Consensus annual'!$BH$9:$BN$215,'per month Consensus'!G$1, FALSE)</f>
        <v>1.802631846426739</v>
      </c>
      <c r="H77" s="18">
        <f>VLOOKUP($B77,'Data Consensus annual'!$BH$9:$BN$215,'per month Consensus'!H$1, FALSE)</f>
        <v>1.914378979395376</v>
      </c>
      <c r="I77" s="5"/>
      <c r="J77" s="27"/>
      <c r="K77" s="5"/>
      <c r="L77" s="5"/>
      <c r="M77" s="5"/>
      <c r="N77" s="5"/>
      <c r="CE77" s="14">
        <v>38169</v>
      </c>
      <c r="CF77" s="18" t="str">
        <f>IF(ISNA(VLOOKUP($CE77,'quarters Consensus'!$FV$9:$GC$60,'per month Consensus'!J$1,FALSE)),"",VLOOKUP($CE77,'quarters Consensus'!$FV$9:$GC$60,'per month Consensus'!J$1,FALSE))</f>
        <v/>
      </c>
      <c r="CG77" s="18" t="str">
        <f>IF(ISNA(VLOOKUP($CE77,'quarters Consensus'!$FV$9:$GC$60,'per month Consensus'!K$1,FALSE)),"",VLOOKUP($CE77,'quarters Consensus'!$FV$9:$GC$60,'per month Consensus'!K$1,FALSE))</f>
        <v/>
      </c>
      <c r="CH77" s="18" t="str">
        <f>IF(ISNA(VLOOKUP($CE77,'quarters Consensus'!$FV$9:$GC$60,'per month Consensus'!L$1,FALSE)),"",VLOOKUP($CE77,'quarters Consensus'!$FV$9:$GC$60,'per month Consensus'!L$1,FALSE))</f>
        <v/>
      </c>
      <c r="CI77" s="18" t="str">
        <f>IF(ISNA(VLOOKUP($CE77,'quarters Consensus'!$FV$9:$GC$60,'per month Consensus'!M$1,FALSE)),"",VLOOKUP($CE77,'quarters Consensus'!$FV$9:$GC$60,'per month Consensus'!M$1,FALSE))</f>
        <v/>
      </c>
      <c r="CJ77" s="18" t="str">
        <f>IF(ISNA(VLOOKUP($CE77,'quarters Consensus'!$FV$9:$GC$60,'per month Consensus'!N$1,FALSE)),"",VLOOKUP($CE77,'quarters Consensus'!$FV$9:$GC$60,'per month Consensus'!N$1,FALSE))</f>
        <v/>
      </c>
      <c r="CK77" s="18" t="str">
        <f>IF(ISNA(VLOOKUP($CE77,'quarters Consensus'!$FV$9:$GC$60,'per month Consensus'!O$1,FALSE)),"",VLOOKUP($CE77,'quarters Consensus'!$FV$9:$GC$60,'per month Consensus'!O$1,FALSE))</f>
        <v/>
      </c>
      <c r="CL77" s="18" t="str">
        <f>IF(ISNA(VLOOKUP($CE77,'quarters Consensus'!$FV$9:$GC$60,'per month Consensus'!P$1,FALSE)),"",VLOOKUP($CE77,'quarters Consensus'!$FV$9:$GC$60,'per month Consensus'!P$1,FALSE))</f>
        <v/>
      </c>
      <c r="CM77" s="18">
        <f>IF(ISNA(INDEX('annual Consensus'!$C$4:$AE$210,MATCH('per month Consensus'!$CE77,'annual Consensus'!$B$4:$B$210,0),MATCH('per month Consensus'!CM$4,'annual Consensus'!$C$3:$AE$3,0))),"",INDEX('annual Consensus'!$C$4:$AE$210,MATCH('per month Consensus'!$CE77,'annual Consensus'!$B$4:$B$210,0),MATCH('per month Consensus'!CM$4,'annual Consensus'!$C$3:$AE$3,0)))</f>
        <v>2.0673702250313819</v>
      </c>
      <c r="CN77" s="18">
        <f>IF(ISNA(INDEX('annual Consensus'!$C$4:$AE$210,MATCH('per month Consensus'!$CE77,'annual Consensus'!$B$4:$B$210,0),MATCH('per month Consensus'!CN$4,'annual Consensus'!$C$3:$AE$3,0))),"",INDEX('annual Consensus'!$C$4:$AE$210,MATCH('per month Consensus'!$CE77,'annual Consensus'!$B$4:$B$210,0),MATCH('per month Consensus'!CN$4,'annual Consensus'!$C$3:$AE$3,0)))</f>
        <v>0</v>
      </c>
      <c r="CO77" s="18">
        <f>IF(ISNA(INDEX('annual Consensus'!$C$4:$AE$210,MATCH('per month Consensus'!$CE77,'annual Consensus'!$B$4:$B$210,0),MATCH('per month Consensus'!CO$4,'annual Consensus'!$C$3:$AE$3,0))),"",INDEX('annual Consensus'!$C$4:$AE$210,MATCH('per month Consensus'!$CE77,'annual Consensus'!$B$4:$B$210,0),MATCH('per month Consensus'!CO$4,'annual Consensus'!$C$3:$AE$3,0)))</f>
        <v>0</v>
      </c>
      <c r="CP77" s="18">
        <f>IF(ISNA(INDEX('annual Consensus'!$C$4:$AE$210,MATCH('per month Consensus'!$CE77,'annual Consensus'!$B$4:$B$210,0),MATCH('per month Consensus'!CP$4,'annual Consensus'!$C$3:$AE$3,0))),"",INDEX('annual Consensus'!$C$4:$AE$210,MATCH('per month Consensus'!$CE77,'annual Consensus'!$B$4:$B$210,0),MATCH('per month Consensus'!CP$4,'annual Consensus'!$C$3:$AE$3,0)))</f>
        <v>0</v>
      </c>
      <c r="CQ77" s="18">
        <f>IF(ISNA(INDEX('annual Consensus'!$C$4:$AE$210,MATCH('per month Consensus'!$CE77,'annual Consensus'!$B$4:$B$210,0),MATCH('per month Consensus'!CQ$4,'annual Consensus'!$C$3:$AE$3,0))),"",INDEX('annual Consensus'!$C$4:$AE$210,MATCH('per month Consensus'!$CE77,'annual Consensus'!$B$4:$B$210,0),MATCH('per month Consensus'!CQ$4,'annual Consensus'!$C$3:$AE$3,0)))</f>
        <v>0</v>
      </c>
      <c r="CR77" s="18">
        <f>IF(ISNA(INDEX('annual Consensus'!$C$4:$AE$210,MATCH('per month Consensus'!$CE77,'annual Consensus'!$B$4:$B$210,0),MATCH('per month Consensus'!CR$4,'annual Consensus'!$C$3:$AE$3,0))),"",INDEX('annual Consensus'!$C$4:$AE$210,MATCH('per month Consensus'!$CE77,'annual Consensus'!$B$4:$B$210,0),MATCH('per month Consensus'!CR$4,'annual Consensus'!$C$3:$AE$3,0)))</f>
        <v>0</v>
      </c>
      <c r="CS77" s="18">
        <f>IF(ISNA(INDEX('annual Consensus'!$C$4:$AE$210,MATCH('per month Consensus'!$CE77,'annual Consensus'!$B$4:$B$210,0),MATCH('per month Consensus'!CS$4,'annual Consensus'!$C$3:$AE$3,0))),"",INDEX('annual Consensus'!$C$4:$AE$210,MATCH('per month Consensus'!$CE77,'annual Consensus'!$B$4:$B$210,0),MATCH('per month Consensus'!CS$4,'annual Consensus'!$C$3:$AE$3,0)))</f>
        <v>1.7591334217450068</v>
      </c>
      <c r="CT77" s="18">
        <f>IF(ISNA(INDEX('annual Consensus'!$C$4:$AE$210,MATCH('per month Consensus'!$CE77,'annual Consensus'!$B$4:$B$210,0),MATCH('per month Consensus'!CT$4,'annual Consensus'!$C$3:$AE$3,0))),"",INDEX('annual Consensus'!$C$4:$AE$210,MATCH('per month Consensus'!$CE77,'annual Consensus'!$B$4:$B$210,0),MATCH('per month Consensus'!CT$4,'annual Consensus'!$C$3:$AE$3,0)))</f>
        <v>0</v>
      </c>
      <c r="CU77" s="18">
        <f>IF(ISNA(INDEX('annual Consensus'!$C$4:$AE$210,MATCH('per month Consensus'!$CE77,'annual Consensus'!$B$4:$B$210,0),MATCH('per month Consensus'!CU$4,'annual Consensus'!$C$3:$AE$3,0))),"",INDEX('annual Consensus'!$C$4:$AE$210,MATCH('per month Consensus'!$CE77,'annual Consensus'!$B$4:$B$210,0),MATCH('per month Consensus'!CU$4,'annual Consensus'!$C$3:$AE$3,0)))</f>
        <v>0</v>
      </c>
      <c r="CV77" s="18">
        <f>IF(ISNA(INDEX('annual Consensus'!$C$4:$AE$210,MATCH('per month Consensus'!$CE77,'annual Consensus'!$B$4:$B$210,0),MATCH('per month Consensus'!CV$4,'annual Consensus'!$C$3:$AE$3,0))),"",INDEX('annual Consensus'!$C$4:$AE$210,MATCH('per month Consensus'!$CE77,'annual Consensus'!$B$4:$B$210,0),MATCH('per month Consensus'!CV$4,'annual Consensus'!$C$3:$AE$3,0)))</f>
        <v>0</v>
      </c>
      <c r="CW77" s="18">
        <f>IF(ISNA(INDEX('annual Consensus'!$C$4:$AE$210,MATCH('per month Consensus'!$CE77,'annual Consensus'!$B$4:$B$210,0),MATCH('per month Consensus'!CW$4,'annual Consensus'!$C$3:$AE$3,0))),"",INDEX('annual Consensus'!$C$4:$AE$210,MATCH('per month Consensus'!$CE77,'annual Consensus'!$B$4:$B$210,0),MATCH('per month Consensus'!CW$4,'annual Consensus'!$C$3:$AE$3,0)))</f>
        <v>0</v>
      </c>
      <c r="CX77" s="18">
        <f>IF(ISNA(INDEX('annual Consensus'!$C$4:$AE$210,MATCH('per month Consensus'!$CE77,'annual Consensus'!$B$4:$B$210,0),MATCH('per month Consensus'!CX$4,'annual Consensus'!$C$3:$AE$3,0))),"",INDEX('annual Consensus'!$C$4:$AE$210,MATCH('per month Consensus'!$CE77,'annual Consensus'!$B$4:$B$210,0),MATCH('per month Consensus'!CX$4,'annual Consensus'!$C$3:$AE$3,0)))</f>
        <v>0</v>
      </c>
      <c r="CY77" s="18">
        <f>IF(ISNA(INDEX('annual Consensus'!$C$4:$AE$210,MATCH('per month Consensus'!$CE77,'annual Consensus'!$B$4:$B$210,0),MATCH('per month Consensus'!CY$4,'annual Consensus'!$C$3:$AE$3,0))),"",INDEX('annual Consensus'!$C$4:$AE$210,MATCH('per month Consensus'!$CE77,'annual Consensus'!$B$4:$B$210,0),MATCH('per month Consensus'!CY$4,'annual Consensus'!$C$3:$AE$3,0)))</f>
        <v>0</v>
      </c>
      <c r="CZ77" s="18">
        <f>IF(ISNA(INDEX('annual Consensus'!$C$4:$AE$210,MATCH('per month Consensus'!$CE77,'annual Consensus'!$B$4:$B$210,0),MATCH('per month Consensus'!CZ$4,'annual Consensus'!$C$3:$AE$3,0))),"",INDEX('annual Consensus'!$C$4:$AE$210,MATCH('per month Consensus'!$CE77,'annual Consensus'!$B$4:$B$210,0),MATCH('per month Consensus'!CZ$4,'annual Consensus'!$C$3:$AE$3,0)))</f>
        <v>0</v>
      </c>
      <c r="DA77" s="18" t="str">
        <f>IF(ISNA(INDEX('annual Consensus'!$C$4:$AE$210,MATCH('per month Consensus'!$CE77,'annual Consensus'!$B$4:$B$210,0),MATCH('per month Consensus'!DA$4,'annual Consensus'!$C$3:$AE$3,0))),"",INDEX('annual Consensus'!$C$4:$AE$210,MATCH('per month Consensus'!$CE77,'annual Consensus'!$B$4:$B$210,0),MATCH('per month Consensus'!DA$4,'annual Consensus'!$C$3:$AE$3,0)))</f>
        <v/>
      </c>
      <c r="DB77" s="18">
        <f>IF(ISNA(INDEX('annual Consensus'!$C$4:$AE$210,MATCH('per month Consensus'!$CE77,'annual Consensus'!$B$4:$B$210,0),MATCH('per month Consensus'!DB$4,'annual Consensus'!$C$3:$AE$3,0))),"",INDEX('annual Consensus'!$C$4:$AE$210,MATCH('per month Consensus'!$CE77,'annual Consensus'!$B$4:$B$210,0),MATCH('per month Consensus'!DB$4,'annual Consensus'!$C$3:$AE$3,0)))</f>
        <v>0</v>
      </c>
      <c r="DC77" s="18">
        <f>IF(ISNA(INDEX('annual Consensus'!$C$4:$AE$210,MATCH('per month Consensus'!$CE77,'annual Consensus'!$B$4:$B$210,0),MATCH('per month Consensus'!DC$4,'annual Consensus'!$C$3:$AE$3,0))),"",INDEX('annual Consensus'!$C$4:$AE$210,MATCH('per month Consensus'!$CE77,'annual Consensus'!$B$4:$B$210,0),MATCH('per month Consensus'!DC$4,'annual Consensus'!$C$3:$AE$3,0)))</f>
        <v>0</v>
      </c>
      <c r="DD77" s="18">
        <f>IF(ISNA(INDEX('annual Consensus'!$C$4:$AE$210,MATCH('per month Consensus'!$CE77,'annual Consensus'!$B$4:$B$210,0),MATCH('per month Consensus'!DD$4,'annual Consensus'!$C$3:$AE$3,0))),"",INDEX('annual Consensus'!$C$4:$AE$210,MATCH('per month Consensus'!$CE77,'annual Consensus'!$B$4:$B$210,0),MATCH('per month Consensus'!DD$4,'annual Consensus'!$C$3:$AE$3,0)))</f>
        <v>0</v>
      </c>
      <c r="DE77" s="18" t="str">
        <f>IF(ISNA(INDEX('annual Consensus'!$C$4:$AE$210,MATCH('per month Consensus'!$CE77,'annual Consensus'!$B$4:$B$210,0),MATCH('per month Consensus'!DE$4,'annual Consensus'!$C$3:$AE$3,0))),"",INDEX('annual Consensus'!$C$4:$AE$210,MATCH('per month Consensus'!$CE77,'annual Consensus'!$B$4:$B$210,0),MATCH('per month Consensus'!DE$4,'annual Consensus'!$C$3:$AE$3,0)))</f>
        <v/>
      </c>
      <c r="DF77" s="18">
        <f>IF(ISNA(INDEX('annual Consensus'!$C$4:$AE$210,MATCH('per month Consensus'!$CE77,'annual Consensus'!$B$4:$B$210,0),MATCH('per month Consensus'!DF$4,'annual Consensus'!$C$3:$AE$3,0))),"",INDEX('annual Consensus'!$C$4:$AE$210,MATCH('per month Consensus'!$CE77,'annual Consensus'!$B$4:$B$210,0),MATCH('per month Consensus'!DF$4,'annual Consensus'!$C$3:$AE$3,0)))</f>
        <v>0</v>
      </c>
      <c r="DG77" s="18">
        <f>IF(ISNA(INDEX('annual Consensus'!$C$4:$AE$210,MATCH('per month Consensus'!$CE77,'annual Consensus'!$B$4:$B$210,0),MATCH('per month Consensus'!DG$4,'annual Consensus'!$C$3:$AE$3,0))),"",INDEX('annual Consensus'!$C$4:$AE$210,MATCH('per month Consensus'!$CE77,'annual Consensus'!$B$4:$B$210,0),MATCH('per month Consensus'!DG$4,'annual Consensus'!$C$3:$AE$3,0)))</f>
        <v>0</v>
      </c>
      <c r="DH77" s="18">
        <f>IF(ISNA(INDEX('annual Consensus'!$C$4:$AE$210,MATCH('per month Consensus'!$CE77,'annual Consensus'!$B$4:$B$210,0),MATCH('per month Consensus'!DH$4,'annual Consensus'!$C$3:$AE$3,0))),"",INDEX('annual Consensus'!$C$4:$AE$210,MATCH('per month Consensus'!$CE77,'annual Consensus'!$B$4:$B$210,0),MATCH('per month Consensus'!DH$4,'annual Consensus'!$C$3:$AE$3,0)))</f>
        <v>0</v>
      </c>
      <c r="DI77" s="18" t="str">
        <f>IF(ISNA(INDEX('annual Consensus'!$C$4:$AE$210,MATCH('per month Consensus'!$CE77,'annual Consensus'!$B$4:$B$210,0),MATCH('per month Consensus'!DI$4,'annual Consensus'!$C$3:$AE$3,0))),"",INDEX('annual Consensus'!$C$4:$AE$210,MATCH('per month Consensus'!$CE77,'annual Consensus'!$B$4:$B$210,0),MATCH('per month Consensus'!DI$4,'annual Consensus'!$C$3:$AE$3,0)))</f>
        <v/>
      </c>
      <c r="DJ77" s="18">
        <f>IF(ISNA(INDEX('annual Consensus'!$C$4:$AE$210,MATCH('per month Consensus'!$CE77,'annual Consensus'!$B$4:$B$210,0),MATCH('per month Consensus'!DJ$4,'annual Consensus'!$C$3:$AE$3,0))),"",INDEX('annual Consensus'!$C$4:$AE$210,MATCH('per month Consensus'!$CE77,'annual Consensus'!$B$4:$B$210,0),MATCH('per month Consensus'!DJ$4,'annual Consensus'!$C$3:$AE$3,0)))</f>
        <v>0</v>
      </c>
      <c r="DK77" s="18">
        <f>IF(ISNA(INDEX('annual Consensus'!$C$4:$AE$210,MATCH('per month Consensus'!$CE77,'annual Consensus'!$B$4:$B$210,0),MATCH('per month Consensus'!DK$4,'annual Consensus'!$C$3:$AE$3,0))),"",INDEX('annual Consensus'!$C$4:$AE$210,MATCH('per month Consensus'!$CE77,'annual Consensus'!$B$4:$B$210,0),MATCH('per month Consensus'!DK$4,'annual Consensus'!$C$3:$AE$3,0)))</f>
        <v>0</v>
      </c>
      <c r="DL77" s="18">
        <f>IF(ISNA(INDEX('annual Consensus'!$C$4:$AE$210,MATCH('per month Consensus'!$CE77,'annual Consensus'!$B$4:$B$210,0),MATCH('per month Consensus'!DL$4,'annual Consensus'!$C$3:$AE$3,0))),"",INDEX('annual Consensus'!$C$4:$AE$210,MATCH('per month Consensus'!$CE77,'annual Consensus'!$B$4:$B$210,0),MATCH('per month Consensus'!DL$4,'annual Consensus'!$C$3:$AE$3,0)))</f>
        <v>0</v>
      </c>
      <c r="DM77" s="18" t="str">
        <f>IF(ISNA(INDEX('annual Consensus'!$C$4:$AE$210,MATCH('per month Consensus'!$CE77,'annual Consensus'!$B$4:$B$210,0),MATCH('per month Consensus'!DM$4,'annual Consensus'!$C$3:$AE$3,0))),"",INDEX('annual Consensus'!$C$4:$AE$210,MATCH('per month Consensus'!$CE77,'annual Consensus'!$B$4:$B$210,0),MATCH('per month Consensus'!DM$4,'annual Consensus'!$C$3:$AE$3,0)))</f>
        <v/>
      </c>
      <c r="DN77" s="18">
        <f>IF(ISNA(INDEX('annual Consensus'!$C$4:$AE$210,MATCH('per month Consensus'!$CE77,'annual Consensus'!$B$4:$B$210,0),MATCH('per month Consensus'!DN$4,'annual Consensus'!$C$3:$AE$3,0))),"",INDEX('annual Consensus'!$C$4:$AE$210,MATCH('per month Consensus'!$CE77,'annual Consensus'!$B$4:$B$210,0),MATCH('per month Consensus'!DN$4,'annual Consensus'!$C$3:$AE$3,0)))</f>
        <v>0</v>
      </c>
      <c r="DO77" s="18">
        <f>IF(ISNA(INDEX('annual Consensus'!$C$4:$AE$210,MATCH('per month Consensus'!$CE77,'annual Consensus'!$B$4:$B$210,0),MATCH('per month Consensus'!DO$4,'annual Consensus'!$C$3:$AE$3,0))),"",INDEX('annual Consensus'!$C$4:$AE$210,MATCH('per month Consensus'!$CE77,'annual Consensus'!$B$4:$B$210,0),MATCH('per month Consensus'!DO$4,'annual Consensus'!$C$3:$AE$3,0)))</f>
        <v>0</v>
      </c>
      <c r="DR77" s="18">
        <f t="shared" si="36"/>
        <v>2.0673702250313819</v>
      </c>
      <c r="DS77" s="18" t="str">
        <f t="shared" si="37"/>
        <v/>
      </c>
      <c r="DT77" s="18" t="str">
        <f t="shared" si="38"/>
        <v/>
      </c>
      <c r="DU77" s="18" t="str">
        <f t="shared" si="39"/>
        <v/>
      </c>
      <c r="DV77" s="18" t="str">
        <f t="shared" si="40"/>
        <v/>
      </c>
      <c r="DW77" s="18" t="str">
        <f t="shared" si="41"/>
        <v/>
      </c>
      <c r="DX77" s="18">
        <f t="shared" si="42"/>
        <v>1.7591334217450068</v>
      </c>
      <c r="DY77" s="18" t="str">
        <f t="shared" si="43"/>
        <v/>
      </c>
      <c r="DZ77" s="18" t="str">
        <f t="shared" si="44"/>
        <v/>
      </c>
      <c r="EA77" s="18" t="str">
        <f t="shared" si="45"/>
        <v/>
      </c>
      <c r="EB77" s="18" t="str">
        <f t="shared" si="46"/>
        <v/>
      </c>
      <c r="EC77" s="18" t="str">
        <f t="shared" si="47"/>
        <v/>
      </c>
      <c r="ED77" s="18" t="str">
        <f t="shared" si="48"/>
        <v/>
      </c>
      <c r="EE77" s="18" t="str">
        <f t="shared" si="49"/>
        <v/>
      </c>
      <c r="EF77" s="18" t="str">
        <f t="shared" si="50"/>
        <v/>
      </c>
      <c r="EG77" s="18" t="str">
        <f t="shared" si="51"/>
        <v/>
      </c>
      <c r="EH77" s="18" t="str">
        <f t="shared" si="52"/>
        <v/>
      </c>
      <c r="EI77" s="18" t="str">
        <f t="shared" si="53"/>
        <v/>
      </c>
      <c r="EJ77" s="18" t="str">
        <f t="shared" si="54"/>
        <v/>
      </c>
      <c r="EK77" s="18" t="str">
        <f t="shared" si="55"/>
        <v/>
      </c>
      <c r="EL77" s="18" t="str">
        <f t="shared" si="56"/>
        <v/>
      </c>
      <c r="EM77" s="18" t="str">
        <f t="shared" si="57"/>
        <v/>
      </c>
      <c r="EN77" s="18" t="str">
        <f t="shared" si="58"/>
        <v/>
      </c>
      <c r="EO77" s="18" t="str">
        <f t="shared" si="59"/>
        <v/>
      </c>
      <c r="EP77" s="18" t="str">
        <f t="shared" si="60"/>
        <v/>
      </c>
      <c r="EQ77" s="18" t="str">
        <f t="shared" si="61"/>
        <v/>
      </c>
      <c r="ER77" s="18" t="str">
        <f t="shared" si="62"/>
        <v/>
      </c>
      <c r="ES77" s="18" t="str">
        <f t="shared" si="63"/>
        <v/>
      </c>
      <c r="ET77" s="18" t="str">
        <f t="shared" si="64"/>
        <v/>
      </c>
      <c r="EV77" s="86">
        <v>38169</v>
      </c>
      <c r="EW77" s="57" t="str">
        <f>IF(ISNA(VLOOKUP('per month Consensus'!$EV77,'5y averages Consensus'!$AG$9:$AK$36,'per month Consensus'!EW$2,FALSE)),"",VLOOKUP('per month Consensus'!$EV77,'5y averages Consensus'!$AG$9:$AK$36,'per month Consensus'!EW$2,FALSE))</f>
        <v/>
      </c>
      <c r="EX77" s="48" t="str">
        <f>IF(ISNA(VLOOKUP('per month Consensus'!$EV77,'5y averages Consensus'!$AG$9:$AK$36,'per month Consensus'!EX$2,FALSE)),"",VLOOKUP('per month Consensus'!$EV77,'5y averages Consensus'!$AG$9:$AK$36,'per month Consensus'!EX$2,FALSE))</f>
        <v/>
      </c>
      <c r="EY77" s="48" t="str">
        <f>IF(ISNA(VLOOKUP('per month Consensus'!$EV77,'5y averages Consensus'!$AG$9:$AK$36,'per month Consensus'!EY$2,FALSE)),"",VLOOKUP('per month Consensus'!$EV77,'5y averages Consensus'!$AG$9:$AK$36,'per month Consensus'!EY$2,FALSE))</f>
        <v/>
      </c>
      <c r="EZ77" s="49" t="str">
        <f>IF(ISNA(VLOOKUP('per month Consensus'!$EV77,'5y averages Consensus'!$AG$9:$AK$36,'per month Consensus'!EZ$2,FALSE)),"",VLOOKUP('per month Consensus'!$EV77,'5y averages Consensus'!$AG$9:$AK$36,'per month Consensus'!EZ$2,FALSE))</f>
        <v/>
      </c>
      <c r="FB77" s="53" t="str">
        <f t="shared" si="65"/>
        <v/>
      </c>
      <c r="FC77" s="53" t="str">
        <f t="shared" si="66"/>
        <v/>
      </c>
      <c r="FD77" s="53" t="str">
        <f t="shared" si="67"/>
        <v/>
      </c>
      <c r="FE77" s="53" t="str">
        <f t="shared" si="68"/>
        <v/>
      </c>
    </row>
    <row r="78" spans="2:161" x14ac:dyDescent="0.25">
      <c r="B78" s="22">
        <v>42095</v>
      </c>
      <c r="C78" s="18">
        <f>VLOOKUP($B78,'Data Consensus annual'!$BH$9:$BN$215,'per month Consensus'!C$1, FALSE)</f>
        <v>9.6389474764388181E-2</v>
      </c>
      <c r="D78" s="18">
        <f>VLOOKUP($B78,'Data Consensus annual'!$BH$9:$BN$215,'per month Consensus'!D$1, FALSE)</f>
        <v>1.2020713531381857</v>
      </c>
      <c r="E78" s="18">
        <f>VLOOKUP($B78,'Data Consensus annual'!$BH$9:$BN$215,'per month Consensus'!E$1, FALSE)</f>
        <v>1.5079095242119278</v>
      </c>
      <c r="F78" s="18">
        <f>VLOOKUP($B78,'Data Consensus annual'!$BH$9:$BN$215,'per month Consensus'!F$1, FALSE)</f>
        <v>1.6556802392944032</v>
      </c>
      <c r="G78" s="18">
        <f>VLOOKUP($B78,'Data Consensus annual'!$BH$9:$BN$215,'per month Consensus'!G$1, FALSE)</f>
        <v>1.7534814523994107</v>
      </c>
      <c r="H78" s="18">
        <f>VLOOKUP($B78,'Data Consensus annual'!$BH$9:$BN$215,'per month Consensus'!H$1, FALSE)</f>
        <v>1.8624220045272228</v>
      </c>
      <c r="I78" s="5"/>
      <c r="J78" s="27"/>
      <c r="K78" s="5"/>
      <c r="L78" s="5"/>
      <c r="M78" s="5"/>
      <c r="N78" s="5"/>
      <c r="CE78" s="14">
        <v>38200</v>
      </c>
      <c r="CF78" s="18" t="str">
        <f>IF(ISNA(VLOOKUP($CE78,'quarters Consensus'!$FV$9:$GC$60,'per month Consensus'!J$1,FALSE)),"",VLOOKUP($CE78,'quarters Consensus'!$FV$9:$GC$60,'per month Consensus'!J$1,FALSE))</f>
        <v/>
      </c>
      <c r="CG78" s="18" t="str">
        <f>IF(ISNA(VLOOKUP($CE78,'quarters Consensus'!$FV$9:$GC$60,'per month Consensus'!K$1,FALSE)),"",VLOOKUP($CE78,'quarters Consensus'!$FV$9:$GC$60,'per month Consensus'!K$1,FALSE))</f>
        <v/>
      </c>
      <c r="CH78" s="18" t="str">
        <f>IF(ISNA(VLOOKUP($CE78,'quarters Consensus'!$FV$9:$GC$60,'per month Consensus'!L$1,FALSE)),"",VLOOKUP($CE78,'quarters Consensus'!$FV$9:$GC$60,'per month Consensus'!L$1,FALSE))</f>
        <v/>
      </c>
      <c r="CI78" s="18" t="str">
        <f>IF(ISNA(VLOOKUP($CE78,'quarters Consensus'!$FV$9:$GC$60,'per month Consensus'!M$1,FALSE)),"",VLOOKUP($CE78,'quarters Consensus'!$FV$9:$GC$60,'per month Consensus'!M$1,FALSE))</f>
        <v/>
      </c>
      <c r="CJ78" s="18" t="str">
        <f>IF(ISNA(VLOOKUP($CE78,'quarters Consensus'!$FV$9:$GC$60,'per month Consensus'!N$1,FALSE)),"",VLOOKUP($CE78,'quarters Consensus'!$FV$9:$GC$60,'per month Consensus'!N$1,FALSE))</f>
        <v/>
      </c>
      <c r="CK78" s="18" t="str">
        <f>IF(ISNA(VLOOKUP($CE78,'quarters Consensus'!$FV$9:$GC$60,'per month Consensus'!O$1,FALSE)),"",VLOOKUP($CE78,'quarters Consensus'!$FV$9:$GC$60,'per month Consensus'!O$1,FALSE))</f>
        <v/>
      </c>
      <c r="CL78" s="18" t="str">
        <f>IF(ISNA(VLOOKUP($CE78,'quarters Consensus'!$FV$9:$GC$60,'per month Consensus'!P$1,FALSE)),"",VLOOKUP($CE78,'quarters Consensus'!$FV$9:$GC$60,'per month Consensus'!P$1,FALSE))</f>
        <v/>
      </c>
      <c r="CM78" s="18">
        <f>IF(ISNA(INDEX('annual Consensus'!$C$4:$AE$210,MATCH('per month Consensus'!$CE78,'annual Consensus'!$B$4:$B$210,0),MATCH('per month Consensus'!CM$4,'annual Consensus'!$C$3:$AE$3,0))),"",INDEX('annual Consensus'!$C$4:$AE$210,MATCH('per month Consensus'!$CE78,'annual Consensus'!$B$4:$B$210,0),MATCH('per month Consensus'!CM$4,'annual Consensus'!$C$3:$AE$3,0)))</f>
        <v>2.103899664912932</v>
      </c>
      <c r="CN78" s="18">
        <f>IF(ISNA(INDEX('annual Consensus'!$C$4:$AE$210,MATCH('per month Consensus'!$CE78,'annual Consensus'!$B$4:$B$210,0),MATCH('per month Consensus'!CN$4,'annual Consensus'!$C$3:$AE$3,0))),"",INDEX('annual Consensus'!$C$4:$AE$210,MATCH('per month Consensus'!$CE78,'annual Consensus'!$B$4:$B$210,0),MATCH('per month Consensus'!CN$4,'annual Consensus'!$C$3:$AE$3,0)))</f>
        <v>0</v>
      </c>
      <c r="CO78" s="18">
        <f>IF(ISNA(INDEX('annual Consensus'!$C$4:$AE$210,MATCH('per month Consensus'!$CE78,'annual Consensus'!$B$4:$B$210,0),MATCH('per month Consensus'!CO$4,'annual Consensus'!$C$3:$AE$3,0))),"",INDEX('annual Consensus'!$C$4:$AE$210,MATCH('per month Consensus'!$CE78,'annual Consensus'!$B$4:$B$210,0),MATCH('per month Consensus'!CO$4,'annual Consensus'!$C$3:$AE$3,0)))</f>
        <v>0</v>
      </c>
      <c r="CP78" s="18">
        <f>IF(ISNA(INDEX('annual Consensus'!$C$4:$AE$210,MATCH('per month Consensus'!$CE78,'annual Consensus'!$B$4:$B$210,0),MATCH('per month Consensus'!CP$4,'annual Consensus'!$C$3:$AE$3,0))),"",INDEX('annual Consensus'!$C$4:$AE$210,MATCH('per month Consensus'!$CE78,'annual Consensus'!$B$4:$B$210,0),MATCH('per month Consensus'!CP$4,'annual Consensus'!$C$3:$AE$3,0)))</f>
        <v>0</v>
      </c>
      <c r="CQ78" s="18">
        <f>IF(ISNA(INDEX('annual Consensus'!$C$4:$AE$210,MATCH('per month Consensus'!$CE78,'annual Consensus'!$B$4:$B$210,0),MATCH('per month Consensus'!CQ$4,'annual Consensus'!$C$3:$AE$3,0))),"",INDEX('annual Consensus'!$C$4:$AE$210,MATCH('per month Consensus'!$CE78,'annual Consensus'!$B$4:$B$210,0),MATCH('per month Consensus'!CQ$4,'annual Consensus'!$C$3:$AE$3,0)))</f>
        <v>0</v>
      </c>
      <c r="CR78" s="18">
        <f>IF(ISNA(INDEX('annual Consensus'!$C$4:$AE$210,MATCH('per month Consensus'!$CE78,'annual Consensus'!$B$4:$B$210,0),MATCH('per month Consensus'!CR$4,'annual Consensus'!$C$3:$AE$3,0))),"",INDEX('annual Consensus'!$C$4:$AE$210,MATCH('per month Consensus'!$CE78,'annual Consensus'!$B$4:$B$210,0),MATCH('per month Consensus'!CR$4,'annual Consensus'!$C$3:$AE$3,0)))</f>
        <v>1.7572752439691339</v>
      </c>
      <c r="CS78" s="18">
        <f>IF(ISNA(INDEX('annual Consensus'!$C$4:$AE$210,MATCH('per month Consensus'!$CE78,'annual Consensus'!$B$4:$B$210,0),MATCH('per month Consensus'!CS$4,'annual Consensus'!$C$3:$AE$3,0))),"",INDEX('annual Consensus'!$C$4:$AE$210,MATCH('per month Consensus'!$CE78,'annual Consensus'!$B$4:$B$210,0),MATCH('per month Consensus'!CS$4,'annual Consensus'!$C$3:$AE$3,0)))</f>
        <v>0</v>
      </c>
      <c r="CT78" s="18">
        <f>IF(ISNA(INDEX('annual Consensus'!$C$4:$AE$210,MATCH('per month Consensus'!$CE78,'annual Consensus'!$B$4:$B$210,0),MATCH('per month Consensus'!CT$4,'annual Consensus'!$C$3:$AE$3,0))),"",INDEX('annual Consensus'!$C$4:$AE$210,MATCH('per month Consensus'!$CE78,'annual Consensus'!$B$4:$B$210,0),MATCH('per month Consensus'!CT$4,'annual Consensus'!$C$3:$AE$3,0)))</f>
        <v>0</v>
      </c>
      <c r="CU78" s="18">
        <f>IF(ISNA(INDEX('annual Consensus'!$C$4:$AE$210,MATCH('per month Consensus'!$CE78,'annual Consensus'!$B$4:$B$210,0),MATCH('per month Consensus'!CU$4,'annual Consensus'!$C$3:$AE$3,0))),"",INDEX('annual Consensus'!$C$4:$AE$210,MATCH('per month Consensus'!$CE78,'annual Consensus'!$B$4:$B$210,0),MATCH('per month Consensus'!CU$4,'annual Consensus'!$C$3:$AE$3,0)))</f>
        <v>0</v>
      </c>
      <c r="CV78" s="18">
        <f>IF(ISNA(INDEX('annual Consensus'!$C$4:$AE$210,MATCH('per month Consensus'!$CE78,'annual Consensus'!$B$4:$B$210,0),MATCH('per month Consensus'!CV$4,'annual Consensus'!$C$3:$AE$3,0))),"",INDEX('annual Consensus'!$C$4:$AE$210,MATCH('per month Consensus'!$CE78,'annual Consensus'!$B$4:$B$210,0),MATCH('per month Consensus'!CV$4,'annual Consensus'!$C$3:$AE$3,0)))</f>
        <v>0</v>
      </c>
      <c r="CW78" s="18">
        <f>IF(ISNA(INDEX('annual Consensus'!$C$4:$AE$210,MATCH('per month Consensus'!$CE78,'annual Consensus'!$B$4:$B$210,0),MATCH('per month Consensus'!CW$4,'annual Consensus'!$C$3:$AE$3,0))),"",INDEX('annual Consensus'!$C$4:$AE$210,MATCH('per month Consensus'!$CE78,'annual Consensus'!$B$4:$B$210,0),MATCH('per month Consensus'!CW$4,'annual Consensus'!$C$3:$AE$3,0)))</f>
        <v>0</v>
      </c>
      <c r="CX78" s="18">
        <f>IF(ISNA(INDEX('annual Consensus'!$C$4:$AE$210,MATCH('per month Consensus'!$CE78,'annual Consensus'!$B$4:$B$210,0),MATCH('per month Consensus'!CX$4,'annual Consensus'!$C$3:$AE$3,0))),"",INDEX('annual Consensus'!$C$4:$AE$210,MATCH('per month Consensus'!$CE78,'annual Consensus'!$B$4:$B$210,0),MATCH('per month Consensus'!CX$4,'annual Consensus'!$C$3:$AE$3,0)))</f>
        <v>0</v>
      </c>
      <c r="CY78" s="18">
        <f>IF(ISNA(INDEX('annual Consensus'!$C$4:$AE$210,MATCH('per month Consensus'!$CE78,'annual Consensus'!$B$4:$B$210,0),MATCH('per month Consensus'!CY$4,'annual Consensus'!$C$3:$AE$3,0))),"",INDEX('annual Consensus'!$C$4:$AE$210,MATCH('per month Consensus'!$CE78,'annual Consensus'!$B$4:$B$210,0),MATCH('per month Consensus'!CY$4,'annual Consensus'!$C$3:$AE$3,0)))</f>
        <v>0</v>
      </c>
      <c r="CZ78" s="18">
        <f>IF(ISNA(INDEX('annual Consensus'!$C$4:$AE$210,MATCH('per month Consensus'!$CE78,'annual Consensus'!$B$4:$B$210,0),MATCH('per month Consensus'!CZ$4,'annual Consensus'!$C$3:$AE$3,0))),"",INDEX('annual Consensus'!$C$4:$AE$210,MATCH('per month Consensus'!$CE78,'annual Consensus'!$B$4:$B$210,0),MATCH('per month Consensus'!CZ$4,'annual Consensus'!$C$3:$AE$3,0)))</f>
        <v>0</v>
      </c>
      <c r="DA78" s="18">
        <f>IF(ISNA(INDEX('annual Consensus'!$C$4:$AE$210,MATCH('per month Consensus'!$CE78,'annual Consensus'!$B$4:$B$210,0),MATCH('per month Consensus'!DA$4,'annual Consensus'!$C$3:$AE$3,0))),"",INDEX('annual Consensus'!$C$4:$AE$210,MATCH('per month Consensus'!$CE78,'annual Consensus'!$B$4:$B$210,0),MATCH('per month Consensus'!DA$4,'annual Consensus'!$C$3:$AE$3,0)))</f>
        <v>0</v>
      </c>
      <c r="DB78" s="18">
        <f>IF(ISNA(INDEX('annual Consensus'!$C$4:$AE$210,MATCH('per month Consensus'!$CE78,'annual Consensus'!$B$4:$B$210,0),MATCH('per month Consensus'!DB$4,'annual Consensus'!$C$3:$AE$3,0))),"",INDEX('annual Consensus'!$C$4:$AE$210,MATCH('per month Consensus'!$CE78,'annual Consensus'!$B$4:$B$210,0),MATCH('per month Consensus'!DB$4,'annual Consensus'!$C$3:$AE$3,0)))</f>
        <v>0</v>
      </c>
      <c r="DC78" s="18">
        <f>IF(ISNA(INDEX('annual Consensus'!$C$4:$AE$210,MATCH('per month Consensus'!$CE78,'annual Consensus'!$B$4:$B$210,0),MATCH('per month Consensus'!DC$4,'annual Consensus'!$C$3:$AE$3,0))),"",INDEX('annual Consensus'!$C$4:$AE$210,MATCH('per month Consensus'!$CE78,'annual Consensus'!$B$4:$B$210,0),MATCH('per month Consensus'!DC$4,'annual Consensus'!$C$3:$AE$3,0)))</f>
        <v>0</v>
      </c>
      <c r="DD78" s="18">
        <f>IF(ISNA(INDEX('annual Consensus'!$C$4:$AE$210,MATCH('per month Consensus'!$CE78,'annual Consensus'!$B$4:$B$210,0),MATCH('per month Consensus'!DD$4,'annual Consensus'!$C$3:$AE$3,0))),"",INDEX('annual Consensus'!$C$4:$AE$210,MATCH('per month Consensus'!$CE78,'annual Consensus'!$B$4:$B$210,0),MATCH('per month Consensus'!DD$4,'annual Consensus'!$C$3:$AE$3,0)))</f>
        <v>0</v>
      </c>
      <c r="DE78" s="18">
        <f>IF(ISNA(INDEX('annual Consensus'!$C$4:$AE$210,MATCH('per month Consensus'!$CE78,'annual Consensus'!$B$4:$B$210,0),MATCH('per month Consensus'!DE$4,'annual Consensus'!$C$3:$AE$3,0))),"",INDEX('annual Consensus'!$C$4:$AE$210,MATCH('per month Consensus'!$CE78,'annual Consensus'!$B$4:$B$210,0),MATCH('per month Consensus'!DE$4,'annual Consensus'!$C$3:$AE$3,0)))</f>
        <v>0</v>
      </c>
      <c r="DF78" s="18">
        <f>IF(ISNA(INDEX('annual Consensus'!$C$4:$AE$210,MATCH('per month Consensus'!$CE78,'annual Consensus'!$B$4:$B$210,0),MATCH('per month Consensus'!DF$4,'annual Consensus'!$C$3:$AE$3,0))),"",INDEX('annual Consensus'!$C$4:$AE$210,MATCH('per month Consensus'!$CE78,'annual Consensus'!$B$4:$B$210,0),MATCH('per month Consensus'!DF$4,'annual Consensus'!$C$3:$AE$3,0)))</f>
        <v>0</v>
      </c>
      <c r="DG78" s="18">
        <f>IF(ISNA(INDEX('annual Consensus'!$C$4:$AE$210,MATCH('per month Consensus'!$CE78,'annual Consensus'!$B$4:$B$210,0),MATCH('per month Consensus'!DG$4,'annual Consensus'!$C$3:$AE$3,0))),"",INDEX('annual Consensus'!$C$4:$AE$210,MATCH('per month Consensus'!$CE78,'annual Consensus'!$B$4:$B$210,0),MATCH('per month Consensus'!DG$4,'annual Consensus'!$C$3:$AE$3,0)))</f>
        <v>0</v>
      </c>
      <c r="DH78" s="18">
        <f>IF(ISNA(INDEX('annual Consensus'!$C$4:$AE$210,MATCH('per month Consensus'!$CE78,'annual Consensus'!$B$4:$B$210,0),MATCH('per month Consensus'!DH$4,'annual Consensus'!$C$3:$AE$3,0))),"",INDEX('annual Consensus'!$C$4:$AE$210,MATCH('per month Consensus'!$CE78,'annual Consensus'!$B$4:$B$210,0),MATCH('per month Consensus'!DH$4,'annual Consensus'!$C$3:$AE$3,0)))</f>
        <v>0</v>
      </c>
      <c r="DI78" s="18">
        <f>IF(ISNA(INDEX('annual Consensus'!$C$4:$AE$210,MATCH('per month Consensus'!$CE78,'annual Consensus'!$B$4:$B$210,0),MATCH('per month Consensus'!DI$4,'annual Consensus'!$C$3:$AE$3,0))),"",INDEX('annual Consensus'!$C$4:$AE$210,MATCH('per month Consensus'!$CE78,'annual Consensus'!$B$4:$B$210,0),MATCH('per month Consensus'!DI$4,'annual Consensus'!$C$3:$AE$3,0)))</f>
        <v>0</v>
      </c>
      <c r="DJ78" s="18">
        <f>IF(ISNA(INDEX('annual Consensus'!$C$4:$AE$210,MATCH('per month Consensus'!$CE78,'annual Consensus'!$B$4:$B$210,0),MATCH('per month Consensus'!DJ$4,'annual Consensus'!$C$3:$AE$3,0))),"",INDEX('annual Consensus'!$C$4:$AE$210,MATCH('per month Consensus'!$CE78,'annual Consensus'!$B$4:$B$210,0),MATCH('per month Consensus'!DJ$4,'annual Consensus'!$C$3:$AE$3,0)))</f>
        <v>0</v>
      </c>
      <c r="DK78" s="18">
        <f>IF(ISNA(INDEX('annual Consensus'!$C$4:$AE$210,MATCH('per month Consensus'!$CE78,'annual Consensus'!$B$4:$B$210,0),MATCH('per month Consensus'!DK$4,'annual Consensus'!$C$3:$AE$3,0))),"",INDEX('annual Consensus'!$C$4:$AE$210,MATCH('per month Consensus'!$CE78,'annual Consensus'!$B$4:$B$210,0),MATCH('per month Consensus'!DK$4,'annual Consensus'!$C$3:$AE$3,0)))</f>
        <v>0</v>
      </c>
      <c r="DL78" s="18">
        <f>IF(ISNA(INDEX('annual Consensus'!$C$4:$AE$210,MATCH('per month Consensus'!$CE78,'annual Consensus'!$B$4:$B$210,0),MATCH('per month Consensus'!DL$4,'annual Consensus'!$C$3:$AE$3,0))),"",INDEX('annual Consensus'!$C$4:$AE$210,MATCH('per month Consensus'!$CE78,'annual Consensus'!$B$4:$B$210,0),MATCH('per month Consensus'!DL$4,'annual Consensus'!$C$3:$AE$3,0)))</f>
        <v>0</v>
      </c>
      <c r="DM78" s="18">
        <f>IF(ISNA(INDEX('annual Consensus'!$C$4:$AE$210,MATCH('per month Consensus'!$CE78,'annual Consensus'!$B$4:$B$210,0),MATCH('per month Consensus'!DM$4,'annual Consensus'!$C$3:$AE$3,0))),"",INDEX('annual Consensus'!$C$4:$AE$210,MATCH('per month Consensus'!$CE78,'annual Consensus'!$B$4:$B$210,0),MATCH('per month Consensus'!DM$4,'annual Consensus'!$C$3:$AE$3,0)))</f>
        <v>0</v>
      </c>
      <c r="DN78" s="18">
        <f>IF(ISNA(INDEX('annual Consensus'!$C$4:$AE$210,MATCH('per month Consensus'!$CE78,'annual Consensus'!$B$4:$B$210,0),MATCH('per month Consensus'!DN$4,'annual Consensus'!$C$3:$AE$3,0))),"",INDEX('annual Consensus'!$C$4:$AE$210,MATCH('per month Consensus'!$CE78,'annual Consensus'!$B$4:$B$210,0),MATCH('per month Consensus'!DN$4,'annual Consensus'!$C$3:$AE$3,0)))</f>
        <v>0</v>
      </c>
      <c r="DO78" s="18">
        <f>IF(ISNA(INDEX('annual Consensus'!$C$4:$AE$210,MATCH('per month Consensus'!$CE78,'annual Consensus'!$B$4:$B$210,0),MATCH('per month Consensus'!DO$4,'annual Consensus'!$C$3:$AE$3,0))),"",INDEX('annual Consensus'!$C$4:$AE$210,MATCH('per month Consensus'!$CE78,'annual Consensus'!$B$4:$B$210,0),MATCH('per month Consensus'!DO$4,'annual Consensus'!$C$3:$AE$3,0)))</f>
        <v>0</v>
      </c>
      <c r="DR78" s="18">
        <f t="shared" si="36"/>
        <v>2.103899664912932</v>
      </c>
      <c r="DS78" s="18" t="str">
        <f t="shared" si="37"/>
        <v/>
      </c>
      <c r="DT78" s="18" t="str">
        <f t="shared" si="38"/>
        <v/>
      </c>
      <c r="DU78" s="18" t="str">
        <f t="shared" si="39"/>
        <v/>
      </c>
      <c r="DV78" s="18" t="str">
        <f t="shared" si="40"/>
        <v/>
      </c>
      <c r="DW78" s="18">
        <f t="shared" si="41"/>
        <v>1.7572752439691339</v>
      </c>
      <c r="DX78" s="18" t="str">
        <f t="shared" si="42"/>
        <v/>
      </c>
      <c r="DY78" s="18" t="str">
        <f t="shared" si="43"/>
        <v/>
      </c>
      <c r="DZ78" s="18" t="str">
        <f t="shared" si="44"/>
        <v/>
      </c>
      <c r="EA78" s="18" t="str">
        <f t="shared" si="45"/>
        <v/>
      </c>
      <c r="EB78" s="18" t="str">
        <f t="shared" si="46"/>
        <v/>
      </c>
      <c r="EC78" s="18" t="str">
        <f t="shared" si="47"/>
        <v/>
      </c>
      <c r="ED78" s="18" t="str">
        <f t="shared" si="48"/>
        <v/>
      </c>
      <c r="EE78" s="18" t="str">
        <f t="shared" si="49"/>
        <v/>
      </c>
      <c r="EF78" s="18" t="str">
        <f t="shared" si="50"/>
        <v/>
      </c>
      <c r="EG78" s="18" t="str">
        <f t="shared" si="51"/>
        <v/>
      </c>
      <c r="EH78" s="18" t="str">
        <f t="shared" si="52"/>
        <v/>
      </c>
      <c r="EI78" s="18" t="str">
        <f t="shared" si="53"/>
        <v/>
      </c>
      <c r="EJ78" s="18" t="str">
        <f t="shared" si="54"/>
        <v/>
      </c>
      <c r="EK78" s="18" t="str">
        <f t="shared" si="55"/>
        <v/>
      </c>
      <c r="EL78" s="18" t="str">
        <f t="shared" si="56"/>
        <v/>
      </c>
      <c r="EM78" s="18" t="str">
        <f t="shared" si="57"/>
        <v/>
      </c>
      <c r="EN78" s="18" t="str">
        <f t="shared" si="58"/>
        <v/>
      </c>
      <c r="EO78" s="18" t="str">
        <f t="shared" si="59"/>
        <v/>
      </c>
      <c r="EP78" s="18" t="str">
        <f t="shared" si="60"/>
        <v/>
      </c>
      <c r="EQ78" s="18" t="str">
        <f t="shared" si="61"/>
        <v/>
      </c>
      <c r="ER78" s="18" t="str">
        <f t="shared" si="62"/>
        <v/>
      </c>
      <c r="ES78" s="18" t="str">
        <f t="shared" si="63"/>
        <v/>
      </c>
      <c r="ET78" s="18" t="str">
        <f t="shared" si="64"/>
        <v/>
      </c>
      <c r="EV78" s="86">
        <v>38200</v>
      </c>
      <c r="EW78" s="57" t="str">
        <f>IF(ISNA(VLOOKUP('per month Consensus'!$EV78,'5y averages Consensus'!$AG$9:$AK$36,'per month Consensus'!EW$2,FALSE)),"",VLOOKUP('per month Consensus'!$EV78,'5y averages Consensus'!$AG$9:$AK$36,'per month Consensus'!EW$2,FALSE))</f>
        <v/>
      </c>
      <c r="EX78" s="48" t="str">
        <f>IF(ISNA(VLOOKUP('per month Consensus'!$EV78,'5y averages Consensus'!$AG$9:$AK$36,'per month Consensus'!EX$2,FALSE)),"",VLOOKUP('per month Consensus'!$EV78,'5y averages Consensus'!$AG$9:$AK$36,'per month Consensus'!EX$2,FALSE))</f>
        <v/>
      </c>
      <c r="EY78" s="48" t="str">
        <f>IF(ISNA(VLOOKUP('per month Consensus'!$EV78,'5y averages Consensus'!$AG$9:$AK$36,'per month Consensus'!EY$2,FALSE)),"",VLOOKUP('per month Consensus'!$EV78,'5y averages Consensus'!$AG$9:$AK$36,'per month Consensus'!EY$2,FALSE))</f>
        <v/>
      </c>
      <c r="EZ78" s="49" t="str">
        <f>IF(ISNA(VLOOKUP('per month Consensus'!$EV78,'5y averages Consensus'!$AG$9:$AK$36,'per month Consensus'!EZ$2,FALSE)),"",VLOOKUP('per month Consensus'!$EV78,'5y averages Consensus'!$AG$9:$AK$36,'per month Consensus'!EZ$2,FALSE))</f>
        <v/>
      </c>
      <c r="FB78" s="53" t="str">
        <f t="shared" si="65"/>
        <v/>
      </c>
      <c r="FC78" s="53" t="str">
        <f t="shared" si="66"/>
        <v/>
      </c>
      <c r="FD78" s="53" t="str">
        <f t="shared" si="67"/>
        <v/>
      </c>
      <c r="FE78" s="53" t="str">
        <f t="shared" si="68"/>
        <v/>
      </c>
    </row>
    <row r="79" spans="2:161" x14ac:dyDescent="0.25">
      <c r="B79" s="26"/>
      <c r="C79" s="27"/>
      <c r="D79" s="27"/>
      <c r="E79" s="5"/>
      <c r="F79" s="5"/>
      <c r="G79" s="5"/>
      <c r="H79" s="5"/>
      <c r="I79" s="5"/>
      <c r="J79" s="27"/>
      <c r="K79" s="5"/>
      <c r="L79" s="5"/>
      <c r="M79" s="5"/>
      <c r="N79" s="5"/>
      <c r="CE79" s="14">
        <v>38231</v>
      </c>
      <c r="CF79" s="18">
        <f>IF(ISNA(VLOOKUP($CE79,'quarters Consensus'!$FV$9:$GC$60,'per month Consensus'!J$1,FALSE)),"",VLOOKUP($CE79,'quarters Consensus'!$FV$9:$GC$60,'per month Consensus'!J$1,FALSE))</f>
        <v>2.2000000000000002</v>
      </c>
      <c r="CG79" s="18">
        <f>IF(ISNA(VLOOKUP($CE79,'quarters Consensus'!$FV$9:$GC$60,'per month Consensus'!K$1,FALSE)),"",VLOOKUP($CE79,'quarters Consensus'!$FV$9:$GC$60,'per month Consensus'!K$1,FALSE))</f>
        <v>2.1</v>
      </c>
      <c r="CH79" s="18">
        <f>IF(ISNA(VLOOKUP($CE79,'quarters Consensus'!$FV$9:$GC$60,'per month Consensus'!L$1,FALSE)),"",VLOOKUP($CE79,'quarters Consensus'!$FV$9:$GC$60,'per month Consensus'!L$1,FALSE))</f>
        <v>1.7</v>
      </c>
      <c r="CI79" s="18">
        <f>IF(ISNA(VLOOKUP($CE79,'quarters Consensus'!$FV$9:$GC$60,'per month Consensus'!M$1,FALSE)),"",VLOOKUP($CE79,'quarters Consensus'!$FV$9:$GC$60,'per month Consensus'!M$1,FALSE))</f>
        <v>1.7</v>
      </c>
      <c r="CJ79" s="18">
        <f>IF(ISNA(VLOOKUP($CE79,'quarters Consensus'!$FV$9:$GC$60,'per month Consensus'!N$1,FALSE)),"",VLOOKUP($CE79,'quarters Consensus'!$FV$9:$GC$60,'per month Consensus'!N$1,FALSE))</f>
        <v>1.6</v>
      </c>
      <c r="CK79" s="18">
        <f>IF(ISNA(VLOOKUP($CE79,'quarters Consensus'!$FV$9:$GC$60,'per month Consensus'!O$1,FALSE)),"",VLOOKUP($CE79,'quarters Consensus'!$FV$9:$GC$60,'per month Consensus'!O$1,FALSE))</f>
        <v>1.6</v>
      </c>
      <c r="CL79" s="18">
        <f>IF(ISNA(VLOOKUP($CE79,'quarters Consensus'!$FV$9:$GC$60,'per month Consensus'!P$1,FALSE)),"",VLOOKUP($CE79,'quarters Consensus'!$FV$9:$GC$60,'per month Consensus'!P$1,FALSE))</f>
        <v>1.6</v>
      </c>
      <c r="CM79" s="18">
        <f>IF(ISNA(INDEX('annual Consensus'!$C$4:$AE$210,MATCH('per month Consensus'!$CE79,'annual Consensus'!$B$4:$B$210,0),MATCH('per month Consensus'!CM$4,'annual Consensus'!$C$3:$AE$3,0))),"",INDEX('annual Consensus'!$C$4:$AE$210,MATCH('per month Consensus'!$CE79,'annual Consensus'!$B$4:$B$210,0),MATCH('per month Consensus'!CM$4,'annual Consensus'!$C$3:$AE$3,0)))</f>
        <v>2.1137671206352242</v>
      </c>
      <c r="CN79" s="18">
        <f>IF(ISNA(INDEX('annual Consensus'!$C$4:$AE$210,MATCH('per month Consensus'!$CE79,'annual Consensus'!$B$4:$B$210,0),MATCH('per month Consensus'!CN$4,'annual Consensus'!$C$3:$AE$3,0))),"",INDEX('annual Consensus'!$C$4:$AE$210,MATCH('per month Consensus'!$CE79,'annual Consensus'!$B$4:$B$210,0),MATCH('per month Consensus'!CN$4,'annual Consensus'!$C$3:$AE$3,0)))</f>
        <v>0</v>
      </c>
      <c r="CO79" s="18">
        <f>IF(ISNA(INDEX('annual Consensus'!$C$4:$AE$210,MATCH('per month Consensus'!$CE79,'annual Consensus'!$B$4:$B$210,0),MATCH('per month Consensus'!CO$4,'annual Consensus'!$C$3:$AE$3,0))),"",INDEX('annual Consensus'!$C$4:$AE$210,MATCH('per month Consensus'!$CE79,'annual Consensus'!$B$4:$B$210,0),MATCH('per month Consensus'!CO$4,'annual Consensus'!$C$3:$AE$3,0)))</f>
        <v>0</v>
      </c>
      <c r="CP79" s="18">
        <f>IF(ISNA(INDEX('annual Consensus'!$C$4:$AE$210,MATCH('per month Consensus'!$CE79,'annual Consensus'!$B$4:$B$210,0),MATCH('per month Consensus'!CP$4,'annual Consensus'!$C$3:$AE$3,0))),"",INDEX('annual Consensus'!$C$4:$AE$210,MATCH('per month Consensus'!$CE79,'annual Consensus'!$B$4:$B$210,0),MATCH('per month Consensus'!CP$4,'annual Consensus'!$C$3:$AE$3,0)))</f>
        <v>0</v>
      </c>
      <c r="CQ79" s="18">
        <f>IF(ISNA(INDEX('annual Consensus'!$C$4:$AE$210,MATCH('per month Consensus'!$CE79,'annual Consensus'!$B$4:$B$210,0),MATCH('per month Consensus'!CQ$4,'annual Consensus'!$C$3:$AE$3,0))),"",INDEX('annual Consensus'!$C$4:$AE$210,MATCH('per month Consensus'!$CE79,'annual Consensus'!$B$4:$B$210,0),MATCH('per month Consensus'!CQ$4,'annual Consensus'!$C$3:$AE$3,0)))</f>
        <v>1.792903233382845</v>
      </c>
      <c r="CR79" s="18">
        <f>IF(ISNA(INDEX('annual Consensus'!$C$4:$AE$210,MATCH('per month Consensus'!$CE79,'annual Consensus'!$B$4:$B$210,0),MATCH('per month Consensus'!CR$4,'annual Consensus'!$C$3:$AE$3,0))),"",INDEX('annual Consensus'!$C$4:$AE$210,MATCH('per month Consensus'!$CE79,'annual Consensus'!$B$4:$B$210,0),MATCH('per month Consensus'!CR$4,'annual Consensus'!$C$3:$AE$3,0)))</f>
        <v>0</v>
      </c>
      <c r="CS79" s="18">
        <f>IF(ISNA(INDEX('annual Consensus'!$C$4:$AE$210,MATCH('per month Consensus'!$CE79,'annual Consensus'!$B$4:$B$210,0),MATCH('per month Consensus'!CS$4,'annual Consensus'!$C$3:$AE$3,0))),"",INDEX('annual Consensus'!$C$4:$AE$210,MATCH('per month Consensus'!$CE79,'annual Consensus'!$B$4:$B$210,0),MATCH('per month Consensus'!CS$4,'annual Consensus'!$C$3:$AE$3,0)))</f>
        <v>0</v>
      </c>
      <c r="CT79" s="18">
        <f>IF(ISNA(INDEX('annual Consensus'!$C$4:$AE$210,MATCH('per month Consensus'!$CE79,'annual Consensus'!$B$4:$B$210,0),MATCH('per month Consensus'!CT$4,'annual Consensus'!$C$3:$AE$3,0))),"",INDEX('annual Consensus'!$C$4:$AE$210,MATCH('per month Consensus'!$CE79,'annual Consensus'!$B$4:$B$210,0),MATCH('per month Consensus'!CT$4,'annual Consensus'!$C$3:$AE$3,0)))</f>
        <v>0</v>
      </c>
      <c r="CU79" s="18">
        <f>IF(ISNA(INDEX('annual Consensus'!$C$4:$AE$210,MATCH('per month Consensus'!$CE79,'annual Consensus'!$B$4:$B$210,0),MATCH('per month Consensus'!CU$4,'annual Consensus'!$C$3:$AE$3,0))),"",INDEX('annual Consensus'!$C$4:$AE$210,MATCH('per month Consensus'!$CE79,'annual Consensus'!$B$4:$B$210,0),MATCH('per month Consensus'!CU$4,'annual Consensus'!$C$3:$AE$3,0)))</f>
        <v>0</v>
      </c>
      <c r="CV79" s="18">
        <f>IF(ISNA(INDEX('annual Consensus'!$C$4:$AE$210,MATCH('per month Consensus'!$CE79,'annual Consensus'!$B$4:$B$210,0),MATCH('per month Consensus'!CV$4,'annual Consensus'!$C$3:$AE$3,0))),"",INDEX('annual Consensus'!$C$4:$AE$210,MATCH('per month Consensus'!$CE79,'annual Consensus'!$B$4:$B$210,0),MATCH('per month Consensus'!CV$4,'annual Consensus'!$C$3:$AE$3,0)))</f>
        <v>0</v>
      </c>
      <c r="CW79" s="18">
        <f>IF(ISNA(INDEX('annual Consensus'!$C$4:$AE$210,MATCH('per month Consensus'!$CE79,'annual Consensus'!$B$4:$B$210,0),MATCH('per month Consensus'!CW$4,'annual Consensus'!$C$3:$AE$3,0))),"",INDEX('annual Consensus'!$C$4:$AE$210,MATCH('per month Consensus'!$CE79,'annual Consensus'!$B$4:$B$210,0),MATCH('per month Consensus'!CW$4,'annual Consensus'!$C$3:$AE$3,0)))</f>
        <v>0</v>
      </c>
      <c r="CX79" s="18">
        <f>IF(ISNA(INDEX('annual Consensus'!$C$4:$AE$210,MATCH('per month Consensus'!$CE79,'annual Consensus'!$B$4:$B$210,0),MATCH('per month Consensus'!CX$4,'annual Consensus'!$C$3:$AE$3,0))),"",INDEX('annual Consensus'!$C$4:$AE$210,MATCH('per month Consensus'!$CE79,'annual Consensus'!$B$4:$B$210,0),MATCH('per month Consensus'!CX$4,'annual Consensus'!$C$3:$AE$3,0)))</f>
        <v>0</v>
      </c>
      <c r="CY79" s="18">
        <f>IF(ISNA(INDEX('annual Consensus'!$C$4:$AE$210,MATCH('per month Consensus'!$CE79,'annual Consensus'!$B$4:$B$210,0),MATCH('per month Consensus'!CY$4,'annual Consensus'!$C$3:$AE$3,0))),"",INDEX('annual Consensus'!$C$4:$AE$210,MATCH('per month Consensus'!$CE79,'annual Consensus'!$B$4:$B$210,0),MATCH('per month Consensus'!CY$4,'annual Consensus'!$C$3:$AE$3,0)))</f>
        <v>0</v>
      </c>
      <c r="CZ79" s="18">
        <f>IF(ISNA(INDEX('annual Consensus'!$C$4:$AE$210,MATCH('per month Consensus'!$CE79,'annual Consensus'!$B$4:$B$210,0),MATCH('per month Consensus'!CZ$4,'annual Consensus'!$C$3:$AE$3,0))),"",INDEX('annual Consensus'!$C$4:$AE$210,MATCH('per month Consensus'!$CE79,'annual Consensus'!$B$4:$B$210,0),MATCH('per month Consensus'!CZ$4,'annual Consensus'!$C$3:$AE$3,0)))</f>
        <v>0</v>
      </c>
      <c r="DA79" s="18">
        <f>IF(ISNA(INDEX('annual Consensus'!$C$4:$AE$210,MATCH('per month Consensus'!$CE79,'annual Consensus'!$B$4:$B$210,0),MATCH('per month Consensus'!DA$4,'annual Consensus'!$C$3:$AE$3,0))),"",INDEX('annual Consensus'!$C$4:$AE$210,MATCH('per month Consensus'!$CE79,'annual Consensus'!$B$4:$B$210,0),MATCH('per month Consensus'!DA$4,'annual Consensus'!$C$3:$AE$3,0)))</f>
        <v>0</v>
      </c>
      <c r="DB79" s="18">
        <f>IF(ISNA(INDEX('annual Consensus'!$C$4:$AE$210,MATCH('per month Consensus'!$CE79,'annual Consensus'!$B$4:$B$210,0),MATCH('per month Consensus'!DB$4,'annual Consensus'!$C$3:$AE$3,0))),"",INDEX('annual Consensus'!$C$4:$AE$210,MATCH('per month Consensus'!$CE79,'annual Consensus'!$B$4:$B$210,0),MATCH('per month Consensus'!DB$4,'annual Consensus'!$C$3:$AE$3,0)))</f>
        <v>0</v>
      </c>
      <c r="DC79" s="18">
        <f>IF(ISNA(INDEX('annual Consensus'!$C$4:$AE$210,MATCH('per month Consensus'!$CE79,'annual Consensus'!$B$4:$B$210,0),MATCH('per month Consensus'!DC$4,'annual Consensus'!$C$3:$AE$3,0))),"",INDEX('annual Consensus'!$C$4:$AE$210,MATCH('per month Consensus'!$CE79,'annual Consensus'!$B$4:$B$210,0),MATCH('per month Consensus'!DC$4,'annual Consensus'!$C$3:$AE$3,0)))</f>
        <v>0</v>
      </c>
      <c r="DD79" s="18">
        <f>IF(ISNA(INDEX('annual Consensus'!$C$4:$AE$210,MATCH('per month Consensus'!$CE79,'annual Consensus'!$B$4:$B$210,0),MATCH('per month Consensus'!DD$4,'annual Consensus'!$C$3:$AE$3,0))),"",INDEX('annual Consensus'!$C$4:$AE$210,MATCH('per month Consensus'!$CE79,'annual Consensus'!$B$4:$B$210,0),MATCH('per month Consensus'!DD$4,'annual Consensus'!$C$3:$AE$3,0)))</f>
        <v>0</v>
      </c>
      <c r="DE79" s="18">
        <f>IF(ISNA(INDEX('annual Consensus'!$C$4:$AE$210,MATCH('per month Consensus'!$CE79,'annual Consensus'!$B$4:$B$210,0),MATCH('per month Consensus'!DE$4,'annual Consensus'!$C$3:$AE$3,0))),"",INDEX('annual Consensus'!$C$4:$AE$210,MATCH('per month Consensus'!$CE79,'annual Consensus'!$B$4:$B$210,0),MATCH('per month Consensus'!DE$4,'annual Consensus'!$C$3:$AE$3,0)))</f>
        <v>0</v>
      </c>
      <c r="DF79" s="18">
        <f>IF(ISNA(INDEX('annual Consensus'!$C$4:$AE$210,MATCH('per month Consensus'!$CE79,'annual Consensus'!$B$4:$B$210,0),MATCH('per month Consensus'!DF$4,'annual Consensus'!$C$3:$AE$3,0))),"",INDEX('annual Consensus'!$C$4:$AE$210,MATCH('per month Consensus'!$CE79,'annual Consensus'!$B$4:$B$210,0),MATCH('per month Consensus'!DF$4,'annual Consensus'!$C$3:$AE$3,0)))</f>
        <v>0</v>
      </c>
      <c r="DG79" s="18">
        <f>IF(ISNA(INDEX('annual Consensus'!$C$4:$AE$210,MATCH('per month Consensus'!$CE79,'annual Consensus'!$B$4:$B$210,0),MATCH('per month Consensus'!DG$4,'annual Consensus'!$C$3:$AE$3,0))),"",INDEX('annual Consensus'!$C$4:$AE$210,MATCH('per month Consensus'!$CE79,'annual Consensus'!$B$4:$B$210,0),MATCH('per month Consensus'!DG$4,'annual Consensus'!$C$3:$AE$3,0)))</f>
        <v>0</v>
      </c>
      <c r="DH79" s="18">
        <f>IF(ISNA(INDEX('annual Consensus'!$C$4:$AE$210,MATCH('per month Consensus'!$CE79,'annual Consensus'!$B$4:$B$210,0),MATCH('per month Consensus'!DH$4,'annual Consensus'!$C$3:$AE$3,0))),"",INDEX('annual Consensus'!$C$4:$AE$210,MATCH('per month Consensus'!$CE79,'annual Consensus'!$B$4:$B$210,0),MATCH('per month Consensus'!DH$4,'annual Consensus'!$C$3:$AE$3,0)))</f>
        <v>0</v>
      </c>
      <c r="DI79" s="18">
        <f>IF(ISNA(INDEX('annual Consensus'!$C$4:$AE$210,MATCH('per month Consensus'!$CE79,'annual Consensus'!$B$4:$B$210,0),MATCH('per month Consensus'!DI$4,'annual Consensus'!$C$3:$AE$3,0))),"",INDEX('annual Consensus'!$C$4:$AE$210,MATCH('per month Consensus'!$CE79,'annual Consensus'!$B$4:$B$210,0),MATCH('per month Consensus'!DI$4,'annual Consensus'!$C$3:$AE$3,0)))</f>
        <v>0</v>
      </c>
      <c r="DJ79" s="18">
        <f>IF(ISNA(INDEX('annual Consensus'!$C$4:$AE$210,MATCH('per month Consensus'!$CE79,'annual Consensus'!$B$4:$B$210,0),MATCH('per month Consensus'!DJ$4,'annual Consensus'!$C$3:$AE$3,0))),"",INDEX('annual Consensus'!$C$4:$AE$210,MATCH('per month Consensus'!$CE79,'annual Consensus'!$B$4:$B$210,0),MATCH('per month Consensus'!DJ$4,'annual Consensus'!$C$3:$AE$3,0)))</f>
        <v>0</v>
      </c>
      <c r="DK79" s="18">
        <f>IF(ISNA(INDEX('annual Consensus'!$C$4:$AE$210,MATCH('per month Consensus'!$CE79,'annual Consensus'!$B$4:$B$210,0),MATCH('per month Consensus'!DK$4,'annual Consensus'!$C$3:$AE$3,0))),"",INDEX('annual Consensus'!$C$4:$AE$210,MATCH('per month Consensus'!$CE79,'annual Consensus'!$B$4:$B$210,0),MATCH('per month Consensus'!DK$4,'annual Consensus'!$C$3:$AE$3,0)))</f>
        <v>0</v>
      </c>
      <c r="DL79" s="18">
        <f>IF(ISNA(INDEX('annual Consensus'!$C$4:$AE$210,MATCH('per month Consensus'!$CE79,'annual Consensus'!$B$4:$B$210,0),MATCH('per month Consensus'!DL$4,'annual Consensus'!$C$3:$AE$3,0))),"",INDEX('annual Consensus'!$C$4:$AE$210,MATCH('per month Consensus'!$CE79,'annual Consensus'!$B$4:$B$210,0),MATCH('per month Consensus'!DL$4,'annual Consensus'!$C$3:$AE$3,0)))</f>
        <v>0</v>
      </c>
      <c r="DM79" s="18">
        <f>IF(ISNA(INDEX('annual Consensus'!$C$4:$AE$210,MATCH('per month Consensus'!$CE79,'annual Consensus'!$B$4:$B$210,0),MATCH('per month Consensus'!DM$4,'annual Consensus'!$C$3:$AE$3,0))),"",INDEX('annual Consensus'!$C$4:$AE$210,MATCH('per month Consensus'!$CE79,'annual Consensus'!$B$4:$B$210,0),MATCH('per month Consensus'!DM$4,'annual Consensus'!$C$3:$AE$3,0)))</f>
        <v>0</v>
      </c>
      <c r="DN79" s="18">
        <f>IF(ISNA(INDEX('annual Consensus'!$C$4:$AE$210,MATCH('per month Consensus'!$CE79,'annual Consensus'!$B$4:$B$210,0),MATCH('per month Consensus'!DN$4,'annual Consensus'!$C$3:$AE$3,0))),"",INDEX('annual Consensus'!$C$4:$AE$210,MATCH('per month Consensus'!$CE79,'annual Consensus'!$B$4:$B$210,0),MATCH('per month Consensus'!DN$4,'annual Consensus'!$C$3:$AE$3,0)))</f>
        <v>0</v>
      </c>
      <c r="DO79" s="18">
        <f>IF(ISNA(INDEX('annual Consensus'!$C$4:$AE$210,MATCH('per month Consensus'!$CE79,'annual Consensus'!$B$4:$B$210,0),MATCH('per month Consensus'!DO$4,'annual Consensus'!$C$3:$AE$3,0))),"",INDEX('annual Consensus'!$C$4:$AE$210,MATCH('per month Consensus'!$CE79,'annual Consensus'!$B$4:$B$210,0),MATCH('per month Consensus'!DO$4,'annual Consensus'!$C$3:$AE$3,0)))</f>
        <v>0</v>
      </c>
      <c r="DR79" s="18">
        <f t="shared" si="36"/>
        <v>2.1137671206352242</v>
      </c>
      <c r="DS79" s="18" t="str">
        <f t="shared" si="37"/>
        <v/>
      </c>
      <c r="DT79" s="18" t="str">
        <f t="shared" si="38"/>
        <v/>
      </c>
      <c r="DU79" s="18" t="str">
        <f t="shared" si="39"/>
        <v/>
      </c>
      <c r="DV79" s="18">
        <f t="shared" si="40"/>
        <v>1.792903233382845</v>
      </c>
      <c r="DW79" s="18" t="str">
        <f t="shared" si="41"/>
        <v/>
      </c>
      <c r="DX79" s="18" t="str">
        <f t="shared" si="42"/>
        <v/>
      </c>
      <c r="DY79" s="18" t="str">
        <f t="shared" si="43"/>
        <v/>
      </c>
      <c r="DZ79" s="18" t="str">
        <f t="shared" si="44"/>
        <v/>
      </c>
      <c r="EA79" s="18" t="str">
        <f t="shared" si="45"/>
        <v/>
      </c>
      <c r="EB79" s="18" t="str">
        <f t="shared" si="46"/>
        <v/>
      </c>
      <c r="EC79" s="18" t="str">
        <f t="shared" si="47"/>
        <v/>
      </c>
      <c r="ED79" s="18" t="str">
        <f t="shared" si="48"/>
        <v/>
      </c>
      <c r="EE79" s="18" t="str">
        <f t="shared" si="49"/>
        <v/>
      </c>
      <c r="EF79" s="18" t="str">
        <f t="shared" si="50"/>
        <v/>
      </c>
      <c r="EG79" s="18" t="str">
        <f t="shared" si="51"/>
        <v/>
      </c>
      <c r="EH79" s="18" t="str">
        <f t="shared" si="52"/>
        <v/>
      </c>
      <c r="EI79" s="18" t="str">
        <f t="shared" si="53"/>
        <v/>
      </c>
      <c r="EJ79" s="18" t="str">
        <f t="shared" si="54"/>
        <v/>
      </c>
      <c r="EK79" s="18" t="str">
        <f t="shared" si="55"/>
        <v/>
      </c>
      <c r="EL79" s="18" t="str">
        <f t="shared" si="56"/>
        <v/>
      </c>
      <c r="EM79" s="18" t="str">
        <f t="shared" si="57"/>
        <v/>
      </c>
      <c r="EN79" s="18" t="str">
        <f t="shared" si="58"/>
        <v/>
      </c>
      <c r="EO79" s="18" t="str">
        <f t="shared" si="59"/>
        <v/>
      </c>
      <c r="EP79" s="18" t="str">
        <f t="shared" si="60"/>
        <v/>
      </c>
      <c r="EQ79" s="18" t="str">
        <f t="shared" si="61"/>
        <v/>
      </c>
      <c r="ER79" s="18" t="str">
        <f t="shared" si="62"/>
        <v/>
      </c>
      <c r="ES79" s="18" t="str">
        <f t="shared" si="63"/>
        <v/>
      </c>
      <c r="ET79" s="18" t="str">
        <f t="shared" si="64"/>
        <v/>
      </c>
      <c r="EV79" s="86">
        <v>38231</v>
      </c>
      <c r="EW79" s="57" t="str">
        <f>IF(ISNA(VLOOKUP('per month Consensus'!$EV79,'5y averages Consensus'!$AG$9:$AK$36,'per month Consensus'!EW$2,FALSE)),"",VLOOKUP('per month Consensus'!$EV79,'5y averages Consensus'!$AG$9:$AK$36,'per month Consensus'!EW$2,FALSE))</f>
        <v/>
      </c>
      <c r="EX79" s="48" t="str">
        <f>IF(ISNA(VLOOKUP('per month Consensus'!$EV79,'5y averages Consensus'!$AG$9:$AK$36,'per month Consensus'!EX$2,FALSE)),"",VLOOKUP('per month Consensus'!$EV79,'5y averages Consensus'!$AG$9:$AK$36,'per month Consensus'!EX$2,FALSE))</f>
        <v/>
      </c>
      <c r="EY79" s="48" t="str">
        <f>IF(ISNA(VLOOKUP('per month Consensus'!$EV79,'5y averages Consensus'!$AG$9:$AK$36,'per month Consensus'!EY$2,FALSE)),"",VLOOKUP('per month Consensus'!$EV79,'5y averages Consensus'!$AG$9:$AK$36,'per month Consensus'!EY$2,FALSE))</f>
        <v/>
      </c>
      <c r="EZ79" s="49" t="str">
        <f>IF(ISNA(VLOOKUP('per month Consensus'!$EV79,'5y averages Consensus'!$AG$9:$AK$36,'per month Consensus'!EZ$2,FALSE)),"",VLOOKUP('per month Consensus'!$EV79,'5y averages Consensus'!$AG$9:$AK$36,'per month Consensus'!EZ$2,FALSE))</f>
        <v/>
      </c>
      <c r="FB79" s="53" t="str">
        <f t="shared" si="65"/>
        <v/>
      </c>
      <c r="FC79" s="53" t="str">
        <f t="shared" si="66"/>
        <v/>
      </c>
      <c r="FD79" s="53" t="str">
        <f t="shared" si="67"/>
        <v/>
      </c>
      <c r="FE79" s="53" t="str">
        <f t="shared" si="68"/>
        <v/>
      </c>
    </row>
    <row r="80" spans="2:161" x14ac:dyDescent="0.25">
      <c r="C80" s="31" t="s">
        <v>309</v>
      </c>
      <c r="D80" s="31">
        <v>8</v>
      </c>
      <c r="E80" s="18"/>
      <c r="F80" s="18"/>
      <c r="G80" s="18"/>
      <c r="H80" s="18"/>
      <c r="I80" s="5"/>
      <c r="J80" s="27"/>
      <c r="K80" s="5"/>
      <c r="L80" s="5"/>
      <c r="M80" s="5"/>
      <c r="N80" s="5"/>
      <c r="CE80" s="14">
        <v>38261</v>
      </c>
      <c r="CF80" s="18" t="str">
        <f>IF(ISNA(VLOOKUP($CE80,'quarters Consensus'!$FV$9:$GC$60,'per month Consensus'!J$1,FALSE)),"",VLOOKUP($CE80,'quarters Consensus'!$FV$9:$GC$60,'per month Consensus'!J$1,FALSE))</f>
        <v/>
      </c>
      <c r="CG80" s="18" t="str">
        <f>IF(ISNA(VLOOKUP($CE80,'quarters Consensus'!$FV$9:$GC$60,'per month Consensus'!K$1,FALSE)),"",VLOOKUP($CE80,'quarters Consensus'!$FV$9:$GC$60,'per month Consensus'!K$1,FALSE))</f>
        <v/>
      </c>
      <c r="CH80" s="18" t="str">
        <f>IF(ISNA(VLOOKUP($CE80,'quarters Consensus'!$FV$9:$GC$60,'per month Consensus'!L$1,FALSE)),"",VLOOKUP($CE80,'quarters Consensus'!$FV$9:$GC$60,'per month Consensus'!L$1,FALSE))</f>
        <v/>
      </c>
      <c r="CI80" s="18" t="str">
        <f>IF(ISNA(VLOOKUP($CE80,'quarters Consensus'!$FV$9:$GC$60,'per month Consensus'!M$1,FALSE)),"",VLOOKUP($CE80,'quarters Consensus'!$FV$9:$GC$60,'per month Consensus'!M$1,FALSE))</f>
        <v/>
      </c>
      <c r="CJ80" s="18" t="str">
        <f>IF(ISNA(VLOOKUP($CE80,'quarters Consensus'!$FV$9:$GC$60,'per month Consensus'!N$1,FALSE)),"",VLOOKUP($CE80,'quarters Consensus'!$FV$9:$GC$60,'per month Consensus'!N$1,FALSE))</f>
        <v/>
      </c>
      <c r="CK80" s="18" t="str">
        <f>IF(ISNA(VLOOKUP($CE80,'quarters Consensus'!$FV$9:$GC$60,'per month Consensus'!O$1,FALSE)),"",VLOOKUP($CE80,'quarters Consensus'!$FV$9:$GC$60,'per month Consensus'!O$1,FALSE))</f>
        <v/>
      </c>
      <c r="CL80" s="18" t="str">
        <f>IF(ISNA(VLOOKUP($CE80,'quarters Consensus'!$FV$9:$GC$60,'per month Consensus'!P$1,FALSE)),"",VLOOKUP($CE80,'quarters Consensus'!$FV$9:$GC$60,'per month Consensus'!P$1,FALSE))</f>
        <v/>
      </c>
      <c r="CM80" s="18">
        <f>IF(ISNA(INDEX('annual Consensus'!$C$4:$AE$210,MATCH('per month Consensus'!$CE80,'annual Consensus'!$B$4:$B$210,0),MATCH('per month Consensus'!CM$4,'annual Consensus'!$C$3:$AE$3,0))),"",INDEX('annual Consensus'!$C$4:$AE$210,MATCH('per month Consensus'!$CE80,'annual Consensus'!$B$4:$B$210,0),MATCH('per month Consensus'!CM$4,'annual Consensus'!$C$3:$AE$3,0)))</f>
        <v>2.1280020992902688</v>
      </c>
      <c r="CN80" s="18">
        <f>IF(ISNA(INDEX('annual Consensus'!$C$4:$AE$210,MATCH('per month Consensus'!$CE80,'annual Consensus'!$B$4:$B$210,0),MATCH('per month Consensus'!CN$4,'annual Consensus'!$C$3:$AE$3,0))),"",INDEX('annual Consensus'!$C$4:$AE$210,MATCH('per month Consensus'!$CE80,'annual Consensus'!$B$4:$B$210,0),MATCH('per month Consensus'!CN$4,'annual Consensus'!$C$3:$AE$3,0)))</f>
        <v>0</v>
      </c>
      <c r="CO80" s="18">
        <f>IF(ISNA(INDEX('annual Consensus'!$C$4:$AE$210,MATCH('per month Consensus'!$CE80,'annual Consensus'!$B$4:$B$210,0),MATCH('per month Consensus'!CO$4,'annual Consensus'!$C$3:$AE$3,0))),"",INDEX('annual Consensus'!$C$4:$AE$210,MATCH('per month Consensus'!$CE80,'annual Consensus'!$B$4:$B$210,0),MATCH('per month Consensus'!CO$4,'annual Consensus'!$C$3:$AE$3,0)))</f>
        <v>0</v>
      </c>
      <c r="CP80" s="18">
        <f>IF(ISNA(INDEX('annual Consensus'!$C$4:$AE$210,MATCH('per month Consensus'!$CE80,'annual Consensus'!$B$4:$B$210,0),MATCH('per month Consensus'!CP$4,'annual Consensus'!$C$3:$AE$3,0))),"",INDEX('annual Consensus'!$C$4:$AE$210,MATCH('per month Consensus'!$CE80,'annual Consensus'!$B$4:$B$210,0),MATCH('per month Consensus'!CP$4,'annual Consensus'!$C$3:$AE$3,0)))</f>
        <v>1.8188082025086789</v>
      </c>
      <c r="CQ80" s="18">
        <f>IF(ISNA(INDEX('annual Consensus'!$C$4:$AE$210,MATCH('per month Consensus'!$CE80,'annual Consensus'!$B$4:$B$210,0),MATCH('per month Consensus'!CQ$4,'annual Consensus'!$C$3:$AE$3,0))),"",INDEX('annual Consensus'!$C$4:$AE$210,MATCH('per month Consensus'!$CE80,'annual Consensus'!$B$4:$B$210,0),MATCH('per month Consensus'!CQ$4,'annual Consensus'!$C$3:$AE$3,0)))</f>
        <v>0</v>
      </c>
      <c r="CR80" s="18">
        <f>IF(ISNA(INDEX('annual Consensus'!$C$4:$AE$210,MATCH('per month Consensus'!$CE80,'annual Consensus'!$B$4:$B$210,0),MATCH('per month Consensus'!CR$4,'annual Consensus'!$C$3:$AE$3,0))),"",INDEX('annual Consensus'!$C$4:$AE$210,MATCH('per month Consensus'!$CE80,'annual Consensus'!$B$4:$B$210,0),MATCH('per month Consensus'!CR$4,'annual Consensus'!$C$3:$AE$3,0)))</f>
        <v>0</v>
      </c>
      <c r="CS80" s="18">
        <f>IF(ISNA(INDEX('annual Consensus'!$C$4:$AE$210,MATCH('per month Consensus'!$CE80,'annual Consensus'!$B$4:$B$210,0),MATCH('per month Consensus'!CS$4,'annual Consensus'!$C$3:$AE$3,0))),"",INDEX('annual Consensus'!$C$4:$AE$210,MATCH('per month Consensus'!$CE80,'annual Consensus'!$B$4:$B$210,0),MATCH('per month Consensus'!CS$4,'annual Consensus'!$C$3:$AE$3,0)))</f>
        <v>0</v>
      </c>
      <c r="CT80" s="18">
        <f>IF(ISNA(INDEX('annual Consensus'!$C$4:$AE$210,MATCH('per month Consensus'!$CE80,'annual Consensus'!$B$4:$B$210,0),MATCH('per month Consensus'!CT$4,'annual Consensus'!$C$3:$AE$3,0))),"",INDEX('annual Consensus'!$C$4:$AE$210,MATCH('per month Consensus'!$CE80,'annual Consensus'!$B$4:$B$210,0),MATCH('per month Consensus'!CT$4,'annual Consensus'!$C$3:$AE$3,0)))</f>
        <v>0</v>
      </c>
      <c r="CU80" s="18">
        <f>IF(ISNA(INDEX('annual Consensus'!$C$4:$AE$210,MATCH('per month Consensus'!$CE80,'annual Consensus'!$B$4:$B$210,0),MATCH('per month Consensus'!CU$4,'annual Consensus'!$C$3:$AE$3,0))),"",INDEX('annual Consensus'!$C$4:$AE$210,MATCH('per month Consensus'!$CE80,'annual Consensus'!$B$4:$B$210,0),MATCH('per month Consensus'!CU$4,'annual Consensus'!$C$3:$AE$3,0)))</f>
        <v>0</v>
      </c>
      <c r="CV80" s="18">
        <f>IF(ISNA(INDEX('annual Consensus'!$C$4:$AE$210,MATCH('per month Consensus'!$CE80,'annual Consensus'!$B$4:$B$210,0),MATCH('per month Consensus'!CV$4,'annual Consensus'!$C$3:$AE$3,0))),"",INDEX('annual Consensus'!$C$4:$AE$210,MATCH('per month Consensus'!$CE80,'annual Consensus'!$B$4:$B$210,0),MATCH('per month Consensus'!CV$4,'annual Consensus'!$C$3:$AE$3,0)))</f>
        <v>0</v>
      </c>
      <c r="CW80" s="18">
        <f>IF(ISNA(INDEX('annual Consensus'!$C$4:$AE$210,MATCH('per month Consensus'!$CE80,'annual Consensus'!$B$4:$B$210,0),MATCH('per month Consensus'!CW$4,'annual Consensus'!$C$3:$AE$3,0))),"",INDEX('annual Consensus'!$C$4:$AE$210,MATCH('per month Consensus'!$CE80,'annual Consensus'!$B$4:$B$210,0),MATCH('per month Consensus'!CW$4,'annual Consensus'!$C$3:$AE$3,0)))</f>
        <v>0</v>
      </c>
      <c r="CX80" s="18">
        <f>IF(ISNA(INDEX('annual Consensus'!$C$4:$AE$210,MATCH('per month Consensus'!$CE80,'annual Consensus'!$B$4:$B$210,0),MATCH('per month Consensus'!CX$4,'annual Consensus'!$C$3:$AE$3,0))),"",INDEX('annual Consensus'!$C$4:$AE$210,MATCH('per month Consensus'!$CE80,'annual Consensus'!$B$4:$B$210,0),MATCH('per month Consensus'!CX$4,'annual Consensus'!$C$3:$AE$3,0)))</f>
        <v>0</v>
      </c>
      <c r="CY80" s="18">
        <f>IF(ISNA(INDEX('annual Consensus'!$C$4:$AE$210,MATCH('per month Consensus'!$CE80,'annual Consensus'!$B$4:$B$210,0),MATCH('per month Consensus'!CY$4,'annual Consensus'!$C$3:$AE$3,0))),"",INDEX('annual Consensus'!$C$4:$AE$210,MATCH('per month Consensus'!$CE80,'annual Consensus'!$B$4:$B$210,0),MATCH('per month Consensus'!CY$4,'annual Consensus'!$C$3:$AE$3,0)))</f>
        <v>0</v>
      </c>
      <c r="CZ80" s="18">
        <f>IF(ISNA(INDEX('annual Consensus'!$C$4:$AE$210,MATCH('per month Consensus'!$CE80,'annual Consensus'!$B$4:$B$210,0),MATCH('per month Consensus'!CZ$4,'annual Consensus'!$C$3:$AE$3,0))),"",INDEX('annual Consensus'!$C$4:$AE$210,MATCH('per month Consensus'!$CE80,'annual Consensus'!$B$4:$B$210,0),MATCH('per month Consensus'!CZ$4,'annual Consensus'!$C$3:$AE$3,0)))</f>
        <v>1.9</v>
      </c>
      <c r="DA80" s="18">
        <f>IF(ISNA(INDEX('annual Consensus'!$C$4:$AE$210,MATCH('per month Consensus'!$CE80,'annual Consensus'!$B$4:$B$210,0),MATCH('per month Consensus'!DA$4,'annual Consensus'!$C$3:$AE$3,0))),"",INDEX('annual Consensus'!$C$4:$AE$210,MATCH('per month Consensus'!$CE80,'annual Consensus'!$B$4:$B$210,0),MATCH('per month Consensus'!DA$4,'annual Consensus'!$C$3:$AE$3,0)))</f>
        <v>0</v>
      </c>
      <c r="DB80" s="18">
        <f>IF(ISNA(INDEX('annual Consensus'!$C$4:$AE$210,MATCH('per month Consensus'!$CE80,'annual Consensus'!$B$4:$B$210,0),MATCH('per month Consensus'!DB$4,'annual Consensus'!$C$3:$AE$3,0))),"",INDEX('annual Consensus'!$C$4:$AE$210,MATCH('per month Consensus'!$CE80,'annual Consensus'!$B$4:$B$210,0),MATCH('per month Consensus'!DB$4,'annual Consensus'!$C$3:$AE$3,0)))</f>
        <v>0</v>
      </c>
      <c r="DC80" s="18">
        <f>IF(ISNA(INDEX('annual Consensus'!$C$4:$AE$210,MATCH('per month Consensus'!$CE80,'annual Consensus'!$B$4:$B$210,0),MATCH('per month Consensus'!DC$4,'annual Consensus'!$C$3:$AE$3,0))),"",INDEX('annual Consensus'!$C$4:$AE$210,MATCH('per month Consensus'!$CE80,'annual Consensus'!$B$4:$B$210,0),MATCH('per month Consensus'!DC$4,'annual Consensus'!$C$3:$AE$3,0)))</f>
        <v>0</v>
      </c>
      <c r="DD80" s="18">
        <f>IF(ISNA(INDEX('annual Consensus'!$C$4:$AE$210,MATCH('per month Consensus'!$CE80,'annual Consensus'!$B$4:$B$210,0),MATCH('per month Consensus'!DD$4,'annual Consensus'!$C$3:$AE$3,0))),"",INDEX('annual Consensus'!$C$4:$AE$210,MATCH('per month Consensus'!$CE80,'annual Consensus'!$B$4:$B$210,0),MATCH('per month Consensus'!DD$4,'annual Consensus'!$C$3:$AE$3,0)))</f>
        <v>1.9</v>
      </c>
      <c r="DE80" s="18">
        <f>IF(ISNA(INDEX('annual Consensus'!$C$4:$AE$210,MATCH('per month Consensus'!$CE80,'annual Consensus'!$B$4:$B$210,0),MATCH('per month Consensus'!DE$4,'annual Consensus'!$C$3:$AE$3,0))),"",INDEX('annual Consensus'!$C$4:$AE$210,MATCH('per month Consensus'!$CE80,'annual Consensus'!$B$4:$B$210,0),MATCH('per month Consensus'!DE$4,'annual Consensus'!$C$3:$AE$3,0)))</f>
        <v>0</v>
      </c>
      <c r="DF80" s="18">
        <f>IF(ISNA(INDEX('annual Consensus'!$C$4:$AE$210,MATCH('per month Consensus'!$CE80,'annual Consensus'!$B$4:$B$210,0),MATCH('per month Consensus'!DF$4,'annual Consensus'!$C$3:$AE$3,0))),"",INDEX('annual Consensus'!$C$4:$AE$210,MATCH('per month Consensus'!$CE80,'annual Consensus'!$B$4:$B$210,0),MATCH('per month Consensus'!DF$4,'annual Consensus'!$C$3:$AE$3,0)))</f>
        <v>0</v>
      </c>
      <c r="DG80" s="18">
        <f>IF(ISNA(INDEX('annual Consensus'!$C$4:$AE$210,MATCH('per month Consensus'!$CE80,'annual Consensus'!$B$4:$B$210,0),MATCH('per month Consensus'!DG$4,'annual Consensus'!$C$3:$AE$3,0))),"",INDEX('annual Consensus'!$C$4:$AE$210,MATCH('per month Consensus'!$CE80,'annual Consensus'!$B$4:$B$210,0),MATCH('per month Consensus'!DG$4,'annual Consensus'!$C$3:$AE$3,0)))</f>
        <v>0</v>
      </c>
      <c r="DH80" s="18">
        <f>IF(ISNA(INDEX('annual Consensus'!$C$4:$AE$210,MATCH('per month Consensus'!$CE80,'annual Consensus'!$B$4:$B$210,0),MATCH('per month Consensus'!DH$4,'annual Consensus'!$C$3:$AE$3,0))),"",INDEX('annual Consensus'!$C$4:$AE$210,MATCH('per month Consensus'!$CE80,'annual Consensus'!$B$4:$B$210,0),MATCH('per month Consensus'!DH$4,'annual Consensus'!$C$3:$AE$3,0)))</f>
        <v>1.9</v>
      </c>
      <c r="DI80" s="18">
        <f>IF(ISNA(INDEX('annual Consensus'!$C$4:$AE$210,MATCH('per month Consensus'!$CE80,'annual Consensus'!$B$4:$B$210,0),MATCH('per month Consensus'!DI$4,'annual Consensus'!$C$3:$AE$3,0))),"",INDEX('annual Consensus'!$C$4:$AE$210,MATCH('per month Consensus'!$CE80,'annual Consensus'!$B$4:$B$210,0),MATCH('per month Consensus'!DI$4,'annual Consensus'!$C$3:$AE$3,0)))</f>
        <v>0</v>
      </c>
      <c r="DJ80" s="18">
        <f>IF(ISNA(INDEX('annual Consensus'!$C$4:$AE$210,MATCH('per month Consensus'!$CE80,'annual Consensus'!$B$4:$B$210,0),MATCH('per month Consensus'!DJ$4,'annual Consensus'!$C$3:$AE$3,0))),"",INDEX('annual Consensus'!$C$4:$AE$210,MATCH('per month Consensus'!$CE80,'annual Consensus'!$B$4:$B$210,0),MATCH('per month Consensus'!DJ$4,'annual Consensus'!$C$3:$AE$3,0)))</f>
        <v>0</v>
      </c>
      <c r="DK80" s="18">
        <f>IF(ISNA(INDEX('annual Consensus'!$C$4:$AE$210,MATCH('per month Consensus'!$CE80,'annual Consensus'!$B$4:$B$210,0),MATCH('per month Consensus'!DK$4,'annual Consensus'!$C$3:$AE$3,0))),"",INDEX('annual Consensus'!$C$4:$AE$210,MATCH('per month Consensus'!$CE80,'annual Consensus'!$B$4:$B$210,0),MATCH('per month Consensus'!DK$4,'annual Consensus'!$C$3:$AE$3,0)))</f>
        <v>0</v>
      </c>
      <c r="DL80" s="18">
        <f>IF(ISNA(INDEX('annual Consensus'!$C$4:$AE$210,MATCH('per month Consensus'!$CE80,'annual Consensus'!$B$4:$B$210,0),MATCH('per month Consensus'!DL$4,'annual Consensus'!$C$3:$AE$3,0))),"",INDEX('annual Consensus'!$C$4:$AE$210,MATCH('per month Consensus'!$CE80,'annual Consensus'!$B$4:$B$210,0),MATCH('per month Consensus'!DL$4,'annual Consensus'!$C$3:$AE$3,0)))</f>
        <v>1.9</v>
      </c>
      <c r="DM80" s="18">
        <f>IF(ISNA(INDEX('annual Consensus'!$C$4:$AE$210,MATCH('per month Consensus'!$CE80,'annual Consensus'!$B$4:$B$210,0),MATCH('per month Consensus'!DM$4,'annual Consensus'!$C$3:$AE$3,0))),"",INDEX('annual Consensus'!$C$4:$AE$210,MATCH('per month Consensus'!$CE80,'annual Consensus'!$B$4:$B$210,0),MATCH('per month Consensus'!DM$4,'annual Consensus'!$C$3:$AE$3,0)))</f>
        <v>0</v>
      </c>
      <c r="DN80" s="18">
        <f>IF(ISNA(INDEX('annual Consensus'!$C$4:$AE$210,MATCH('per month Consensus'!$CE80,'annual Consensus'!$B$4:$B$210,0),MATCH('per month Consensus'!DN$4,'annual Consensus'!$C$3:$AE$3,0))),"",INDEX('annual Consensus'!$C$4:$AE$210,MATCH('per month Consensus'!$CE80,'annual Consensus'!$B$4:$B$210,0),MATCH('per month Consensus'!DN$4,'annual Consensus'!$C$3:$AE$3,0)))</f>
        <v>0</v>
      </c>
      <c r="DO80" s="18">
        <f>IF(ISNA(INDEX('annual Consensus'!$C$4:$AE$210,MATCH('per month Consensus'!$CE80,'annual Consensus'!$B$4:$B$210,0),MATCH('per month Consensus'!DO$4,'annual Consensus'!$C$3:$AE$3,0))),"",INDEX('annual Consensus'!$C$4:$AE$210,MATCH('per month Consensus'!$CE80,'annual Consensus'!$B$4:$B$210,0),MATCH('per month Consensus'!DO$4,'annual Consensus'!$C$3:$AE$3,0)))</f>
        <v>0</v>
      </c>
      <c r="DR80" s="18">
        <f t="shared" si="36"/>
        <v>2.1280020992902688</v>
      </c>
      <c r="DS80" s="18" t="str">
        <f t="shared" si="37"/>
        <v/>
      </c>
      <c r="DT80" s="18" t="str">
        <f t="shared" si="38"/>
        <v/>
      </c>
      <c r="DU80" s="18">
        <f t="shared" si="39"/>
        <v>1.8188082025086789</v>
      </c>
      <c r="DV80" s="18" t="str">
        <f t="shared" si="40"/>
        <v/>
      </c>
      <c r="DW80" s="18" t="str">
        <f t="shared" si="41"/>
        <v/>
      </c>
      <c r="DX80" s="18" t="str">
        <f t="shared" si="42"/>
        <v/>
      </c>
      <c r="DY80" s="18" t="str">
        <f t="shared" si="43"/>
        <v/>
      </c>
      <c r="DZ80" s="18" t="str">
        <f t="shared" si="44"/>
        <v/>
      </c>
      <c r="EA80" s="18" t="str">
        <f t="shared" si="45"/>
        <v/>
      </c>
      <c r="EB80" s="18" t="str">
        <f t="shared" si="46"/>
        <v/>
      </c>
      <c r="EC80" s="18" t="str">
        <f t="shared" si="47"/>
        <v/>
      </c>
      <c r="ED80" s="18" t="str">
        <f t="shared" si="48"/>
        <v/>
      </c>
      <c r="EE80" s="18">
        <f t="shared" si="49"/>
        <v>1.9</v>
      </c>
      <c r="EF80" s="18" t="str">
        <f t="shared" si="50"/>
        <v/>
      </c>
      <c r="EG80" s="18" t="str">
        <f t="shared" si="51"/>
        <v/>
      </c>
      <c r="EH80" s="18" t="str">
        <f t="shared" si="52"/>
        <v/>
      </c>
      <c r="EI80" s="18">
        <f t="shared" si="53"/>
        <v>1.9</v>
      </c>
      <c r="EJ80" s="18" t="str">
        <f t="shared" si="54"/>
        <v/>
      </c>
      <c r="EK80" s="18" t="str">
        <f t="shared" si="55"/>
        <v/>
      </c>
      <c r="EL80" s="18" t="str">
        <f t="shared" si="56"/>
        <v/>
      </c>
      <c r="EM80" s="18">
        <f t="shared" si="57"/>
        <v>1.9</v>
      </c>
      <c r="EN80" s="18" t="str">
        <f t="shared" si="58"/>
        <v/>
      </c>
      <c r="EO80" s="18" t="str">
        <f t="shared" si="59"/>
        <v/>
      </c>
      <c r="EP80" s="18" t="str">
        <f t="shared" si="60"/>
        <v/>
      </c>
      <c r="EQ80" s="18">
        <f t="shared" si="61"/>
        <v>1.9</v>
      </c>
      <c r="ER80" s="18" t="str">
        <f t="shared" si="62"/>
        <v/>
      </c>
      <c r="ES80" s="18" t="str">
        <f t="shared" si="63"/>
        <v/>
      </c>
      <c r="ET80" s="18" t="str">
        <f t="shared" si="64"/>
        <v/>
      </c>
      <c r="EV80" s="86">
        <v>38261</v>
      </c>
      <c r="EW80" s="57">
        <f>IF(ISNA(VLOOKUP('per month Consensus'!$EV80,'5y averages Consensus'!$AG$9:$AK$36,'per month Consensus'!EW$2,FALSE)),"",VLOOKUP('per month Consensus'!$EV80,'5y averages Consensus'!$AG$9:$AK$36,'per month Consensus'!EW$2,FALSE))</f>
        <v>0</v>
      </c>
      <c r="EX80" s="48">
        <f>IF(ISNA(VLOOKUP('per month Consensus'!$EV80,'5y averages Consensus'!$AG$9:$AK$36,'per month Consensus'!EX$2,FALSE)),"",VLOOKUP('per month Consensus'!$EV80,'5y averages Consensus'!$AG$9:$AK$36,'per month Consensus'!EX$2,FALSE))</f>
        <v>2</v>
      </c>
      <c r="EY80" s="48">
        <f>IF(ISNA(VLOOKUP('per month Consensus'!$EV80,'5y averages Consensus'!$AG$9:$AK$36,'per month Consensus'!EY$2,FALSE)),"",VLOOKUP('per month Consensus'!$EV80,'5y averages Consensus'!$AG$9:$AK$36,'per month Consensus'!EY$2,FALSE))</f>
        <v>0</v>
      </c>
      <c r="EZ80" s="49">
        <f>IF(ISNA(VLOOKUP('per month Consensus'!$EV80,'5y averages Consensus'!$AG$9:$AK$36,'per month Consensus'!EZ$2,FALSE)),"",VLOOKUP('per month Consensus'!$EV80,'5y averages Consensus'!$AG$9:$AK$36,'per month Consensus'!EZ$2,FALSE))</f>
        <v>0</v>
      </c>
      <c r="FB80" s="53" t="str">
        <f t="shared" si="65"/>
        <v/>
      </c>
      <c r="FC80" s="18">
        <f t="shared" si="66"/>
        <v>2</v>
      </c>
      <c r="FD80" s="53" t="str">
        <f t="shared" si="67"/>
        <v/>
      </c>
      <c r="FE80" s="53" t="str">
        <f t="shared" si="68"/>
        <v/>
      </c>
    </row>
    <row r="81" spans="2:161" x14ac:dyDescent="0.25">
      <c r="B81" s="22">
        <v>36281</v>
      </c>
      <c r="C81" s="18">
        <f>VLOOKUP($B81,'Data Consensus annual'!$BH$9:$BN$215,'per month Consensus'!C$1,FALSE)</f>
        <v>1.1000000000000001</v>
      </c>
      <c r="D81" s="18">
        <f>VLOOKUP($B81,'Data Consensus annual'!$BH$9:$BN$215,'per month Consensus'!D$1,FALSE)</f>
        <v>1.6</v>
      </c>
      <c r="E81" s="18" t="str">
        <f>VLOOKUP($B81,'Data Consensus annual'!$BH$9:$BN$215,'per month Consensus'!E$1)</f>
        <v/>
      </c>
      <c r="F81" s="18" t="str">
        <f>VLOOKUP($B81,'Data Consensus annual'!$BH$9:$BN$215,'per month Consensus'!F$1)</f>
        <v/>
      </c>
      <c r="G81" s="18" t="str">
        <f>VLOOKUP($B81,'Data Consensus annual'!$BH$9:$BN$215,'per month Consensus'!G$1)</f>
        <v/>
      </c>
      <c r="H81" s="18" t="str">
        <f>VLOOKUP($B81,'Data Consensus annual'!$BH$9:$BN$215,'per month Consensus'!H$1)</f>
        <v/>
      </c>
      <c r="I81" s="5"/>
      <c r="J81" s="27"/>
      <c r="K81" s="5"/>
      <c r="L81" s="5"/>
      <c r="M81" s="5"/>
      <c r="N81" s="5"/>
      <c r="CE81" s="14">
        <v>38292</v>
      </c>
      <c r="CF81" s="18" t="str">
        <f>IF(ISNA(VLOOKUP($CE81,'quarters Consensus'!$FV$9:$GC$60,'per month Consensus'!J$1,FALSE)),"",VLOOKUP($CE81,'quarters Consensus'!$FV$9:$GC$60,'per month Consensus'!J$1,FALSE))</f>
        <v/>
      </c>
      <c r="CG81" s="18" t="str">
        <f>IF(ISNA(VLOOKUP($CE81,'quarters Consensus'!$FV$9:$GC$60,'per month Consensus'!K$1,FALSE)),"",VLOOKUP($CE81,'quarters Consensus'!$FV$9:$GC$60,'per month Consensus'!K$1,FALSE))</f>
        <v/>
      </c>
      <c r="CH81" s="18" t="str">
        <f>IF(ISNA(VLOOKUP($CE81,'quarters Consensus'!$FV$9:$GC$60,'per month Consensus'!L$1,FALSE)),"",VLOOKUP($CE81,'quarters Consensus'!$FV$9:$GC$60,'per month Consensus'!L$1,FALSE))</f>
        <v/>
      </c>
      <c r="CI81" s="18" t="str">
        <f>IF(ISNA(VLOOKUP($CE81,'quarters Consensus'!$FV$9:$GC$60,'per month Consensus'!M$1,FALSE)),"",VLOOKUP($CE81,'quarters Consensus'!$FV$9:$GC$60,'per month Consensus'!M$1,FALSE))</f>
        <v/>
      </c>
      <c r="CJ81" s="18" t="str">
        <f>IF(ISNA(VLOOKUP($CE81,'quarters Consensus'!$FV$9:$GC$60,'per month Consensus'!N$1,FALSE)),"",VLOOKUP($CE81,'quarters Consensus'!$FV$9:$GC$60,'per month Consensus'!N$1,FALSE))</f>
        <v/>
      </c>
      <c r="CK81" s="18" t="str">
        <f>IF(ISNA(VLOOKUP($CE81,'quarters Consensus'!$FV$9:$GC$60,'per month Consensus'!O$1,FALSE)),"",VLOOKUP($CE81,'quarters Consensus'!$FV$9:$GC$60,'per month Consensus'!O$1,FALSE))</f>
        <v/>
      </c>
      <c r="CL81" s="18" t="str">
        <f>IF(ISNA(VLOOKUP($CE81,'quarters Consensus'!$FV$9:$GC$60,'per month Consensus'!P$1,FALSE)),"",VLOOKUP($CE81,'quarters Consensus'!$FV$9:$GC$60,'per month Consensus'!P$1,FALSE))</f>
        <v/>
      </c>
      <c r="CM81" s="18">
        <f>IF(ISNA(INDEX('annual Consensus'!$C$4:$AE$210,MATCH('per month Consensus'!$CE81,'annual Consensus'!$B$4:$B$210,0),MATCH('per month Consensus'!CM$4,'annual Consensus'!$C$3:$AE$3,0))),"",INDEX('annual Consensus'!$C$4:$AE$210,MATCH('per month Consensus'!$CE81,'annual Consensus'!$B$4:$B$210,0),MATCH('per month Consensus'!CM$4,'annual Consensus'!$C$3:$AE$3,0)))</f>
        <v>2.1503431963896649</v>
      </c>
      <c r="CN81" s="18">
        <f>IF(ISNA(INDEX('annual Consensus'!$C$4:$AE$210,MATCH('per month Consensus'!$CE81,'annual Consensus'!$B$4:$B$210,0),MATCH('per month Consensus'!CN$4,'annual Consensus'!$C$3:$AE$3,0))),"",INDEX('annual Consensus'!$C$4:$AE$210,MATCH('per month Consensus'!$CE81,'annual Consensus'!$B$4:$B$210,0),MATCH('per month Consensus'!CN$4,'annual Consensus'!$C$3:$AE$3,0)))</f>
        <v>0</v>
      </c>
      <c r="CO81" s="18">
        <f>IF(ISNA(INDEX('annual Consensus'!$C$4:$AE$210,MATCH('per month Consensus'!$CE81,'annual Consensus'!$B$4:$B$210,0),MATCH('per month Consensus'!CO$4,'annual Consensus'!$C$3:$AE$3,0))),"",INDEX('annual Consensus'!$C$4:$AE$210,MATCH('per month Consensus'!$CE81,'annual Consensus'!$B$4:$B$210,0),MATCH('per month Consensus'!CO$4,'annual Consensus'!$C$3:$AE$3,0)))</f>
        <v>1.8645563018504188</v>
      </c>
      <c r="CP81" s="18">
        <f>IF(ISNA(INDEX('annual Consensus'!$C$4:$AE$210,MATCH('per month Consensus'!$CE81,'annual Consensus'!$B$4:$B$210,0),MATCH('per month Consensus'!CP$4,'annual Consensus'!$C$3:$AE$3,0))),"",INDEX('annual Consensus'!$C$4:$AE$210,MATCH('per month Consensus'!$CE81,'annual Consensus'!$B$4:$B$210,0),MATCH('per month Consensus'!CP$4,'annual Consensus'!$C$3:$AE$3,0)))</f>
        <v>0</v>
      </c>
      <c r="CQ81" s="18">
        <f>IF(ISNA(INDEX('annual Consensus'!$C$4:$AE$210,MATCH('per month Consensus'!$CE81,'annual Consensus'!$B$4:$B$210,0),MATCH('per month Consensus'!CQ$4,'annual Consensus'!$C$3:$AE$3,0))),"",INDEX('annual Consensus'!$C$4:$AE$210,MATCH('per month Consensus'!$CE81,'annual Consensus'!$B$4:$B$210,0),MATCH('per month Consensus'!CQ$4,'annual Consensus'!$C$3:$AE$3,0)))</f>
        <v>0</v>
      </c>
      <c r="CR81" s="18">
        <f>IF(ISNA(INDEX('annual Consensus'!$C$4:$AE$210,MATCH('per month Consensus'!$CE81,'annual Consensus'!$B$4:$B$210,0),MATCH('per month Consensus'!CR$4,'annual Consensus'!$C$3:$AE$3,0))),"",INDEX('annual Consensus'!$C$4:$AE$210,MATCH('per month Consensus'!$CE81,'annual Consensus'!$B$4:$B$210,0),MATCH('per month Consensus'!CR$4,'annual Consensus'!$C$3:$AE$3,0)))</f>
        <v>0</v>
      </c>
      <c r="CS81" s="18">
        <f>IF(ISNA(INDEX('annual Consensus'!$C$4:$AE$210,MATCH('per month Consensus'!$CE81,'annual Consensus'!$B$4:$B$210,0),MATCH('per month Consensus'!CS$4,'annual Consensus'!$C$3:$AE$3,0))),"",INDEX('annual Consensus'!$C$4:$AE$210,MATCH('per month Consensus'!$CE81,'annual Consensus'!$B$4:$B$210,0),MATCH('per month Consensus'!CS$4,'annual Consensus'!$C$3:$AE$3,0)))</f>
        <v>0</v>
      </c>
      <c r="CT81" s="18">
        <f>IF(ISNA(INDEX('annual Consensus'!$C$4:$AE$210,MATCH('per month Consensus'!$CE81,'annual Consensus'!$B$4:$B$210,0),MATCH('per month Consensus'!CT$4,'annual Consensus'!$C$3:$AE$3,0))),"",INDEX('annual Consensus'!$C$4:$AE$210,MATCH('per month Consensus'!$CE81,'annual Consensus'!$B$4:$B$210,0),MATCH('per month Consensus'!CT$4,'annual Consensus'!$C$3:$AE$3,0)))</f>
        <v>0</v>
      </c>
      <c r="CU81" s="18">
        <f>IF(ISNA(INDEX('annual Consensus'!$C$4:$AE$210,MATCH('per month Consensus'!$CE81,'annual Consensus'!$B$4:$B$210,0),MATCH('per month Consensus'!CU$4,'annual Consensus'!$C$3:$AE$3,0))),"",INDEX('annual Consensus'!$C$4:$AE$210,MATCH('per month Consensus'!$CE81,'annual Consensus'!$B$4:$B$210,0),MATCH('per month Consensus'!CU$4,'annual Consensus'!$C$3:$AE$3,0)))</f>
        <v>0</v>
      </c>
      <c r="CV81" s="18">
        <f>IF(ISNA(INDEX('annual Consensus'!$C$4:$AE$210,MATCH('per month Consensus'!$CE81,'annual Consensus'!$B$4:$B$210,0),MATCH('per month Consensus'!CV$4,'annual Consensus'!$C$3:$AE$3,0))),"",INDEX('annual Consensus'!$C$4:$AE$210,MATCH('per month Consensus'!$CE81,'annual Consensus'!$B$4:$B$210,0),MATCH('per month Consensus'!CV$4,'annual Consensus'!$C$3:$AE$3,0)))</f>
        <v>0</v>
      </c>
      <c r="CW81" s="18">
        <f>IF(ISNA(INDEX('annual Consensus'!$C$4:$AE$210,MATCH('per month Consensus'!$CE81,'annual Consensus'!$B$4:$B$210,0),MATCH('per month Consensus'!CW$4,'annual Consensus'!$C$3:$AE$3,0))),"",INDEX('annual Consensus'!$C$4:$AE$210,MATCH('per month Consensus'!$CE81,'annual Consensus'!$B$4:$B$210,0),MATCH('per month Consensus'!CW$4,'annual Consensus'!$C$3:$AE$3,0)))</f>
        <v>0</v>
      </c>
      <c r="CX81" s="18">
        <f>IF(ISNA(INDEX('annual Consensus'!$C$4:$AE$210,MATCH('per month Consensus'!$CE81,'annual Consensus'!$B$4:$B$210,0),MATCH('per month Consensus'!CX$4,'annual Consensus'!$C$3:$AE$3,0))),"",INDEX('annual Consensus'!$C$4:$AE$210,MATCH('per month Consensus'!$CE81,'annual Consensus'!$B$4:$B$210,0),MATCH('per month Consensus'!CX$4,'annual Consensus'!$C$3:$AE$3,0)))</f>
        <v>0</v>
      </c>
      <c r="CY81" s="18">
        <f>IF(ISNA(INDEX('annual Consensus'!$C$4:$AE$210,MATCH('per month Consensus'!$CE81,'annual Consensus'!$B$4:$B$210,0),MATCH('per month Consensus'!CY$4,'annual Consensus'!$C$3:$AE$3,0))),"",INDEX('annual Consensus'!$C$4:$AE$210,MATCH('per month Consensus'!$CE81,'annual Consensus'!$B$4:$B$210,0),MATCH('per month Consensus'!CY$4,'annual Consensus'!$C$3:$AE$3,0)))</f>
        <v>0</v>
      </c>
      <c r="CZ81" s="18">
        <f>IF(ISNA(INDEX('annual Consensus'!$C$4:$AE$210,MATCH('per month Consensus'!$CE81,'annual Consensus'!$B$4:$B$210,0),MATCH('per month Consensus'!CZ$4,'annual Consensus'!$C$3:$AE$3,0))),"",INDEX('annual Consensus'!$C$4:$AE$210,MATCH('per month Consensus'!$CE81,'annual Consensus'!$B$4:$B$210,0),MATCH('per month Consensus'!CZ$4,'annual Consensus'!$C$3:$AE$3,0)))</f>
        <v>0</v>
      </c>
      <c r="DA81" s="18">
        <f>IF(ISNA(INDEX('annual Consensus'!$C$4:$AE$210,MATCH('per month Consensus'!$CE81,'annual Consensus'!$B$4:$B$210,0),MATCH('per month Consensus'!DA$4,'annual Consensus'!$C$3:$AE$3,0))),"",INDEX('annual Consensus'!$C$4:$AE$210,MATCH('per month Consensus'!$CE81,'annual Consensus'!$B$4:$B$210,0),MATCH('per month Consensus'!DA$4,'annual Consensus'!$C$3:$AE$3,0)))</f>
        <v>0</v>
      </c>
      <c r="DB81" s="18">
        <f>IF(ISNA(INDEX('annual Consensus'!$C$4:$AE$210,MATCH('per month Consensus'!$CE81,'annual Consensus'!$B$4:$B$210,0),MATCH('per month Consensus'!DB$4,'annual Consensus'!$C$3:$AE$3,0))),"",INDEX('annual Consensus'!$C$4:$AE$210,MATCH('per month Consensus'!$CE81,'annual Consensus'!$B$4:$B$210,0),MATCH('per month Consensus'!DB$4,'annual Consensus'!$C$3:$AE$3,0)))</f>
        <v>0</v>
      </c>
      <c r="DC81" s="18">
        <f>IF(ISNA(INDEX('annual Consensus'!$C$4:$AE$210,MATCH('per month Consensus'!$CE81,'annual Consensus'!$B$4:$B$210,0),MATCH('per month Consensus'!DC$4,'annual Consensus'!$C$3:$AE$3,0))),"",INDEX('annual Consensus'!$C$4:$AE$210,MATCH('per month Consensus'!$CE81,'annual Consensus'!$B$4:$B$210,0),MATCH('per month Consensus'!DC$4,'annual Consensus'!$C$3:$AE$3,0)))</f>
        <v>0</v>
      </c>
      <c r="DD81" s="18">
        <f>IF(ISNA(INDEX('annual Consensus'!$C$4:$AE$210,MATCH('per month Consensus'!$CE81,'annual Consensus'!$B$4:$B$210,0),MATCH('per month Consensus'!DD$4,'annual Consensus'!$C$3:$AE$3,0))),"",INDEX('annual Consensus'!$C$4:$AE$210,MATCH('per month Consensus'!$CE81,'annual Consensus'!$B$4:$B$210,0),MATCH('per month Consensus'!DD$4,'annual Consensus'!$C$3:$AE$3,0)))</f>
        <v>0</v>
      </c>
      <c r="DE81" s="18">
        <f>IF(ISNA(INDEX('annual Consensus'!$C$4:$AE$210,MATCH('per month Consensus'!$CE81,'annual Consensus'!$B$4:$B$210,0),MATCH('per month Consensus'!DE$4,'annual Consensus'!$C$3:$AE$3,0))),"",INDEX('annual Consensus'!$C$4:$AE$210,MATCH('per month Consensus'!$CE81,'annual Consensus'!$B$4:$B$210,0),MATCH('per month Consensus'!DE$4,'annual Consensus'!$C$3:$AE$3,0)))</f>
        <v>0</v>
      </c>
      <c r="DF81" s="18">
        <f>IF(ISNA(INDEX('annual Consensus'!$C$4:$AE$210,MATCH('per month Consensus'!$CE81,'annual Consensus'!$B$4:$B$210,0),MATCH('per month Consensus'!DF$4,'annual Consensus'!$C$3:$AE$3,0))),"",INDEX('annual Consensus'!$C$4:$AE$210,MATCH('per month Consensus'!$CE81,'annual Consensus'!$B$4:$B$210,0),MATCH('per month Consensus'!DF$4,'annual Consensus'!$C$3:$AE$3,0)))</f>
        <v>0</v>
      </c>
      <c r="DG81" s="18">
        <f>IF(ISNA(INDEX('annual Consensus'!$C$4:$AE$210,MATCH('per month Consensus'!$CE81,'annual Consensus'!$B$4:$B$210,0),MATCH('per month Consensus'!DG$4,'annual Consensus'!$C$3:$AE$3,0))),"",INDEX('annual Consensus'!$C$4:$AE$210,MATCH('per month Consensus'!$CE81,'annual Consensus'!$B$4:$B$210,0),MATCH('per month Consensus'!DG$4,'annual Consensus'!$C$3:$AE$3,0)))</f>
        <v>0</v>
      </c>
      <c r="DH81" s="18">
        <f>IF(ISNA(INDEX('annual Consensus'!$C$4:$AE$210,MATCH('per month Consensus'!$CE81,'annual Consensus'!$B$4:$B$210,0),MATCH('per month Consensus'!DH$4,'annual Consensus'!$C$3:$AE$3,0))),"",INDEX('annual Consensus'!$C$4:$AE$210,MATCH('per month Consensus'!$CE81,'annual Consensus'!$B$4:$B$210,0),MATCH('per month Consensus'!DH$4,'annual Consensus'!$C$3:$AE$3,0)))</f>
        <v>0</v>
      </c>
      <c r="DI81" s="18">
        <f>IF(ISNA(INDEX('annual Consensus'!$C$4:$AE$210,MATCH('per month Consensus'!$CE81,'annual Consensus'!$B$4:$B$210,0),MATCH('per month Consensus'!DI$4,'annual Consensus'!$C$3:$AE$3,0))),"",INDEX('annual Consensus'!$C$4:$AE$210,MATCH('per month Consensus'!$CE81,'annual Consensus'!$B$4:$B$210,0),MATCH('per month Consensus'!DI$4,'annual Consensus'!$C$3:$AE$3,0)))</f>
        <v>0</v>
      </c>
      <c r="DJ81" s="18">
        <f>IF(ISNA(INDEX('annual Consensus'!$C$4:$AE$210,MATCH('per month Consensus'!$CE81,'annual Consensus'!$B$4:$B$210,0),MATCH('per month Consensus'!DJ$4,'annual Consensus'!$C$3:$AE$3,0))),"",INDEX('annual Consensus'!$C$4:$AE$210,MATCH('per month Consensus'!$CE81,'annual Consensus'!$B$4:$B$210,0),MATCH('per month Consensus'!DJ$4,'annual Consensus'!$C$3:$AE$3,0)))</f>
        <v>0</v>
      </c>
      <c r="DK81" s="18">
        <f>IF(ISNA(INDEX('annual Consensus'!$C$4:$AE$210,MATCH('per month Consensus'!$CE81,'annual Consensus'!$B$4:$B$210,0),MATCH('per month Consensus'!DK$4,'annual Consensus'!$C$3:$AE$3,0))),"",INDEX('annual Consensus'!$C$4:$AE$210,MATCH('per month Consensus'!$CE81,'annual Consensus'!$B$4:$B$210,0),MATCH('per month Consensus'!DK$4,'annual Consensus'!$C$3:$AE$3,0)))</f>
        <v>0</v>
      </c>
      <c r="DL81" s="18">
        <f>IF(ISNA(INDEX('annual Consensus'!$C$4:$AE$210,MATCH('per month Consensus'!$CE81,'annual Consensus'!$B$4:$B$210,0),MATCH('per month Consensus'!DL$4,'annual Consensus'!$C$3:$AE$3,0))),"",INDEX('annual Consensus'!$C$4:$AE$210,MATCH('per month Consensus'!$CE81,'annual Consensus'!$B$4:$B$210,0),MATCH('per month Consensus'!DL$4,'annual Consensus'!$C$3:$AE$3,0)))</f>
        <v>0</v>
      </c>
      <c r="DM81" s="18">
        <f>IF(ISNA(INDEX('annual Consensus'!$C$4:$AE$210,MATCH('per month Consensus'!$CE81,'annual Consensus'!$B$4:$B$210,0),MATCH('per month Consensus'!DM$4,'annual Consensus'!$C$3:$AE$3,0))),"",INDEX('annual Consensus'!$C$4:$AE$210,MATCH('per month Consensus'!$CE81,'annual Consensus'!$B$4:$B$210,0),MATCH('per month Consensus'!DM$4,'annual Consensus'!$C$3:$AE$3,0)))</f>
        <v>0</v>
      </c>
      <c r="DN81" s="18">
        <f>IF(ISNA(INDEX('annual Consensus'!$C$4:$AE$210,MATCH('per month Consensus'!$CE81,'annual Consensus'!$B$4:$B$210,0),MATCH('per month Consensus'!DN$4,'annual Consensus'!$C$3:$AE$3,0))),"",INDEX('annual Consensus'!$C$4:$AE$210,MATCH('per month Consensus'!$CE81,'annual Consensus'!$B$4:$B$210,0),MATCH('per month Consensus'!DN$4,'annual Consensus'!$C$3:$AE$3,0)))</f>
        <v>0</v>
      </c>
      <c r="DO81" s="18">
        <f>IF(ISNA(INDEX('annual Consensus'!$C$4:$AE$210,MATCH('per month Consensus'!$CE81,'annual Consensus'!$B$4:$B$210,0),MATCH('per month Consensus'!DO$4,'annual Consensus'!$C$3:$AE$3,0))),"",INDEX('annual Consensus'!$C$4:$AE$210,MATCH('per month Consensus'!$CE81,'annual Consensus'!$B$4:$B$210,0),MATCH('per month Consensus'!DO$4,'annual Consensus'!$C$3:$AE$3,0)))</f>
        <v>0</v>
      </c>
      <c r="DR81" s="18">
        <f t="shared" si="36"/>
        <v>2.1503431963896649</v>
      </c>
      <c r="DS81" s="18" t="str">
        <f t="shared" si="37"/>
        <v/>
      </c>
      <c r="DT81" s="18">
        <f t="shared" si="38"/>
        <v>1.8645563018504188</v>
      </c>
      <c r="DU81" s="18" t="str">
        <f t="shared" si="39"/>
        <v/>
      </c>
      <c r="DV81" s="18" t="str">
        <f t="shared" si="40"/>
        <v/>
      </c>
      <c r="DW81" s="18" t="str">
        <f t="shared" si="41"/>
        <v/>
      </c>
      <c r="DX81" s="18" t="str">
        <f t="shared" si="42"/>
        <v/>
      </c>
      <c r="DY81" s="18" t="str">
        <f t="shared" si="43"/>
        <v/>
      </c>
      <c r="DZ81" s="18" t="str">
        <f t="shared" si="44"/>
        <v/>
      </c>
      <c r="EA81" s="18" t="str">
        <f t="shared" si="45"/>
        <v/>
      </c>
      <c r="EB81" s="18" t="str">
        <f t="shared" si="46"/>
        <v/>
      </c>
      <c r="EC81" s="18" t="str">
        <f t="shared" si="47"/>
        <v/>
      </c>
      <c r="ED81" s="18" t="str">
        <f t="shared" si="48"/>
        <v/>
      </c>
      <c r="EE81" s="18" t="str">
        <f t="shared" si="49"/>
        <v/>
      </c>
      <c r="EF81" s="18" t="str">
        <f t="shared" si="50"/>
        <v/>
      </c>
      <c r="EG81" s="18" t="str">
        <f t="shared" si="51"/>
        <v/>
      </c>
      <c r="EH81" s="18" t="str">
        <f t="shared" si="52"/>
        <v/>
      </c>
      <c r="EI81" s="18" t="str">
        <f t="shared" si="53"/>
        <v/>
      </c>
      <c r="EJ81" s="18" t="str">
        <f t="shared" si="54"/>
        <v/>
      </c>
      <c r="EK81" s="18" t="str">
        <f t="shared" si="55"/>
        <v/>
      </c>
      <c r="EL81" s="18" t="str">
        <f t="shared" si="56"/>
        <v/>
      </c>
      <c r="EM81" s="18" t="str">
        <f t="shared" si="57"/>
        <v/>
      </c>
      <c r="EN81" s="18" t="str">
        <f t="shared" si="58"/>
        <v/>
      </c>
      <c r="EO81" s="18" t="str">
        <f t="shared" si="59"/>
        <v/>
      </c>
      <c r="EP81" s="18" t="str">
        <f t="shared" si="60"/>
        <v/>
      </c>
      <c r="EQ81" s="18" t="str">
        <f t="shared" si="61"/>
        <v/>
      </c>
      <c r="ER81" s="18" t="str">
        <f t="shared" si="62"/>
        <v/>
      </c>
      <c r="ES81" s="18" t="str">
        <f t="shared" si="63"/>
        <v/>
      </c>
      <c r="ET81" s="18" t="str">
        <f t="shared" si="64"/>
        <v/>
      </c>
      <c r="EV81" s="86">
        <v>38292</v>
      </c>
      <c r="EW81" s="57" t="str">
        <f>IF(ISNA(VLOOKUP('per month Consensus'!$EV81,'5y averages Consensus'!$AG$9:$AK$36,'per month Consensus'!EW$2,FALSE)),"",VLOOKUP('per month Consensus'!$EV81,'5y averages Consensus'!$AG$9:$AK$36,'per month Consensus'!EW$2,FALSE))</f>
        <v/>
      </c>
      <c r="EX81" s="58" t="str">
        <f>IF(ISNA(VLOOKUP('per month Consensus'!$EV81,'5y averages Consensus'!$AG$9:$AK$36,'per month Consensus'!EX$2,FALSE)),"",VLOOKUP('per month Consensus'!$EV81,'5y averages Consensus'!$AG$9:$AK$36,'per month Consensus'!EX$2,FALSE))</f>
        <v/>
      </c>
      <c r="EY81" s="58" t="str">
        <f>IF(ISNA(VLOOKUP('per month Consensus'!$EV81,'5y averages Consensus'!$AG$9:$AK$36,'per month Consensus'!EY$2,FALSE)),"",VLOOKUP('per month Consensus'!$EV81,'5y averages Consensus'!$AG$9:$AK$36,'per month Consensus'!EY$2,FALSE))</f>
        <v/>
      </c>
      <c r="EZ81" s="59" t="str">
        <f>IF(ISNA(VLOOKUP('per month Consensus'!$EV81,'5y averages Consensus'!$AG$9:$AK$36,'per month Consensus'!EZ$2,FALSE)),"",VLOOKUP('per month Consensus'!$EV81,'5y averages Consensus'!$AG$9:$AK$36,'per month Consensus'!EZ$2,FALSE))</f>
        <v/>
      </c>
      <c r="FB81" s="53" t="str">
        <f t="shared" si="65"/>
        <v/>
      </c>
      <c r="FC81" s="53" t="str">
        <f t="shared" si="66"/>
        <v/>
      </c>
      <c r="FD81" s="53" t="str">
        <f t="shared" si="67"/>
        <v/>
      </c>
      <c r="FE81" s="53" t="str">
        <f t="shared" si="68"/>
        <v/>
      </c>
    </row>
    <row r="82" spans="2:161" x14ac:dyDescent="0.25">
      <c r="B82" s="22">
        <v>36647</v>
      </c>
      <c r="C82" s="18">
        <f>VLOOKUP($B82,'Data Consensus annual'!$BH$9:$BN$215,'per month Consensus'!C$1,FALSE)</f>
        <v>1.7</v>
      </c>
      <c r="D82" s="18">
        <f>VLOOKUP($B82,'Data Consensus annual'!$BH$9:$BN$215,'per month Consensus'!D$1,FALSE)</f>
        <v>1.7</v>
      </c>
      <c r="E82" s="18" t="str">
        <f>VLOOKUP($B82,'Data Consensus annual'!$BH$9:$BN$215,'per month Consensus'!E$1)</f>
        <v/>
      </c>
      <c r="F82" s="18" t="str">
        <f>VLOOKUP($B82,'Data Consensus annual'!$BH$9:$BN$215,'per month Consensus'!F$1)</f>
        <v/>
      </c>
      <c r="G82" s="18" t="str">
        <f>VLOOKUP($B82,'Data Consensus annual'!$BH$9:$BN$215,'per month Consensus'!G$1)</f>
        <v/>
      </c>
      <c r="H82" s="18" t="str">
        <f>VLOOKUP($B82,'Data Consensus annual'!$BH$9:$BN$215,'per month Consensus'!H$1)</f>
        <v/>
      </c>
      <c r="I82" s="5"/>
      <c r="J82" s="27"/>
      <c r="K82" s="5"/>
      <c r="L82" s="5"/>
      <c r="M82" s="5"/>
      <c r="N82" s="5"/>
      <c r="CE82" s="14">
        <v>38322</v>
      </c>
      <c r="CF82" s="18">
        <f>IF(ISNA(VLOOKUP($CE82,'quarters Consensus'!$FV$9:$GC$60,'per month Consensus'!J$1,FALSE)),"",VLOOKUP($CE82,'quarters Consensus'!$FV$9:$GC$60,'per month Consensus'!J$1,FALSE))</f>
        <v>2.1</v>
      </c>
      <c r="CG82" s="18">
        <f>IF(ISNA(VLOOKUP($CE82,'quarters Consensus'!$FV$9:$GC$60,'per month Consensus'!K$1,FALSE)),"",VLOOKUP($CE82,'quarters Consensus'!$FV$9:$GC$60,'per month Consensus'!K$1,FALSE))</f>
        <v>1.8</v>
      </c>
      <c r="CH82" s="18">
        <f>IF(ISNA(VLOOKUP($CE82,'quarters Consensus'!$FV$9:$GC$60,'per month Consensus'!L$1,FALSE)),"",VLOOKUP($CE82,'quarters Consensus'!$FV$9:$GC$60,'per month Consensus'!L$1,FALSE))</f>
        <v>1.7</v>
      </c>
      <c r="CI82" s="18">
        <f>IF(ISNA(VLOOKUP($CE82,'quarters Consensus'!$FV$9:$GC$60,'per month Consensus'!M$1,FALSE)),"",VLOOKUP($CE82,'quarters Consensus'!$FV$9:$GC$60,'per month Consensus'!M$1,FALSE))</f>
        <v>1.6</v>
      </c>
      <c r="CJ82" s="18">
        <f>IF(ISNA(VLOOKUP($CE82,'quarters Consensus'!$FV$9:$GC$60,'per month Consensus'!N$1,FALSE)),"",VLOOKUP($CE82,'quarters Consensus'!$FV$9:$GC$60,'per month Consensus'!N$1,FALSE))</f>
        <v>1.6</v>
      </c>
      <c r="CK82" s="18">
        <f>IF(ISNA(VLOOKUP($CE82,'quarters Consensus'!$FV$9:$GC$60,'per month Consensus'!O$1,FALSE)),"",VLOOKUP($CE82,'quarters Consensus'!$FV$9:$GC$60,'per month Consensus'!O$1,FALSE))</f>
        <v>1.6</v>
      </c>
      <c r="CL82" s="18"/>
      <c r="CM82" s="18">
        <f>IF(ISNA(INDEX('annual Consensus'!$C$4:$AE$210,MATCH('per month Consensus'!$CE82,'annual Consensus'!$B$4:$B$210,0),MATCH('per month Consensus'!CM$4,'annual Consensus'!$C$3:$AE$3,0))),"",INDEX('annual Consensus'!$C$4:$AE$210,MATCH('per month Consensus'!$CE82,'annual Consensus'!$B$4:$B$210,0),MATCH('per month Consensus'!CM$4,'annual Consensus'!$C$3:$AE$3,0)))</f>
        <v>2.1300333977418959</v>
      </c>
      <c r="CN82" s="18">
        <f>IF(ISNA(INDEX('annual Consensus'!$C$4:$AE$210,MATCH('per month Consensus'!$CE82,'annual Consensus'!$B$4:$B$210,0),MATCH('per month Consensus'!CN$4,'annual Consensus'!$C$3:$AE$3,0))),"",INDEX('annual Consensus'!$C$4:$AE$210,MATCH('per month Consensus'!$CE82,'annual Consensus'!$B$4:$B$210,0),MATCH('per month Consensus'!CN$4,'annual Consensus'!$C$3:$AE$3,0)))</f>
        <v>1.8361493832975719</v>
      </c>
      <c r="CO82" s="18">
        <f>IF(ISNA(INDEX('annual Consensus'!$C$4:$AE$210,MATCH('per month Consensus'!$CE82,'annual Consensus'!$B$4:$B$210,0),MATCH('per month Consensus'!CO$4,'annual Consensus'!$C$3:$AE$3,0))),"",INDEX('annual Consensus'!$C$4:$AE$210,MATCH('per month Consensus'!$CE82,'annual Consensus'!$B$4:$B$210,0),MATCH('per month Consensus'!CO$4,'annual Consensus'!$C$3:$AE$3,0)))</f>
        <v>0</v>
      </c>
      <c r="CP82" s="18">
        <f>IF(ISNA(INDEX('annual Consensus'!$C$4:$AE$210,MATCH('per month Consensus'!$CE82,'annual Consensus'!$B$4:$B$210,0),MATCH('per month Consensus'!CP$4,'annual Consensus'!$C$3:$AE$3,0))),"",INDEX('annual Consensus'!$C$4:$AE$210,MATCH('per month Consensus'!$CE82,'annual Consensus'!$B$4:$B$210,0),MATCH('per month Consensus'!CP$4,'annual Consensus'!$C$3:$AE$3,0)))</f>
        <v>0</v>
      </c>
      <c r="CQ82" s="18">
        <f>IF(ISNA(INDEX('annual Consensus'!$C$4:$AE$210,MATCH('per month Consensus'!$CE82,'annual Consensus'!$B$4:$B$210,0),MATCH('per month Consensus'!CQ$4,'annual Consensus'!$C$3:$AE$3,0))),"",INDEX('annual Consensus'!$C$4:$AE$210,MATCH('per month Consensus'!$CE82,'annual Consensus'!$B$4:$B$210,0),MATCH('per month Consensus'!CQ$4,'annual Consensus'!$C$3:$AE$3,0)))</f>
        <v>0</v>
      </c>
      <c r="CR82" s="18">
        <f>IF(ISNA(INDEX('annual Consensus'!$C$4:$AE$210,MATCH('per month Consensus'!$CE82,'annual Consensus'!$B$4:$B$210,0),MATCH('per month Consensus'!CR$4,'annual Consensus'!$C$3:$AE$3,0))),"",INDEX('annual Consensus'!$C$4:$AE$210,MATCH('per month Consensus'!$CE82,'annual Consensus'!$B$4:$B$210,0),MATCH('per month Consensus'!CR$4,'annual Consensus'!$C$3:$AE$3,0)))</f>
        <v>0</v>
      </c>
      <c r="CS82" s="18">
        <f>IF(ISNA(INDEX('annual Consensus'!$C$4:$AE$210,MATCH('per month Consensus'!$CE82,'annual Consensus'!$B$4:$B$210,0),MATCH('per month Consensus'!CS$4,'annual Consensus'!$C$3:$AE$3,0))),"",INDEX('annual Consensus'!$C$4:$AE$210,MATCH('per month Consensus'!$CE82,'annual Consensus'!$B$4:$B$210,0),MATCH('per month Consensus'!CS$4,'annual Consensus'!$C$3:$AE$3,0)))</f>
        <v>0</v>
      </c>
      <c r="CT82" s="18">
        <f>IF(ISNA(INDEX('annual Consensus'!$C$4:$AE$210,MATCH('per month Consensus'!$CE82,'annual Consensus'!$B$4:$B$210,0),MATCH('per month Consensus'!CT$4,'annual Consensus'!$C$3:$AE$3,0))),"",INDEX('annual Consensus'!$C$4:$AE$210,MATCH('per month Consensus'!$CE82,'annual Consensus'!$B$4:$B$210,0),MATCH('per month Consensus'!CT$4,'annual Consensus'!$C$3:$AE$3,0)))</f>
        <v>0</v>
      </c>
      <c r="CU82" s="18">
        <f>IF(ISNA(INDEX('annual Consensus'!$C$4:$AE$210,MATCH('per month Consensus'!$CE82,'annual Consensus'!$B$4:$B$210,0),MATCH('per month Consensus'!CU$4,'annual Consensus'!$C$3:$AE$3,0))),"",INDEX('annual Consensus'!$C$4:$AE$210,MATCH('per month Consensus'!$CE82,'annual Consensus'!$B$4:$B$210,0),MATCH('per month Consensus'!CU$4,'annual Consensus'!$C$3:$AE$3,0)))</f>
        <v>0</v>
      </c>
      <c r="CV82" s="18">
        <f>IF(ISNA(INDEX('annual Consensus'!$C$4:$AE$210,MATCH('per month Consensus'!$CE82,'annual Consensus'!$B$4:$B$210,0),MATCH('per month Consensus'!CV$4,'annual Consensus'!$C$3:$AE$3,0))),"",INDEX('annual Consensus'!$C$4:$AE$210,MATCH('per month Consensus'!$CE82,'annual Consensus'!$B$4:$B$210,0),MATCH('per month Consensus'!CV$4,'annual Consensus'!$C$3:$AE$3,0)))</f>
        <v>0</v>
      </c>
      <c r="CW82" s="18">
        <f>IF(ISNA(INDEX('annual Consensus'!$C$4:$AE$210,MATCH('per month Consensus'!$CE82,'annual Consensus'!$B$4:$B$210,0),MATCH('per month Consensus'!CW$4,'annual Consensus'!$C$3:$AE$3,0))),"",INDEX('annual Consensus'!$C$4:$AE$210,MATCH('per month Consensus'!$CE82,'annual Consensus'!$B$4:$B$210,0),MATCH('per month Consensus'!CW$4,'annual Consensus'!$C$3:$AE$3,0)))</f>
        <v>0</v>
      </c>
      <c r="CX82" s="18">
        <f>IF(ISNA(INDEX('annual Consensus'!$C$4:$AE$210,MATCH('per month Consensus'!$CE82,'annual Consensus'!$B$4:$B$210,0),MATCH('per month Consensus'!CX$4,'annual Consensus'!$C$3:$AE$3,0))),"",INDEX('annual Consensus'!$C$4:$AE$210,MATCH('per month Consensus'!$CE82,'annual Consensus'!$B$4:$B$210,0),MATCH('per month Consensus'!CX$4,'annual Consensus'!$C$3:$AE$3,0)))</f>
        <v>0</v>
      </c>
      <c r="CY82" s="18">
        <f>IF(ISNA(INDEX('annual Consensus'!$C$4:$AE$210,MATCH('per month Consensus'!$CE82,'annual Consensus'!$B$4:$B$210,0),MATCH('per month Consensus'!CY$4,'annual Consensus'!$C$3:$AE$3,0))),"",INDEX('annual Consensus'!$C$4:$AE$210,MATCH('per month Consensus'!$CE82,'annual Consensus'!$B$4:$B$210,0),MATCH('per month Consensus'!CY$4,'annual Consensus'!$C$3:$AE$3,0)))</f>
        <v>0</v>
      </c>
      <c r="CZ82" s="18">
        <f>IF(ISNA(INDEX('annual Consensus'!$C$4:$AE$210,MATCH('per month Consensus'!$CE82,'annual Consensus'!$B$4:$B$210,0),MATCH('per month Consensus'!CZ$4,'annual Consensus'!$C$3:$AE$3,0))),"",INDEX('annual Consensus'!$C$4:$AE$210,MATCH('per month Consensus'!$CE82,'annual Consensus'!$B$4:$B$210,0),MATCH('per month Consensus'!CZ$4,'annual Consensus'!$C$3:$AE$3,0)))</f>
        <v>0</v>
      </c>
      <c r="DA82" s="18">
        <f>IF(ISNA(INDEX('annual Consensus'!$C$4:$AE$210,MATCH('per month Consensus'!$CE82,'annual Consensus'!$B$4:$B$210,0),MATCH('per month Consensus'!DA$4,'annual Consensus'!$C$3:$AE$3,0))),"",INDEX('annual Consensus'!$C$4:$AE$210,MATCH('per month Consensus'!$CE82,'annual Consensus'!$B$4:$B$210,0),MATCH('per month Consensus'!DA$4,'annual Consensus'!$C$3:$AE$3,0)))</f>
        <v>0</v>
      </c>
      <c r="DB82" s="18">
        <f>IF(ISNA(INDEX('annual Consensus'!$C$4:$AE$210,MATCH('per month Consensus'!$CE82,'annual Consensus'!$B$4:$B$210,0),MATCH('per month Consensus'!DB$4,'annual Consensus'!$C$3:$AE$3,0))),"",INDEX('annual Consensus'!$C$4:$AE$210,MATCH('per month Consensus'!$CE82,'annual Consensus'!$B$4:$B$210,0),MATCH('per month Consensus'!DB$4,'annual Consensus'!$C$3:$AE$3,0)))</f>
        <v>0</v>
      </c>
      <c r="DC82" s="18">
        <f>IF(ISNA(INDEX('annual Consensus'!$C$4:$AE$210,MATCH('per month Consensus'!$CE82,'annual Consensus'!$B$4:$B$210,0),MATCH('per month Consensus'!DC$4,'annual Consensus'!$C$3:$AE$3,0))),"",INDEX('annual Consensus'!$C$4:$AE$210,MATCH('per month Consensus'!$CE82,'annual Consensus'!$B$4:$B$210,0),MATCH('per month Consensus'!DC$4,'annual Consensus'!$C$3:$AE$3,0)))</f>
        <v>0</v>
      </c>
      <c r="DD82" s="18">
        <f>IF(ISNA(INDEX('annual Consensus'!$C$4:$AE$210,MATCH('per month Consensus'!$CE82,'annual Consensus'!$B$4:$B$210,0),MATCH('per month Consensus'!DD$4,'annual Consensus'!$C$3:$AE$3,0))),"",INDEX('annual Consensus'!$C$4:$AE$210,MATCH('per month Consensus'!$CE82,'annual Consensus'!$B$4:$B$210,0),MATCH('per month Consensus'!DD$4,'annual Consensus'!$C$3:$AE$3,0)))</f>
        <v>0</v>
      </c>
      <c r="DE82" s="18">
        <f>IF(ISNA(INDEX('annual Consensus'!$C$4:$AE$210,MATCH('per month Consensus'!$CE82,'annual Consensus'!$B$4:$B$210,0),MATCH('per month Consensus'!DE$4,'annual Consensus'!$C$3:$AE$3,0))),"",INDEX('annual Consensus'!$C$4:$AE$210,MATCH('per month Consensus'!$CE82,'annual Consensus'!$B$4:$B$210,0),MATCH('per month Consensus'!DE$4,'annual Consensus'!$C$3:$AE$3,0)))</f>
        <v>0</v>
      </c>
      <c r="DF82" s="18">
        <f>IF(ISNA(INDEX('annual Consensus'!$C$4:$AE$210,MATCH('per month Consensus'!$CE82,'annual Consensus'!$B$4:$B$210,0),MATCH('per month Consensus'!DF$4,'annual Consensus'!$C$3:$AE$3,0))),"",INDEX('annual Consensus'!$C$4:$AE$210,MATCH('per month Consensus'!$CE82,'annual Consensus'!$B$4:$B$210,0),MATCH('per month Consensus'!DF$4,'annual Consensus'!$C$3:$AE$3,0)))</f>
        <v>0</v>
      </c>
      <c r="DG82" s="18">
        <f>IF(ISNA(INDEX('annual Consensus'!$C$4:$AE$210,MATCH('per month Consensus'!$CE82,'annual Consensus'!$B$4:$B$210,0),MATCH('per month Consensus'!DG$4,'annual Consensus'!$C$3:$AE$3,0))),"",INDEX('annual Consensus'!$C$4:$AE$210,MATCH('per month Consensus'!$CE82,'annual Consensus'!$B$4:$B$210,0),MATCH('per month Consensus'!DG$4,'annual Consensus'!$C$3:$AE$3,0)))</f>
        <v>0</v>
      </c>
      <c r="DH82" s="18">
        <f>IF(ISNA(INDEX('annual Consensus'!$C$4:$AE$210,MATCH('per month Consensus'!$CE82,'annual Consensus'!$B$4:$B$210,0),MATCH('per month Consensus'!DH$4,'annual Consensus'!$C$3:$AE$3,0))),"",INDEX('annual Consensus'!$C$4:$AE$210,MATCH('per month Consensus'!$CE82,'annual Consensus'!$B$4:$B$210,0),MATCH('per month Consensus'!DH$4,'annual Consensus'!$C$3:$AE$3,0)))</f>
        <v>0</v>
      </c>
      <c r="DI82" s="18">
        <f>IF(ISNA(INDEX('annual Consensus'!$C$4:$AE$210,MATCH('per month Consensus'!$CE82,'annual Consensus'!$B$4:$B$210,0),MATCH('per month Consensus'!DI$4,'annual Consensus'!$C$3:$AE$3,0))),"",INDEX('annual Consensus'!$C$4:$AE$210,MATCH('per month Consensus'!$CE82,'annual Consensus'!$B$4:$B$210,0),MATCH('per month Consensus'!DI$4,'annual Consensus'!$C$3:$AE$3,0)))</f>
        <v>0</v>
      </c>
      <c r="DJ82" s="18">
        <f>IF(ISNA(INDEX('annual Consensus'!$C$4:$AE$210,MATCH('per month Consensus'!$CE82,'annual Consensus'!$B$4:$B$210,0),MATCH('per month Consensus'!DJ$4,'annual Consensus'!$C$3:$AE$3,0))),"",INDEX('annual Consensus'!$C$4:$AE$210,MATCH('per month Consensus'!$CE82,'annual Consensus'!$B$4:$B$210,0),MATCH('per month Consensus'!DJ$4,'annual Consensus'!$C$3:$AE$3,0)))</f>
        <v>0</v>
      </c>
      <c r="DK82" s="18">
        <f>IF(ISNA(INDEX('annual Consensus'!$C$4:$AE$210,MATCH('per month Consensus'!$CE82,'annual Consensus'!$B$4:$B$210,0),MATCH('per month Consensus'!DK$4,'annual Consensus'!$C$3:$AE$3,0))),"",INDEX('annual Consensus'!$C$4:$AE$210,MATCH('per month Consensus'!$CE82,'annual Consensus'!$B$4:$B$210,0),MATCH('per month Consensus'!DK$4,'annual Consensus'!$C$3:$AE$3,0)))</f>
        <v>0</v>
      </c>
      <c r="DL82" s="18">
        <f>IF(ISNA(INDEX('annual Consensus'!$C$4:$AE$210,MATCH('per month Consensus'!$CE82,'annual Consensus'!$B$4:$B$210,0),MATCH('per month Consensus'!DL$4,'annual Consensus'!$C$3:$AE$3,0))),"",INDEX('annual Consensus'!$C$4:$AE$210,MATCH('per month Consensus'!$CE82,'annual Consensus'!$B$4:$B$210,0),MATCH('per month Consensus'!DL$4,'annual Consensus'!$C$3:$AE$3,0)))</f>
        <v>0</v>
      </c>
      <c r="DM82" s="18">
        <f>IF(ISNA(INDEX('annual Consensus'!$C$4:$AE$210,MATCH('per month Consensus'!$CE82,'annual Consensus'!$B$4:$B$210,0),MATCH('per month Consensus'!DM$4,'annual Consensus'!$C$3:$AE$3,0))),"",INDEX('annual Consensus'!$C$4:$AE$210,MATCH('per month Consensus'!$CE82,'annual Consensus'!$B$4:$B$210,0),MATCH('per month Consensus'!DM$4,'annual Consensus'!$C$3:$AE$3,0)))</f>
        <v>0</v>
      </c>
      <c r="DN82" s="18">
        <f>IF(ISNA(INDEX('annual Consensus'!$C$4:$AE$210,MATCH('per month Consensus'!$CE82,'annual Consensus'!$B$4:$B$210,0),MATCH('per month Consensus'!DN$4,'annual Consensus'!$C$3:$AE$3,0))),"",INDEX('annual Consensus'!$C$4:$AE$210,MATCH('per month Consensus'!$CE82,'annual Consensus'!$B$4:$B$210,0),MATCH('per month Consensus'!DN$4,'annual Consensus'!$C$3:$AE$3,0)))</f>
        <v>0</v>
      </c>
      <c r="DO82" s="18">
        <f>IF(ISNA(INDEX('annual Consensus'!$C$4:$AE$210,MATCH('per month Consensus'!$CE82,'annual Consensus'!$B$4:$B$210,0),MATCH('per month Consensus'!DO$4,'annual Consensus'!$C$3:$AE$3,0))),"",INDEX('annual Consensus'!$C$4:$AE$210,MATCH('per month Consensus'!$CE82,'annual Consensus'!$B$4:$B$210,0),MATCH('per month Consensus'!DO$4,'annual Consensus'!$C$3:$AE$3,0)))</f>
        <v>0</v>
      </c>
      <c r="DR82" s="18">
        <f t="shared" si="36"/>
        <v>2.1300333977418959</v>
      </c>
      <c r="DS82" s="18">
        <f t="shared" si="37"/>
        <v>1.8361493832975719</v>
      </c>
      <c r="DT82" s="18" t="str">
        <f t="shared" si="38"/>
        <v/>
      </c>
      <c r="DU82" s="18" t="str">
        <f t="shared" si="39"/>
        <v/>
      </c>
      <c r="DV82" s="18" t="str">
        <f t="shared" si="40"/>
        <v/>
      </c>
      <c r="DW82" s="18" t="str">
        <f t="shared" si="41"/>
        <v/>
      </c>
      <c r="DX82" s="18" t="str">
        <f t="shared" si="42"/>
        <v/>
      </c>
      <c r="DY82" s="18" t="str">
        <f t="shared" si="43"/>
        <v/>
      </c>
      <c r="DZ82" s="18" t="str">
        <f t="shared" si="44"/>
        <v/>
      </c>
      <c r="EA82" s="18" t="str">
        <f t="shared" si="45"/>
        <v/>
      </c>
      <c r="EB82" s="18" t="str">
        <f t="shared" si="46"/>
        <v/>
      </c>
      <c r="EC82" s="18" t="str">
        <f t="shared" si="47"/>
        <v/>
      </c>
      <c r="ED82" s="18" t="str">
        <f t="shared" si="48"/>
        <v/>
      </c>
      <c r="EE82" s="18" t="str">
        <f t="shared" si="49"/>
        <v/>
      </c>
      <c r="EF82" s="18" t="str">
        <f t="shared" si="50"/>
        <v/>
      </c>
      <c r="EG82" s="18" t="str">
        <f t="shared" si="51"/>
        <v/>
      </c>
      <c r="EH82" s="18" t="str">
        <f t="shared" si="52"/>
        <v/>
      </c>
      <c r="EI82" s="18" t="str">
        <f t="shared" si="53"/>
        <v/>
      </c>
      <c r="EJ82" s="18" t="str">
        <f t="shared" si="54"/>
        <v/>
      </c>
      <c r="EK82" s="18" t="str">
        <f t="shared" si="55"/>
        <v/>
      </c>
      <c r="EL82" s="18" t="str">
        <f t="shared" si="56"/>
        <v/>
      </c>
      <c r="EM82" s="18" t="str">
        <f t="shared" si="57"/>
        <v/>
      </c>
      <c r="EN82" s="18" t="str">
        <f t="shared" si="58"/>
        <v/>
      </c>
      <c r="EO82" s="18" t="str">
        <f t="shared" si="59"/>
        <v/>
      </c>
      <c r="EP82" s="18" t="str">
        <f t="shared" si="60"/>
        <v/>
      </c>
      <c r="EQ82" s="18" t="str">
        <f t="shared" si="61"/>
        <v/>
      </c>
      <c r="ER82" s="18" t="str">
        <f t="shared" si="62"/>
        <v/>
      </c>
      <c r="ES82" s="18" t="str">
        <f t="shared" si="63"/>
        <v/>
      </c>
      <c r="ET82" s="18" t="str">
        <f t="shared" si="64"/>
        <v/>
      </c>
      <c r="EV82" s="86">
        <v>38322</v>
      </c>
      <c r="EW82" s="57" t="str">
        <f>IF(ISNA(VLOOKUP('per month Consensus'!$EV82,'5y averages Consensus'!$AG$9:$AK$36,'per month Consensus'!EW$2,FALSE)),"",VLOOKUP('per month Consensus'!$EV82,'5y averages Consensus'!$AG$9:$AK$36,'per month Consensus'!EW$2,FALSE))</f>
        <v/>
      </c>
      <c r="EX82" s="58" t="str">
        <f>IF(ISNA(VLOOKUP('per month Consensus'!$EV82,'5y averages Consensus'!$AG$9:$AK$36,'per month Consensus'!EX$2,FALSE)),"",VLOOKUP('per month Consensus'!$EV82,'5y averages Consensus'!$AG$9:$AK$36,'per month Consensus'!EX$2,FALSE))</f>
        <v/>
      </c>
      <c r="EY82" s="58" t="str">
        <f>IF(ISNA(VLOOKUP('per month Consensus'!$EV82,'5y averages Consensus'!$AG$9:$AK$36,'per month Consensus'!EY$2,FALSE)),"",VLOOKUP('per month Consensus'!$EV82,'5y averages Consensus'!$AG$9:$AK$36,'per month Consensus'!EY$2,FALSE))</f>
        <v/>
      </c>
      <c r="EZ82" s="59" t="str">
        <f>IF(ISNA(VLOOKUP('per month Consensus'!$EV82,'5y averages Consensus'!$AG$9:$AK$36,'per month Consensus'!EZ$2,FALSE)),"",VLOOKUP('per month Consensus'!$EV82,'5y averages Consensus'!$AG$9:$AK$36,'per month Consensus'!EZ$2,FALSE))</f>
        <v/>
      </c>
      <c r="FB82" s="53" t="str">
        <f t="shared" si="65"/>
        <v/>
      </c>
      <c r="FC82" s="53" t="str">
        <f t="shared" si="66"/>
        <v/>
      </c>
      <c r="FD82" s="53" t="str">
        <f t="shared" si="67"/>
        <v/>
      </c>
      <c r="FE82" s="53" t="str">
        <f t="shared" si="68"/>
        <v/>
      </c>
    </row>
    <row r="83" spans="2:161" x14ac:dyDescent="0.25">
      <c r="B83" s="22">
        <v>37012</v>
      </c>
      <c r="C83" s="18">
        <f>VLOOKUP($B83,'Data Consensus annual'!$BH$9:$BN$215,'per month Consensus'!C$1,FALSE)</f>
        <v>2.2999999999999998</v>
      </c>
      <c r="D83" s="18">
        <f>VLOOKUP($B83,'Data Consensus annual'!$BH$9:$BN$215,'per month Consensus'!D$1,FALSE)</f>
        <v>1.8</v>
      </c>
      <c r="E83" s="18" t="str">
        <f>VLOOKUP($B83,'Data Consensus annual'!$BH$9:$BN$215,'per month Consensus'!E$1)</f>
        <v/>
      </c>
      <c r="F83" s="18" t="str">
        <f>VLOOKUP($B83,'Data Consensus annual'!$BH$9:$BN$215,'per month Consensus'!F$1)</f>
        <v/>
      </c>
      <c r="G83" s="18" t="str">
        <f>VLOOKUP($B83,'Data Consensus annual'!$BH$9:$BN$215,'per month Consensus'!G$1)</f>
        <v/>
      </c>
      <c r="H83" s="18" t="str">
        <f>VLOOKUP($B83,'Data Consensus annual'!$BH$9:$BN$215,'per month Consensus'!H$1)</f>
        <v/>
      </c>
      <c r="I83" s="5"/>
      <c r="J83" s="27"/>
      <c r="K83" s="5"/>
      <c r="L83" s="5"/>
      <c r="M83" s="5"/>
      <c r="N83" s="5"/>
      <c r="CE83" s="14">
        <v>38353</v>
      </c>
      <c r="CF83" s="18" t="str">
        <f>IF(ISNA(VLOOKUP($CE83,'quarters Consensus'!$FV$9:$GC$60,'per month Consensus'!J$1,FALSE)),"",VLOOKUP($CE83,'quarters Consensus'!$FV$9:$GC$60,'per month Consensus'!J$1,FALSE))</f>
        <v/>
      </c>
      <c r="CG83" s="18" t="str">
        <f>IF(ISNA(VLOOKUP($CE83,'quarters Consensus'!$FV$9:$GC$60,'per month Consensus'!K$1,FALSE)),"",VLOOKUP($CE83,'quarters Consensus'!$FV$9:$GC$60,'per month Consensus'!K$1,FALSE))</f>
        <v/>
      </c>
      <c r="CH83" s="18" t="str">
        <f>IF(ISNA(VLOOKUP($CE83,'quarters Consensus'!$FV$9:$GC$60,'per month Consensus'!L$1,FALSE)),"",VLOOKUP($CE83,'quarters Consensus'!$FV$9:$GC$60,'per month Consensus'!L$1,FALSE))</f>
        <v/>
      </c>
      <c r="CI83" s="18" t="str">
        <f>IF(ISNA(VLOOKUP($CE83,'quarters Consensus'!$FV$9:$GC$60,'per month Consensus'!M$1,FALSE)),"",VLOOKUP($CE83,'quarters Consensus'!$FV$9:$GC$60,'per month Consensus'!M$1,FALSE))</f>
        <v/>
      </c>
      <c r="CJ83" s="18" t="str">
        <f>IF(ISNA(VLOOKUP($CE83,'quarters Consensus'!$FV$9:$GC$60,'per month Consensus'!N$1,FALSE)),"",VLOOKUP($CE83,'quarters Consensus'!$FV$9:$GC$60,'per month Consensus'!N$1,FALSE))</f>
        <v/>
      </c>
      <c r="CK83" s="18" t="str">
        <f>IF(ISNA(VLOOKUP($CE83,'quarters Consensus'!$FV$9:$GC$60,'per month Consensus'!O$1,FALSE)),"",VLOOKUP($CE83,'quarters Consensus'!$FV$9:$GC$60,'per month Consensus'!O$1,FALSE))</f>
        <v/>
      </c>
      <c r="CL83" s="18" t="str">
        <f>IF(ISNA(VLOOKUP($CE83,'quarters Consensus'!$FV$9:$GC$60,'per month Consensus'!P$1,FALSE)),"",VLOOKUP($CE83,'quarters Consensus'!$FV$9:$GC$60,'per month Consensus'!P$1,FALSE))</f>
        <v/>
      </c>
      <c r="CM83" s="18">
        <f>IF(ISNA(INDEX('annual Consensus'!$C$4:$AE$210,MATCH('per month Consensus'!$CE83,'annual Consensus'!$B$4:$B$210,0),MATCH('per month Consensus'!CM$4,'annual Consensus'!$C$3:$AE$3,0))),"",INDEX('annual Consensus'!$C$4:$AE$210,MATCH('per month Consensus'!$CE83,'annual Consensus'!$B$4:$B$210,0),MATCH('per month Consensus'!CM$4,'annual Consensus'!$C$3:$AE$3,0)))</f>
        <v>1.789533281257953</v>
      </c>
      <c r="CN83" s="18">
        <f>IF(ISNA(INDEX('annual Consensus'!$C$4:$AE$210,MATCH('per month Consensus'!$CE83,'annual Consensus'!$B$4:$B$210,0),MATCH('per month Consensus'!CN$4,'annual Consensus'!$C$3:$AE$3,0))),"",INDEX('annual Consensus'!$C$4:$AE$210,MATCH('per month Consensus'!$CE83,'annual Consensus'!$B$4:$B$210,0),MATCH('per month Consensus'!CN$4,'annual Consensus'!$C$3:$AE$3,0)))</f>
        <v>0</v>
      </c>
      <c r="CO83" s="18">
        <f>IF(ISNA(INDEX('annual Consensus'!$C$4:$AE$210,MATCH('per month Consensus'!$CE83,'annual Consensus'!$B$4:$B$210,0),MATCH('per month Consensus'!CO$4,'annual Consensus'!$C$3:$AE$3,0))),"",INDEX('annual Consensus'!$C$4:$AE$210,MATCH('per month Consensus'!$CE83,'annual Consensus'!$B$4:$B$210,0),MATCH('per month Consensus'!CO$4,'annual Consensus'!$C$3:$AE$3,0)))</f>
        <v>0</v>
      </c>
      <c r="CP83" s="18">
        <f>IF(ISNA(INDEX('annual Consensus'!$C$4:$AE$210,MATCH('per month Consensus'!$CE83,'annual Consensus'!$B$4:$B$210,0),MATCH('per month Consensus'!CP$4,'annual Consensus'!$C$3:$AE$3,0))),"",INDEX('annual Consensus'!$C$4:$AE$210,MATCH('per month Consensus'!$CE83,'annual Consensus'!$B$4:$B$210,0),MATCH('per month Consensus'!CP$4,'annual Consensus'!$C$3:$AE$3,0)))</f>
        <v>0</v>
      </c>
      <c r="CQ83" s="18">
        <f>IF(ISNA(INDEX('annual Consensus'!$C$4:$AE$210,MATCH('per month Consensus'!$CE83,'annual Consensus'!$B$4:$B$210,0),MATCH('per month Consensus'!CQ$4,'annual Consensus'!$C$3:$AE$3,0))),"",INDEX('annual Consensus'!$C$4:$AE$210,MATCH('per month Consensus'!$CE83,'annual Consensus'!$B$4:$B$210,0),MATCH('per month Consensus'!CQ$4,'annual Consensus'!$C$3:$AE$3,0)))</f>
        <v>0</v>
      </c>
      <c r="CR83" s="18">
        <f>IF(ISNA(INDEX('annual Consensus'!$C$4:$AE$210,MATCH('per month Consensus'!$CE83,'annual Consensus'!$B$4:$B$210,0),MATCH('per month Consensus'!CR$4,'annual Consensus'!$C$3:$AE$3,0))),"",INDEX('annual Consensus'!$C$4:$AE$210,MATCH('per month Consensus'!$CE83,'annual Consensus'!$B$4:$B$210,0),MATCH('per month Consensus'!CR$4,'annual Consensus'!$C$3:$AE$3,0)))</f>
        <v>0</v>
      </c>
      <c r="CS83" s="18">
        <f>IF(ISNA(INDEX('annual Consensus'!$C$4:$AE$210,MATCH('per month Consensus'!$CE83,'annual Consensus'!$B$4:$B$210,0),MATCH('per month Consensus'!CS$4,'annual Consensus'!$C$3:$AE$3,0))),"",INDEX('annual Consensus'!$C$4:$AE$210,MATCH('per month Consensus'!$CE83,'annual Consensus'!$B$4:$B$210,0),MATCH('per month Consensus'!CS$4,'annual Consensus'!$C$3:$AE$3,0)))</f>
        <v>0</v>
      </c>
      <c r="CT83" s="18">
        <f>IF(ISNA(INDEX('annual Consensus'!$C$4:$AE$210,MATCH('per month Consensus'!$CE83,'annual Consensus'!$B$4:$B$210,0),MATCH('per month Consensus'!CT$4,'annual Consensus'!$C$3:$AE$3,0))),"",INDEX('annual Consensus'!$C$4:$AE$210,MATCH('per month Consensus'!$CE83,'annual Consensus'!$B$4:$B$210,0),MATCH('per month Consensus'!CT$4,'annual Consensus'!$C$3:$AE$3,0)))</f>
        <v>0</v>
      </c>
      <c r="CU83" s="18">
        <f>IF(ISNA(INDEX('annual Consensus'!$C$4:$AE$210,MATCH('per month Consensus'!$CE83,'annual Consensus'!$B$4:$B$210,0),MATCH('per month Consensus'!CU$4,'annual Consensus'!$C$3:$AE$3,0))),"",INDEX('annual Consensus'!$C$4:$AE$210,MATCH('per month Consensus'!$CE83,'annual Consensus'!$B$4:$B$210,0),MATCH('per month Consensus'!CU$4,'annual Consensus'!$C$3:$AE$3,0)))</f>
        <v>0</v>
      </c>
      <c r="CV83" s="18">
        <f>IF(ISNA(INDEX('annual Consensus'!$C$4:$AE$210,MATCH('per month Consensus'!$CE83,'annual Consensus'!$B$4:$B$210,0),MATCH('per month Consensus'!CV$4,'annual Consensus'!$C$3:$AE$3,0))),"",INDEX('annual Consensus'!$C$4:$AE$210,MATCH('per month Consensus'!$CE83,'annual Consensus'!$B$4:$B$210,0),MATCH('per month Consensus'!CV$4,'annual Consensus'!$C$3:$AE$3,0)))</f>
        <v>0</v>
      </c>
      <c r="CW83" s="18">
        <f>IF(ISNA(INDEX('annual Consensus'!$C$4:$AE$210,MATCH('per month Consensus'!$CE83,'annual Consensus'!$B$4:$B$210,0),MATCH('per month Consensus'!CW$4,'annual Consensus'!$C$3:$AE$3,0))),"",INDEX('annual Consensus'!$C$4:$AE$210,MATCH('per month Consensus'!$CE83,'annual Consensus'!$B$4:$B$210,0),MATCH('per month Consensus'!CW$4,'annual Consensus'!$C$3:$AE$3,0)))</f>
        <v>0</v>
      </c>
      <c r="CX83" s="18">
        <f>IF(ISNA(INDEX('annual Consensus'!$C$4:$AE$210,MATCH('per month Consensus'!$CE83,'annual Consensus'!$B$4:$B$210,0),MATCH('per month Consensus'!CX$4,'annual Consensus'!$C$3:$AE$3,0))),"",INDEX('annual Consensus'!$C$4:$AE$210,MATCH('per month Consensus'!$CE83,'annual Consensus'!$B$4:$B$210,0),MATCH('per month Consensus'!CX$4,'annual Consensus'!$C$3:$AE$3,0)))</f>
        <v>0</v>
      </c>
      <c r="CY83" s="18">
        <f>IF(ISNA(INDEX('annual Consensus'!$C$4:$AE$210,MATCH('per month Consensus'!$CE83,'annual Consensus'!$B$4:$B$210,0),MATCH('per month Consensus'!CY$4,'annual Consensus'!$C$3:$AE$3,0))),"",INDEX('annual Consensus'!$C$4:$AE$210,MATCH('per month Consensus'!$CE83,'annual Consensus'!$B$4:$B$210,0),MATCH('per month Consensus'!CY$4,'annual Consensus'!$C$3:$AE$3,0)))</f>
        <v>1.7120009232679989</v>
      </c>
      <c r="CZ83" s="18">
        <f>IF(ISNA(INDEX('annual Consensus'!$C$4:$AE$210,MATCH('per month Consensus'!$CE83,'annual Consensus'!$B$4:$B$210,0),MATCH('per month Consensus'!CZ$4,'annual Consensus'!$C$3:$AE$3,0))),"",INDEX('annual Consensus'!$C$4:$AE$210,MATCH('per month Consensus'!$CE83,'annual Consensus'!$B$4:$B$210,0),MATCH('per month Consensus'!CZ$4,'annual Consensus'!$C$3:$AE$3,0)))</f>
        <v>0</v>
      </c>
      <c r="DA83" s="18">
        <f>IF(ISNA(INDEX('annual Consensus'!$C$4:$AE$210,MATCH('per month Consensus'!$CE83,'annual Consensus'!$B$4:$B$210,0),MATCH('per month Consensus'!DA$4,'annual Consensus'!$C$3:$AE$3,0))),"",INDEX('annual Consensus'!$C$4:$AE$210,MATCH('per month Consensus'!$CE83,'annual Consensus'!$B$4:$B$210,0),MATCH('per month Consensus'!DA$4,'annual Consensus'!$C$3:$AE$3,0)))</f>
        <v>0</v>
      </c>
      <c r="DB83" s="18">
        <f>IF(ISNA(INDEX('annual Consensus'!$C$4:$AE$210,MATCH('per month Consensus'!$CE83,'annual Consensus'!$B$4:$B$210,0),MATCH('per month Consensus'!DB$4,'annual Consensus'!$C$3:$AE$3,0))),"",INDEX('annual Consensus'!$C$4:$AE$210,MATCH('per month Consensus'!$CE83,'annual Consensus'!$B$4:$B$210,0),MATCH('per month Consensus'!DB$4,'annual Consensus'!$C$3:$AE$3,0)))</f>
        <v>0</v>
      </c>
      <c r="DC83" s="18" t="str">
        <f>IF(ISNA(INDEX('annual Consensus'!$C$4:$AE$210,MATCH('per month Consensus'!$CE83,'annual Consensus'!$B$4:$B$210,0),MATCH('per month Consensus'!DC$4,'annual Consensus'!$C$3:$AE$3,0))),"",INDEX('annual Consensus'!$C$4:$AE$210,MATCH('per month Consensus'!$CE83,'annual Consensus'!$B$4:$B$210,0),MATCH('per month Consensus'!DC$4,'annual Consensus'!$C$3:$AE$3,0)))</f>
        <v/>
      </c>
      <c r="DD83" s="18">
        <f>IF(ISNA(INDEX('annual Consensus'!$C$4:$AE$210,MATCH('per month Consensus'!$CE83,'annual Consensus'!$B$4:$B$210,0),MATCH('per month Consensus'!DD$4,'annual Consensus'!$C$3:$AE$3,0))),"",INDEX('annual Consensus'!$C$4:$AE$210,MATCH('per month Consensus'!$CE83,'annual Consensus'!$B$4:$B$210,0),MATCH('per month Consensus'!DD$4,'annual Consensus'!$C$3:$AE$3,0)))</f>
        <v>0</v>
      </c>
      <c r="DE83" s="18">
        <f>IF(ISNA(INDEX('annual Consensus'!$C$4:$AE$210,MATCH('per month Consensus'!$CE83,'annual Consensus'!$B$4:$B$210,0),MATCH('per month Consensus'!DE$4,'annual Consensus'!$C$3:$AE$3,0))),"",INDEX('annual Consensus'!$C$4:$AE$210,MATCH('per month Consensus'!$CE83,'annual Consensus'!$B$4:$B$210,0),MATCH('per month Consensus'!DE$4,'annual Consensus'!$C$3:$AE$3,0)))</f>
        <v>0</v>
      </c>
      <c r="DF83" s="18">
        <f>IF(ISNA(INDEX('annual Consensus'!$C$4:$AE$210,MATCH('per month Consensus'!$CE83,'annual Consensus'!$B$4:$B$210,0),MATCH('per month Consensus'!DF$4,'annual Consensus'!$C$3:$AE$3,0))),"",INDEX('annual Consensus'!$C$4:$AE$210,MATCH('per month Consensus'!$CE83,'annual Consensus'!$B$4:$B$210,0),MATCH('per month Consensus'!DF$4,'annual Consensus'!$C$3:$AE$3,0)))</f>
        <v>0</v>
      </c>
      <c r="DG83" s="18" t="str">
        <f>IF(ISNA(INDEX('annual Consensus'!$C$4:$AE$210,MATCH('per month Consensus'!$CE83,'annual Consensus'!$B$4:$B$210,0),MATCH('per month Consensus'!DG$4,'annual Consensus'!$C$3:$AE$3,0))),"",INDEX('annual Consensus'!$C$4:$AE$210,MATCH('per month Consensus'!$CE83,'annual Consensus'!$B$4:$B$210,0),MATCH('per month Consensus'!DG$4,'annual Consensus'!$C$3:$AE$3,0)))</f>
        <v/>
      </c>
      <c r="DH83" s="18">
        <f>IF(ISNA(INDEX('annual Consensus'!$C$4:$AE$210,MATCH('per month Consensus'!$CE83,'annual Consensus'!$B$4:$B$210,0),MATCH('per month Consensus'!DH$4,'annual Consensus'!$C$3:$AE$3,0))),"",INDEX('annual Consensus'!$C$4:$AE$210,MATCH('per month Consensus'!$CE83,'annual Consensus'!$B$4:$B$210,0),MATCH('per month Consensus'!DH$4,'annual Consensus'!$C$3:$AE$3,0)))</f>
        <v>0</v>
      </c>
      <c r="DI83" s="18">
        <f>IF(ISNA(INDEX('annual Consensus'!$C$4:$AE$210,MATCH('per month Consensus'!$CE83,'annual Consensus'!$B$4:$B$210,0),MATCH('per month Consensus'!DI$4,'annual Consensus'!$C$3:$AE$3,0))),"",INDEX('annual Consensus'!$C$4:$AE$210,MATCH('per month Consensus'!$CE83,'annual Consensus'!$B$4:$B$210,0),MATCH('per month Consensus'!DI$4,'annual Consensus'!$C$3:$AE$3,0)))</f>
        <v>0</v>
      </c>
      <c r="DJ83" s="18">
        <f>IF(ISNA(INDEX('annual Consensus'!$C$4:$AE$210,MATCH('per month Consensus'!$CE83,'annual Consensus'!$B$4:$B$210,0),MATCH('per month Consensus'!DJ$4,'annual Consensus'!$C$3:$AE$3,0))),"",INDEX('annual Consensus'!$C$4:$AE$210,MATCH('per month Consensus'!$CE83,'annual Consensus'!$B$4:$B$210,0),MATCH('per month Consensus'!DJ$4,'annual Consensus'!$C$3:$AE$3,0)))</f>
        <v>0</v>
      </c>
      <c r="DK83" s="18" t="str">
        <f>IF(ISNA(INDEX('annual Consensus'!$C$4:$AE$210,MATCH('per month Consensus'!$CE83,'annual Consensus'!$B$4:$B$210,0),MATCH('per month Consensus'!DK$4,'annual Consensus'!$C$3:$AE$3,0))),"",INDEX('annual Consensus'!$C$4:$AE$210,MATCH('per month Consensus'!$CE83,'annual Consensus'!$B$4:$B$210,0),MATCH('per month Consensus'!DK$4,'annual Consensus'!$C$3:$AE$3,0)))</f>
        <v/>
      </c>
      <c r="DL83" s="18">
        <f>IF(ISNA(INDEX('annual Consensus'!$C$4:$AE$210,MATCH('per month Consensus'!$CE83,'annual Consensus'!$B$4:$B$210,0),MATCH('per month Consensus'!DL$4,'annual Consensus'!$C$3:$AE$3,0))),"",INDEX('annual Consensus'!$C$4:$AE$210,MATCH('per month Consensus'!$CE83,'annual Consensus'!$B$4:$B$210,0),MATCH('per month Consensus'!DL$4,'annual Consensus'!$C$3:$AE$3,0)))</f>
        <v>0</v>
      </c>
      <c r="DM83" s="18">
        <f>IF(ISNA(INDEX('annual Consensus'!$C$4:$AE$210,MATCH('per month Consensus'!$CE83,'annual Consensus'!$B$4:$B$210,0),MATCH('per month Consensus'!DM$4,'annual Consensus'!$C$3:$AE$3,0))),"",INDEX('annual Consensus'!$C$4:$AE$210,MATCH('per month Consensus'!$CE83,'annual Consensus'!$B$4:$B$210,0),MATCH('per month Consensus'!DM$4,'annual Consensus'!$C$3:$AE$3,0)))</f>
        <v>0</v>
      </c>
      <c r="DN83" s="18">
        <f>IF(ISNA(INDEX('annual Consensus'!$C$4:$AE$210,MATCH('per month Consensus'!$CE83,'annual Consensus'!$B$4:$B$210,0),MATCH('per month Consensus'!DN$4,'annual Consensus'!$C$3:$AE$3,0))),"",INDEX('annual Consensus'!$C$4:$AE$210,MATCH('per month Consensus'!$CE83,'annual Consensus'!$B$4:$B$210,0),MATCH('per month Consensus'!DN$4,'annual Consensus'!$C$3:$AE$3,0)))</f>
        <v>0</v>
      </c>
      <c r="DO83" s="18" t="str">
        <f>IF(ISNA(INDEX('annual Consensus'!$C$4:$AE$210,MATCH('per month Consensus'!$CE83,'annual Consensus'!$B$4:$B$210,0),MATCH('per month Consensus'!DO$4,'annual Consensus'!$C$3:$AE$3,0))),"",INDEX('annual Consensus'!$C$4:$AE$210,MATCH('per month Consensus'!$CE83,'annual Consensus'!$B$4:$B$210,0),MATCH('per month Consensus'!DO$4,'annual Consensus'!$C$3:$AE$3,0)))</f>
        <v/>
      </c>
      <c r="DR83" s="18">
        <f t="shared" si="36"/>
        <v>1.789533281257953</v>
      </c>
      <c r="DS83" s="18" t="str">
        <f t="shared" si="37"/>
        <v/>
      </c>
      <c r="DT83" s="18" t="str">
        <f t="shared" si="38"/>
        <v/>
      </c>
      <c r="DU83" s="18" t="str">
        <f t="shared" si="39"/>
        <v/>
      </c>
      <c r="DV83" s="18" t="str">
        <f t="shared" si="40"/>
        <v/>
      </c>
      <c r="DW83" s="18" t="str">
        <f t="shared" si="41"/>
        <v/>
      </c>
      <c r="DX83" s="18" t="str">
        <f t="shared" si="42"/>
        <v/>
      </c>
      <c r="DY83" s="18" t="str">
        <f t="shared" si="43"/>
        <v/>
      </c>
      <c r="DZ83" s="18" t="str">
        <f t="shared" si="44"/>
        <v/>
      </c>
      <c r="EA83" s="18" t="str">
        <f t="shared" si="45"/>
        <v/>
      </c>
      <c r="EB83" s="18" t="str">
        <f t="shared" si="46"/>
        <v/>
      </c>
      <c r="EC83" s="18" t="str">
        <f t="shared" si="47"/>
        <v/>
      </c>
      <c r="ED83" s="18">
        <f t="shared" si="48"/>
        <v>1.7120009232679989</v>
      </c>
      <c r="EE83" s="18" t="str">
        <f t="shared" si="49"/>
        <v/>
      </c>
      <c r="EF83" s="18" t="str">
        <f t="shared" si="50"/>
        <v/>
      </c>
      <c r="EG83" s="18" t="str">
        <f t="shared" si="51"/>
        <v/>
      </c>
      <c r="EH83" s="18" t="str">
        <f t="shared" si="52"/>
        <v/>
      </c>
      <c r="EI83" s="18" t="str">
        <f t="shared" si="53"/>
        <v/>
      </c>
      <c r="EJ83" s="18" t="str">
        <f t="shared" si="54"/>
        <v/>
      </c>
      <c r="EK83" s="18" t="str">
        <f t="shared" si="55"/>
        <v/>
      </c>
      <c r="EL83" s="18" t="str">
        <f t="shared" si="56"/>
        <v/>
      </c>
      <c r="EM83" s="18" t="str">
        <f t="shared" si="57"/>
        <v/>
      </c>
      <c r="EN83" s="18" t="str">
        <f t="shared" si="58"/>
        <v/>
      </c>
      <c r="EO83" s="18" t="str">
        <f t="shared" si="59"/>
        <v/>
      </c>
      <c r="EP83" s="18" t="str">
        <f t="shared" si="60"/>
        <v/>
      </c>
      <c r="EQ83" s="18" t="str">
        <f t="shared" si="61"/>
        <v/>
      </c>
      <c r="ER83" s="18" t="str">
        <f t="shared" si="62"/>
        <v/>
      </c>
      <c r="ES83" s="18" t="str">
        <f t="shared" si="63"/>
        <v/>
      </c>
      <c r="ET83" s="18" t="str">
        <f t="shared" si="64"/>
        <v/>
      </c>
      <c r="EV83" s="86">
        <v>38353</v>
      </c>
      <c r="EW83" s="57" t="str">
        <f>IF(ISNA(VLOOKUP('per month Consensus'!$EV83,'5y averages Consensus'!$AG$9:$AK$36,'per month Consensus'!EW$2,FALSE)),"",VLOOKUP('per month Consensus'!$EV83,'5y averages Consensus'!$AG$9:$AK$36,'per month Consensus'!EW$2,FALSE))</f>
        <v/>
      </c>
      <c r="EX83" s="58" t="str">
        <f>IF(ISNA(VLOOKUP('per month Consensus'!$EV83,'5y averages Consensus'!$AG$9:$AK$36,'per month Consensus'!EX$2,FALSE)),"",VLOOKUP('per month Consensus'!$EV83,'5y averages Consensus'!$AG$9:$AK$36,'per month Consensus'!EX$2,FALSE))</f>
        <v/>
      </c>
      <c r="EY83" s="58" t="str">
        <f>IF(ISNA(VLOOKUP('per month Consensus'!$EV83,'5y averages Consensus'!$AG$9:$AK$36,'per month Consensus'!EY$2,FALSE)),"",VLOOKUP('per month Consensus'!$EV83,'5y averages Consensus'!$AG$9:$AK$36,'per month Consensus'!EY$2,FALSE))</f>
        <v/>
      </c>
      <c r="EZ83" s="59" t="str">
        <f>IF(ISNA(VLOOKUP('per month Consensus'!$EV83,'5y averages Consensus'!$AG$9:$AK$36,'per month Consensus'!EZ$2,FALSE)),"",VLOOKUP('per month Consensus'!$EV83,'5y averages Consensus'!$AG$9:$AK$36,'per month Consensus'!EZ$2,FALSE))</f>
        <v/>
      </c>
      <c r="FB83" s="53" t="str">
        <f t="shared" si="65"/>
        <v/>
      </c>
      <c r="FC83" s="53" t="str">
        <f t="shared" si="66"/>
        <v/>
      </c>
      <c r="FD83" s="53" t="str">
        <f t="shared" si="67"/>
        <v/>
      </c>
      <c r="FE83" s="53" t="str">
        <f t="shared" si="68"/>
        <v/>
      </c>
    </row>
    <row r="84" spans="2:161" x14ac:dyDescent="0.25">
      <c r="B84" s="22">
        <v>37377</v>
      </c>
      <c r="C84" s="18">
        <f>VLOOKUP($B84,'Data Consensus annual'!$BH$9:$BN$215,'per month Consensus'!C$1,FALSE)</f>
        <v>2</v>
      </c>
      <c r="D84" s="18">
        <f>VLOOKUP($B84,'Data Consensus annual'!$BH$9:$BN$215,'per month Consensus'!D$1,FALSE)</f>
        <v>1.9</v>
      </c>
      <c r="E84" s="18" t="str">
        <f>VLOOKUP($B84,'Data Consensus annual'!$BH$9:$BN$215,'per month Consensus'!E$1)</f>
        <v/>
      </c>
      <c r="F84" s="18" t="str">
        <f>VLOOKUP($B84,'Data Consensus annual'!$BH$9:$BN$215,'per month Consensus'!F$1)</f>
        <v/>
      </c>
      <c r="G84" s="18" t="str">
        <f>VLOOKUP($B84,'Data Consensus annual'!$BH$9:$BN$215,'per month Consensus'!G$1)</f>
        <v/>
      </c>
      <c r="H84" s="18" t="str">
        <f>VLOOKUP($B84,'Data Consensus annual'!$BH$9:$BN$215,'per month Consensus'!H$1)</f>
        <v/>
      </c>
      <c r="I84" s="5"/>
      <c r="J84" s="27"/>
      <c r="K84" s="5"/>
      <c r="L84" s="5"/>
      <c r="M84" s="5"/>
      <c r="N84" s="5"/>
      <c r="CE84" s="14">
        <v>38384</v>
      </c>
      <c r="CF84" s="18" t="str">
        <f>IF(ISNA(VLOOKUP($CE84,'quarters Consensus'!$FV$9:$GC$60,'per month Consensus'!J$1,FALSE)),"",VLOOKUP($CE84,'quarters Consensus'!$FV$9:$GC$60,'per month Consensus'!J$1,FALSE))</f>
        <v/>
      </c>
      <c r="CG84" s="18" t="str">
        <f>IF(ISNA(VLOOKUP($CE84,'quarters Consensus'!$FV$9:$GC$60,'per month Consensus'!K$1,FALSE)),"",VLOOKUP($CE84,'quarters Consensus'!$FV$9:$GC$60,'per month Consensus'!K$1,FALSE))</f>
        <v/>
      </c>
      <c r="CH84" s="18" t="str">
        <f>IF(ISNA(VLOOKUP($CE84,'quarters Consensus'!$FV$9:$GC$60,'per month Consensus'!L$1,FALSE)),"",VLOOKUP($CE84,'quarters Consensus'!$FV$9:$GC$60,'per month Consensus'!L$1,FALSE))</f>
        <v/>
      </c>
      <c r="CI84" s="18" t="str">
        <f>IF(ISNA(VLOOKUP($CE84,'quarters Consensus'!$FV$9:$GC$60,'per month Consensus'!M$1,FALSE)),"",VLOOKUP($CE84,'quarters Consensus'!$FV$9:$GC$60,'per month Consensus'!M$1,FALSE))</f>
        <v/>
      </c>
      <c r="CJ84" s="18" t="str">
        <f>IF(ISNA(VLOOKUP($CE84,'quarters Consensus'!$FV$9:$GC$60,'per month Consensus'!N$1,FALSE)),"",VLOOKUP($CE84,'quarters Consensus'!$FV$9:$GC$60,'per month Consensus'!N$1,FALSE))</f>
        <v/>
      </c>
      <c r="CK84" s="18" t="str">
        <f>IF(ISNA(VLOOKUP($CE84,'quarters Consensus'!$FV$9:$GC$60,'per month Consensus'!O$1,FALSE)),"",VLOOKUP($CE84,'quarters Consensus'!$FV$9:$GC$60,'per month Consensus'!O$1,FALSE))</f>
        <v/>
      </c>
      <c r="CL84" s="18" t="str">
        <f>IF(ISNA(VLOOKUP($CE84,'quarters Consensus'!$FV$9:$GC$60,'per month Consensus'!P$1,FALSE)),"",VLOOKUP($CE84,'quarters Consensus'!$FV$9:$GC$60,'per month Consensus'!P$1,FALSE))</f>
        <v/>
      </c>
      <c r="CM84" s="18">
        <f>IF(ISNA(INDEX('annual Consensus'!$C$4:$AE$210,MATCH('per month Consensus'!$CE84,'annual Consensus'!$B$4:$B$210,0),MATCH('per month Consensus'!CM$4,'annual Consensus'!$C$3:$AE$3,0))),"",INDEX('annual Consensus'!$C$4:$AE$210,MATCH('per month Consensus'!$CE84,'annual Consensus'!$B$4:$B$210,0),MATCH('per month Consensus'!CM$4,'annual Consensus'!$C$3:$AE$3,0)))</f>
        <v>1.7714245140294271</v>
      </c>
      <c r="CN84" s="18">
        <f>IF(ISNA(INDEX('annual Consensus'!$C$4:$AE$210,MATCH('per month Consensus'!$CE84,'annual Consensus'!$B$4:$B$210,0),MATCH('per month Consensus'!CN$4,'annual Consensus'!$C$3:$AE$3,0))),"",INDEX('annual Consensus'!$C$4:$AE$210,MATCH('per month Consensus'!$CE84,'annual Consensus'!$B$4:$B$210,0),MATCH('per month Consensus'!CN$4,'annual Consensus'!$C$3:$AE$3,0)))</f>
        <v>0</v>
      </c>
      <c r="CO84" s="18">
        <f>IF(ISNA(INDEX('annual Consensus'!$C$4:$AE$210,MATCH('per month Consensus'!$CE84,'annual Consensus'!$B$4:$B$210,0),MATCH('per month Consensus'!CO$4,'annual Consensus'!$C$3:$AE$3,0))),"",INDEX('annual Consensus'!$C$4:$AE$210,MATCH('per month Consensus'!$CE84,'annual Consensus'!$B$4:$B$210,0),MATCH('per month Consensus'!CO$4,'annual Consensus'!$C$3:$AE$3,0)))</f>
        <v>0</v>
      </c>
      <c r="CP84" s="18">
        <f>IF(ISNA(INDEX('annual Consensus'!$C$4:$AE$210,MATCH('per month Consensus'!$CE84,'annual Consensus'!$B$4:$B$210,0),MATCH('per month Consensus'!CP$4,'annual Consensus'!$C$3:$AE$3,0))),"",INDEX('annual Consensus'!$C$4:$AE$210,MATCH('per month Consensus'!$CE84,'annual Consensus'!$B$4:$B$210,0),MATCH('per month Consensus'!CP$4,'annual Consensus'!$C$3:$AE$3,0)))</f>
        <v>0</v>
      </c>
      <c r="CQ84" s="18">
        <f>IF(ISNA(INDEX('annual Consensus'!$C$4:$AE$210,MATCH('per month Consensus'!$CE84,'annual Consensus'!$B$4:$B$210,0),MATCH('per month Consensus'!CQ$4,'annual Consensus'!$C$3:$AE$3,0))),"",INDEX('annual Consensus'!$C$4:$AE$210,MATCH('per month Consensus'!$CE84,'annual Consensus'!$B$4:$B$210,0),MATCH('per month Consensus'!CQ$4,'annual Consensus'!$C$3:$AE$3,0)))</f>
        <v>0</v>
      </c>
      <c r="CR84" s="18">
        <f>IF(ISNA(INDEX('annual Consensus'!$C$4:$AE$210,MATCH('per month Consensus'!$CE84,'annual Consensus'!$B$4:$B$210,0),MATCH('per month Consensus'!CR$4,'annual Consensus'!$C$3:$AE$3,0))),"",INDEX('annual Consensus'!$C$4:$AE$210,MATCH('per month Consensus'!$CE84,'annual Consensus'!$B$4:$B$210,0),MATCH('per month Consensus'!CR$4,'annual Consensus'!$C$3:$AE$3,0)))</f>
        <v>0</v>
      </c>
      <c r="CS84" s="18">
        <f>IF(ISNA(INDEX('annual Consensus'!$C$4:$AE$210,MATCH('per month Consensus'!$CE84,'annual Consensus'!$B$4:$B$210,0),MATCH('per month Consensus'!CS$4,'annual Consensus'!$C$3:$AE$3,0))),"",INDEX('annual Consensus'!$C$4:$AE$210,MATCH('per month Consensus'!$CE84,'annual Consensus'!$B$4:$B$210,0),MATCH('per month Consensus'!CS$4,'annual Consensus'!$C$3:$AE$3,0)))</f>
        <v>0</v>
      </c>
      <c r="CT84" s="18">
        <f>IF(ISNA(INDEX('annual Consensus'!$C$4:$AE$210,MATCH('per month Consensus'!$CE84,'annual Consensus'!$B$4:$B$210,0),MATCH('per month Consensus'!CT$4,'annual Consensus'!$C$3:$AE$3,0))),"",INDEX('annual Consensus'!$C$4:$AE$210,MATCH('per month Consensus'!$CE84,'annual Consensus'!$B$4:$B$210,0),MATCH('per month Consensus'!CT$4,'annual Consensus'!$C$3:$AE$3,0)))</f>
        <v>0</v>
      </c>
      <c r="CU84" s="18">
        <f>IF(ISNA(INDEX('annual Consensus'!$C$4:$AE$210,MATCH('per month Consensus'!$CE84,'annual Consensus'!$B$4:$B$210,0),MATCH('per month Consensus'!CU$4,'annual Consensus'!$C$3:$AE$3,0))),"",INDEX('annual Consensus'!$C$4:$AE$210,MATCH('per month Consensus'!$CE84,'annual Consensus'!$B$4:$B$210,0),MATCH('per month Consensus'!CU$4,'annual Consensus'!$C$3:$AE$3,0)))</f>
        <v>0</v>
      </c>
      <c r="CV84" s="18">
        <f>IF(ISNA(INDEX('annual Consensus'!$C$4:$AE$210,MATCH('per month Consensus'!$CE84,'annual Consensus'!$B$4:$B$210,0),MATCH('per month Consensus'!CV$4,'annual Consensus'!$C$3:$AE$3,0))),"",INDEX('annual Consensus'!$C$4:$AE$210,MATCH('per month Consensus'!$CE84,'annual Consensus'!$B$4:$B$210,0),MATCH('per month Consensus'!CV$4,'annual Consensus'!$C$3:$AE$3,0)))</f>
        <v>0</v>
      </c>
      <c r="CW84" s="18">
        <f>IF(ISNA(INDEX('annual Consensus'!$C$4:$AE$210,MATCH('per month Consensus'!$CE84,'annual Consensus'!$B$4:$B$210,0),MATCH('per month Consensus'!CW$4,'annual Consensus'!$C$3:$AE$3,0))),"",INDEX('annual Consensus'!$C$4:$AE$210,MATCH('per month Consensus'!$CE84,'annual Consensus'!$B$4:$B$210,0),MATCH('per month Consensus'!CW$4,'annual Consensus'!$C$3:$AE$3,0)))</f>
        <v>0</v>
      </c>
      <c r="CX84" s="18">
        <f>IF(ISNA(INDEX('annual Consensus'!$C$4:$AE$210,MATCH('per month Consensus'!$CE84,'annual Consensus'!$B$4:$B$210,0),MATCH('per month Consensus'!CX$4,'annual Consensus'!$C$3:$AE$3,0))),"",INDEX('annual Consensus'!$C$4:$AE$210,MATCH('per month Consensus'!$CE84,'annual Consensus'!$B$4:$B$210,0),MATCH('per month Consensus'!CX$4,'annual Consensus'!$C$3:$AE$3,0)))</f>
        <v>1.7137337632713558</v>
      </c>
      <c r="CY84" s="18">
        <f>IF(ISNA(INDEX('annual Consensus'!$C$4:$AE$210,MATCH('per month Consensus'!$CE84,'annual Consensus'!$B$4:$B$210,0),MATCH('per month Consensus'!CY$4,'annual Consensus'!$C$3:$AE$3,0))),"",INDEX('annual Consensus'!$C$4:$AE$210,MATCH('per month Consensus'!$CE84,'annual Consensus'!$B$4:$B$210,0),MATCH('per month Consensus'!CY$4,'annual Consensus'!$C$3:$AE$3,0)))</f>
        <v>0</v>
      </c>
      <c r="CZ84" s="18">
        <f>IF(ISNA(INDEX('annual Consensus'!$C$4:$AE$210,MATCH('per month Consensus'!$CE84,'annual Consensus'!$B$4:$B$210,0),MATCH('per month Consensus'!CZ$4,'annual Consensus'!$C$3:$AE$3,0))),"",INDEX('annual Consensus'!$C$4:$AE$210,MATCH('per month Consensus'!$CE84,'annual Consensus'!$B$4:$B$210,0),MATCH('per month Consensus'!CZ$4,'annual Consensus'!$C$3:$AE$3,0)))</f>
        <v>0</v>
      </c>
      <c r="DA84" s="18">
        <f>IF(ISNA(INDEX('annual Consensus'!$C$4:$AE$210,MATCH('per month Consensus'!$CE84,'annual Consensus'!$B$4:$B$210,0),MATCH('per month Consensus'!DA$4,'annual Consensus'!$C$3:$AE$3,0))),"",INDEX('annual Consensus'!$C$4:$AE$210,MATCH('per month Consensus'!$CE84,'annual Consensus'!$B$4:$B$210,0),MATCH('per month Consensus'!DA$4,'annual Consensus'!$C$3:$AE$3,0)))</f>
        <v>0</v>
      </c>
      <c r="DB84" s="18">
        <f>IF(ISNA(INDEX('annual Consensus'!$C$4:$AE$210,MATCH('per month Consensus'!$CE84,'annual Consensus'!$B$4:$B$210,0),MATCH('per month Consensus'!DB$4,'annual Consensus'!$C$3:$AE$3,0))),"",INDEX('annual Consensus'!$C$4:$AE$210,MATCH('per month Consensus'!$CE84,'annual Consensus'!$B$4:$B$210,0),MATCH('per month Consensus'!DB$4,'annual Consensus'!$C$3:$AE$3,0)))</f>
        <v>0</v>
      </c>
      <c r="DC84" s="18">
        <f>IF(ISNA(INDEX('annual Consensus'!$C$4:$AE$210,MATCH('per month Consensus'!$CE84,'annual Consensus'!$B$4:$B$210,0),MATCH('per month Consensus'!DC$4,'annual Consensus'!$C$3:$AE$3,0))),"",INDEX('annual Consensus'!$C$4:$AE$210,MATCH('per month Consensus'!$CE84,'annual Consensus'!$B$4:$B$210,0),MATCH('per month Consensus'!DC$4,'annual Consensus'!$C$3:$AE$3,0)))</f>
        <v>0</v>
      </c>
      <c r="DD84" s="18">
        <f>IF(ISNA(INDEX('annual Consensus'!$C$4:$AE$210,MATCH('per month Consensus'!$CE84,'annual Consensus'!$B$4:$B$210,0),MATCH('per month Consensus'!DD$4,'annual Consensus'!$C$3:$AE$3,0))),"",INDEX('annual Consensus'!$C$4:$AE$210,MATCH('per month Consensus'!$CE84,'annual Consensus'!$B$4:$B$210,0),MATCH('per month Consensus'!DD$4,'annual Consensus'!$C$3:$AE$3,0)))</f>
        <v>0</v>
      </c>
      <c r="DE84" s="18">
        <f>IF(ISNA(INDEX('annual Consensus'!$C$4:$AE$210,MATCH('per month Consensus'!$CE84,'annual Consensus'!$B$4:$B$210,0),MATCH('per month Consensus'!DE$4,'annual Consensus'!$C$3:$AE$3,0))),"",INDEX('annual Consensus'!$C$4:$AE$210,MATCH('per month Consensus'!$CE84,'annual Consensus'!$B$4:$B$210,0),MATCH('per month Consensus'!DE$4,'annual Consensus'!$C$3:$AE$3,0)))</f>
        <v>0</v>
      </c>
      <c r="DF84" s="18">
        <f>IF(ISNA(INDEX('annual Consensus'!$C$4:$AE$210,MATCH('per month Consensus'!$CE84,'annual Consensus'!$B$4:$B$210,0),MATCH('per month Consensus'!DF$4,'annual Consensus'!$C$3:$AE$3,0))),"",INDEX('annual Consensus'!$C$4:$AE$210,MATCH('per month Consensus'!$CE84,'annual Consensus'!$B$4:$B$210,0),MATCH('per month Consensus'!DF$4,'annual Consensus'!$C$3:$AE$3,0)))</f>
        <v>0</v>
      </c>
      <c r="DG84" s="18">
        <f>IF(ISNA(INDEX('annual Consensus'!$C$4:$AE$210,MATCH('per month Consensus'!$CE84,'annual Consensus'!$B$4:$B$210,0),MATCH('per month Consensus'!DG$4,'annual Consensus'!$C$3:$AE$3,0))),"",INDEX('annual Consensus'!$C$4:$AE$210,MATCH('per month Consensus'!$CE84,'annual Consensus'!$B$4:$B$210,0),MATCH('per month Consensus'!DG$4,'annual Consensus'!$C$3:$AE$3,0)))</f>
        <v>0</v>
      </c>
      <c r="DH84" s="18">
        <f>IF(ISNA(INDEX('annual Consensus'!$C$4:$AE$210,MATCH('per month Consensus'!$CE84,'annual Consensus'!$B$4:$B$210,0),MATCH('per month Consensus'!DH$4,'annual Consensus'!$C$3:$AE$3,0))),"",INDEX('annual Consensus'!$C$4:$AE$210,MATCH('per month Consensus'!$CE84,'annual Consensus'!$B$4:$B$210,0),MATCH('per month Consensus'!DH$4,'annual Consensus'!$C$3:$AE$3,0)))</f>
        <v>0</v>
      </c>
      <c r="DI84" s="18">
        <f>IF(ISNA(INDEX('annual Consensus'!$C$4:$AE$210,MATCH('per month Consensus'!$CE84,'annual Consensus'!$B$4:$B$210,0),MATCH('per month Consensus'!DI$4,'annual Consensus'!$C$3:$AE$3,0))),"",INDEX('annual Consensus'!$C$4:$AE$210,MATCH('per month Consensus'!$CE84,'annual Consensus'!$B$4:$B$210,0),MATCH('per month Consensus'!DI$4,'annual Consensus'!$C$3:$AE$3,0)))</f>
        <v>0</v>
      </c>
      <c r="DJ84" s="18">
        <f>IF(ISNA(INDEX('annual Consensus'!$C$4:$AE$210,MATCH('per month Consensus'!$CE84,'annual Consensus'!$B$4:$B$210,0),MATCH('per month Consensus'!DJ$4,'annual Consensus'!$C$3:$AE$3,0))),"",INDEX('annual Consensus'!$C$4:$AE$210,MATCH('per month Consensus'!$CE84,'annual Consensus'!$B$4:$B$210,0),MATCH('per month Consensus'!DJ$4,'annual Consensus'!$C$3:$AE$3,0)))</f>
        <v>0</v>
      </c>
      <c r="DK84" s="18">
        <f>IF(ISNA(INDEX('annual Consensus'!$C$4:$AE$210,MATCH('per month Consensus'!$CE84,'annual Consensus'!$B$4:$B$210,0),MATCH('per month Consensus'!DK$4,'annual Consensus'!$C$3:$AE$3,0))),"",INDEX('annual Consensus'!$C$4:$AE$210,MATCH('per month Consensus'!$CE84,'annual Consensus'!$B$4:$B$210,0),MATCH('per month Consensus'!DK$4,'annual Consensus'!$C$3:$AE$3,0)))</f>
        <v>0</v>
      </c>
      <c r="DL84" s="18">
        <f>IF(ISNA(INDEX('annual Consensus'!$C$4:$AE$210,MATCH('per month Consensus'!$CE84,'annual Consensus'!$B$4:$B$210,0),MATCH('per month Consensus'!DL$4,'annual Consensus'!$C$3:$AE$3,0))),"",INDEX('annual Consensus'!$C$4:$AE$210,MATCH('per month Consensus'!$CE84,'annual Consensus'!$B$4:$B$210,0),MATCH('per month Consensus'!DL$4,'annual Consensus'!$C$3:$AE$3,0)))</f>
        <v>0</v>
      </c>
      <c r="DM84" s="18">
        <f>IF(ISNA(INDEX('annual Consensus'!$C$4:$AE$210,MATCH('per month Consensus'!$CE84,'annual Consensus'!$B$4:$B$210,0),MATCH('per month Consensus'!DM$4,'annual Consensus'!$C$3:$AE$3,0))),"",INDEX('annual Consensus'!$C$4:$AE$210,MATCH('per month Consensus'!$CE84,'annual Consensus'!$B$4:$B$210,0),MATCH('per month Consensus'!DM$4,'annual Consensus'!$C$3:$AE$3,0)))</f>
        <v>0</v>
      </c>
      <c r="DN84" s="18">
        <f>IF(ISNA(INDEX('annual Consensus'!$C$4:$AE$210,MATCH('per month Consensus'!$CE84,'annual Consensus'!$B$4:$B$210,0),MATCH('per month Consensus'!DN$4,'annual Consensus'!$C$3:$AE$3,0))),"",INDEX('annual Consensus'!$C$4:$AE$210,MATCH('per month Consensus'!$CE84,'annual Consensus'!$B$4:$B$210,0),MATCH('per month Consensus'!DN$4,'annual Consensus'!$C$3:$AE$3,0)))</f>
        <v>0</v>
      </c>
      <c r="DO84" s="18">
        <f>IF(ISNA(INDEX('annual Consensus'!$C$4:$AE$210,MATCH('per month Consensus'!$CE84,'annual Consensus'!$B$4:$B$210,0),MATCH('per month Consensus'!DO$4,'annual Consensus'!$C$3:$AE$3,0))),"",INDEX('annual Consensus'!$C$4:$AE$210,MATCH('per month Consensus'!$CE84,'annual Consensus'!$B$4:$B$210,0),MATCH('per month Consensus'!DO$4,'annual Consensus'!$C$3:$AE$3,0)))</f>
        <v>0</v>
      </c>
      <c r="DR84" s="18">
        <f t="shared" si="36"/>
        <v>1.7714245140294271</v>
      </c>
      <c r="DS84" s="18" t="str">
        <f t="shared" si="37"/>
        <v/>
      </c>
      <c r="DT84" s="18" t="str">
        <f t="shared" si="38"/>
        <v/>
      </c>
      <c r="DU84" s="18" t="str">
        <f t="shared" si="39"/>
        <v/>
      </c>
      <c r="DV84" s="18" t="str">
        <f t="shared" si="40"/>
        <v/>
      </c>
      <c r="DW84" s="18" t="str">
        <f t="shared" si="41"/>
        <v/>
      </c>
      <c r="DX84" s="18" t="str">
        <f t="shared" si="42"/>
        <v/>
      </c>
      <c r="DY84" s="18" t="str">
        <f t="shared" si="43"/>
        <v/>
      </c>
      <c r="DZ84" s="18" t="str">
        <f t="shared" si="44"/>
        <v/>
      </c>
      <c r="EA84" s="18" t="str">
        <f t="shared" si="45"/>
        <v/>
      </c>
      <c r="EB84" s="18" t="str">
        <f t="shared" si="46"/>
        <v/>
      </c>
      <c r="EC84" s="18">
        <f t="shared" si="47"/>
        <v>1.7137337632713558</v>
      </c>
      <c r="ED84" s="18" t="str">
        <f t="shared" si="48"/>
        <v/>
      </c>
      <c r="EE84" s="18" t="str">
        <f t="shared" si="49"/>
        <v/>
      </c>
      <c r="EF84" s="18" t="str">
        <f t="shared" si="50"/>
        <v/>
      </c>
      <c r="EG84" s="18" t="str">
        <f t="shared" si="51"/>
        <v/>
      </c>
      <c r="EH84" s="18" t="str">
        <f t="shared" si="52"/>
        <v/>
      </c>
      <c r="EI84" s="18" t="str">
        <f t="shared" si="53"/>
        <v/>
      </c>
      <c r="EJ84" s="18" t="str">
        <f t="shared" si="54"/>
        <v/>
      </c>
      <c r="EK84" s="18" t="str">
        <f t="shared" si="55"/>
        <v/>
      </c>
      <c r="EL84" s="18" t="str">
        <f t="shared" si="56"/>
        <v/>
      </c>
      <c r="EM84" s="18" t="str">
        <f t="shared" si="57"/>
        <v/>
      </c>
      <c r="EN84" s="18" t="str">
        <f t="shared" si="58"/>
        <v/>
      </c>
      <c r="EO84" s="18" t="str">
        <f t="shared" si="59"/>
        <v/>
      </c>
      <c r="EP84" s="18" t="str">
        <f t="shared" si="60"/>
        <v/>
      </c>
      <c r="EQ84" s="18" t="str">
        <f t="shared" si="61"/>
        <v/>
      </c>
      <c r="ER84" s="18" t="str">
        <f t="shared" si="62"/>
        <v/>
      </c>
      <c r="ES84" s="18" t="str">
        <f t="shared" si="63"/>
        <v/>
      </c>
      <c r="ET84" s="18" t="str">
        <f t="shared" si="64"/>
        <v/>
      </c>
      <c r="EV84" s="86">
        <v>38384</v>
      </c>
      <c r="EW84" s="57" t="str">
        <f>IF(ISNA(VLOOKUP('per month Consensus'!$EV84,'5y averages Consensus'!$AG$9:$AK$36,'per month Consensus'!EW$2,FALSE)),"",VLOOKUP('per month Consensus'!$EV84,'5y averages Consensus'!$AG$9:$AK$36,'per month Consensus'!EW$2,FALSE))</f>
        <v/>
      </c>
      <c r="EX84" s="58" t="str">
        <f>IF(ISNA(VLOOKUP('per month Consensus'!$EV84,'5y averages Consensus'!$AG$9:$AK$36,'per month Consensus'!EX$2,FALSE)),"",VLOOKUP('per month Consensus'!$EV84,'5y averages Consensus'!$AG$9:$AK$36,'per month Consensus'!EX$2,FALSE))</f>
        <v/>
      </c>
      <c r="EY84" s="58" t="str">
        <f>IF(ISNA(VLOOKUP('per month Consensus'!$EV84,'5y averages Consensus'!$AG$9:$AK$36,'per month Consensus'!EY$2,FALSE)),"",VLOOKUP('per month Consensus'!$EV84,'5y averages Consensus'!$AG$9:$AK$36,'per month Consensus'!EY$2,FALSE))</f>
        <v/>
      </c>
      <c r="EZ84" s="59" t="str">
        <f>IF(ISNA(VLOOKUP('per month Consensus'!$EV84,'5y averages Consensus'!$AG$9:$AK$36,'per month Consensus'!EZ$2,FALSE)),"",VLOOKUP('per month Consensus'!$EV84,'5y averages Consensus'!$AG$9:$AK$36,'per month Consensus'!EZ$2,FALSE))</f>
        <v/>
      </c>
      <c r="FB84" s="53" t="str">
        <f t="shared" si="65"/>
        <v/>
      </c>
      <c r="FC84" s="53" t="str">
        <f t="shared" si="66"/>
        <v/>
      </c>
      <c r="FD84" s="53" t="str">
        <f t="shared" si="67"/>
        <v/>
      </c>
      <c r="FE84" s="53" t="str">
        <f t="shared" si="68"/>
        <v/>
      </c>
    </row>
    <row r="85" spans="2:161" x14ac:dyDescent="0.25">
      <c r="B85" s="22">
        <v>37742</v>
      </c>
      <c r="C85" s="18">
        <f>VLOOKUP($B85,'Data Consensus annual'!$BH$9:$BN$215,'per month Consensus'!C$1,FALSE)</f>
        <v>1.9520199533071889</v>
      </c>
      <c r="D85" s="18">
        <f>VLOOKUP($B85,'Data Consensus annual'!$BH$9:$BN$215,'per month Consensus'!D$1,FALSE)</f>
        <v>1.5572347221245411</v>
      </c>
      <c r="E85" s="18" t="str">
        <f>VLOOKUP($B85,'Data Consensus annual'!$BH$9:$BN$215,'per month Consensus'!E$1)</f>
        <v/>
      </c>
      <c r="F85" s="18" t="str">
        <f>VLOOKUP($B85,'Data Consensus annual'!$BH$9:$BN$215,'per month Consensus'!F$1)</f>
        <v/>
      </c>
      <c r="G85" s="18" t="str">
        <f>VLOOKUP($B85,'Data Consensus annual'!$BH$9:$BN$215,'per month Consensus'!G$1)</f>
        <v/>
      </c>
      <c r="H85" s="18" t="str">
        <f>VLOOKUP($B85,'Data Consensus annual'!$BH$9:$BN$215,'per month Consensus'!H$1)</f>
        <v/>
      </c>
      <c r="I85" s="5"/>
      <c r="J85" s="27"/>
      <c r="K85" s="5"/>
      <c r="L85" s="5"/>
      <c r="M85" s="5"/>
      <c r="N85" s="5"/>
      <c r="CE85" s="14">
        <v>38412</v>
      </c>
      <c r="CF85" s="18">
        <f>IF(ISNA(VLOOKUP($CE85,'quarters Consensus'!$FV$9:$GC$60,'per month Consensus'!J$1,FALSE)),"",VLOOKUP($CE85,'quarters Consensus'!$FV$9:$GC$60,'per month Consensus'!J$1,FALSE))</f>
        <v>1.7</v>
      </c>
      <c r="CG85" s="18">
        <f>IF(ISNA(VLOOKUP($CE85,'quarters Consensus'!$FV$9:$GC$60,'per month Consensus'!K$1,FALSE)),"",VLOOKUP($CE85,'quarters Consensus'!$FV$9:$GC$60,'per month Consensus'!K$1,FALSE))</f>
        <v>1.7</v>
      </c>
      <c r="CH85" s="18">
        <f>IF(ISNA(VLOOKUP($CE85,'quarters Consensus'!$FV$9:$GC$60,'per month Consensus'!L$1,FALSE)),"",VLOOKUP($CE85,'quarters Consensus'!$FV$9:$GC$60,'per month Consensus'!L$1,FALSE))</f>
        <v>1.6</v>
      </c>
      <c r="CI85" s="18">
        <f>IF(ISNA(VLOOKUP($CE85,'quarters Consensus'!$FV$9:$GC$60,'per month Consensus'!M$1,FALSE)),"",VLOOKUP($CE85,'quarters Consensus'!$FV$9:$GC$60,'per month Consensus'!M$1,FALSE))</f>
        <v>1.8</v>
      </c>
      <c r="CJ85" s="18">
        <f>IF(ISNA(VLOOKUP($CE85,'quarters Consensus'!$FV$9:$GC$60,'per month Consensus'!N$1,FALSE)),"",VLOOKUP($CE85,'quarters Consensus'!$FV$9:$GC$60,'per month Consensus'!N$1,FALSE))</f>
        <v>1.8</v>
      </c>
      <c r="CK85" s="18">
        <f>IF(ISNA(VLOOKUP($CE85,'quarters Consensus'!$FV$9:$GC$60,'per month Consensus'!O$1,FALSE)),"",VLOOKUP($CE85,'quarters Consensus'!$FV$9:$GC$60,'per month Consensus'!O$1,FALSE))</f>
        <v>1.8</v>
      </c>
      <c r="CL85" s="18">
        <f>IF(ISNA(VLOOKUP($CE85,'quarters Consensus'!$FV$9:$GC$60,'per month Consensus'!P$1,FALSE)),"",VLOOKUP($CE85,'quarters Consensus'!$FV$9:$GC$60,'per month Consensus'!P$1,FALSE))</f>
        <v>1.7</v>
      </c>
      <c r="CM85" s="18">
        <f>IF(ISNA(INDEX('annual Consensus'!$C$4:$AE$210,MATCH('per month Consensus'!$CE85,'annual Consensus'!$B$4:$B$210,0),MATCH('per month Consensus'!CM$4,'annual Consensus'!$C$3:$AE$3,0))),"",INDEX('annual Consensus'!$C$4:$AE$210,MATCH('per month Consensus'!$CE85,'annual Consensus'!$B$4:$B$210,0),MATCH('per month Consensus'!CM$4,'annual Consensus'!$C$3:$AE$3,0)))</f>
        <v>1.7810666345038499</v>
      </c>
      <c r="CN85" s="18">
        <f>IF(ISNA(INDEX('annual Consensus'!$C$4:$AE$210,MATCH('per month Consensus'!$CE85,'annual Consensus'!$B$4:$B$210,0),MATCH('per month Consensus'!CN$4,'annual Consensus'!$C$3:$AE$3,0))),"",INDEX('annual Consensus'!$C$4:$AE$210,MATCH('per month Consensus'!$CE85,'annual Consensus'!$B$4:$B$210,0),MATCH('per month Consensus'!CN$4,'annual Consensus'!$C$3:$AE$3,0)))</f>
        <v>0</v>
      </c>
      <c r="CO85" s="18">
        <f>IF(ISNA(INDEX('annual Consensus'!$C$4:$AE$210,MATCH('per month Consensus'!$CE85,'annual Consensus'!$B$4:$B$210,0),MATCH('per month Consensus'!CO$4,'annual Consensus'!$C$3:$AE$3,0))),"",INDEX('annual Consensus'!$C$4:$AE$210,MATCH('per month Consensus'!$CE85,'annual Consensus'!$B$4:$B$210,0),MATCH('per month Consensus'!CO$4,'annual Consensus'!$C$3:$AE$3,0)))</f>
        <v>0</v>
      </c>
      <c r="CP85" s="18">
        <f>IF(ISNA(INDEX('annual Consensus'!$C$4:$AE$210,MATCH('per month Consensus'!$CE85,'annual Consensus'!$B$4:$B$210,0),MATCH('per month Consensus'!CP$4,'annual Consensus'!$C$3:$AE$3,0))),"",INDEX('annual Consensus'!$C$4:$AE$210,MATCH('per month Consensus'!$CE85,'annual Consensus'!$B$4:$B$210,0),MATCH('per month Consensus'!CP$4,'annual Consensus'!$C$3:$AE$3,0)))</f>
        <v>0</v>
      </c>
      <c r="CQ85" s="18">
        <f>IF(ISNA(INDEX('annual Consensus'!$C$4:$AE$210,MATCH('per month Consensus'!$CE85,'annual Consensus'!$B$4:$B$210,0),MATCH('per month Consensus'!CQ$4,'annual Consensus'!$C$3:$AE$3,0))),"",INDEX('annual Consensus'!$C$4:$AE$210,MATCH('per month Consensus'!$CE85,'annual Consensus'!$B$4:$B$210,0),MATCH('per month Consensus'!CQ$4,'annual Consensus'!$C$3:$AE$3,0)))</f>
        <v>0</v>
      </c>
      <c r="CR85" s="18">
        <f>IF(ISNA(INDEX('annual Consensus'!$C$4:$AE$210,MATCH('per month Consensus'!$CE85,'annual Consensus'!$B$4:$B$210,0),MATCH('per month Consensus'!CR$4,'annual Consensus'!$C$3:$AE$3,0))),"",INDEX('annual Consensus'!$C$4:$AE$210,MATCH('per month Consensus'!$CE85,'annual Consensus'!$B$4:$B$210,0),MATCH('per month Consensus'!CR$4,'annual Consensus'!$C$3:$AE$3,0)))</f>
        <v>0</v>
      </c>
      <c r="CS85" s="18">
        <f>IF(ISNA(INDEX('annual Consensus'!$C$4:$AE$210,MATCH('per month Consensus'!$CE85,'annual Consensus'!$B$4:$B$210,0),MATCH('per month Consensus'!CS$4,'annual Consensus'!$C$3:$AE$3,0))),"",INDEX('annual Consensus'!$C$4:$AE$210,MATCH('per month Consensus'!$CE85,'annual Consensus'!$B$4:$B$210,0),MATCH('per month Consensus'!CS$4,'annual Consensus'!$C$3:$AE$3,0)))</f>
        <v>0</v>
      </c>
      <c r="CT85" s="18">
        <f>IF(ISNA(INDEX('annual Consensus'!$C$4:$AE$210,MATCH('per month Consensus'!$CE85,'annual Consensus'!$B$4:$B$210,0),MATCH('per month Consensus'!CT$4,'annual Consensus'!$C$3:$AE$3,0))),"",INDEX('annual Consensus'!$C$4:$AE$210,MATCH('per month Consensus'!$CE85,'annual Consensus'!$B$4:$B$210,0),MATCH('per month Consensus'!CT$4,'annual Consensus'!$C$3:$AE$3,0)))</f>
        <v>0</v>
      </c>
      <c r="CU85" s="18">
        <f>IF(ISNA(INDEX('annual Consensus'!$C$4:$AE$210,MATCH('per month Consensus'!$CE85,'annual Consensus'!$B$4:$B$210,0),MATCH('per month Consensus'!CU$4,'annual Consensus'!$C$3:$AE$3,0))),"",INDEX('annual Consensus'!$C$4:$AE$210,MATCH('per month Consensus'!$CE85,'annual Consensus'!$B$4:$B$210,0),MATCH('per month Consensus'!CU$4,'annual Consensus'!$C$3:$AE$3,0)))</f>
        <v>0</v>
      </c>
      <c r="CV85" s="18">
        <f>IF(ISNA(INDEX('annual Consensus'!$C$4:$AE$210,MATCH('per month Consensus'!$CE85,'annual Consensus'!$B$4:$B$210,0),MATCH('per month Consensus'!CV$4,'annual Consensus'!$C$3:$AE$3,0))),"",INDEX('annual Consensus'!$C$4:$AE$210,MATCH('per month Consensus'!$CE85,'annual Consensus'!$B$4:$B$210,0),MATCH('per month Consensus'!CV$4,'annual Consensus'!$C$3:$AE$3,0)))</f>
        <v>0</v>
      </c>
      <c r="CW85" s="18">
        <f>IF(ISNA(INDEX('annual Consensus'!$C$4:$AE$210,MATCH('per month Consensus'!$CE85,'annual Consensus'!$B$4:$B$210,0),MATCH('per month Consensus'!CW$4,'annual Consensus'!$C$3:$AE$3,0))),"",INDEX('annual Consensus'!$C$4:$AE$210,MATCH('per month Consensus'!$CE85,'annual Consensus'!$B$4:$B$210,0),MATCH('per month Consensus'!CW$4,'annual Consensus'!$C$3:$AE$3,0)))</f>
        <v>1.728979770361222</v>
      </c>
      <c r="CX85" s="18">
        <f>IF(ISNA(INDEX('annual Consensus'!$C$4:$AE$210,MATCH('per month Consensus'!$CE85,'annual Consensus'!$B$4:$B$210,0),MATCH('per month Consensus'!CX$4,'annual Consensus'!$C$3:$AE$3,0))),"",INDEX('annual Consensus'!$C$4:$AE$210,MATCH('per month Consensus'!$CE85,'annual Consensus'!$B$4:$B$210,0),MATCH('per month Consensus'!CX$4,'annual Consensus'!$C$3:$AE$3,0)))</f>
        <v>0</v>
      </c>
      <c r="CY85" s="18">
        <f>IF(ISNA(INDEX('annual Consensus'!$C$4:$AE$210,MATCH('per month Consensus'!$CE85,'annual Consensus'!$B$4:$B$210,0),MATCH('per month Consensus'!CY$4,'annual Consensus'!$C$3:$AE$3,0))),"",INDEX('annual Consensus'!$C$4:$AE$210,MATCH('per month Consensus'!$CE85,'annual Consensus'!$B$4:$B$210,0),MATCH('per month Consensus'!CY$4,'annual Consensus'!$C$3:$AE$3,0)))</f>
        <v>0</v>
      </c>
      <c r="CZ85" s="18">
        <f>IF(ISNA(INDEX('annual Consensus'!$C$4:$AE$210,MATCH('per month Consensus'!$CE85,'annual Consensus'!$B$4:$B$210,0),MATCH('per month Consensus'!CZ$4,'annual Consensus'!$C$3:$AE$3,0))),"",INDEX('annual Consensus'!$C$4:$AE$210,MATCH('per month Consensus'!$CE85,'annual Consensus'!$B$4:$B$210,0),MATCH('per month Consensus'!CZ$4,'annual Consensus'!$C$3:$AE$3,0)))</f>
        <v>0</v>
      </c>
      <c r="DA85" s="18">
        <f>IF(ISNA(INDEX('annual Consensus'!$C$4:$AE$210,MATCH('per month Consensus'!$CE85,'annual Consensus'!$B$4:$B$210,0),MATCH('per month Consensus'!DA$4,'annual Consensus'!$C$3:$AE$3,0))),"",INDEX('annual Consensus'!$C$4:$AE$210,MATCH('per month Consensus'!$CE85,'annual Consensus'!$B$4:$B$210,0),MATCH('per month Consensus'!DA$4,'annual Consensus'!$C$3:$AE$3,0)))</f>
        <v>0</v>
      </c>
      <c r="DB85" s="18">
        <f>IF(ISNA(INDEX('annual Consensus'!$C$4:$AE$210,MATCH('per month Consensus'!$CE85,'annual Consensus'!$B$4:$B$210,0),MATCH('per month Consensus'!DB$4,'annual Consensus'!$C$3:$AE$3,0))),"",INDEX('annual Consensus'!$C$4:$AE$210,MATCH('per month Consensus'!$CE85,'annual Consensus'!$B$4:$B$210,0),MATCH('per month Consensus'!DB$4,'annual Consensus'!$C$3:$AE$3,0)))</f>
        <v>0</v>
      </c>
      <c r="DC85" s="18">
        <f>IF(ISNA(INDEX('annual Consensus'!$C$4:$AE$210,MATCH('per month Consensus'!$CE85,'annual Consensus'!$B$4:$B$210,0),MATCH('per month Consensus'!DC$4,'annual Consensus'!$C$3:$AE$3,0))),"",INDEX('annual Consensus'!$C$4:$AE$210,MATCH('per month Consensus'!$CE85,'annual Consensus'!$B$4:$B$210,0),MATCH('per month Consensus'!DC$4,'annual Consensus'!$C$3:$AE$3,0)))</f>
        <v>0</v>
      </c>
      <c r="DD85" s="18">
        <f>IF(ISNA(INDEX('annual Consensus'!$C$4:$AE$210,MATCH('per month Consensus'!$CE85,'annual Consensus'!$B$4:$B$210,0),MATCH('per month Consensus'!DD$4,'annual Consensus'!$C$3:$AE$3,0))),"",INDEX('annual Consensus'!$C$4:$AE$210,MATCH('per month Consensus'!$CE85,'annual Consensus'!$B$4:$B$210,0),MATCH('per month Consensus'!DD$4,'annual Consensus'!$C$3:$AE$3,0)))</f>
        <v>0</v>
      </c>
      <c r="DE85" s="18">
        <f>IF(ISNA(INDEX('annual Consensus'!$C$4:$AE$210,MATCH('per month Consensus'!$CE85,'annual Consensus'!$B$4:$B$210,0),MATCH('per month Consensus'!DE$4,'annual Consensus'!$C$3:$AE$3,0))),"",INDEX('annual Consensus'!$C$4:$AE$210,MATCH('per month Consensus'!$CE85,'annual Consensus'!$B$4:$B$210,0),MATCH('per month Consensus'!DE$4,'annual Consensus'!$C$3:$AE$3,0)))</f>
        <v>0</v>
      </c>
      <c r="DF85" s="18">
        <f>IF(ISNA(INDEX('annual Consensus'!$C$4:$AE$210,MATCH('per month Consensus'!$CE85,'annual Consensus'!$B$4:$B$210,0),MATCH('per month Consensus'!DF$4,'annual Consensus'!$C$3:$AE$3,0))),"",INDEX('annual Consensus'!$C$4:$AE$210,MATCH('per month Consensus'!$CE85,'annual Consensus'!$B$4:$B$210,0),MATCH('per month Consensus'!DF$4,'annual Consensus'!$C$3:$AE$3,0)))</f>
        <v>0</v>
      </c>
      <c r="DG85" s="18">
        <f>IF(ISNA(INDEX('annual Consensus'!$C$4:$AE$210,MATCH('per month Consensus'!$CE85,'annual Consensus'!$B$4:$B$210,0),MATCH('per month Consensus'!DG$4,'annual Consensus'!$C$3:$AE$3,0))),"",INDEX('annual Consensus'!$C$4:$AE$210,MATCH('per month Consensus'!$CE85,'annual Consensus'!$B$4:$B$210,0),MATCH('per month Consensus'!DG$4,'annual Consensus'!$C$3:$AE$3,0)))</f>
        <v>0</v>
      </c>
      <c r="DH85" s="18">
        <f>IF(ISNA(INDEX('annual Consensus'!$C$4:$AE$210,MATCH('per month Consensus'!$CE85,'annual Consensus'!$B$4:$B$210,0),MATCH('per month Consensus'!DH$4,'annual Consensus'!$C$3:$AE$3,0))),"",INDEX('annual Consensus'!$C$4:$AE$210,MATCH('per month Consensus'!$CE85,'annual Consensus'!$B$4:$B$210,0),MATCH('per month Consensus'!DH$4,'annual Consensus'!$C$3:$AE$3,0)))</f>
        <v>0</v>
      </c>
      <c r="DI85" s="18">
        <f>IF(ISNA(INDEX('annual Consensus'!$C$4:$AE$210,MATCH('per month Consensus'!$CE85,'annual Consensus'!$B$4:$B$210,0),MATCH('per month Consensus'!DI$4,'annual Consensus'!$C$3:$AE$3,0))),"",INDEX('annual Consensus'!$C$4:$AE$210,MATCH('per month Consensus'!$CE85,'annual Consensus'!$B$4:$B$210,0),MATCH('per month Consensus'!DI$4,'annual Consensus'!$C$3:$AE$3,0)))</f>
        <v>0</v>
      </c>
      <c r="DJ85" s="18">
        <f>IF(ISNA(INDEX('annual Consensus'!$C$4:$AE$210,MATCH('per month Consensus'!$CE85,'annual Consensus'!$B$4:$B$210,0),MATCH('per month Consensus'!DJ$4,'annual Consensus'!$C$3:$AE$3,0))),"",INDEX('annual Consensus'!$C$4:$AE$210,MATCH('per month Consensus'!$CE85,'annual Consensus'!$B$4:$B$210,0),MATCH('per month Consensus'!DJ$4,'annual Consensus'!$C$3:$AE$3,0)))</f>
        <v>0</v>
      </c>
      <c r="DK85" s="18">
        <f>IF(ISNA(INDEX('annual Consensus'!$C$4:$AE$210,MATCH('per month Consensus'!$CE85,'annual Consensus'!$B$4:$B$210,0),MATCH('per month Consensus'!DK$4,'annual Consensus'!$C$3:$AE$3,0))),"",INDEX('annual Consensus'!$C$4:$AE$210,MATCH('per month Consensus'!$CE85,'annual Consensus'!$B$4:$B$210,0),MATCH('per month Consensus'!DK$4,'annual Consensus'!$C$3:$AE$3,0)))</f>
        <v>0</v>
      </c>
      <c r="DL85" s="18">
        <f>IF(ISNA(INDEX('annual Consensus'!$C$4:$AE$210,MATCH('per month Consensus'!$CE85,'annual Consensus'!$B$4:$B$210,0),MATCH('per month Consensus'!DL$4,'annual Consensus'!$C$3:$AE$3,0))),"",INDEX('annual Consensus'!$C$4:$AE$210,MATCH('per month Consensus'!$CE85,'annual Consensus'!$B$4:$B$210,0),MATCH('per month Consensus'!DL$4,'annual Consensus'!$C$3:$AE$3,0)))</f>
        <v>0</v>
      </c>
      <c r="DM85" s="18">
        <f>IF(ISNA(INDEX('annual Consensus'!$C$4:$AE$210,MATCH('per month Consensus'!$CE85,'annual Consensus'!$B$4:$B$210,0),MATCH('per month Consensus'!DM$4,'annual Consensus'!$C$3:$AE$3,0))),"",INDEX('annual Consensus'!$C$4:$AE$210,MATCH('per month Consensus'!$CE85,'annual Consensus'!$B$4:$B$210,0),MATCH('per month Consensus'!DM$4,'annual Consensus'!$C$3:$AE$3,0)))</f>
        <v>0</v>
      </c>
      <c r="DN85" s="18">
        <f>IF(ISNA(INDEX('annual Consensus'!$C$4:$AE$210,MATCH('per month Consensus'!$CE85,'annual Consensus'!$B$4:$B$210,0),MATCH('per month Consensus'!DN$4,'annual Consensus'!$C$3:$AE$3,0))),"",INDEX('annual Consensus'!$C$4:$AE$210,MATCH('per month Consensus'!$CE85,'annual Consensus'!$B$4:$B$210,0),MATCH('per month Consensus'!DN$4,'annual Consensus'!$C$3:$AE$3,0)))</f>
        <v>0</v>
      </c>
      <c r="DO85" s="18">
        <f>IF(ISNA(INDEX('annual Consensus'!$C$4:$AE$210,MATCH('per month Consensus'!$CE85,'annual Consensus'!$B$4:$B$210,0),MATCH('per month Consensus'!DO$4,'annual Consensus'!$C$3:$AE$3,0))),"",INDEX('annual Consensus'!$C$4:$AE$210,MATCH('per month Consensus'!$CE85,'annual Consensus'!$B$4:$B$210,0),MATCH('per month Consensus'!DO$4,'annual Consensus'!$C$3:$AE$3,0)))</f>
        <v>0</v>
      </c>
      <c r="DR85" s="18">
        <f t="shared" si="36"/>
        <v>1.7810666345038499</v>
      </c>
      <c r="DS85" s="18" t="str">
        <f t="shared" si="37"/>
        <v/>
      </c>
      <c r="DT85" s="18" t="str">
        <f t="shared" si="38"/>
        <v/>
      </c>
      <c r="DU85" s="18" t="str">
        <f t="shared" si="39"/>
        <v/>
      </c>
      <c r="DV85" s="18" t="str">
        <f t="shared" si="40"/>
        <v/>
      </c>
      <c r="DW85" s="18" t="str">
        <f t="shared" si="41"/>
        <v/>
      </c>
      <c r="DX85" s="18" t="str">
        <f t="shared" si="42"/>
        <v/>
      </c>
      <c r="DY85" s="18" t="str">
        <f t="shared" si="43"/>
        <v/>
      </c>
      <c r="DZ85" s="18" t="str">
        <f t="shared" si="44"/>
        <v/>
      </c>
      <c r="EA85" s="18" t="str">
        <f t="shared" si="45"/>
        <v/>
      </c>
      <c r="EB85" s="18">
        <f t="shared" si="46"/>
        <v>1.728979770361222</v>
      </c>
      <c r="EC85" s="18" t="str">
        <f t="shared" si="47"/>
        <v/>
      </c>
      <c r="ED85" s="18" t="str">
        <f t="shared" si="48"/>
        <v/>
      </c>
      <c r="EE85" s="18" t="str">
        <f t="shared" si="49"/>
        <v/>
      </c>
      <c r="EF85" s="18" t="str">
        <f t="shared" si="50"/>
        <v/>
      </c>
      <c r="EG85" s="18" t="str">
        <f t="shared" si="51"/>
        <v/>
      </c>
      <c r="EH85" s="18" t="str">
        <f t="shared" si="52"/>
        <v/>
      </c>
      <c r="EI85" s="18" t="str">
        <f t="shared" si="53"/>
        <v/>
      </c>
      <c r="EJ85" s="18" t="str">
        <f t="shared" si="54"/>
        <v/>
      </c>
      <c r="EK85" s="18" t="str">
        <f t="shared" si="55"/>
        <v/>
      </c>
      <c r="EL85" s="18" t="str">
        <f t="shared" si="56"/>
        <v/>
      </c>
      <c r="EM85" s="18" t="str">
        <f t="shared" si="57"/>
        <v/>
      </c>
      <c r="EN85" s="18" t="str">
        <f t="shared" si="58"/>
        <v/>
      </c>
      <c r="EO85" s="18" t="str">
        <f t="shared" si="59"/>
        <v/>
      </c>
      <c r="EP85" s="18" t="str">
        <f t="shared" si="60"/>
        <v/>
      </c>
      <c r="EQ85" s="18" t="str">
        <f t="shared" si="61"/>
        <v/>
      </c>
      <c r="ER85" s="18" t="str">
        <f t="shared" si="62"/>
        <v/>
      </c>
      <c r="ES85" s="18" t="str">
        <f t="shared" si="63"/>
        <v/>
      </c>
      <c r="ET85" s="18" t="str">
        <f t="shared" si="64"/>
        <v/>
      </c>
      <c r="EV85" s="86">
        <v>38412</v>
      </c>
      <c r="EW85" s="57" t="str">
        <f>IF(ISNA(VLOOKUP('per month Consensus'!$EV85,'5y averages Consensus'!$AG$9:$AK$36,'per month Consensus'!EW$2,FALSE)),"",VLOOKUP('per month Consensus'!$EV85,'5y averages Consensus'!$AG$9:$AK$36,'per month Consensus'!EW$2,FALSE))</f>
        <v/>
      </c>
      <c r="EX85" s="48" t="str">
        <f>IF(ISNA(VLOOKUP('per month Consensus'!$EV85,'5y averages Consensus'!$AG$9:$AK$36,'per month Consensus'!EX$2,FALSE)),"",VLOOKUP('per month Consensus'!$EV85,'5y averages Consensus'!$AG$9:$AK$36,'per month Consensus'!EX$2,FALSE))</f>
        <v/>
      </c>
      <c r="EY85" s="48" t="str">
        <f>IF(ISNA(VLOOKUP('per month Consensus'!$EV85,'5y averages Consensus'!$AG$9:$AK$36,'per month Consensus'!EY$2,FALSE)),"",VLOOKUP('per month Consensus'!$EV85,'5y averages Consensus'!$AG$9:$AK$36,'per month Consensus'!EY$2,FALSE))</f>
        <v/>
      </c>
      <c r="EZ85" s="49" t="str">
        <f>IF(ISNA(VLOOKUP('per month Consensus'!$EV85,'5y averages Consensus'!$AG$9:$AK$36,'per month Consensus'!EZ$2,FALSE)),"",VLOOKUP('per month Consensus'!$EV85,'5y averages Consensus'!$AG$9:$AK$36,'per month Consensus'!EZ$2,FALSE))</f>
        <v/>
      </c>
      <c r="FB85" s="53" t="str">
        <f t="shared" si="65"/>
        <v/>
      </c>
      <c r="FC85" s="53" t="str">
        <f t="shared" si="66"/>
        <v/>
      </c>
      <c r="FD85" s="53" t="str">
        <f t="shared" si="67"/>
        <v/>
      </c>
      <c r="FE85" s="53" t="str">
        <f t="shared" si="68"/>
        <v/>
      </c>
    </row>
    <row r="86" spans="2:161" x14ac:dyDescent="0.25">
      <c r="B86" s="22">
        <v>38108</v>
      </c>
      <c r="C86" s="18">
        <f>VLOOKUP($B86,'Data Consensus annual'!$BH$9:$BN$215,'per month Consensus'!C$1,FALSE)</f>
        <v>1.8313438983140971</v>
      </c>
      <c r="D86" s="18">
        <f>VLOOKUP($B86,'Data Consensus annual'!$BH$9:$BN$215,'per month Consensus'!D$1,FALSE)</f>
        <v>1.6480020264360489</v>
      </c>
      <c r="E86" s="18" t="str">
        <f>VLOOKUP($B86,'Data Consensus annual'!$BH$9:$BN$215,'per month Consensus'!E$1)</f>
        <v/>
      </c>
      <c r="F86" s="18" t="str">
        <f>VLOOKUP($B86,'Data Consensus annual'!$BH$9:$BN$215,'per month Consensus'!F$1)</f>
        <v/>
      </c>
      <c r="G86" s="18" t="str">
        <f>VLOOKUP($B86,'Data Consensus annual'!$BH$9:$BN$215,'per month Consensus'!G$1)</f>
        <v/>
      </c>
      <c r="H86" s="18" t="str">
        <f>VLOOKUP($B86,'Data Consensus annual'!$BH$9:$BN$215,'per month Consensus'!H$1)</f>
        <v/>
      </c>
      <c r="I86" s="5"/>
      <c r="J86" s="27"/>
      <c r="K86" s="5"/>
      <c r="L86" s="5"/>
      <c r="M86" s="5"/>
      <c r="N86" s="5"/>
      <c r="CE86" s="14">
        <v>38443</v>
      </c>
      <c r="CF86" s="18" t="str">
        <f>IF(ISNA(VLOOKUP($CE86,'quarters Consensus'!$FV$9:$GC$60,'per month Consensus'!J$1,FALSE)),"",VLOOKUP($CE86,'quarters Consensus'!$FV$9:$GC$60,'per month Consensus'!J$1,FALSE))</f>
        <v/>
      </c>
      <c r="CG86" s="18" t="str">
        <f>IF(ISNA(VLOOKUP($CE86,'quarters Consensus'!$FV$9:$GC$60,'per month Consensus'!K$1,FALSE)),"",VLOOKUP($CE86,'quarters Consensus'!$FV$9:$GC$60,'per month Consensus'!K$1,FALSE))</f>
        <v/>
      </c>
      <c r="CH86" s="18" t="str">
        <f>IF(ISNA(VLOOKUP($CE86,'quarters Consensus'!$FV$9:$GC$60,'per month Consensus'!L$1,FALSE)),"",VLOOKUP($CE86,'quarters Consensus'!$FV$9:$GC$60,'per month Consensus'!L$1,FALSE))</f>
        <v/>
      </c>
      <c r="CI86" s="18" t="str">
        <f>IF(ISNA(VLOOKUP($CE86,'quarters Consensus'!$FV$9:$GC$60,'per month Consensus'!M$1,FALSE)),"",VLOOKUP($CE86,'quarters Consensus'!$FV$9:$GC$60,'per month Consensus'!M$1,FALSE))</f>
        <v/>
      </c>
      <c r="CJ86" s="18" t="str">
        <f>IF(ISNA(VLOOKUP($CE86,'quarters Consensus'!$FV$9:$GC$60,'per month Consensus'!N$1,FALSE)),"",VLOOKUP($CE86,'quarters Consensus'!$FV$9:$GC$60,'per month Consensus'!N$1,FALSE))</f>
        <v/>
      </c>
      <c r="CK86" s="18" t="str">
        <f>IF(ISNA(VLOOKUP($CE86,'quarters Consensus'!$FV$9:$GC$60,'per month Consensus'!O$1,FALSE)),"",VLOOKUP($CE86,'quarters Consensus'!$FV$9:$GC$60,'per month Consensus'!O$1,FALSE))</f>
        <v/>
      </c>
      <c r="CL86" s="18" t="str">
        <f>IF(ISNA(VLOOKUP($CE86,'quarters Consensus'!$FV$9:$GC$60,'per month Consensus'!P$1,FALSE)),"",VLOOKUP($CE86,'quarters Consensus'!$FV$9:$GC$60,'per month Consensus'!P$1,FALSE))</f>
        <v/>
      </c>
      <c r="CM86" s="18">
        <f>IF(ISNA(INDEX('annual Consensus'!$C$4:$AE$210,MATCH('per month Consensus'!$CE86,'annual Consensus'!$B$4:$B$210,0),MATCH('per month Consensus'!CM$4,'annual Consensus'!$C$3:$AE$3,0))),"",INDEX('annual Consensus'!$C$4:$AE$210,MATCH('per month Consensus'!$CE86,'annual Consensus'!$B$4:$B$210,0),MATCH('per month Consensus'!CM$4,'annual Consensus'!$C$3:$AE$3,0)))</f>
        <v>1.8119716295060959</v>
      </c>
      <c r="CN86" s="18">
        <f>IF(ISNA(INDEX('annual Consensus'!$C$4:$AE$210,MATCH('per month Consensus'!$CE86,'annual Consensus'!$B$4:$B$210,0),MATCH('per month Consensus'!CN$4,'annual Consensus'!$C$3:$AE$3,0))),"",INDEX('annual Consensus'!$C$4:$AE$210,MATCH('per month Consensus'!$CE86,'annual Consensus'!$B$4:$B$210,0),MATCH('per month Consensus'!CN$4,'annual Consensus'!$C$3:$AE$3,0)))</f>
        <v>0</v>
      </c>
      <c r="CO86" s="18">
        <f>IF(ISNA(INDEX('annual Consensus'!$C$4:$AE$210,MATCH('per month Consensus'!$CE86,'annual Consensus'!$B$4:$B$210,0),MATCH('per month Consensus'!CO$4,'annual Consensus'!$C$3:$AE$3,0))),"",INDEX('annual Consensus'!$C$4:$AE$210,MATCH('per month Consensus'!$CE86,'annual Consensus'!$B$4:$B$210,0),MATCH('per month Consensus'!CO$4,'annual Consensus'!$C$3:$AE$3,0)))</f>
        <v>0</v>
      </c>
      <c r="CP86" s="18">
        <f>IF(ISNA(INDEX('annual Consensus'!$C$4:$AE$210,MATCH('per month Consensus'!$CE86,'annual Consensus'!$B$4:$B$210,0),MATCH('per month Consensus'!CP$4,'annual Consensus'!$C$3:$AE$3,0))),"",INDEX('annual Consensus'!$C$4:$AE$210,MATCH('per month Consensus'!$CE86,'annual Consensus'!$B$4:$B$210,0),MATCH('per month Consensus'!CP$4,'annual Consensus'!$C$3:$AE$3,0)))</f>
        <v>0</v>
      </c>
      <c r="CQ86" s="18">
        <f>IF(ISNA(INDEX('annual Consensus'!$C$4:$AE$210,MATCH('per month Consensus'!$CE86,'annual Consensus'!$B$4:$B$210,0),MATCH('per month Consensus'!CQ$4,'annual Consensus'!$C$3:$AE$3,0))),"",INDEX('annual Consensus'!$C$4:$AE$210,MATCH('per month Consensus'!$CE86,'annual Consensus'!$B$4:$B$210,0),MATCH('per month Consensus'!CQ$4,'annual Consensus'!$C$3:$AE$3,0)))</f>
        <v>0</v>
      </c>
      <c r="CR86" s="18">
        <f>IF(ISNA(INDEX('annual Consensus'!$C$4:$AE$210,MATCH('per month Consensus'!$CE86,'annual Consensus'!$B$4:$B$210,0),MATCH('per month Consensus'!CR$4,'annual Consensus'!$C$3:$AE$3,0))),"",INDEX('annual Consensus'!$C$4:$AE$210,MATCH('per month Consensus'!$CE86,'annual Consensus'!$B$4:$B$210,0),MATCH('per month Consensus'!CR$4,'annual Consensus'!$C$3:$AE$3,0)))</f>
        <v>0</v>
      </c>
      <c r="CS86" s="18">
        <f>IF(ISNA(INDEX('annual Consensus'!$C$4:$AE$210,MATCH('per month Consensus'!$CE86,'annual Consensus'!$B$4:$B$210,0),MATCH('per month Consensus'!CS$4,'annual Consensus'!$C$3:$AE$3,0))),"",INDEX('annual Consensus'!$C$4:$AE$210,MATCH('per month Consensus'!$CE86,'annual Consensus'!$B$4:$B$210,0),MATCH('per month Consensus'!CS$4,'annual Consensus'!$C$3:$AE$3,0)))</f>
        <v>0</v>
      </c>
      <c r="CT86" s="18">
        <f>IF(ISNA(INDEX('annual Consensus'!$C$4:$AE$210,MATCH('per month Consensus'!$CE86,'annual Consensus'!$B$4:$B$210,0),MATCH('per month Consensus'!CT$4,'annual Consensus'!$C$3:$AE$3,0))),"",INDEX('annual Consensus'!$C$4:$AE$210,MATCH('per month Consensus'!$CE86,'annual Consensus'!$B$4:$B$210,0),MATCH('per month Consensus'!CT$4,'annual Consensus'!$C$3:$AE$3,0)))</f>
        <v>0</v>
      </c>
      <c r="CU86" s="18">
        <f>IF(ISNA(INDEX('annual Consensus'!$C$4:$AE$210,MATCH('per month Consensus'!$CE86,'annual Consensus'!$B$4:$B$210,0),MATCH('per month Consensus'!CU$4,'annual Consensus'!$C$3:$AE$3,0))),"",INDEX('annual Consensus'!$C$4:$AE$210,MATCH('per month Consensus'!$CE86,'annual Consensus'!$B$4:$B$210,0),MATCH('per month Consensus'!CU$4,'annual Consensus'!$C$3:$AE$3,0)))</f>
        <v>0</v>
      </c>
      <c r="CV86" s="18">
        <f>IF(ISNA(INDEX('annual Consensus'!$C$4:$AE$210,MATCH('per month Consensus'!$CE86,'annual Consensus'!$B$4:$B$210,0),MATCH('per month Consensus'!CV$4,'annual Consensus'!$C$3:$AE$3,0))),"",INDEX('annual Consensus'!$C$4:$AE$210,MATCH('per month Consensus'!$CE86,'annual Consensus'!$B$4:$B$210,0),MATCH('per month Consensus'!CV$4,'annual Consensus'!$C$3:$AE$3,0)))</f>
        <v>1.6951459651122189</v>
      </c>
      <c r="CW86" s="18">
        <f>IF(ISNA(INDEX('annual Consensus'!$C$4:$AE$210,MATCH('per month Consensus'!$CE86,'annual Consensus'!$B$4:$B$210,0),MATCH('per month Consensus'!CW$4,'annual Consensus'!$C$3:$AE$3,0))),"",INDEX('annual Consensus'!$C$4:$AE$210,MATCH('per month Consensus'!$CE86,'annual Consensus'!$B$4:$B$210,0),MATCH('per month Consensus'!CW$4,'annual Consensus'!$C$3:$AE$3,0)))</f>
        <v>0</v>
      </c>
      <c r="CX86" s="18">
        <f>IF(ISNA(INDEX('annual Consensus'!$C$4:$AE$210,MATCH('per month Consensus'!$CE86,'annual Consensus'!$B$4:$B$210,0),MATCH('per month Consensus'!CX$4,'annual Consensus'!$C$3:$AE$3,0))),"",INDEX('annual Consensus'!$C$4:$AE$210,MATCH('per month Consensus'!$CE86,'annual Consensus'!$B$4:$B$210,0),MATCH('per month Consensus'!CX$4,'annual Consensus'!$C$3:$AE$3,0)))</f>
        <v>0</v>
      </c>
      <c r="CY86" s="18">
        <f>IF(ISNA(INDEX('annual Consensus'!$C$4:$AE$210,MATCH('per month Consensus'!$CE86,'annual Consensus'!$B$4:$B$210,0),MATCH('per month Consensus'!CY$4,'annual Consensus'!$C$3:$AE$3,0))),"",INDEX('annual Consensus'!$C$4:$AE$210,MATCH('per month Consensus'!$CE86,'annual Consensus'!$B$4:$B$210,0),MATCH('per month Consensus'!CY$4,'annual Consensus'!$C$3:$AE$3,0)))</f>
        <v>0</v>
      </c>
      <c r="CZ86" s="18">
        <f>IF(ISNA(INDEX('annual Consensus'!$C$4:$AE$210,MATCH('per month Consensus'!$CE86,'annual Consensus'!$B$4:$B$210,0),MATCH('per month Consensus'!CZ$4,'annual Consensus'!$C$3:$AE$3,0))),"",INDEX('annual Consensus'!$C$4:$AE$210,MATCH('per month Consensus'!$CE86,'annual Consensus'!$B$4:$B$210,0),MATCH('per month Consensus'!CZ$4,'annual Consensus'!$C$3:$AE$3,0)))</f>
        <v>0</v>
      </c>
      <c r="DA86" s="18">
        <f>IF(ISNA(INDEX('annual Consensus'!$C$4:$AE$210,MATCH('per month Consensus'!$CE86,'annual Consensus'!$B$4:$B$210,0),MATCH('per month Consensus'!DA$4,'annual Consensus'!$C$3:$AE$3,0))),"",INDEX('annual Consensus'!$C$4:$AE$210,MATCH('per month Consensus'!$CE86,'annual Consensus'!$B$4:$B$210,0),MATCH('per month Consensus'!DA$4,'annual Consensus'!$C$3:$AE$3,0)))</f>
        <v>0</v>
      </c>
      <c r="DB86" s="18">
        <f>IF(ISNA(INDEX('annual Consensus'!$C$4:$AE$210,MATCH('per month Consensus'!$CE86,'annual Consensus'!$B$4:$B$210,0),MATCH('per month Consensus'!DB$4,'annual Consensus'!$C$3:$AE$3,0))),"",INDEX('annual Consensus'!$C$4:$AE$210,MATCH('per month Consensus'!$CE86,'annual Consensus'!$B$4:$B$210,0),MATCH('per month Consensus'!DB$4,'annual Consensus'!$C$3:$AE$3,0)))</f>
        <v>1.8666666666666669</v>
      </c>
      <c r="DC86" s="18">
        <f>IF(ISNA(INDEX('annual Consensus'!$C$4:$AE$210,MATCH('per month Consensus'!$CE86,'annual Consensus'!$B$4:$B$210,0),MATCH('per month Consensus'!DC$4,'annual Consensus'!$C$3:$AE$3,0))),"",INDEX('annual Consensus'!$C$4:$AE$210,MATCH('per month Consensus'!$CE86,'annual Consensus'!$B$4:$B$210,0),MATCH('per month Consensus'!DC$4,'annual Consensus'!$C$3:$AE$3,0)))</f>
        <v>0</v>
      </c>
      <c r="DD86" s="18">
        <f>IF(ISNA(INDEX('annual Consensus'!$C$4:$AE$210,MATCH('per month Consensus'!$CE86,'annual Consensus'!$B$4:$B$210,0),MATCH('per month Consensus'!DD$4,'annual Consensus'!$C$3:$AE$3,0))),"",INDEX('annual Consensus'!$C$4:$AE$210,MATCH('per month Consensus'!$CE86,'annual Consensus'!$B$4:$B$210,0),MATCH('per month Consensus'!DD$4,'annual Consensus'!$C$3:$AE$3,0)))</f>
        <v>0</v>
      </c>
      <c r="DE86" s="18">
        <f>IF(ISNA(INDEX('annual Consensus'!$C$4:$AE$210,MATCH('per month Consensus'!$CE86,'annual Consensus'!$B$4:$B$210,0),MATCH('per month Consensus'!DE$4,'annual Consensus'!$C$3:$AE$3,0))),"",INDEX('annual Consensus'!$C$4:$AE$210,MATCH('per month Consensus'!$CE86,'annual Consensus'!$B$4:$B$210,0),MATCH('per month Consensus'!DE$4,'annual Consensus'!$C$3:$AE$3,0)))</f>
        <v>0</v>
      </c>
      <c r="DF86" s="18">
        <f>IF(ISNA(INDEX('annual Consensus'!$C$4:$AE$210,MATCH('per month Consensus'!$CE86,'annual Consensus'!$B$4:$B$210,0),MATCH('per month Consensus'!DF$4,'annual Consensus'!$C$3:$AE$3,0))),"",INDEX('annual Consensus'!$C$4:$AE$210,MATCH('per month Consensus'!$CE86,'annual Consensus'!$B$4:$B$210,0),MATCH('per month Consensus'!DF$4,'annual Consensus'!$C$3:$AE$3,0)))</f>
        <v>1.9090909090909089</v>
      </c>
      <c r="DG86" s="18">
        <f>IF(ISNA(INDEX('annual Consensus'!$C$4:$AE$210,MATCH('per month Consensus'!$CE86,'annual Consensus'!$B$4:$B$210,0),MATCH('per month Consensus'!DG$4,'annual Consensus'!$C$3:$AE$3,0))),"",INDEX('annual Consensus'!$C$4:$AE$210,MATCH('per month Consensus'!$CE86,'annual Consensus'!$B$4:$B$210,0),MATCH('per month Consensus'!DG$4,'annual Consensus'!$C$3:$AE$3,0)))</f>
        <v>0</v>
      </c>
      <c r="DH86" s="18">
        <f>IF(ISNA(INDEX('annual Consensus'!$C$4:$AE$210,MATCH('per month Consensus'!$CE86,'annual Consensus'!$B$4:$B$210,0),MATCH('per month Consensus'!DH$4,'annual Consensus'!$C$3:$AE$3,0))),"",INDEX('annual Consensus'!$C$4:$AE$210,MATCH('per month Consensus'!$CE86,'annual Consensus'!$B$4:$B$210,0),MATCH('per month Consensus'!DH$4,'annual Consensus'!$C$3:$AE$3,0)))</f>
        <v>0</v>
      </c>
      <c r="DI86" s="18">
        <f>IF(ISNA(INDEX('annual Consensus'!$C$4:$AE$210,MATCH('per month Consensus'!$CE86,'annual Consensus'!$B$4:$B$210,0),MATCH('per month Consensus'!DI$4,'annual Consensus'!$C$3:$AE$3,0))),"",INDEX('annual Consensus'!$C$4:$AE$210,MATCH('per month Consensus'!$CE86,'annual Consensus'!$B$4:$B$210,0),MATCH('per month Consensus'!DI$4,'annual Consensus'!$C$3:$AE$3,0)))</f>
        <v>0</v>
      </c>
      <c r="DJ86" s="18">
        <f>IF(ISNA(INDEX('annual Consensus'!$C$4:$AE$210,MATCH('per month Consensus'!$CE86,'annual Consensus'!$B$4:$B$210,0),MATCH('per month Consensus'!DJ$4,'annual Consensus'!$C$3:$AE$3,0))),"",INDEX('annual Consensus'!$C$4:$AE$210,MATCH('per month Consensus'!$CE86,'annual Consensus'!$B$4:$B$210,0),MATCH('per month Consensus'!DJ$4,'annual Consensus'!$C$3:$AE$3,0)))</f>
        <v>1.94</v>
      </c>
      <c r="DK86" s="18">
        <f>IF(ISNA(INDEX('annual Consensus'!$C$4:$AE$210,MATCH('per month Consensus'!$CE86,'annual Consensus'!$B$4:$B$210,0),MATCH('per month Consensus'!DK$4,'annual Consensus'!$C$3:$AE$3,0))),"",INDEX('annual Consensus'!$C$4:$AE$210,MATCH('per month Consensus'!$CE86,'annual Consensus'!$B$4:$B$210,0),MATCH('per month Consensus'!DK$4,'annual Consensus'!$C$3:$AE$3,0)))</f>
        <v>0</v>
      </c>
      <c r="DL86" s="18">
        <f>IF(ISNA(INDEX('annual Consensus'!$C$4:$AE$210,MATCH('per month Consensus'!$CE86,'annual Consensus'!$B$4:$B$210,0),MATCH('per month Consensus'!DL$4,'annual Consensus'!$C$3:$AE$3,0))),"",INDEX('annual Consensus'!$C$4:$AE$210,MATCH('per month Consensus'!$CE86,'annual Consensus'!$B$4:$B$210,0),MATCH('per month Consensus'!DL$4,'annual Consensus'!$C$3:$AE$3,0)))</f>
        <v>0</v>
      </c>
      <c r="DM86" s="18">
        <f>IF(ISNA(INDEX('annual Consensus'!$C$4:$AE$210,MATCH('per month Consensus'!$CE86,'annual Consensus'!$B$4:$B$210,0),MATCH('per month Consensus'!DM$4,'annual Consensus'!$C$3:$AE$3,0))),"",INDEX('annual Consensus'!$C$4:$AE$210,MATCH('per month Consensus'!$CE86,'annual Consensus'!$B$4:$B$210,0),MATCH('per month Consensus'!DM$4,'annual Consensus'!$C$3:$AE$3,0)))</f>
        <v>0</v>
      </c>
      <c r="DN86" s="18">
        <f>IF(ISNA(INDEX('annual Consensus'!$C$4:$AE$210,MATCH('per month Consensus'!$CE86,'annual Consensus'!$B$4:$B$210,0),MATCH('per month Consensus'!DN$4,'annual Consensus'!$C$3:$AE$3,0))),"",INDEX('annual Consensus'!$C$4:$AE$210,MATCH('per month Consensus'!$CE86,'annual Consensus'!$B$4:$B$210,0),MATCH('per month Consensus'!DN$4,'annual Consensus'!$C$3:$AE$3,0)))</f>
        <v>1.96</v>
      </c>
      <c r="DO86" s="18">
        <f>IF(ISNA(INDEX('annual Consensus'!$C$4:$AE$210,MATCH('per month Consensus'!$CE86,'annual Consensus'!$B$4:$B$210,0),MATCH('per month Consensus'!DO$4,'annual Consensus'!$C$3:$AE$3,0))),"",INDEX('annual Consensus'!$C$4:$AE$210,MATCH('per month Consensus'!$CE86,'annual Consensus'!$B$4:$B$210,0),MATCH('per month Consensus'!DO$4,'annual Consensus'!$C$3:$AE$3,0)))</f>
        <v>0</v>
      </c>
      <c r="DR86" s="18">
        <f t="shared" si="36"/>
        <v>1.8119716295060959</v>
      </c>
      <c r="DS86" s="18" t="str">
        <f t="shared" si="37"/>
        <v/>
      </c>
      <c r="DT86" s="18" t="str">
        <f t="shared" si="38"/>
        <v/>
      </c>
      <c r="DU86" s="18" t="str">
        <f t="shared" si="39"/>
        <v/>
      </c>
      <c r="DV86" s="18" t="str">
        <f t="shared" si="40"/>
        <v/>
      </c>
      <c r="DW86" s="18" t="str">
        <f t="shared" si="41"/>
        <v/>
      </c>
      <c r="DX86" s="18" t="str">
        <f t="shared" si="42"/>
        <v/>
      </c>
      <c r="DY86" s="18" t="str">
        <f t="shared" si="43"/>
        <v/>
      </c>
      <c r="DZ86" s="18" t="str">
        <f t="shared" si="44"/>
        <v/>
      </c>
      <c r="EA86" s="18">
        <f t="shared" si="45"/>
        <v>1.6951459651122189</v>
      </c>
      <c r="EB86" s="18" t="str">
        <f t="shared" si="46"/>
        <v/>
      </c>
      <c r="EC86" s="18" t="str">
        <f t="shared" si="47"/>
        <v/>
      </c>
      <c r="ED86" s="18" t="str">
        <f t="shared" si="48"/>
        <v/>
      </c>
      <c r="EE86" s="18" t="str">
        <f t="shared" si="49"/>
        <v/>
      </c>
      <c r="EF86" s="18" t="str">
        <f t="shared" si="50"/>
        <v/>
      </c>
      <c r="EG86" s="18">
        <f t="shared" si="51"/>
        <v>1.8666666666666669</v>
      </c>
      <c r="EH86" s="18" t="str">
        <f t="shared" si="52"/>
        <v/>
      </c>
      <c r="EI86" s="18" t="str">
        <f t="shared" si="53"/>
        <v/>
      </c>
      <c r="EJ86" s="18" t="str">
        <f t="shared" si="54"/>
        <v/>
      </c>
      <c r="EK86" s="18">
        <f t="shared" si="55"/>
        <v>1.9090909090909089</v>
      </c>
      <c r="EL86" s="18" t="str">
        <f t="shared" si="56"/>
        <v/>
      </c>
      <c r="EM86" s="18" t="str">
        <f t="shared" si="57"/>
        <v/>
      </c>
      <c r="EN86" s="18" t="str">
        <f t="shared" si="58"/>
        <v/>
      </c>
      <c r="EO86" s="18">
        <f t="shared" si="59"/>
        <v>1.94</v>
      </c>
      <c r="EP86" s="18" t="str">
        <f t="shared" si="60"/>
        <v/>
      </c>
      <c r="EQ86" s="18" t="str">
        <f t="shared" si="61"/>
        <v/>
      </c>
      <c r="ER86" s="18" t="str">
        <f t="shared" si="62"/>
        <v/>
      </c>
      <c r="ES86" s="18">
        <f t="shared" si="63"/>
        <v>1.96</v>
      </c>
      <c r="ET86" s="18" t="str">
        <f t="shared" si="64"/>
        <v/>
      </c>
      <c r="EV86" s="86">
        <v>38443</v>
      </c>
      <c r="EW86" s="57">
        <f>IF(ISNA(VLOOKUP('per month Consensus'!$EV86,'5y averages Consensus'!$AG$9:$AK$36,'per month Consensus'!EW$2,FALSE)),"",VLOOKUP('per month Consensus'!$EV86,'5y averages Consensus'!$AG$9:$AK$36,'per month Consensus'!EW$2,FALSE))</f>
        <v>0</v>
      </c>
      <c r="EX86" s="48">
        <f>IF(ISNA(VLOOKUP('per month Consensus'!$EV86,'5y averages Consensus'!$AG$9:$AK$36,'per month Consensus'!EX$2,FALSE)),"",VLOOKUP('per month Consensus'!$EV86,'5y averages Consensus'!$AG$9:$AK$36,'per month Consensus'!EX$2,FALSE))</f>
        <v>0</v>
      </c>
      <c r="EY86" s="48">
        <f>IF(ISNA(VLOOKUP('per month Consensus'!$EV86,'5y averages Consensus'!$AG$9:$AK$36,'per month Consensus'!EY$2,FALSE)),"",VLOOKUP('per month Consensus'!$EV86,'5y averages Consensus'!$AG$9:$AK$36,'per month Consensus'!EY$2,FALSE))</f>
        <v>0</v>
      </c>
      <c r="EZ86" s="49">
        <f>IF(ISNA(VLOOKUP('per month Consensus'!$EV86,'5y averages Consensus'!$AG$9:$AK$36,'per month Consensus'!EZ$2,FALSE)),"",VLOOKUP('per month Consensus'!$EV86,'5y averages Consensus'!$AG$9:$AK$36,'per month Consensus'!EZ$2,FALSE))</f>
        <v>1.9075</v>
      </c>
      <c r="FB86" s="53" t="str">
        <f t="shared" si="65"/>
        <v/>
      </c>
      <c r="FC86" s="53" t="str">
        <f t="shared" si="66"/>
        <v/>
      </c>
      <c r="FD86" s="53" t="str">
        <f t="shared" si="67"/>
        <v/>
      </c>
      <c r="FE86" s="18">
        <f t="shared" si="68"/>
        <v>1.9075</v>
      </c>
    </row>
    <row r="87" spans="2:161" x14ac:dyDescent="0.25">
      <c r="B87" s="22">
        <v>38473</v>
      </c>
      <c r="C87" s="18">
        <f>VLOOKUP($B87,'Data Consensus annual'!$BH$9:$BN$215,'per month Consensus'!C$1,FALSE)</f>
        <v>1.8349719725432068</v>
      </c>
      <c r="D87" s="18">
        <f>VLOOKUP($B87,'Data Consensus annual'!$BH$9:$BN$215,'per month Consensus'!D$1,FALSE)</f>
        <v>1.684148270163053</v>
      </c>
      <c r="E87" s="18" t="str">
        <f>VLOOKUP($B87,'Data Consensus annual'!$BH$9:$BN$215,'per month Consensus'!E$1)</f>
        <v/>
      </c>
      <c r="F87" s="18" t="str">
        <f>VLOOKUP($B87,'Data Consensus annual'!$BH$9:$BN$215,'per month Consensus'!F$1)</f>
        <v/>
      </c>
      <c r="G87" s="18" t="str">
        <f>VLOOKUP($B87,'Data Consensus annual'!$BH$9:$BN$215,'per month Consensus'!G$1)</f>
        <v/>
      </c>
      <c r="H87" s="18" t="str">
        <f>VLOOKUP($B87,'Data Consensus annual'!$BH$9:$BN$215,'per month Consensus'!H$1)</f>
        <v/>
      </c>
      <c r="I87" s="5"/>
      <c r="J87" s="27"/>
      <c r="K87" s="5"/>
      <c r="L87" s="5"/>
      <c r="M87" s="5"/>
      <c r="N87" s="5"/>
      <c r="CE87" s="14">
        <v>38473</v>
      </c>
      <c r="CF87" s="18" t="str">
        <f>IF(ISNA(VLOOKUP($CE87,'quarters Consensus'!$FV$9:$GC$60,'per month Consensus'!J$1,FALSE)),"",VLOOKUP($CE87,'quarters Consensus'!$FV$9:$GC$60,'per month Consensus'!J$1,FALSE))</f>
        <v/>
      </c>
      <c r="CG87" s="18" t="str">
        <f>IF(ISNA(VLOOKUP($CE87,'quarters Consensus'!$FV$9:$GC$60,'per month Consensus'!K$1,FALSE)),"",VLOOKUP($CE87,'quarters Consensus'!$FV$9:$GC$60,'per month Consensus'!K$1,FALSE))</f>
        <v/>
      </c>
      <c r="CH87" s="18" t="str">
        <f>IF(ISNA(VLOOKUP($CE87,'quarters Consensus'!$FV$9:$GC$60,'per month Consensus'!L$1,FALSE)),"",VLOOKUP($CE87,'quarters Consensus'!$FV$9:$GC$60,'per month Consensus'!L$1,FALSE))</f>
        <v/>
      </c>
      <c r="CI87" s="18" t="str">
        <f>IF(ISNA(VLOOKUP($CE87,'quarters Consensus'!$FV$9:$GC$60,'per month Consensus'!M$1,FALSE)),"",VLOOKUP($CE87,'quarters Consensus'!$FV$9:$GC$60,'per month Consensus'!M$1,FALSE))</f>
        <v/>
      </c>
      <c r="CJ87" s="18" t="str">
        <f>IF(ISNA(VLOOKUP($CE87,'quarters Consensus'!$FV$9:$GC$60,'per month Consensus'!N$1,FALSE)),"",VLOOKUP($CE87,'quarters Consensus'!$FV$9:$GC$60,'per month Consensus'!N$1,FALSE))</f>
        <v/>
      </c>
      <c r="CK87" s="18" t="str">
        <f>IF(ISNA(VLOOKUP($CE87,'quarters Consensus'!$FV$9:$GC$60,'per month Consensus'!O$1,FALSE)),"",VLOOKUP($CE87,'quarters Consensus'!$FV$9:$GC$60,'per month Consensus'!O$1,FALSE))</f>
        <v/>
      </c>
      <c r="CL87" s="18" t="str">
        <f>IF(ISNA(VLOOKUP($CE87,'quarters Consensus'!$FV$9:$GC$60,'per month Consensus'!P$1,FALSE)),"",VLOOKUP($CE87,'quarters Consensus'!$FV$9:$GC$60,'per month Consensus'!P$1,FALSE))</f>
        <v/>
      </c>
      <c r="CM87" s="18">
        <f>IF(ISNA(INDEX('annual Consensus'!$C$4:$AE$210,MATCH('per month Consensus'!$CE87,'annual Consensus'!$B$4:$B$210,0),MATCH('per month Consensus'!CM$4,'annual Consensus'!$C$3:$AE$3,0))),"",INDEX('annual Consensus'!$C$4:$AE$210,MATCH('per month Consensus'!$CE87,'annual Consensus'!$B$4:$B$210,0),MATCH('per month Consensus'!CM$4,'annual Consensus'!$C$3:$AE$3,0)))</f>
        <v>1.8349719725432068</v>
      </c>
      <c r="CN87" s="18">
        <f>IF(ISNA(INDEX('annual Consensus'!$C$4:$AE$210,MATCH('per month Consensus'!$CE87,'annual Consensus'!$B$4:$B$210,0),MATCH('per month Consensus'!CN$4,'annual Consensus'!$C$3:$AE$3,0))),"",INDEX('annual Consensus'!$C$4:$AE$210,MATCH('per month Consensus'!$CE87,'annual Consensus'!$B$4:$B$210,0),MATCH('per month Consensus'!CN$4,'annual Consensus'!$C$3:$AE$3,0)))</f>
        <v>0</v>
      </c>
      <c r="CO87" s="18">
        <f>IF(ISNA(INDEX('annual Consensus'!$C$4:$AE$210,MATCH('per month Consensus'!$CE87,'annual Consensus'!$B$4:$B$210,0),MATCH('per month Consensus'!CO$4,'annual Consensus'!$C$3:$AE$3,0))),"",INDEX('annual Consensus'!$C$4:$AE$210,MATCH('per month Consensus'!$CE87,'annual Consensus'!$B$4:$B$210,0),MATCH('per month Consensus'!CO$4,'annual Consensus'!$C$3:$AE$3,0)))</f>
        <v>0</v>
      </c>
      <c r="CP87" s="18">
        <f>IF(ISNA(INDEX('annual Consensus'!$C$4:$AE$210,MATCH('per month Consensus'!$CE87,'annual Consensus'!$B$4:$B$210,0),MATCH('per month Consensus'!CP$4,'annual Consensus'!$C$3:$AE$3,0))),"",INDEX('annual Consensus'!$C$4:$AE$210,MATCH('per month Consensus'!$CE87,'annual Consensus'!$B$4:$B$210,0),MATCH('per month Consensus'!CP$4,'annual Consensus'!$C$3:$AE$3,0)))</f>
        <v>0</v>
      </c>
      <c r="CQ87" s="18">
        <f>IF(ISNA(INDEX('annual Consensus'!$C$4:$AE$210,MATCH('per month Consensus'!$CE87,'annual Consensus'!$B$4:$B$210,0),MATCH('per month Consensus'!CQ$4,'annual Consensus'!$C$3:$AE$3,0))),"",INDEX('annual Consensus'!$C$4:$AE$210,MATCH('per month Consensus'!$CE87,'annual Consensus'!$B$4:$B$210,0),MATCH('per month Consensus'!CQ$4,'annual Consensus'!$C$3:$AE$3,0)))</f>
        <v>0</v>
      </c>
      <c r="CR87" s="18">
        <f>IF(ISNA(INDEX('annual Consensus'!$C$4:$AE$210,MATCH('per month Consensus'!$CE87,'annual Consensus'!$B$4:$B$210,0),MATCH('per month Consensus'!CR$4,'annual Consensus'!$C$3:$AE$3,0))),"",INDEX('annual Consensus'!$C$4:$AE$210,MATCH('per month Consensus'!$CE87,'annual Consensus'!$B$4:$B$210,0),MATCH('per month Consensus'!CR$4,'annual Consensus'!$C$3:$AE$3,0)))</f>
        <v>0</v>
      </c>
      <c r="CS87" s="18">
        <f>IF(ISNA(INDEX('annual Consensus'!$C$4:$AE$210,MATCH('per month Consensus'!$CE87,'annual Consensus'!$B$4:$B$210,0),MATCH('per month Consensus'!CS$4,'annual Consensus'!$C$3:$AE$3,0))),"",INDEX('annual Consensus'!$C$4:$AE$210,MATCH('per month Consensus'!$CE87,'annual Consensus'!$B$4:$B$210,0),MATCH('per month Consensus'!CS$4,'annual Consensus'!$C$3:$AE$3,0)))</f>
        <v>0</v>
      </c>
      <c r="CT87" s="18">
        <f>IF(ISNA(INDEX('annual Consensus'!$C$4:$AE$210,MATCH('per month Consensus'!$CE87,'annual Consensus'!$B$4:$B$210,0),MATCH('per month Consensus'!CT$4,'annual Consensus'!$C$3:$AE$3,0))),"",INDEX('annual Consensus'!$C$4:$AE$210,MATCH('per month Consensus'!$CE87,'annual Consensus'!$B$4:$B$210,0),MATCH('per month Consensus'!CT$4,'annual Consensus'!$C$3:$AE$3,0)))</f>
        <v>0</v>
      </c>
      <c r="CU87" s="18">
        <f>IF(ISNA(INDEX('annual Consensus'!$C$4:$AE$210,MATCH('per month Consensus'!$CE87,'annual Consensus'!$B$4:$B$210,0),MATCH('per month Consensus'!CU$4,'annual Consensus'!$C$3:$AE$3,0))),"",INDEX('annual Consensus'!$C$4:$AE$210,MATCH('per month Consensus'!$CE87,'annual Consensus'!$B$4:$B$210,0),MATCH('per month Consensus'!CU$4,'annual Consensus'!$C$3:$AE$3,0)))</f>
        <v>1.684148270163053</v>
      </c>
      <c r="CV87" s="18">
        <f>IF(ISNA(INDEX('annual Consensus'!$C$4:$AE$210,MATCH('per month Consensus'!$CE87,'annual Consensus'!$B$4:$B$210,0),MATCH('per month Consensus'!CV$4,'annual Consensus'!$C$3:$AE$3,0))),"",INDEX('annual Consensus'!$C$4:$AE$210,MATCH('per month Consensus'!$CE87,'annual Consensus'!$B$4:$B$210,0),MATCH('per month Consensus'!CV$4,'annual Consensus'!$C$3:$AE$3,0)))</f>
        <v>0</v>
      </c>
      <c r="CW87" s="18">
        <f>IF(ISNA(INDEX('annual Consensus'!$C$4:$AE$210,MATCH('per month Consensus'!$CE87,'annual Consensus'!$B$4:$B$210,0),MATCH('per month Consensus'!CW$4,'annual Consensus'!$C$3:$AE$3,0))),"",INDEX('annual Consensus'!$C$4:$AE$210,MATCH('per month Consensus'!$CE87,'annual Consensus'!$B$4:$B$210,0),MATCH('per month Consensus'!CW$4,'annual Consensus'!$C$3:$AE$3,0)))</f>
        <v>0</v>
      </c>
      <c r="CX87" s="18">
        <f>IF(ISNA(INDEX('annual Consensus'!$C$4:$AE$210,MATCH('per month Consensus'!$CE87,'annual Consensus'!$B$4:$B$210,0),MATCH('per month Consensus'!CX$4,'annual Consensus'!$C$3:$AE$3,0))),"",INDEX('annual Consensus'!$C$4:$AE$210,MATCH('per month Consensus'!$CE87,'annual Consensus'!$B$4:$B$210,0),MATCH('per month Consensus'!CX$4,'annual Consensus'!$C$3:$AE$3,0)))</f>
        <v>0</v>
      </c>
      <c r="CY87" s="18">
        <f>IF(ISNA(INDEX('annual Consensus'!$C$4:$AE$210,MATCH('per month Consensus'!$CE87,'annual Consensus'!$B$4:$B$210,0),MATCH('per month Consensus'!CY$4,'annual Consensus'!$C$3:$AE$3,0))),"",INDEX('annual Consensus'!$C$4:$AE$210,MATCH('per month Consensus'!$CE87,'annual Consensus'!$B$4:$B$210,0),MATCH('per month Consensus'!CY$4,'annual Consensus'!$C$3:$AE$3,0)))</f>
        <v>0</v>
      </c>
      <c r="CZ87" s="18">
        <f>IF(ISNA(INDEX('annual Consensus'!$C$4:$AE$210,MATCH('per month Consensus'!$CE87,'annual Consensus'!$B$4:$B$210,0),MATCH('per month Consensus'!CZ$4,'annual Consensus'!$C$3:$AE$3,0))),"",INDEX('annual Consensus'!$C$4:$AE$210,MATCH('per month Consensus'!$CE87,'annual Consensus'!$B$4:$B$210,0),MATCH('per month Consensus'!CZ$4,'annual Consensus'!$C$3:$AE$3,0)))</f>
        <v>0</v>
      </c>
      <c r="DA87" s="18">
        <f>IF(ISNA(INDEX('annual Consensus'!$C$4:$AE$210,MATCH('per month Consensus'!$CE87,'annual Consensus'!$B$4:$B$210,0),MATCH('per month Consensus'!DA$4,'annual Consensus'!$C$3:$AE$3,0))),"",INDEX('annual Consensus'!$C$4:$AE$210,MATCH('per month Consensus'!$CE87,'annual Consensus'!$B$4:$B$210,0),MATCH('per month Consensus'!DA$4,'annual Consensus'!$C$3:$AE$3,0)))</f>
        <v>0</v>
      </c>
      <c r="DB87" s="18">
        <f>IF(ISNA(INDEX('annual Consensus'!$C$4:$AE$210,MATCH('per month Consensus'!$CE87,'annual Consensus'!$B$4:$B$210,0),MATCH('per month Consensus'!DB$4,'annual Consensus'!$C$3:$AE$3,0))),"",INDEX('annual Consensus'!$C$4:$AE$210,MATCH('per month Consensus'!$CE87,'annual Consensus'!$B$4:$B$210,0),MATCH('per month Consensus'!DB$4,'annual Consensus'!$C$3:$AE$3,0)))</f>
        <v>0</v>
      </c>
      <c r="DC87" s="18">
        <f>IF(ISNA(INDEX('annual Consensus'!$C$4:$AE$210,MATCH('per month Consensus'!$CE87,'annual Consensus'!$B$4:$B$210,0),MATCH('per month Consensus'!DC$4,'annual Consensus'!$C$3:$AE$3,0))),"",INDEX('annual Consensus'!$C$4:$AE$210,MATCH('per month Consensus'!$CE87,'annual Consensus'!$B$4:$B$210,0),MATCH('per month Consensus'!DC$4,'annual Consensus'!$C$3:$AE$3,0)))</f>
        <v>0</v>
      </c>
      <c r="DD87" s="18">
        <f>IF(ISNA(INDEX('annual Consensus'!$C$4:$AE$210,MATCH('per month Consensus'!$CE87,'annual Consensus'!$B$4:$B$210,0),MATCH('per month Consensus'!DD$4,'annual Consensus'!$C$3:$AE$3,0))),"",INDEX('annual Consensus'!$C$4:$AE$210,MATCH('per month Consensus'!$CE87,'annual Consensus'!$B$4:$B$210,0),MATCH('per month Consensus'!DD$4,'annual Consensus'!$C$3:$AE$3,0)))</f>
        <v>0</v>
      </c>
      <c r="DE87" s="18">
        <f>IF(ISNA(INDEX('annual Consensus'!$C$4:$AE$210,MATCH('per month Consensus'!$CE87,'annual Consensus'!$B$4:$B$210,0),MATCH('per month Consensus'!DE$4,'annual Consensus'!$C$3:$AE$3,0))),"",INDEX('annual Consensus'!$C$4:$AE$210,MATCH('per month Consensus'!$CE87,'annual Consensus'!$B$4:$B$210,0),MATCH('per month Consensus'!DE$4,'annual Consensus'!$C$3:$AE$3,0)))</f>
        <v>0</v>
      </c>
      <c r="DF87" s="18">
        <f>IF(ISNA(INDEX('annual Consensus'!$C$4:$AE$210,MATCH('per month Consensus'!$CE87,'annual Consensus'!$B$4:$B$210,0),MATCH('per month Consensus'!DF$4,'annual Consensus'!$C$3:$AE$3,0))),"",INDEX('annual Consensus'!$C$4:$AE$210,MATCH('per month Consensus'!$CE87,'annual Consensus'!$B$4:$B$210,0),MATCH('per month Consensus'!DF$4,'annual Consensus'!$C$3:$AE$3,0)))</f>
        <v>0</v>
      </c>
      <c r="DG87" s="18">
        <f>IF(ISNA(INDEX('annual Consensus'!$C$4:$AE$210,MATCH('per month Consensus'!$CE87,'annual Consensus'!$B$4:$B$210,0),MATCH('per month Consensus'!DG$4,'annual Consensus'!$C$3:$AE$3,0))),"",INDEX('annual Consensus'!$C$4:$AE$210,MATCH('per month Consensus'!$CE87,'annual Consensus'!$B$4:$B$210,0),MATCH('per month Consensus'!DG$4,'annual Consensus'!$C$3:$AE$3,0)))</f>
        <v>0</v>
      </c>
      <c r="DH87" s="18">
        <f>IF(ISNA(INDEX('annual Consensus'!$C$4:$AE$210,MATCH('per month Consensus'!$CE87,'annual Consensus'!$B$4:$B$210,0),MATCH('per month Consensus'!DH$4,'annual Consensus'!$C$3:$AE$3,0))),"",INDEX('annual Consensus'!$C$4:$AE$210,MATCH('per month Consensus'!$CE87,'annual Consensus'!$B$4:$B$210,0),MATCH('per month Consensus'!DH$4,'annual Consensus'!$C$3:$AE$3,0)))</f>
        <v>0</v>
      </c>
      <c r="DI87" s="18">
        <f>IF(ISNA(INDEX('annual Consensus'!$C$4:$AE$210,MATCH('per month Consensus'!$CE87,'annual Consensus'!$B$4:$B$210,0),MATCH('per month Consensus'!DI$4,'annual Consensus'!$C$3:$AE$3,0))),"",INDEX('annual Consensus'!$C$4:$AE$210,MATCH('per month Consensus'!$CE87,'annual Consensus'!$B$4:$B$210,0),MATCH('per month Consensus'!DI$4,'annual Consensus'!$C$3:$AE$3,0)))</f>
        <v>0</v>
      </c>
      <c r="DJ87" s="18">
        <f>IF(ISNA(INDEX('annual Consensus'!$C$4:$AE$210,MATCH('per month Consensus'!$CE87,'annual Consensus'!$B$4:$B$210,0),MATCH('per month Consensus'!DJ$4,'annual Consensus'!$C$3:$AE$3,0))),"",INDEX('annual Consensus'!$C$4:$AE$210,MATCH('per month Consensus'!$CE87,'annual Consensus'!$B$4:$B$210,0),MATCH('per month Consensus'!DJ$4,'annual Consensus'!$C$3:$AE$3,0)))</f>
        <v>0</v>
      </c>
      <c r="DK87" s="18">
        <f>IF(ISNA(INDEX('annual Consensus'!$C$4:$AE$210,MATCH('per month Consensus'!$CE87,'annual Consensus'!$B$4:$B$210,0),MATCH('per month Consensus'!DK$4,'annual Consensus'!$C$3:$AE$3,0))),"",INDEX('annual Consensus'!$C$4:$AE$210,MATCH('per month Consensus'!$CE87,'annual Consensus'!$B$4:$B$210,0),MATCH('per month Consensus'!DK$4,'annual Consensus'!$C$3:$AE$3,0)))</f>
        <v>0</v>
      </c>
      <c r="DL87" s="18">
        <f>IF(ISNA(INDEX('annual Consensus'!$C$4:$AE$210,MATCH('per month Consensus'!$CE87,'annual Consensus'!$B$4:$B$210,0),MATCH('per month Consensus'!DL$4,'annual Consensus'!$C$3:$AE$3,0))),"",INDEX('annual Consensus'!$C$4:$AE$210,MATCH('per month Consensus'!$CE87,'annual Consensus'!$B$4:$B$210,0),MATCH('per month Consensus'!DL$4,'annual Consensus'!$C$3:$AE$3,0)))</f>
        <v>0</v>
      </c>
      <c r="DM87" s="18">
        <f>IF(ISNA(INDEX('annual Consensus'!$C$4:$AE$210,MATCH('per month Consensus'!$CE87,'annual Consensus'!$B$4:$B$210,0),MATCH('per month Consensus'!DM$4,'annual Consensus'!$C$3:$AE$3,0))),"",INDEX('annual Consensus'!$C$4:$AE$210,MATCH('per month Consensus'!$CE87,'annual Consensus'!$B$4:$B$210,0),MATCH('per month Consensus'!DM$4,'annual Consensus'!$C$3:$AE$3,0)))</f>
        <v>0</v>
      </c>
      <c r="DN87" s="18">
        <f>IF(ISNA(INDEX('annual Consensus'!$C$4:$AE$210,MATCH('per month Consensus'!$CE87,'annual Consensus'!$B$4:$B$210,0),MATCH('per month Consensus'!DN$4,'annual Consensus'!$C$3:$AE$3,0))),"",INDEX('annual Consensus'!$C$4:$AE$210,MATCH('per month Consensus'!$CE87,'annual Consensus'!$B$4:$B$210,0),MATCH('per month Consensus'!DN$4,'annual Consensus'!$C$3:$AE$3,0)))</f>
        <v>0</v>
      </c>
      <c r="DO87" s="18">
        <f>IF(ISNA(INDEX('annual Consensus'!$C$4:$AE$210,MATCH('per month Consensus'!$CE87,'annual Consensus'!$B$4:$B$210,0),MATCH('per month Consensus'!DO$4,'annual Consensus'!$C$3:$AE$3,0))),"",INDEX('annual Consensus'!$C$4:$AE$210,MATCH('per month Consensus'!$CE87,'annual Consensus'!$B$4:$B$210,0),MATCH('per month Consensus'!DO$4,'annual Consensus'!$C$3:$AE$3,0)))</f>
        <v>0</v>
      </c>
      <c r="DR87" s="18">
        <f t="shared" si="36"/>
        <v>1.8349719725432068</v>
      </c>
      <c r="DS87" s="18" t="str">
        <f t="shared" si="37"/>
        <v/>
      </c>
      <c r="DT87" s="18" t="str">
        <f t="shared" si="38"/>
        <v/>
      </c>
      <c r="DU87" s="18" t="str">
        <f t="shared" si="39"/>
        <v/>
      </c>
      <c r="DV87" s="18" t="str">
        <f t="shared" si="40"/>
        <v/>
      </c>
      <c r="DW87" s="18" t="str">
        <f t="shared" si="41"/>
        <v/>
      </c>
      <c r="DX87" s="18" t="str">
        <f t="shared" si="42"/>
        <v/>
      </c>
      <c r="DY87" s="18" t="str">
        <f t="shared" si="43"/>
        <v/>
      </c>
      <c r="DZ87" s="18">
        <f t="shared" si="44"/>
        <v>1.684148270163053</v>
      </c>
      <c r="EA87" s="18" t="str">
        <f t="shared" si="45"/>
        <v/>
      </c>
      <c r="EB87" s="18" t="str">
        <f t="shared" si="46"/>
        <v/>
      </c>
      <c r="EC87" s="18" t="str">
        <f t="shared" si="47"/>
        <v/>
      </c>
      <c r="ED87" s="18" t="str">
        <f t="shared" si="48"/>
        <v/>
      </c>
      <c r="EE87" s="18" t="str">
        <f t="shared" si="49"/>
        <v/>
      </c>
      <c r="EF87" s="18" t="str">
        <f t="shared" si="50"/>
        <v/>
      </c>
      <c r="EG87" s="18" t="str">
        <f t="shared" si="51"/>
        <v/>
      </c>
      <c r="EH87" s="18" t="str">
        <f t="shared" si="52"/>
        <v/>
      </c>
      <c r="EI87" s="18" t="str">
        <f t="shared" si="53"/>
        <v/>
      </c>
      <c r="EJ87" s="18" t="str">
        <f t="shared" si="54"/>
        <v/>
      </c>
      <c r="EK87" s="18" t="str">
        <f t="shared" si="55"/>
        <v/>
      </c>
      <c r="EL87" s="18" t="str">
        <f t="shared" si="56"/>
        <v/>
      </c>
      <c r="EM87" s="18" t="str">
        <f t="shared" si="57"/>
        <v/>
      </c>
      <c r="EN87" s="18" t="str">
        <f t="shared" si="58"/>
        <v/>
      </c>
      <c r="EO87" s="18" t="str">
        <f t="shared" si="59"/>
        <v/>
      </c>
      <c r="EP87" s="18" t="str">
        <f t="shared" si="60"/>
        <v/>
      </c>
      <c r="EQ87" s="18" t="str">
        <f t="shared" si="61"/>
        <v/>
      </c>
      <c r="ER87" s="18" t="str">
        <f t="shared" si="62"/>
        <v/>
      </c>
      <c r="ES87" s="18" t="str">
        <f t="shared" si="63"/>
        <v/>
      </c>
      <c r="ET87" s="18" t="str">
        <f t="shared" si="64"/>
        <v/>
      </c>
      <c r="EV87" s="86">
        <v>38473</v>
      </c>
      <c r="EW87" s="57" t="str">
        <f>IF(ISNA(VLOOKUP('per month Consensus'!$EV87,'5y averages Consensus'!$AG$9:$AK$36,'per month Consensus'!EW$2,FALSE)),"",VLOOKUP('per month Consensus'!$EV87,'5y averages Consensus'!$AG$9:$AK$36,'per month Consensus'!EW$2,FALSE))</f>
        <v/>
      </c>
      <c r="EX87" s="48" t="str">
        <f>IF(ISNA(VLOOKUP('per month Consensus'!$EV87,'5y averages Consensus'!$AG$9:$AK$36,'per month Consensus'!EX$2,FALSE)),"",VLOOKUP('per month Consensus'!$EV87,'5y averages Consensus'!$AG$9:$AK$36,'per month Consensus'!EX$2,FALSE))</f>
        <v/>
      </c>
      <c r="EY87" s="48" t="str">
        <f>IF(ISNA(VLOOKUP('per month Consensus'!$EV87,'5y averages Consensus'!$AG$9:$AK$36,'per month Consensus'!EY$2,FALSE)),"",VLOOKUP('per month Consensus'!$EV87,'5y averages Consensus'!$AG$9:$AK$36,'per month Consensus'!EY$2,FALSE))</f>
        <v/>
      </c>
      <c r="EZ87" s="49" t="str">
        <f>IF(ISNA(VLOOKUP('per month Consensus'!$EV87,'5y averages Consensus'!$AG$9:$AK$36,'per month Consensus'!EZ$2,FALSE)),"",VLOOKUP('per month Consensus'!$EV87,'5y averages Consensus'!$AG$9:$AK$36,'per month Consensus'!EZ$2,FALSE))</f>
        <v/>
      </c>
      <c r="FB87" s="53" t="str">
        <f t="shared" si="65"/>
        <v/>
      </c>
      <c r="FC87" s="53" t="str">
        <f t="shared" si="66"/>
        <v/>
      </c>
      <c r="FD87" s="53" t="str">
        <f t="shared" si="67"/>
        <v/>
      </c>
      <c r="FE87" s="53" t="str">
        <f t="shared" si="68"/>
        <v/>
      </c>
    </row>
    <row r="88" spans="2:161" x14ac:dyDescent="0.25">
      <c r="B88" s="22">
        <v>38838</v>
      </c>
      <c r="C88" s="18">
        <f>VLOOKUP($B88,'Data Consensus annual'!$BH$9:$BN$215,'per month Consensus'!C$1,FALSE)</f>
        <v>2.1126764093551009</v>
      </c>
      <c r="D88" s="18">
        <f>VLOOKUP($B88,'Data Consensus annual'!$BH$9:$BN$215,'per month Consensus'!D$1,FALSE)</f>
        <v>2.077069015393866</v>
      </c>
      <c r="E88" s="18" t="str">
        <f>VLOOKUP($B88,'Data Consensus annual'!$BH$9:$BN$215,'per month Consensus'!E$1)</f>
        <v/>
      </c>
      <c r="F88" s="18" t="str">
        <f>VLOOKUP($B88,'Data Consensus annual'!$BH$9:$BN$215,'per month Consensus'!F$1)</f>
        <v/>
      </c>
      <c r="G88" s="18" t="str">
        <f>VLOOKUP($B88,'Data Consensus annual'!$BH$9:$BN$215,'per month Consensus'!G$1)</f>
        <v/>
      </c>
      <c r="H88" s="18" t="str">
        <f>VLOOKUP($B88,'Data Consensus annual'!$BH$9:$BN$215,'per month Consensus'!H$1)</f>
        <v/>
      </c>
      <c r="I88" s="5"/>
      <c r="J88" s="27"/>
      <c r="K88" s="5"/>
      <c r="L88" s="5"/>
      <c r="M88" s="5"/>
      <c r="N88" s="5"/>
      <c r="CE88" s="14">
        <v>38504</v>
      </c>
      <c r="CF88" s="18">
        <f>IF(ISNA(VLOOKUP($CE88,'quarters Consensus'!$FV$9:$GC$60,'per month Consensus'!J$1,FALSE)),"",VLOOKUP($CE88,'quarters Consensus'!$FV$9:$GC$60,'per month Consensus'!J$1,FALSE))</f>
        <v>1.9</v>
      </c>
      <c r="CG88" s="18">
        <f>IF(ISNA(VLOOKUP($CE88,'quarters Consensus'!$FV$9:$GC$60,'per month Consensus'!K$1,FALSE)),"",VLOOKUP($CE88,'quarters Consensus'!$FV$9:$GC$60,'per month Consensus'!K$1,FALSE))</f>
        <v>1.8</v>
      </c>
      <c r="CH88" s="18">
        <f>IF(ISNA(VLOOKUP($CE88,'quarters Consensus'!$FV$9:$GC$60,'per month Consensus'!L$1,FALSE)),"",VLOOKUP($CE88,'quarters Consensus'!$FV$9:$GC$60,'per month Consensus'!L$1,FALSE))</f>
        <v>1.8</v>
      </c>
      <c r="CI88" s="18">
        <f>IF(ISNA(VLOOKUP($CE88,'quarters Consensus'!$FV$9:$GC$60,'per month Consensus'!M$1,FALSE)),"",VLOOKUP($CE88,'quarters Consensus'!$FV$9:$GC$60,'per month Consensus'!M$1,FALSE))</f>
        <v>1.6</v>
      </c>
      <c r="CJ88" s="18">
        <f>IF(ISNA(VLOOKUP($CE88,'quarters Consensus'!$FV$9:$GC$60,'per month Consensus'!N$1,FALSE)),"",VLOOKUP($CE88,'quarters Consensus'!$FV$9:$GC$60,'per month Consensus'!N$1,FALSE))</f>
        <v>1.6</v>
      </c>
      <c r="CK88" s="18">
        <f>IF(ISNA(VLOOKUP($CE88,'quarters Consensus'!$FV$9:$GC$60,'per month Consensus'!O$1,FALSE)),"",VLOOKUP($CE88,'quarters Consensus'!$FV$9:$GC$60,'per month Consensus'!O$1,FALSE))</f>
        <v>1.6</v>
      </c>
      <c r="CL88" s="18"/>
      <c r="CM88" s="18">
        <f>IF(ISNA(INDEX('annual Consensus'!$C$4:$AE$210,MATCH('per month Consensus'!$CE88,'annual Consensus'!$B$4:$B$210,0),MATCH('per month Consensus'!CM$4,'annual Consensus'!$C$3:$AE$3,0))),"",INDEX('annual Consensus'!$C$4:$AE$210,MATCH('per month Consensus'!$CE88,'annual Consensus'!$B$4:$B$210,0),MATCH('per month Consensus'!CM$4,'annual Consensus'!$C$3:$AE$3,0)))</f>
        <v>1.9114435739107511</v>
      </c>
      <c r="CN88" s="18">
        <f>IF(ISNA(INDEX('annual Consensus'!$C$4:$AE$210,MATCH('per month Consensus'!$CE88,'annual Consensus'!$B$4:$B$210,0),MATCH('per month Consensus'!CN$4,'annual Consensus'!$C$3:$AE$3,0))),"",INDEX('annual Consensus'!$C$4:$AE$210,MATCH('per month Consensus'!$CE88,'annual Consensus'!$B$4:$B$210,0),MATCH('per month Consensus'!CN$4,'annual Consensus'!$C$3:$AE$3,0)))</f>
        <v>0</v>
      </c>
      <c r="CO88" s="18">
        <f>IF(ISNA(INDEX('annual Consensus'!$C$4:$AE$210,MATCH('per month Consensus'!$CE88,'annual Consensus'!$B$4:$B$210,0),MATCH('per month Consensus'!CO$4,'annual Consensus'!$C$3:$AE$3,0))),"",INDEX('annual Consensus'!$C$4:$AE$210,MATCH('per month Consensus'!$CE88,'annual Consensus'!$B$4:$B$210,0),MATCH('per month Consensus'!CO$4,'annual Consensus'!$C$3:$AE$3,0)))</f>
        <v>0</v>
      </c>
      <c r="CP88" s="18">
        <f>IF(ISNA(INDEX('annual Consensus'!$C$4:$AE$210,MATCH('per month Consensus'!$CE88,'annual Consensus'!$B$4:$B$210,0),MATCH('per month Consensus'!CP$4,'annual Consensus'!$C$3:$AE$3,0))),"",INDEX('annual Consensus'!$C$4:$AE$210,MATCH('per month Consensus'!$CE88,'annual Consensus'!$B$4:$B$210,0),MATCH('per month Consensus'!CP$4,'annual Consensus'!$C$3:$AE$3,0)))</f>
        <v>0</v>
      </c>
      <c r="CQ88" s="18">
        <f>IF(ISNA(INDEX('annual Consensus'!$C$4:$AE$210,MATCH('per month Consensus'!$CE88,'annual Consensus'!$B$4:$B$210,0),MATCH('per month Consensus'!CQ$4,'annual Consensus'!$C$3:$AE$3,0))),"",INDEX('annual Consensus'!$C$4:$AE$210,MATCH('per month Consensus'!$CE88,'annual Consensus'!$B$4:$B$210,0),MATCH('per month Consensus'!CQ$4,'annual Consensus'!$C$3:$AE$3,0)))</f>
        <v>0</v>
      </c>
      <c r="CR88" s="18">
        <f>IF(ISNA(INDEX('annual Consensus'!$C$4:$AE$210,MATCH('per month Consensus'!$CE88,'annual Consensus'!$B$4:$B$210,0),MATCH('per month Consensus'!CR$4,'annual Consensus'!$C$3:$AE$3,0))),"",INDEX('annual Consensus'!$C$4:$AE$210,MATCH('per month Consensus'!$CE88,'annual Consensus'!$B$4:$B$210,0),MATCH('per month Consensus'!CR$4,'annual Consensus'!$C$3:$AE$3,0)))</f>
        <v>0</v>
      </c>
      <c r="CS88" s="18">
        <f>IF(ISNA(INDEX('annual Consensus'!$C$4:$AE$210,MATCH('per month Consensus'!$CE88,'annual Consensus'!$B$4:$B$210,0),MATCH('per month Consensus'!CS$4,'annual Consensus'!$C$3:$AE$3,0))),"",INDEX('annual Consensus'!$C$4:$AE$210,MATCH('per month Consensus'!$CE88,'annual Consensus'!$B$4:$B$210,0),MATCH('per month Consensus'!CS$4,'annual Consensus'!$C$3:$AE$3,0)))</f>
        <v>0</v>
      </c>
      <c r="CT88" s="18">
        <f>IF(ISNA(INDEX('annual Consensus'!$C$4:$AE$210,MATCH('per month Consensus'!$CE88,'annual Consensus'!$B$4:$B$210,0),MATCH('per month Consensus'!CT$4,'annual Consensus'!$C$3:$AE$3,0))),"",INDEX('annual Consensus'!$C$4:$AE$210,MATCH('per month Consensus'!$CE88,'annual Consensus'!$B$4:$B$210,0),MATCH('per month Consensus'!CT$4,'annual Consensus'!$C$3:$AE$3,0)))</f>
        <v>1.6582323526060909</v>
      </c>
      <c r="CU88" s="18">
        <f>IF(ISNA(INDEX('annual Consensus'!$C$4:$AE$210,MATCH('per month Consensus'!$CE88,'annual Consensus'!$B$4:$B$210,0),MATCH('per month Consensus'!CU$4,'annual Consensus'!$C$3:$AE$3,0))),"",INDEX('annual Consensus'!$C$4:$AE$210,MATCH('per month Consensus'!$CE88,'annual Consensus'!$B$4:$B$210,0),MATCH('per month Consensus'!CU$4,'annual Consensus'!$C$3:$AE$3,0)))</f>
        <v>0</v>
      </c>
      <c r="CV88" s="18">
        <f>IF(ISNA(INDEX('annual Consensus'!$C$4:$AE$210,MATCH('per month Consensus'!$CE88,'annual Consensus'!$B$4:$B$210,0),MATCH('per month Consensus'!CV$4,'annual Consensus'!$C$3:$AE$3,0))),"",INDEX('annual Consensus'!$C$4:$AE$210,MATCH('per month Consensus'!$CE88,'annual Consensus'!$B$4:$B$210,0),MATCH('per month Consensus'!CV$4,'annual Consensus'!$C$3:$AE$3,0)))</f>
        <v>0</v>
      </c>
      <c r="CW88" s="18">
        <f>IF(ISNA(INDEX('annual Consensus'!$C$4:$AE$210,MATCH('per month Consensus'!$CE88,'annual Consensus'!$B$4:$B$210,0),MATCH('per month Consensus'!CW$4,'annual Consensus'!$C$3:$AE$3,0))),"",INDEX('annual Consensus'!$C$4:$AE$210,MATCH('per month Consensus'!$CE88,'annual Consensus'!$B$4:$B$210,0),MATCH('per month Consensus'!CW$4,'annual Consensus'!$C$3:$AE$3,0)))</f>
        <v>0</v>
      </c>
      <c r="CX88" s="18">
        <f>IF(ISNA(INDEX('annual Consensus'!$C$4:$AE$210,MATCH('per month Consensus'!$CE88,'annual Consensus'!$B$4:$B$210,0),MATCH('per month Consensus'!CX$4,'annual Consensus'!$C$3:$AE$3,0))),"",INDEX('annual Consensus'!$C$4:$AE$210,MATCH('per month Consensus'!$CE88,'annual Consensus'!$B$4:$B$210,0),MATCH('per month Consensus'!CX$4,'annual Consensus'!$C$3:$AE$3,0)))</f>
        <v>0</v>
      </c>
      <c r="CY88" s="18">
        <f>IF(ISNA(INDEX('annual Consensus'!$C$4:$AE$210,MATCH('per month Consensus'!$CE88,'annual Consensus'!$B$4:$B$210,0),MATCH('per month Consensus'!CY$4,'annual Consensus'!$C$3:$AE$3,0))),"",INDEX('annual Consensus'!$C$4:$AE$210,MATCH('per month Consensus'!$CE88,'annual Consensus'!$B$4:$B$210,0),MATCH('per month Consensus'!CY$4,'annual Consensus'!$C$3:$AE$3,0)))</f>
        <v>0</v>
      </c>
      <c r="CZ88" s="18">
        <f>IF(ISNA(INDEX('annual Consensus'!$C$4:$AE$210,MATCH('per month Consensus'!$CE88,'annual Consensus'!$B$4:$B$210,0),MATCH('per month Consensus'!CZ$4,'annual Consensus'!$C$3:$AE$3,0))),"",INDEX('annual Consensus'!$C$4:$AE$210,MATCH('per month Consensus'!$CE88,'annual Consensus'!$B$4:$B$210,0),MATCH('per month Consensus'!CZ$4,'annual Consensus'!$C$3:$AE$3,0)))</f>
        <v>0</v>
      </c>
      <c r="DA88" s="18">
        <f>IF(ISNA(INDEX('annual Consensus'!$C$4:$AE$210,MATCH('per month Consensus'!$CE88,'annual Consensus'!$B$4:$B$210,0),MATCH('per month Consensus'!DA$4,'annual Consensus'!$C$3:$AE$3,0))),"",INDEX('annual Consensus'!$C$4:$AE$210,MATCH('per month Consensus'!$CE88,'annual Consensus'!$B$4:$B$210,0),MATCH('per month Consensus'!DA$4,'annual Consensus'!$C$3:$AE$3,0)))</f>
        <v>0</v>
      </c>
      <c r="DB88" s="18">
        <f>IF(ISNA(INDEX('annual Consensus'!$C$4:$AE$210,MATCH('per month Consensus'!$CE88,'annual Consensus'!$B$4:$B$210,0),MATCH('per month Consensus'!DB$4,'annual Consensus'!$C$3:$AE$3,0))),"",INDEX('annual Consensus'!$C$4:$AE$210,MATCH('per month Consensus'!$CE88,'annual Consensus'!$B$4:$B$210,0),MATCH('per month Consensus'!DB$4,'annual Consensus'!$C$3:$AE$3,0)))</f>
        <v>0</v>
      </c>
      <c r="DC88" s="18">
        <f>IF(ISNA(INDEX('annual Consensus'!$C$4:$AE$210,MATCH('per month Consensus'!$CE88,'annual Consensus'!$B$4:$B$210,0),MATCH('per month Consensus'!DC$4,'annual Consensus'!$C$3:$AE$3,0))),"",INDEX('annual Consensus'!$C$4:$AE$210,MATCH('per month Consensus'!$CE88,'annual Consensus'!$B$4:$B$210,0),MATCH('per month Consensus'!DC$4,'annual Consensus'!$C$3:$AE$3,0)))</f>
        <v>0</v>
      </c>
      <c r="DD88" s="18">
        <f>IF(ISNA(INDEX('annual Consensus'!$C$4:$AE$210,MATCH('per month Consensus'!$CE88,'annual Consensus'!$B$4:$B$210,0),MATCH('per month Consensus'!DD$4,'annual Consensus'!$C$3:$AE$3,0))),"",INDEX('annual Consensus'!$C$4:$AE$210,MATCH('per month Consensus'!$CE88,'annual Consensus'!$B$4:$B$210,0),MATCH('per month Consensus'!DD$4,'annual Consensus'!$C$3:$AE$3,0)))</f>
        <v>0</v>
      </c>
      <c r="DE88" s="18">
        <f>IF(ISNA(INDEX('annual Consensus'!$C$4:$AE$210,MATCH('per month Consensus'!$CE88,'annual Consensus'!$B$4:$B$210,0),MATCH('per month Consensus'!DE$4,'annual Consensus'!$C$3:$AE$3,0))),"",INDEX('annual Consensus'!$C$4:$AE$210,MATCH('per month Consensus'!$CE88,'annual Consensus'!$B$4:$B$210,0),MATCH('per month Consensus'!DE$4,'annual Consensus'!$C$3:$AE$3,0)))</f>
        <v>0</v>
      </c>
      <c r="DF88" s="18">
        <f>IF(ISNA(INDEX('annual Consensus'!$C$4:$AE$210,MATCH('per month Consensus'!$CE88,'annual Consensus'!$B$4:$B$210,0),MATCH('per month Consensus'!DF$4,'annual Consensus'!$C$3:$AE$3,0))),"",INDEX('annual Consensus'!$C$4:$AE$210,MATCH('per month Consensus'!$CE88,'annual Consensus'!$B$4:$B$210,0),MATCH('per month Consensus'!DF$4,'annual Consensus'!$C$3:$AE$3,0)))</f>
        <v>0</v>
      </c>
      <c r="DG88" s="18">
        <f>IF(ISNA(INDEX('annual Consensus'!$C$4:$AE$210,MATCH('per month Consensus'!$CE88,'annual Consensus'!$B$4:$B$210,0),MATCH('per month Consensus'!DG$4,'annual Consensus'!$C$3:$AE$3,0))),"",INDEX('annual Consensus'!$C$4:$AE$210,MATCH('per month Consensus'!$CE88,'annual Consensus'!$B$4:$B$210,0),MATCH('per month Consensus'!DG$4,'annual Consensus'!$C$3:$AE$3,0)))</f>
        <v>0</v>
      </c>
      <c r="DH88" s="18">
        <f>IF(ISNA(INDEX('annual Consensus'!$C$4:$AE$210,MATCH('per month Consensus'!$CE88,'annual Consensus'!$B$4:$B$210,0),MATCH('per month Consensus'!DH$4,'annual Consensus'!$C$3:$AE$3,0))),"",INDEX('annual Consensus'!$C$4:$AE$210,MATCH('per month Consensus'!$CE88,'annual Consensus'!$B$4:$B$210,0),MATCH('per month Consensus'!DH$4,'annual Consensus'!$C$3:$AE$3,0)))</f>
        <v>0</v>
      </c>
      <c r="DI88" s="18">
        <f>IF(ISNA(INDEX('annual Consensus'!$C$4:$AE$210,MATCH('per month Consensus'!$CE88,'annual Consensus'!$B$4:$B$210,0),MATCH('per month Consensus'!DI$4,'annual Consensus'!$C$3:$AE$3,0))),"",INDEX('annual Consensus'!$C$4:$AE$210,MATCH('per month Consensus'!$CE88,'annual Consensus'!$B$4:$B$210,0),MATCH('per month Consensus'!DI$4,'annual Consensus'!$C$3:$AE$3,0)))</f>
        <v>0</v>
      </c>
      <c r="DJ88" s="18">
        <f>IF(ISNA(INDEX('annual Consensus'!$C$4:$AE$210,MATCH('per month Consensus'!$CE88,'annual Consensus'!$B$4:$B$210,0),MATCH('per month Consensus'!DJ$4,'annual Consensus'!$C$3:$AE$3,0))),"",INDEX('annual Consensus'!$C$4:$AE$210,MATCH('per month Consensus'!$CE88,'annual Consensus'!$B$4:$B$210,0),MATCH('per month Consensus'!DJ$4,'annual Consensus'!$C$3:$AE$3,0)))</f>
        <v>0</v>
      </c>
      <c r="DK88" s="18">
        <f>IF(ISNA(INDEX('annual Consensus'!$C$4:$AE$210,MATCH('per month Consensus'!$CE88,'annual Consensus'!$B$4:$B$210,0),MATCH('per month Consensus'!DK$4,'annual Consensus'!$C$3:$AE$3,0))),"",INDEX('annual Consensus'!$C$4:$AE$210,MATCH('per month Consensus'!$CE88,'annual Consensus'!$B$4:$B$210,0),MATCH('per month Consensus'!DK$4,'annual Consensus'!$C$3:$AE$3,0)))</f>
        <v>0</v>
      </c>
      <c r="DL88" s="18">
        <f>IF(ISNA(INDEX('annual Consensus'!$C$4:$AE$210,MATCH('per month Consensus'!$CE88,'annual Consensus'!$B$4:$B$210,0),MATCH('per month Consensus'!DL$4,'annual Consensus'!$C$3:$AE$3,0))),"",INDEX('annual Consensus'!$C$4:$AE$210,MATCH('per month Consensus'!$CE88,'annual Consensus'!$B$4:$B$210,0),MATCH('per month Consensus'!DL$4,'annual Consensus'!$C$3:$AE$3,0)))</f>
        <v>0</v>
      </c>
      <c r="DM88" s="18">
        <f>IF(ISNA(INDEX('annual Consensus'!$C$4:$AE$210,MATCH('per month Consensus'!$CE88,'annual Consensus'!$B$4:$B$210,0),MATCH('per month Consensus'!DM$4,'annual Consensus'!$C$3:$AE$3,0))),"",INDEX('annual Consensus'!$C$4:$AE$210,MATCH('per month Consensus'!$CE88,'annual Consensus'!$B$4:$B$210,0),MATCH('per month Consensus'!DM$4,'annual Consensus'!$C$3:$AE$3,0)))</f>
        <v>0</v>
      </c>
      <c r="DN88" s="18">
        <f>IF(ISNA(INDEX('annual Consensus'!$C$4:$AE$210,MATCH('per month Consensus'!$CE88,'annual Consensus'!$B$4:$B$210,0),MATCH('per month Consensus'!DN$4,'annual Consensus'!$C$3:$AE$3,0))),"",INDEX('annual Consensus'!$C$4:$AE$210,MATCH('per month Consensus'!$CE88,'annual Consensus'!$B$4:$B$210,0),MATCH('per month Consensus'!DN$4,'annual Consensus'!$C$3:$AE$3,0)))</f>
        <v>0</v>
      </c>
      <c r="DO88" s="18">
        <f>IF(ISNA(INDEX('annual Consensus'!$C$4:$AE$210,MATCH('per month Consensus'!$CE88,'annual Consensus'!$B$4:$B$210,0),MATCH('per month Consensus'!DO$4,'annual Consensus'!$C$3:$AE$3,0))),"",INDEX('annual Consensus'!$C$4:$AE$210,MATCH('per month Consensus'!$CE88,'annual Consensus'!$B$4:$B$210,0),MATCH('per month Consensus'!DO$4,'annual Consensus'!$C$3:$AE$3,0)))</f>
        <v>0</v>
      </c>
      <c r="DR88" s="18">
        <f t="shared" si="36"/>
        <v>1.9114435739107511</v>
      </c>
      <c r="DS88" s="18" t="str">
        <f t="shared" si="37"/>
        <v/>
      </c>
      <c r="DT88" s="18" t="str">
        <f t="shared" si="38"/>
        <v/>
      </c>
      <c r="DU88" s="18" t="str">
        <f t="shared" si="39"/>
        <v/>
      </c>
      <c r="DV88" s="18" t="str">
        <f t="shared" si="40"/>
        <v/>
      </c>
      <c r="DW88" s="18" t="str">
        <f t="shared" si="41"/>
        <v/>
      </c>
      <c r="DX88" s="18" t="str">
        <f t="shared" si="42"/>
        <v/>
      </c>
      <c r="DY88" s="18">
        <f t="shared" si="43"/>
        <v>1.6582323526060909</v>
      </c>
      <c r="DZ88" s="18" t="str">
        <f t="shared" si="44"/>
        <v/>
      </c>
      <c r="EA88" s="18" t="str">
        <f t="shared" si="45"/>
        <v/>
      </c>
      <c r="EB88" s="18" t="str">
        <f t="shared" si="46"/>
        <v/>
      </c>
      <c r="EC88" s="18" t="str">
        <f t="shared" si="47"/>
        <v/>
      </c>
      <c r="ED88" s="18" t="str">
        <f t="shared" si="48"/>
        <v/>
      </c>
      <c r="EE88" s="18" t="str">
        <f t="shared" si="49"/>
        <v/>
      </c>
      <c r="EF88" s="18" t="str">
        <f t="shared" si="50"/>
        <v/>
      </c>
      <c r="EG88" s="18" t="str">
        <f t="shared" si="51"/>
        <v/>
      </c>
      <c r="EH88" s="18" t="str">
        <f t="shared" si="52"/>
        <v/>
      </c>
      <c r="EI88" s="18" t="str">
        <f t="shared" si="53"/>
        <v/>
      </c>
      <c r="EJ88" s="18" t="str">
        <f t="shared" si="54"/>
        <v/>
      </c>
      <c r="EK88" s="18" t="str">
        <f t="shared" si="55"/>
        <v/>
      </c>
      <c r="EL88" s="18" t="str">
        <f t="shared" si="56"/>
        <v/>
      </c>
      <c r="EM88" s="18" t="str">
        <f t="shared" si="57"/>
        <v/>
      </c>
      <c r="EN88" s="18" t="str">
        <f t="shared" si="58"/>
        <v/>
      </c>
      <c r="EO88" s="18" t="str">
        <f t="shared" si="59"/>
        <v/>
      </c>
      <c r="EP88" s="18" t="str">
        <f t="shared" si="60"/>
        <v/>
      </c>
      <c r="EQ88" s="18" t="str">
        <f t="shared" si="61"/>
        <v/>
      </c>
      <c r="ER88" s="18" t="str">
        <f t="shared" si="62"/>
        <v/>
      </c>
      <c r="ES88" s="18" t="str">
        <f t="shared" si="63"/>
        <v/>
      </c>
      <c r="ET88" s="18" t="str">
        <f t="shared" si="64"/>
        <v/>
      </c>
      <c r="EV88" s="86">
        <v>38504</v>
      </c>
      <c r="EW88" s="57" t="str">
        <f>IF(ISNA(VLOOKUP('per month Consensus'!$EV88,'5y averages Consensus'!$AG$9:$AK$36,'per month Consensus'!EW$2,FALSE)),"",VLOOKUP('per month Consensus'!$EV88,'5y averages Consensus'!$AG$9:$AK$36,'per month Consensus'!EW$2,FALSE))</f>
        <v/>
      </c>
      <c r="EX88" s="48" t="str">
        <f>IF(ISNA(VLOOKUP('per month Consensus'!$EV88,'5y averages Consensus'!$AG$9:$AK$36,'per month Consensus'!EX$2,FALSE)),"",VLOOKUP('per month Consensus'!$EV88,'5y averages Consensus'!$AG$9:$AK$36,'per month Consensus'!EX$2,FALSE))</f>
        <v/>
      </c>
      <c r="EY88" s="48" t="str">
        <f>IF(ISNA(VLOOKUP('per month Consensus'!$EV88,'5y averages Consensus'!$AG$9:$AK$36,'per month Consensus'!EY$2,FALSE)),"",VLOOKUP('per month Consensus'!$EV88,'5y averages Consensus'!$AG$9:$AK$36,'per month Consensus'!EY$2,FALSE))</f>
        <v/>
      </c>
      <c r="EZ88" s="49" t="str">
        <f>IF(ISNA(VLOOKUP('per month Consensus'!$EV88,'5y averages Consensus'!$AG$9:$AK$36,'per month Consensus'!EZ$2,FALSE)),"",VLOOKUP('per month Consensus'!$EV88,'5y averages Consensus'!$AG$9:$AK$36,'per month Consensus'!EZ$2,FALSE))</f>
        <v/>
      </c>
      <c r="FB88" s="53" t="str">
        <f t="shared" si="65"/>
        <v/>
      </c>
      <c r="FC88" s="53" t="str">
        <f t="shared" si="66"/>
        <v/>
      </c>
      <c r="FD88" s="53" t="str">
        <f t="shared" si="67"/>
        <v/>
      </c>
      <c r="FE88" s="53" t="str">
        <f t="shared" si="68"/>
        <v/>
      </c>
    </row>
    <row r="89" spans="2:161" x14ac:dyDescent="0.25">
      <c r="B89" s="22">
        <v>39203</v>
      </c>
      <c r="C89" s="18">
        <f>VLOOKUP($B89,'Data Consensus annual'!$BH$9:$BN$215,'per month Consensus'!C$1,FALSE)</f>
        <v>1.8878650872446521</v>
      </c>
      <c r="D89" s="18">
        <f>VLOOKUP($B89,'Data Consensus annual'!$BH$9:$BN$215,'per month Consensus'!D$1,FALSE)</f>
        <v>1.9352915265308581</v>
      </c>
      <c r="E89" s="18" t="str">
        <f>VLOOKUP($B89,'Data Consensus annual'!$BH$9:$BN$215,'per month Consensus'!E$1)</f>
        <v/>
      </c>
      <c r="F89" s="18" t="str">
        <f>VLOOKUP($B89,'Data Consensus annual'!$BH$9:$BN$215,'per month Consensus'!F$1)</f>
        <v/>
      </c>
      <c r="G89" s="18" t="str">
        <f>VLOOKUP($B89,'Data Consensus annual'!$BH$9:$BN$215,'per month Consensus'!G$1)</f>
        <v/>
      </c>
      <c r="H89" s="18" t="str">
        <f>VLOOKUP($B89,'Data Consensus annual'!$BH$9:$BN$215,'per month Consensus'!H$1)</f>
        <v/>
      </c>
      <c r="I89" s="5"/>
      <c r="J89" s="29"/>
      <c r="K89" s="5"/>
      <c r="L89" s="5"/>
      <c r="M89" s="5"/>
      <c r="N89" s="5"/>
      <c r="CE89" s="14">
        <v>38534</v>
      </c>
      <c r="CF89" s="18" t="str">
        <f>IF(ISNA(VLOOKUP($CE89,'quarters Consensus'!$FV$9:$GC$60,'per month Consensus'!J$1,FALSE)),"",VLOOKUP($CE89,'quarters Consensus'!$FV$9:$GC$60,'per month Consensus'!J$1,FALSE))</f>
        <v/>
      </c>
      <c r="CG89" s="18" t="str">
        <f>IF(ISNA(VLOOKUP($CE89,'quarters Consensus'!$FV$9:$GC$60,'per month Consensus'!K$1,FALSE)),"",VLOOKUP($CE89,'quarters Consensus'!$FV$9:$GC$60,'per month Consensus'!K$1,FALSE))</f>
        <v/>
      </c>
      <c r="CH89" s="18" t="str">
        <f>IF(ISNA(VLOOKUP($CE89,'quarters Consensus'!$FV$9:$GC$60,'per month Consensus'!L$1,FALSE)),"",VLOOKUP($CE89,'quarters Consensus'!$FV$9:$GC$60,'per month Consensus'!L$1,FALSE))</f>
        <v/>
      </c>
      <c r="CI89" s="18" t="str">
        <f>IF(ISNA(VLOOKUP($CE89,'quarters Consensus'!$FV$9:$GC$60,'per month Consensus'!M$1,FALSE)),"",VLOOKUP($CE89,'quarters Consensus'!$FV$9:$GC$60,'per month Consensus'!M$1,FALSE))</f>
        <v/>
      </c>
      <c r="CJ89" s="18" t="str">
        <f>IF(ISNA(VLOOKUP($CE89,'quarters Consensus'!$FV$9:$GC$60,'per month Consensus'!N$1,FALSE)),"",VLOOKUP($CE89,'quarters Consensus'!$FV$9:$GC$60,'per month Consensus'!N$1,FALSE))</f>
        <v/>
      </c>
      <c r="CK89" s="18" t="str">
        <f>IF(ISNA(VLOOKUP($CE89,'quarters Consensus'!$FV$9:$GC$60,'per month Consensus'!O$1,FALSE)),"",VLOOKUP($CE89,'quarters Consensus'!$FV$9:$GC$60,'per month Consensus'!O$1,FALSE))</f>
        <v/>
      </c>
      <c r="CL89" s="18" t="str">
        <f>IF(ISNA(VLOOKUP($CE89,'quarters Consensus'!$FV$9:$GC$60,'per month Consensus'!P$1,FALSE)),"",VLOOKUP($CE89,'quarters Consensus'!$FV$9:$GC$60,'per month Consensus'!P$1,FALSE))</f>
        <v/>
      </c>
      <c r="CM89" s="18">
        <f>IF(ISNA(INDEX('annual Consensus'!$C$4:$AE$210,MATCH('per month Consensus'!$CE89,'annual Consensus'!$B$4:$B$210,0),MATCH('per month Consensus'!CM$4,'annual Consensus'!$C$3:$AE$3,0))),"",INDEX('annual Consensus'!$C$4:$AE$210,MATCH('per month Consensus'!$CE89,'annual Consensus'!$B$4:$B$210,0),MATCH('per month Consensus'!CM$4,'annual Consensus'!$C$3:$AE$3,0)))</f>
        <v>1.993359175715842</v>
      </c>
      <c r="CN89" s="18">
        <f>IF(ISNA(INDEX('annual Consensus'!$C$4:$AE$210,MATCH('per month Consensus'!$CE89,'annual Consensus'!$B$4:$B$210,0),MATCH('per month Consensus'!CN$4,'annual Consensus'!$C$3:$AE$3,0))),"",INDEX('annual Consensus'!$C$4:$AE$210,MATCH('per month Consensus'!$CE89,'annual Consensus'!$B$4:$B$210,0),MATCH('per month Consensus'!CN$4,'annual Consensus'!$C$3:$AE$3,0)))</f>
        <v>0</v>
      </c>
      <c r="CO89" s="18">
        <f>IF(ISNA(INDEX('annual Consensus'!$C$4:$AE$210,MATCH('per month Consensus'!$CE89,'annual Consensus'!$B$4:$B$210,0),MATCH('per month Consensus'!CO$4,'annual Consensus'!$C$3:$AE$3,0))),"",INDEX('annual Consensus'!$C$4:$AE$210,MATCH('per month Consensus'!$CE89,'annual Consensus'!$B$4:$B$210,0),MATCH('per month Consensus'!CO$4,'annual Consensus'!$C$3:$AE$3,0)))</f>
        <v>0</v>
      </c>
      <c r="CP89" s="18">
        <f>IF(ISNA(INDEX('annual Consensus'!$C$4:$AE$210,MATCH('per month Consensus'!$CE89,'annual Consensus'!$B$4:$B$210,0),MATCH('per month Consensus'!CP$4,'annual Consensus'!$C$3:$AE$3,0))),"",INDEX('annual Consensus'!$C$4:$AE$210,MATCH('per month Consensus'!$CE89,'annual Consensus'!$B$4:$B$210,0),MATCH('per month Consensus'!CP$4,'annual Consensus'!$C$3:$AE$3,0)))</f>
        <v>0</v>
      </c>
      <c r="CQ89" s="18">
        <f>IF(ISNA(INDEX('annual Consensus'!$C$4:$AE$210,MATCH('per month Consensus'!$CE89,'annual Consensus'!$B$4:$B$210,0),MATCH('per month Consensus'!CQ$4,'annual Consensus'!$C$3:$AE$3,0))),"",INDEX('annual Consensus'!$C$4:$AE$210,MATCH('per month Consensus'!$CE89,'annual Consensus'!$B$4:$B$210,0),MATCH('per month Consensus'!CQ$4,'annual Consensus'!$C$3:$AE$3,0)))</f>
        <v>0</v>
      </c>
      <c r="CR89" s="18">
        <f>IF(ISNA(INDEX('annual Consensus'!$C$4:$AE$210,MATCH('per month Consensus'!$CE89,'annual Consensus'!$B$4:$B$210,0),MATCH('per month Consensus'!CR$4,'annual Consensus'!$C$3:$AE$3,0))),"",INDEX('annual Consensus'!$C$4:$AE$210,MATCH('per month Consensus'!$CE89,'annual Consensus'!$B$4:$B$210,0),MATCH('per month Consensus'!CR$4,'annual Consensus'!$C$3:$AE$3,0)))</f>
        <v>0</v>
      </c>
      <c r="CS89" s="18">
        <f>IF(ISNA(INDEX('annual Consensus'!$C$4:$AE$210,MATCH('per month Consensus'!$CE89,'annual Consensus'!$B$4:$B$210,0),MATCH('per month Consensus'!CS$4,'annual Consensus'!$C$3:$AE$3,0))),"",INDEX('annual Consensus'!$C$4:$AE$210,MATCH('per month Consensus'!$CE89,'annual Consensus'!$B$4:$B$210,0),MATCH('per month Consensus'!CS$4,'annual Consensus'!$C$3:$AE$3,0)))</f>
        <v>1.6632170983879579</v>
      </c>
      <c r="CT89" s="18">
        <f>IF(ISNA(INDEX('annual Consensus'!$C$4:$AE$210,MATCH('per month Consensus'!$CE89,'annual Consensus'!$B$4:$B$210,0),MATCH('per month Consensus'!CT$4,'annual Consensus'!$C$3:$AE$3,0))),"",INDEX('annual Consensus'!$C$4:$AE$210,MATCH('per month Consensus'!$CE89,'annual Consensus'!$B$4:$B$210,0),MATCH('per month Consensus'!CT$4,'annual Consensus'!$C$3:$AE$3,0)))</f>
        <v>0</v>
      </c>
      <c r="CU89" s="18">
        <f>IF(ISNA(INDEX('annual Consensus'!$C$4:$AE$210,MATCH('per month Consensus'!$CE89,'annual Consensus'!$B$4:$B$210,0),MATCH('per month Consensus'!CU$4,'annual Consensus'!$C$3:$AE$3,0))),"",INDEX('annual Consensus'!$C$4:$AE$210,MATCH('per month Consensus'!$CE89,'annual Consensus'!$B$4:$B$210,0),MATCH('per month Consensus'!CU$4,'annual Consensus'!$C$3:$AE$3,0)))</f>
        <v>0</v>
      </c>
      <c r="CV89" s="18">
        <f>IF(ISNA(INDEX('annual Consensus'!$C$4:$AE$210,MATCH('per month Consensus'!$CE89,'annual Consensus'!$B$4:$B$210,0),MATCH('per month Consensus'!CV$4,'annual Consensus'!$C$3:$AE$3,0))),"",INDEX('annual Consensus'!$C$4:$AE$210,MATCH('per month Consensus'!$CE89,'annual Consensus'!$B$4:$B$210,0),MATCH('per month Consensus'!CV$4,'annual Consensus'!$C$3:$AE$3,0)))</f>
        <v>0</v>
      </c>
      <c r="CW89" s="18">
        <f>IF(ISNA(INDEX('annual Consensus'!$C$4:$AE$210,MATCH('per month Consensus'!$CE89,'annual Consensus'!$B$4:$B$210,0),MATCH('per month Consensus'!CW$4,'annual Consensus'!$C$3:$AE$3,0))),"",INDEX('annual Consensus'!$C$4:$AE$210,MATCH('per month Consensus'!$CE89,'annual Consensus'!$B$4:$B$210,0),MATCH('per month Consensus'!CW$4,'annual Consensus'!$C$3:$AE$3,0)))</f>
        <v>0</v>
      </c>
      <c r="CX89" s="18">
        <f>IF(ISNA(INDEX('annual Consensus'!$C$4:$AE$210,MATCH('per month Consensus'!$CE89,'annual Consensus'!$B$4:$B$210,0),MATCH('per month Consensus'!CX$4,'annual Consensus'!$C$3:$AE$3,0))),"",INDEX('annual Consensus'!$C$4:$AE$210,MATCH('per month Consensus'!$CE89,'annual Consensus'!$B$4:$B$210,0),MATCH('per month Consensus'!CX$4,'annual Consensus'!$C$3:$AE$3,0)))</f>
        <v>0</v>
      </c>
      <c r="CY89" s="18">
        <f>IF(ISNA(INDEX('annual Consensus'!$C$4:$AE$210,MATCH('per month Consensus'!$CE89,'annual Consensus'!$B$4:$B$210,0),MATCH('per month Consensus'!CY$4,'annual Consensus'!$C$3:$AE$3,0))),"",INDEX('annual Consensus'!$C$4:$AE$210,MATCH('per month Consensus'!$CE89,'annual Consensus'!$B$4:$B$210,0),MATCH('per month Consensus'!CY$4,'annual Consensus'!$C$3:$AE$3,0)))</f>
        <v>0</v>
      </c>
      <c r="CZ89" s="18">
        <f>IF(ISNA(INDEX('annual Consensus'!$C$4:$AE$210,MATCH('per month Consensus'!$CE89,'annual Consensus'!$B$4:$B$210,0),MATCH('per month Consensus'!CZ$4,'annual Consensus'!$C$3:$AE$3,0))),"",INDEX('annual Consensus'!$C$4:$AE$210,MATCH('per month Consensus'!$CE89,'annual Consensus'!$B$4:$B$210,0),MATCH('per month Consensus'!CZ$4,'annual Consensus'!$C$3:$AE$3,0)))</f>
        <v>0</v>
      </c>
      <c r="DA89" s="18" t="str">
        <f>IF(ISNA(INDEX('annual Consensus'!$C$4:$AE$210,MATCH('per month Consensus'!$CE89,'annual Consensus'!$B$4:$B$210,0),MATCH('per month Consensus'!DA$4,'annual Consensus'!$C$3:$AE$3,0))),"",INDEX('annual Consensus'!$C$4:$AE$210,MATCH('per month Consensus'!$CE89,'annual Consensus'!$B$4:$B$210,0),MATCH('per month Consensus'!DA$4,'annual Consensus'!$C$3:$AE$3,0)))</f>
        <v/>
      </c>
      <c r="DB89" s="18">
        <f>IF(ISNA(INDEX('annual Consensus'!$C$4:$AE$210,MATCH('per month Consensus'!$CE89,'annual Consensus'!$B$4:$B$210,0),MATCH('per month Consensus'!DB$4,'annual Consensus'!$C$3:$AE$3,0))),"",INDEX('annual Consensus'!$C$4:$AE$210,MATCH('per month Consensus'!$CE89,'annual Consensus'!$B$4:$B$210,0),MATCH('per month Consensus'!DB$4,'annual Consensus'!$C$3:$AE$3,0)))</f>
        <v>0</v>
      </c>
      <c r="DC89" s="18">
        <f>IF(ISNA(INDEX('annual Consensus'!$C$4:$AE$210,MATCH('per month Consensus'!$CE89,'annual Consensus'!$B$4:$B$210,0),MATCH('per month Consensus'!DC$4,'annual Consensus'!$C$3:$AE$3,0))),"",INDEX('annual Consensus'!$C$4:$AE$210,MATCH('per month Consensus'!$CE89,'annual Consensus'!$B$4:$B$210,0),MATCH('per month Consensus'!DC$4,'annual Consensus'!$C$3:$AE$3,0)))</f>
        <v>0</v>
      </c>
      <c r="DD89" s="18">
        <f>IF(ISNA(INDEX('annual Consensus'!$C$4:$AE$210,MATCH('per month Consensus'!$CE89,'annual Consensus'!$B$4:$B$210,0),MATCH('per month Consensus'!DD$4,'annual Consensus'!$C$3:$AE$3,0))),"",INDEX('annual Consensus'!$C$4:$AE$210,MATCH('per month Consensus'!$CE89,'annual Consensus'!$B$4:$B$210,0),MATCH('per month Consensus'!DD$4,'annual Consensus'!$C$3:$AE$3,0)))</f>
        <v>0</v>
      </c>
      <c r="DE89" s="18" t="str">
        <f>IF(ISNA(INDEX('annual Consensus'!$C$4:$AE$210,MATCH('per month Consensus'!$CE89,'annual Consensus'!$B$4:$B$210,0),MATCH('per month Consensus'!DE$4,'annual Consensus'!$C$3:$AE$3,0))),"",INDEX('annual Consensus'!$C$4:$AE$210,MATCH('per month Consensus'!$CE89,'annual Consensus'!$B$4:$B$210,0),MATCH('per month Consensus'!DE$4,'annual Consensus'!$C$3:$AE$3,0)))</f>
        <v/>
      </c>
      <c r="DF89" s="18">
        <f>IF(ISNA(INDEX('annual Consensus'!$C$4:$AE$210,MATCH('per month Consensus'!$CE89,'annual Consensus'!$B$4:$B$210,0),MATCH('per month Consensus'!DF$4,'annual Consensus'!$C$3:$AE$3,0))),"",INDEX('annual Consensus'!$C$4:$AE$210,MATCH('per month Consensus'!$CE89,'annual Consensus'!$B$4:$B$210,0),MATCH('per month Consensus'!DF$4,'annual Consensus'!$C$3:$AE$3,0)))</f>
        <v>0</v>
      </c>
      <c r="DG89" s="18">
        <f>IF(ISNA(INDEX('annual Consensus'!$C$4:$AE$210,MATCH('per month Consensus'!$CE89,'annual Consensus'!$B$4:$B$210,0),MATCH('per month Consensus'!DG$4,'annual Consensus'!$C$3:$AE$3,0))),"",INDEX('annual Consensus'!$C$4:$AE$210,MATCH('per month Consensus'!$CE89,'annual Consensus'!$B$4:$B$210,0),MATCH('per month Consensus'!DG$4,'annual Consensus'!$C$3:$AE$3,0)))</f>
        <v>0</v>
      </c>
      <c r="DH89" s="18">
        <f>IF(ISNA(INDEX('annual Consensus'!$C$4:$AE$210,MATCH('per month Consensus'!$CE89,'annual Consensus'!$B$4:$B$210,0),MATCH('per month Consensus'!DH$4,'annual Consensus'!$C$3:$AE$3,0))),"",INDEX('annual Consensus'!$C$4:$AE$210,MATCH('per month Consensus'!$CE89,'annual Consensus'!$B$4:$B$210,0),MATCH('per month Consensus'!DH$4,'annual Consensus'!$C$3:$AE$3,0)))</f>
        <v>0</v>
      </c>
      <c r="DI89" s="18" t="str">
        <f>IF(ISNA(INDEX('annual Consensus'!$C$4:$AE$210,MATCH('per month Consensus'!$CE89,'annual Consensus'!$B$4:$B$210,0),MATCH('per month Consensus'!DI$4,'annual Consensus'!$C$3:$AE$3,0))),"",INDEX('annual Consensus'!$C$4:$AE$210,MATCH('per month Consensus'!$CE89,'annual Consensus'!$B$4:$B$210,0),MATCH('per month Consensus'!DI$4,'annual Consensus'!$C$3:$AE$3,0)))</f>
        <v/>
      </c>
      <c r="DJ89" s="18">
        <f>IF(ISNA(INDEX('annual Consensus'!$C$4:$AE$210,MATCH('per month Consensus'!$CE89,'annual Consensus'!$B$4:$B$210,0),MATCH('per month Consensus'!DJ$4,'annual Consensus'!$C$3:$AE$3,0))),"",INDEX('annual Consensus'!$C$4:$AE$210,MATCH('per month Consensus'!$CE89,'annual Consensus'!$B$4:$B$210,0),MATCH('per month Consensus'!DJ$4,'annual Consensus'!$C$3:$AE$3,0)))</f>
        <v>0</v>
      </c>
      <c r="DK89" s="18">
        <f>IF(ISNA(INDEX('annual Consensus'!$C$4:$AE$210,MATCH('per month Consensus'!$CE89,'annual Consensus'!$B$4:$B$210,0),MATCH('per month Consensus'!DK$4,'annual Consensus'!$C$3:$AE$3,0))),"",INDEX('annual Consensus'!$C$4:$AE$210,MATCH('per month Consensus'!$CE89,'annual Consensus'!$B$4:$B$210,0),MATCH('per month Consensus'!DK$4,'annual Consensus'!$C$3:$AE$3,0)))</f>
        <v>0</v>
      </c>
      <c r="DL89" s="18">
        <f>IF(ISNA(INDEX('annual Consensus'!$C$4:$AE$210,MATCH('per month Consensus'!$CE89,'annual Consensus'!$B$4:$B$210,0),MATCH('per month Consensus'!DL$4,'annual Consensus'!$C$3:$AE$3,0))),"",INDEX('annual Consensus'!$C$4:$AE$210,MATCH('per month Consensus'!$CE89,'annual Consensus'!$B$4:$B$210,0),MATCH('per month Consensus'!DL$4,'annual Consensus'!$C$3:$AE$3,0)))</f>
        <v>0</v>
      </c>
      <c r="DM89" s="18" t="str">
        <f>IF(ISNA(INDEX('annual Consensus'!$C$4:$AE$210,MATCH('per month Consensus'!$CE89,'annual Consensus'!$B$4:$B$210,0),MATCH('per month Consensus'!DM$4,'annual Consensus'!$C$3:$AE$3,0))),"",INDEX('annual Consensus'!$C$4:$AE$210,MATCH('per month Consensus'!$CE89,'annual Consensus'!$B$4:$B$210,0),MATCH('per month Consensus'!DM$4,'annual Consensus'!$C$3:$AE$3,0)))</f>
        <v/>
      </c>
      <c r="DN89" s="18">
        <f>IF(ISNA(INDEX('annual Consensus'!$C$4:$AE$210,MATCH('per month Consensus'!$CE89,'annual Consensus'!$B$4:$B$210,0),MATCH('per month Consensus'!DN$4,'annual Consensus'!$C$3:$AE$3,0))),"",INDEX('annual Consensus'!$C$4:$AE$210,MATCH('per month Consensus'!$CE89,'annual Consensus'!$B$4:$B$210,0),MATCH('per month Consensus'!DN$4,'annual Consensus'!$C$3:$AE$3,0)))</f>
        <v>0</v>
      </c>
      <c r="DO89" s="18">
        <f>IF(ISNA(INDEX('annual Consensus'!$C$4:$AE$210,MATCH('per month Consensus'!$CE89,'annual Consensus'!$B$4:$B$210,0),MATCH('per month Consensus'!DO$4,'annual Consensus'!$C$3:$AE$3,0))),"",INDEX('annual Consensus'!$C$4:$AE$210,MATCH('per month Consensus'!$CE89,'annual Consensus'!$B$4:$B$210,0),MATCH('per month Consensus'!DO$4,'annual Consensus'!$C$3:$AE$3,0)))</f>
        <v>0</v>
      </c>
      <c r="DR89" s="18">
        <f t="shared" si="36"/>
        <v>1.993359175715842</v>
      </c>
      <c r="DS89" s="18" t="str">
        <f t="shared" si="37"/>
        <v/>
      </c>
      <c r="DT89" s="18" t="str">
        <f t="shared" si="38"/>
        <v/>
      </c>
      <c r="DU89" s="18" t="str">
        <f t="shared" si="39"/>
        <v/>
      </c>
      <c r="DV89" s="18" t="str">
        <f t="shared" si="40"/>
        <v/>
      </c>
      <c r="DW89" s="18" t="str">
        <f t="shared" si="41"/>
        <v/>
      </c>
      <c r="DX89" s="18">
        <f t="shared" si="42"/>
        <v>1.6632170983879579</v>
      </c>
      <c r="DY89" s="18" t="str">
        <f t="shared" si="43"/>
        <v/>
      </c>
      <c r="DZ89" s="18" t="str">
        <f t="shared" si="44"/>
        <v/>
      </c>
      <c r="EA89" s="18" t="str">
        <f t="shared" si="45"/>
        <v/>
      </c>
      <c r="EB89" s="18" t="str">
        <f t="shared" si="46"/>
        <v/>
      </c>
      <c r="EC89" s="18" t="str">
        <f t="shared" si="47"/>
        <v/>
      </c>
      <c r="ED89" s="18" t="str">
        <f t="shared" si="48"/>
        <v/>
      </c>
      <c r="EE89" s="18" t="str">
        <f t="shared" si="49"/>
        <v/>
      </c>
      <c r="EF89" s="18" t="str">
        <f t="shared" si="50"/>
        <v/>
      </c>
      <c r="EG89" s="18" t="str">
        <f t="shared" si="51"/>
        <v/>
      </c>
      <c r="EH89" s="18" t="str">
        <f t="shared" si="52"/>
        <v/>
      </c>
      <c r="EI89" s="18" t="str">
        <f t="shared" si="53"/>
        <v/>
      </c>
      <c r="EJ89" s="18" t="str">
        <f t="shared" si="54"/>
        <v/>
      </c>
      <c r="EK89" s="18" t="str">
        <f t="shared" si="55"/>
        <v/>
      </c>
      <c r="EL89" s="18" t="str">
        <f t="shared" si="56"/>
        <v/>
      </c>
      <c r="EM89" s="18" t="str">
        <f t="shared" si="57"/>
        <v/>
      </c>
      <c r="EN89" s="18" t="str">
        <f t="shared" si="58"/>
        <v/>
      </c>
      <c r="EO89" s="18" t="str">
        <f t="shared" si="59"/>
        <v/>
      </c>
      <c r="EP89" s="18" t="str">
        <f t="shared" si="60"/>
        <v/>
      </c>
      <c r="EQ89" s="18" t="str">
        <f t="shared" si="61"/>
        <v/>
      </c>
      <c r="ER89" s="18" t="str">
        <f t="shared" si="62"/>
        <v/>
      </c>
      <c r="ES89" s="18" t="str">
        <f t="shared" si="63"/>
        <v/>
      </c>
      <c r="ET89" s="18" t="str">
        <f t="shared" si="64"/>
        <v/>
      </c>
      <c r="EV89" s="86">
        <v>38534</v>
      </c>
      <c r="EW89" s="57" t="str">
        <f>IF(ISNA(VLOOKUP('per month Consensus'!$EV89,'5y averages Consensus'!$AG$9:$AK$36,'per month Consensus'!EW$2,FALSE)),"",VLOOKUP('per month Consensus'!$EV89,'5y averages Consensus'!$AG$9:$AK$36,'per month Consensus'!EW$2,FALSE))</f>
        <v/>
      </c>
      <c r="EX89" s="48" t="str">
        <f>IF(ISNA(VLOOKUP('per month Consensus'!$EV89,'5y averages Consensus'!$AG$9:$AK$36,'per month Consensus'!EX$2,FALSE)),"",VLOOKUP('per month Consensus'!$EV89,'5y averages Consensus'!$AG$9:$AK$36,'per month Consensus'!EX$2,FALSE))</f>
        <v/>
      </c>
      <c r="EY89" s="48" t="str">
        <f>IF(ISNA(VLOOKUP('per month Consensus'!$EV89,'5y averages Consensus'!$AG$9:$AK$36,'per month Consensus'!EY$2,FALSE)),"",VLOOKUP('per month Consensus'!$EV89,'5y averages Consensus'!$AG$9:$AK$36,'per month Consensus'!EY$2,FALSE))</f>
        <v/>
      </c>
      <c r="EZ89" s="49" t="str">
        <f>IF(ISNA(VLOOKUP('per month Consensus'!$EV89,'5y averages Consensus'!$AG$9:$AK$36,'per month Consensus'!EZ$2,FALSE)),"",VLOOKUP('per month Consensus'!$EV89,'5y averages Consensus'!$AG$9:$AK$36,'per month Consensus'!EZ$2,FALSE))</f>
        <v/>
      </c>
      <c r="FB89" s="53" t="str">
        <f t="shared" si="65"/>
        <v/>
      </c>
      <c r="FC89" s="53" t="str">
        <f t="shared" si="66"/>
        <v/>
      </c>
      <c r="FD89" s="53" t="str">
        <f t="shared" si="67"/>
        <v/>
      </c>
      <c r="FE89" s="53" t="str">
        <f t="shared" si="68"/>
        <v/>
      </c>
    </row>
    <row r="90" spans="2:161" x14ac:dyDescent="0.25">
      <c r="B90" s="22">
        <v>39569</v>
      </c>
      <c r="C90" s="18">
        <f>VLOOKUP($B90,'Data Consensus annual'!$BH$9:$BN$215,'per month Consensus'!C$1,FALSE)</f>
        <v>3.0829020682524892</v>
      </c>
      <c r="D90" s="18">
        <f>VLOOKUP($B90,'Data Consensus annual'!$BH$9:$BN$215,'per month Consensus'!D$1,FALSE)</f>
        <v>2.1267205939306573</v>
      </c>
      <c r="E90" s="18" t="str">
        <f>VLOOKUP($B90,'Data Consensus annual'!$BH$9:$BN$215,'per month Consensus'!E$1)</f>
        <v/>
      </c>
      <c r="F90" s="18" t="str">
        <f>VLOOKUP($B90,'Data Consensus annual'!$BH$9:$BN$215,'per month Consensus'!F$1)</f>
        <v/>
      </c>
      <c r="G90" s="18" t="str">
        <f>VLOOKUP($B90,'Data Consensus annual'!$BH$9:$BN$215,'per month Consensus'!G$1)</f>
        <v/>
      </c>
      <c r="H90" s="18" t="str">
        <f>VLOOKUP($B90,'Data Consensus annual'!$BH$9:$BN$215,'per month Consensus'!H$1)</f>
        <v/>
      </c>
      <c r="I90" s="5"/>
      <c r="J90" s="27"/>
      <c r="K90" s="5"/>
      <c r="L90" s="5"/>
      <c r="M90" s="5"/>
      <c r="N90" s="5"/>
      <c r="CE90" s="14">
        <v>38565</v>
      </c>
      <c r="CF90" s="18" t="str">
        <f>IF(ISNA(VLOOKUP($CE90,'quarters Consensus'!$FV$9:$GC$60,'per month Consensus'!J$1,FALSE)),"",VLOOKUP($CE90,'quarters Consensus'!$FV$9:$GC$60,'per month Consensus'!J$1,FALSE))</f>
        <v/>
      </c>
      <c r="CG90" s="18" t="str">
        <f>IF(ISNA(VLOOKUP($CE90,'quarters Consensus'!$FV$9:$GC$60,'per month Consensus'!K$1,FALSE)),"",VLOOKUP($CE90,'quarters Consensus'!$FV$9:$GC$60,'per month Consensus'!K$1,FALSE))</f>
        <v/>
      </c>
      <c r="CH90" s="18" t="str">
        <f>IF(ISNA(VLOOKUP($CE90,'quarters Consensus'!$FV$9:$GC$60,'per month Consensus'!L$1,FALSE)),"",VLOOKUP($CE90,'quarters Consensus'!$FV$9:$GC$60,'per month Consensus'!L$1,FALSE))</f>
        <v/>
      </c>
      <c r="CI90" s="18" t="str">
        <f>IF(ISNA(VLOOKUP($CE90,'quarters Consensus'!$FV$9:$GC$60,'per month Consensus'!M$1,FALSE)),"",VLOOKUP($CE90,'quarters Consensus'!$FV$9:$GC$60,'per month Consensus'!M$1,FALSE))</f>
        <v/>
      </c>
      <c r="CJ90" s="18" t="str">
        <f>IF(ISNA(VLOOKUP($CE90,'quarters Consensus'!$FV$9:$GC$60,'per month Consensus'!N$1,FALSE)),"",VLOOKUP($CE90,'quarters Consensus'!$FV$9:$GC$60,'per month Consensus'!N$1,FALSE))</f>
        <v/>
      </c>
      <c r="CK90" s="18" t="str">
        <f>IF(ISNA(VLOOKUP($CE90,'quarters Consensus'!$FV$9:$GC$60,'per month Consensus'!O$1,FALSE)),"",VLOOKUP($CE90,'quarters Consensus'!$FV$9:$GC$60,'per month Consensus'!O$1,FALSE))</f>
        <v/>
      </c>
      <c r="CL90" s="18" t="str">
        <f>IF(ISNA(VLOOKUP($CE90,'quarters Consensus'!$FV$9:$GC$60,'per month Consensus'!P$1,FALSE)),"",VLOOKUP($CE90,'quarters Consensus'!$FV$9:$GC$60,'per month Consensus'!P$1,FALSE))</f>
        <v/>
      </c>
      <c r="CM90" s="18">
        <f>IF(ISNA(INDEX('annual Consensus'!$C$4:$AE$210,MATCH('per month Consensus'!$CE90,'annual Consensus'!$B$4:$B$210,0),MATCH('per month Consensus'!CM$4,'annual Consensus'!$C$3:$AE$3,0))),"",INDEX('annual Consensus'!$C$4:$AE$210,MATCH('per month Consensus'!$CE90,'annual Consensus'!$B$4:$B$210,0),MATCH('per month Consensus'!CM$4,'annual Consensus'!$C$3:$AE$3,0)))</f>
        <v>2.011079677486892</v>
      </c>
      <c r="CN90" s="18">
        <f>IF(ISNA(INDEX('annual Consensus'!$C$4:$AE$210,MATCH('per month Consensus'!$CE90,'annual Consensus'!$B$4:$B$210,0),MATCH('per month Consensus'!CN$4,'annual Consensus'!$C$3:$AE$3,0))),"",INDEX('annual Consensus'!$C$4:$AE$210,MATCH('per month Consensus'!$CE90,'annual Consensus'!$B$4:$B$210,0),MATCH('per month Consensus'!CN$4,'annual Consensus'!$C$3:$AE$3,0)))</f>
        <v>0</v>
      </c>
      <c r="CO90" s="18">
        <f>IF(ISNA(INDEX('annual Consensus'!$C$4:$AE$210,MATCH('per month Consensus'!$CE90,'annual Consensus'!$B$4:$B$210,0),MATCH('per month Consensus'!CO$4,'annual Consensus'!$C$3:$AE$3,0))),"",INDEX('annual Consensus'!$C$4:$AE$210,MATCH('per month Consensus'!$CE90,'annual Consensus'!$B$4:$B$210,0),MATCH('per month Consensus'!CO$4,'annual Consensus'!$C$3:$AE$3,0)))</f>
        <v>0</v>
      </c>
      <c r="CP90" s="18">
        <f>IF(ISNA(INDEX('annual Consensus'!$C$4:$AE$210,MATCH('per month Consensus'!$CE90,'annual Consensus'!$B$4:$B$210,0),MATCH('per month Consensus'!CP$4,'annual Consensus'!$C$3:$AE$3,0))),"",INDEX('annual Consensus'!$C$4:$AE$210,MATCH('per month Consensus'!$CE90,'annual Consensus'!$B$4:$B$210,0),MATCH('per month Consensus'!CP$4,'annual Consensus'!$C$3:$AE$3,0)))</f>
        <v>0</v>
      </c>
      <c r="CQ90" s="18">
        <f>IF(ISNA(INDEX('annual Consensus'!$C$4:$AE$210,MATCH('per month Consensus'!$CE90,'annual Consensus'!$B$4:$B$210,0),MATCH('per month Consensus'!CQ$4,'annual Consensus'!$C$3:$AE$3,0))),"",INDEX('annual Consensus'!$C$4:$AE$210,MATCH('per month Consensus'!$CE90,'annual Consensus'!$B$4:$B$210,0),MATCH('per month Consensus'!CQ$4,'annual Consensus'!$C$3:$AE$3,0)))</f>
        <v>0</v>
      </c>
      <c r="CR90" s="18">
        <f>IF(ISNA(INDEX('annual Consensus'!$C$4:$AE$210,MATCH('per month Consensus'!$CE90,'annual Consensus'!$B$4:$B$210,0),MATCH('per month Consensus'!CR$4,'annual Consensus'!$C$3:$AE$3,0))),"",INDEX('annual Consensus'!$C$4:$AE$210,MATCH('per month Consensus'!$CE90,'annual Consensus'!$B$4:$B$210,0),MATCH('per month Consensus'!CR$4,'annual Consensus'!$C$3:$AE$3,0)))</f>
        <v>1.6679524943928001</v>
      </c>
      <c r="CS90" s="18">
        <f>IF(ISNA(INDEX('annual Consensus'!$C$4:$AE$210,MATCH('per month Consensus'!$CE90,'annual Consensus'!$B$4:$B$210,0),MATCH('per month Consensus'!CS$4,'annual Consensus'!$C$3:$AE$3,0))),"",INDEX('annual Consensus'!$C$4:$AE$210,MATCH('per month Consensus'!$CE90,'annual Consensus'!$B$4:$B$210,0),MATCH('per month Consensus'!CS$4,'annual Consensus'!$C$3:$AE$3,0)))</f>
        <v>0</v>
      </c>
      <c r="CT90" s="18">
        <f>IF(ISNA(INDEX('annual Consensus'!$C$4:$AE$210,MATCH('per month Consensus'!$CE90,'annual Consensus'!$B$4:$B$210,0),MATCH('per month Consensus'!CT$4,'annual Consensus'!$C$3:$AE$3,0))),"",INDEX('annual Consensus'!$C$4:$AE$210,MATCH('per month Consensus'!$CE90,'annual Consensus'!$B$4:$B$210,0),MATCH('per month Consensus'!CT$4,'annual Consensus'!$C$3:$AE$3,0)))</f>
        <v>0</v>
      </c>
      <c r="CU90" s="18">
        <f>IF(ISNA(INDEX('annual Consensus'!$C$4:$AE$210,MATCH('per month Consensus'!$CE90,'annual Consensus'!$B$4:$B$210,0),MATCH('per month Consensus'!CU$4,'annual Consensus'!$C$3:$AE$3,0))),"",INDEX('annual Consensus'!$C$4:$AE$210,MATCH('per month Consensus'!$CE90,'annual Consensus'!$B$4:$B$210,0),MATCH('per month Consensus'!CU$4,'annual Consensus'!$C$3:$AE$3,0)))</f>
        <v>0</v>
      </c>
      <c r="CV90" s="18">
        <f>IF(ISNA(INDEX('annual Consensus'!$C$4:$AE$210,MATCH('per month Consensus'!$CE90,'annual Consensus'!$B$4:$B$210,0),MATCH('per month Consensus'!CV$4,'annual Consensus'!$C$3:$AE$3,0))),"",INDEX('annual Consensus'!$C$4:$AE$210,MATCH('per month Consensus'!$CE90,'annual Consensus'!$B$4:$B$210,0),MATCH('per month Consensus'!CV$4,'annual Consensus'!$C$3:$AE$3,0)))</f>
        <v>0</v>
      </c>
      <c r="CW90" s="18">
        <f>IF(ISNA(INDEX('annual Consensus'!$C$4:$AE$210,MATCH('per month Consensus'!$CE90,'annual Consensus'!$B$4:$B$210,0),MATCH('per month Consensus'!CW$4,'annual Consensus'!$C$3:$AE$3,0))),"",INDEX('annual Consensus'!$C$4:$AE$210,MATCH('per month Consensus'!$CE90,'annual Consensus'!$B$4:$B$210,0),MATCH('per month Consensus'!CW$4,'annual Consensus'!$C$3:$AE$3,0)))</f>
        <v>0</v>
      </c>
      <c r="CX90" s="18">
        <f>IF(ISNA(INDEX('annual Consensus'!$C$4:$AE$210,MATCH('per month Consensus'!$CE90,'annual Consensus'!$B$4:$B$210,0),MATCH('per month Consensus'!CX$4,'annual Consensus'!$C$3:$AE$3,0))),"",INDEX('annual Consensus'!$C$4:$AE$210,MATCH('per month Consensus'!$CE90,'annual Consensus'!$B$4:$B$210,0),MATCH('per month Consensus'!CX$4,'annual Consensus'!$C$3:$AE$3,0)))</f>
        <v>0</v>
      </c>
      <c r="CY90" s="18">
        <f>IF(ISNA(INDEX('annual Consensus'!$C$4:$AE$210,MATCH('per month Consensus'!$CE90,'annual Consensus'!$B$4:$B$210,0),MATCH('per month Consensus'!CY$4,'annual Consensus'!$C$3:$AE$3,0))),"",INDEX('annual Consensus'!$C$4:$AE$210,MATCH('per month Consensus'!$CE90,'annual Consensus'!$B$4:$B$210,0),MATCH('per month Consensus'!CY$4,'annual Consensus'!$C$3:$AE$3,0)))</f>
        <v>0</v>
      </c>
      <c r="CZ90" s="18">
        <f>IF(ISNA(INDEX('annual Consensus'!$C$4:$AE$210,MATCH('per month Consensus'!$CE90,'annual Consensus'!$B$4:$B$210,0),MATCH('per month Consensus'!CZ$4,'annual Consensus'!$C$3:$AE$3,0))),"",INDEX('annual Consensus'!$C$4:$AE$210,MATCH('per month Consensus'!$CE90,'annual Consensus'!$B$4:$B$210,0),MATCH('per month Consensus'!CZ$4,'annual Consensus'!$C$3:$AE$3,0)))</f>
        <v>0</v>
      </c>
      <c r="DA90" s="18">
        <f>IF(ISNA(INDEX('annual Consensus'!$C$4:$AE$210,MATCH('per month Consensus'!$CE90,'annual Consensus'!$B$4:$B$210,0),MATCH('per month Consensus'!DA$4,'annual Consensus'!$C$3:$AE$3,0))),"",INDEX('annual Consensus'!$C$4:$AE$210,MATCH('per month Consensus'!$CE90,'annual Consensus'!$B$4:$B$210,0),MATCH('per month Consensus'!DA$4,'annual Consensus'!$C$3:$AE$3,0)))</f>
        <v>0</v>
      </c>
      <c r="DB90" s="18">
        <f>IF(ISNA(INDEX('annual Consensus'!$C$4:$AE$210,MATCH('per month Consensus'!$CE90,'annual Consensus'!$B$4:$B$210,0),MATCH('per month Consensus'!DB$4,'annual Consensus'!$C$3:$AE$3,0))),"",INDEX('annual Consensus'!$C$4:$AE$210,MATCH('per month Consensus'!$CE90,'annual Consensus'!$B$4:$B$210,0),MATCH('per month Consensus'!DB$4,'annual Consensus'!$C$3:$AE$3,0)))</f>
        <v>0</v>
      </c>
      <c r="DC90" s="18">
        <f>IF(ISNA(INDEX('annual Consensus'!$C$4:$AE$210,MATCH('per month Consensus'!$CE90,'annual Consensus'!$B$4:$B$210,0),MATCH('per month Consensus'!DC$4,'annual Consensus'!$C$3:$AE$3,0))),"",INDEX('annual Consensus'!$C$4:$AE$210,MATCH('per month Consensus'!$CE90,'annual Consensus'!$B$4:$B$210,0),MATCH('per month Consensus'!DC$4,'annual Consensus'!$C$3:$AE$3,0)))</f>
        <v>0</v>
      </c>
      <c r="DD90" s="18">
        <f>IF(ISNA(INDEX('annual Consensus'!$C$4:$AE$210,MATCH('per month Consensus'!$CE90,'annual Consensus'!$B$4:$B$210,0),MATCH('per month Consensus'!DD$4,'annual Consensus'!$C$3:$AE$3,0))),"",INDEX('annual Consensus'!$C$4:$AE$210,MATCH('per month Consensus'!$CE90,'annual Consensus'!$B$4:$B$210,0),MATCH('per month Consensus'!DD$4,'annual Consensus'!$C$3:$AE$3,0)))</f>
        <v>0</v>
      </c>
      <c r="DE90" s="18">
        <f>IF(ISNA(INDEX('annual Consensus'!$C$4:$AE$210,MATCH('per month Consensus'!$CE90,'annual Consensus'!$B$4:$B$210,0),MATCH('per month Consensus'!DE$4,'annual Consensus'!$C$3:$AE$3,0))),"",INDEX('annual Consensus'!$C$4:$AE$210,MATCH('per month Consensus'!$CE90,'annual Consensus'!$B$4:$B$210,0),MATCH('per month Consensus'!DE$4,'annual Consensus'!$C$3:$AE$3,0)))</f>
        <v>0</v>
      </c>
      <c r="DF90" s="18">
        <f>IF(ISNA(INDEX('annual Consensus'!$C$4:$AE$210,MATCH('per month Consensus'!$CE90,'annual Consensus'!$B$4:$B$210,0),MATCH('per month Consensus'!DF$4,'annual Consensus'!$C$3:$AE$3,0))),"",INDEX('annual Consensus'!$C$4:$AE$210,MATCH('per month Consensus'!$CE90,'annual Consensus'!$B$4:$B$210,0),MATCH('per month Consensus'!DF$4,'annual Consensus'!$C$3:$AE$3,0)))</f>
        <v>0</v>
      </c>
      <c r="DG90" s="18">
        <f>IF(ISNA(INDEX('annual Consensus'!$C$4:$AE$210,MATCH('per month Consensus'!$CE90,'annual Consensus'!$B$4:$B$210,0),MATCH('per month Consensus'!DG$4,'annual Consensus'!$C$3:$AE$3,0))),"",INDEX('annual Consensus'!$C$4:$AE$210,MATCH('per month Consensus'!$CE90,'annual Consensus'!$B$4:$B$210,0),MATCH('per month Consensus'!DG$4,'annual Consensus'!$C$3:$AE$3,0)))</f>
        <v>0</v>
      </c>
      <c r="DH90" s="18">
        <f>IF(ISNA(INDEX('annual Consensus'!$C$4:$AE$210,MATCH('per month Consensus'!$CE90,'annual Consensus'!$B$4:$B$210,0),MATCH('per month Consensus'!DH$4,'annual Consensus'!$C$3:$AE$3,0))),"",INDEX('annual Consensus'!$C$4:$AE$210,MATCH('per month Consensus'!$CE90,'annual Consensus'!$B$4:$B$210,0),MATCH('per month Consensus'!DH$4,'annual Consensus'!$C$3:$AE$3,0)))</f>
        <v>0</v>
      </c>
      <c r="DI90" s="18">
        <f>IF(ISNA(INDEX('annual Consensus'!$C$4:$AE$210,MATCH('per month Consensus'!$CE90,'annual Consensus'!$B$4:$B$210,0),MATCH('per month Consensus'!DI$4,'annual Consensus'!$C$3:$AE$3,0))),"",INDEX('annual Consensus'!$C$4:$AE$210,MATCH('per month Consensus'!$CE90,'annual Consensus'!$B$4:$B$210,0),MATCH('per month Consensus'!DI$4,'annual Consensus'!$C$3:$AE$3,0)))</f>
        <v>0</v>
      </c>
      <c r="DJ90" s="18">
        <f>IF(ISNA(INDEX('annual Consensus'!$C$4:$AE$210,MATCH('per month Consensus'!$CE90,'annual Consensus'!$B$4:$B$210,0),MATCH('per month Consensus'!DJ$4,'annual Consensus'!$C$3:$AE$3,0))),"",INDEX('annual Consensus'!$C$4:$AE$210,MATCH('per month Consensus'!$CE90,'annual Consensus'!$B$4:$B$210,0),MATCH('per month Consensus'!DJ$4,'annual Consensus'!$C$3:$AE$3,0)))</f>
        <v>0</v>
      </c>
      <c r="DK90" s="18">
        <f>IF(ISNA(INDEX('annual Consensus'!$C$4:$AE$210,MATCH('per month Consensus'!$CE90,'annual Consensus'!$B$4:$B$210,0),MATCH('per month Consensus'!DK$4,'annual Consensus'!$C$3:$AE$3,0))),"",INDEX('annual Consensus'!$C$4:$AE$210,MATCH('per month Consensus'!$CE90,'annual Consensus'!$B$4:$B$210,0),MATCH('per month Consensus'!DK$4,'annual Consensus'!$C$3:$AE$3,0)))</f>
        <v>0</v>
      </c>
      <c r="DL90" s="18">
        <f>IF(ISNA(INDEX('annual Consensus'!$C$4:$AE$210,MATCH('per month Consensus'!$CE90,'annual Consensus'!$B$4:$B$210,0),MATCH('per month Consensus'!DL$4,'annual Consensus'!$C$3:$AE$3,0))),"",INDEX('annual Consensus'!$C$4:$AE$210,MATCH('per month Consensus'!$CE90,'annual Consensus'!$B$4:$B$210,0),MATCH('per month Consensus'!DL$4,'annual Consensus'!$C$3:$AE$3,0)))</f>
        <v>0</v>
      </c>
      <c r="DM90" s="18">
        <f>IF(ISNA(INDEX('annual Consensus'!$C$4:$AE$210,MATCH('per month Consensus'!$CE90,'annual Consensus'!$B$4:$B$210,0),MATCH('per month Consensus'!DM$4,'annual Consensus'!$C$3:$AE$3,0))),"",INDEX('annual Consensus'!$C$4:$AE$210,MATCH('per month Consensus'!$CE90,'annual Consensus'!$B$4:$B$210,0),MATCH('per month Consensus'!DM$4,'annual Consensus'!$C$3:$AE$3,0)))</f>
        <v>0</v>
      </c>
      <c r="DN90" s="18">
        <f>IF(ISNA(INDEX('annual Consensus'!$C$4:$AE$210,MATCH('per month Consensus'!$CE90,'annual Consensus'!$B$4:$B$210,0),MATCH('per month Consensus'!DN$4,'annual Consensus'!$C$3:$AE$3,0))),"",INDEX('annual Consensus'!$C$4:$AE$210,MATCH('per month Consensus'!$CE90,'annual Consensus'!$B$4:$B$210,0),MATCH('per month Consensus'!DN$4,'annual Consensus'!$C$3:$AE$3,0)))</f>
        <v>0</v>
      </c>
      <c r="DO90" s="18">
        <f>IF(ISNA(INDEX('annual Consensus'!$C$4:$AE$210,MATCH('per month Consensus'!$CE90,'annual Consensus'!$B$4:$B$210,0),MATCH('per month Consensus'!DO$4,'annual Consensus'!$C$3:$AE$3,0))),"",INDEX('annual Consensus'!$C$4:$AE$210,MATCH('per month Consensus'!$CE90,'annual Consensus'!$B$4:$B$210,0),MATCH('per month Consensus'!DO$4,'annual Consensus'!$C$3:$AE$3,0)))</f>
        <v>0</v>
      </c>
      <c r="DR90" s="18">
        <f t="shared" si="36"/>
        <v>2.011079677486892</v>
      </c>
      <c r="DS90" s="18" t="str">
        <f t="shared" si="37"/>
        <v/>
      </c>
      <c r="DT90" s="18" t="str">
        <f t="shared" si="38"/>
        <v/>
      </c>
      <c r="DU90" s="18" t="str">
        <f t="shared" si="39"/>
        <v/>
      </c>
      <c r="DV90" s="18" t="str">
        <f t="shared" si="40"/>
        <v/>
      </c>
      <c r="DW90" s="18">
        <f t="shared" si="41"/>
        <v>1.6679524943928001</v>
      </c>
      <c r="DX90" s="18" t="str">
        <f t="shared" si="42"/>
        <v/>
      </c>
      <c r="DY90" s="18" t="str">
        <f t="shared" si="43"/>
        <v/>
      </c>
      <c r="DZ90" s="18" t="str">
        <f t="shared" si="44"/>
        <v/>
      </c>
      <c r="EA90" s="18" t="str">
        <f t="shared" si="45"/>
        <v/>
      </c>
      <c r="EB90" s="18" t="str">
        <f t="shared" si="46"/>
        <v/>
      </c>
      <c r="EC90" s="18" t="str">
        <f t="shared" si="47"/>
        <v/>
      </c>
      <c r="ED90" s="18" t="str">
        <f t="shared" si="48"/>
        <v/>
      </c>
      <c r="EE90" s="18" t="str">
        <f t="shared" si="49"/>
        <v/>
      </c>
      <c r="EF90" s="18" t="str">
        <f t="shared" si="50"/>
        <v/>
      </c>
      <c r="EG90" s="18" t="str">
        <f t="shared" si="51"/>
        <v/>
      </c>
      <c r="EH90" s="18" t="str">
        <f t="shared" si="52"/>
        <v/>
      </c>
      <c r="EI90" s="18" t="str">
        <f t="shared" si="53"/>
        <v/>
      </c>
      <c r="EJ90" s="18" t="str">
        <f t="shared" si="54"/>
        <v/>
      </c>
      <c r="EK90" s="18" t="str">
        <f t="shared" si="55"/>
        <v/>
      </c>
      <c r="EL90" s="18" t="str">
        <f t="shared" si="56"/>
        <v/>
      </c>
      <c r="EM90" s="18" t="str">
        <f t="shared" si="57"/>
        <v/>
      </c>
      <c r="EN90" s="18" t="str">
        <f t="shared" si="58"/>
        <v/>
      </c>
      <c r="EO90" s="18" t="str">
        <f t="shared" si="59"/>
        <v/>
      </c>
      <c r="EP90" s="18" t="str">
        <f t="shared" si="60"/>
        <v/>
      </c>
      <c r="EQ90" s="18" t="str">
        <f t="shared" si="61"/>
        <v/>
      </c>
      <c r="ER90" s="18" t="str">
        <f t="shared" si="62"/>
        <v/>
      </c>
      <c r="ES90" s="18" t="str">
        <f t="shared" si="63"/>
        <v/>
      </c>
      <c r="ET90" s="18" t="str">
        <f t="shared" si="64"/>
        <v/>
      </c>
      <c r="EV90" s="86">
        <v>38565</v>
      </c>
      <c r="EW90" s="57" t="str">
        <f>IF(ISNA(VLOOKUP('per month Consensus'!$EV90,'5y averages Consensus'!$AG$9:$AK$36,'per month Consensus'!EW$2,FALSE)),"",VLOOKUP('per month Consensus'!$EV90,'5y averages Consensus'!$AG$9:$AK$36,'per month Consensus'!EW$2,FALSE))</f>
        <v/>
      </c>
      <c r="EX90" s="48" t="str">
        <f>IF(ISNA(VLOOKUP('per month Consensus'!$EV90,'5y averages Consensus'!$AG$9:$AK$36,'per month Consensus'!EX$2,FALSE)),"",VLOOKUP('per month Consensus'!$EV90,'5y averages Consensus'!$AG$9:$AK$36,'per month Consensus'!EX$2,FALSE))</f>
        <v/>
      </c>
      <c r="EY90" s="48" t="str">
        <f>IF(ISNA(VLOOKUP('per month Consensus'!$EV90,'5y averages Consensus'!$AG$9:$AK$36,'per month Consensus'!EY$2,FALSE)),"",VLOOKUP('per month Consensus'!$EV90,'5y averages Consensus'!$AG$9:$AK$36,'per month Consensus'!EY$2,FALSE))</f>
        <v/>
      </c>
      <c r="EZ90" s="49" t="str">
        <f>IF(ISNA(VLOOKUP('per month Consensus'!$EV90,'5y averages Consensus'!$AG$9:$AK$36,'per month Consensus'!EZ$2,FALSE)),"",VLOOKUP('per month Consensus'!$EV90,'5y averages Consensus'!$AG$9:$AK$36,'per month Consensus'!EZ$2,FALSE))</f>
        <v/>
      </c>
      <c r="FB90" s="53" t="str">
        <f t="shared" si="65"/>
        <v/>
      </c>
      <c r="FC90" s="53" t="str">
        <f t="shared" si="66"/>
        <v/>
      </c>
      <c r="FD90" s="53" t="str">
        <f t="shared" si="67"/>
        <v/>
      </c>
      <c r="FE90" s="53" t="str">
        <f t="shared" si="68"/>
        <v/>
      </c>
    </row>
    <row r="91" spans="2:161" x14ac:dyDescent="0.25">
      <c r="B91" s="22">
        <v>39934</v>
      </c>
      <c r="C91" s="18">
        <f>VLOOKUP($B91,'Data Consensus annual'!$BH$9:$BN$215,'per month Consensus'!C$1,FALSE)</f>
        <v>0.38483427638161766</v>
      </c>
      <c r="D91" s="18">
        <f>VLOOKUP($B91,'Data Consensus annual'!$BH$9:$BN$215,'per month Consensus'!D$1,FALSE)</f>
        <v>1.2174106305800489</v>
      </c>
      <c r="E91" s="18" t="str">
        <f>VLOOKUP($B91,'Data Consensus annual'!$BH$9:$BN$215,'per month Consensus'!E$1)</f>
        <v/>
      </c>
      <c r="F91" s="18" t="str">
        <f>VLOOKUP($B91,'Data Consensus annual'!$BH$9:$BN$215,'per month Consensus'!F$1)</f>
        <v/>
      </c>
      <c r="G91" s="18" t="str">
        <f>VLOOKUP($B91,'Data Consensus annual'!$BH$9:$BN$215,'per month Consensus'!G$1)</f>
        <v/>
      </c>
      <c r="H91" s="18" t="str">
        <f>VLOOKUP($B91,'Data Consensus annual'!$BH$9:$BN$215,'per month Consensus'!H$1)</f>
        <v/>
      </c>
      <c r="I91" s="5"/>
      <c r="J91" s="27"/>
      <c r="K91" s="5"/>
      <c r="L91" s="5"/>
      <c r="M91" s="5"/>
      <c r="N91" s="5"/>
      <c r="CE91" s="14">
        <v>38596</v>
      </c>
      <c r="CF91" s="18">
        <f>IF(ISNA(VLOOKUP($CE91,'quarters Consensus'!$FV$9:$GC$60,'per month Consensus'!J$1,FALSE)),"",VLOOKUP($CE91,'quarters Consensus'!$FV$9:$GC$60,'per month Consensus'!J$1,FALSE))</f>
        <v>2.2000000000000002</v>
      </c>
      <c r="CG91" s="18">
        <f>IF(ISNA(VLOOKUP($CE91,'quarters Consensus'!$FV$9:$GC$60,'per month Consensus'!K$1,FALSE)),"",VLOOKUP($CE91,'quarters Consensus'!$FV$9:$GC$60,'per month Consensus'!K$1,FALSE))</f>
        <v>2.2000000000000002</v>
      </c>
      <c r="CH91" s="18">
        <f>IF(ISNA(VLOOKUP($CE91,'quarters Consensus'!$FV$9:$GC$60,'per month Consensus'!L$1,FALSE)),"",VLOOKUP($CE91,'quarters Consensus'!$FV$9:$GC$60,'per month Consensus'!L$1,FALSE))</f>
        <v>1.9</v>
      </c>
      <c r="CI91" s="18">
        <f>IF(ISNA(VLOOKUP($CE91,'quarters Consensus'!$FV$9:$GC$60,'per month Consensus'!M$1,FALSE)),"",VLOOKUP($CE91,'quarters Consensus'!$FV$9:$GC$60,'per month Consensus'!M$1,FALSE))</f>
        <v>1.6</v>
      </c>
      <c r="CJ91" s="18">
        <f>IF(ISNA(VLOOKUP($CE91,'quarters Consensus'!$FV$9:$GC$60,'per month Consensus'!N$1,FALSE)),"",VLOOKUP($CE91,'quarters Consensus'!$FV$9:$GC$60,'per month Consensus'!N$1,FALSE))</f>
        <v>1.6</v>
      </c>
      <c r="CK91" s="18">
        <f>IF(ISNA(VLOOKUP($CE91,'quarters Consensus'!$FV$9:$GC$60,'per month Consensus'!O$1,FALSE)),"",VLOOKUP($CE91,'quarters Consensus'!$FV$9:$GC$60,'per month Consensus'!O$1,FALSE))</f>
        <v>1.6</v>
      </c>
      <c r="CL91" s="18">
        <f>IF(ISNA(VLOOKUP($CE91,'quarters Consensus'!$FV$9:$GC$60,'per month Consensus'!P$1,FALSE)),"",VLOOKUP($CE91,'quarters Consensus'!$FV$9:$GC$60,'per month Consensus'!P$1,FALSE))</f>
        <v>1.6</v>
      </c>
      <c r="CM91" s="18">
        <f>IF(ISNA(INDEX('annual Consensus'!$C$4:$AE$210,MATCH('per month Consensus'!$CE91,'annual Consensus'!$B$4:$B$210,0),MATCH('per month Consensus'!CM$4,'annual Consensus'!$C$3:$AE$3,0))),"",INDEX('annual Consensus'!$C$4:$AE$210,MATCH('per month Consensus'!$CE91,'annual Consensus'!$B$4:$B$210,0),MATCH('per month Consensus'!CM$4,'annual Consensus'!$C$3:$AE$3,0)))</f>
        <v>2.0855674473560453</v>
      </c>
      <c r="CN91" s="18">
        <f>IF(ISNA(INDEX('annual Consensus'!$C$4:$AE$210,MATCH('per month Consensus'!$CE91,'annual Consensus'!$B$4:$B$210,0),MATCH('per month Consensus'!CN$4,'annual Consensus'!$C$3:$AE$3,0))),"",INDEX('annual Consensus'!$C$4:$AE$210,MATCH('per month Consensus'!$CE91,'annual Consensus'!$B$4:$B$210,0),MATCH('per month Consensus'!CN$4,'annual Consensus'!$C$3:$AE$3,0)))</f>
        <v>0</v>
      </c>
      <c r="CO91" s="18">
        <f>IF(ISNA(INDEX('annual Consensus'!$C$4:$AE$210,MATCH('per month Consensus'!$CE91,'annual Consensus'!$B$4:$B$210,0),MATCH('per month Consensus'!CO$4,'annual Consensus'!$C$3:$AE$3,0))),"",INDEX('annual Consensus'!$C$4:$AE$210,MATCH('per month Consensus'!$CE91,'annual Consensus'!$B$4:$B$210,0),MATCH('per month Consensus'!CO$4,'annual Consensus'!$C$3:$AE$3,0)))</f>
        <v>0</v>
      </c>
      <c r="CP91" s="18">
        <f>IF(ISNA(INDEX('annual Consensus'!$C$4:$AE$210,MATCH('per month Consensus'!$CE91,'annual Consensus'!$B$4:$B$210,0),MATCH('per month Consensus'!CP$4,'annual Consensus'!$C$3:$AE$3,0))),"",INDEX('annual Consensus'!$C$4:$AE$210,MATCH('per month Consensus'!$CE91,'annual Consensus'!$B$4:$B$210,0),MATCH('per month Consensus'!CP$4,'annual Consensus'!$C$3:$AE$3,0)))</f>
        <v>0</v>
      </c>
      <c r="CQ91" s="18">
        <f>IF(ISNA(INDEX('annual Consensus'!$C$4:$AE$210,MATCH('per month Consensus'!$CE91,'annual Consensus'!$B$4:$B$210,0),MATCH('per month Consensus'!CQ$4,'annual Consensus'!$C$3:$AE$3,0))),"",INDEX('annual Consensus'!$C$4:$AE$210,MATCH('per month Consensus'!$CE91,'annual Consensus'!$B$4:$B$210,0),MATCH('per month Consensus'!CQ$4,'annual Consensus'!$C$3:$AE$3,0)))</f>
        <v>1.8173922765935022</v>
      </c>
      <c r="CR91" s="18">
        <f>IF(ISNA(INDEX('annual Consensus'!$C$4:$AE$210,MATCH('per month Consensus'!$CE91,'annual Consensus'!$B$4:$B$210,0),MATCH('per month Consensus'!CR$4,'annual Consensus'!$C$3:$AE$3,0))),"",INDEX('annual Consensus'!$C$4:$AE$210,MATCH('per month Consensus'!$CE91,'annual Consensus'!$B$4:$B$210,0),MATCH('per month Consensus'!CR$4,'annual Consensus'!$C$3:$AE$3,0)))</f>
        <v>0</v>
      </c>
      <c r="CS91" s="18">
        <f>IF(ISNA(INDEX('annual Consensus'!$C$4:$AE$210,MATCH('per month Consensus'!$CE91,'annual Consensus'!$B$4:$B$210,0),MATCH('per month Consensus'!CS$4,'annual Consensus'!$C$3:$AE$3,0))),"",INDEX('annual Consensus'!$C$4:$AE$210,MATCH('per month Consensus'!$CE91,'annual Consensus'!$B$4:$B$210,0),MATCH('per month Consensus'!CS$4,'annual Consensus'!$C$3:$AE$3,0)))</f>
        <v>0</v>
      </c>
      <c r="CT91" s="18">
        <f>IF(ISNA(INDEX('annual Consensus'!$C$4:$AE$210,MATCH('per month Consensus'!$CE91,'annual Consensus'!$B$4:$B$210,0),MATCH('per month Consensus'!CT$4,'annual Consensus'!$C$3:$AE$3,0))),"",INDEX('annual Consensus'!$C$4:$AE$210,MATCH('per month Consensus'!$CE91,'annual Consensus'!$B$4:$B$210,0),MATCH('per month Consensus'!CT$4,'annual Consensus'!$C$3:$AE$3,0)))</f>
        <v>0</v>
      </c>
      <c r="CU91" s="18">
        <f>IF(ISNA(INDEX('annual Consensus'!$C$4:$AE$210,MATCH('per month Consensus'!$CE91,'annual Consensus'!$B$4:$B$210,0),MATCH('per month Consensus'!CU$4,'annual Consensus'!$C$3:$AE$3,0))),"",INDEX('annual Consensus'!$C$4:$AE$210,MATCH('per month Consensus'!$CE91,'annual Consensus'!$B$4:$B$210,0),MATCH('per month Consensus'!CU$4,'annual Consensus'!$C$3:$AE$3,0)))</f>
        <v>0</v>
      </c>
      <c r="CV91" s="18">
        <f>IF(ISNA(INDEX('annual Consensus'!$C$4:$AE$210,MATCH('per month Consensus'!$CE91,'annual Consensus'!$B$4:$B$210,0),MATCH('per month Consensus'!CV$4,'annual Consensus'!$C$3:$AE$3,0))),"",INDEX('annual Consensus'!$C$4:$AE$210,MATCH('per month Consensus'!$CE91,'annual Consensus'!$B$4:$B$210,0),MATCH('per month Consensus'!CV$4,'annual Consensus'!$C$3:$AE$3,0)))</f>
        <v>0</v>
      </c>
      <c r="CW91" s="18">
        <f>IF(ISNA(INDEX('annual Consensus'!$C$4:$AE$210,MATCH('per month Consensus'!$CE91,'annual Consensus'!$B$4:$B$210,0),MATCH('per month Consensus'!CW$4,'annual Consensus'!$C$3:$AE$3,0))),"",INDEX('annual Consensus'!$C$4:$AE$210,MATCH('per month Consensus'!$CE91,'annual Consensus'!$B$4:$B$210,0),MATCH('per month Consensus'!CW$4,'annual Consensus'!$C$3:$AE$3,0)))</f>
        <v>0</v>
      </c>
      <c r="CX91" s="18">
        <f>IF(ISNA(INDEX('annual Consensus'!$C$4:$AE$210,MATCH('per month Consensus'!$CE91,'annual Consensus'!$B$4:$B$210,0),MATCH('per month Consensus'!CX$4,'annual Consensus'!$C$3:$AE$3,0))),"",INDEX('annual Consensus'!$C$4:$AE$210,MATCH('per month Consensus'!$CE91,'annual Consensus'!$B$4:$B$210,0),MATCH('per month Consensus'!CX$4,'annual Consensus'!$C$3:$AE$3,0)))</f>
        <v>0</v>
      </c>
      <c r="CY91" s="18">
        <f>IF(ISNA(INDEX('annual Consensus'!$C$4:$AE$210,MATCH('per month Consensus'!$CE91,'annual Consensus'!$B$4:$B$210,0),MATCH('per month Consensus'!CY$4,'annual Consensus'!$C$3:$AE$3,0))),"",INDEX('annual Consensus'!$C$4:$AE$210,MATCH('per month Consensus'!$CE91,'annual Consensus'!$B$4:$B$210,0),MATCH('per month Consensus'!CY$4,'annual Consensus'!$C$3:$AE$3,0)))</f>
        <v>0</v>
      </c>
      <c r="CZ91" s="18">
        <f>IF(ISNA(INDEX('annual Consensus'!$C$4:$AE$210,MATCH('per month Consensus'!$CE91,'annual Consensus'!$B$4:$B$210,0),MATCH('per month Consensus'!CZ$4,'annual Consensus'!$C$3:$AE$3,0))),"",INDEX('annual Consensus'!$C$4:$AE$210,MATCH('per month Consensus'!$CE91,'annual Consensus'!$B$4:$B$210,0),MATCH('per month Consensus'!CZ$4,'annual Consensus'!$C$3:$AE$3,0)))</f>
        <v>0</v>
      </c>
      <c r="DA91" s="18">
        <f>IF(ISNA(INDEX('annual Consensus'!$C$4:$AE$210,MATCH('per month Consensus'!$CE91,'annual Consensus'!$B$4:$B$210,0),MATCH('per month Consensus'!DA$4,'annual Consensus'!$C$3:$AE$3,0))),"",INDEX('annual Consensus'!$C$4:$AE$210,MATCH('per month Consensus'!$CE91,'annual Consensus'!$B$4:$B$210,0),MATCH('per month Consensus'!DA$4,'annual Consensus'!$C$3:$AE$3,0)))</f>
        <v>0</v>
      </c>
      <c r="DB91" s="18">
        <f>IF(ISNA(INDEX('annual Consensus'!$C$4:$AE$210,MATCH('per month Consensus'!$CE91,'annual Consensus'!$B$4:$B$210,0),MATCH('per month Consensus'!DB$4,'annual Consensus'!$C$3:$AE$3,0))),"",INDEX('annual Consensus'!$C$4:$AE$210,MATCH('per month Consensus'!$CE91,'annual Consensus'!$B$4:$B$210,0),MATCH('per month Consensus'!DB$4,'annual Consensus'!$C$3:$AE$3,0)))</f>
        <v>0</v>
      </c>
      <c r="DC91" s="18">
        <f>IF(ISNA(INDEX('annual Consensus'!$C$4:$AE$210,MATCH('per month Consensus'!$CE91,'annual Consensus'!$B$4:$B$210,0),MATCH('per month Consensus'!DC$4,'annual Consensus'!$C$3:$AE$3,0))),"",INDEX('annual Consensus'!$C$4:$AE$210,MATCH('per month Consensus'!$CE91,'annual Consensus'!$B$4:$B$210,0),MATCH('per month Consensus'!DC$4,'annual Consensus'!$C$3:$AE$3,0)))</f>
        <v>0</v>
      </c>
      <c r="DD91" s="18">
        <f>IF(ISNA(INDEX('annual Consensus'!$C$4:$AE$210,MATCH('per month Consensus'!$CE91,'annual Consensus'!$B$4:$B$210,0),MATCH('per month Consensus'!DD$4,'annual Consensus'!$C$3:$AE$3,0))),"",INDEX('annual Consensus'!$C$4:$AE$210,MATCH('per month Consensus'!$CE91,'annual Consensus'!$B$4:$B$210,0),MATCH('per month Consensus'!DD$4,'annual Consensus'!$C$3:$AE$3,0)))</f>
        <v>0</v>
      </c>
      <c r="DE91" s="18">
        <f>IF(ISNA(INDEX('annual Consensus'!$C$4:$AE$210,MATCH('per month Consensus'!$CE91,'annual Consensus'!$B$4:$B$210,0),MATCH('per month Consensus'!DE$4,'annual Consensus'!$C$3:$AE$3,0))),"",INDEX('annual Consensus'!$C$4:$AE$210,MATCH('per month Consensus'!$CE91,'annual Consensus'!$B$4:$B$210,0),MATCH('per month Consensus'!DE$4,'annual Consensus'!$C$3:$AE$3,0)))</f>
        <v>0</v>
      </c>
      <c r="DF91" s="18">
        <f>IF(ISNA(INDEX('annual Consensus'!$C$4:$AE$210,MATCH('per month Consensus'!$CE91,'annual Consensus'!$B$4:$B$210,0),MATCH('per month Consensus'!DF$4,'annual Consensus'!$C$3:$AE$3,0))),"",INDEX('annual Consensus'!$C$4:$AE$210,MATCH('per month Consensus'!$CE91,'annual Consensus'!$B$4:$B$210,0),MATCH('per month Consensus'!DF$4,'annual Consensus'!$C$3:$AE$3,0)))</f>
        <v>0</v>
      </c>
      <c r="DG91" s="18">
        <f>IF(ISNA(INDEX('annual Consensus'!$C$4:$AE$210,MATCH('per month Consensus'!$CE91,'annual Consensus'!$B$4:$B$210,0),MATCH('per month Consensus'!DG$4,'annual Consensus'!$C$3:$AE$3,0))),"",INDEX('annual Consensus'!$C$4:$AE$210,MATCH('per month Consensus'!$CE91,'annual Consensus'!$B$4:$B$210,0),MATCH('per month Consensus'!DG$4,'annual Consensus'!$C$3:$AE$3,0)))</f>
        <v>0</v>
      </c>
      <c r="DH91" s="18">
        <f>IF(ISNA(INDEX('annual Consensus'!$C$4:$AE$210,MATCH('per month Consensus'!$CE91,'annual Consensus'!$B$4:$B$210,0),MATCH('per month Consensus'!DH$4,'annual Consensus'!$C$3:$AE$3,0))),"",INDEX('annual Consensus'!$C$4:$AE$210,MATCH('per month Consensus'!$CE91,'annual Consensus'!$B$4:$B$210,0),MATCH('per month Consensus'!DH$4,'annual Consensus'!$C$3:$AE$3,0)))</f>
        <v>0</v>
      </c>
      <c r="DI91" s="18">
        <f>IF(ISNA(INDEX('annual Consensus'!$C$4:$AE$210,MATCH('per month Consensus'!$CE91,'annual Consensus'!$B$4:$B$210,0),MATCH('per month Consensus'!DI$4,'annual Consensus'!$C$3:$AE$3,0))),"",INDEX('annual Consensus'!$C$4:$AE$210,MATCH('per month Consensus'!$CE91,'annual Consensus'!$B$4:$B$210,0),MATCH('per month Consensus'!DI$4,'annual Consensus'!$C$3:$AE$3,0)))</f>
        <v>0</v>
      </c>
      <c r="DJ91" s="18">
        <f>IF(ISNA(INDEX('annual Consensus'!$C$4:$AE$210,MATCH('per month Consensus'!$CE91,'annual Consensus'!$B$4:$B$210,0),MATCH('per month Consensus'!DJ$4,'annual Consensus'!$C$3:$AE$3,0))),"",INDEX('annual Consensus'!$C$4:$AE$210,MATCH('per month Consensus'!$CE91,'annual Consensus'!$B$4:$B$210,0),MATCH('per month Consensus'!DJ$4,'annual Consensus'!$C$3:$AE$3,0)))</f>
        <v>0</v>
      </c>
      <c r="DK91" s="18">
        <f>IF(ISNA(INDEX('annual Consensus'!$C$4:$AE$210,MATCH('per month Consensus'!$CE91,'annual Consensus'!$B$4:$B$210,0),MATCH('per month Consensus'!DK$4,'annual Consensus'!$C$3:$AE$3,0))),"",INDEX('annual Consensus'!$C$4:$AE$210,MATCH('per month Consensus'!$CE91,'annual Consensus'!$B$4:$B$210,0),MATCH('per month Consensus'!DK$4,'annual Consensus'!$C$3:$AE$3,0)))</f>
        <v>0</v>
      </c>
      <c r="DL91" s="18">
        <f>IF(ISNA(INDEX('annual Consensus'!$C$4:$AE$210,MATCH('per month Consensus'!$CE91,'annual Consensus'!$B$4:$B$210,0),MATCH('per month Consensus'!DL$4,'annual Consensus'!$C$3:$AE$3,0))),"",INDEX('annual Consensus'!$C$4:$AE$210,MATCH('per month Consensus'!$CE91,'annual Consensus'!$B$4:$B$210,0),MATCH('per month Consensus'!DL$4,'annual Consensus'!$C$3:$AE$3,0)))</f>
        <v>0</v>
      </c>
      <c r="DM91" s="18">
        <f>IF(ISNA(INDEX('annual Consensus'!$C$4:$AE$210,MATCH('per month Consensus'!$CE91,'annual Consensus'!$B$4:$B$210,0),MATCH('per month Consensus'!DM$4,'annual Consensus'!$C$3:$AE$3,0))),"",INDEX('annual Consensus'!$C$4:$AE$210,MATCH('per month Consensus'!$CE91,'annual Consensus'!$B$4:$B$210,0),MATCH('per month Consensus'!DM$4,'annual Consensus'!$C$3:$AE$3,0)))</f>
        <v>0</v>
      </c>
      <c r="DN91" s="18">
        <f>IF(ISNA(INDEX('annual Consensus'!$C$4:$AE$210,MATCH('per month Consensus'!$CE91,'annual Consensus'!$B$4:$B$210,0),MATCH('per month Consensus'!DN$4,'annual Consensus'!$C$3:$AE$3,0))),"",INDEX('annual Consensus'!$C$4:$AE$210,MATCH('per month Consensus'!$CE91,'annual Consensus'!$B$4:$B$210,0),MATCH('per month Consensus'!DN$4,'annual Consensus'!$C$3:$AE$3,0)))</f>
        <v>0</v>
      </c>
      <c r="DO91" s="18">
        <f>IF(ISNA(INDEX('annual Consensus'!$C$4:$AE$210,MATCH('per month Consensus'!$CE91,'annual Consensus'!$B$4:$B$210,0),MATCH('per month Consensus'!DO$4,'annual Consensus'!$C$3:$AE$3,0))),"",INDEX('annual Consensus'!$C$4:$AE$210,MATCH('per month Consensus'!$CE91,'annual Consensus'!$B$4:$B$210,0),MATCH('per month Consensus'!DO$4,'annual Consensus'!$C$3:$AE$3,0)))</f>
        <v>0</v>
      </c>
      <c r="DR91" s="18">
        <f t="shared" si="36"/>
        <v>2.0855674473560453</v>
      </c>
      <c r="DS91" s="18" t="str">
        <f t="shared" si="37"/>
        <v/>
      </c>
      <c r="DT91" s="18" t="str">
        <f t="shared" si="38"/>
        <v/>
      </c>
      <c r="DU91" s="18" t="str">
        <f t="shared" si="39"/>
        <v/>
      </c>
      <c r="DV91" s="18">
        <f t="shared" si="40"/>
        <v>1.8173922765935022</v>
      </c>
      <c r="DW91" s="18" t="str">
        <f t="shared" si="41"/>
        <v/>
      </c>
      <c r="DX91" s="18" t="str">
        <f t="shared" si="42"/>
        <v/>
      </c>
      <c r="DY91" s="18" t="str">
        <f t="shared" si="43"/>
        <v/>
      </c>
      <c r="DZ91" s="18" t="str">
        <f t="shared" si="44"/>
        <v/>
      </c>
      <c r="EA91" s="18" t="str">
        <f t="shared" si="45"/>
        <v/>
      </c>
      <c r="EB91" s="18" t="str">
        <f t="shared" si="46"/>
        <v/>
      </c>
      <c r="EC91" s="18" t="str">
        <f t="shared" si="47"/>
        <v/>
      </c>
      <c r="ED91" s="18" t="str">
        <f t="shared" si="48"/>
        <v/>
      </c>
      <c r="EE91" s="18" t="str">
        <f t="shared" si="49"/>
        <v/>
      </c>
      <c r="EF91" s="18" t="str">
        <f t="shared" si="50"/>
        <v/>
      </c>
      <c r="EG91" s="18" t="str">
        <f t="shared" si="51"/>
        <v/>
      </c>
      <c r="EH91" s="18" t="str">
        <f t="shared" si="52"/>
        <v/>
      </c>
      <c r="EI91" s="18" t="str">
        <f t="shared" si="53"/>
        <v/>
      </c>
      <c r="EJ91" s="18" t="str">
        <f t="shared" si="54"/>
        <v/>
      </c>
      <c r="EK91" s="18" t="str">
        <f t="shared" si="55"/>
        <v/>
      </c>
      <c r="EL91" s="18" t="str">
        <f t="shared" si="56"/>
        <v/>
      </c>
      <c r="EM91" s="18" t="str">
        <f t="shared" si="57"/>
        <v/>
      </c>
      <c r="EN91" s="18" t="str">
        <f t="shared" si="58"/>
        <v/>
      </c>
      <c r="EO91" s="18" t="str">
        <f t="shared" si="59"/>
        <v/>
      </c>
      <c r="EP91" s="18" t="str">
        <f t="shared" si="60"/>
        <v/>
      </c>
      <c r="EQ91" s="18" t="str">
        <f t="shared" si="61"/>
        <v/>
      </c>
      <c r="ER91" s="18" t="str">
        <f t="shared" si="62"/>
        <v/>
      </c>
      <c r="ES91" s="18" t="str">
        <f t="shared" si="63"/>
        <v/>
      </c>
      <c r="ET91" s="18" t="str">
        <f t="shared" si="64"/>
        <v/>
      </c>
      <c r="EV91" s="86">
        <v>38596</v>
      </c>
      <c r="EW91" s="57" t="str">
        <f>IF(ISNA(VLOOKUP('per month Consensus'!$EV91,'5y averages Consensus'!$AG$9:$AK$36,'per month Consensus'!EW$2,FALSE)),"",VLOOKUP('per month Consensus'!$EV91,'5y averages Consensus'!$AG$9:$AK$36,'per month Consensus'!EW$2,FALSE))</f>
        <v/>
      </c>
      <c r="EX91" s="48" t="str">
        <f>IF(ISNA(VLOOKUP('per month Consensus'!$EV91,'5y averages Consensus'!$AG$9:$AK$36,'per month Consensus'!EX$2,FALSE)),"",VLOOKUP('per month Consensus'!$EV91,'5y averages Consensus'!$AG$9:$AK$36,'per month Consensus'!EX$2,FALSE))</f>
        <v/>
      </c>
      <c r="EY91" s="48" t="str">
        <f>IF(ISNA(VLOOKUP('per month Consensus'!$EV91,'5y averages Consensus'!$AG$9:$AK$36,'per month Consensus'!EY$2,FALSE)),"",VLOOKUP('per month Consensus'!$EV91,'5y averages Consensus'!$AG$9:$AK$36,'per month Consensus'!EY$2,FALSE))</f>
        <v/>
      </c>
      <c r="EZ91" s="49" t="str">
        <f>IF(ISNA(VLOOKUP('per month Consensus'!$EV91,'5y averages Consensus'!$AG$9:$AK$36,'per month Consensus'!EZ$2,FALSE)),"",VLOOKUP('per month Consensus'!$EV91,'5y averages Consensus'!$AG$9:$AK$36,'per month Consensus'!EZ$2,FALSE))</f>
        <v/>
      </c>
      <c r="FB91" s="53" t="str">
        <f t="shared" si="65"/>
        <v/>
      </c>
      <c r="FC91" s="53" t="str">
        <f t="shared" si="66"/>
        <v/>
      </c>
      <c r="FD91" s="53" t="str">
        <f t="shared" si="67"/>
        <v/>
      </c>
      <c r="FE91" s="53" t="str">
        <f t="shared" si="68"/>
        <v/>
      </c>
    </row>
    <row r="92" spans="2:161" x14ac:dyDescent="0.25">
      <c r="B92" s="22">
        <v>40299</v>
      </c>
      <c r="C92" s="18">
        <f>VLOOKUP($B92,'Data Consensus annual'!$BH$9:$BN$215,'per month Consensus'!C$1,FALSE)</f>
        <v>1.33202015683643</v>
      </c>
      <c r="D92" s="18">
        <f>VLOOKUP($B92,'Data Consensus annual'!$BH$9:$BN$215,'per month Consensus'!D$1,FALSE)</f>
        <v>1.43365336704221</v>
      </c>
      <c r="E92" s="18" t="str">
        <f>VLOOKUP($B92,'Data Consensus annual'!$BH$9:$BN$215,'per month Consensus'!E$1)</f>
        <v/>
      </c>
      <c r="F92" s="18" t="str">
        <f>VLOOKUP($B92,'Data Consensus annual'!$BH$9:$BN$215,'per month Consensus'!F$1)</f>
        <v/>
      </c>
      <c r="G92" s="18" t="str">
        <f>VLOOKUP($B92,'Data Consensus annual'!$BH$9:$BN$215,'per month Consensus'!G$1)</f>
        <v/>
      </c>
      <c r="H92" s="18" t="str">
        <f>VLOOKUP($B92,'Data Consensus annual'!$BH$9:$BN$215,'per month Consensus'!H$1)</f>
        <v/>
      </c>
      <c r="I92" s="5"/>
      <c r="J92" s="27"/>
      <c r="K92" s="5"/>
      <c r="L92" s="5"/>
      <c r="M92" s="5"/>
      <c r="N92" s="5"/>
      <c r="CE92" s="14">
        <v>38626</v>
      </c>
      <c r="CF92" s="18" t="str">
        <f>IF(ISNA(VLOOKUP($CE92,'quarters Consensus'!$FV$9:$GC$60,'per month Consensus'!J$1,FALSE)),"",VLOOKUP($CE92,'quarters Consensus'!$FV$9:$GC$60,'per month Consensus'!J$1,FALSE))</f>
        <v/>
      </c>
      <c r="CG92" s="18" t="str">
        <f>IF(ISNA(VLOOKUP($CE92,'quarters Consensus'!$FV$9:$GC$60,'per month Consensus'!K$1,FALSE)),"",VLOOKUP($CE92,'quarters Consensus'!$FV$9:$GC$60,'per month Consensus'!K$1,FALSE))</f>
        <v/>
      </c>
      <c r="CH92" s="18" t="str">
        <f>IF(ISNA(VLOOKUP($CE92,'quarters Consensus'!$FV$9:$GC$60,'per month Consensus'!L$1,FALSE)),"",VLOOKUP($CE92,'quarters Consensus'!$FV$9:$GC$60,'per month Consensus'!L$1,FALSE))</f>
        <v/>
      </c>
      <c r="CI92" s="18" t="str">
        <f>IF(ISNA(VLOOKUP($CE92,'quarters Consensus'!$FV$9:$GC$60,'per month Consensus'!M$1,FALSE)),"",VLOOKUP($CE92,'quarters Consensus'!$FV$9:$GC$60,'per month Consensus'!M$1,FALSE))</f>
        <v/>
      </c>
      <c r="CJ92" s="18" t="str">
        <f>IF(ISNA(VLOOKUP($CE92,'quarters Consensus'!$FV$9:$GC$60,'per month Consensus'!N$1,FALSE)),"",VLOOKUP($CE92,'quarters Consensus'!$FV$9:$GC$60,'per month Consensus'!N$1,FALSE))</f>
        <v/>
      </c>
      <c r="CK92" s="18" t="str">
        <f>IF(ISNA(VLOOKUP($CE92,'quarters Consensus'!$FV$9:$GC$60,'per month Consensus'!O$1,FALSE)),"",VLOOKUP($CE92,'quarters Consensus'!$FV$9:$GC$60,'per month Consensus'!O$1,FALSE))</f>
        <v/>
      </c>
      <c r="CL92" s="18" t="str">
        <f>IF(ISNA(VLOOKUP($CE92,'quarters Consensus'!$FV$9:$GC$60,'per month Consensus'!P$1,FALSE)),"",VLOOKUP($CE92,'quarters Consensus'!$FV$9:$GC$60,'per month Consensus'!P$1,FALSE))</f>
        <v/>
      </c>
      <c r="CM92" s="18">
        <f>IF(ISNA(INDEX('annual Consensus'!$C$4:$AE$210,MATCH('per month Consensus'!$CE92,'annual Consensus'!$B$4:$B$210,0),MATCH('per month Consensus'!CM$4,'annual Consensus'!$C$3:$AE$3,0))),"",INDEX('annual Consensus'!$C$4:$AE$210,MATCH('per month Consensus'!$CE92,'annual Consensus'!$B$4:$B$210,0),MATCH('per month Consensus'!CM$4,'annual Consensus'!$C$3:$AE$3,0)))</f>
        <v>2.1640937049731588</v>
      </c>
      <c r="CN92" s="18">
        <f>IF(ISNA(INDEX('annual Consensus'!$C$4:$AE$210,MATCH('per month Consensus'!$CE92,'annual Consensus'!$B$4:$B$210,0),MATCH('per month Consensus'!CN$4,'annual Consensus'!$C$3:$AE$3,0))),"",INDEX('annual Consensus'!$C$4:$AE$210,MATCH('per month Consensus'!$CE92,'annual Consensus'!$B$4:$B$210,0),MATCH('per month Consensus'!CN$4,'annual Consensus'!$C$3:$AE$3,0)))</f>
        <v>0</v>
      </c>
      <c r="CO92" s="18">
        <f>IF(ISNA(INDEX('annual Consensus'!$C$4:$AE$210,MATCH('per month Consensus'!$CE92,'annual Consensus'!$B$4:$B$210,0),MATCH('per month Consensus'!CO$4,'annual Consensus'!$C$3:$AE$3,0))),"",INDEX('annual Consensus'!$C$4:$AE$210,MATCH('per month Consensus'!$CE92,'annual Consensus'!$B$4:$B$210,0),MATCH('per month Consensus'!CO$4,'annual Consensus'!$C$3:$AE$3,0)))</f>
        <v>0</v>
      </c>
      <c r="CP92" s="18">
        <f>IF(ISNA(INDEX('annual Consensus'!$C$4:$AE$210,MATCH('per month Consensus'!$CE92,'annual Consensus'!$B$4:$B$210,0),MATCH('per month Consensus'!CP$4,'annual Consensus'!$C$3:$AE$3,0))),"",INDEX('annual Consensus'!$C$4:$AE$210,MATCH('per month Consensus'!$CE92,'annual Consensus'!$B$4:$B$210,0),MATCH('per month Consensus'!CP$4,'annual Consensus'!$C$3:$AE$3,0)))</f>
        <v>1.861347113379169</v>
      </c>
      <c r="CQ92" s="18">
        <f>IF(ISNA(INDEX('annual Consensus'!$C$4:$AE$210,MATCH('per month Consensus'!$CE92,'annual Consensus'!$B$4:$B$210,0),MATCH('per month Consensus'!CQ$4,'annual Consensus'!$C$3:$AE$3,0))),"",INDEX('annual Consensus'!$C$4:$AE$210,MATCH('per month Consensus'!$CE92,'annual Consensus'!$B$4:$B$210,0),MATCH('per month Consensus'!CQ$4,'annual Consensus'!$C$3:$AE$3,0)))</f>
        <v>0</v>
      </c>
      <c r="CR92" s="18">
        <f>IF(ISNA(INDEX('annual Consensus'!$C$4:$AE$210,MATCH('per month Consensus'!$CE92,'annual Consensus'!$B$4:$B$210,0),MATCH('per month Consensus'!CR$4,'annual Consensus'!$C$3:$AE$3,0))),"",INDEX('annual Consensus'!$C$4:$AE$210,MATCH('per month Consensus'!$CE92,'annual Consensus'!$B$4:$B$210,0),MATCH('per month Consensus'!CR$4,'annual Consensus'!$C$3:$AE$3,0)))</f>
        <v>0</v>
      </c>
      <c r="CS92" s="18">
        <f>IF(ISNA(INDEX('annual Consensus'!$C$4:$AE$210,MATCH('per month Consensus'!$CE92,'annual Consensus'!$B$4:$B$210,0),MATCH('per month Consensus'!CS$4,'annual Consensus'!$C$3:$AE$3,0))),"",INDEX('annual Consensus'!$C$4:$AE$210,MATCH('per month Consensus'!$CE92,'annual Consensus'!$B$4:$B$210,0),MATCH('per month Consensus'!CS$4,'annual Consensus'!$C$3:$AE$3,0)))</f>
        <v>0</v>
      </c>
      <c r="CT92" s="18">
        <f>IF(ISNA(INDEX('annual Consensus'!$C$4:$AE$210,MATCH('per month Consensus'!$CE92,'annual Consensus'!$B$4:$B$210,0),MATCH('per month Consensus'!CT$4,'annual Consensus'!$C$3:$AE$3,0))),"",INDEX('annual Consensus'!$C$4:$AE$210,MATCH('per month Consensus'!$CE92,'annual Consensus'!$B$4:$B$210,0),MATCH('per month Consensus'!CT$4,'annual Consensus'!$C$3:$AE$3,0)))</f>
        <v>0</v>
      </c>
      <c r="CU92" s="18">
        <f>IF(ISNA(INDEX('annual Consensus'!$C$4:$AE$210,MATCH('per month Consensus'!$CE92,'annual Consensus'!$B$4:$B$210,0),MATCH('per month Consensus'!CU$4,'annual Consensus'!$C$3:$AE$3,0))),"",INDEX('annual Consensus'!$C$4:$AE$210,MATCH('per month Consensus'!$CE92,'annual Consensus'!$B$4:$B$210,0),MATCH('per month Consensus'!CU$4,'annual Consensus'!$C$3:$AE$3,0)))</f>
        <v>0</v>
      </c>
      <c r="CV92" s="18">
        <f>IF(ISNA(INDEX('annual Consensus'!$C$4:$AE$210,MATCH('per month Consensus'!$CE92,'annual Consensus'!$B$4:$B$210,0),MATCH('per month Consensus'!CV$4,'annual Consensus'!$C$3:$AE$3,0))),"",INDEX('annual Consensus'!$C$4:$AE$210,MATCH('per month Consensus'!$CE92,'annual Consensus'!$B$4:$B$210,0),MATCH('per month Consensus'!CV$4,'annual Consensus'!$C$3:$AE$3,0)))</f>
        <v>0</v>
      </c>
      <c r="CW92" s="18">
        <f>IF(ISNA(INDEX('annual Consensus'!$C$4:$AE$210,MATCH('per month Consensus'!$CE92,'annual Consensus'!$B$4:$B$210,0),MATCH('per month Consensus'!CW$4,'annual Consensus'!$C$3:$AE$3,0))),"",INDEX('annual Consensus'!$C$4:$AE$210,MATCH('per month Consensus'!$CE92,'annual Consensus'!$B$4:$B$210,0),MATCH('per month Consensus'!CW$4,'annual Consensus'!$C$3:$AE$3,0)))</f>
        <v>0</v>
      </c>
      <c r="CX92" s="18">
        <f>IF(ISNA(INDEX('annual Consensus'!$C$4:$AE$210,MATCH('per month Consensus'!$CE92,'annual Consensus'!$B$4:$B$210,0),MATCH('per month Consensus'!CX$4,'annual Consensus'!$C$3:$AE$3,0))),"",INDEX('annual Consensus'!$C$4:$AE$210,MATCH('per month Consensus'!$CE92,'annual Consensus'!$B$4:$B$210,0),MATCH('per month Consensus'!CX$4,'annual Consensus'!$C$3:$AE$3,0)))</f>
        <v>0</v>
      </c>
      <c r="CY92" s="18">
        <f>IF(ISNA(INDEX('annual Consensus'!$C$4:$AE$210,MATCH('per month Consensus'!$CE92,'annual Consensus'!$B$4:$B$210,0),MATCH('per month Consensus'!CY$4,'annual Consensus'!$C$3:$AE$3,0))),"",INDEX('annual Consensus'!$C$4:$AE$210,MATCH('per month Consensus'!$CE92,'annual Consensus'!$B$4:$B$210,0),MATCH('per month Consensus'!CY$4,'annual Consensus'!$C$3:$AE$3,0)))</f>
        <v>0</v>
      </c>
      <c r="CZ92" s="18">
        <f>IF(ISNA(INDEX('annual Consensus'!$C$4:$AE$210,MATCH('per month Consensus'!$CE92,'annual Consensus'!$B$4:$B$210,0),MATCH('per month Consensus'!CZ$4,'annual Consensus'!$C$3:$AE$3,0))),"",INDEX('annual Consensus'!$C$4:$AE$210,MATCH('per month Consensus'!$CE92,'annual Consensus'!$B$4:$B$210,0),MATCH('per month Consensus'!CZ$4,'annual Consensus'!$C$3:$AE$3,0)))</f>
        <v>1.754755416726212</v>
      </c>
      <c r="DA92" s="18">
        <f>IF(ISNA(INDEX('annual Consensus'!$C$4:$AE$210,MATCH('per month Consensus'!$CE92,'annual Consensus'!$B$4:$B$210,0),MATCH('per month Consensus'!DA$4,'annual Consensus'!$C$3:$AE$3,0))),"",INDEX('annual Consensus'!$C$4:$AE$210,MATCH('per month Consensus'!$CE92,'annual Consensus'!$B$4:$B$210,0),MATCH('per month Consensus'!DA$4,'annual Consensus'!$C$3:$AE$3,0)))</f>
        <v>0</v>
      </c>
      <c r="DB92" s="18">
        <f>IF(ISNA(INDEX('annual Consensus'!$C$4:$AE$210,MATCH('per month Consensus'!$CE92,'annual Consensus'!$B$4:$B$210,0),MATCH('per month Consensus'!DB$4,'annual Consensus'!$C$3:$AE$3,0))),"",INDEX('annual Consensus'!$C$4:$AE$210,MATCH('per month Consensus'!$CE92,'annual Consensus'!$B$4:$B$210,0),MATCH('per month Consensus'!DB$4,'annual Consensus'!$C$3:$AE$3,0)))</f>
        <v>0</v>
      </c>
      <c r="DC92" s="18">
        <f>IF(ISNA(INDEX('annual Consensus'!$C$4:$AE$210,MATCH('per month Consensus'!$CE92,'annual Consensus'!$B$4:$B$210,0),MATCH('per month Consensus'!DC$4,'annual Consensus'!$C$3:$AE$3,0))),"",INDEX('annual Consensus'!$C$4:$AE$210,MATCH('per month Consensus'!$CE92,'annual Consensus'!$B$4:$B$210,0),MATCH('per month Consensus'!DC$4,'annual Consensus'!$C$3:$AE$3,0)))</f>
        <v>0</v>
      </c>
      <c r="DD92" s="18">
        <f>IF(ISNA(INDEX('annual Consensus'!$C$4:$AE$210,MATCH('per month Consensus'!$CE92,'annual Consensus'!$B$4:$B$210,0),MATCH('per month Consensus'!DD$4,'annual Consensus'!$C$3:$AE$3,0))),"",INDEX('annual Consensus'!$C$4:$AE$210,MATCH('per month Consensus'!$CE92,'annual Consensus'!$B$4:$B$210,0),MATCH('per month Consensus'!DD$4,'annual Consensus'!$C$3:$AE$3,0)))</f>
        <v>1.843451388888889</v>
      </c>
      <c r="DE92" s="18">
        <f>IF(ISNA(INDEX('annual Consensus'!$C$4:$AE$210,MATCH('per month Consensus'!$CE92,'annual Consensus'!$B$4:$B$210,0),MATCH('per month Consensus'!DE$4,'annual Consensus'!$C$3:$AE$3,0))),"",INDEX('annual Consensus'!$C$4:$AE$210,MATCH('per month Consensus'!$CE92,'annual Consensus'!$B$4:$B$210,0),MATCH('per month Consensus'!DE$4,'annual Consensus'!$C$3:$AE$3,0)))</f>
        <v>0</v>
      </c>
      <c r="DF92" s="18">
        <f>IF(ISNA(INDEX('annual Consensus'!$C$4:$AE$210,MATCH('per month Consensus'!$CE92,'annual Consensus'!$B$4:$B$210,0),MATCH('per month Consensus'!DF$4,'annual Consensus'!$C$3:$AE$3,0))),"",INDEX('annual Consensus'!$C$4:$AE$210,MATCH('per month Consensus'!$CE92,'annual Consensus'!$B$4:$B$210,0),MATCH('per month Consensus'!DF$4,'annual Consensus'!$C$3:$AE$3,0)))</f>
        <v>0</v>
      </c>
      <c r="DG92" s="18">
        <f>IF(ISNA(INDEX('annual Consensus'!$C$4:$AE$210,MATCH('per month Consensus'!$CE92,'annual Consensus'!$B$4:$B$210,0),MATCH('per month Consensus'!DG$4,'annual Consensus'!$C$3:$AE$3,0))),"",INDEX('annual Consensus'!$C$4:$AE$210,MATCH('per month Consensus'!$CE92,'annual Consensus'!$B$4:$B$210,0),MATCH('per month Consensus'!DG$4,'annual Consensus'!$C$3:$AE$3,0)))</f>
        <v>0</v>
      </c>
      <c r="DH92" s="18">
        <f>IF(ISNA(INDEX('annual Consensus'!$C$4:$AE$210,MATCH('per month Consensus'!$CE92,'annual Consensus'!$B$4:$B$210,0),MATCH('per month Consensus'!DH$4,'annual Consensus'!$C$3:$AE$3,0))),"",INDEX('annual Consensus'!$C$4:$AE$210,MATCH('per month Consensus'!$CE92,'annual Consensus'!$B$4:$B$210,0),MATCH('per month Consensus'!DH$4,'annual Consensus'!$C$3:$AE$3,0)))</f>
        <v>1.8788077731092441</v>
      </c>
      <c r="DI92" s="18">
        <f>IF(ISNA(INDEX('annual Consensus'!$C$4:$AE$210,MATCH('per month Consensus'!$CE92,'annual Consensus'!$B$4:$B$210,0),MATCH('per month Consensus'!DI$4,'annual Consensus'!$C$3:$AE$3,0))),"",INDEX('annual Consensus'!$C$4:$AE$210,MATCH('per month Consensus'!$CE92,'annual Consensus'!$B$4:$B$210,0),MATCH('per month Consensus'!DI$4,'annual Consensus'!$C$3:$AE$3,0)))</f>
        <v>0</v>
      </c>
      <c r="DJ92" s="18">
        <f>IF(ISNA(INDEX('annual Consensus'!$C$4:$AE$210,MATCH('per month Consensus'!$CE92,'annual Consensus'!$B$4:$B$210,0),MATCH('per month Consensus'!DJ$4,'annual Consensus'!$C$3:$AE$3,0))),"",INDEX('annual Consensus'!$C$4:$AE$210,MATCH('per month Consensus'!$CE92,'annual Consensus'!$B$4:$B$210,0),MATCH('per month Consensus'!DJ$4,'annual Consensus'!$C$3:$AE$3,0)))</f>
        <v>0</v>
      </c>
      <c r="DK92" s="18">
        <f>IF(ISNA(INDEX('annual Consensus'!$C$4:$AE$210,MATCH('per month Consensus'!$CE92,'annual Consensus'!$B$4:$B$210,0),MATCH('per month Consensus'!DK$4,'annual Consensus'!$C$3:$AE$3,0))),"",INDEX('annual Consensus'!$C$4:$AE$210,MATCH('per month Consensus'!$CE92,'annual Consensus'!$B$4:$B$210,0),MATCH('per month Consensus'!DK$4,'annual Consensus'!$C$3:$AE$3,0)))</f>
        <v>0</v>
      </c>
      <c r="DL92" s="18">
        <f>IF(ISNA(INDEX('annual Consensus'!$C$4:$AE$210,MATCH('per month Consensus'!$CE92,'annual Consensus'!$B$4:$B$210,0),MATCH('per month Consensus'!DL$4,'annual Consensus'!$C$3:$AE$3,0))),"",INDEX('annual Consensus'!$C$4:$AE$210,MATCH('per month Consensus'!$CE92,'annual Consensus'!$B$4:$B$210,0),MATCH('per month Consensus'!DL$4,'annual Consensus'!$C$3:$AE$3,0)))</f>
        <v>1.882352941176471</v>
      </c>
      <c r="DM92" s="18">
        <f>IF(ISNA(INDEX('annual Consensus'!$C$4:$AE$210,MATCH('per month Consensus'!$CE92,'annual Consensus'!$B$4:$B$210,0),MATCH('per month Consensus'!DM$4,'annual Consensus'!$C$3:$AE$3,0))),"",INDEX('annual Consensus'!$C$4:$AE$210,MATCH('per month Consensus'!$CE92,'annual Consensus'!$B$4:$B$210,0),MATCH('per month Consensus'!DM$4,'annual Consensus'!$C$3:$AE$3,0)))</f>
        <v>0</v>
      </c>
      <c r="DN92" s="18">
        <f>IF(ISNA(INDEX('annual Consensus'!$C$4:$AE$210,MATCH('per month Consensus'!$CE92,'annual Consensus'!$B$4:$B$210,0),MATCH('per month Consensus'!DN$4,'annual Consensus'!$C$3:$AE$3,0))),"",INDEX('annual Consensus'!$C$4:$AE$210,MATCH('per month Consensus'!$CE92,'annual Consensus'!$B$4:$B$210,0),MATCH('per month Consensus'!DN$4,'annual Consensus'!$C$3:$AE$3,0)))</f>
        <v>0</v>
      </c>
      <c r="DO92" s="18">
        <f>IF(ISNA(INDEX('annual Consensus'!$C$4:$AE$210,MATCH('per month Consensus'!$CE92,'annual Consensus'!$B$4:$B$210,0),MATCH('per month Consensus'!DO$4,'annual Consensus'!$C$3:$AE$3,0))),"",INDEX('annual Consensus'!$C$4:$AE$210,MATCH('per month Consensus'!$CE92,'annual Consensus'!$B$4:$B$210,0),MATCH('per month Consensus'!DO$4,'annual Consensus'!$C$3:$AE$3,0)))</f>
        <v>0</v>
      </c>
      <c r="DR92" s="18">
        <f t="shared" si="36"/>
        <v>2.1640937049731588</v>
      </c>
      <c r="DS92" s="18" t="str">
        <f t="shared" si="37"/>
        <v/>
      </c>
      <c r="DT92" s="18" t="str">
        <f t="shared" si="38"/>
        <v/>
      </c>
      <c r="DU92" s="18">
        <f t="shared" si="39"/>
        <v>1.861347113379169</v>
      </c>
      <c r="DV92" s="18" t="str">
        <f t="shared" si="40"/>
        <v/>
      </c>
      <c r="DW92" s="18" t="str">
        <f t="shared" si="41"/>
        <v/>
      </c>
      <c r="DX92" s="18" t="str">
        <f t="shared" si="42"/>
        <v/>
      </c>
      <c r="DY92" s="18" t="str">
        <f t="shared" si="43"/>
        <v/>
      </c>
      <c r="DZ92" s="18" t="str">
        <f t="shared" si="44"/>
        <v/>
      </c>
      <c r="EA92" s="18" t="str">
        <f t="shared" si="45"/>
        <v/>
      </c>
      <c r="EB92" s="18" t="str">
        <f t="shared" si="46"/>
        <v/>
      </c>
      <c r="EC92" s="18" t="str">
        <f t="shared" si="47"/>
        <v/>
      </c>
      <c r="ED92" s="18" t="str">
        <f t="shared" si="48"/>
        <v/>
      </c>
      <c r="EE92" s="18">
        <f t="shared" si="49"/>
        <v>1.754755416726212</v>
      </c>
      <c r="EF92" s="18" t="str">
        <f t="shared" si="50"/>
        <v/>
      </c>
      <c r="EG92" s="18" t="str">
        <f t="shared" si="51"/>
        <v/>
      </c>
      <c r="EH92" s="18" t="str">
        <f t="shared" si="52"/>
        <v/>
      </c>
      <c r="EI92" s="18">
        <f t="shared" si="53"/>
        <v>1.843451388888889</v>
      </c>
      <c r="EJ92" s="18" t="str">
        <f t="shared" si="54"/>
        <v/>
      </c>
      <c r="EK92" s="18" t="str">
        <f t="shared" si="55"/>
        <v/>
      </c>
      <c r="EL92" s="18" t="str">
        <f t="shared" si="56"/>
        <v/>
      </c>
      <c r="EM92" s="18">
        <f t="shared" si="57"/>
        <v>1.8788077731092441</v>
      </c>
      <c r="EN92" s="18" t="str">
        <f t="shared" si="58"/>
        <v/>
      </c>
      <c r="EO92" s="18" t="str">
        <f t="shared" si="59"/>
        <v/>
      </c>
      <c r="EP92" s="18" t="str">
        <f t="shared" si="60"/>
        <v/>
      </c>
      <c r="EQ92" s="18">
        <f t="shared" si="61"/>
        <v>1.882352941176471</v>
      </c>
      <c r="ER92" s="18" t="str">
        <f t="shared" si="62"/>
        <v/>
      </c>
      <c r="ES92" s="18" t="str">
        <f t="shared" si="63"/>
        <v/>
      </c>
      <c r="ET92" s="18" t="str">
        <f t="shared" si="64"/>
        <v/>
      </c>
      <c r="EV92" s="86">
        <v>38626</v>
      </c>
      <c r="EW92" s="57">
        <f>IF(ISNA(VLOOKUP('per month Consensus'!$EV92,'5y averages Consensus'!$AG$9:$AK$36,'per month Consensus'!EW$2,FALSE)),"",VLOOKUP('per month Consensus'!$EV92,'5y averages Consensus'!$AG$9:$AK$36,'per month Consensus'!EW$2,FALSE))</f>
        <v>0</v>
      </c>
      <c r="EX92" s="48">
        <f>IF(ISNA(VLOOKUP('per month Consensus'!$EV92,'5y averages Consensus'!$AG$9:$AK$36,'per month Consensus'!EX$2,FALSE)),"",VLOOKUP('per month Consensus'!$EV92,'5y averages Consensus'!$AG$9:$AK$36,'per month Consensus'!EX$2,FALSE))</f>
        <v>1.876470588235295</v>
      </c>
      <c r="EY92" s="48">
        <f>IF(ISNA(VLOOKUP('per month Consensus'!$EV92,'5y averages Consensus'!$AG$9:$AK$36,'per month Consensus'!EY$2,FALSE)),"",VLOOKUP('per month Consensus'!$EV92,'5y averages Consensus'!$AG$9:$AK$36,'per month Consensus'!EY$2,FALSE))</f>
        <v>0</v>
      </c>
      <c r="EZ92" s="49">
        <f>IF(ISNA(VLOOKUP('per month Consensus'!$EV92,'5y averages Consensus'!$AG$9:$AK$36,'per month Consensus'!EZ$2,FALSE)),"",VLOOKUP('per month Consensus'!$EV92,'5y averages Consensus'!$AG$9:$AK$36,'per month Consensus'!EZ$2,FALSE))</f>
        <v>0</v>
      </c>
      <c r="FB92" s="53" t="str">
        <f t="shared" si="65"/>
        <v/>
      </c>
      <c r="FC92" s="18">
        <f t="shared" si="66"/>
        <v>1.876470588235295</v>
      </c>
      <c r="FD92" s="53" t="str">
        <f t="shared" si="67"/>
        <v/>
      </c>
      <c r="FE92" s="53" t="str">
        <f t="shared" si="68"/>
        <v/>
      </c>
    </row>
    <row r="93" spans="2:161" x14ac:dyDescent="0.25">
      <c r="B93" s="22">
        <v>40664</v>
      </c>
      <c r="C93" s="18">
        <f>VLOOKUP($B93,'Data Consensus annual'!$BH$9:$BN$215,'per month Consensus'!C$1,FALSE)</f>
        <v>2.5462893970336</v>
      </c>
      <c r="D93" s="18">
        <f>VLOOKUP($B93,'Data Consensus annual'!$BH$9:$BN$215,'per month Consensus'!D$1,FALSE)</f>
        <v>1.8600623171779798</v>
      </c>
      <c r="E93" s="18" t="str">
        <f>VLOOKUP($B93,'Data Consensus annual'!$BH$9:$BN$215,'per month Consensus'!E$1)</f>
        <v/>
      </c>
      <c r="F93" s="18" t="str">
        <f>VLOOKUP($B93,'Data Consensus annual'!$BH$9:$BN$215,'per month Consensus'!F$1)</f>
        <v/>
      </c>
      <c r="G93" s="18" t="str">
        <f>VLOOKUP($B93,'Data Consensus annual'!$BH$9:$BN$215,'per month Consensus'!G$1)</f>
        <v/>
      </c>
      <c r="H93" s="18" t="str">
        <f>VLOOKUP($B93,'Data Consensus annual'!$BH$9:$BN$215,'per month Consensus'!H$1)</f>
        <v/>
      </c>
      <c r="I93" s="5"/>
      <c r="J93" s="27"/>
      <c r="K93" s="5"/>
      <c r="L93" s="5"/>
      <c r="M93" s="5"/>
      <c r="N93" s="5"/>
      <c r="CE93" s="14">
        <v>38657</v>
      </c>
      <c r="CF93" s="18" t="str">
        <f>IF(ISNA(VLOOKUP($CE93,'quarters Consensus'!$FV$9:$GC$60,'per month Consensus'!J$1,FALSE)),"",VLOOKUP($CE93,'quarters Consensus'!$FV$9:$GC$60,'per month Consensus'!J$1,FALSE))</f>
        <v/>
      </c>
      <c r="CG93" s="18" t="str">
        <f>IF(ISNA(VLOOKUP($CE93,'quarters Consensus'!$FV$9:$GC$60,'per month Consensus'!K$1,FALSE)),"",VLOOKUP($CE93,'quarters Consensus'!$FV$9:$GC$60,'per month Consensus'!K$1,FALSE))</f>
        <v/>
      </c>
      <c r="CH93" s="18" t="str">
        <f>IF(ISNA(VLOOKUP($CE93,'quarters Consensus'!$FV$9:$GC$60,'per month Consensus'!L$1,FALSE)),"",VLOOKUP($CE93,'quarters Consensus'!$FV$9:$GC$60,'per month Consensus'!L$1,FALSE))</f>
        <v/>
      </c>
      <c r="CI93" s="18" t="str">
        <f>IF(ISNA(VLOOKUP($CE93,'quarters Consensus'!$FV$9:$GC$60,'per month Consensus'!M$1,FALSE)),"",VLOOKUP($CE93,'quarters Consensus'!$FV$9:$GC$60,'per month Consensus'!M$1,FALSE))</f>
        <v/>
      </c>
      <c r="CJ93" s="18" t="str">
        <f>IF(ISNA(VLOOKUP($CE93,'quarters Consensus'!$FV$9:$GC$60,'per month Consensus'!N$1,FALSE)),"",VLOOKUP($CE93,'quarters Consensus'!$FV$9:$GC$60,'per month Consensus'!N$1,FALSE))</f>
        <v/>
      </c>
      <c r="CK93" s="18" t="str">
        <f>IF(ISNA(VLOOKUP($CE93,'quarters Consensus'!$FV$9:$GC$60,'per month Consensus'!O$1,FALSE)),"",VLOOKUP($CE93,'quarters Consensus'!$FV$9:$GC$60,'per month Consensus'!O$1,FALSE))</f>
        <v/>
      </c>
      <c r="CL93" s="18" t="str">
        <f>IF(ISNA(VLOOKUP($CE93,'quarters Consensus'!$FV$9:$GC$60,'per month Consensus'!P$1,FALSE)),"",VLOOKUP($CE93,'quarters Consensus'!$FV$9:$GC$60,'per month Consensus'!P$1,FALSE))</f>
        <v/>
      </c>
      <c r="CM93" s="18">
        <f>IF(ISNA(INDEX('annual Consensus'!$C$4:$AE$210,MATCH('per month Consensus'!$CE93,'annual Consensus'!$B$4:$B$210,0),MATCH('per month Consensus'!CM$4,'annual Consensus'!$C$3:$AE$3,0))),"",INDEX('annual Consensus'!$C$4:$AE$210,MATCH('per month Consensus'!$CE93,'annual Consensus'!$B$4:$B$210,0),MATCH('per month Consensus'!CM$4,'annual Consensus'!$C$3:$AE$3,0)))</f>
        <v>2.1930495083417818</v>
      </c>
      <c r="CN93" s="18">
        <f>IF(ISNA(INDEX('annual Consensus'!$C$4:$AE$210,MATCH('per month Consensus'!$CE93,'annual Consensus'!$B$4:$B$210,0),MATCH('per month Consensus'!CN$4,'annual Consensus'!$C$3:$AE$3,0))),"",INDEX('annual Consensus'!$C$4:$AE$210,MATCH('per month Consensus'!$CE93,'annual Consensus'!$B$4:$B$210,0),MATCH('per month Consensus'!CN$4,'annual Consensus'!$C$3:$AE$3,0)))</f>
        <v>0</v>
      </c>
      <c r="CO93" s="18">
        <f>IF(ISNA(INDEX('annual Consensus'!$C$4:$AE$210,MATCH('per month Consensus'!$CE93,'annual Consensus'!$B$4:$B$210,0),MATCH('per month Consensus'!CO$4,'annual Consensus'!$C$3:$AE$3,0))),"",INDEX('annual Consensus'!$C$4:$AE$210,MATCH('per month Consensus'!$CE93,'annual Consensus'!$B$4:$B$210,0),MATCH('per month Consensus'!CO$4,'annual Consensus'!$C$3:$AE$3,0)))</f>
        <v>1.9352905550586479</v>
      </c>
      <c r="CP93" s="18">
        <f>IF(ISNA(INDEX('annual Consensus'!$C$4:$AE$210,MATCH('per month Consensus'!$CE93,'annual Consensus'!$B$4:$B$210,0),MATCH('per month Consensus'!CP$4,'annual Consensus'!$C$3:$AE$3,0))),"",INDEX('annual Consensus'!$C$4:$AE$210,MATCH('per month Consensus'!$CE93,'annual Consensus'!$B$4:$B$210,0),MATCH('per month Consensus'!CP$4,'annual Consensus'!$C$3:$AE$3,0)))</f>
        <v>0</v>
      </c>
      <c r="CQ93" s="18">
        <f>IF(ISNA(INDEX('annual Consensus'!$C$4:$AE$210,MATCH('per month Consensus'!$CE93,'annual Consensus'!$B$4:$B$210,0),MATCH('per month Consensus'!CQ$4,'annual Consensus'!$C$3:$AE$3,0))),"",INDEX('annual Consensus'!$C$4:$AE$210,MATCH('per month Consensus'!$CE93,'annual Consensus'!$B$4:$B$210,0),MATCH('per month Consensus'!CQ$4,'annual Consensus'!$C$3:$AE$3,0)))</f>
        <v>0</v>
      </c>
      <c r="CR93" s="18">
        <f>IF(ISNA(INDEX('annual Consensus'!$C$4:$AE$210,MATCH('per month Consensus'!$CE93,'annual Consensus'!$B$4:$B$210,0),MATCH('per month Consensus'!CR$4,'annual Consensus'!$C$3:$AE$3,0))),"",INDEX('annual Consensus'!$C$4:$AE$210,MATCH('per month Consensus'!$CE93,'annual Consensus'!$B$4:$B$210,0),MATCH('per month Consensus'!CR$4,'annual Consensus'!$C$3:$AE$3,0)))</f>
        <v>0</v>
      </c>
      <c r="CS93" s="18">
        <f>IF(ISNA(INDEX('annual Consensus'!$C$4:$AE$210,MATCH('per month Consensus'!$CE93,'annual Consensus'!$B$4:$B$210,0),MATCH('per month Consensus'!CS$4,'annual Consensus'!$C$3:$AE$3,0))),"",INDEX('annual Consensus'!$C$4:$AE$210,MATCH('per month Consensus'!$CE93,'annual Consensus'!$B$4:$B$210,0),MATCH('per month Consensus'!CS$4,'annual Consensus'!$C$3:$AE$3,0)))</f>
        <v>0</v>
      </c>
      <c r="CT93" s="18">
        <f>IF(ISNA(INDEX('annual Consensus'!$C$4:$AE$210,MATCH('per month Consensus'!$CE93,'annual Consensus'!$B$4:$B$210,0),MATCH('per month Consensus'!CT$4,'annual Consensus'!$C$3:$AE$3,0))),"",INDEX('annual Consensus'!$C$4:$AE$210,MATCH('per month Consensus'!$CE93,'annual Consensus'!$B$4:$B$210,0),MATCH('per month Consensus'!CT$4,'annual Consensus'!$C$3:$AE$3,0)))</f>
        <v>0</v>
      </c>
      <c r="CU93" s="18">
        <f>IF(ISNA(INDEX('annual Consensus'!$C$4:$AE$210,MATCH('per month Consensus'!$CE93,'annual Consensus'!$B$4:$B$210,0),MATCH('per month Consensus'!CU$4,'annual Consensus'!$C$3:$AE$3,0))),"",INDEX('annual Consensus'!$C$4:$AE$210,MATCH('per month Consensus'!$CE93,'annual Consensus'!$B$4:$B$210,0),MATCH('per month Consensus'!CU$4,'annual Consensus'!$C$3:$AE$3,0)))</f>
        <v>0</v>
      </c>
      <c r="CV93" s="18">
        <f>IF(ISNA(INDEX('annual Consensus'!$C$4:$AE$210,MATCH('per month Consensus'!$CE93,'annual Consensus'!$B$4:$B$210,0),MATCH('per month Consensus'!CV$4,'annual Consensus'!$C$3:$AE$3,0))),"",INDEX('annual Consensus'!$C$4:$AE$210,MATCH('per month Consensus'!$CE93,'annual Consensus'!$B$4:$B$210,0),MATCH('per month Consensus'!CV$4,'annual Consensus'!$C$3:$AE$3,0)))</f>
        <v>0</v>
      </c>
      <c r="CW93" s="18">
        <f>IF(ISNA(INDEX('annual Consensus'!$C$4:$AE$210,MATCH('per month Consensus'!$CE93,'annual Consensus'!$B$4:$B$210,0),MATCH('per month Consensus'!CW$4,'annual Consensus'!$C$3:$AE$3,0))),"",INDEX('annual Consensus'!$C$4:$AE$210,MATCH('per month Consensus'!$CE93,'annual Consensus'!$B$4:$B$210,0),MATCH('per month Consensus'!CW$4,'annual Consensus'!$C$3:$AE$3,0)))</f>
        <v>0</v>
      </c>
      <c r="CX93" s="18">
        <f>IF(ISNA(INDEX('annual Consensus'!$C$4:$AE$210,MATCH('per month Consensus'!$CE93,'annual Consensus'!$B$4:$B$210,0),MATCH('per month Consensus'!CX$4,'annual Consensus'!$C$3:$AE$3,0))),"",INDEX('annual Consensus'!$C$4:$AE$210,MATCH('per month Consensus'!$CE93,'annual Consensus'!$B$4:$B$210,0),MATCH('per month Consensus'!CX$4,'annual Consensus'!$C$3:$AE$3,0)))</f>
        <v>0</v>
      </c>
      <c r="CY93" s="18">
        <f>IF(ISNA(INDEX('annual Consensus'!$C$4:$AE$210,MATCH('per month Consensus'!$CE93,'annual Consensus'!$B$4:$B$210,0),MATCH('per month Consensus'!CY$4,'annual Consensus'!$C$3:$AE$3,0))),"",INDEX('annual Consensus'!$C$4:$AE$210,MATCH('per month Consensus'!$CE93,'annual Consensus'!$B$4:$B$210,0),MATCH('per month Consensus'!CY$4,'annual Consensus'!$C$3:$AE$3,0)))</f>
        <v>0</v>
      </c>
      <c r="CZ93" s="18">
        <f>IF(ISNA(INDEX('annual Consensus'!$C$4:$AE$210,MATCH('per month Consensus'!$CE93,'annual Consensus'!$B$4:$B$210,0),MATCH('per month Consensus'!CZ$4,'annual Consensus'!$C$3:$AE$3,0))),"",INDEX('annual Consensus'!$C$4:$AE$210,MATCH('per month Consensus'!$CE93,'annual Consensus'!$B$4:$B$210,0),MATCH('per month Consensus'!CZ$4,'annual Consensus'!$C$3:$AE$3,0)))</f>
        <v>0</v>
      </c>
      <c r="DA93" s="18">
        <f>IF(ISNA(INDEX('annual Consensus'!$C$4:$AE$210,MATCH('per month Consensus'!$CE93,'annual Consensus'!$B$4:$B$210,0),MATCH('per month Consensus'!DA$4,'annual Consensus'!$C$3:$AE$3,0))),"",INDEX('annual Consensus'!$C$4:$AE$210,MATCH('per month Consensus'!$CE93,'annual Consensus'!$B$4:$B$210,0),MATCH('per month Consensus'!DA$4,'annual Consensus'!$C$3:$AE$3,0)))</f>
        <v>0</v>
      </c>
      <c r="DB93" s="18">
        <f>IF(ISNA(INDEX('annual Consensus'!$C$4:$AE$210,MATCH('per month Consensus'!$CE93,'annual Consensus'!$B$4:$B$210,0),MATCH('per month Consensus'!DB$4,'annual Consensus'!$C$3:$AE$3,0))),"",INDEX('annual Consensus'!$C$4:$AE$210,MATCH('per month Consensus'!$CE93,'annual Consensus'!$B$4:$B$210,0),MATCH('per month Consensus'!DB$4,'annual Consensus'!$C$3:$AE$3,0)))</f>
        <v>0</v>
      </c>
      <c r="DC93" s="18">
        <f>IF(ISNA(INDEX('annual Consensus'!$C$4:$AE$210,MATCH('per month Consensus'!$CE93,'annual Consensus'!$B$4:$B$210,0),MATCH('per month Consensus'!DC$4,'annual Consensus'!$C$3:$AE$3,0))),"",INDEX('annual Consensus'!$C$4:$AE$210,MATCH('per month Consensus'!$CE93,'annual Consensus'!$B$4:$B$210,0),MATCH('per month Consensus'!DC$4,'annual Consensus'!$C$3:$AE$3,0)))</f>
        <v>0</v>
      </c>
      <c r="DD93" s="18">
        <f>IF(ISNA(INDEX('annual Consensus'!$C$4:$AE$210,MATCH('per month Consensus'!$CE93,'annual Consensus'!$B$4:$B$210,0),MATCH('per month Consensus'!DD$4,'annual Consensus'!$C$3:$AE$3,0))),"",INDEX('annual Consensus'!$C$4:$AE$210,MATCH('per month Consensus'!$CE93,'annual Consensus'!$B$4:$B$210,0),MATCH('per month Consensus'!DD$4,'annual Consensus'!$C$3:$AE$3,0)))</f>
        <v>0</v>
      </c>
      <c r="DE93" s="18">
        <f>IF(ISNA(INDEX('annual Consensus'!$C$4:$AE$210,MATCH('per month Consensus'!$CE93,'annual Consensus'!$B$4:$B$210,0),MATCH('per month Consensus'!DE$4,'annual Consensus'!$C$3:$AE$3,0))),"",INDEX('annual Consensus'!$C$4:$AE$210,MATCH('per month Consensus'!$CE93,'annual Consensus'!$B$4:$B$210,0),MATCH('per month Consensus'!DE$4,'annual Consensus'!$C$3:$AE$3,0)))</f>
        <v>0</v>
      </c>
      <c r="DF93" s="18">
        <f>IF(ISNA(INDEX('annual Consensus'!$C$4:$AE$210,MATCH('per month Consensus'!$CE93,'annual Consensus'!$B$4:$B$210,0),MATCH('per month Consensus'!DF$4,'annual Consensus'!$C$3:$AE$3,0))),"",INDEX('annual Consensus'!$C$4:$AE$210,MATCH('per month Consensus'!$CE93,'annual Consensus'!$B$4:$B$210,0),MATCH('per month Consensus'!DF$4,'annual Consensus'!$C$3:$AE$3,0)))</f>
        <v>0</v>
      </c>
      <c r="DG93" s="18">
        <f>IF(ISNA(INDEX('annual Consensus'!$C$4:$AE$210,MATCH('per month Consensus'!$CE93,'annual Consensus'!$B$4:$B$210,0),MATCH('per month Consensus'!DG$4,'annual Consensus'!$C$3:$AE$3,0))),"",INDEX('annual Consensus'!$C$4:$AE$210,MATCH('per month Consensus'!$CE93,'annual Consensus'!$B$4:$B$210,0),MATCH('per month Consensus'!DG$4,'annual Consensus'!$C$3:$AE$3,0)))</f>
        <v>0</v>
      </c>
      <c r="DH93" s="18">
        <f>IF(ISNA(INDEX('annual Consensus'!$C$4:$AE$210,MATCH('per month Consensus'!$CE93,'annual Consensus'!$B$4:$B$210,0),MATCH('per month Consensus'!DH$4,'annual Consensus'!$C$3:$AE$3,0))),"",INDEX('annual Consensus'!$C$4:$AE$210,MATCH('per month Consensus'!$CE93,'annual Consensus'!$B$4:$B$210,0),MATCH('per month Consensus'!DH$4,'annual Consensus'!$C$3:$AE$3,0)))</f>
        <v>0</v>
      </c>
      <c r="DI93" s="18">
        <f>IF(ISNA(INDEX('annual Consensus'!$C$4:$AE$210,MATCH('per month Consensus'!$CE93,'annual Consensus'!$B$4:$B$210,0),MATCH('per month Consensus'!DI$4,'annual Consensus'!$C$3:$AE$3,0))),"",INDEX('annual Consensus'!$C$4:$AE$210,MATCH('per month Consensus'!$CE93,'annual Consensus'!$B$4:$B$210,0),MATCH('per month Consensus'!DI$4,'annual Consensus'!$C$3:$AE$3,0)))</f>
        <v>0</v>
      </c>
      <c r="DJ93" s="18">
        <f>IF(ISNA(INDEX('annual Consensus'!$C$4:$AE$210,MATCH('per month Consensus'!$CE93,'annual Consensus'!$B$4:$B$210,0),MATCH('per month Consensus'!DJ$4,'annual Consensus'!$C$3:$AE$3,0))),"",INDEX('annual Consensus'!$C$4:$AE$210,MATCH('per month Consensus'!$CE93,'annual Consensus'!$B$4:$B$210,0),MATCH('per month Consensus'!DJ$4,'annual Consensus'!$C$3:$AE$3,0)))</f>
        <v>0</v>
      </c>
      <c r="DK93" s="18">
        <f>IF(ISNA(INDEX('annual Consensus'!$C$4:$AE$210,MATCH('per month Consensus'!$CE93,'annual Consensus'!$B$4:$B$210,0),MATCH('per month Consensus'!DK$4,'annual Consensus'!$C$3:$AE$3,0))),"",INDEX('annual Consensus'!$C$4:$AE$210,MATCH('per month Consensus'!$CE93,'annual Consensus'!$B$4:$B$210,0),MATCH('per month Consensus'!DK$4,'annual Consensus'!$C$3:$AE$3,0)))</f>
        <v>0</v>
      </c>
      <c r="DL93" s="18">
        <f>IF(ISNA(INDEX('annual Consensus'!$C$4:$AE$210,MATCH('per month Consensus'!$CE93,'annual Consensus'!$B$4:$B$210,0),MATCH('per month Consensus'!DL$4,'annual Consensus'!$C$3:$AE$3,0))),"",INDEX('annual Consensus'!$C$4:$AE$210,MATCH('per month Consensus'!$CE93,'annual Consensus'!$B$4:$B$210,0),MATCH('per month Consensus'!DL$4,'annual Consensus'!$C$3:$AE$3,0)))</f>
        <v>0</v>
      </c>
      <c r="DM93" s="18">
        <f>IF(ISNA(INDEX('annual Consensus'!$C$4:$AE$210,MATCH('per month Consensus'!$CE93,'annual Consensus'!$B$4:$B$210,0),MATCH('per month Consensus'!DM$4,'annual Consensus'!$C$3:$AE$3,0))),"",INDEX('annual Consensus'!$C$4:$AE$210,MATCH('per month Consensus'!$CE93,'annual Consensus'!$B$4:$B$210,0),MATCH('per month Consensus'!DM$4,'annual Consensus'!$C$3:$AE$3,0)))</f>
        <v>0</v>
      </c>
      <c r="DN93" s="18">
        <f>IF(ISNA(INDEX('annual Consensus'!$C$4:$AE$210,MATCH('per month Consensus'!$CE93,'annual Consensus'!$B$4:$B$210,0),MATCH('per month Consensus'!DN$4,'annual Consensus'!$C$3:$AE$3,0))),"",INDEX('annual Consensus'!$C$4:$AE$210,MATCH('per month Consensus'!$CE93,'annual Consensus'!$B$4:$B$210,0),MATCH('per month Consensus'!DN$4,'annual Consensus'!$C$3:$AE$3,0)))</f>
        <v>0</v>
      </c>
      <c r="DO93" s="18">
        <f>IF(ISNA(INDEX('annual Consensus'!$C$4:$AE$210,MATCH('per month Consensus'!$CE93,'annual Consensus'!$B$4:$B$210,0),MATCH('per month Consensus'!DO$4,'annual Consensus'!$C$3:$AE$3,0))),"",INDEX('annual Consensus'!$C$4:$AE$210,MATCH('per month Consensus'!$CE93,'annual Consensus'!$B$4:$B$210,0),MATCH('per month Consensus'!DO$4,'annual Consensus'!$C$3:$AE$3,0)))</f>
        <v>0</v>
      </c>
      <c r="DR93" s="18">
        <f t="shared" si="36"/>
        <v>2.1930495083417818</v>
      </c>
      <c r="DS93" s="18" t="str">
        <f t="shared" si="37"/>
        <v/>
      </c>
      <c r="DT93" s="18">
        <f t="shared" si="38"/>
        <v>1.9352905550586479</v>
      </c>
      <c r="DU93" s="18" t="str">
        <f t="shared" si="39"/>
        <v/>
      </c>
      <c r="DV93" s="18" t="str">
        <f t="shared" si="40"/>
        <v/>
      </c>
      <c r="DW93" s="18" t="str">
        <f t="shared" si="41"/>
        <v/>
      </c>
      <c r="DX93" s="18" t="str">
        <f t="shared" si="42"/>
        <v/>
      </c>
      <c r="DY93" s="18" t="str">
        <f t="shared" si="43"/>
        <v/>
      </c>
      <c r="DZ93" s="18" t="str">
        <f t="shared" si="44"/>
        <v/>
      </c>
      <c r="EA93" s="18" t="str">
        <f t="shared" si="45"/>
        <v/>
      </c>
      <c r="EB93" s="18" t="str">
        <f t="shared" si="46"/>
        <v/>
      </c>
      <c r="EC93" s="18" t="str">
        <f t="shared" si="47"/>
        <v/>
      </c>
      <c r="ED93" s="18" t="str">
        <f t="shared" si="48"/>
        <v/>
      </c>
      <c r="EE93" s="18" t="str">
        <f t="shared" si="49"/>
        <v/>
      </c>
      <c r="EF93" s="18" t="str">
        <f t="shared" si="50"/>
        <v/>
      </c>
      <c r="EG93" s="18" t="str">
        <f t="shared" si="51"/>
        <v/>
      </c>
      <c r="EH93" s="18" t="str">
        <f t="shared" si="52"/>
        <v/>
      </c>
      <c r="EI93" s="18" t="str">
        <f t="shared" si="53"/>
        <v/>
      </c>
      <c r="EJ93" s="18" t="str">
        <f t="shared" si="54"/>
        <v/>
      </c>
      <c r="EK93" s="18" t="str">
        <f t="shared" si="55"/>
        <v/>
      </c>
      <c r="EL93" s="18" t="str">
        <f t="shared" si="56"/>
        <v/>
      </c>
      <c r="EM93" s="18" t="str">
        <f t="shared" si="57"/>
        <v/>
      </c>
      <c r="EN93" s="18" t="str">
        <f t="shared" si="58"/>
        <v/>
      </c>
      <c r="EO93" s="18" t="str">
        <f t="shared" si="59"/>
        <v/>
      </c>
      <c r="EP93" s="18" t="str">
        <f t="shared" si="60"/>
        <v/>
      </c>
      <c r="EQ93" s="18" t="str">
        <f t="shared" si="61"/>
        <v/>
      </c>
      <c r="ER93" s="18" t="str">
        <f t="shared" si="62"/>
        <v/>
      </c>
      <c r="ES93" s="18" t="str">
        <f t="shared" si="63"/>
        <v/>
      </c>
      <c r="ET93" s="18" t="str">
        <f t="shared" si="64"/>
        <v/>
      </c>
      <c r="EV93" s="86">
        <v>38657</v>
      </c>
      <c r="EW93" s="57" t="str">
        <f>IF(ISNA(VLOOKUP('per month Consensus'!$EV93,'5y averages Consensus'!$AG$9:$AK$36,'per month Consensus'!EW$2,FALSE)),"",VLOOKUP('per month Consensus'!$EV93,'5y averages Consensus'!$AG$9:$AK$36,'per month Consensus'!EW$2,FALSE))</f>
        <v/>
      </c>
      <c r="EX93" s="48" t="str">
        <f>IF(ISNA(VLOOKUP('per month Consensus'!$EV93,'5y averages Consensus'!$AG$9:$AK$36,'per month Consensus'!EX$2,FALSE)),"",VLOOKUP('per month Consensus'!$EV93,'5y averages Consensus'!$AG$9:$AK$36,'per month Consensus'!EX$2,FALSE))</f>
        <v/>
      </c>
      <c r="EY93" s="48" t="str">
        <f>IF(ISNA(VLOOKUP('per month Consensus'!$EV93,'5y averages Consensus'!$AG$9:$AK$36,'per month Consensus'!EY$2,FALSE)),"",VLOOKUP('per month Consensus'!$EV93,'5y averages Consensus'!$AG$9:$AK$36,'per month Consensus'!EY$2,FALSE))</f>
        <v/>
      </c>
      <c r="EZ93" s="49" t="str">
        <f>IF(ISNA(VLOOKUP('per month Consensus'!$EV93,'5y averages Consensus'!$AG$9:$AK$36,'per month Consensus'!EZ$2,FALSE)),"",VLOOKUP('per month Consensus'!$EV93,'5y averages Consensus'!$AG$9:$AK$36,'per month Consensus'!EZ$2,FALSE))</f>
        <v/>
      </c>
      <c r="FB93" s="53" t="str">
        <f t="shared" si="65"/>
        <v/>
      </c>
      <c r="FC93" s="53" t="str">
        <f t="shared" si="66"/>
        <v/>
      </c>
      <c r="FD93" s="53" t="str">
        <f t="shared" si="67"/>
        <v/>
      </c>
      <c r="FE93" s="53" t="str">
        <f t="shared" si="68"/>
        <v/>
      </c>
    </row>
    <row r="94" spans="2:161" x14ac:dyDescent="0.25">
      <c r="B94" s="22">
        <v>41030</v>
      </c>
      <c r="C94" s="18">
        <f>VLOOKUP($B94,'Data Consensus annual'!$BH$9:$BN$215,'per month Consensus'!C$1,FALSE)</f>
        <v>2.3875893691671131</v>
      </c>
      <c r="D94" s="18">
        <f>VLOOKUP($B94,'Data Consensus annual'!$BH$9:$BN$215,'per month Consensus'!D$1,FALSE)</f>
        <v>1.7710186899780453</v>
      </c>
      <c r="E94" s="18" t="str">
        <f>VLOOKUP($B94,'Data Consensus annual'!$BH$9:$BN$215,'per month Consensus'!E$1)</f>
        <v/>
      </c>
      <c r="F94" s="18" t="str">
        <f>VLOOKUP($B94,'Data Consensus annual'!$BH$9:$BN$215,'per month Consensus'!F$1)</f>
        <v/>
      </c>
      <c r="G94" s="18" t="str">
        <f>VLOOKUP($B94,'Data Consensus annual'!$BH$9:$BN$215,'per month Consensus'!G$1)</f>
        <v/>
      </c>
      <c r="H94" s="18" t="str">
        <f>VLOOKUP($B94,'Data Consensus annual'!$BH$9:$BN$215,'per month Consensus'!H$1)</f>
        <v/>
      </c>
      <c r="I94" s="5"/>
      <c r="J94" s="27"/>
      <c r="K94" s="5"/>
      <c r="L94" s="5"/>
      <c r="M94" s="5"/>
      <c r="N94" s="5"/>
      <c r="CE94" s="14">
        <v>38687</v>
      </c>
      <c r="CF94" s="18">
        <f>IF(ISNA(VLOOKUP($CE94,'quarters Consensus'!$FV$9:$GC$60,'per month Consensus'!J$1,FALSE)),"",VLOOKUP($CE94,'quarters Consensus'!$FV$9:$GC$60,'per month Consensus'!J$1,FALSE))</f>
        <v>2.4</v>
      </c>
      <c r="CG94" s="18">
        <f>IF(ISNA(VLOOKUP($CE94,'quarters Consensus'!$FV$9:$GC$60,'per month Consensus'!K$1,FALSE)),"",VLOOKUP($CE94,'quarters Consensus'!$FV$9:$GC$60,'per month Consensus'!K$1,FALSE))</f>
        <v>2.1</v>
      </c>
      <c r="CH94" s="18">
        <f>IF(ISNA(VLOOKUP($CE94,'quarters Consensus'!$FV$9:$GC$60,'per month Consensus'!L$1,FALSE)),"",VLOOKUP($CE94,'quarters Consensus'!$FV$9:$GC$60,'per month Consensus'!L$1,FALSE))</f>
        <v>1.8</v>
      </c>
      <c r="CI94" s="18">
        <f>IF(ISNA(VLOOKUP($CE94,'quarters Consensus'!$FV$9:$GC$60,'per month Consensus'!M$1,FALSE)),"",VLOOKUP($CE94,'quarters Consensus'!$FV$9:$GC$60,'per month Consensus'!M$1,FALSE))</f>
        <v>1.7</v>
      </c>
      <c r="CJ94" s="18">
        <f>IF(ISNA(VLOOKUP($CE94,'quarters Consensus'!$FV$9:$GC$60,'per month Consensus'!N$1,FALSE)),"",VLOOKUP($CE94,'quarters Consensus'!$FV$9:$GC$60,'per month Consensus'!N$1,FALSE))</f>
        <v>2</v>
      </c>
      <c r="CK94" s="18">
        <f>IF(ISNA(VLOOKUP($CE94,'quarters Consensus'!$FV$9:$GC$60,'per month Consensus'!O$1,FALSE)),"",VLOOKUP($CE94,'quarters Consensus'!$FV$9:$GC$60,'per month Consensus'!O$1,FALSE))</f>
        <v>1.9</v>
      </c>
      <c r="CL94" s="18"/>
      <c r="CM94" s="18">
        <f>IF(ISNA(INDEX('annual Consensus'!$C$4:$AE$210,MATCH('per month Consensus'!$CE94,'annual Consensus'!$B$4:$B$210,0),MATCH('per month Consensus'!CM$4,'annual Consensus'!$C$3:$AE$3,0))),"",INDEX('annual Consensus'!$C$4:$AE$210,MATCH('per month Consensus'!$CE94,'annual Consensus'!$B$4:$B$210,0),MATCH('per month Consensus'!CM$4,'annual Consensus'!$C$3:$AE$3,0)))</f>
        <v>2.197555953426964</v>
      </c>
      <c r="CN94" s="18">
        <f>IF(ISNA(INDEX('annual Consensus'!$C$4:$AE$210,MATCH('per month Consensus'!$CE94,'annual Consensus'!$B$4:$B$210,0),MATCH('per month Consensus'!CN$4,'annual Consensus'!$C$3:$AE$3,0))),"",INDEX('annual Consensus'!$C$4:$AE$210,MATCH('per month Consensus'!$CE94,'annual Consensus'!$B$4:$B$210,0),MATCH('per month Consensus'!CN$4,'annual Consensus'!$C$3:$AE$3,0)))</f>
        <v>1.9914674174547051</v>
      </c>
      <c r="CO94" s="18">
        <f>IF(ISNA(INDEX('annual Consensus'!$C$4:$AE$210,MATCH('per month Consensus'!$CE94,'annual Consensus'!$B$4:$B$210,0),MATCH('per month Consensus'!CO$4,'annual Consensus'!$C$3:$AE$3,0))),"",INDEX('annual Consensus'!$C$4:$AE$210,MATCH('per month Consensus'!$CE94,'annual Consensus'!$B$4:$B$210,0),MATCH('per month Consensus'!CO$4,'annual Consensus'!$C$3:$AE$3,0)))</f>
        <v>0</v>
      </c>
      <c r="CP94" s="18">
        <f>IF(ISNA(INDEX('annual Consensus'!$C$4:$AE$210,MATCH('per month Consensus'!$CE94,'annual Consensus'!$B$4:$B$210,0),MATCH('per month Consensus'!CP$4,'annual Consensus'!$C$3:$AE$3,0))),"",INDEX('annual Consensus'!$C$4:$AE$210,MATCH('per month Consensus'!$CE94,'annual Consensus'!$B$4:$B$210,0),MATCH('per month Consensus'!CP$4,'annual Consensus'!$C$3:$AE$3,0)))</f>
        <v>0</v>
      </c>
      <c r="CQ94" s="18">
        <f>IF(ISNA(INDEX('annual Consensus'!$C$4:$AE$210,MATCH('per month Consensus'!$CE94,'annual Consensus'!$B$4:$B$210,0),MATCH('per month Consensus'!CQ$4,'annual Consensus'!$C$3:$AE$3,0))),"",INDEX('annual Consensus'!$C$4:$AE$210,MATCH('per month Consensus'!$CE94,'annual Consensus'!$B$4:$B$210,0),MATCH('per month Consensus'!CQ$4,'annual Consensus'!$C$3:$AE$3,0)))</f>
        <v>0</v>
      </c>
      <c r="CR94" s="18">
        <f>IF(ISNA(INDEX('annual Consensus'!$C$4:$AE$210,MATCH('per month Consensus'!$CE94,'annual Consensus'!$B$4:$B$210,0),MATCH('per month Consensus'!CR$4,'annual Consensus'!$C$3:$AE$3,0))),"",INDEX('annual Consensus'!$C$4:$AE$210,MATCH('per month Consensus'!$CE94,'annual Consensus'!$B$4:$B$210,0),MATCH('per month Consensus'!CR$4,'annual Consensus'!$C$3:$AE$3,0)))</f>
        <v>0</v>
      </c>
      <c r="CS94" s="18">
        <f>IF(ISNA(INDEX('annual Consensus'!$C$4:$AE$210,MATCH('per month Consensus'!$CE94,'annual Consensus'!$B$4:$B$210,0),MATCH('per month Consensus'!CS$4,'annual Consensus'!$C$3:$AE$3,0))),"",INDEX('annual Consensus'!$C$4:$AE$210,MATCH('per month Consensus'!$CE94,'annual Consensus'!$B$4:$B$210,0),MATCH('per month Consensus'!CS$4,'annual Consensus'!$C$3:$AE$3,0)))</f>
        <v>0</v>
      </c>
      <c r="CT94" s="18">
        <f>IF(ISNA(INDEX('annual Consensus'!$C$4:$AE$210,MATCH('per month Consensus'!$CE94,'annual Consensus'!$B$4:$B$210,0),MATCH('per month Consensus'!CT$4,'annual Consensus'!$C$3:$AE$3,0))),"",INDEX('annual Consensus'!$C$4:$AE$210,MATCH('per month Consensus'!$CE94,'annual Consensus'!$B$4:$B$210,0),MATCH('per month Consensus'!CT$4,'annual Consensus'!$C$3:$AE$3,0)))</f>
        <v>0</v>
      </c>
      <c r="CU94" s="18">
        <f>IF(ISNA(INDEX('annual Consensus'!$C$4:$AE$210,MATCH('per month Consensus'!$CE94,'annual Consensus'!$B$4:$B$210,0),MATCH('per month Consensus'!CU$4,'annual Consensus'!$C$3:$AE$3,0))),"",INDEX('annual Consensus'!$C$4:$AE$210,MATCH('per month Consensus'!$CE94,'annual Consensus'!$B$4:$B$210,0),MATCH('per month Consensus'!CU$4,'annual Consensus'!$C$3:$AE$3,0)))</f>
        <v>0</v>
      </c>
      <c r="CV94" s="18">
        <f>IF(ISNA(INDEX('annual Consensus'!$C$4:$AE$210,MATCH('per month Consensus'!$CE94,'annual Consensus'!$B$4:$B$210,0),MATCH('per month Consensus'!CV$4,'annual Consensus'!$C$3:$AE$3,0))),"",INDEX('annual Consensus'!$C$4:$AE$210,MATCH('per month Consensus'!$CE94,'annual Consensus'!$B$4:$B$210,0),MATCH('per month Consensus'!CV$4,'annual Consensus'!$C$3:$AE$3,0)))</f>
        <v>0</v>
      </c>
      <c r="CW94" s="18">
        <f>IF(ISNA(INDEX('annual Consensus'!$C$4:$AE$210,MATCH('per month Consensus'!$CE94,'annual Consensus'!$B$4:$B$210,0),MATCH('per month Consensus'!CW$4,'annual Consensus'!$C$3:$AE$3,0))),"",INDEX('annual Consensus'!$C$4:$AE$210,MATCH('per month Consensus'!$CE94,'annual Consensus'!$B$4:$B$210,0),MATCH('per month Consensus'!CW$4,'annual Consensus'!$C$3:$AE$3,0)))</f>
        <v>0</v>
      </c>
      <c r="CX94" s="18">
        <f>IF(ISNA(INDEX('annual Consensus'!$C$4:$AE$210,MATCH('per month Consensus'!$CE94,'annual Consensus'!$B$4:$B$210,0),MATCH('per month Consensus'!CX$4,'annual Consensus'!$C$3:$AE$3,0))),"",INDEX('annual Consensus'!$C$4:$AE$210,MATCH('per month Consensus'!$CE94,'annual Consensus'!$B$4:$B$210,0),MATCH('per month Consensus'!CX$4,'annual Consensus'!$C$3:$AE$3,0)))</f>
        <v>0</v>
      </c>
      <c r="CY94" s="18">
        <f>IF(ISNA(INDEX('annual Consensus'!$C$4:$AE$210,MATCH('per month Consensus'!$CE94,'annual Consensus'!$B$4:$B$210,0),MATCH('per month Consensus'!CY$4,'annual Consensus'!$C$3:$AE$3,0))),"",INDEX('annual Consensus'!$C$4:$AE$210,MATCH('per month Consensus'!$CE94,'annual Consensus'!$B$4:$B$210,0),MATCH('per month Consensus'!CY$4,'annual Consensus'!$C$3:$AE$3,0)))</f>
        <v>0</v>
      </c>
      <c r="CZ94" s="18">
        <f>IF(ISNA(INDEX('annual Consensus'!$C$4:$AE$210,MATCH('per month Consensus'!$CE94,'annual Consensus'!$B$4:$B$210,0),MATCH('per month Consensus'!CZ$4,'annual Consensus'!$C$3:$AE$3,0))),"",INDEX('annual Consensus'!$C$4:$AE$210,MATCH('per month Consensus'!$CE94,'annual Consensus'!$B$4:$B$210,0),MATCH('per month Consensus'!CZ$4,'annual Consensus'!$C$3:$AE$3,0)))</f>
        <v>0</v>
      </c>
      <c r="DA94" s="18">
        <f>IF(ISNA(INDEX('annual Consensus'!$C$4:$AE$210,MATCH('per month Consensus'!$CE94,'annual Consensus'!$B$4:$B$210,0),MATCH('per month Consensus'!DA$4,'annual Consensus'!$C$3:$AE$3,0))),"",INDEX('annual Consensus'!$C$4:$AE$210,MATCH('per month Consensus'!$CE94,'annual Consensus'!$B$4:$B$210,0),MATCH('per month Consensus'!DA$4,'annual Consensus'!$C$3:$AE$3,0)))</f>
        <v>0</v>
      </c>
      <c r="DB94" s="18">
        <f>IF(ISNA(INDEX('annual Consensus'!$C$4:$AE$210,MATCH('per month Consensus'!$CE94,'annual Consensus'!$B$4:$B$210,0),MATCH('per month Consensus'!DB$4,'annual Consensus'!$C$3:$AE$3,0))),"",INDEX('annual Consensus'!$C$4:$AE$210,MATCH('per month Consensus'!$CE94,'annual Consensus'!$B$4:$B$210,0),MATCH('per month Consensus'!DB$4,'annual Consensus'!$C$3:$AE$3,0)))</f>
        <v>0</v>
      </c>
      <c r="DC94" s="18">
        <f>IF(ISNA(INDEX('annual Consensus'!$C$4:$AE$210,MATCH('per month Consensus'!$CE94,'annual Consensus'!$B$4:$B$210,0),MATCH('per month Consensus'!DC$4,'annual Consensus'!$C$3:$AE$3,0))),"",INDEX('annual Consensus'!$C$4:$AE$210,MATCH('per month Consensus'!$CE94,'annual Consensus'!$B$4:$B$210,0),MATCH('per month Consensus'!DC$4,'annual Consensus'!$C$3:$AE$3,0)))</f>
        <v>0</v>
      </c>
      <c r="DD94" s="18">
        <f>IF(ISNA(INDEX('annual Consensus'!$C$4:$AE$210,MATCH('per month Consensus'!$CE94,'annual Consensus'!$B$4:$B$210,0),MATCH('per month Consensus'!DD$4,'annual Consensus'!$C$3:$AE$3,0))),"",INDEX('annual Consensus'!$C$4:$AE$210,MATCH('per month Consensus'!$CE94,'annual Consensus'!$B$4:$B$210,0),MATCH('per month Consensus'!DD$4,'annual Consensus'!$C$3:$AE$3,0)))</f>
        <v>0</v>
      </c>
      <c r="DE94" s="18">
        <f>IF(ISNA(INDEX('annual Consensus'!$C$4:$AE$210,MATCH('per month Consensus'!$CE94,'annual Consensus'!$B$4:$B$210,0),MATCH('per month Consensus'!DE$4,'annual Consensus'!$C$3:$AE$3,0))),"",INDEX('annual Consensus'!$C$4:$AE$210,MATCH('per month Consensus'!$CE94,'annual Consensus'!$B$4:$B$210,0),MATCH('per month Consensus'!DE$4,'annual Consensus'!$C$3:$AE$3,0)))</f>
        <v>0</v>
      </c>
      <c r="DF94" s="18">
        <f>IF(ISNA(INDEX('annual Consensus'!$C$4:$AE$210,MATCH('per month Consensus'!$CE94,'annual Consensus'!$B$4:$B$210,0),MATCH('per month Consensus'!DF$4,'annual Consensus'!$C$3:$AE$3,0))),"",INDEX('annual Consensus'!$C$4:$AE$210,MATCH('per month Consensus'!$CE94,'annual Consensus'!$B$4:$B$210,0),MATCH('per month Consensus'!DF$4,'annual Consensus'!$C$3:$AE$3,0)))</f>
        <v>0</v>
      </c>
      <c r="DG94" s="18">
        <f>IF(ISNA(INDEX('annual Consensus'!$C$4:$AE$210,MATCH('per month Consensus'!$CE94,'annual Consensus'!$B$4:$B$210,0),MATCH('per month Consensus'!DG$4,'annual Consensus'!$C$3:$AE$3,0))),"",INDEX('annual Consensus'!$C$4:$AE$210,MATCH('per month Consensus'!$CE94,'annual Consensus'!$B$4:$B$210,0),MATCH('per month Consensus'!DG$4,'annual Consensus'!$C$3:$AE$3,0)))</f>
        <v>0</v>
      </c>
      <c r="DH94" s="18">
        <f>IF(ISNA(INDEX('annual Consensus'!$C$4:$AE$210,MATCH('per month Consensus'!$CE94,'annual Consensus'!$B$4:$B$210,0),MATCH('per month Consensus'!DH$4,'annual Consensus'!$C$3:$AE$3,0))),"",INDEX('annual Consensus'!$C$4:$AE$210,MATCH('per month Consensus'!$CE94,'annual Consensus'!$B$4:$B$210,0),MATCH('per month Consensus'!DH$4,'annual Consensus'!$C$3:$AE$3,0)))</f>
        <v>0</v>
      </c>
      <c r="DI94" s="18">
        <f>IF(ISNA(INDEX('annual Consensus'!$C$4:$AE$210,MATCH('per month Consensus'!$CE94,'annual Consensus'!$B$4:$B$210,0),MATCH('per month Consensus'!DI$4,'annual Consensus'!$C$3:$AE$3,0))),"",INDEX('annual Consensus'!$C$4:$AE$210,MATCH('per month Consensus'!$CE94,'annual Consensus'!$B$4:$B$210,0),MATCH('per month Consensus'!DI$4,'annual Consensus'!$C$3:$AE$3,0)))</f>
        <v>0</v>
      </c>
      <c r="DJ94" s="18">
        <f>IF(ISNA(INDEX('annual Consensus'!$C$4:$AE$210,MATCH('per month Consensus'!$CE94,'annual Consensus'!$B$4:$B$210,0),MATCH('per month Consensus'!DJ$4,'annual Consensus'!$C$3:$AE$3,0))),"",INDEX('annual Consensus'!$C$4:$AE$210,MATCH('per month Consensus'!$CE94,'annual Consensus'!$B$4:$B$210,0),MATCH('per month Consensus'!DJ$4,'annual Consensus'!$C$3:$AE$3,0)))</f>
        <v>0</v>
      </c>
      <c r="DK94" s="18">
        <f>IF(ISNA(INDEX('annual Consensus'!$C$4:$AE$210,MATCH('per month Consensus'!$CE94,'annual Consensus'!$B$4:$B$210,0),MATCH('per month Consensus'!DK$4,'annual Consensus'!$C$3:$AE$3,0))),"",INDEX('annual Consensus'!$C$4:$AE$210,MATCH('per month Consensus'!$CE94,'annual Consensus'!$B$4:$B$210,0),MATCH('per month Consensus'!DK$4,'annual Consensus'!$C$3:$AE$3,0)))</f>
        <v>0</v>
      </c>
      <c r="DL94" s="18">
        <f>IF(ISNA(INDEX('annual Consensus'!$C$4:$AE$210,MATCH('per month Consensus'!$CE94,'annual Consensus'!$B$4:$B$210,0),MATCH('per month Consensus'!DL$4,'annual Consensus'!$C$3:$AE$3,0))),"",INDEX('annual Consensus'!$C$4:$AE$210,MATCH('per month Consensus'!$CE94,'annual Consensus'!$B$4:$B$210,0),MATCH('per month Consensus'!DL$4,'annual Consensus'!$C$3:$AE$3,0)))</f>
        <v>0</v>
      </c>
      <c r="DM94" s="18">
        <f>IF(ISNA(INDEX('annual Consensus'!$C$4:$AE$210,MATCH('per month Consensus'!$CE94,'annual Consensus'!$B$4:$B$210,0),MATCH('per month Consensus'!DM$4,'annual Consensus'!$C$3:$AE$3,0))),"",INDEX('annual Consensus'!$C$4:$AE$210,MATCH('per month Consensus'!$CE94,'annual Consensus'!$B$4:$B$210,0),MATCH('per month Consensus'!DM$4,'annual Consensus'!$C$3:$AE$3,0)))</f>
        <v>0</v>
      </c>
      <c r="DN94" s="18">
        <f>IF(ISNA(INDEX('annual Consensus'!$C$4:$AE$210,MATCH('per month Consensus'!$CE94,'annual Consensus'!$B$4:$B$210,0),MATCH('per month Consensus'!DN$4,'annual Consensus'!$C$3:$AE$3,0))),"",INDEX('annual Consensus'!$C$4:$AE$210,MATCH('per month Consensus'!$CE94,'annual Consensus'!$B$4:$B$210,0),MATCH('per month Consensus'!DN$4,'annual Consensus'!$C$3:$AE$3,0)))</f>
        <v>0</v>
      </c>
      <c r="DO94" s="18">
        <f>IF(ISNA(INDEX('annual Consensus'!$C$4:$AE$210,MATCH('per month Consensus'!$CE94,'annual Consensus'!$B$4:$B$210,0),MATCH('per month Consensus'!DO$4,'annual Consensus'!$C$3:$AE$3,0))),"",INDEX('annual Consensus'!$C$4:$AE$210,MATCH('per month Consensus'!$CE94,'annual Consensus'!$B$4:$B$210,0),MATCH('per month Consensus'!DO$4,'annual Consensus'!$C$3:$AE$3,0)))</f>
        <v>0</v>
      </c>
      <c r="DR94" s="18">
        <f t="shared" si="36"/>
        <v>2.197555953426964</v>
      </c>
      <c r="DS94" s="18">
        <f t="shared" si="37"/>
        <v>1.9914674174547051</v>
      </c>
      <c r="DT94" s="18" t="str">
        <f t="shared" si="38"/>
        <v/>
      </c>
      <c r="DU94" s="18" t="str">
        <f t="shared" si="39"/>
        <v/>
      </c>
      <c r="DV94" s="18" t="str">
        <f t="shared" si="40"/>
        <v/>
      </c>
      <c r="DW94" s="18" t="str">
        <f t="shared" si="41"/>
        <v/>
      </c>
      <c r="DX94" s="18" t="str">
        <f t="shared" si="42"/>
        <v/>
      </c>
      <c r="DY94" s="18" t="str">
        <f t="shared" si="43"/>
        <v/>
      </c>
      <c r="DZ94" s="18" t="str">
        <f t="shared" si="44"/>
        <v/>
      </c>
      <c r="EA94" s="18" t="str">
        <f t="shared" si="45"/>
        <v/>
      </c>
      <c r="EB94" s="18" t="str">
        <f t="shared" si="46"/>
        <v/>
      </c>
      <c r="EC94" s="18" t="str">
        <f t="shared" si="47"/>
        <v/>
      </c>
      <c r="ED94" s="18" t="str">
        <f t="shared" si="48"/>
        <v/>
      </c>
      <c r="EE94" s="18" t="str">
        <f t="shared" si="49"/>
        <v/>
      </c>
      <c r="EF94" s="18" t="str">
        <f t="shared" si="50"/>
        <v/>
      </c>
      <c r="EG94" s="18" t="str">
        <f t="shared" si="51"/>
        <v/>
      </c>
      <c r="EH94" s="18" t="str">
        <f t="shared" si="52"/>
        <v/>
      </c>
      <c r="EI94" s="18" t="str">
        <f t="shared" si="53"/>
        <v/>
      </c>
      <c r="EJ94" s="18" t="str">
        <f t="shared" si="54"/>
        <v/>
      </c>
      <c r="EK94" s="18" t="str">
        <f t="shared" si="55"/>
        <v/>
      </c>
      <c r="EL94" s="18" t="str">
        <f t="shared" si="56"/>
        <v/>
      </c>
      <c r="EM94" s="18" t="str">
        <f t="shared" si="57"/>
        <v/>
      </c>
      <c r="EN94" s="18" t="str">
        <f t="shared" si="58"/>
        <v/>
      </c>
      <c r="EO94" s="18" t="str">
        <f t="shared" si="59"/>
        <v/>
      </c>
      <c r="EP94" s="18" t="str">
        <f t="shared" si="60"/>
        <v/>
      </c>
      <c r="EQ94" s="18" t="str">
        <f t="shared" si="61"/>
        <v/>
      </c>
      <c r="ER94" s="18" t="str">
        <f t="shared" si="62"/>
        <v/>
      </c>
      <c r="ES94" s="18" t="str">
        <f t="shared" si="63"/>
        <v/>
      </c>
      <c r="ET94" s="18" t="str">
        <f t="shared" si="64"/>
        <v/>
      </c>
      <c r="EV94" s="86">
        <v>38687</v>
      </c>
      <c r="EW94" s="57" t="str">
        <f>IF(ISNA(VLOOKUP('per month Consensus'!$EV94,'5y averages Consensus'!$AG$9:$AK$36,'per month Consensus'!EW$2,FALSE)),"",VLOOKUP('per month Consensus'!$EV94,'5y averages Consensus'!$AG$9:$AK$36,'per month Consensus'!EW$2,FALSE))</f>
        <v/>
      </c>
      <c r="EX94" s="48" t="str">
        <f>IF(ISNA(VLOOKUP('per month Consensus'!$EV94,'5y averages Consensus'!$AG$9:$AK$36,'per month Consensus'!EX$2,FALSE)),"",VLOOKUP('per month Consensus'!$EV94,'5y averages Consensus'!$AG$9:$AK$36,'per month Consensus'!EX$2,FALSE))</f>
        <v/>
      </c>
      <c r="EY94" s="48" t="str">
        <f>IF(ISNA(VLOOKUP('per month Consensus'!$EV94,'5y averages Consensus'!$AG$9:$AK$36,'per month Consensus'!EY$2,FALSE)),"",VLOOKUP('per month Consensus'!$EV94,'5y averages Consensus'!$AG$9:$AK$36,'per month Consensus'!EY$2,FALSE))</f>
        <v/>
      </c>
      <c r="EZ94" s="49" t="str">
        <f>IF(ISNA(VLOOKUP('per month Consensus'!$EV94,'5y averages Consensus'!$AG$9:$AK$36,'per month Consensus'!EZ$2,FALSE)),"",VLOOKUP('per month Consensus'!$EV94,'5y averages Consensus'!$AG$9:$AK$36,'per month Consensus'!EZ$2,FALSE))</f>
        <v/>
      </c>
      <c r="FB94" s="53" t="str">
        <f t="shared" si="65"/>
        <v/>
      </c>
      <c r="FC94" s="53" t="str">
        <f t="shared" si="66"/>
        <v/>
      </c>
      <c r="FD94" s="53" t="str">
        <f t="shared" si="67"/>
        <v/>
      </c>
      <c r="FE94" s="53" t="str">
        <f t="shared" si="68"/>
        <v/>
      </c>
    </row>
    <row r="95" spans="2:161" x14ac:dyDescent="0.25">
      <c r="B95" s="22">
        <v>41395</v>
      </c>
      <c r="C95" s="18">
        <f>VLOOKUP($B95,'Data Consensus annual'!$BH$9:$BN$215,'per month Consensus'!C$1,FALSE)</f>
        <v>1.5700392195416737</v>
      </c>
      <c r="D95" s="18">
        <f>VLOOKUP($B95,'Data Consensus annual'!$BH$9:$BN$215,'per month Consensus'!D$1,FALSE)</f>
        <v>1.5586752343353909</v>
      </c>
      <c r="E95" s="18" t="str">
        <f>VLOOKUP($B95,'Data Consensus annual'!$BH$9:$BN$215,'per month Consensus'!E$1)</f>
        <v/>
      </c>
      <c r="F95" s="18" t="str">
        <f>VLOOKUP($B95,'Data Consensus annual'!$BH$9:$BN$215,'per month Consensus'!F$1)</f>
        <v/>
      </c>
      <c r="G95" s="18" t="str">
        <f>VLOOKUP($B95,'Data Consensus annual'!$BH$9:$BN$215,'per month Consensus'!G$1)</f>
        <v/>
      </c>
      <c r="H95" s="18" t="str">
        <f>VLOOKUP($B95,'Data Consensus annual'!$BH$9:$BN$215,'per month Consensus'!H$1)</f>
        <v/>
      </c>
      <c r="I95" s="5"/>
      <c r="J95" s="27"/>
      <c r="K95" s="5"/>
      <c r="L95" s="5"/>
      <c r="M95" s="5"/>
      <c r="N95" s="5"/>
      <c r="CE95" s="14">
        <v>38718</v>
      </c>
      <c r="CF95" s="18" t="str">
        <f>IF(ISNA(VLOOKUP($CE95,'quarters Consensus'!$FV$9:$GC$60,'per month Consensus'!J$1,FALSE)),"",VLOOKUP($CE95,'quarters Consensus'!$FV$9:$GC$60,'per month Consensus'!J$1,FALSE))</f>
        <v/>
      </c>
      <c r="CG95" s="18" t="str">
        <f>IF(ISNA(VLOOKUP($CE95,'quarters Consensus'!$FV$9:$GC$60,'per month Consensus'!K$1,FALSE)),"",VLOOKUP($CE95,'quarters Consensus'!$FV$9:$GC$60,'per month Consensus'!K$1,FALSE))</f>
        <v/>
      </c>
      <c r="CH95" s="18" t="str">
        <f>IF(ISNA(VLOOKUP($CE95,'quarters Consensus'!$FV$9:$GC$60,'per month Consensus'!L$1,FALSE)),"",VLOOKUP($CE95,'quarters Consensus'!$FV$9:$GC$60,'per month Consensus'!L$1,FALSE))</f>
        <v/>
      </c>
      <c r="CI95" s="18" t="str">
        <f>IF(ISNA(VLOOKUP($CE95,'quarters Consensus'!$FV$9:$GC$60,'per month Consensus'!M$1,FALSE)),"",VLOOKUP($CE95,'quarters Consensus'!$FV$9:$GC$60,'per month Consensus'!M$1,FALSE))</f>
        <v/>
      </c>
      <c r="CJ95" s="18" t="str">
        <f>IF(ISNA(VLOOKUP($CE95,'quarters Consensus'!$FV$9:$GC$60,'per month Consensus'!N$1,FALSE)),"",VLOOKUP($CE95,'quarters Consensus'!$FV$9:$GC$60,'per month Consensus'!N$1,FALSE))</f>
        <v/>
      </c>
      <c r="CK95" s="18" t="str">
        <f>IF(ISNA(VLOOKUP($CE95,'quarters Consensus'!$FV$9:$GC$60,'per month Consensus'!O$1,FALSE)),"",VLOOKUP($CE95,'quarters Consensus'!$FV$9:$GC$60,'per month Consensus'!O$1,FALSE))</f>
        <v/>
      </c>
      <c r="CL95" s="18" t="str">
        <f>IF(ISNA(VLOOKUP($CE95,'quarters Consensus'!$FV$9:$GC$60,'per month Consensus'!P$1,FALSE)),"",VLOOKUP($CE95,'quarters Consensus'!$FV$9:$GC$60,'per month Consensus'!P$1,FALSE))</f>
        <v/>
      </c>
      <c r="CM95" s="18">
        <f>IF(ISNA(INDEX('annual Consensus'!$C$4:$AE$210,MATCH('per month Consensus'!$CE95,'annual Consensus'!$B$4:$B$210,0),MATCH('per month Consensus'!CM$4,'annual Consensus'!$C$3:$AE$3,0))),"",INDEX('annual Consensus'!$C$4:$AE$210,MATCH('per month Consensus'!$CE95,'annual Consensus'!$B$4:$B$210,0),MATCH('per month Consensus'!CM$4,'annual Consensus'!$C$3:$AE$3,0)))</f>
        <v>1.9869201860915029</v>
      </c>
      <c r="CN95" s="18">
        <f>IF(ISNA(INDEX('annual Consensus'!$C$4:$AE$210,MATCH('per month Consensus'!$CE95,'annual Consensus'!$B$4:$B$210,0),MATCH('per month Consensus'!CN$4,'annual Consensus'!$C$3:$AE$3,0))),"",INDEX('annual Consensus'!$C$4:$AE$210,MATCH('per month Consensus'!$CE95,'annual Consensus'!$B$4:$B$210,0),MATCH('per month Consensus'!CN$4,'annual Consensus'!$C$3:$AE$3,0)))</f>
        <v>0</v>
      </c>
      <c r="CO95" s="18">
        <f>IF(ISNA(INDEX('annual Consensus'!$C$4:$AE$210,MATCH('per month Consensus'!$CE95,'annual Consensus'!$B$4:$B$210,0),MATCH('per month Consensus'!CO$4,'annual Consensus'!$C$3:$AE$3,0))),"",INDEX('annual Consensus'!$C$4:$AE$210,MATCH('per month Consensus'!$CE95,'annual Consensus'!$B$4:$B$210,0),MATCH('per month Consensus'!CO$4,'annual Consensus'!$C$3:$AE$3,0)))</f>
        <v>0</v>
      </c>
      <c r="CP95" s="18">
        <f>IF(ISNA(INDEX('annual Consensus'!$C$4:$AE$210,MATCH('per month Consensus'!$CE95,'annual Consensus'!$B$4:$B$210,0),MATCH('per month Consensus'!CP$4,'annual Consensus'!$C$3:$AE$3,0))),"",INDEX('annual Consensus'!$C$4:$AE$210,MATCH('per month Consensus'!$CE95,'annual Consensus'!$B$4:$B$210,0),MATCH('per month Consensus'!CP$4,'annual Consensus'!$C$3:$AE$3,0)))</f>
        <v>0</v>
      </c>
      <c r="CQ95" s="18">
        <f>IF(ISNA(INDEX('annual Consensus'!$C$4:$AE$210,MATCH('per month Consensus'!$CE95,'annual Consensus'!$B$4:$B$210,0),MATCH('per month Consensus'!CQ$4,'annual Consensus'!$C$3:$AE$3,0))),"",INDEX('annual Consensus'!$C$4:$AE$210,MATCH('per month Consensus'!$CE95,'annual Consensus'!$B$4:$B$210,0),MATCH('per month Consensus'!CQ$4,'annual Consensus'!$C$3:$AE$3,0)))</f>
        <v>0</v>
      </c>
      <c r="CR95" s="18">
        <f>IF(ISNA(INDEX('annual Consensus'!$C$4:$AE$210,MATCH('per month Consensus'!$CE95,'annual Consensus'!$B$4:$B$210,0),MATCH('per month Consensus'!CR$4,'annual Consensus'!$C$3:$AE$3,0))),"",INDEX('annual Consensus'!$C$4:$AE$210,MATCH('per month Consensus'!$CE95,'annual Consensus'!$B$4:$B$210,0),MATCH('per month Consensus'!CR$4,'annual Consensus'!$C$3:$AE$3,0)))</f>
        <v>0</v>
      </c>
      <c r="CS95" s="18">
        <f>IF(ISNA(INDEX('annual Consensus'!$C$4:$AE$210,MATCH('per month Consensus'!$CE95,'annual Consensus'!$B$4:$B$210,0),MATCH('per month Consensus'!CS$4,'annual Consensus'!$C$3:$AE$3,0))),"",INDEX('annual Consensus'!$C$4:$AE$210,MATCH('per month Consensus'!$CE95,'annual Consensus'!$B$4:$B$210,0),MATCH('per month Consensus'!CS$4,'annual Consensus'!$C$3:$AE$3,0)))</f>
        <v>0</v>
      </c>
      <c r="CT95" s="18">
        <f>IF(ISNA(INDEX('annual Consensus'!$C$4:$AE$210,MATCH('per month Consensus'!$CE95,'annual Consensus'!$B$4:$B$210,0),MATCH('per month Consensus'!CT$4,'annual Consensus'!$C$3:$AE$3,0))),"",INDEX('annual Consensus'!$C$4:$AE$210,MATCH('per month Consensus'!$CE95,'annual Consensus'!$B$4:$B$210,0),MATCH('per month Consensus'!CT$4,'annual Consensus'!$C$3:$AE$3,0)))</f>
        <v>0</v>
      </c>
      <c r="CU95" s="18">
        <f>IF(ISNA(INDEX('annual Consensus'!$C$4:$AE$210,MATCH('per month Consensus'!$CE95,'annual Consensus'!$B$4:$B$210,0),MATCH('per month Consensus'!CU$4,'annual Consensus'!$C$3:$AE$3,0))),"",INDEX('annual Consensus'!$C$4:$AE$210,MATCH('per month Consensus'!$CE95,'annual Consensus'!$B$4:$B$210,0),MATCH('per month Consensus'!CU$4,'annual Consensus'!$C$3:$AE$3,0)))</f>
        <v>0</v>
      </c>
      <c r="CV95" s="18">
        <f>IF(ISNA(INDEX('annual Consensus'!$C$4:$AE$210,MATCH('per month Consensus'!$CE95,'annual Consensus'!$B$4:$B$210,0),MATCH('per month Consensus'!CV$4,'annual Consensus'!$C$3:$AE$3,0))),"",INDEX('annual Consensus'!$C$4:$AE$210,MATCH('per month Consensus'!$CE95,'annual Consensus'!$B$4:$B$210,0),MATCH('per month Consensus'!CV$4,'annual Consensus'!$C$3:$AE$3,0)))</f>
        <v>0</v>
      </c>
      <c r="CW95" s="18">
        <f>IF(ISNA(INDEX('annual Consensus'!$C$4:$AE$210,MATCH('per month Consensus'!$CE95,'annual Consensus'!$B$4:$B$210,0),MATCH('per month Consensus'!CW$4,'annual Consensus'!$C$3:$AE$3,0))),"",INDEX('annual Consensus'!$C$4:$AE$210,MATCH('per month Consensus'!$CE95,'annual Consensus'!$B$4:$B$210,0),MATCH('per month Consensus'!CW$4,'annual Consensus'!$C$3:$AE$3,0)))</f>
        <v>0</v>
      </c>
      <c r="CX95" s="18">
        <f>IF(ISNA(INDEX('annual Consensus'!$C$4:$AE$210,MATCH('per month Consensus'!$CE95,'annual Consensus'!$B$4:$B$210,0),MATCH('per month Consensus'!CX$4,'annual Consensus'!$C$3:$AE$3,0))),"",INDEX('annual Consensus'!$C$4:$AE$210,MATCH('per month Consensus'!$CE95,'annual Consensus'!$B$4:$B$210,0),MATCH('per month Consensus'!CX$4,'annual Consensus'!$C$3:$AE$3,0)))</f>
        <v>0</v>
      </c>
      <c r="CY95" s="18">
        <f>IF(ISNA(INDEX('annual Consensus'!$C$4:$AE$210,MATCH('per month Consensus'!$CE95,'annual Consensus'!$B$4:$B$210,0),MATCH('per month Consensus'!CY$4,'annual Consensus'!$C$3:$AE$3,0))),"",INDEX('annual Consensus'!$C$4:$AE$210,MATCH('per month Consensus'!$CE95,'annual Consensus'!$B$4:$B$210,0),MATCH('per month Consensus'!CY$4,'annual Consensus'!$C$3:$AE$3,0)))</f>
        <v>1.9848165422358521</v>
      </c>
      <c r="CZ95" s="18">
        <f>IF(ISNA(INDEX('annual Consensus'!$C$4:$AE$210,MATCH('per month Consensus'!$CE95,'annual Consensus'!$B$4:$B$210,0),MATCH('per month Consensus'!CZ$4,'annual Consensus'!$C$3:$AE$3,0))),"",INDEX('annual Consensus'!$C$4:$AE$210,MATCH('per month Consensus'!$CE95,'annual Consensus'!$B$4:$B$210,0),MATCH('per month Consensus'!CZ$4,'annual Consensus'!$C$3:$AE$3,0)))</f>
        <v>0</v>
      </c>
      <c r="DA95" s="18">
        <f>IF(ISNA(INDEX('annual Consensus'!$C$4:$AE$210,MATCH('per month Consensus'!$CE95,'annual Consensus'!$B$4:$B$210,0),MATCH('per month Consensus'!DA$4,'annual Consensus'!$C$3:$AE$3,0))),"",INDEX('annual Consensus'!$C$4:$AE$210,MATCH('per month Consensus'!$CE95,'annual Consensus'!$B$4:$B$210,0),MATCH('per month Consensus'!DA$4,'annual Consensus'!$C$3:$AE$3,0)))</f>
        <v>0</v>
      </c>
      <c r="DB95" s="18">
        <f>IF(ISNA(INDEX('annual Consensus'!$C$4:$AE$210,MATCH('per month Consensus'!$CE95,'annual Consensus'!$B$4:$B$210,0),MATCH('per month Consensus'!DB$4,'annual Consensus'!$C$3:$AE$3,0))),"",INDEX('annual Consensus'!$C$4:$AE$210,MATCH('per month Consensus'!$CE95,'annual Consensus'!$B$4:$B$210,0),MATCH('per month Consensus'!DB$4,'annual Consensus'!$C$3:$AE$3,0)))</f>
        <v>0</v>
      </c>
      <c r="DC95" s="18" t="str">
        <f>IF(ISNA(INDEX('annual Consensus'!$C$4:$AE$210,MATCH('per month Consensus'!$CE95,'annual Consensus'!$B$4:$B$210,0),MATCH('per month Consensus'!DC$4,'annual Consensus'!$C$3:$AE$3,0))),"",INDEX('annual Consensus'!$C$4:$AE$210,MATCH('per month Consensus'!$CE95,'annual Consensus'!$B$4:$B$210,0),MATCH('per month Consensus'!DC$4,'annual Consensus'!$C$3:$AE$3,0)))</f>
        <v/>
      </c>
      <c r="DD95" s="18">
        <f>IF(ISNA(INDEX('annual Consensus'!$C$4:$AE$210,MATCH('per month Consensus'!$CE95,'annual Consensus'!$B$4:$B$210,0),MATCH('per month Consensus'!DD$4,'annual Consensus'!$C$3:$AE$3,0))),"",INDEX('annual Consensus'!$C$4:$AE$210,MATCH('per month Consensus'!$CE95,'annual Consensus'!$B$4:$B$210,0),MATCH('per month Consensus'!DD$4,'annual Consensus'!$C$3:$AE$3,0)))</f>
        <v>0</v>
      </c>
      <c r="DE95" s="18">
        <f>IF(ISNA(INDEX('annual Consensus'!$C$4:$AE$210,MATCH('per month Consensus'!$CE95,'annual Consensus'!$B$4:$B$210,0),MATCH('per month Consensus'!DE$4,'annual Consensus'!$C$3:$AE$3,0))),"",INDEX('annual Consensus'!$C$4:$AE$210,MATCH('per month Consensus'!$CE95,'annual Consensus'!$B$4:$B$210,0),MATCH('per month Consensus'!DE$4,'annual Consensus'!$C$3:$AE$3,0)))</f>
        <v>0</v>
      </c>
      <c r="DF95" s="18">
        <f>IF(ISNA(INDEX('annual Consensus'!$C$4:$AE$210,MATCH('per month Consensus'!$CE95,'annual Consensus'!$B$4:$B$210,0),MATCH('per month Consensus'!DF$4,'annual Consensus'!$C$3:$AE$3,0))),"",INDEX('annual Consensus'!$C$4:$AE$210,MATCH('per month Consensus'!$CE95,'annual Consensus'!$B$4:$B$210,0),MATCH('per month Consensus'!DF$4,'annual Consensus'!$C$3:$AE$3,0)))</f>
        <v>0</v>
      </c>
      <c r="DG95" s="18" t="str">
        <f>IF(ISNA(INDEX('annual Consensus'!$C$4:$AE$210,MATCH('per month Consensus'!$CE95,'annual Consensus'!$B$4:$B$210,0),MATCH('per month Consensus'!DG$4,'annual Consensus'!$C$3:$AE$3,0))),"",INDEX('annual Consensus'!$C$4:$AE$210,MATCH('per month Consensus'!$CE95,'annual Consensus'!$B$4:$B$210,0),MATCH('per month Consensus'!DG$4,'annual Consensus'!$C$3:$AE$3,0)))</f>
        <v/>
      </c>
      <c r="DH95" s="18">
        <f>IF(ISNA(INDEX('annual Consensus'!$C$4:$AE$210,MATCH('per month Consensus'!$CE95,'annual Consensus'!$B$4:$B$210,0),MATCH('per month Consensus'!DH$4,'annual Consensus'!$C$3:$AE$3,0))),"",INDEX('annual Consensus'!$C$4:$AE$210,MATCH('per month Consensus'!$CE95,'annual Consensus'!$B$4:$B$210,0),MATCH('per month Consensus'!DH$4,'annual Consensus'!$C$3:$AE$3,0)))</f>
        <v>0</v>
      </c>
      <c r="DI95" s="18">
        <f>IF(ISNA(INDEX('annual Consensus'!$C$4:$AE$210,MATCH('per month Consensus'!$CE95,'annual Consensus'!$B$4:$B$210,0),MATCH('per month Consensus'!DI$4,'annual Consensus'!$C$3:$AE$3,0))),"",INDEX('annual Consensus'!$C$4:$AE$210,MATCH('per month Consensus'!$CE95,'annual Consensus'!$B$4:$B$210,0),MATCH('per month Consensus'!DI$4,'annual Consensus'!$C$3:$AE$3,0)))</f>
        <v>0</v>
      </c>
      <c r="DJ95" s="18">
        <f>IF(ISNA(INDEX('annual Consensus'!$C$4:$AE$210,MATCH('per month Consensus'!$CE95,'annual Consensus'!$B$4:$B$210,0),MATCH('per month Consensus'!DJ$4,'annual Consensus'!$C$3:$AE$3,0))),"",INDEX('annual Consensus'!$C$4:$AE$210,MATCH('per month Consensus'!$CE95,'annual Consensus'!$B$4:$B$210,0),MATCH('per month Consensus'!DJ$4,'annual Consensus'!$C$3:$AE$3,0)))</f>
        <v>0</v>
      </c>
      <c r="DK95" s="18" t="str">
        <f>IF(ISNA(INDEX('annual Consensus'!$C$4:$AE$210,MATCH('per month Consensus'!$CE95,'annual Consensus'!$B$4:$B$210,0),MATCH('per month Consensus'!DK$4,'annual Consensus'!$C$3:$AE$3,0))),"",INDEX('annual Consensus'!$C$4:$AE$210,MATCH('per month Consensus'!$CE95,'annual Consensus'!$B$4:$B$210,0),MATCH('per month Consensus'!DK$4,'annual Consensus'!$C$3:$AE$3,0)))</f>
        <v/>
      </c>
      <c r="DL95" s="18">
        <f>IF(ISNA(INDEX('annual Consensus'!$C$4:$AE$210,MATCH('per month Consensus'!$CE95,'annual Consensus'!$B$4:$B$210,0),MATCH('per month Consensus'!DL$4,'annual Consensus'!$C$3:$AE$3,0))),"",INDEX('annual Consensus'!$C$4:$AE$210,MATCH('per month Consensus'!$CE95,'annual Consensus'!$B$4:$B$210,0),MATCH('per month Consensus'!DL$4,'annual Consensus'!$C$3:$AE$3,0)))</f>
        <v>0</v>
      </c>
      <c r="DM95" s="18">
        <f>IF(ISNA(INDEX('annual Consensus'!$C$4:$AE$210,MATCH('per month Consensus'!$CE95,'annual Consensus'!$B$4:$B$210,0),MATCH('per month Consensus'!DM$4,'annual Consensus'!$C$3:$AE$3,0))),"",INDEX('annual Consensus'!$C$4:$AE$210,MATCH('per month Consensus'!$CE95,'annual Consensus'!$B$4:$B$210,0),MATCH('per month Consensus'!DM$4,'annual Consensus'!$C$3:$AE$3,0)))</f>
        <v>0</v>
      </c>
      <c r="DN95" s="18">
        <f>IF(ISNA(INDEX('annual Consensus'!$C$4:$AE$210,MATCH('per month Consensus'!$CE95,'annual Consensus'!$B$4:$B$210,0),MATCH('per month Consensus'!DN$4,'annual Consensus'!$C$3:$AE$3,0))),"",INDEX('annual Consensus'!$C$4:$AE$210,MATCH('per month Consensus'!$CE95,'annual Consensus'!$B$4:$B$210,0),MATCH('per month Consensus'!DN$4,'annual Consensus'!$C$3:$AE$3,0)))</f>
        <v>0</v>
      </c>
      <c r="DO95" s="18" t="str">
        <f>IF(ISNA(INDEX('annual Consensus'!$C$4:$AE$210,MATCH('per month Consensus'!$CE95,'annual Consensus'!$B$4:$B$210,0),MATCH('per month Consensus'!DO$4,'annual Consensus'!$C$3:$AE$3,0))),"",INDEX('annual Consensus'!$C$4:$AE$210,MATCH('per month Consensus'!$CE95,'annual Consensus'!$B$4:$B$210,0),MATCH('per month Consensus'!DO$4,'annual Consensus'!$C$3:$AE$3,0)))</f>
        <v/>
      </c>
      <c r="DR95" s="18">
        <f t="shared" si="36"/>
        <v>1.9869201860915029</v>
      </c>
      <c r="DS95" s="18" t="str">
        <f t="shared" si="37"/>
        <v/>
      </c>
      <c r="DT95" s="18" t="str">
        <f t="shared" si="38"/>
        <v/>
      </c>
      <c r="DU95" s="18" t="str">
        <f t="shared" si="39"/>
        <v/>
      </c>
      <c r="DV95" s="18" t="str">
        <f t="shared" si="40"/>
        <v/>
      </c>
      <c r="DW95" s="18" t="str">
        <f t="shared" si="41"/>
        <v/>
      </c>
      <c r="DX95" s="18" t="str">
        <f t="shared" si="42"/>
        <v/>
      </c>
      <c r="DY95" s="18" t="str">
        <f t="shared" si="43"/>
        <v/>
      </c>
      <c r="DZ95" s="18" t="str">
        <f t="shared" si="44"/>
        <v/>
      </c>
      <c r="EA95" s="18" t="str">
        <f t="shared" si="45"/>
        <v/>
      </c>
      <c r="EB95" s="18" t="str">
        <f t="shared" si="46"/>
        <v/>
      </c>
      <c r="EC95" s="18" t="str">
        <f t="shared" si="47"/>
        <v/>
      </c>
      <c r="ED95" s="18">
        <f t="shared" si="48"/>
        <v>1.9848165422358521</v>
      </c>
      <c r="EE95" s="18" t="str">
        <f t="shared" si="49"/>
        <v/>
      </c>
      <c r="EF95" s="18" t="str">
        <f t="shared" si="50"/>
        <v/>
      </c>
      <c r="EG95" s="18" t="str">
        <f t="shared" si="51"/>
        <v/>
      </c>
      <c r="EH95" s="18" t="str">
        <f t="shared" si="52"/>
        <v/>
      </c>
      <c r="EI95" s="18" t="str">
        <f t="shared" si="53"/>
        <v/>
      </c>
      <c r="EJ95" s="18" t="str">
        <f t="shared" si="54"/>
        <v/>
      </c>
      <c r="EK95" s="18" t="str">
        <f t="shared" si="55"/>
        <v/>
      </c>
      <c r="EL95" s="18" t="str">
        <f t="shared" si="56"/>
        <v/>
      </c>
      <c r="EM95" s="18" t="str">
        <f t="shared" si="57"/>
        <v/>
      </c>
      <c r="EN95" s="18" t="str">
        <f t="shared" si="58"/>
        <v/>
      </c>
      <c r="EO95" s="18" t="str">
        <f t="shared" si="59"/>
        <v/>
      </c>
      <c r="EP95" s="18" t="str">
        <f t="shared" si="60"/>
        <v/>
      </c>
      <c r="EQ95" s="18" t="str">
        <f t="shared" si="61"/>
        <v/>
      </c>
      <c r="ER95" s="18" t="str">
        <f t="shared" si="62"/>
        <v/>
      </c>
      <c r="ES95" s="18" t="str">
        <f t="shared" si="63"/>
        <v/>
      </c>
      <c r="ET95" s="18" t="str">
        <f t="shared" si="64"/>
        <v/>
      </c>
      <c r="EV95" s="86">
        <v>38718</v>
      </c>
      <c r="EW95" s="57" t="str">
        <f>IF(ISNA(VLOOKUP('per month Consensus'!$EV95,'5y averages Consensus'!$AG$9:$AK$36,'per month Consensus'!EW$2,FALSE)),"",VLOOKUP('per month Consensus'!$EV95,'5y averages Consensus'!$AG$9:$AK$36,'per month Consensus'!EW$2,FALSE))</f>
        <v/>
      </c>
      <c r="EX95" s="48" t="str">
        <f>IF(ISNA(VLOOKUP('per month Consensus'!$EV95,'5y averages Consensus'!$AG$9:$AK$36,'per month Consensus'!EX$2,FALSE)),"",VLOOKUP('per month Consensus'!$EV95,'5y averages Consensus'!$AG$9:$AK$36,'per month Consensus'!EX$2,FALSE))</f>
        <v/>
      </c>
      <c r="EY95" s="48" t="str">
        <f>IF(ISNA(VLOOKUP('per month Consensus'!$EV95,'5y averages Consensus'!$AG$9:$AK$36,'per month Consensus'!EY$2,FALSE)),"",VLOOKUP('per month Consensus'!$EV95,'5y averages Consensus'!$AG$9:$AK$36,'per month Consensus'!EY$2,FALSE))</f>
        <v/>
      </c>
      <c r="EZ95" s="49" t="str">
        <f>IF(ISNA(VLOOKUP('per month Consensus'!$EV95,'5y averages Consensus'!$AG$9:$AK$36,'per month Consensus'!EZ$2,FALSE)),"",VLOOKUP('per month Consensus'!$EV95,'5y averages Consensus'!$AG$9:$AK$36,'per month Consensus'!EZ$2,FALSE))</f>
        <v/>
      </c>
      <c r="FB95" s="53" t="str">
        <f t="shared" si="65"/>
        <v/>
      </c>
      <c r="FC95" s="53" t="str">
        <f t="shared" si="66"/>
        <v/>
      </c>
      <c r="FD95" s="53" t="str">
        <f t="shared" si="67"/>
        <v/>
      </c>
      <c r="FE95" s="53" t="str">
        <f t="shared" si="68"/>
        <v/>
      </c>
    </row>
    <row r="96" spans="2:161" x14ac:dyDescent="0.25">
      <c r="B96" s="22">
        <v>41760</v>
      </c>
      <c r="C96" s="18">
        <f>VLOOKUP($B96,'Data Consensus annual'!$BH$9:$BN$215,'per month Consensus'!C$1,FALSE)</f>
        <v>0.82055803366822899</v>
      </c>
      <c r="D96" s="18">
        <f>VLOOKUP($B96,'Data Consensus annual'!$BH$9:$BN$215,'per month Consensus'!D$1,FALSE)</f>
        <v>1.2668319056933461</v>
      </c>
      <c r="E96" s="18" t="str">
        <f>VLOOKUP($B96,'Data Consensus annual'!$BH$9:$BN$215,'per month Consensus'!E$1)</f>
        <v/>
      </c>
      <c r="F96" s="18" t="str">
        <f>VLOOKUP($B96,'Data Consensus annual'!$BH$9:$BN$215,'per month Consensus'!F$1)</f>
        <v/>
      </c>
      <c r="G96" s="18" t="str">
        <f>VLOOKUP($B96,'Data Consensus annual'!$BH$9:$BN$215,'per month Consensus'!G$1)</f>
        <v/>
      </c>
      <c r="H96" s="18" t="str">
        <f>VLOOKUP($B96,'Data Consensus annual'!$BH$9:$BN$215,'per month Consensus'!H$1)</f>
        <v/>
      </c>
      <c r="I96" s="5"/>
      <c r="J96" s="27"/>
      <c r="K96" s="5"/>
      <c r="L96" s="5"/>
      <c r="M96" s="5"/>
      <c r="N96" s="5"/>
      <c r="CE96" s="14">
        <v>38749</v>
      </c>
      <c r="CF96" s="18" t="str">
        <f>IF(ISNA(VLOOKUP($CE96,'quarters Consensus'!$FV$9:$GC$60,'per month Consensus'!J$1,FALSE)),"",VLOOKUP($CE96,'quarters Consensus'!$FV$9:$GC$60,'per month Consensus'!J$1,FALSE))</f>
        <v/>
      </c>
      <c r="CG96" s="18" t="str">
        <f>IF(ISNA(VLOOKUP($CE96,'quarters Consensus'!$FV$9:$GC$60,'per month Consensus'!K$1,FALSE)),"",VLOOKUP($CE96,'quarters Consensus'!$FV$9:$GC$60,'per month Consensus'!K$1,FALSE))</f>
        <v/>
      </c>
      <c r="CH96" s="18" t="str">
        <f>IF(ISNA(VLOOKUP($CE96,'quarters Consensus'!$FV$9:$GC$60,'per month Consensus'!L$1,FALSE)),"",VLOOKUP($CE96,'quarters Consensus'!$FV$9:$GC$60,'per month Consensus'!L$1,FALSE))</f>
        <v/>
      </c>
      <c r="CI96" s="18" t="str">
        <f>IF(ISNA(VLOOKUP($CE96,'quarters Consensus'!$FV$9:$GC$60,'per month Consensus'!M$1,FALSE)),"",VLOOKUP($CE96,'quarters Consensus'!$FV$9:$GC$60,'per month Consensus'!M$1,FALSE))</f>
        <v/>
      </c>
      <c r="CJ96" s="18" t="str">
        <f>IF(ISNA(VLOOKUP($CE96,'quarters Consensus'!$FV$9:$GC$60,'per month Consensus'!N$1,FALSE)),"",VLOOKUP($CE96,'quarters Consensus'!$FV$9:$GC$60,'per month Consensus'!N$1,FALSE))</f>
        <v/>
      </c>
      <c r="CK96" s="18" t="str">
        <f>IF(ISNA(VLOOKUP($CE96,'quarters Consensus'!$FV$9:$GC$60,'per month Consensus'!O$1,FALSE)),"",VLOOKUP($CE96,'quarters Consensus'!$FV$9:$GC$60,'per month Consensus'!O$1,FALSE))</f>
        <v/>
      </c>
      <c r="CL96" s="18" t="str">
        <f>IF(ISNA(VLOOKUP($CE96,'quarters Consensus'!$FV$9:$GC$60,'per month Consensus'!P$1,FALSE)),"",VLOOKUP($CE96,'quarters Consensus'!$FV$9:$GC$60,'per month Consensus'!P$1,FALSE))</f>
        <v/>
      </c>
      <c r="CM96" s="18">
        <f>IF(ISNA(INDEX('annual Consensus'!$C$4:$AE$210,MATCH('per month Consensus'!$CE96,'annual Consensus'!$B$4:$B$210,0),MATCH('per month Consensus'!CM$4,'annual Consensus'!$C$3:$AE$3,0))),"",INDEX('annual Consensus'!$C$4:$AE$210,MATCH('per month Consensus'!$CE96,'annual Consensus'!$B$4:$B$210,0),MATCH('per month Consensus'!CM$4,'annual Consensus'!$C$3:$AE$3,0)))</f>
        <v>1.971713122368536</v>
      </c>
      <c r="CN96" s="18">
        <f>IF(ISNA(INDEX('annual Consensus'!$C$4:$AE$210,MATCH('per month Consensus'!$CE96,'annual Consensus'!$B$4:$B$210,0),MATCH('per month Consensus'!CN$4,'annual Consensus'!$C$3:$AE$3,0))),"",INDEX('annual Consensus'!$C$4:$AE$210,MATCH('per month Consensus'!$CE96,'annual Consensus'!$B$4:$B$210,0),MATCH('per month Consensus'!CN$4,'annual Consensus'!$C$3:$AE$3,0)))</f>
        <v>0</v>
      </c>
      <c r="CO96" s="18">
        <f>IF(ISNA(INDEX('annual Consensus'!$C$4:$AE$210,MATCH('per month Consensus'!$CE96,'annual Consensus'!$B$4:$B$210,0),MATCH('per month Consensus'!CO$4,'annual Consensus'!$C$3:$AE$3,0))),"",INDEX('annual Consensus'!$C$4:$AE$210,MATCH('per month Consensus'!$CE96,'annual Consensus'!$B$4:$B$210,0),MATCH('per month Consensus'!CO$4,'annual Consensus'!$C$3:$AE$3,0)))</f>
        <v>0</v>
      </c>
      <c r="CP96" s="18">
        <f>IF(ISNA(INDEX('annual Consensus'!$C$4:$AE$210,MATCH('per month Consensus'!$CE96,'annual Consensus'!$B$4:$B$210,0),MATCH('per month Consensus'!CP$4,'annual Consensus'!$C$3:$AE$3,0))),"",INDEX('annual Consensus'!$C$4:$AE$210,MATCH('per month Consensus'!$CE96,'annual Consensus'!$B$4:$B$210,0),MATCH('per month Consensus'!CP$4,'annual Consensus'!$C$3:$AE$3,0)))</f>
        <v>0</v>
      </c>
      <c r="CQ96" s="18">
        <f>IF(ISNA(INDEX('annual Consensus'!$C$4:$AE$210,MATCH('per month Consensus'!$CE96,'annual Consensus'!$B$4:$B$210,0),MATCH('per month Consensus'!CQ$4,'annual Consensus'!$C$3:$AE$3,0))),"",INDEX('annual Consensus'!$C$4:$AE$210,MATCH('per month Consensus'!$CE96,'annual Consensus'!$B$4:$B$210,0),MATCH('per month Consensus'!CQ$4,'annual Consensus'!$C$3:$AE$3,0)))</f>
        <v>0</v>
      </c>
      <c r="CR96" s="18">
        <f>IF(ISNA(INDEX('annual Consensus'!$C$4:$AE$210,MATCH('per month Consensus'!$CE96,'annual Consensus'!$B$4:$B$210,0),MATCH('per month Consensus'!CR$4,'annual Consensus'!$C$3:$AE$3,0))),"",INDEX('annual Consensus'!$C$4:$AE$210,MATCH('per month Consensus'!$CE96,'annual Consensus'!$B$4:$B$210,0),MATCH('per month Consensus'!CR$4,'annual Consensus'!$C$3:$AE$3,0)))</f>
        <v>0</v>
      </c>
      <c r="CS96" s="18">
        <f>IF(ISNA(INDEX('annual Consensus'!$C$4:$AE$210,MATCH('per month Consensus'!$CE96,'annual Consensus'!$B$4:$B$210,0),MATCH('per month Consensus'!CS$4,'annual Consensus'!$C$3:$AE$3,0))),"",INDEX('annual Consensus'!$C$4:$AE$210,MATCH('per month Consensus'!$CE96,'annual Consensus'!$B$4:$B$210,0),MATCH('per month Consensus'!CS$4,'annual Consensus'!$C$3:$AE$3,0)))</f>
        <v>0</v>
      </c>
      <c r="CT96" s="18">
        <f>IF(ISNA(INDEX('annual Consensus'!$C$4:$AE$210,MATCH('per month Consensus'!$CE96,'annual Consensus'!$B$4:$B$210,0),MATCH('per month Consensus'!CT$4,'annual Consensus'!$C$3:$AE$3,0))),"",INDEX('annual Consensus'!$C$4:$AE$210,MATCH('per month Consensus'!$CE96,'annual Consensus'!$B$4:$B$210,0),MATCH('per month Consensus'!CT$4,'annual Consensus'!$C$3:$AE$3,0)))</f>
        <v>0</v>
      </c>
      <c r="CU96" s="18">
        <f>IF(ISNA(INDEX('annual Consensus'!$C$4:$AE$210,MATCH('per month Consensus'!$CE96,'annual Consensus'!$B$4:$B$210,0),MATCH('per month Consensus'!CU$4,'annual Consensus'!$C$3:$AE$3,0))),"",INDEX('annual Consensus'!$C$4:$AE$210,MATCH('per month Consensus'!$CE96,'annual Consensus'!$B$4:$B$210,0),MATCH('per month Consensus'!CU$4,'annual Consensus'!$C$3:$AE$3,0)))</f>
        <v>0</v>
      </c>
      <c r="CV96" s="18">
        <f>IF(ISNA(INDEX('annual Consensus'!$C$4:$AE$210,MATCH('per month Consensus'!$CE96,'annual Consensus'!$B$4:$B$210,0),MATCH('per month Consensus'!CV$4,'annual Consensus'!$C$3:$AE$3,0))),"",INDEX('annual Consensus'!$C$4:$AE$210,MATCH('per month Consensus'!$CE96,'annual Consensus'!$B$4:$B$210,0),MATCH('per month Consensus'!CV$4,'annual Consensus'!$C$3:$AE$3,0)))</f>
        <v>0</v>
      </c>
      <c r="CW96" s="18">
        <f>IF(ISNA(INDEX('annual Consensus'!$C$4:$AE$210,MATCH('per month Consensus'!$CE96,'annual Consensus'!$B$4:$B$210,0),MATCH('per month Consensus'!CW$4,'annual Consensus'!$C$3:$AE$3,0))),"",INDEX('annual Consensus'!$C$4:$AE$210,MATCH('per month Consensus'!$CE96,'annual Consensus'!$B$4:$B$210,0),MATCH('per month Consensus'!CW$4,'annual Consensus'!$C$3:$AE$3,0)))</f>
        <v>0</v>
      </c>
      <c r="CX96" s="18">
        <f>IF(ISNA(INDEX('annual Consensus'!$C$4:$AE$210,MATCH('per month Consensus'!$CE96,'annual Consensus'!$B$4:$B$210,0),MATCH('per month Consensus'!CX$4,'annual Consensus'!$C$3:$AE$3,0))),"",INDEX('annual Consensus'!$C$4:$AE$210,MATCH('per month Consensus'!$CE96,'annual Consensus'!$B$4:$B$210,0),MATCH('per month Consensus'!CX$4,'annual Consensus'!$C$3:$AE$3,0)))</f>
        <v>1.9970436666923179</v>
      </c>
      <c r="CY96" s="18">
        <f>IF(ISNA(INDEX('annual Consensus'!$C$4:$AE$210,MATCH('per month Consensus'!$CE96,'annual Consensus'!$B$4:$B$210,0),MATCH('per month Consensus'!CY$4,'annual Consensus'!$C$3:$AE$3,0))),"",INDEX('annual Consensus'!$C$4:$AE$210,MATCH('per month Consensus'!$CE96,'annual Consensus'!$B$4:$B$210,0),MATCH('per month Consensus'!CY$4,'annual Consensus'!$C$3:$AE$3,0)))</f>
        <v>0</v>
      </c>
      <c r="CZ96" s="18">
        <f>IF(ISNA(INDEX('annual Consensus'!$C$4:$AE$210,MATCH('per month Consensus'!$CE96,'annual Consensus'!$B$4:$B$210,0),MATCH('per month Consensus'!CZ$4,'annual Consensus'!$C$3:$AE$3,0))),"",INDEX('annual Consensus'!$C$4:$AE$210,MATCH('per month Consensus'!$CE96,'annual Consensus'!$B$4:$B$210,0),MATCH('per month Consensus'!CZ$4,'annual Consensus'!$C$3:$AE$3,0)))</f>
        <v>0</v>
      </c>
      <c r="DA96" s="18">
        <f>IF(ISNA(INDEX('annual Consensus'!$C$4:$AE$210,MATCH('per month Consensus'!$CE96,'annual Consensus'!$B$4:$B$210,0),MATCH('per month Consensus'!DA$4,'annual Consensus'!$C$3:$AE$3,0))),"",INDEX('annual Consensus'!$C$4:$AE$210,MATCH('per month Consensus'!$CE96,'annual Consensus'!$B$4:$B$210,0),MATCH('per month Consensus'!DA$4,'annual Consensus'!$C$3:$AE$3,0)))</f>
        <v>0</v>
      </c>
      <c r="DB96" s="18">
        <f>IF(ISNA(INDEX('annual Consensus'!$C$4:$AE$210,MATCH('per month Consensus'!$CE96,'annual Consensus'!$B$4:$B$210,0),MATCH('per month Consensus'!DB$4,'annual Consensus'!$C$3:$AE$3,0))),"",INDEX('annual Consensus'!$C$4:$AE$210,MATCH('per month Consensus'!$CE96,'annual Consensus'!$B$4:$B$210,0),MATCH('per month Consensus'!DB$4,'annual Consensus'!$C$3:$AE$3,0)))</f>
        <v>0</v>
      </c>
      <c r="DC96" s="18">
        <f>IF(ISNA(INDEX('annual Consensus'!$C$4:$AE$210,MATCH('per month Consensus'!$CE96,'annual Consensus'!$B$4:$B$210,0),MATCH('per month Consensus'!DC$4,'annual Consensus'!$C$3:$AE$3,0))),"",INDEX('annual Consensus'!$C$4:$AE$210,MATCH('per month Consensus'!$CE96,'annual Consensus'!$B$4:$B$210,0),MATCH('per month Consensus'!DC$4,'annual Consensus'!$C$3:$AE$3,0)))</f>
        <v>0</v>
      </c>
      <c r="DD96" s="18">
        <f>IF(ISNA(INDEX('annual Consensus'!$C$4:$AE$210,MATCH('per month Consensus'!$CE96,'annual Consensus'!$B$4:$B$210,0),MATCH('per month Consensus'!DD$4,'annual Consensus'!$C$3:$AE$3,0))),"",INDEX('annual Consensus'!$C$4:$AE$210,MATCH('per month Consensus'!$CE96,'annual Consensus'!$B$4:$B$210,0),MATCH('per month Consensus'!DD$4,'annual Consensus'!$C$3:$AE$3,0)))</f>
        <v>0</v>
      </c>
      <c r="DE96" s="18">
        <f>IF(ISNA(INDEX('annual Consensus'!$C$4:$AE$210,MATCH('per month Consensus'!$CE96,'annual Consensus'!$B$4:$B$210,0),MATCH('per month Consensus'!DE$4,'annual Consensus'!$C$3:$AE$3,0))),"",INDEX('annual Consensus'!$C$4:$AE$210,MATCH('per month Consensus'!$CE96,'annual Consensus'!$B$4:$B$210,0),MATCH('per month Consensus'!DE$4,'annual Consensus'!$C$3:$AE$3,0)))</f>
        <v>0</v>
      </c>
      <c r="DF96" s="18">
        <f>IF(ISNA(INDEX('annual Consensus'!$C$4:$AE$210,MATCH('per month Consensus'!$CE96,'annual Consensus'!$B$4:$B$210,0),MATCH('per month Consensus'!DF$4,'annual Consensus'!$C$3:$AE$3,0))),"",INDEX('annual Consensus'!$C$4:$AE$210,MATCH('per month Consensus'!$CE96,'annual Consensus'!$B$4:$B$210,0),MATCH('per month Consensus'!DF$4,'annual Consensus'!$C$3:$AE$3,0)))</f>
        <v>0</v>
      </c>
      <c r="DG96" s="18">
        <f>IF(ISNA(INDEX('annual Consensus'!$C$4:$AE$210,MATCH('per month Consensus'!$CE96,'annual Consensus'!$B$4:$B$210,0),MATCH('per month Consensus'!DG$4,'annual Consensus'!$C$3:$AE$3,0))),"",INDEX('annual Consensus'!$C$4:$AE$210,MATCH('per month Consensus'!$CE96,'annual Consensus'!$B$4:$B$210,0),MATCH('per month Consensus'!DG$4,'annual Consensus'!$C$3:$AE$3,0)))</f>
        <v>0</v>
      </c>
      <c r="DH96" s="18">
        <f>IF(ISNA(INDEX('annual Consensus'!$C$4:$AE$210,MATCH('per month Consensus'!$CE96,'annual Consensus'!$B$4:$B$210,0),MATCH('per month Consensus'!DH$4,'annual Consensus'!$C$3:$AE$3,0))),"",INDEX('annual Consensus'!$C$4:$AE$210,MATCH('per month Consensus'!$CE96,'annual Consensus'!$B$4:$B$210,0),MATCH('per month Consensus'!DH$4,'annual Consensus'!$C$3:$AE$3,0)))</f>
        <v>0</v>
      </c>
      <c r="DI96" s="18">
        <f>IF(ISNA(INDEX('annual Consensus'!$C$4:$AE$210,MATCH('per month Consensus'!$CE96,'annual Consensus'!$B$4:$B$210,0),MATCH('per month Consensus'!DI$4,'annual Consensus'!$C$3:$AE$3,0))),"",INDEX('annual Consensus'!$C$4:$AE$210,MATCH('per month Consensus'!$CE96,'annual Consensus'!$B$4:$B$210,0),MATCH('per month Consensus'!DI$4,'annual Consensus'!$C$3:$AE$3,0)))</f>
        <v>0</v>
      </c>
      <c r="DJ96" s="18">
        <f>IF(ISNA(INDEX('annual Consensus'!$C$4:$AE$210,MATCH('per month Consensus'!$CE96,'annual Consensus'!$B$4:$B$210,0),MATCH('per month Consensus'!DJ$4,'annual Consensus'!$C$3:$AE$3,0))),"",INDEX('annual Consensus'!$C$4:$AE$210,MATCH('per month Consensus'!$CE96,'annual Consensus'!$B$4:$B$210,0),MATCH('per month Consensus'!DJ$4,'annual Consensus'!$C$3:$AE$3,0)))</f>
        <v>0</v>
      </c>
      <c r="DK96" s="18">
        <f>IF(ISNA(INDEX('annual Consensus'!$C$4:$AE$210,MATCH('per month Consensus'!$CE96,'annual Consensus'!$B$4:$B$210,0),MATCH('per month Consensus'!DK$4,'annual Consensus'!$C$3:$AE$3,0))),"",INDEX('annual Consensus'!$C$4:$AE$210,MATCH('per month Consensus'!$CE96,'annual Consensus'!$B$4:$B$210,0),MATCH('per month Consensus'!DK$4,'annual Consensus'!$C$3:$AE$3,0)))</f>
        <v>0</v>
      </c>
      <c r="DL96" s="18">
        <f>IF(ISNA(INDEX('annual Consensus'!$C$4:$AE$210,MATCH('per month Consensus'!$CE96,'annual Consensus'!$B$4:$B$210,0),MATCH('per month Consensus'!DL$4,'annual Consensus'!$C$3:$AE$3,0))),"",INDEX('annual Consensus'!$C$4:$AE$210,MATCH('per month Consensus'!$CE96,'annual Consensus'!$B$4:$B$210,0),MATCH('per month Consensus'!DL$4,'annual Consensus'!$C$3:$AE$3,0)))</f>
        <v>0</v>
      </c>
      <c r="DM96" s="18">
        <f>IF(ISNA(INDEX('annual Consensus'!$C$4:$AE$210,MATCH('per month Consensus'!$CE96,'annual Consensus'!$B$4:$B$210,0),MATCH('per month Consensus'!DM$4,'annual Consensus'!$C$3:$AE$3,0))),"",INDEX('annual Consensus'!$C$4:$AE$210,MATCH('per month Consensus'!$CE96,'annual Consensus'!$B$4:$B$210,0),MATCH('per month Consensus'!DM$4,'annual Consensus'!$C$3:$AE$3,0)))</f>
        <v>0</v>
      </c>
      <c r="DN96" s="18">
        <f>IF(ISNA(INDEX('annual Consensus'!$C$4:$AE$210,MATCH('per month Consensus'!$CE96,'annual Consensus'!$B$4:$B$210,0),MATCH('per month Consensus'!DN$4,'annual Consensus'!$C$3:$AE$3,0))),"",INDEX('annual Consensus'!$C$4:$AE$210,MATCH('per month Consensus'!$CE96,'annual Consensus'!$B$4:$B$210,0),MATCH('per month Consensus'!DN$4,'annual Consensus'!$C$3:$AE$3,0)))</f>
        <v>0</v>
      </c>
      <c r="DO96" s="18">
        <f>IF(ISNA(INDEX('annual Consensus'!$C$4:$AE$210,MATCH('per month Consensus'!$CE96,'annual Consensus'!$B$4:$B$210,0),MATCH('per month Consensus'!DO$4,'annual Consensus'!$C$3:$AE$3,0))),"",INDEX('annual Consensus'!$C$4:$AE$210,MATCH('per month Consensus'!$CE96,'annual Consensus'!$B$4:$B$210,0),MATCH('per month Consensus'!DO$4,'annual Consensus'!$C$3:$AE$3,0)))</f>
        <v>0</v>
      </c>
      <c r="DR96" s="18">
        <f t="shared" si="36"/>
        <v>1.971713122368536</v>
      </c>
      <c r="DS96" s="18" t="str">
        <f t="shared" si="37"/>
        <v/>
      </c>
      <c r="DT96" s="18" t="str">
        <f t="shared" si="38"/>
        <v/>
      </c>
      <c r="DU96" s="18" t="str">
        <f t="shared" si="39"/>
        <v/>
      </c>
      <c r="DV96" s="18" t="str">
        <f t="shared" si="40"/>
        <v/>
      </c>
      <c r="DW96" s="18" t="str">
        <f t="shared" si="41"/>
        <v/>
      </c>
      <c r="DX96" s="18" t="str">
        <f t="shared" si="42"/>
        <v/>
      </c>
      <c r="DY96" s="18" t="str">
        <f t="shared" si="43"/>
        <v/>
      </c>
      <c r="DZ96" s="18" t="str">
        <f t="shared" si="44"/>
        <v/>
      </c>
      <c r="EA96" s="18" t="str">
        <f t="shared" si="45"/>
        <v/>
      </c>
      <c r="EB96" s="18" t="str">
        <f t="shared" si="46"/>
        <v/>
      </c>
      <c r="EC96" s="18">
        <f t="shared" si="47"/>
        <v>1.9970436666923179</v>
      </c>
      <c r="ED96" s="18" t="str">
        <f t="shared" si="48"/>
        <v/>
      </c>
      <c r="EE96" s="18" t="str">
        <f t="shared" si="49"/>
        <v/>
      </c>
      <c r="EF96" s="18" t="str">
        <f t="shared" si="50"/>
        <v/>
      </c>
      <c r="EG96" s="18" t="str">
        <f t="shared" si="51"/>
        <v/>
      </c>
      <c r="EH96" s="18" t="str">
        <f t="shared" si="52"/>
        <v/>
      </c>
      <c r="EI96" s="18" t="str">
        <f t="shared" si="53"/>
        <v/>
      </c>
      <c r="EJ96" s="18" t="str">
        <f t="shared" si="54"/>
        <v/>
      </c>
      <c r="EK96" s="18" t="str">
        <f t="shared" si="55"/>
        <v/>
      </c>
      <c r="EL96" s="18" t="str">
        <f t="shared" si="56"/>
        <v/>
      </c>
      <c r="EM96" s="18" t="str">
        <f t="shared" si="57"/>
        <v/>
      </c>
      <c r="EN96" s="18" t="str">
        <f t="shared" si="58"/>
        <v/>
      </c>
      <c r="EO96" s="18" t="str">
        <f t="shared" si="59"/>
        <v/>
      </c>
      <c r="EP96" s="18" t="str">
        <f t="shared" si="60"/>
        <v/>
      </c>
      <c r="EQ96" s="18" t="str">
        <f t="shared" si="61"/>
        <v/>
      </c>
      <c r="ER96" s="18" t="str">
        <f t="shared" si="62"/>
        <v/>
      </c>
      <c r="ES96" s="18" t="str">
        <f t="shared" si="63"/>
        <v/>
      </c>
      <c r="ET96" s="18" t="str">
        <f t="shared" si="64"/>
        <v/>
      </c>
      <c r="EV96" s="86">
        <v>38749</v>
      </c>
      <c r="EW96" s="57" t="str">
        <f>IF(ISNA(VLOOKUP('per month Consensus'!$EV96,'5y averages Consensus'!$AG$9:$AK$36,'per month Consensus'!EW$2,FALSE)),"",VLOOKUP('per month Consensus'!$EV96,'5y averages Consensus'!$AG$9:$AK$36,'per month Consensus'!EW$2,FALSE))</f>
        <v/>
      </c>
      <c r="EX96" s="48" t="str">
        <f>IF(ISNA(VLOOKUP('per month Consensus'!$EV96,'5y averages Consensus'!$AG$9:$AK$36,'per month Consensus'!EX$2,FALSE)),"",VLOOKUP('per month Consensus'!$EV96,'5y averages Consensus'!$AG$9:$AK$36,'per month Consensus'!EX$2,FALSE))</f>
        <v/>
      </c>
      <c r="EY96" s="48" t="str">
        <f>IF(ISNA(VLOOKUP('per month Consensus'!$EV96,'5y averages Consensus'!$AG$9:$AK$36,'per month Consensus'!EY$2,FALSE)),"",VLOOKUP('per month Consensus'!$EV96,'5y averages Consensus'!$AG$9:$AK$36,'per month Consensus'!EY$2,FALSE))</f>
        <v/>
      </c>
      <c r="EZ96" s="49" t="str">
        <f>IF(ISNA(VLOOKUP('per month Consensus'!$EV96,'5y averages Consensus'!$AG$9:$AK$36,'per month Consensus'!EZ$2,FALSE)),"",VLOOKUP('per month Consensus'!$EV96,'5y averages Consensus'!$AG$9:$AK$36,'per month Consensus'!EZ$2,FALSE))</f>
        <v/>
      </c>
      <c r="FB96" s="53" t="str">
        <f t="shared" si="65"/>
        <v/>
      </c>
      <c r="FC96" s="53" t="str">
        <f t="shared" si="66"/>
        <v/>
      </c>
      <c r="FD96" s="53" t="str">
        <f t="shared" si="67"/>
        <v/>
      </c>
      <c r="FE96" s="53" t="str">
        <f t="shared" si="68"/>
        <v/>
      </c>
    </row>
    <row r="97" spans="2:161" x14ac:dyDescent="0.25">
      <c r="B97" s="22">
        <v>42125</v>
      </c>
      <c r="C97" s="18">
        <f>VLOOKUP($B97,'Data Consensus annual'!$BH$9:$BN$215,'per month Consensus'!C$1,FALSE)</f>
        <v>0.14973640709499444</v>
      </c>
      <c r="D97" s="18">
        <f>VLOOKUP($B97,'Data Consensus annual'!$BH$9:$BN$215,'per month Consensus'!D$1,FALSE)</f>
        <v>1.2369049653048927</v>
      </c>
      <c r="E97" s="18" t="str">
        <f>VLOOKUP($B97,'Data Consensus annual'!$BH$9:$BN$215,'per month Consensus'!E$1)</f>
        <v/>
      </c>
      <c r="F97" s="18" t="str">
        <f>VLOOKUP($B97,'Data Consensus annual'!$BH$9:$BN$215,'per month Consensus'!F$1)</f>
        <v/>
      </c>
      <c r="G97" s="18" t="str">
        <f>VLOOKUP($B97,'Data Consensus annual'!$BH$9:$BN$215,'per month Consensus'!G$1)</f>
        <v/>
      </c>
      <c r="H97" s="18" t="str">
        <f>VLOOKUP($B97,'Data Consensus annual'!$BH$9:$BN$215,'per month Consensus'!H$1)</f>
        <v/>
      </c>
      <c r="I97" s="5"/>
      <c r="J97" s="27"/>
      <c r="K97" s="5"/>
      <c r="L97" s="5"/>
      <c r="M97" s="5"/>
      <c r="N97" s="5"/>
      <c r="CE97" s="14">
        <v>38777</v>
      </c>
      <c r="CF97" s="18">
        <f>IF(ISNA(VLOOKUP($CE97,'quarters Consensus'!$FV$9:$GC$60,'per month Consensus'!J$1,FALSE)),"",VLOOKUP($CE97,'quarters Consensus'!$FV$9:$GC$60,'per month Consensus'!J$1,FALSE))</f>
        <v>2</v>
      </c>
      <c r="CG97" s="18">
        <f>IF(ISNA(VLOOKUP($CE97,'quarters Consensus'!$FV$9:$GC$60,'per month Consensus'!K$1,FALSE)),"",VLOOKUP($CE97,'quarters Consensus'!$FV$9:$GC$60,'per month Consensus'!K$1,FALSE))</f>
        <v>1.8</v>
      </c>
      <c r="CH97" s="18">
        <f>IF(ISNA(VLOOKUP($CE97,'quarters Consensus'!$FV$9:$GC$60,'per month Consensus'!L$1,FALSE)),"",VLOOKUP($CE97,'quarters Consensus'!$FV$9:$GC$60,'per month Consensus'!L$1,FALSE))</f>
        <v>1.7</v>
      </c>
      <c r="CI97" s="18">
        <f>IF(ISNA(VLOOKUP($CE97,'quarters Consensus'!$FV$9:$GC$60,'per month Consensus'!M$1,FALSE)),"",VLOOKUP($CE97,'quarters Consensus'!$FV$9:$GC$60,'per month Consensus'!M$1,FALSE))</f>
        <v>2.1</v>
      </c>
      <c r="CJ97" s="18">
        <f>IF(ISNA(VLOOKUP($CE97,'quarters Consensus'!$FV$9:$GC$60,'per month Consensus'!N$1,FALSE)),"",VLOOKUP($CE97,'quarters Consensus'!$FV$9:$GC$60,'per month Consensus'!N$1,FALSE))</f>
        <v>2</v>
      </c>
      <c r="CK97" s="18">
        <f>IF(ISNA(VLOOKUP($CE97,'quarters Consensus'!$FV$9:$GC$60,'per month Consensus'!O$1,FALSE)),"",VLOOKUP($CE97,'quarters Consensus'!$FV$9:$GC$60,'per month Consensus'!O$1,FALSE))</f>
        <v>2</v>
      </c>
      <c r="CL97" s="18">
        <f>IF(ISNA(VLOOKUP($CE97,'quarters Consensus'!$FV$9:$GC$60,'per month Consensus'!P$1,FALSE)),"",VLOOKUP($CE97,'quarters Consensus'!$FV$9:$GC$60,'per month Consensus'!P$1,FALSE))</f>
        <v>2</v>
      </c>
      <c r="CM97" s="18">
        <f>IF(ISNA(INDEX('annual Consensus'!$C$4:$AE$210,MATCH('per month Consensus'!$CE97,'annual Consensus'!$B$4:$B$210,0),MATCH('per month Consensus'!CM$4,'annual Consensus'!$C$3:$AE$3,0))),"",INDEX('annual Consensus'!$C$4:$AE$210,MATCH('per month Consensus'!$CE97,'annual Consensus'!$B$4:$B$210,0),MATCH('per month Consensus'!CM$4,'annual Consensus'!$C$3:$AE$3,0)))</f>
        <v>1.9956830295549948</v>
      </c>
      <c r="CN97" s="18">
        <f>IF(ISNA(INDEX('annual Consensus'!$C$4:$AE$210,MATCH('per month Consensus'!$CE97,'annual Consensus'!$B$4:$B$210,0),MATCH('per month Consensus'!CN$4,'annual Consensus'!$C$3:$AE$3,0))),"",INDEX('annual Consensus'!$C$4:$AE$210,MATCH('per month Consensus'!$CE97,'annual Consensus'!$B$4:$B$210,0),MATCH('per month Consensus'!CN$4,'annual Consensus'!$C$3:$AE$3,0)))</f>
        <v>0</v>
      </c>
      <c r="CO97" s="18">
        <f>IF(ISNA(INDEX('annual Consensus'!$C$4:$AE$210,MATCH('per month Consensus'!$CE97,'annual Consensus'!$B$4:$B$210,0),MATCH('per month Consensus'!CO$4,'annual Consensus'!$C$3:$AE$3,0))),"",INDEX('annual Consensus'!$C$4:$AE$210,MATCH('per month Consensus'!$CE97,'annual Consensus'!$B$4:$B$210,0),MATCH('per month Consensus'!CO$4,'annual Consensus'!$C$3:$AE$3,0)))</f>
        <v>0</v>
      </c>
      <c r="CP97" s="18">
        <f>IF(ISNA(INDEX('annual Consensus'!$C$4:$AE$210,MATCH('per month Consensus'!$CE97,'annual Consensus'!$B$4:$B$210,0),MATCH('per month Consensus'!CP$4,'annual Consensus'!$C$3:$AE$3,0))),"",INDEX('annual Consensus'!$C$4:$AE$210,MATCH('per month Consensus'!$CE97,'annual Consensus'!$B$4:$B$210,0),MATCH('per month Consensus'!CP$4,'annual Consensus'!$C$3:$AE$3,0)))</f>
        <v>0</v>
      </c>
      <c r="CQ97" s="18">
        <f>IF(ISNA(INDEX('annual Consensus'!$C$4:$AE$210,MATCH('per month Consensus'!$CE97,'annual Consensus'!$B$4:$B$210,0),MATCH('per month Consensus'!CQ$4,'annual Consensus'!$C$3:$AE$3,0))),"",INDEX('annual Consensus'!$C$4:$AE$210,MATCH('per month Consensus'!$CE97,'annual Consensus'!$B$4:$B$210,0),MATCH('per month Consensus'!CQ$4,'annual Consensus'!$C$3:$AE$3,0)))</f>
        <v>0</v>
      </c>
      <c r="CR97" s="18">
        <f>IF(ISNA(INDEX('annual Consensus'!$C$4:$AE$210,MATCH('per month Consensus'!$CE97,'annual Consensus'!$B$4:$B$210,0),MATCH('per month Consensus'!CR$4,'annual Consensus'!$C$3:$AE$3,0))),"",INDEX('annual Consensus'!$C$4:$AE$210,MATCH('per month Consensus'!$CE97,'annual Consensus'!$B$4:$B$210,0),MATCH('per month Consensus'!CR$4,'annual Consensus'!$C$3:$AE$3,0)))</f>
        <v>0</v>
      </c>
      <c r="CS97" s="18">
        <f>IF(ISNA(INDEX('annual Consensus'!$C$4:$AE$210,MATCH('per month Consensus'!$CE97,'annual Consensus'!$B$4:$B$210,0),MATCH('per month Consensus'!CS$4,'annual Consensus'!$C$3:$AE$3,0))),"",INDEX('annual Consensus'!$C$4:$AE$210,MATCH('per month Consensus'!$CE97,'annual Consensus'!$B$4:$B$210,0),MATCH('per month Consensus'!CS$4,'annual Consensus'!$C$3:$AE$3,0)))</f>
        <v>0</v>
      </c>
      <c r="CT97" s="18">
        <f>IF(ISNA(INDEX('annual Consensus'!$C$4:$AE$210,MATCH('per month Consensus'!$CE97,'annual Consensus'!$B$4:$B$210,0),MATCH('per month Consensus'!CT$4,'annual Consensus'!$C$3:$AE$3,0))),"",INDEX('annual Consensus'!$C$4:$AE$210,MATCH('per month Consensus'!$CE97,'annual Consensus'!$B$4:$B$210,0),MATCH('per month Consensus'!CT$4,'annual Consensus'!$C$3:$AE$3,0)))</f>
        <v>0</v>
      </c>
      <c r="CU97" s="18">
        <f>IF(ISNA(INDEX('annual Consensus'!$C$4:$AE$210,MATCH('per month Consensus'!$CE97,'annual Consensus'!$B$4:$B$210,0),MATCH('per month Consensus'!CU$4,'annual Consensus'!$C$3:$AE$3,0))),"",INDEX('annual Consensus'!$C$4:$AE$210,MATCH('per month Consensus'!$CE97,'annual Consensus'!$B$4:$B$210,0),MATCH('per month Consensus'!CU$4,'annual Consensus'!$C$3:$AE$3,0)))</f>
        <v>0</v>
      </c>
      <c r="CV97" s="18">
        <f>IF(ISNA(INDEX('annual Consensus'!$C$4:$AE$210,MATCH('per month Consensus'!$CE97,'annual Consensus'!$B$4:$B$210,0),MATCH('per month Consensus'!CV$4,'annual Consensus'!$C$3:$AE$3,0))),"",INDEX('annual Consensus'!$C$4:$AE$210,MATCH('per month Consensus'!$CE97,'annual Consensus'!$B$4:$B$210,0),MATCH('per month Consensus'!CV$4,'annual Consensus'!$C$3:$AE$3,0)))</f>
        <v>0</v>
      </c>
      <c r="CW97" s="18">
        <f>IF(ISNA(INDEX('annual Consensus'!$C$4:$AE$210,MATCH('per month Consensus'!$CE97,'annual Consensus'!$B$4:$B$210,0),MATCH('per month Consensus'!CW$4,'annual Consensus'!$C$3:$AE$3,0))),"",INDEX('annual Consensus'!$C$4:$AE$210,MATCH('per month Consensus'!$CE97,'annual Consensus'!$B$4:$B$210,0),MATCH('per month Consensus'!CW$4,'annual Consensus'!$C$3:$AE$3,0)))</f>
        <v>2.040420681679433</v>
      </c>
      <c r="CX97" s="18">
        <f>IF(ISNA(INDEX('annual Consensus'!$C$4:$AE$210,MATCH('per month Consensus'!$CE97,'annual Consensus'!$B$4:$B$210,0),MATCH('per month Consensus'!CX$4,'annual Consensus'!$C$3:$AE$3,0))),"",INDEX('annual Consensus'!$C$4:$AE$210,MATCH('per month Consensus'!$CE97,'annual Consensus'!$B$4:$B$210,0),MATCH('per month Consensus'!CX$4,'annual Consensus'!$C$3:$AE$3,0)))</f>
        <v>0</v>
      </c>
      <c r="CY97" s="18">
        <f>IF(ISNA(INDEX('annual Consensus'!$C$4:$AE$210,MATCH('per month Consensus'!$CE97,'annual Consensus'!$B$4:$B$210,0),MATCH('per month Consensus'!CY$4,'annual Consensus'!$C$3:$AE$3,0))),"",INDEX('annual Consensus'!$C$4:$AE$210,MATCH('per month Consensus'!$CE97,'annual Consensus'!$B$4:$B$210,0),MATCH('per month Consensus'!CY$4,'annual Consensus'!$C$3:$AE$3,0)))</f>
        <v>0</v>
      </c>
      <c r="CZ97" s="18">
        <f>IF(ISNA(INDEX('annual Consensus'!$C$4:$AE$210,MATCH('per month Consensus'!$CE97,'annual Consensus'!$B$4:$B$210,0),MATCH('per month Consensus'!CZ$4,'annual Consensus'!$C$3:$AE$3,0))),"",INDEX('annual Consensus'!$C$4:$AE$210,MATCH('per month Consensus'!$CE97,'annual Consensus'!$B$4:$B$210,0),MATCH('per month Consensus'!CZ$4,'annual Consensus'!$C$3:$AE$3,0)))</f>
        <v>0</v>
      </c>
      <c r="DA97" s="18">
        <f>IF(ISNA(INDEX('annual Consensus'!$C$4:$AE$210,MATCH('per month Consensus'!$CE97,'annual Consensus'!$B$4:$B$210,0),MATCH('per month Consensus'!DA$4,'annual Consensus'!$C$3:$AE$3,0))),"",INDEX('annual Consensus'!$C$4:$AE$210,MATCH('per month Consensus'!$CE97,'annual Consensus'!$B$4:$B$210,0),MATCH('per month Consensus'!DA$4,'annual Consensus'!$C$3:$AE$3,0)))</f>
        <v>0</v>
      </c>
      <c r="DB97" s="18">
        <f>IF(ISNA(INDEX('annual Consensus'!$C$4:$AE$210,MATCH('per month Consensus'!$CE97,'annual Consensus'!$B$4:$B$210,0),MATCH('per month Consensus'!DB$4,'annual Consensus'!$C$3:$AE$3,0))),"",INDEX('annual Consensus'!$C$4:$AE$210,MATCH('per month Consensus'!$CE97,'annual Consensus'!$B$4:$B$210,0),MATCH('per month Consensus'!DB$4,'annual Consensus'!$C$3:$AE$3,0)))</f>
        <v>0</v>
      </c>
      <c r="DC97" s="18">
        <f>IF(ISNA(INDEX('annual Consensus'!$C$4:$AE$210,MATCH('per month Consensus'!$CE97,'annual Consensus'!$B$4:$B$210,0),MATCH('per month Consensus'!DC$4,'annual Consensus'!$C$3:$AE$3,0))),"",INDEX('annual Consensus'!$C$4:$AE$210,MATCH('per month Consensus'!$CE97,'annual Consensus'!$B$4:$B$210,0),MATCH('per month Consensus'!DC$4,'annual Consensus'!$C$3:$AE$3,0)))</f>
        <v>0</v>
      </c>
      <c r="DD97" s="18">
        <f>IF(ISNA(INDEX('annual Consensus'!$C$4:$AE$210,MATCH('per month Consensus'!$CE97,'annual Consensus'!$B$4:$B$210,0),MATCH('per month Consensus'!DD$4,'annual Consensus'!$C$3:$AE$3,0))),"",INDEX('annual Consensus'!$C$4:$AE$210,MATCH('per month Consensus'!$CE97,'annual Consensus'!$B$4:$B$210,0),MATCH('per month Consensus'!DD$4,'annual Consensus'!$C$3:$AE$3,0)))</f>
        <v>0</v>
      </c>
      <c r="DE97" s="18">
        <f>IF(ISNA(INDEX('annual Consensus'!$C$4:$AE$210,MATCH('per month Consensus'!$CE97,'annual Consensus'!$B$4:$B$210,0),MATCH('per month Consensus'!DE$4,'annual Consensus'!$C$3:$AE$3,0))),"",INDEX('annual Consensus'!$C$4:$AE$210,MATCH('per month Consensus'!$CE97,'annual Consensus'!$B$4:$B$210,0),MATCH('per month Consensus'!DE$4,'annual Consensus'!$C$3:$AE$3,0)))</f>
        <v>0</v>
      </c>
      <c r="DF97" s="18">
        <f>IF(ISNA(INDEX('annual Consensus'!$C$4:$AE$210,MATCH('per month Consensus'!$CE97,'annual Consensus'!$B$4:$B$210,0),MATCH('per month Consensus'!DF$4,'annual Consensus'!$C$3:$AE$3,0))),"",INDEX('annual Consensus'!$C$4:$AE$210,MATCH('per month Consensus'!$CE97,'annual Consensus'!$B$4:$B$210,0),MATCH('per month Consensus'!DF$4,'annual Consensus'!$C$3:$AE$3,0)))</f>
        <v>0</v>
      </c>
      <c r="DG97" s="18">
        <f>IF(ISNA(INDEX('annual Consensus'!$C$4:$AE$210,MATCH('per month Consensus'!$CE97,'annual Consensus'!$B$4:$B$210,0),MATCH('per month Consensus'!DG$4,'annual Consensus'!$C$3:$AE$3,0))),"",INDEX('annual Consensus'!$C$4:$AE$210,MATCH('per month Consensus'!$CE97,'annual Consensus'!$B$4:$B$210,0),MATCH('per month Consensus'!DG$4,'annual Consensus'!$C$3:$AE$3,0)))</f>
        <v>0</v>
      </c>
      <c r="DH97" s="18">
        <f>IF(ISNA(INDEX('annual Consensus'!$C$4:$AE$210,MATCH('per month Consensus'!$CE97,'annual Consensus'!$B$4:$B$210,0),MATCH('per month Consensus'!DH$4,'annual Consensus'!$C$3:$AE$3,0))),"",INDEX('annual Consensus'!$C$4:$AE$210,MATCH('per month Consensus'!$CE97,'annual Consensus'!$B$4:$B$210,0),MATCH('per month Consensus'!DH$4,'annual Consensus'!$C$3:$AE$3,0)))</f>
        <v>0</v>
      </c>
      <c r="DI97" s="18">
        <f>IF(ISNA(INDEX('annual Consensus'!$C$4:$AE$210,MATCH('per month Consensus'!$CE97,'annual Consensus'!$B$4:$B$210,0),MATCH('per month Consensus'!DI$4,'annual Consensus'!$C$3:$AE$3,0))),"",INDEX('annual Consensus'!$C$4:$AE$210,MATCH('per month Consensus'!$CE97,'annual Consensus'!$B$4:$B$210,0),MATCH('per month Consensus'!DI$4,'annual Consensus'!$C$3:$AE$3,0)))</f>
        <v>0</v>
      </c>
      <c r="DJ97" s="18">
        <f>IF(ISNA(INDEX('annual Consensus'!$C$4:$AE$210,MATCH('per month Consensus'!$CE97,'annual Consensus'!$B$4:$B$210,0),MATCH('per month Consensus'!DJ$4,'annual Consensus'!$C$3:$AE$3,0))),"",INDEX('annual Consensus'!$C$4:$AE$210,MATCH('per month Consensus'!$CE97,'annual Consensus'!$B$4:$B$210,0),MATCH('per month Consensus'!DJ$4,'annual Consensus'!$C$3:$AE$3,0)))</f>
        <v>0</v>
      </c>
      <c r="DK97" s="18">
        <f>IF(ISNA(INDEX('annual Consensus'!$C$4:$AE$210,MATCH('per month Consensus'!$CE97,'annual Consensus'!$B$4:$B$210,0),MATCH('per month Consensus'!DK$4,'annual Consensus'!$C$3:$AE$3,0))),"",INDEX('annual Consensus'!$C$4:$AE$210,MATCH('per month Consensus'!$CE97,'annual Consensus'!$B$4:$B$210,0),MATCH('per month Consensus'!DK$4,'annual Consensus'!$C$3:$AE$3,0)))</f>
        <v>0</v>
      </c>
      <c r="DL97" s="18">
        <f>IF(ISNA(INDEX('annual Consensus'!$C$4:$AE$210,MATCH('per month Consensus'!$CE97,'annual Consensus'!$B$4:$B$210,0),MATCH('per month Consensus'!DL$4,'annual Consensus'!$C$3:$AE$3,0))),"",INDEX('annual Consensus'!$C$4:$AE$210,MATCH('per month Consensus'!$CE97,'annual Consensus'!$B$4:$B$210,0),MATCH('per month Consensus'!DL$4,'annual Consensus'!$C$3:$AE$3,0)))</f>
        <v>0</v>
      </c>
      <c r="DM97" s="18">
        <f>IF(ISNA(INDEX('annual Consensus'!$C$4:$AE$210,MATCH('per month Consensus'!$CE97,'annual Consensus'!$B$4:$B$210,0),MATCH('per month Consensus'!DM$4,'annual Consensus'!$C$3:$AE$3,0))),"",INDEX('annual Consensus'!$C$4:$AE$210,MATCH('per month Consensus'!$CE97,'annual Consensus'!$B$4:$B$210,0),MATCH('per month Consensus'!DM$4,'annual Consensus'!$C$3:$AE$3,0)))</f>
        <v>0</v>
      </c>
      <c r="DN97" s="18">
        <f>IF(ISNA(INDEX('annual Consensus'!$C$4:$AE$210,MATCH('per month Consensus'!$CE97,'annual Consensus'!$B$4:$B$210,0),MATCH('per month Consensus'!DN$4,'annual Consensus'!$C$3:$AE$3,0))),"",INDEX('annual Consensus'!$C$4:$AE$210,MATCH('per month Consensus'!$CE97,'annual Consensus'!$B$4:$B$210,0),MATCH('per month Consensus'!DN$4,'annual Consensus'!$C$3:$AE$3,0)))</f>
        <v>0</v>
      </c>
      <c r="DO97" s="18">
        <f>IF(ISNA(INDEX('annual Consensus'!$C$4:$AE$210,MATCH('per month Consensus'!$CE97,'annual Consensus'!$B$4:$B$210,0),MATCH('per month Consensus'!DO$4,'annual Consensus'!$C$3:$AE$3,0))),"",INDEX('annual Consensus'!$C$4:$AE$210,MATCH('per month Consensus'!$CE97,'annual Consensus'!$B$4:$B$210,0),MATCH('per month Consensus'!DO$4,'annual Consensus'!$C$3:$AE$3,0)))</f>
        <v>0</v>
      </c>
      <c r="DR97" s="18">
        <f t="shared" si="36"/>
        <v>1.9956830295549948</v>
      </c>
      <c r="DS97" s="18" t="str">
        <f t="shared" si="37"/>
        <v/>
      </c>
      <c r="DT97" s="18" t="str">
        <f t="shared" si="38"/>
        <v/>
      </c>
      <c r="DU97" s="18" t="str">
        <f t="shared" si="39"/>
        <v/>
      </c>
      <c r="DV97" s="18" t="str">
        <f t="shared" si="40"/>
        <v/>
      </c>
      <c r="DW97" s="18" t="str">
        <f t="shared" si="41"/>
        <v/>
      </c>
      <c r="DX97" s="18" t="str">
        <f t="shared" si="42"/>
        <v/>
      </c>
      <c r="DY97" s="18" t="str">
        <f t="shared" si="43"/>
        <v/>
      </c>
      <c r="DZ97" s="18" t="str">
        <f t="shared" si="44"/>
        <v/>
      </c>
      <c r="EA97" s="18" t="str">
        <f t="shared" si="45"/>
        <v/>
      </c>
      <c r="EB97" s="18">
        <f t="shared" si="46"/>
        <v>2.040420681679433</v>
      </c>
      <c r="EC97" s="18" t="str">
        <f t="shared" si="47"/>
        <v/>
      </c>
      <c r="ED97" s="18" t="str">
        <f t="shared" si="48"/>
        <v/>
      </c>
      <c r="EE97" s="18" t="str">
        <f t="shared" si="49"/>
        <v/>
      </c>
      <c r="EF97" s="18" t="str">
        <f t="shared" si="50"/>
        <v/>
      </c>
      <c r="EG97" s="18" t="str">
        <f t="shared" si="51"/>
        <v/>
      </c>
      <c r="EH97" s="18" t="str">
        <f t="shared" si="52"/>
        <v/>
      </c>
      <c r="EI97" s="18" t="str">
        <f t="shared" si="53"/>
        <v/>
      </c>
      <c r="EJ97" s="18" t="str">
        <f t="shared" si="54"/>
        <v/>
      </c>
      <c r="EK97" s="18" t="str">
        <f t="shared" si="55"/>
        <v/>
      </c>
      <c r="EL97" s="18" t="str">
        <f t="shared" si="56"/>
        <v/>
      </c>
      <c r="EM97" s="18" t="str">
        <f t="shared" si="57"/>
        <v/>
      </c>
      <c r="EN97" s="18" t="str">
        <f t="shared" si="58"/>
        <v/>
      </c>
      <c r="EO97" s="18" t="str">
        <f t="shared" si="59"/>
        <v/>
      </c>
      <c r="EP97" s="18" t="str">
        <f t="shared" si="60"/>
        <v/>
      </c>
      <c r="EQ97" s="18" t="str">
        <f t="shared" si="61"/>
        <v/>
      </c>
      <c r="ER97" s="18" t="str">
        <f t="shared" si="62"/>
        <v/>
      </c>
      <c r="ES97" s="18" t="str">
        <f t="shared" si="63"/>
        <v/>
      </c>
      <c r="ET97" s="18" t="str">
        <f t="shared" si="64"/>
        <v/>
      </c>
      <c r="EV97" s="86">
        <v>38777</v>
      </c>
      <c r="EW97" s="57" t="str">
        <f>IF(ISNA(VLOOKUP('per month Consensus'!$EV97,'5y averages Consensus'!$AG$9:$AK$36,'per month Consensus'!EW$2,FALSE)),"",VLOOKUP('per month Consensus'!$EV97,'5y averages Consensus'!$AG$9:$AK$36,'per month Consensus'!EW$2,FALSE))</f>
        <v/>
      </c>
      <c r="EX97" s="48" t="str">
        <f>IF(ISNA(VLOOKUP('per month Consensus'!$EV97,'5y averages Consensus'!$AG$9:$AK$36,'per month Consensus'!EX$2,FALSE)),"",VLOOKUP('per month Consensus'!$EV97,'5y averages Consensus'!$AG$9:$AK$36,'per month Consensus'!EX$2,FALSE))</f>
        <v/>
      </c>
      <c r="EY97" s="48" t="str">
        <f>IF(ISNA(VLOOKUP('per month Consensus'!$EV97,'5y averages Consensus'!$AG$9:$AK$36,'per month Consensus'!EY$2,FALSE)),"",VLOOKUP('per month Consensus'!$EV97,'5y averages Consensus'!$AG$9:$AK$36,'per month Consensus'!EY$2,FALSE))</f>
        <v/>
      </c>
      <c r="EZ97" s="49" t="str">
        <f>IF(ISNA(VLOOKUP('per month Consensus'!$EV97,'5y averages Consensus'!$AG$9:$AK$36,'per month Consensus'!EZ$2,FALSE)),"",VLOOKUP('per month Consensus'!$EV97,'5y averages Consensus'!$AG$9:$AK$36,'per month Consensus'!EZ$2,FALSE))</f>
        <v/>
      </c>
      <c r="FB97" s="53" t="str">
        <f t="shared" si="65"/>
        <v/>
      </c>
      <c r="FC97" s="53" t="str">
        <f t="shared" si="66"/>
        <v/>
      </c>
      <c r="FD97" s="53" t="str">
        <f t="shared" si="67"/>
        <v/>
      </c>
      <c r="FE97" s="53" t="str">
        <f t="shared" si="68"/>
        <v/>
      </c>
    </row>
    <row r="98" spans="2:161" x14ac:dyDescent="0.25">
      <c r="C98" s="5"/>
      <c r="D98" s="5"/>
      <c r="E98" s="5"/>
      <c r="F98" s="5"/>
      <c r="G98" s="5"/>
      <c r="H98" s="5"/>
      <c r="I98" s="5"/>
      <c r="J98" s="27"/>
      <c r="K98" s="5"/>
      <c r="L98" s="5"/>
      <c r="M98" s="5"/>
      <c r="N98" s="5"/>
      <c r="CE98" s="14">
        <v>38808</v>
      </c>
      <c r="CF98" s="18" t="str">
        <f>IF(ISNA(VLOOKUP($CE98,'quarters Consensus'!$FV$9:$GC$60,'per month Consensus'!J$1,FALSE)),"",VLOOKUP($CE98,'quarters Consensus'!$FV$9:$GC$60,'per month Consensus'!J$1,FALSE))</f>
        <v/>
      </c>
      <c r="CG98" s="18" t="str">
        <f>IF(ISNA(VLOOKUP($CE98,'quarters Consensus'!$FV$9:$GC$60,'per month Consensus'!K$1,FALSE)),"",VLOOKUP($CE98,'quarters Consensus'!$FV$9:$GC$60,'per month Consensus'!K$1,FALSE))</f>
        <v/>
      </c>
      <c r="CH98" s="18" t="str">
        <f>IF(ISNA(VLOOKUP($CE98,'quarters Consensus'!$FV$9:$GC$60,'per month Consensus'!L$1,FALSE)),"",VLOOKUP($CE98,'quarters Consensus'!$FV$9:$GC$60,'per month Consensus'!L$1,FALSE))</f>
        <v/>
      </c>
      <c r="CI98" s="18" t="str">
        <f>IF(ISNA(VLOOKUP($CE98,'quarters Consensus'!$FV$9:$GC$60,'per month Consensus'!M$1,FALSE)),"",VLOOKUP($CE98,'quarters Consensus'!$FV$9:$GC$60,'per month Consensus'!M$1,FALSE))</f>
        <v/>
      </c>
      <c r="CJ98" s="18" t="str">
        <f>IF(ISNA(VLOOKUP($CE98,'quarters Consensus'!$FV$9:$GC$60,'per month Consensus'!N$1,FALSE)),"",VLOOKUP($CE98,'quarters Consensus'!$FV$9:$GC$60,'per month Consensus'!N$1,FALSE))</f>
        <v/>
      </c>
      <c r="CK98" s="18" t="str">
        <f>IF(ISNA(VLOOKUP($CE98,'quarters Consensus'!$FV$9:$GC$60,'per month Consensus'!O$1,FALSE)),"",VLOOKUP($CE98,'quarters Consensus'!$FV$9:$GC$60,'per month Consensus'!O$1,FALSE))</f>
        <v/>
      </c>
      <c r="CL98" s="18" t="str">
        <f>IF(ISNA(VLOOKUP($CE98,'quarters Consensus'!$FV$9:$GC$60,'per month Consensus'!P$1,FALSE)),"",VLOOKUP($CE98,'quarters Consensus'!$FV$9:$GC$60,'per month Consensus'!P$1,FALSE))</f>
        <v/>
      </c>
      <c r="CM98" s="18">
        <f>IF(ISNA(INDEX('annual Consensus'!$C$4:$AE$210,MATCH('per month Consensus'!$CE98,'annual Consensus'!$B$4:$B$210,0),MATCH('per month Consensus'!CM$4,'annual Consensus'!$C$3:$AE$3,0))),"",INDEX('annual Consensus'!$C$4:$AE$210,MATCH('per month Consensus'!$CE98,'annual Consensus'!$B$4:$B$210,0),MATCH('per month Consensus'!CM$4,'annual Consensus'!$C$3:$AE$3,0)))</f>
        <v>2.004791503736866</v>
      </c>
      <c r="CN98" s="18">
        <f>IF(ISNA(INDEX('annual Consensus'!$C$4:$AE$210,MATCH('per month Consensus'!$CE98,'annual Consensus'!$B$4:$B$210,0),MATCH('per month Consensus'!CN$4,'annual Consensus'!$C$3:$AE$3,0))),"",INDEX('annual Consensus'!$C$4:$AE$210,MATCH('per month Consensus'!$CE98,'annual Consensus'!$B$4:$B$210,0),MATCH('per month Consensus'!CN$4,'annual Consensus'!$C$3:$AE$3,0)))</f>
        <v>0</v>
      </c>
      <c r="CO98" s="18">
        <f>IF(ISNA(INDEX('annual Consensus'!$C$4:$AE$210,MATCH('per month Consensus'!$CE98,'annual Consensus'!$B$4:$B$210,0),MATCH('per month Consensus'!CO$4,'annual Consensus'!$C$3:$AE$3,0))),"",INDEX('annual Consensus'!$C$4:$AE$210,MATCH('per month Consensus'!$CE98,'annual Consensus'!$B$4:$B$210,0),MATCH('per month Consensus'!CO$4,'annual Consensus'!$C$3:$AE$3,0)))</f>
        <v>0</v>
      </c>
      <c r="CP98" s="18">
        <f>IF(ISNA(INDEX('annual Consensus'!$C$4:$AE$210,MATCH('per month Consensus'!$CE98,'annual Consensus'!$B$4:$B$210,0),MATCH('per month Consensus'!CP$4,'annual Consensus'!$C$3:$AE$3,0))),"",INDEX('annual Consensus'!$C$4:$AE$210,MATCH('per month Consensus'!$CE98,'annual Consensus'!$B$4:$B$210,0),MATCH('per month Consensus'!CP$4,'annual Consensus'!$C$3:$AE$3,0)))</f>
        <v>0</v>
      </c>
      <c r="CQ98" s="18">
        <f>IF(ISNA(INDEX('annual Consensus'!$C$4:$AE$210,MATCH('per month Consensus'!$CE98,'annual Consensus'!$B$4:$B$210,0),MATCH('per month Consensus'!CQ$4,'annual Consensus'!$C$3:$AE$3,0))),"",INDEX('annual Consensus'!$C$4:$AE$210,MATCH('per month Consensus'!$CE98,'annual Consensus'!$B$4:$B$210,0),MATCH('per month Consensus'!CQ$4,'annual Consensus'!$C$3:$AE$3,0)))</f>
        <v>0</v>
      </c>
      <c r="CR98" s="18">
        <f>IF(ISNA(INDEX('annual Consensus'!$C$4:$AE$210,MATCH('per month Consensus'!$CE98,'annual Consensus'!$B$4:$B$210,0),MATCH('per month Consensus'!CR$4,'annual Consensus'!$C$3:$AE$3,0))),"",INDEX('annual Consensus'!$C$4:$AE$210,MATCH('per month Consensus'!$CE98,'annual Consensus'!$B$4:$B$210,0),MATCH('per month Consensus'!CR$4,'annual Consensus'!$C$3:$AE$3,0)))</f>
        <v>0</v>
      </c>
      <c r="CS98" s="18">
        <f>IF(ISNA(INDEX('annual Consensus'!$C$4:$AE$210,MATCH('per month Consensus'!$CE98,'annual Consensus'!$B$4:$B$210,0),MATCH('per month Consensus'!CS$4,'annual Consensus'!$C$3:$AE$3,0))),"",INDEX('annual Consensus'!$C$4:$AE$210,MATCH('per month Consensus'!$CE98,'annual Consensus'!$B$4:$B$210,0),MATCH('per month Consensus'!CS$4,'annual Consensus'!$C$3:$AE$3,0)))</f>
        <v>0</v>
      </c>
      <c r="CT98" s="18">
        <f>IF(ISNA(INDEX('annual Consensus'!$C$4:$AE$210,MATCH('per month Consensus'!$CE98,'annual Consensus'!$B$4:$B$210,0),MATCH('per month Consensus'!CT$4,'annual Consensus'!$C$3:$AE$3,0))),"",INDEX('annual Consensus'!$C$4:$AE$210,MATCH('per month Consensus'!$CE98,'annual Consensus'!$B$4:$B$210,0),MATCH('per month Consensus'!CT$4,'annual Consensus'!$C$3:$AE$3,0)))</f>
        <v>0</v>
      </c>
      <c r="CU98" s="18">
        <f>IF(ISNA(INDEX('annual Consensus'!$C$4:$AE$210,MATCH('per month Consensus'!$CE98,'annual Consensus'!$B$4:$B$210,0),MATCH('per month Consensus'!CU$4,'annual Consensus'!$C$3:$AE$3,0))),"",INDEX('annual Consensus'!$C$4:$AE$210,MATCH('per month Consensus'!$CE98,'annual Consensus'!$B$4:$B$210,0),MATCH('per month Consensus'!CU$4,'annual Consensus'!$C$3:$AE$3,0)))</f>
        <v>0</v>
      </c>
      <c r="CV98" s="18">
        <f>IF(ISNA(INDEX('annual Consensus'!$C$4:$AE$210,MATCH('per month Consensus'!$CE98,'annual Consensus'!$B$4:$B$210,0),MATCH('per month Consensus'!CV$4,'annual Consensus'!$C$3:$AE$3,0))),"",INDEX('annual Consensus'!$C$4:$AE$210,MATCH('per month Consensus'!$CE98,'annual Consensus'!$B$4:$B$210,0),MATCH('per month Consensus'!CV$4,'annual Consensus'!$C$3:$AE$3,0)))</f>
        <v>2.0492269146944619</v>
      </c>
      <c r="CW98" s="18">
        <f>IF(ISNA(INDEX('annual Consensus'!$C$4:$AE$210,MATCH('per month Consensus'!$CE98,'annual Consensus'!$B$4:$B$210,0),MATCH('per month Consensus'!CW$4,'annual Consensus'!$C$3:$AE$3,0))),"",INDEX('annual Consensus'!$C$4:$AE$210,MATCH('per month Consensus'!$CE98,'annual Consensus'!$B$4:$B$210,0),MATCH('per month Consensus'!CW$4,'annual Consensus'!$C$3:$AE$3,0)))</f>
        <v>0</v>
      </c>
      <c r="CX98" s="18">
        <f>IF(ISNA(INDEX('annual Consensus'!$C$4:$AE$210,MATCH('per month Consensus'!$CE98,'annual Consensus'!$B$4:$B$210,0),MATCH('per month Consensus'!CX$4,'annual Consensus'!$C$3:$AE$3,0))),"",INDEX('annual Consensus'!$C$4:$AE$210,MATCH('per month Consensus'!$CE98,'annual Consensus'!$B$4:$B$210,0),MATCH('per month Consensus'!CX$4,'annual Consensus'!$C$3:$AE$3,0)))</f>
        <v>0</v>
      </c>
      <c r="CY98" s="18">
        <f>IF(ISNA(INDEX('annual Consensus'!$C$4:$AE$210,MATCH('per month Consensus'!$CE98,'annual Consensus'!$B$4:$B$210,0),MATCH('per month Consensus'!CY$4,'annual Consensus'!$C$3:$AE$3,0))),"",INDEX('annual Consensus'!$C$4:$AE$210,MATCH('per month Consensus'!$CE98,'annual Consensus'!$B$4:$B$210,0),MATCH('per month Consensus'!CY$4,'annual Consensus'!$C$3:$AE$3,0)))</f>
        <v>0</v>
      </c>
      <c r="CZ98" s="18">
        <f>IF(ISNA(INDEX('annual Consensus'!$C$4:$AE$210,MATCH('per month Consensus'!$CE98,'annual Consensus'!$B$4:$B$210,0),MATCH('per month Consensus'!CZ$4,'annual Consensus'!$C$3:$AE$3,0))),"",INDEX('annual Consensus'!$C$4:$AE$210,MATCH('per month Consensus'!$CE98,'annual Consensus'!$B$4:$B$210,0),MATCH('per month Consensus'!CZ$4,'annual Consensus'!$C$3:$AE$3,0)))</f>
        <v>0</v>
      </c>
      <c r="DA98" s="18">
        <f>IF(ISNA(INDEX('annual Consensus'!$C$4:$AE$210,MATCH('per month Consensus'!$CE98,'annual Consensus'!$B$4:$B$210,0),MATCH('per month Consensus'!DA$4,'annual Consensus'!$C$3:$AE$3,0))),"",INDEX('annual Consensus'!$C$4:$AE$210,MATCH('per month Consensus'!$CE98,'annual Consensus'!$B$4:$B$210,0),MATCH('per month Consensus'!DA$4,'annual Consensus'!$C$3:$AE$3,0)))</f>
        <v>0</v>
      </c>
      <c r="DB98" s="18">
        <f>IF(ISNA(INDEX('annual Consensus'!$C$4:$AE$210,MATCH('per month Consensus'!$CE98,'annual Consensus'!$B$4:$B$210,0),MATCH('per month Consensus'!DB$4,'annual Consensus'!$C$3:$AE$3,0))),"",INDEX('annual Consensus'!$C$4:$AE$210,MATCH('per month Consensus'!$CE98,'annual Consensus'!$B$4:$B$210,0),MATCH('per month Consensus'!DB$4,'annual Consensus'!$C$3:$AE$3,0)))</f>
        <v>1.8533333333333331</v>
      </c>
      <c r="DC98" s="18">
        <f>IF(ISNA(INDEX('annual Consensus'!$C$4:$AE$210,MATCH('per month Consensus'!$CE98,'annual Consensus'!$B$4:$B$210,0),MATCH('per month Consensus'!DC$4,'annual Consensus'!$C$3:$AE$3,0))),"",INDEX('annual Consensus'!$C$4:$AE$210,MATCH('per month Consensus'!$CE98,'annual Consensus'!$B$4:$B$210,0),MATCH('per month Consensus'!DC$4,'annual Consensus'!$C$3:$AE$3,0)))</f>
        <v>0</v>
      </c>
      <c r="DD98" s="18">
        <f>IF(ISNA(INDEX('annual Consensus'!$C$4:$AE$210,MATCH('per month Consensus'!$CE98,'annual Consensus'!$B$4:$B$210,0),MATCH('per month Consensus'!DD$4,'annual Consensus'!$C$3:$AE$3,0))),"",INDEX('annual Consensus'!$C$4:$AE$210,MATCH('per month Consensus'!$CE98,'annual Consensus'!$B$4:$B$210,0),MATCH('per month Consensus'!DD$4,'annual Consensus'!$C$3:$AE$3,0)))</f>
        <v>0</v>
      </c>
      <c r="DE98" s="18">
        <f>IF(ISNA(INDEX('annual Consensus'!$C$4:$AE$210,MATCH('per month Consensus'!$CE98,'annual Consensus'!$B$4:$B$210,0),MATCH('per month Consensus'!DE$4,'annual Consensus'!$C$3:$AE$3,0))),"",INDEX('annual Consensus'!$C$4:$AE$210,MATCH('per month Consensus'!$CE98,'annual Consensus'!$B$4:$B$210,0),MATCH('per month Consensus'!DE$4,'annual Consensus'!$C$3:$AE$3,0)))</f>
        <v>0</v>
      </c>
      <c r="DF98" s="18">
        <f>IF(ISNA(INDEX('annual Consensus'!$C$4:$AE$210,MATCH('per month Consensus'!$CE98,'annual Consensus'!$B$4:$B$210,0),MATCH('per month Consensus'!DF$4,'annual Consensus'!$C$3:$AE$3,0))),"",INDEX('annual Consensus'!$C$4:$AE$210,MATCH('per month Consensus'!$CE98,'annual Consensus'!$B$4:$B$210,0),MATCH('per month Consensus'!DF$4,'annual Consensus'!$C$3:$AE$3,0)))</f>
        <v>1.913333333333334</v>
      </c>
      <c r="DG98" s="18">
        <f>IF(ISNA(INDEX('annual Consensus'!$C$4:$AE$210,MATCH('per month Consensus'!$CE98,'annual Consensus'!$B$4:$B$210,0),MATCH('per month Consensus'!DG$4,'annual Consensus'!$C$3:$AE$3,0))),"",INDEX('annual Consensus'!$C$4:$AE$210,MATCH('per month Consensus'!$CE98,'annual Consensus'!$B$4:$B$210,0),MATCH('per month Consensus'!DG$4,'annual Consensus'!$C$3:$AE$3,0)))</f>
        <v>0</v>
      </c>
      <c r="DH98" s="18">
        <f>IF(ISNA(INDEX('annual Consensus'!$C$4:$AE$210,MATCH('per month Consensus'!$CE98,'annual Consensus'!$B$4:$B$210,0),MATCH('per month Consensus'!DH$4,'annual Consensus'!$C$3:$AE$3,0))),"",INDEX('annual Consensus'!$C$4:$AE$210,MATCH('per month Consensus'!$CE98,'annual Consensus'!$B$4:$B$210,0),MATCH('per month Consensus'!DH$4,'annual Consensus'!$C$3:$AE$3,0)))</f>
        <v>0</v>
      </c>
      <c r="DI98" s="18">
        <f>IF(ISNA(INDEX('annual Consensus'!$C$4:$AE$210,MATCH('per month Consensus'!$CE98,'annual Consensus'!$B$4:$B$210,0),MATCH('per month Consensus'!DI$4,'annual Consensus'!$C$3:$AE$3,0))),"",INDEX('annual Consensus'!$C$4:$AE$210,MATCH('per month Consensus'!$CE98,'annual Consensus'!$B$4:$B$210,0),MATCH('per month Consensus'!DI$4,'annual Consensus'!$C$3:$AE$3,0)))</f>
        <v>0</v>
      </c>
      <c r="DJ98" s="18">
        <f>IF(ISNA(INDEX('annual Consensus'!$C$4:$AE$210,MATCH('per month Consensus'!$CE98,'annual Consensus'!$B$4:$B$210,0),MATCH('per month Consensus'!DJ$4,'annual Consensus'!$C$3:$AE$3,0))),"",INDEX('annual Consensus'!$C$4:$AE$210,MATCH('per month Consensus'!$CE98,'annual Consensus'!$B$4:$B$210,0),MATCH('per month Consensus'!DJ$4,'annual Consensus'!$C$3:$AE$3,0)))</f>
        <v>1.926666666666667</v>
      </c>
      <c r="DK98" s="18">
        <f>IF(ISNA(INDEX('annual Consensus'!$C$4:$AE$210,MATCH('per month Consensus'!$CE98,'annual Consensus'!$B$4:$B$210,0),MATCH('per month Consensus'!DK$4,'annual Consensus'!$C$3:$AE$3,0))),"",INDEX('annual Consensus'!$C$4:$AE$210,MATCH('per month Consensus'!$CE98,'annual Consensus'!$B$4:$B$210,0),MATCH('per month Consensus'!DK$4,'annual Consensus'!$C$3:$AE$3,0)))</f>
        <v>0</v>
      </c>
      <c r="DL98" s="18">
        <f>IF(ISNA(INDEX('annual Consensus'!$C$4:$AE$210,MATCH('per month Consensus'!$CE98,'annual Consensus'!$B$4:$B$210,0),MATCH('per month Consensus'!DL$4,'annual Consensus'!$C$3:$AE$3,0))),"",INDEX('annual Consensus'!$C$4:$AE$210,MATCH('per month Consensus'!$CE98,'annual Consensus'!$B$4:$B$210,0),MATCH('per month Consensus'!DL$4,'annual Consensus'!$C$3:$AE$3,0)))</f>
        <v>0</v>
      </c>
      <c r="DM98" s="18">
        <f>IF(ISNA(INDEX('annual Consensus'!$C$4:$AE$210,MATCH('per month Consensus'!$CE98,'annual Consensus'!$B$4:$B$210,0),MATCH('per month Consensus'!DM$4,'annual Consensus'!$C$3:$AE$3,0))),"",INDEX('annual Consensus'!$C$4:$AE$210,MATCH('per month Consensus'!$CE98,'annual Consensus'!$B$4:$B$210,0),MATCH('per month Consensus'!DM$4,'annual Consensus'!$C$3:$AE$3,0)))</f>
        <v>0</v>
      </c>
      <c r="DN98" s="18">
        <f>IF(ISNA(INDEX('annual Consensus'!$C$4:$AE$210,MATCH('per month Consensus'!$CE98,'annual Consensus'!$B$4:$B$210,0),MATCH('per month Consensus'!DN$4,'annual Consensus'!$C$3:$AE$3,0))),"",INDEX('annual Consensus'!$C$4:$AE$210,MATCH('per month Consensus'!$CE98,'annual Consensus'!$B$4:$B$210,0),MATCH('per month Consensus'!DN$4,'annual Consensus'!$C$3:$AE$3,0)))</f>
        <v>1.946666666666667</v>
      </c>
      <c r="DO98" s="18">
        <f>IF(ISNA(INDEX('annual Consensus'!$C$4:$AE$210,MATCH('per month Consensus'!$CE98,'annual Consensus'!$B$4:$B$210,0),MATCH('per month Consensus'!DO$4,'annual Consensus'!$C$3:$AE$3,0))),"",INDEX('annual Consensus'!$C$4:$AE$210,MATCH('per month Consensus'!$CE98,'annual Consensus'!$B$4:$B$210,0),MATCH('per month Consensus'!DO$4,'annual Consensus'!$C$3:$AE$3,0)))</f>
        <v>0</v>
      </c>
      <c r="DR98" s="18">
        <f t="shared" si="36"/>
        <v>2.004791503736866</v>
      </c>
      <c r="DS98" s="18" t="str">
        <f t="shared" si="37"/>
        <v/>
      </c>
      <c r="DT98" s="18" t="str">
        <f t="shared" si="38"/>
        <v/>
      </c>
      <c r="DU98" s="18" t="str">
        <f t="shared" si="39"/>
        <v/>
      </c>
      <c r="DV98" s="18" t="str">
        <f t="shared" si="40"/>
        <v/>
      </c>
      <c r="DW98" s="18" t="str">
        <f t="shared" si="41"/>
        <v/>
      </c>
      <c r="DX98" s="18" t="str">
        <f t="shared" si="42"/>
        <v/>
      </c>
      <c r="DY98" s="18" t="str">
        <f t="shared" si="43"/>
        <v/>
      </c>
      <c r="DZ98" s="18" t="str">
        <f t="shared" si="44"/>
        <v/>
      </c>
      <c r="EA98" s="18">
        <f t="shared" si="45"/>
        <v>2.0492269146944619</v>
      </c>
      <c r="EB98" s="18" t="str">
        <f t="shared" si="46"/>
        <v/>
      </c>
      <c r="EC98" s="18" t="str">
        <f t="shared" si="47"/>
        <v/>
      </c>
      <c r="ED98" s="18" t="str">
        <f t="shared" si="48"/>
        <v/>
      </c>
      <c r="EE98" s="18" t="str">
        <f t="shared" si="49"/>
        <v/>
      </c>
      <c r="EF98" s="18" t="str">
        <f t="shared" si="50"/>
        <v/>
      </c>
      <c r="EG98" s="18">
        <f t="shared" si="51"/>
        <v>1.8533333333333331</v>
      </c>
      <c r="EH98" s="18" t="str">
        <f t="shared" si="52"/>
        <v/>
      </c>
      <c r="EI98" s="18" t="str">
        <f t="shared" si="53"/>
        <v/>
      </c>
      <c r="EJ98" s="18" t="str">
        <f t="shared" si="54"/>
        <v/>
      </c>
      <c r="EK98" s="18">
        <f t="shared" si="55"/>
        <v>1.913333333333334</v>
      </c>
      <c r="EL98" s="18" t="str">
        <f t="shared" si="56"/>
        <v/>
      </c>
      <c r="EM98" s="18" t="str">
        <f t="shared" si="57"/>
        <v/>
      </c>
      <c r="EN98" s="18" t="str">
        <f t="shared" si="58"/>
        <v/>
      </c>
      <c r="EO98" s="18">
        <f t="shared" si="59"/>
        <v>1.926666666666667</v>
      </c>
      <c r="EP98" s="18" t="str">
        <f t="shared" si="60"/>
        <v/>
      </c>
      <c r="EQ98" s="18" t="str">
        <f t="shared" si="61"/>
        <v/>
      </c>
      <c r="ER98" s="18" t="str">
        <f t="shared" si="62"/>
        <v/>
      </c>
      <c r="ES98" s="18">
        <f t="shared" si="63"/>
        <v>1.946666666666667</v>
      </c>
      <c r="ET98" s="18" t="str">
        <f t="shared" si="64"/>
        <v/>
      </c>
      <c r="EV98" s="86">
        <v>38808</v>
      </c>
      <c r="EW98" s="57">
        <f>IF(ISNA(VLOOKUP('per month Consensus'!$EV98,'5y averages Consensus'!$AG$9:$AK$36,'per month Consensus'!EW$2,FALSE)),"",VLOOKUP('per month Consensus'!$EV98,'5y averages Consensus'!$AG$9:$AK$36,'per month Consensus'!EW$2,FALSE))</f>
        <v>0</v>
      </c>
      <c r="EX98" s="48">
        <f>IF(ISNA(VLOOKUP('per month Consensus'!$EV98,'5y averages Consensus'!$AG$9:$AK$36,'per month Consensus'!EX$2,FALSE)),"",VLOOKUP('per month Consensus'!$EV98,'5y averages Consensus'!$AG$9:$AK$36,'per month Consensus'!EX$2,FALSE))</f>
        <v>0</v>
      </c>
      <c r="EY98" s="48">
        <f>IF(ISNA(VLOOKUP('per month Consensus'!$EV98,'5y averages Consensus'!$AG$9:$AK$36,'per month Consensus'!EY$2,FALSE)),"",VLOOKUP('per month Consensus'!$EV98,'5y averages Consensus'!$AG$9:$AK$36,'per month Consensus'!EY$2,FALSE))</f>
        <v>0</v>
      </c>
      <c r="EZ98" s="49">
        <f>IF(ISNA(VLOOKUP('per month Consensus'!$EV98,'5y averages Consensus'!$AG$9:$AK$36,'per month Consensus'!EZ$2,FALSE)),"",VLOOKUP('per month Consensus'!$EV98,'5y averages Consensus'!$AG$9:$AK$36,'per month Consensus'!EZ$2,FALSE))</f>
        <v>1.928571428571429</v>
      </c>
      <c r="FB98" s="53" t="str">
        <f t="shared" si="65"/>
        <v/>
      </c>
      <c r="FC98" s="53" t="str">
        <f t="shared" si="66"/>
        <v/>
      </c>
      <c r="FD98" s="53" t="str">
        <f t="shared" si="67"/>
        <v/>
      </c>
      <c r="FE98" s="18">
        <f t="shared" si="68"/>
        <v>1.928571428571429</v>
      </c>
    </row>
    <row r="99" spans="2:161" x14ac:dyDescent="0.25">
      <c r="C99" s="31" t="s">
        <v>309</v>
      </c>
      <c r="D99" s="31">
        <v>7</v>
      </c>
      <c r="E99" s="20"/>
      <c r="F99" s="136" t="s">
        <v>328</v>
      </c>
      <c r="G99" s="136"/>
      <c r="H99" s="136"/>
      <c r="I99" s="136"/>
      <c r="J99" s="136"/>
      <c r="K99" s="136"/>
      <c r="L99" s="31"/>
      <c r="CE99" s="14">
        <v>38838</v>
      </c>
      <c r="CF99" s="18" t="str">
        <f>IF(ISNA(VLOOKUP($CE99,'quarters Consensus'!$FV$9:$GC$60,'per month Consensus'!J$1,FALSE)),"",VLOOKUP($CE99,'quarters Consensus'!$FV$9:$GC$60,'per month Consensus'!J$1,FALSE))</f>
        <v/>
      </c>
      <c r="CG99" s="18" t="str">
        <f>IF(ISNA(VLOOKUP($CE99,'quarters Consensus'!$FV$9:$GC$60,'per month Consensus'!K$1,FALSE)),"",VLOOKUP($CE99,'quarters Consensus'!$FV$9:$GC$60,'per month Consensus'!K$1,FALSE))</f>
        <v/>
      </c>
      <c r="CH99" s="18" t="str">
        <f>IF(ISNA(VLOOKUP($CE99,'quarters Consensus'!$FV$9:$GC$60,'per month Consensus'!L$1,FALSE)),"",VLOOKUP($CE99,'quarters Consensus'!$FV$9:$GC$60,'per month Consensus'!L$1,FALSE))</f>
        <v/>
      </c>
      <c r="CI99" s="18" t="str">
        <f>IF(ISNA(VLOOKUP($CE99,'quarters Consensus'!$FV$9:$GC$60,'per month Consensus'!M$1,FALSE)),"",VLOOKUP($CE99,'quarters Consensus'!$FV$9:$GC$60,'per month Consensus'!M$1,FALSE))</f>
        <v/>
      </c>
      <c r="CJ99" s="18" t="str">
        <f>IF(ISNA(VLOOKUP($CE99,'quarters Consensus'!$FV$9:$GC$60,'per month Consensus'!N$1,FALSE)),"",VLOOKUP($CE99,'quarters Consensus'!$FV$9:$GC$60,'per month Consensus'!N$1,FALSE))</f>
        <v/>
      </c>
      <c r="CK99" s="18" t="str">
        <f>IF(ISNA(VLOOKUP($CE99,'quarters Consensus'!$FV$9:$GC$60,'per month Consensus'!O$1,FALSE)),"",VLOOKUP($CE99,'quarters Consensus'!$FV$9:$GC$60,'per month Consensus'!O$1,FALSE))</f>
        <v/>
      </c>
      <c r="CL99" s="18" t="str">
        <f>IF(ISNA(VLOOKUP($CE99,'quarters Consensus'!$FV$9:$GC$60,'per month Consensus'!P$1,FALSE)),"",VLOOKUP($CE99,'quarters Consensus'!$FV$9:$GC$60,'per month Consensus'!P$1,FALSE))</f>
        <v/>
      </c>
      <c r="CM99" s="18">
        <f>IF(ISNA(INDEX('annual Consensus'!$C$4:$AE$210,MATCH('per month Consensus'!$CE99,'annual Consensus'!$B$4:$B$210,0),MATCH('per month Consensus'!CM$4,'annual Consensus'!$C$3:$AE$3,0))),"",INDEX('annual Consensus'!$C$4:$AE$210,MATCH('per month Consensus'!$CE99,'annual Consensus'!$B$4:$B$210,0),MATCH('per month Consensus'!CM$4,'annual Consensus'!$C$3:$AE$3,0)))</f>
        <v>2.1126764093551009</v>
      </c>
      <c r="CN99" s="18">
        <f>IF(ISNA(INDEX('annual Consensus'!$C$4:$AE$210,MATCH('per month Consensus'!$CE99,'annual Consensus'!$B$4:$B$210,0),MATCH('per month Consensus'!CN$4,'annual Consensus'!$C$3:$AE$3,0))),"",INDEX('annual Consensus'!$C$4:$AE$210,MATCH('per month Consensus'!$CE99,'annual Consensus'!$B$4:$B$210,0),MATCH('per month Consensus'!CN$4,'annual Consensus'!$C$3:$AE$3,0)))</f>
        <v>0</v>
      </c>
      <c r="CO99" s="18">
        <f>IF(ISNA(INDEX('annual Consensus'!$C$4:$AE$210,MATCH('per month Consensus'!$CE99,'annual Consensus'!$B$4:$B$210,0),MATCH('per month Consensus'!CO$4,'annual Consensus'!$C$3:$AE$3,0))),"",INDEX('annual Consensus'!$C$4:$AE$210,MATCH('per month Consensus'!$CE99,'annual Consensus'!$B$4:$B$210,0),MATCH('per month Consensus'!CO$4,'annual Consensus'!$C$3:$AE$3,0)))</f>
        <v>0</v>
      </c>
      <c r="CP99" s="18">
        <f>IF(ISNA(INDEX('annual Consensus'!$C$4:$AE$210,MATCH('per month Consensus'!$CE99,'annual Consensus'!$B$4:$B$210,0),MATCH('per month Consensus'!CP$4,'annual Consensus'!$C$3:$AE$3,0))),"",INDEX('annual Consensus'!$C$4:$AE$210,MATCH('per month Consensus'!$CE99,'annual Consensus'!$B$4:$B$210,0),MATCH('per month Consensus'!CP$4,'annual Consensus'!$C$3:$AE$3,0)))</f>
        <v>0</v>
      </c>
      <c r="CQ99" s="18">
        <f>IF(ISNA(INDEX('annual Consensus'!$C$4:$AE$210,MATCH('per month Consensus'!$CE99,'annual Consensus'!$B$4:$B$210,0),MATCH('per month Consensus'!CQ$4,'annual Consensus'!$C$3:$AE$3,0))),"",INDEX('annual Consensus'!$C$4:$AE$210,MATCH('per month Consensus'!$CE99,'annual Consensus'!$B$4:$B$210,0),MATCH('per month Consensus'!CQ$4,'annual Consensus'!$C$3:$AE$3,0)))</f>
        <v>0</v>
      </c>
      <c r="CR99" s="18">
        <f>IF(ISNA(INDEX('annual Consensus'!$C$4:$AE$210,MATCH('per month Consensus'!$CE99,'annual Consensus'!$B$4:$B$210,0),MATCH('per month Consensus'!CR$4,'annual Consensus'!$C$3:$AE$3,0))),"",INDEX('annual Consensus'!$C$4:$AE$210,MATCH('per month Consensus'!$CE99,'annual Consensus'!$B$4:$B$210,0),MATCH('per month Consensus'!CR$4,'annual Consensus'!$C$3:$AE$3,0)))</f>
        <v>0</v>
      </c>
      <c r="CS99" s="18">
        <f>IF(ISNA(INDEX('annual Consensus'!$C$4:$AE$210,MATCH('per month Consensus'!$CE99,'annual Consensus'!$B$4:$B$210,0),MATCH('per month Consensus'!CS$4,'annual Consensus'!$C$3:$AE$3,0))),"",INDEX('annual Consensus'!$C$4:$AE$210,MATCH('per month Consensus'!$CE99,'annual Consensus'!$B$4:$B$210,0),MATCH('per month Consensus'!CS$4,'annual Consensus'!$C$3:$AE$3,0)))</f>
        <v>0</v>
      </c>
      <c r="CT99" s="18">
        <f>IF(ISNA(INDEX('annual Consensus'!$C$4:$AE$210,MATCH('per month Consensus'!$CE99,'annual Consensus'!$B$4:$B$210,0),MATCH('per month Consensus'!CT$4,'annual Consensus'!$C$3:$AE$3,0))),"",INDEX('annual Consensus'!$C$4:$AE$210,MATCH('per month Consensus'!$CE99,'annual Consensus'!$B$4:$B$210,0),MATCH('per month Consensus'!CT$4,'annual Consensus'!$C$3:$AE$3,0)))</f>
        <v>0</v>
      </c>
      <c r="CU99" s="18">
        <f>IF(ISNA(INDEX('annual Consensus'!$C$4:$AE$210,MATCH('per month Consensus'!$CE99,'annual Consensus'!$B$4:$B$210,0),MATCH('per month Consensus'!CU$4,'annual Consensus'!$C$3:$AE$3,0))),"",INDEX('annual Consensus'!$C$4:$AE$210,MATCH('per month Consensus'!$CE99,'annual Consensus'!$B$4:$B$210,0),MATCH('per month Consensus'!CU$4,'annual Consensus'!$C$3:$AE$3,0)))</f>
        <v>2.077069015393866</v>
      </c>
      <c r="CV99" s="18">
        <f>IF(ISNA(INDEX('annual Consensus'!$C$4:$AE$210,MATCH('per month Consensus'!$CE99,'annual Consensus'!$B$4:$B$210,0),MATCH('per month Consensus'!CV$4,'annual Consensus'!$C$3:$AE$3,0))),"",INDEX('annual Consensus'!$C$4:$AE$210,MATCH('per month Consensus'!$CE99,'annual Consensus'!$B$4:$B$210,0),MATCH('per month Consensus'!CV$4,'annual Consensus'!$C$3:$AE$3,0)))</f>
        <v>0</v>
      </c>
      <c r="CW99" s="18">
        <f>IF(ISNA(INDEX('annual Consensus'!$C$4:$AE$210,MATCH('per month Consensus'!$CE99,'annual Consensus'!$B$4:$B$210,0),MATCH('per month Consensus'!CW$4,'annual Consensus'!$C$3:$AE$3,0))),"",INDEX('annual Consensus'!$C$4:$AE$210,MATCH('per month Consensus'!$CE99,'annual Consensus'!$B$4:$B$210,0),MATCH('per month Consensus'!CW$4,'annual Consensus'!$C$3:$AE$3,0)))</f>
        <v>0</v>
      </c>
      <c r="CX99" s="18">
        <f>IF(ISNA(INDEX('annual Consensus'!$C$4:$AE$210,MATCH('per month Consensus'!$CE99,'annual Consensus'!$B$4:$B$210,0),MATCH('per month Consensus'!CX$4,'annual Consensus'!$C$3:$AE$3,0))),"",INDEX('annual Consensus'!$C$4:$AE$210,MATCH('per month Consensus'!$CE99,'annual Consensus'!$B$4:$B$210,0),MATCH('per month Consensus'!CX$4,'annual Consensus'!$C$3:$AE$3,0)))</f>
        <v>0</v>
      </c>
      <c r="CY99" s="18">
        <f>IF(ISNA(INDEX('annual Consensus'!$C$4:$AE$210,MATCH('per month Consensus'!$CE99,'annual Consensus'!$B$4:$B$210,0),MATCH('per month Consensus'!CY$4,'annual Consensus'!$C$3:$AE$3,0))),"",INDEX('annual Consensus'!$C$4:$AE$210,MATCH('per month Consensus'!$CE99,'annual Consensus'!$B$4:$B$210,0),MATCH('per month Consensus'!CY$4,'annual Consensus'!$C$3:$AE$3,0)))</f>
        <v>0</v>
      </c>
      <c r="CZ99" s="18">
        <f>IF(ISNA(INDEX('annual Consensus'!$C$4:$AE$210,MATCH('per month Consensus'!$CE99,'annual Consensus'!$B$4:$B$210,0),MATCH('per month Consensus'!CZ$4,'annual Consensus'!$C$3:$AE$3,0))),"",INDEX('annual Consensus'!$C$4:$AE$210,MATCH('per month Consensus'!$CE99,'annual Consensus'!$B$4:$B$210,0),MATCH('per month Consensus'!CZ$4,'annual Consensus'!$C$3:$AE$3,0)))</f>
        <v>0</v>
      </c>
      <c r="DA99" s="18">
        <f>IF(ISNA(INDEX('annual Consensus'!$C$4:$AE$210,MATCH('per month Consensus'!$CE99,'annual Consensus'!$B$4:$B$210,0),MATCH('per month Consensus'!DA$4,'annual Consensus'!$C$3:$AE$3,0))),"",INDEX('annual Consensus'!$C$4:$AE$210,MATCH('per month Consensus'!$CE99,'annual Consensus'!$B$4:$B$210,0),MATCH('per month Consensus'!DA$4,'annual Consensus'!$C$3:$AE$3,0)))</f>
        <v>0</v>
      </c>
      <c r="DB99" s="18">
        <f>IF(ISNA(INDEX('annual Consensus'!$C$4:$AE$210,MATCH('per month Consensus'!$CE99,'annual Consensus'!$B$4:$B$210,0),MATCH('per month Consensus'!DB$4,'annual Consensus'!$C$3:$AE$3,0))),"",INDEX('annual Consensus'!$C$4:$AE$210,MATCH('per month Consensus'!$CE99,'annual Consensus'!$B$4:$B$210,0),MATCH('per month Consensus'!DB$4,'annual Consensus'!$C$3:$AE$3,0)))</f>
        <v>0</v>
      </c>
      <c r="DC99" s="18">
        <f>IF(ISNA(INDEX('annual Consensus'!$C$4:$AE$210,MATCH('per month Consensus'!$CE99,'annual Consensus'!$B$4:$B$210,0),MATCH('per month Consensus'!DC$4,'annual Consensus'!$C$3:$AE$3,0))),"",INDEX('annual Consensus'!$C$4:$AE$210,MATCH('per month Consensus'!$CE99,'annual Consensus'!$B$4:$B$210,0),MATCH('per month Consensus'!DC$4,'annual Consensus'!$C$3:$AE$3,0)))</f>
        <v>0</v>
      </c>
      <c r="DD99" s="18">
        <f>IF(ISNA(INDEX('annual Consensus'!$C$4:$AE$210,MATCH('per month Consensus'!$CE99,'annual Consensus'!$B$4:$B$210,0),MATCH('per month Consensus'!DD$4,'annual Consensus'!$C$3:$AE$3,0))),"",INDEX('annual Consensus'!$C$4:$AE$210,MATCH('per month Consensus'!$CE99,'annual Consensus'!$B$4:$B$210,0),MATCH('per month Consensus'!DD$4,'annual Consensus'!$C$3:$AE$3,0)))</f>
        <v>0</v>
      </c>
      <c r="DE99" s="18">
        <f>IF(ISNA(INDEX('annual Consensus'!$C$4:$AE$210,MATCH('per month Consensus'!$CE99,'annual Consensus'!$B$4:$B$210,0),MATCH('per month Consensus'!DE$4,'annual Consensus'!$C$3:$AE$3,0))),"",INDEX('annual Consensus'!$C$4:$AE$210,MATCH('per month Consensus'!$CE99,'annual Consensus'!$B$4:$B$210,0),MATCH('per month Consensus'!DE$4,'annual Consensus'!$C$3:$AE$3,0)))</f>
        <v>0</v>
      </c>
      <c r="DF99" s="18">
        <f>IF(ISNA(INDEX('annual Consensus'!$C$4:$AE$210,MATCH('per month Consensus'!$CE99,'annual Consensus'!$B$4:$B$210,0),MATCH('per month Consensus'!DF$4,'annual Consensus'!$C$3:$AE$3,0))),"",INDEX('annual Consensus'!$C$4:$AE$210,MATCH('per month Consensus'!$CE99,'annual Consensus'!$B$4:$B$210,0),MATCH('per month Consensus'!DF$4,'annual Consensus'!$C$3:$AE$3,0)))</f>
        <v>0</v>
      </c>
      <c r="DG99" s="18">
        <f>IF(ISNA(INDEX('annual Consensus'!$C$4:$AE$210,MATCH('per month Consensus'!$CE99,'annual Consensus'!$B$4:$B$210,0),MATCH('per month Consensus'!DG$4,'annual Consensus'!$C$3:$AE$3,0))),"",INDEX('annual Consensus'!$C$4:$AE$210,MATCH('per month Consensus'!$CE99,'annual Consensus'!$B$4:$B$210,0),MATCH('per month Consensus'!DG$4,'annual Consensus'!$C$3:$AE$3,0)))</f>
        <v>0</v>
      </c>
      <c r="DH99" s="18">
        <f>IF(ISNA(INDEX('annual Consensus'!$C$4:$AE$210,MATCH('per month Consensus'!$CE99,'annual Consensus'!$B$4:$B$210,0),MATCH('per month Consensus'!DH$4,'annual Consensus'!$C$3:$AE$3,0))),"",INDEX('annual Consensus'!$C$4:$AE$210,MATCH('per month Consensus'!$CE99,'annual Consensus'!$B$4:$B$210,0),MATCH('per month Consensus'!DH$4,'annual Consensus'!$C$3:$AE$3,0)))</f>
        <v>0</v>
      </c>
      <c r="DI99" s="18">
        <f>IF(ISNA(INDEX('annual Consensus'!$C$4:$AE$210,MATCH('per month Consensus'!$CE99,'annual Consensus'!$B$4:$B$210,0),MATCH('per month Consensus'!DI$4,'annual Consensus'!$C$3:$AE$3,0))),"",INDEX('annual Consensus'!$C$4:$AE$210,MATCH('per month Consensus'!$CE99,'annual Consensus'!$B$4:$B$210,0),MATCH('per month Consensus'!DI$4,'annual Consensus'!$C$3:$AE$3,0)))</f>
        <v>0</v>
      </c>
      <c r="DJ99" s="18">
        <f>IF(ISNA(INDEX('annual Consensus'!$C$4:$AE$210,MATCH('per month Consensus'!$CE99,'annual Consensus'!$B$4:$B$210,0),MATCH('per month Consensus'!DJ$4,'annual Consensus'!$C$3:$AE$3,0))),"",INDEX('annual Consensus'!$C$4:$AE$210,MATCH('per month Consensus'!$CE99,'annual Consensus'!$B$4:$B$210,0),MATCH('per month Consensus'!DJ$4,'annual Consensus'!$C$3:$AE$3,0)))</f>
        <v>0</v>
      </c>
      <c r="DK99" s="18">
        <f>IF(ISNA(INDEX('annual Consensus'!$C$4:$AE$210,MATCH('per month Consensus'!$CE99,'annual Consensus'!$B$4:$B$210,0),MATCH('per month Consensus'!DK$4,'annual Consensus'!$C$3:$AE$3,0))),"",INDEX('annual Consensus'!$C$4:$AE$210,MATCH('per month Consensus'!$CE99,'annual Consensus'!$B$4:$B$210,0),MATCH('per month Consensus'!DK$4,'annual Consensus'!$C$3:$AE$3,0)))</f>
        <v>0</v>
      </c>
      <c r="DL99" s="18">
        <f>IF(ISNA(INDEX('annual Consensus'!$C$4:$AE$210,MATCH('per month Consensus'!$CE99,'annual Consensus'!$B$4:$B$210,0),MATCH('per month Consensus'!DL$4,'annual Consensus'!$C$3:$AE$3,0))),"",INDEX('annual Consensus'!$C$4:$AE$210,MATCH('per month Consensus'!$CE99,'annual Consensus'!$B$4:$B$210,0),MATCH('per month Consensus'!DL$4,'annual Consensus'!$C$3:$AE$3,0)))</f>
        <v>0</v>
      </c>
      <c r="DM99" s="18">
        <f>IF(ISNA(INDEX('annual Consensus'!$C$4:$AE$210,MATCH('per month Consensus'!$CE99,'annual Consensus'!$B$4:$B$210,0),MATCH('per month Consensus'!DM$4,'annual Consensus'!$C$3:$AE$3,0))),"",INDEX('annual Consensus'!$C$4:$AE$210,MATCH('per month Consensus'!$CE99,'annual Consensus'!$B$4:$B$210,0),MATCH('per month Consensus'!DM$4,'annual Consensus'!$C$3:$AE$3,0)))</f>
        <v>0</v>
      </c>
      <c r="DN99" s="18">
        <f>IF(ISNA(INDEX('annual Consensus'!$C$4:$AE$210,MATCH('per month Consensus'!$CE99,'annual Consensus'!$B$4:$B$210,0),MATCH('per month Consensus'!DN$4,'annual Consensus'!$C$3:$AE$3,0))),"",INDEX('annual Consensus'!$C$4:$AE$210,MATCH('per month Consensus'!$CE99,'annual Consensus'!$B$4:$B$210,0),MATCH('per month Consensus'!DN$4,'annual Consensus'!$C$3:$AE$3,0)))</f>
        <v>0</v>
      </c>
      <c r="DO99" s="18">
        <f>IF(ISNA(INDEX('annual Consensus'!$C$4:$AE$210,MATCH('per month Consensus'!$CE99,'annual Consensus'!$B$4:$B$210,0),MATCH('per month Consensus'!DO$4,'annual Consensus'!$C$3:$AE$3,0))),"",INDEX('annual Consensus'!$C$4:$AE$210,MATCH('per month Consensus'!$CE99,'annual Consensus'!$B$4:$B$210,0),MATCH('per month Consensus'!DO$4,'annual Consensus'!$C$3:$AE$3,0)))</f>
        <v>0</v>
      </c>
      <c r="DR99" s="18">
        <f t="shared" si="36"/>
        <v>2.1126764093551009</v>
      </c>
      <c r="DS99" s="18" t="str">
        <f t="shared" si="37"/>
        <v/>
      </c>
      <c r="DT99" s="18" t="str">
        <f t="shared" si="38"/>
        <v/>
      </c>
      <c r="DU99" s="18" t="str">
        <f t="shared" si="39"/>
        <v/>
      </c>
      <c r="DV99" s="18" t="str">
        <f t="shared" si="40"/>
        <v/>
      </c>
      <c r="DW99" s="18" t="str">
        <f t="shared" si="41"/>
        <v/>
      </c>
      <c r="DX99" s="18" t="str">
        <f t="shared" si="42"/>
        <v/>
      </c>
      <c r="DY99" s="18" t="str">
        <f t="shared" si="43"/>
        <v/>
      </c>
      <c r="DZ99" s="18">
        <f t="shared" si="44"/>
        <v>2.077069015393866</v>
      </c>
      <c r="EA99" s="18" t="str">
        <f t="shared" si="45"/>
        <v/>
      </c>
      <c r="EB99" s="18" t="str">
        <f t="shared" si="46"/>
        <v/>
      </c>
      <c r="EC99" s="18" t="str">
        <f t="shared" si="47"/>
        <v/>
      </c>
      <c r="ED99" s="18" t="str">
        <f t="shared" si="48"/>
        <v/>
      </c>
      <c r="EE99" s="18" t="str">
        <f t="shared" si="49"/>
        <v/>
      </c>
      <c r="EF99" s="18" t="str">
        <f t="shared" si="50"/>
        <v/>
      </c>
      <c r="EG99" s="18" t="str">
        <f t="shared" si="51"/>
        <v/>
      </c>
      <c r="EH99" s="18" t="str">
        <f t="shared" si="52"/>
        <v/>
      </c>
      <c r="EI99" s="18" t="str">
        <f t="shared" si="53"/>
        <v/>
      </c>
      <c r="EJ99" s="18" t="str">
        <f t="shared" si="54"/>
        <v/>
      </c>
      <c r="EK99" s="18" t="str">
        <f t="shared" si="55"/>
        <v/>
      </c>
      <c r="EL99" s="18" t="str">
        <f t="shared" si="56"/>
        <v/>
      </c>
      <c r="EM99" s="18" t="str">
        <f t="shared" si="57"/>
        <v/>
      </c>
      <c r="EN99" s="18" t="str">
        <f t="shared" si="58"/>
        <v/>
      </c>
      <c r="EO99" s="18" t="str">
        <f t="shared" si="59"/>
        <v/>
      </c>
      <c r="EP99" s="18" t="str">
        <f t="shared" si="60"/>
        <v/>
      </c>
      <c r="EQ99" s="18" t="str">
        <f t="shared" si="61"/>
        <v/>
      </c>
      <c r="ER99" s="18" t="str">
        <f t="shared" si="62"/>
        <v/>
      </c>
      <c r="ES99" s="18" t="str">
        <f t="shared" si="63"/>
        <v/>
      </c>
      <c r="ET99" s="18" t="str">
        <f t="shared" si="64"/>
        <v/>
      </c>
      <c r="EV99" s="86">
        <v>38838</v>
      </c>
      <c r="EW99" s="57" t="str">
        <f>IF(ISNA(VLOOKUP('per month Consensus'!$EV99,'5y averages Consensus'!$AG$9:$AK$36,'per month Consensus'!EW$2,FALSE)),"",VLOOKUP('per month Consensus'!$EV99,'5y averages Consensus'!$AG$9:$AK$36,'per month Consensus'!EW$2,FALSE))</f>
        <v/>
      </c>
      <c r="EX99" s="48" t="str">
        <f>IF(ISNA(VLOOKUP('per month Consensus'!$EV99,'5y averages Consensus'!$AG$9:$AK$36,'per month Consensus'!EX$2,FALSE)),"",VLOOKUP('per month Consensus'!$EV99,'5y averages Consensus'!$AG$9:$AK$36,'per month Consensus'!EX$2,FALSE))</f>
        <v/>
      </c>
      <c r="EY99" s="48" t="str">
        <f>IF(ISNA(VLOOKUP('per month Consensus'!$EV99,'5y averages Consensus'!$AG$9:$AK$36,'per month Consensus'!EY$2,FALSE)),"",VLOOKUP('per month Consensus'!$EV99,'5y averages Consensus'!$AG$9:$AK$36,'per month Consensus'!EY$2,FALSE))</f>
        <v/>
      </c>
      <c r="EZ99" s="49" t="str">
        <f>IF(ISNA(VLOOKUP('per month Consensus'!$EV99,'5y averages Consensus'!$AG$9:$AK$36,'per month Consensus'!EZ$2,FALSE)),"",VLOOKUP('per month Consensus'!$EV99,'5y averages Consensus'!$AG$9:$AK$36,'per month Consensus'!EZ$2,FALSE))</f>
        <v/>
      </c>
      <c r="FB99" s="53" t="str">
        <f t="shared" si="65"/>
        <v/>
      </c>
      <c r="FC99" s="53" t="str">
        <f t="shared" si="66"/>
        <v/>
      </c>
      <c r="FD99" s="53" t="str">
        <f t="shared" si="67"/>
        <v/>
      </c>
      <c r="FE99" s="53" t="str">
        <f t="shared" si="68"/>
        <v/>
      </c>
    </row>
    <row r="100" spans="2:161" x14ac:dyDescent="0.25">
      <c r="B100" s="22">
        <v>36312</v>
      </c>
      <c r="C100" s="18">
        <f>VLOOKUP($B100,'Data Consensus annual'!$BH$9:$BN$215,'per month Consensus'!C$1, FALSE)</f>
        <v>1.1000000000000001</v>
      </c>
      <c r="D100" s="18">
        <f>VLOOKUP($B100,'Data Consensus annual'!$BH$9:$BN$215,'per month Consensus'!D$1, FALSE)</f>
        <v>1.5</v>
      </c>
      <c r="E100" s="20" t="str">
        <f>VLOOKUP($B100,'Data Consensus annual'!$BH$9:$BN$215,'per month Consensus'!E$1)</f>
        <v/>
      </c>
      <c r="F100" s="31">
        <v>3</v>
      </c>
      <c r="G100" s="31">
        <v>6</v>
      </c>
      <c r="H100" s="31">
        <v>9</v>
      </c>
      <c r="I100" s="31">
        <v>12</v>
      </c>
      <c r="J100" s="31">
        <v>15</v>
      </c>
      <c r="K100" s="31">
        <v>18</v>
      </c>
      <c r="L100" s="31"/>
      <c r="CE100" s="14">
        <v>38869</v>
      </c>
      <c r="CF100" s="18">
        <f>IF(ISNA(VLOOKUP($CE100,'quarters Consensus'!$FV$9:$GC$60,'per month Consensus'!J$1,FALSE)),"",VLOOKUP($CE100,'quarters Consensus'!$FV$9:$GC$60,'per month Consensus'!J$1,FALSE))</f>
        <v>2.1</v>
      </c>
      <c r="CG100" s="18">
        <f>IF(ISNA(VLOOKUP($CE100,'quarters Consensus'!$FV$9:$GC$60,'per month Consensus'!K$1,FALSE)),"",VLOOKUP($CE100,'quarters Consensus'!$FV$9:$GC$60,'per month Consensus'!K$1,FALSE))</f>
        <v>2.1</v>
      </c>
      <c r="CH100" s="18">
        <f>IF(ISNA(VLOOKUP($CE100,'quarters Consensus'!$FV$9:$GC$60,'per month Consensus'!L$1,FALSE)),"",VLOOKUP($CE100,'quarters Consensus'!$FV$9:$GC$60,'per month Consensus'!L$1,FALSE))</f>
        <v>2.4</v>
      </c>
      <c r="CI100" s="18">
        <f>IF(ISNA(VLOOKUP($CE100,'quarters Consensus'!$FV$9:$GC$60,'per month Consensus'!M$1,FALSE)),"",VLOOKUP($CE100,'quarters Consensus'!$FV$9:$GC$60,'per month Consensus'!M$1,FALSE))</f>
        <v>2</v>
      </c>
      <c r="CJ100" s="18">
        <f>IF(ISNA(VLOOKUP($CE100,'quarters Consensus'!$FV$9:$GC$60,'per month Consensus'!N$1,FALSE)),"",VLOOKUP($CE100,'quarters Consensus'!$FV$9:$GC$60,'per month Consensus'!N$1,FALSE))</f>
        <v>2</v>
      </c>
      <c r="CK100" s="18">
        <f>IF(ISNA(VLOOKUP($CE100,'quarters Consensus'!$FV$9:$GC$60,'per month Consensus'!O$1,FALSE)),"",VLOOKUP($CE100,'quarters Consensus'!$FV$9:$GC$60,'per month Consensus'!O$1,FALSE))</f>
        <v>2</v>
      </c>
      <c r="CL100" s="18"/>
      <c r="CM100" s="18">
        <f>IF(ISNA(INDEX('annual Consensus'!$C$4:$AE$210,MATCH('per month Consensus'!$CE100,'annual Consensus'!$B$4:$B$210,0),MATCH('per month Consensus'!CM$4,'annual Consensus'!$C$3:$AE$3,0))),"",INDEX('annual Consensus'!$C$4:$AE$210,MATCH('per month Consensus'!$CE100,'annual Consensus'!$B$4:$B$210,0),MATCH('per month Consensus'!CM$4,'annual Consensus'!$C$3:$AE$3,0)))</f>
        <v>2.1994807660916451</v>
      </c>
      <c r="CN100" s="18">
        <f>IF(ISNA(INDEX('annual Consensus'!$C$4:$AE$210,MATCH('per month Consensus'!$CE100,'annual Consensus'!$B$4:$B$210,0),MATCH('per month Consensus'!CN$4,'annual Consensus'!$C$3:$AE$3,0))),"",INDEX('annual Consensus'!$C$4:$AE$210,MATCH('per month Consensus'!$CE100,'annual Consensus'!$B$4:$B$210,0),MATCH('per month Consensus'!CN$4,'annual Consensus'!$C$3:$AE$3,0)))</f>
        <v>0</v>
      </c>
      <c r="CO100" s="18">
        <f>IF(ISNA(INDEX('annual Consensus'!$C$4:$AE$210,MATCH('per month Consensus'!$CE100,'annual Consensus'!$B$4:$B$210,0),MATCH('per month Consensus'!CO$4,'annual Consensus'!$C$3:$AE$3,0))),"",INDEX('annual Consensus'!$C$4:$AE$210,MATCH('per month Consensus'!$CE100,'annual Consensus'!$B$4:$B$210,0),MATCH('per month Consensus'!CO$4,'annual Consensus'!$C$3:$AE$3,0)))</f>
        <v>0</v>
      </c>
      <c r="CP100" s="18">
        <f>IF(ISNA(INDEX('annual Consensus'!$C$4:$AE$210,MATCH('per month Consensus'!$CE100,'annual Consensus'!$B$4:$B$210,0),MATCH('per month Consensus'!CP$4,'annual Consensus'!$C$3:$AE$3,0))),"",INDEX('annual Consensus'!$C$4:$AE$210,MATCH('per month Consensus'!$CE100,'annual Consensus'!$B$4:$B$210,0),MATCH('per month Consensus'!CP$4,'annual Consensus'!$C$3:$AE$3,0)))</f>
        <v>0</v>
      </c>
      <c r="CQ100" s="18">
        <f>IF(ISNA(INDEX('annual Consensus'!$C$4:$AE$210,MATCH('per month Consensus'!$CE100,'annual Consensus'!$B$4:$B$210,0),MATCH('per month Consensus'!CQ$4,'annual Consensus'!$C$3:$AE$3,0))),"",INDEX('annual Consensus'!$C$4:$AE$210,MATCH('per month Consensus'!$CE100,'annual Consensus'!$B$4:$B$210,0),MATCH('per month Consensus'!CQ$4,'annual Consensus'!$C$3:$AE$3,0)))</f>
        <v>0</v>
      </c>
      <c r="CR100" s="18">
        <f>IF(ISNA(INDEX('annual Consensus'!$C$4:$AE$210,MATCH('per month Consensus'!$CE100,'annual Consensus'!$B$4:$B$210,0),MATCH('per month Consensus'!CR$4,'annual Consensus'!$C$3:$AE$3,0))),"",INDEX('annual Consensus'!$C$4:$AE$210,MATCH('per month Consensus'!$CE100,'annual Consensus'!$B$4:$B$210,0),MATCH('per month Consensus'!CR$4,'annual Consensus'!$C$3:$AE$3,0)))</f>
        <v>0</v>
      </c>
      <c r="CS100" s="18">
        <f>IF(ISNA(INDEX('annual Consensus'!$C$4:$AE$210,MATCH('per month Consensus'!$CE100,'annual Consensus'!$B$4:$B$210,0),MATCH('per month Consensus'!CS$4,'annual Consensus'!$C$3:$AE$3,0))),"",INDEX('annual Consensus'!$C$4:$AE$210,MATCH('per month Consensus'!$CE100,'annual Consensus'!$B$4:$B$210,0),MATCH('per month Consensus'!CS$4,'annual Consensus'!$C$3:$AE$3,0)))</f>
        <v>0</v>
      </c>
      <c r="CT100" s="18">
        <f>IF(ISNA(INDEX('annual Consensus'!$C$4:$AE$210,MATCH('per month Consensus'!$CE100,'annual Consensus'!$B$4:$B$210,0),MATCH('per month Consensus'!CT$4,'annual Consensus'!$C$3:$AE$3,0))),"",INDEX('annual Consensus'!$C$4:$AE$210,MATCH('per month Consensus'!$CE100,'annual Consensus'!$B$4:$B$210,0),MATCH('per month Consensus'!CT$4,'annual Consensus'!$C$3:$AE$3,0)))</f>
        <v>2.1170284795587029</v>
      </c>
      <c r="CU100" s="18">
        <f>IF(ISNA(INDEX('annual Consensus'!$C$4:$AE$210,MATCH('per month Consensus'!$CE100,'annual Consensus'!$B$4:$B$210,0),MATCH('per month Consensus'!CU$4,'annual Consensus'!$C$3:$AE$3,0))),"",INDEX('annual Consensus'!$C$4:$AE$210,MATCH('per month Consensus'!$CE100,'annual Consensus'!$B$4:$B$210,0),MATCH('per month Consensus'!CU$4,'annual Consensus'!$C$3:$AE$3,0)))</f>
        <v>0</v>
      </c>
      <c r="CV100" s="18">
        <f>IF(ISNA(INDEX('annual Consensus'!$C$4:$AE$210,MATCH('per month Consensus'!$CE100,'annual Consensus'!$B$4:$B$210,0),MATCH('per month Consensus'!CV$4,'annual Consensus'!$C$3:$AE$3,0))),"",INDEX('annual Consensus'!$C$4:$AE$210,MATCH('per month Consensus'!$CE100,'annual Consensus'!$B$4:$B$210,0),MATCH('per month Consensus'!CV$4,'annual Consensus'!$C$3:$AE$3,0)))</f>
        <v>0</v>
      </c>
      <c r="CW100" s="18">
        <f>IF(ISNA(INDEX('annual Consensus'!$C$4:$AE$210,MATCH('per month Consensus'!$CE100,'annual Consensus'!$B$4:$B$210,0),MATCH('per month Consensus'!CW$4,'annual Consensus'!$C$3:$AE$3,0))),"",INDEX('annual Consensus'!$C$4:$AE$210,MATCH('per month Consensus'!$CE100,'annual Consensus'!$B$4:$B$210,0),MATCH('per month Consensus'!CW$4,'annual Consensus'!$C$3:$AE$3,0)))</f>
        <v>0</v>
      </c>
      <c r="CX100" s="18">
        <f>IF(ISNA(INDEX('annual Consensus'!$C$4:$AE$210,MATCH('per month Consensus'!$CE100,'annual Consensus'!$B$4:$B$210,0),MATCH('per month Consensus'!CX$4,'annual Consensus'!$C$3:$AE$3,0))),"",INDEX('annual Consensus'!$C$4:$AE$210,MATCH('per month Consensus'!$CE100,'annual Consensus'!$B$4:$B$210,0),MATCH('per month Consensus'!CX$4,'annual Consensus'!$C$3:$AE$3,0)))</f>
        <v>0</v>
      </c>
      <c r="CY100" s="18">
        <f>IF(ISNA(INDEX('annual Consensus'!$C$4:$AE$210,MATCH('per month Consensus'!$CE100,'annual Consensus'!$B$4:$B$210,0),MATCH('per month Consensus'!CY$4,'annual Consensus'!$C$3:$AE$3,0))),"",INDEX('annual Consensus'!$C$4:$AE$210,MATCH('per month Consensus'!$CE100,'annual Consensus'!$B$4:$B$210,0),MATCH('per month Consensus'!CY$4,'annual Consensus'!$C$3:$AE$3,0)))</f>
        <v>0</v>
      </c>
      <c r="CZ100" s="18">
        <f>IF(ISNA(INDEX('annual Consensus'!$C$4:$AE$210,MATCH('per month Consensus'!$CE100,'annual Consensus'!$B$4:$B$210,0),MATCH('per month Consensus'!CZ$4,'annual Consensus'!$C$3:$AE$3,0))),"",INDEX('annual Consensus'!$C$4:$AE$210,MATCH('per month Consensus'!$CE100,'annual Consensus'!$B$4:$B$210,0),MATCH('per month Consensus'!CZ$4,'annual Consensus'!$C$3:$AE$3,0)))</f>
        <v>0</v>
      </c>
      <c r="DA100" s="18">
        <f>IF(ISNA(INDEX('annual Consensus'!$C$4:$AE$210,MATCH('per month Consensus'!$CE100,'annual Consensus'!$B$4:$B$210,0),MATCH('per month Consensus'!DA$4,'annual Consensus'!$C$3:$AE$3,0))),"",INDEX('annual Consensus'!$C$4:$AE$210,MATCH('per month Consensus'!$CE100,'annual Consensus'!$B$4:$B$210,0),MATCH('per month Consensus'!DA$4,'annual Consensus'!$C$3:$AE$3,0)))</f>
        <v>0</v>
      </c>
      <c r="DB100" s="18">
        <f>IF(ISNA(INDEX('annual Consensus'!$C$4:$AE$210,MATCH('per month Consensus'!$CE100,'annual Consensus'!$B$4:$B$210,0),MATCH('per month Consensus'!DB$4,'annual Consensus'!$C$3:$AE$3,0))),"",INDEX('annual Consensus'!$C$4:$AE$210,MATCH('per month Consensus'!$CE100,'annual Consensus'!$B$4:$B$210,0),MATCH('per month Consensus'!DB$4,'annual Consensus'!$C$3:$AE$3,0)))</f>
        <v>0</v>
      </c>
      <c r="DC100" s="18">
        <f>IF(ISNA(INDEX('annual Consensus'!$C$4:$AE$210,MATCH('per month Consensus'!$CE100,'annual Consensus'!$B$4:$B$210,0),MATCH('per month Consensus'!DC$4,'annual Consensus'!$C$3:$AE$3,0))),"",INDEX('annual Consensus'!$C$4:$AE$210,MATCH('per month Consensus'!$CE100,'annual Consensus'!$B$4:$B$210,0),MATCH('per month Consensus'!DC$4,'annual Consensus'!$C$3:$AE$3,0)))</f>
        <v>0</v>
      </c>
      <c r="DD100" s="18">
        <f>IF(ISNA(INDEX('annual Consensus'!$C$4:$AE$210,MATCH('per month Consensus'!$CE100,'annual Consensus'!$B$4:$B$210,0),MATCH('per month Consensus'!DD$4,'annual Consensus'!$C$3:$AE$3,0))),"",INDEX('annual Consensus'!$C$4:$AE$210,MATCH('per month Consensus'!$CE100,'annual Consensus'!$B$4:$B$210,0),MATCH('per month Consensus'!DD$4,'annual Consensus'!$C$3:$AE$3,0)))</f>
        <v>0</v>
      </c>
      <c r="DE100" s="18">
        <f>IF(ISNA(INDEX('annual Consensus'!$C$4:$AE$210,MATCH('per month Consensus'!$CE100,'annual Consensus'!$B$4:$B$210,0),MATCH('per month Consensus'!DE$4,'annual Consensus'!$C$3:$AE$3,0))),"",INDEX('annual Consensus'!$C$4:$AE$210,MATCH('per month Consensus'!$CE100,'annual Consensus'!$B$4:$B$210,0),MATCH('per month Consensus'!DE$4,'annual Consensus'!$C$3:$AE$3,0)))</f>
        <v>0</v>
      </c>
      <c r="DF100" s="18">
        <f>IF(ISNA(INDEX('annual Consensus'!$C$4:$AE$210,MATCH('per month Consensus'!$CE100,'annual Consensus'!$B$4:$B$210,0),MATCH('per month Consensus'!DF$4,'annual Consensus'!$C$3:$AE$3,0))),"",INDEX('annual Consensus'!$C$4:$AE$210,MATCH('per month Consensus'!$CE100,'annual Consensus'!$B$4:$B$210,0),MATCH('per month Consensus'!DF$4,'annual Consensus'!$C$3:$AE$3,0)))</f>
        <v>0</v>
      </c>
      <c r="DG100" s="18">
        <f>IF(ISNA(INDEX('annual Consensus'!$C$4:$AE$210,MATCH('per month Consensus'!$CE100,'annual Consensus'!$B$4:$B$210,0),MATCH('per month Consensus'!DG$4,'annual Consensus'!$C$3:$AE$3,0))),"",INDEX('annual Consensus'!$C$4:$AE$210,MATCH('per month Consensus'!$CE100,'annual Consensus'!$B$4:$B$210,0),MATCH('per month Consensus'!DG$4,'annual Consensus'!$C$3:$AE$3,0)))</f>
        <v>0</v>
      </c>
      <c r="DH100" s="18">
        <f>IF(ISNA(INDEX('annual Consensus'!$C$4:$AE$210,MATCH('per month Consensus'!$CE100,'annual Consensus'!$B$4:$B$210,0),MATCH('per month Consensus'!DH$4,'annual Consensus'!$C$3:$AE$3,0))),"",INDEX('annual Consensus'!$C$4:$AE$210,MATCH('per month Consensus'!$CE100,'annual Consensus'!$B$4:$B$210,0),MATCH('per month Consensus'!DH$4,'annual Consensus'!$C$3:$AE$3,0)))</f>
        <v>0</v>
      </c>
      <c r="DI100" s="18">
        <f>IF(ISNA(INDEX('annual Consensus'!$C$4:$AE$210,MATCH('per month Consensus'!$CE100,'annual Consensus'!$B$4:$B$210,0),MATCH('per month Consensus'!DI$4,'annual Consensus'!$C$3:$AE$3,0))),"",INDEX('annual Consensus'!$C$4:$AE$210,MATCH('per month Consensus'!$CE100,'annual Consensus'!$B$4:$B$210,0),MATCH('per month Consensus'!DI$4,'annual Consensus'!$C$3:$AE$3,0)))</f>
        <v>0</v>
      </c>
      <c r="DJ100" s="18">
        <f>IF(ISNA(INDEX('annual Consensus'!$C$4:$AE$210,MATCH('per month Consensus'!$CE100,'annual Consensus'!$B$4:$B$210,0),MATCH('per month Consensus'!DJ$4,'annual Consensus'!$C$3:$AE$3,0))),"",INDEX('annual Consensus'!$C$4:$AE$210,MATCH('per month Consensus'!$CE100,'annual Consensus'!$B$4:$B$210,0),MATCH('per month Consensus'!DJ$4,'annual Consensus'!$C$3:$AE$3,0)))</f>
        <v>0</v>
      </c>
      <c r="DK100" s="18">
        <f>IF(ISNA(INDEX('annual Consensus'!$C$4:$AE$210,MATCH('per month Consensus'!$CE100,'annual Consensus'!$B$4:$B$210,0),MATCH('per month Consensus'!DK$4,'annual Consensus'!$C$3:$AE$3,0))),"",INDEX('annual Consensus'!$C$4:$AE$210,MATCH('per month Consensus'!$CE100,'annual Consensus'!$B$4:$B$210,0),MATCH('per month Consensus'!DK$4,'annual Consensus'!$C$3:$AE$3,0)))</f>
        <v>0</v>
      </c>
      <c r="DL100" s="18">
        <f>IF(ISNA(INDEX('annual Consensus'!$C$4:$AE$210,MATCH('per month Consensus'!$CE100,'annual Consensus'!$B$4:$B$210,0),MATCH('per month Consensus'!DL$4,'annual Consensus'!$C$3:$AE$3,0))),"",INDEX('annual Consensus'!$C$4:$AE$210,MATCH('per month Consensus'!$CE100,'annual Consensus'!$B$4:$B$210,0),MATCH('per month Consensus'!DL$4,'annual Consensus'!$C$3:$AE$3,0)))</f>
        <v>0</v>
      </c>
      <c r="DM100" s="18">
        <f>IF(ISNA(INDEX('annual Consensus'!$C$4:$AE$210,MATCH('per month Consensus'!$CE100,'annual Consensus'!$B$4:$B$210,0),MATCH('per month Consensus'!DM$4,'annual Consensus'!$C$3:$AE$3,0))),"",INDEX('annual Consensus'!$C$4:$AE$210,MATCH('per month Consensus'!$CE100,'annual Consensus'!$B$4:$B$210,0),MATCH('per month Consensus'!DM$4,'annual Consensus'!$C$3:$AE$3,0)))</f>
        <v>0</v>
      </c>
      <c r="DN100" s="18">
        <f>IF(ISNA(INDEX('annual Consensus'!$C$4:$AE$210,MATCH('per month Consensus'!$CE100,'annual Consensus'!$B$4:$B$210,0),MATCH('per month Consensus'!DN$4,'annual Consensus'!$C$3:$AE$3,0))),"",INDEX('annual Consensus'!$C$4:$AE$210,MATCH('per month Consensus'!$CE100,'annual Consensus'!$B$4:$B$210,0),MATCH('per month Consensus'!DN$4,'annual Consensus'!$C$3:$AE$3,0)))</f>
        <v>0</v>
      </c>
      <c r="DO100" s="18">
        <f>IF(ISNA(INDEX('annual Consensus'!$C$4:$AE$210,MATCH('per month Consensus'!$CE100,'annual Consensus'!$B$4:$B$210,0),MATCH('per month Consensus'!DO$4,'annual Consensus'!$C$3:$AE$3,0))),"",INDEX('annual Consensus'!$C$4:$AE$210,MATCH('per month Consensus'!$CE100,'annual Consensus'!$B$4:$B$210,0),MATCH('per month Consensus'!DO$4,'annual Consensus'!$C$3:$AE$3,0)))</f>
        <v>0</v>
      </c>
      <c r="DR100" s="18">
        <f t="shared" si="36"/>
        <v>2.1994807660916451</v>
      </c>
      <c r="DS100" s="18" t="str">
        <f t="shared" si="37"/>
        <v/>
      </c>
      <c r="DT100" s="18" t="str">
        <f t="shared" si="38"/>
        <v/>
      </c>
      <c r="DU100" s="18" t="str">
        <f t="shared" si="39"/>
        <v/>
      </c>
      <c r="DV100" s="18" t="str">
        <f t="shared" si="40"/>
        <v/>
      </c>
      <c r="DW100" s="18" t="str">
        <f t="shared" si="41"/>
        <v/>
      </c>
      <c r="DX100" s="18" t="str">
        <f t="shared" si="42"/>
        <v/>
      </c>
      <c r="DY100" s="18">
        <f t="shared" si="43"/>
        <v>2.1170284795587029</v>
      </c>
      <c r="DZ100" s="18" t="str">
        <f t="shared" si="44"/>
        <v/>
      </c>
      <c r="EA100" s="18" t="str">
        <f t="shared" si="45"/>
        <v/>
      </c>
      <c r="EB100" s="18" t="str">
        <f t="shared" si="46"/>
        <v/>
      </c>
      <c r="EC100" s="18" t="str">
        <f t="shared" si="47"/>
        <v/>
      </c>
      <c r="ED100" s="18" t="str">
        <f t="shared" si="48"/>
        <v/>
      </c>
      <c r="EE100" s="18" t="str">
        <f t="shared" si="49"/>
        <v/>
      </c>
      <c r="EF100" s="18" t="str">
        <f t="shared" si="50"/>
        <v/>
      </c>
      <c r="EG100" s="18" t="str">
        <f t="shared" si="51"/>
        <v/>
      </c>
      <c r="EH100" s="18" t="str">
        <f t="shared" si="52"/>
        <v/>
      </c>
      <c r="EI100" s="18" t="str">
        <f t="shared" si="53"/>
        <v/>
      </c>
      <c r="EJ100" s="18" t="str">
        <f t="shared" si="54"/>
        <v/>
      </c>
      <c r="EK100" s="18" t="str">
        <f t="shared" si="55"/>
        <v/>
      </c>
      <c r="EL100" s="18" t="str">
        <f t="shared" si="56"/>
        <v/>
      </c>
      <c r="EM100" s="18" t="str">
        <f t="shared" si="57"/>
        <v/>
      </c>
      <c r="EN100" s="18" t="str">
        <f t="shared" si="58"/>
        <v/>
      </c>
      <c r="EO100" s="18" t="str">
        <f t="shared" si="59"/>
        <v/>
      </c>
      <c r="EP100" s="18" t="str">
        <f t="shared" si="60"/>
        <v/>
      </c>
      <c r="EQ100" s="18" t="str">
        <f t="shared" si="61"/>
        <v/>
      </c>
      <c r="ER100" s="18" t="str">
        <f t="shared" si="62"/>
        <v/>
      </c>
      <c r="ES100" s="18" t="str">
        <f t="shared" si="63"/>
        <v/>
      </c>
      <c r="ET100" s="18" t="str">
        <f t="shared" si="64"/>
        <v/>
      </c>
      <c r="EV100" s="86">
        <v>38869</v>
      </c>
      <c r="EW100" s="57" t="str">
        <f>IF(ISNA(VLOOKUP('per month Consensus'!$EV100,'5y averages Consensus'!$AG$9:$AK$36,'per month Consensus'!EW$2,FALSE)),"",VLOOKUP('per month Consensus'!$EV100,'5y averages Consensus'!$AG$9:$AK$36,'per month Consensus'!EW$2,FALSE))</f>
        <v/>
      </c>
      <c r="EX100" s="48" t="str">
        <f>IF(ISNA(VLOOKUP('per month Consensus'!$EV100,'5y averages Consensus'!$AG$9:$AK$36,'per month Consensus'!EX$2,FALSE)),"",VLOOKUP('per month Consensus'!$EV100,'5y averages Consensus'!$AG$9:$AK$36,'per month Consensus'!EX$2,FALSE))</f>
        <v/>
      </c>
      <c r="EY100" s="48" t="str">
        <f>IF(ISNA(VLOOKUP('per month Consensus'!$EV100,'5y averages Consensus'!$AG$9:$AK$36,'per month Consensus'!EY$2,FALSE)),"",VLOOKUP('per month Consensus'!$EV100,'5y averages Consensus'!$AG$9:$AK$36,'per month Consensus'!EY$2,FALSE))</f>
        <v/>
      </c>
      <c r="EZ100" s="49" t="str">
        <f>IF(ISNA(VLOOKUP('per month Consensus'!$EV100,'5y averages Consensus'!$AG$9:$AK$36,'per month Consensus'!EZ$2,FALSE)),"",VLOOKUP('per month Consensus'!$EV100,'5y averages Consensus'!$AG$9:$AK$36,'per month Consensus'!EZ$2,FALSE))</f>
        <v/>
      </c>
      <c r="FB100" s="53" t="str">
        <f t="shared" si="65"/>
        <v/>
      </c>
      <c r="FC100" s="53" t="str">
        <f t="shared" si="66"/>
        <v/>
      </c>
      <c r="FD100" s="53" t="str">
        <f t="shared" si="67"/>
        <v/>
      </c>
      <c r="FE100" s="53" t="str">
        <f t="shared" si="68"/>
        <v/>
      </c>
    </row>
    <row r="101" spans="2:161" x14ac:dyDescent="0.25">
      <c r="B101" s="22">
        <v>36678</v>
      </c>
      <c r="C101" s="18">
        <f>VLOOKUP($B101,'Data Consensus annual'!$BH$9:$BN$215,'per month Consensus'!C$1, FALSE)</f>
        <v>1.8</v>
      </c>
      <c r="D101" s="18">
        <f>VLOOKUP($B101,'Data Consensus annual'!$BH$9:$BN$215,'per month Consensus'!D$1, FALSE)</f>
        <v>1.7</v>
      </c>
      <c r="E101" s="18" t="str">
        <f>VLOOKUP($B101,'Data Consensus annual'!$BH$9:$BN$215,'per month Consensus'!E$1)</f>
        <v/>
      </c>
      <c r="F101" s="5"/>
      <c r="G101" s="5"/>
      <c r="H101" s="5"/>
      <c r="I101" s="5"/>
      <c r="J101" s="5"/>
      <c r="K101" s="5"/>
      <c r="L101" s="5"/>
      <c r="CE101" s="14">
        <v>38899</v>
      </c>
      <c r="CF101" s="18" t="str">
        <f>IF(ISNA(VLOOKUP($CE101,'quarters Consensus'!$FV$9:$GC$60,'per month Consensus'!J$1,FALSE)),"",VLOOKUP($CE101,'quarters Consensus'!$FV$9:$GC$60,'per month Consensus'!J$1,FALSE))</f>
        <v/>
      </c>
      <c r="CG101" s="18" t="str">
        <f>IF(ISNA(VLOOKUP($CE101,'quarters Consensus'!$FV$9:$GC$60,'per month Consensus'!K$1,FALSE)),"",VLOOKUP($CE101,'quarters Consensus'!$FV$9:$GC$60,'per month Consensus'!K$1,FALSE))</f>
        <v/>
      </c>
      <c r="CH101" s="18" t="str">
        <f>IF(ISNA(VLOOKUP($CE101,'quarters Consensus'!$FV$9:$GC$60,'per month Consensus'!L$1,FALSE)),"",VLOOKUP($CE101,'quarters Consensus'!$FV$9:$GC$60,'per month Consensus'!L$1,FALSE))</f>
        <v/>
      </c>
      <c r="CI101" s="18" t="str">
        <f>IF(ISNA(VLOOKUP($CE101,'quarters Consensus'!$FV$9:$GC$60,'per month Consensus'!M$1,FALSE)),"",VLOOKUP($CE101,'quarters Consensus'!$FV$9:$GC$60,'per month Consensus'!M$1,FALSE))</f>
        <v/>
      </c>
      <c r="CJ101" s="18" t="str">
        <f>IF(ISNA(VLOOKUP($CE101,'quarters Consensus'!$FV$9:$GC$60,'per month Consensus'!N$1,FALSE)),"",VLOOKUP($CE101,'quarters Consensus'!$FV$9:$GC$60,'per month Consensus'!N$1,FALSE))</f>
        <v/>
      </c>
      <c r="CK101" s="18" t="str">
        <f>IF(ISNA(VLOOKUP($CE101,'quarters Consensus'!$FV$9:$GC$60,'per month Consensus'!O$1,FALSE)),"",VLOOKUP($CE101,'quarters Consensus'!$FV$9:$GC$60,'per month Consensus'!O$1,FALSE))</f>
        <v/>
      </c>
      <c r="CL101" s="18" t="str">
        <f>IF(ISNA(VLOOKUP($CE101,'quarters Consensus'!$FV$9:$GC$60,'per month Consensus'!P$1,FALSE)),"",VLOOKUP($CE101,'quarters Consensus'!$FV$9:$GC$60,'per month Consensus'!P$1,FALSE))</f>
        <v/>
      </c>
      <c r="CM101" s="18">
        <f>IF(ISNA(INDEX('annual Consensus'!$C$4:$AE$210,MATCH('per month Consensus'!$CE101,'annual Consensus'!$B$4:$B$210,0),MATCH('per month Consensus'!CM$4,'annual Consensus'!$C$3:$AE$3,0))),"",INDEX('annual Consensus'!$C$4:$AE$210,MATCH('per month Consensus'!$CE101,'annual Consensus'!$B$4:$B$210,0),MATCH('per month Consensus'!CM$4,'annual Consensus'!$C$3:$AE$3,0)))</f>
        <v>2.2345157465117249</v>
      </c>
      <c r="CN101" s="18">
        <f>IF(ISNA(INDEX('annual Consensus'!$C$4:$AE$210,MATCH('per month Consensus'!$CE101,'annual Consensus'!$B$4:$B$210,0),MATCH('per month Consensus'!CN$4,'annual Consensus'!$C$3:$AE$3,0))),"",INDEX('annual Consensus'!$C$4:$AE$210,MATCH('per month Consensus'!$CE101,'annual Consensus'!$B$4:$B$210,0),MATCH('per month Consensus'!CN$4,'annual Consensus'!$C$3:$AE$3,0)))</f>
        <v>0</v>
      </c>
      <c r="CO101" s="18">
        <f>IF(ISNA(INDEX('annual Consensus'!$C$4:$AE$210,MATCH('per month Consensus'!$CE101,'annual Consensus'!$B$4:$B$210,0),MATCH('per month Consensus'!CO$4,'annual Consensus'!$C$3:$AE$3,0))),"",INDEX('annual Consensus'!$C$4:$AE$210,MATCH('per month Consensus'!$CE101,'annual Consensus'!$B$4:$B$210,0),MATCH('per month Consensus'!CO$4,'annual Consensus'!$C$3:$AE$3,0)))</f>
        <v>0</v>
      </c>
      <c r="CP101" s="18">
        <f>IF(ISNA(INDEX('annual Consensus'!$C$4:$AE$210,MATCH('per month Consensus'!$CE101,'annual Consensus'!$B$4:$B$210,0),MATCH('per month Consensus'!CP$4,'annual Consensus'!$C$3:$AE$3,0))),"",INDEX('annual Consensus'!$C$4:$AE$210,MATCH('per month Consensus'!$CE101,'annual Consensus'!$B$4:$B$210,0),MATCH('per month Consensus'!CP$4,'annual Consensus'!$C$3:$AE$3,0)))</f>
        <v>0</v>
      </c>
      <c r="CQ101" s="18">
        <f>IF(ISNA(INDEX('annual Consensus'!$C$4:$AE$210,MATCH('per month Consensus'!$CE101,'annual Consensus'!$B$4:$B$210,0),MATCH('per month Consensus'!CQ$4,'annual Consensus'!$C$3:$AE$3,0))),"",INDEX('annual Consensus'!$C$4:$AE$210,MATCH('per month Consensus'!$CE101,'annual Consensus'!$B$4:$B$210,0),MATCH('per month Consensus'!CQ$4,'annual Consensus'!$C$3:$AE$3,0)))</f>
        <v>0</v>
      </c>
      <c r="CR101" s="18">
        <f>IF(ISNA(INDEX('annual Consensus'!$C$4:$AE$210,MATCH('per month Consensus'!$CE101,'annual Consensus'!$B$4:$B$210,0),MATCH('per month Consensus'!CR$4,'annual Consensus'!$C$3:$AE$3,0))),"",INDEX('annual Consensus'!$C$4:$AE$210,MATCH('per month Consensus'!$CE101,'annual Consensus'!$B$4:$B$210,0),MATCH('per month Consensus'!CR$4,'annual Consensus'!$C$3:$AE$3,0)))</f>
        <v>0</v>
      </c>
      <c r="CS101" s="18">
        <f>IF(ISNA(INDEX('annual Consensus'!$C$4:$AE$210,MATCH('per month Consensus'!$CE101,'annual Consensus'!$B$4:$B$210,0),MATCH('per month Consensus'!CS$4,'annual Consensus'!$C$3:$AE$3,0))),"",INDEX('annual Consensus'!$C$4:$AE$210,MATCH('per month Consensus'!$CE101,'annual Consensus'!$B$4:$B$210,0),MATCH('per month Consensus'!CS$4,'annual Consensus'!$C$3:$AE$3,0)))</f>
        <v>2.14881434850802</v>
      </c>
      <c r="CT101" s="18">
        <f>IF(ISNA(INDEX('annual Consensus'!$C$4:$AE$210,MATCH('per month Consensus'!$CE101,'annual Consensus'!$B$4:$B$210,0),MATCH('per month Consensus'!CT$4,'annual Consensus'!$C$3:$AE$3,0))),"",INDEX('annual Consensus'!$C$4:$AE$210,MATCH('per month Consensus'!$CE101,'annual Consensus'!$B$4:$B$210,0),MATCH('per month Consensus'!CT$4,'annual Consensus'!$C$3:$AE$3,0)))</f>
        <v>0</v>
      </c>
      <c r="CU101" s="18">
        <f>IF(ISNA(INDEX('annual Consensus'!$C$4:$AE$210,MATCH('per month Consensus'!$CE101,'annual Consensus'!$B$4:$B$210,0),MATCH('per month Consensus'!CU$4,'annual Consensus'!$C$3:$AE$3,0))),"",INDEX('annual Consensus'!$C$4:$AE$210,MATCH('per month Consensus'!$CE101,'annual Consensus'!$B$4:$B$210,0),MATCH('per month Consensus'!CU$4,'annual Consensus'!$C$3:$AE$3,0)))</f>
        <v>0</v>
      </c>
      <c r="CV101" s="18">
        <f>IF(ISNA(INDEX('annual Consensus'!$C$4:$AE$210,MATCH('per month Consensus'!$CE101,'annual Consensus'!$B$4:$B$210,0),MATCH('per month Consensus'!CV$4,'annual Consensus'!$C$3:$AE$3,0))),"",INDEX('annual Consensus'!$C$4:$AE$210,MATCH('per month Consensus'!$CE101,'annual Consensus'!$B$4:$B$210,0),MATCH('per month Consensus'!CV$4,'annual Consensus'!$C$3:$AE$3,0)))</f>
        <v>0</v>
      </c>
      <c r="CW101" s="18">
        <f>IF(ISNA(INDEX('annual Consensus'!$C$4:$AE$210,MATCH('per month Consensus'!$CE101,'annual Consensus'!$B$4:$B$210,0),MATCH('per month Consensus'!CW$4,'annual Consensus'!$C$3:$AE$3,0))),"",INDEX('annual Consensus'!$C$4:$AE$210,MATCH('per month Consensus'!$CE101,'annual Consensus'!$B$4:$B$210,0),MATCH('per month Consensus'!CW$4,'annual Consensus'!$C$3:$AE$3,0)))</f>
        <v>0</v>
      </c>
      <c r="CX101" s="18">
        <f>IF(ISNA(INDEX('annual Consensus'!$C$4:$AE$210,MATCH('per month Consensus'!$CE101,'annual Consensus'!$B$4:$B$210,0),MATCH('per month Consensus'!CX$4,'annual Consensus'!$C$3:$AE$3,0))),"",INDEX('annual Consensus'!$C$4:$AE$210,MATCH('per month Consensus'!$CE101,'annual Consensus'!$B$4:$B$210,0),MATCH('per month Consensus'!CX$4,'annual Consensus'!$C$3:$AE$3,0)))</f>
        <v>0</v>
      </c>
      <c r="CY101" s="18">
        <f>IF(ISNA(INDEX('annual Consensus'!$C$4:$AE$210,MATCH('per month Consensus'!$CE101,'annual Consensus'!$B$4:$B$210,0),MATCH('per month Consensus'!CY$4,'annual Consensus'!$C$3:$AE$3,0))),"",INDEX('annual Consensus'!$C$4:$AE$210,MATCH('per month Consensus'!$CE101,'annual Consensus'!$B$4:$B$210,0),MATCH('per month Consensus'!CY$4,'annual Consensus'!$C$3:$AE$3,0)))</f>
        <v>0</v>
      </c>
      <c r="CZ101" s="18">
        <f>IF(ISNA(INDEX('annual Consensus'!$C$4:$AE$210,MATCH('per month Consensus'!$CE101,'annual Consensus'!$B$4:$B$210,0),MATCH('per month Consensus'!CZ$4,'annual Consensus'!$C$3:$AE$3,0))),"",INDEX('annual Consensus'!$C$4:$AE$210,MATCH('per month Consensus'!$CE101,'annual Consensus'!$B$4:$B$210,0),MATCH('per month Consensus'!CZ$4,'annual Consensus'!$C$3:$AE$3,0)))</f>
        <v>0</v>
      </c>
      <c r="DA101" s="18" t="str">
        <f>IF(ISNA(INDEX('annual Consensus'!$C$4:$AE$210,MATCH('per month Consensus'!$CE101,'annual Consensus'!$B$4:$B$210,0),MATCH('per month Consensus'!DA$4,'annual Consensus'!$C$3:$AE$3,0))),"",INDEX('annual Consensus'!$C$4:$AE$210,MATCH('per month Consensus'!$CE101,'annual Consensus'!$B$4:$B$210,0),MATCH('per month Consensus'!DA$4,'annual Consensus'!$C$3:$AE$3,0)))</f>
        <v/>
      </c>
      <c r="DB101" s="18">
        <f>IF(ISNA(INDEX('annual Consensus'!$C$4:$AE$210,MATCH('per month Consensus'!$CE101,'annual Consensus'!$B$4:$B$210,0),MATCH('per month Consensus'!DB$4,'annual Consensus'!$C$3:$AE$3,0))),"",INDEX('annual Consensus'!$C$4:$AE$210,MATCH('per month Consensus'!$CE101,'annual Consensus'!$B$4:$B$210,0),MATCH('per month Consensus'!DB$4,'annual Consensus'!$C$3:$AE$3,0)))</f>
        <v>0</v>
      </c>
      <c r="DC101" s="18">
        <f>IF(ISNA(INDEX('annual Consensus'!$C$4:$AE$210,MATCH('per month Consensus'!$CE101,'annual Consensus'!$B$4:$B$210,0),MATCH('per month Consensus'!DC$4,'annual Consensus'!$C$3:$AE$3,0))),"",INDEX('annual Consensus'!$C$4:$AE$210,MATCH('per month Consensus'!$CE101,'annual Consensus'!$B$4:$B$210,0),MATCH('per month Consensus'!DC$4,'annual Consensus'!$C$3:$AE$3,0)))</f>
        <v>0</v>
      </c>
      <c r="DD101" s="18">
        <f>IF(ISNA(INDEX('annual Consensus'!$C$4:$AE$210,MATCH('per month Consensus'!$CE101,'annual Consensus'!$B$4:$B$210,0),MATCH('per month Consensus'!DD$4,'annual Consensus'!$C$3:$AE$3,0))),"",INDEX('annual Consensus'!$C$4:$AE$210,MATCH('per month Consensus'!$CE101,'annual Consensus'!$B$4:$B$210,0),MATCH('per month Consensus'!DD$4,'annual Consensus'!$C$3:$AE$3,0)))</f>
        <v>0</v>
      </c>
      <c r="DE101" s="18" t="str">
        <f>IF(ISNA(INDEX('annual Consensus'!$C$4:$AE$210,MATCH('per month Consensus'!$CE101,'annual Consensus'!$B$4:$B$210,0),MATCH('per month Consensus'!DE$4,'annual Consensus'!$C$3:$AE$3,0))),"",INDEX('annual Consensus'!$C$4:$AE$210,MATCH('per month Consensus'!$CE101,'annual Consensus'!$B$4:$B$210,0),MATCH('per month Consensus'!DE$4,'annual Consensus'!$C$3:$AE$3,0)))</f>
        <v/>
      </c>
      <c r="DF101" s="18">
        <f>IF(ISNA(INDEX('annual Consensus'!$C$4:$AE$210,MATCH('per month Consensus'!$CE101,'annual Consensus'!$B$4:$B$210,0),MATCH('per month Consensus'!DF$4,'annual Consensus'!$C$3:$AE$3,0))),"",INDEX('annual Consensus'!$C$4:$AE$210,MATCH('per month Consensus'!$CE101,'annual Consensus'!$B$4:$B$210,0),MATCH('per month Consensus'!DF$4,'annual Consensus'!$C$3:$AE$3,0)))</f>
        <v>0</v>
      </c>
      <c r="DG101" s="18">
        <f>IF(ISNA(INDEX('annual Consensus'!$C$4:$AE$210,MATCH('per month Consensus'!$CE101,'annual Consensus'!$B$4:$B$210,0),MATCH('per month Consensus'!DG$4,'annual Consensus'!$C$3:$AE$3,0))),"",INDEX('annual Consensus'!$C$4:$AE$210,MATCH('per month Consensus'!$CE101,'annual Consensus'!$B$4:$B$210,0),MATCH('per month Consensus'!DG$4,'annual Consensus'!$C$3:$AE$3,0)))</f>
        <v>0</v>
      </c>
      <c r="DH101" s="18">
        <f>IF(ISNA(INDEX('annual Consensus'!$C$4:$AE$210,MATCH('per month Consensus'!$CE101,'annual Consensus'!$B$4:$B$210,0),MATCH('per month Consensus'!DH$4,'annual Consensus'!$C$3:$AE$3,0))),"",INDEX('annual Consensus'!$C$4:$AE$210,MATCH('per month Consensus'!$CE101,'annual Consensus'!$B$4:$B$210,0),MATCH('per month Consensus'!DH$4,'annual Consensus'!$C$3:$AE$3,0)))</f>
        <v>0</v>
      </c>
      <c r="DI101" s="18" t="str">
        <f>IF(ISNA(INDEX('annual Consensus'!$C$4:$AE$210,MATCH('per month Consensus'!$CE101,'annual Consensus'!$B$4:$B$210,0),MATCH('per month Consensus'!DI$4,'annual Consensus'!$C$3:$AE$3,0))),"",INDEX('annual Consensus'!$C$4:$AE$210,MATCH('per month Consensus'!$CE101,'annual Consensus'!$B$4:$B$210,0),MATCH('per month Consensus'!DI$4,'annual Consensus'!$C$3:$AE$3,0)))</f>
        <v/>
      </c>
      <c r="DJ101" s="18">
        <f>IF(ISNA(INDEX('annual Consensus'!$C$4:$AE$210,MATCH('per month Consensus'!$CE101,'annual Consensus'!$B$4:$B$210,0),MATCH('per month Consensus'!DJ$4,'annual Consensus'!$C$3:$AE$3,0))),"",INDEX('annual Consensus'!$C$4:$AE$210,MATCH('per month Consensus'!$CE101,'annual Consensus'!$B$4:$B$210,0),MATCH('per month Consensus'!DJ$4,'annual Consensus'!$C$3:$AE$3,0)))</f>
        <v>0</v>
      </c>
      <c r="DK101" s="18">
        <f>IF(ISNA(INDEX('annual Consensus'!$C$4:$AE$210,MATCH('per month Consensus'!$CE101,'annual Consensus'!$B$4:$B$210,0),MATCH('per month Consensus'!DK$4,'annual Consensus'!$C$3:$AE$3,0))),"",INDEX('annual Consensus'!$C$4:$AE$210,MATCH('per month Consensus'!$CE101,'annual Consensus'!$B$4:$B$210,0),MATCH('per month Consensus'!DK$4,'annual Consensus'!$C$3:$AE$3,0)))</f>
        <v>0</v>
      </c>
      <c r="DL101" s="18">
        <f>IF(ISNA(INDEX('annual Consensus'!$C$4:$AE$210,MATCH('per month Consensus'!$CE101,'annual Consensus'!$B$4:$B$210,0),MATCH('per month Consensus'!DL$4,'annual Consensus'!$C$3:$AE$3,0))),"",INDEX('annual Consensus'!$C$4:$AE$210,MATCH('per month Consensus'!$CE101,'annual Consensus'!$B$4:$B$210,0),MATCH('per month Consensus'!DL$4,'annual Consensus'!$C$3:$AE$3,0)))</f>
        <v>0</v>
      </c>
      <c r="DM101" s="18" t="str">
        <f>IF(ISNA(INDEX('annual Consensus'!$C$4:$AE$210,MATCH('per month Consensus'!$CE101,'annual Consensus'!$B$4:$B$210,0),MATCH('per month Consensus'!DM$4,'annual Consensus'!$C$3:$AE$3,0))),"",INDEX('annual Consensus'!$C$4:$AE$210,MATCH('per month Consensus'!$CE101,'annual Consensus'!$B$4:$B$210,0),MATCH('per month Consensus'!DM$4,'annual Consensus'!$C$3:$AE$3,0)))</f>
        <v/>
      </c>
      <c r="DN101" s="18">
        <f>IF(ISNA(INDEX('annual Consensus'!$C$4:$AE$210,MATCH('per month Consensus'!$CE101,'annual Consensus'!$B$4:$B$210,0),MATCH('per month Consensus'!DN$4,'annual Consensus'!$C$3:$AE$3,0))),"",INDEX('annual Consensus'!$C$4:$AE$210,MATCH('per month Consensus'!$CE101,'annual Consensus'!$B$4:$B$210,0),MATCH('per month Consensus'!DN$4,'annual Consensus'!$C$3:$AE$3,0)))</f>
        <v>0</v>
      </c>
      <c r="DO101" s="18">
        <f>IF(ISNA(INDEX('annual Consensus'!$C$4:$AE$210,MATCH('per month Consensus'!$CE101,'annual Consensus'!$B$4:$B$210,0),MATCH('per month Consensus'!DO$4,'annual Consensus'!$C$3:$AE$3,0))),"",INDEX('annual Consensus'!$C$4:$AE$210,MATCH('per month Consensus'!$CE101,'annual Consensus'!$B$4:$B$210,0),MATCH('per month Consensus'!DO$4,'annual Consensus'!$C$3:$AE$3,0)))</f>
        <v>0</v>
      </c>
      <c r="DR101" s="18">
        <f t="shared" si="36"/>
        <v>2.2345157465117249</v>
      </c>
      <c r="DS101" s="18" t="str">
        <f t="shared" si="37"/>
        <v/>
      </c>
      <c r="DT101" s="18" t="str">
        <f t="shared" si="38"/>
        <v/>
      </c>
      <c r="DU101" s="18" t="str">
        <f t="shared" si="39"/>
        <v/>
      </c>
      <c r="DV101" s="18" t="str">
        <f t="shared" si="40"/>
        <v/>
      </c>
      <c r="DW101" s="18" t="str">
        <f t="shared" si="41"/>
        <v/>
      </c>
      <c r="DX101" s="18">
        <f t="shared" si="42"/>
        <v>2.14881434850802</v>
      </c>
      <c r="DY101" s="18" t="str">
        <f t="shared" si="43"/>
        <v/>
      </c>
      <c r="DZ101" s="18" t="str">
        <f t="shared" si="44"/>
        <v/>
      </c>
      <c r="EA101" s="18" t="str">
        <f t="shared" si="45"/>
        <v/>
      </c>
      <c r="EB101" s="18" t="str">
        <f t="shared" si="46"/>
        <v/>
      </c>
      <c r="EC101" s="18" t="str">
        <f t="shared" si="47"/>
        <v/>
      </c>
      <c r="ED101" s="18" t="str">
        <f t="shared" si="48"/>
        <v/>
      </c>
      <c r="EE101" s="18" t="str">
        <f t="shared" si="49"/>
        <v/>
      </c>
      <c r="EF101" s="18" t="str">
        <f t="shared" si="50"/>
        <v/>
      </c>
      <c r="EG101" s="18" t="str">
        <f t="shared" si="51"/>
        <v/>
      </c>
      <c r="EH101" s="18" t="str">
        <f t="shared" si="52"/>
        <v/>
      </c>
      <c r="EI101" s="18" t="str">
        <f t="shared" si="53"/>
        <v/>
      </c>
      <c r="EJ101" s="18" t="str">
        <f t="shared" si="54"/>
        <v/>
      </c>
      <c r="EK101" s="18" t="str">
        <f t="shared" si="55"/>
        <v/>
      </c>
      <c r="EL101" s="18" t="str">
        <f t="shared" si="56"/>
        <v/>
      </c>
      <c r="EM101" s="18" t="str">
        <f t="shared" si="57"/>
        <v/>
      </c>
      <c r="EN101" s="18" t="str">
        <f t="shared" si="58"/>
        <v/>
      </c>
      <c r="EO101" s="18" t="str">
        <f t="shared" si="59"/>
        <v/>
      </c>
      <c r="EP101" s="18" t="str">
        <f t="shared" si="60"/>
        <v/>
      </c>
      <c r="EQ101" s="18" t="str">
        <f t="shared" si="61"/>
        <v/>
      </c>
      <c r="ER101" s="18" t="str">
        <f t="shared" si="62"/>
        <v/>
      </c>
      <c r="ES101" s="18" t="str">
        <f t="shared" si="63"/>
        <v/>
      </c>
      <c r="ET101" s="18" t="str">
        <f t="shared" si="64"/>
        <v/>
      </c>
      <c r="EV101" s="86">
        <v>38899</v>
      </c>
      <c r="EW101" s="57" t="str">
        <f>IF(ISNA(VLOOKUP('per month Consensus'!$EV101,'5y averages Consensus'!$AG$9:$AK$36,'per month Consensus'!EW$2,FALSE)),"",VLOOKUP('per month Consensus'!$EV101,'5y averages Consensus'!$AG$9:$AK$36,'per month Consensus'!EW$2,FALSE))</f>
        <v/>
      </c>
      <c r="EX101" s="48" t="str">
        <f>IF(ISNA(VLOOKUP('per month Consensus'!$EV101,'5y averages Consensus'!$AG$9:$AK$36,'per month Consensus'!EX$2,FALSE)),"",VLOOKUP('per month Consensus'!$EV101,'5y averages Consensus'!$AG$9:$AK$36,'per month Consensus'!EX$2,FALSE))</f>
        <v/>
      </c>
      <c r="EY101" s="48" t="str">
        <f>IF(ISNA(VLOOKUP('per month Consensus'!$EV101,'5y averages Consensus'!$AG$9:$AK$36,'per month Consensus'!EY$2,FALSE)),"",VLOOKUP('per month Consensus'!$EV101,'5y averages Consensus'!$AG$9:$AK$36,'per month Consensus'!EY$2,FALSE))</f>
        <v/>
      </c>
      <c r="EZ101" s="49" t="str">
        <f>IF(ISNA(VLOOKUP('per month Consensus'!$EV101,'5y averages Consensus'!$AG$9:$AK$36,'per month Consensus'!EZ$2,FALSE)),"",VLOOKUP('per month Consensus'!$EV101,'5y averages Consensus'!$AG$9:$AK$36,'per month Consensus'!EZ$2,FALSE))</f>
        <v/>
      </c>
      <c r="FB101" s="53" t="str">
        <f t="shared" si="65"/>
        <v/>
      </c>
      <c r="FC101" s="53" t="str">
        <f t="shared" si="66"/>
        <v/>
      </c>
      <c r="FD101" s="53" t="str">
        <f t="shared" si="67"/>
        <v/>
      </c>
      <c r="FE101" s="53" t="str">
        <f t="shared" si="68"/>
        <v/>
      </c>
    </row>
    <row r="102" spans="2:161" x14ac:dyDescent="0.25">
      <c r="B102" s="22">
        <v>37043</v>
      </c>
      <c r="C102" s="18">
        <f>VLOOKUP($B102,'Data Consensus annual'!$BH$9:$BN$215,'per month Consensus'!C$1, FALSE)</f>
        <v>2.5</v>
      </c>
      <c r="D102" s="18">
        <f>VLOOKUP($B102,'Data Consensus annual'!$BH$9:$BN$215,'per month Consensus'!D$1, FALSE)</f>
        <v>1.9</v>
      </c>
      <c r="E102" s="18" t="str">
        <f>VLOOKUP($B102,'Data Consensus annual'!$BH$9:$BN$215,'per month Consensus'!E$1)</f>
        <v/>
      </c>
      <c r="F102" s="5"/>
      <c r="G102" s="5"/>
      <c r="H102" s="5"/>
      <c r="I102" s="5"/>
      <c r="J102" s="5"/>
      <c r="K102" s="5"/>
      <c r="L102" s="5"/>
      <c r="CE102" s="14">
        <v>38930</v>
      </c>
      <c r="CF102" s="18" t="str">
        <f>IF(ISNA(VLOOKUP($CE102,'quarters Consensus'!$FV$9:$GC$60,'per month Consensus'!J$1,FALSE)),"",VLOOKUP($CE102,'quarters Consensus'!$FV$9:$GC$60,'per month Consensus'!J$1,FALSE))</f>
        <v/>
      </c>
      <c r="CG102" s="18" t="str">
        <f>IF(ISNA(VLOOKUP($CE102,'quarters Consensus'!$FV$9:$GC$60,'per month Consensus'!K$1,FALSE)),"",VLOOKUP($CE102,'quarters Consensus'!$FV$9:$GC$60,'per month Consensus'!K$1,FALSE))</f>
        <v/>
      </c>
      <c r="CH102" s="18" t="str">
        <f>IF(ISNA(VLOOKUP($CE102,'quarters Consensus'!$FV$9:$GC$60,'per month Consensus'!L$1,FALSE)),"",VLOOKUP($CE102,'quarters Consensus'!$FV$9:$GC$60,'per month Consensus'!L$1,FALSE))</f>
        <v/>
      </c>
      <c r="CI102" s="18" t="str">
        <f>IF(ISNA(VLOOKUP($CE102,'quarters Consensus'!$FV$9:$GC$60,'per month Consensus'!M$1,FALSE)),"",VLOOKUP($CE102,'quarters Consensus'!$FV$9:$GC$60,'per month Consensus'!M$1,FALSE))</f>
        <v/>
      </c>
      <c r="CJ102" s="18" t="str">
        <f>IF(ISNA(VLOOKUP($CE102,'quarters Consensus'!$FV$9:$GC$60,'per month Consensus'!N$1,FALSE)),"",VLOOKUP($CE102,'quarters Consensus'!$FV$9:$GC$60,'per month Consensus'!N$1,FALSE))</f>
        <v/>
      </c>
      <c r="CK102" s="18" t="str">
        <f>IF(ISNA(VLOOKUP($CE102,'quarters Consensus'!$FV$9:$GC$60,'per month Consensus'!O$1,FALSE)),"",VLOOKUP($CE102,'quarters Consensus'!$FV$9:$GC$60,'per month Consensus'!O$1,FALSE))</f>
        <v/>
      </c>
      <c r="CL102" s="18" t="str">
        <f>IF(ISNA(VLOOKUP($CE102,'quarters Consensus'!$FV$9:$GC$60,'per month Consensus'!P$1,FALSE)),"",VLOOKUP($CE102,'quarters Consensus'!$FV$9:$GC$60,'per month Consensus'!P$1,FALSE))</f>
        <v/>
      </c>
      <c r="CM102" s="18">
        <f>IF(ISNA(INDEX('annual Consensus'!$C$4:$AE$210,MATCH('per month Consensus'!$CE102,'annual Consensus'!$B$4:$B$210,0),MATCH('per month Consensus'!CM$4,'annual Consensus'!$C$3:$AE$3,0))),"",INDEX('annual Consensus'!$C$4:$AE$210,MATCH('per month Consensus'!$CE102,'annual Consensus'!$B$4:$B$210,0),MATCH('per month Consensus'!CM$4,'annual Consensus'!$C$3:$AE$3,0)))</f>
        <v>2.273545660168836</v>
      </c>
      <c r="CN102" s="18">
        <f>IF(ISNA(INDEX('annual Consensus'!$C$4:$AE$210,MATCH('per month Consensus'!$CE102,'annual Consensus'!$B$4:$B$210,0),MATCH('per month Consensus'!CN$4,'annual Consensus'!$C$3:$AE$3,0))),"",INDEX('annual Consensus'!$C$4:$AE$210,MATCH('per month Consensus'!$CE102,'annual Consensus'!$B$4:$B$210,0),MATCH('per month Consensus'!CN$4,'annual Consensus'!$C$3:$AE$3,0)))</f>
        <v>0</v>
      </c>
      <c r="CO102" s="18">
        <f>IF(ISNA(INDEX('annual Consensus'!$C$4:$AE$210,MATCH('per month Consensus'!$CE102,'annual Consensus'!$B$4:$B$210,0),MATCH('per month Consensus'!CO$4,'annual Consensus'!$C$3:$AE$3,0))),"",INDEX('annual Consensus'!$C$4:$AE$210,MATCH('per month Consensus'!$CE102,'annual Consensus'!$B$4:$B$210,0),MATCH('per month Consensus'!CO$4,'annual Consensus'!$C$3:$AE$3,0)))</f>
        <v>0</v>
      </c>
      <c r="CP102" s="18">
        <f>IF(ISNA(INDEX('annual Consensus'!$C$4:$AE$210,MATCH('per month Consensus'!$CE102,'annual Consensus'!$B$4:$B$210,0),MATCH('per month Consensus'!CP$4,'annual Consensus'!$C$3:$AE$3,0))),"",INDEX('annual Consensus'!$C$4:$AE$210,MATCH('per month Consensus'!$CE102,'annual Consensus'!$B$4:$B$210,0),MATCH('per month Consensus'!CP$4,'annual Consensus'!$C$3:$AE$3,0)))</f>
        <v>0</v>
      </c>
      <c r="CQ102" s="18">
        <f>IF(ISNA(INDEX('annual Consensus'!$C$4:$AE$210,MATCH('per month Consensus'!$CE102,'annual Consensus'!$B$4:$B$210,0),MATCH('per month Consensus'!CQ$4,'annual Consensus'!$C$3:$AE$3,0))),"",INDEX('annual Consensus'!$C$4:$AE$210,MATCH('per month Consensus'!$CE102,'annual Consensus'!$B$4:$B$210,0),MATCH('per month Consensus'!CQ$4,'annual Consensus'!$C$3:$AE$3,0)))</f>
        <v>0</v>
      </c>
      <c r="CR102" s="18">
        <f>IF(ISNA(INDEX('annual Consensus'!$C$4:$AE$210,MATCH('per month Consensus'!$CE102,'annual Consensus'!$B$4:$B$210,0),MATCH('per month Consensus'!CR$4,'annual Consensus'!$C$3:$AE$3,0))),"",INDEX('annual Consensus'!$C$4:$AE$210,MATCH('per month Consensus'!$CE102,'annual Consensus'!$B$4:$B$210,0),MATCH('per month Consensus'!CR$4,'annual Consensus'!$C$3:$AE$3,0)))</f>
        <v>2.190673047818394</v>
      </c>
      <c r="CS102" s="18">
        <f>IF(ISNA(INDEX('annual Consensus'!$C$4:$AE$210,MATCH('per month Consensus'!$CE102,'annual Consensus'!$B$4:$B$210,0),MATCH('per month Consensus'!CS$4,'annual Consensus'!$C$3:$AE$3,0))),"",INDEX('annual Consensus'!$C$4:$AE$210,MATCH('per month Consensus'!$CE102,'annual Consensus'!$B$4:$B$210,0),MATCH('per month Consensus'!CS$4,'annual Consensus'!$C$3:$AE$3,0)))</f>
        <v>0</v>
      </c>
      <c r="CT102" s="18">
        <f>IF(ISNA(INDEX('annual Consensus'!$C$4:$AE$210,MATCH('per month Consensus'!$CE102,'annual Consensus'!$B$4:$B$210,0),MATCH('per month Consensus'!CT$4,'annual Consensus'!$C$3:$AE$3,0))),"",INDEX('annual Consensus'!$C$4:$AE$210,MATCH('per month Consensus'!$CE102,'annual Consensus'!$B$4:$B$210,0),MATCH('per month Consensus'!CT$4,'annual Consensus'!$C$3:$AE$3,0)))</f>
        <v>0</v>
      </c>
      <c r="CU102" s="18">
        <f>IF(ISNA(INDEX('annual Consensus'!$C$4:$AE$210,MATCH('per month Consensus'!$CE102,'annual Consensus'!$B$4:$B$210,0),MATCH('per month Consensus'!CU$4,'annual Consensus'!$C$3:$AE$3,0))),"",INDEX('annual Consensus'!$C$4:$AE$210,MATCH('per month Consensus'!$CE102,'annual Consensus'!$B$4:$B$210,0),MATCH('per month Consensus'!CU$4,'annual Consensus'!$C$3:$AE$3,0)))</f>
        <v>0</v>
      </c>
      <c r="CV102" s="18">
        <f>IF(ISNA(INDEX('annual Consensus'!$C$4:$AE$210,MATCH('per month Consensus'!$CE102,'annual Consensus'!$B$4:$B$210,0),MATCH('per month Consensus'!CV$4,'annual Consensus'!$C$3:$AE$3,0))),"",INDEX('annual Consensus'!$C$4:$AE$210,MATCH('per month Consensus'!$CE102,'annual Consensus'!$B$4:$B$210,0),MATCH('per month Consensus'!CV$4,'annual Consensus'!$C$3:$AE$3,0)))</f>
        <v>0</v>
      </c>
      <c r="CW102" s="18">
        <f>IF(ISNA(INDEX('annual Consensus'!$C$4:$AE$210,MATCH('per month Consensus'!$CE102,'annual Consensus'!$B$4:$B$210,0),MATCH('per month Consensus'!CW$4,'annual Consensus'!$C$3:$AE$3,0))),"",INDEX('annual Consensus'!$C$4:$AE$210,MATCH('per month Consensus'!$CE102,'annual Consensus'!$B$4:$B$210,0),MATCH('per month Consensus'!CW$4,'annual Consensus'!$C$3:$AE$3,0)))</f>
        <v>0</v>
      </c>
      <c r="CX102" s="18">
        <f>IF(ISNA(INDEX('annual Consensus'!$C$4:$AE$210,MATCH('per month Consensus'!$CE102,'annual Consensus'!$B$4:$B$210,0),MATCH('per month Consensus'!CX$4,'annual Consensus'!$C$3:$AE$3,0))),"",INDEX('annual Consensus'!$C$4:$AE$210,MATCH('per month Consensus'!$CE102,'annual Consensus'!$B$4:$B$210,0),MATCH('per month Consensus'!CX$4,'annual Consensus'!$C$3:$AE$3,0)))</f>
        <v>0</v>
      </c>
      <c r="CY102" s="18">
        <f>IF(ISNA(INDEX('annual Consensus'!$C$4:$AE$210,MATCH('per month Consensus'!$CE102,'annual Consensus'!$B$4:$B$210,0),MATCH('per month Consensus'!CY$4,'annual Consensus'!$C$3:$AE$3,0))),"",INDEX('annual Consensus'!$C$4:$AE$210,MATCH('per month Consensus'!$CE102,'annual Consensus'!$B$4:$B$210,0),MATCH('per month Consensus'!CY$4,'annual Consensus'!$C$3:$AE$3,0)))</f>
        <v>0</v>
      </c>
      <c r="CZ102" s="18">
        <f>IF(ISNA(INDEX('annual Consensus'!$C$4:$AE$210,MATCH('per month Consensus'!$CE102,'annual Consensus'!$B$4:$B$210,0),MATCH('per month Consensus'!CZ$4,'annual Consensus'!$C$3:$AE$3,0))),"",INDEX('annual Consensus'!$C$4:$AE$210,MATCH('per month Consensus'!$CE102,'annual Consensus'!$B$4:$B$210,0),MATCH('per month Consensus'!CZ$4,'annual Consensus'!$C$3:$AE$3,0)))</f>
        <v>0</v>
      </c>
      <c r="DA102" s="18">
        <f>IF(ISNA(INDEX('annual Consensus'!$C$4:$AE$210,MATCH('per month Consensus'!$CE102,'annual Consensus'!$B$4:$B$210,0),MATCH('per month Consensus'!DA$4,'annual Consensus'!$C$3:$AE$3,0))),"",INDEX('annual Consensus'!$C$4:$AE$210,MATCH('per month Consensus'!$CE102,'annual Consensus'!$B$4:$B$210,0),MATCH('per month Consensus'!DA$4,'annual Consensus'!$C$3:$AE$3,0)))</f>
        <v>0</v>
      </c>
      <c r="DB102" s="18">
        <f>IF(ISNA(INDEX('annual Consensus'!$C$4:$AE$210,MATCH('per month Consensus'!$CE102,'annual Consensus'!$B$4:$B$210,0),MATCH('per month Consensus'!DB$4,'annual Consensus'!$C$3:$AE$3,0))),"",INDEX('annual Consensus'!$C$4:$AE$210,MATCH('per month Consensus'!$CE102,'annual Consensus'!$B$4:$B$210,0),MATCH('per month Consensus'!DB$4,'annual Consensus'!$C$3:$AE$3,0)))</f>
        <v>0</v>
      </c>
      <c r="DC102" s="18">
        <f>IF(ISNA(INDEX('annual Consensus'!$C$4:$AE$210,MATCH('per month Consensus'!$CE102,'annual Consensus'!$B$4:$B$210,0),MATCH('per month Consensus'!DC$4,'annual Consensus'!$C$3:$AE$3,0))),"",INDEX('annual Consensus'!$C$4:$AE$210,MATCH('per month Consensus'!$CE102,'annual Consensus'!$B$4:$B$210,0),MATCH('per month Consensus'!DC$4,'annual Consensus'!$C$3:$AE$3,0)))</f>
        <v>0</v>
      </c>
      <c r="DD102" s="18">
        <f>IF(ISNA(INDEX('annual Consensus'!$C$4:$AE$210,MATCH('per month Consensus'!$CE102,'annual Consensus'!$B$4:$B$210,0),MATCH('per month Consensus'!DD$4,'annual Consensus'!$C$3:$AE$3,0))),"",INDEX('annual Consensus'!$C$4:$AE$210,MATCH('per month Consensus'!$CE102,'annual Consensus'!$B$4:$B$210,0),MATCH('per month Consensus'!DD$4,'annual Consensus'!$C$3:$AE$3,0)))</f>
        <v>0</v>
      </c>
      <c r="DE102" s="18">
        <f>IF(ISNA(INDEX('annual Consensus'!$C$4:$AE$210,MATCH('per month Consensus'!$CE102,'annual Consensus'!$B$4:$B$210,0),MATCH('per month Consensus'!DE$4,'annual Consensus'!$C$3:$AE$3,0))),"",INDEX('annual Consensus'!$C$4:$AE$210,MATCH('per month Consensus'!$CE102,'annual Consensus'!$B$4:$B$210,0),MATCH('per month Consensus'!DE$4,'annual Consensus'!$C$3:$AE$3,0)))</f>
        <v>0</v>
      </c>
      <c r="DF102" s="18">
        <f>IF(ISNA(INDEX('annual Consensus'!$C$4:$AE$210,MATCH('per month Consensus'!$CE102,'annual Consensus'!$B$4:$B$210,0),MATCH('per month Consensus'!DF$4,'annual Consensus'!$C$3:$AE$3,0))),"",INDEX('annual Consensus'!$C$4:$AE$210,MATCH('per month Consensus'!$CE102,'annual Consensus'!$B$4:$B$210,0),MATCH('per month Consensus'!DF$4,'annual Consensus'!$C$3:$AE$3,0)))</f>
        <v>0</v>
      </c>
      <c r="DG102" s="18">
        <f>IF(ISNA(INDEX('annual Consensus'!$C$4:$AE$210,MATCH('per month Consensus'!$CE102,'annual Consensus'!$B$4:$B$210,0),MATCH('per month Consensus'!DG$4,'annual Consensus'!$C$3:$AE$3,0))),"",INDEX('annual Consensus'!$C$4:$AE$210,MATCH('per month Consensus'!$CE102,'annual Consensus'!$B$4:$B$210,0),MATCH('per month Consensus'!DG$4,'annual Consensus'!$C$3:$AE$3,0)))</f>
        <v>0</v>
      </c>
      <c r="DH102" s="18">
        <f>IF(ISNA(INDEX('annual Consensus'!$C$4:$AE$210,MATCH('per month Consensus'!$CE102,'annual Consensus'!$B$4:$B$210,0),MATCH('per month Consensus'!DH$4,'annual Consensus'!$C$3:$AE$3,0))),"",INDEX('annual Consensus'!$C$4:$AE$210,MATCH('per month Consensus'!$CE102,'annual Consensus'!$B$4:$B$210,0),MATCH('per month Consensus'!DH$4,'annual Consensus'!$C$3:$AE$3,0)))</f>
        <v>0</v>
      </c>
      <c r="DI102" s="18">
        <f>IF(ISNA(INDEX('annual Consensus'!$C$4:$AE$210,MATCH('per month Consensus'!$CE102,'annual Consensus'!$B$4:$B$210,0),MATCH('per month Consensus'!DI$4,'annual Consensus'!$C$3:$AE$3,0))),"",INDEX('annual Consensus'!$C$4:$AE$210,MATCH('per month Consensus'!$CE102,'annual Consensus'!$B$4:$B$210,0),MATCH('per month Consensus'!DI$4,'annual Consensus'!$C$3:$AE$3,0)))</f>
        <v>0</v>
      </c>
      <c r="DJ102" s="18">
        <f>IF(ISNA(INDEX('annual Consensus'!$C$4:$AE$210,MATCH('per month Consensus'!$CE102,'annual Consensus'!$B$4:$B$210,0),MATCH('per month Consensus'!DJ$4,'annual Consensus'!$C$3:$AE$3,0))),"",INDEX('annual Consensus'!$C$4:$AE$210,MATCH('per month Consensus'!$CE102,'annual Consensus'!$B$4:$B$210,0),MATCH('per month Consensus'!DJ$4,'annual Consensus'!$C$3:$AE$3,0)))</f>
        <v>0</v>
      </c>
      <c r="DK102" s="18">
        <f>IF(ISNA(INDEX('annual Consensus'!$C$4:$AE$210,MATCH('per month Consensus'!$CE102,'annual Consensus'!$B$4:$B$210,0),MATCH('per month Consensus'!DK$4,'annual Consensus'!$C$3:$AE$3,0))),"",INDEX('annual Consensus'!$C$4:$AE$210,MATCH('per month Consensus'!$CE102,'annual Consensus'!$B$4:$B$210,0),MATCH('per month Consensus'!DK$4,'annual Consensus'!$C$3:$AE$3,0)))</f>
        <v>0</v>
      </c>
      <c r="DL102" s="18">
        <f>IF(ISNA(INDEX('annual Consensus'!$C$4:$AE$210,MATCH('per month Consensus'!$CE102,'annual Consensus'!$B$4:$B$210,0),MATCH('per month Consensus'!DL$4,'annual Consensus'!$C$3:$AE$3,0))),"",INDEX('annual Consensus'!$C$4:$AE$210,MATCH('per month Consensus'!$CE102,'annual Consensus'!$B$4:$B$210,0),MATCH('per month Consensus'!DL$4,'annual Consensus'!$C$3:$AE$3,0)))</f>
        <v>0</v>
      </c>
      <c r="DM102" s="18">
        <f>IF(ISNA(INDEX('annual Consensus'!$C$4:$AE$210,MATCH('per month Consensus'!$CE102,'annual Consensus'!$B$4:$B$210,0),MATCH('per month Consensus'!DM$4,'annual Consensus'!$C$3:$AE$3,0))),"",INDEX('annual Consensus'!$C$4:$AE$210,MATCH('per month Consensus'!$CE102,'annual Consensus'!$B$4:$B$210,0),MATCH('per month Consensus'!DM$4,'annual Consensus'!$C$3:$AE$3,0)))</f>
        <v>0</v>
      </c>
      <c r="DN102" s="18">
        <f>IF(ISNA(INDEX('annual Consensus'!$C$4:$AE$210,MATCH('per month Consensus'!$CE102,'annual Consensus'!$B$4:$B$210,0),MATCH('per month Consensus'!DN$4,'annual Consensus'!$C$3:$AE$3,0))),"",INDEX('annual Consensus'!$C$4:$AE$210,MATCH('per month Consensus'!$CE102,'annual Consensus'!$B$4:$B$210,0),MATCH('per month Consensus'!DN$4,'annual Consensus'!$C$3:$AE$3,0)))</f>
        <v>0</v>
      </c>
      <c r="DO102" s="18">
        <f>IF(ISNA(INDEX('annual Consensus'!$C$4:$AE$210,MATCH('per month Consensus'!$CE102,'annual Consensus'!$B$4:$B$210,0),MATCH('per month Consensus'!DO$4,'annual Consensus'!$C$3:$AE$3,0))),"",INDEX('annual Consensus'!$C$4:$AE$210,MATCH('per month Consensus'!$CE102,'annual Consensus'!$B$4:$B$210,0),MATCH('per month Consensus'!DO$4,'annual Consensus'!$C$3:$AE$3,0)))</f>
        <v>0</v>
      </c>
      <c r="DR102" s="18">
        <f t="shared" si="36"/>
        <v>2.273545660168836</v>
      </c>
      <c r="DS102" s="18" t="str">
        <f t="shared" si="37"/>
        <v/>
      </c>
      <c r="DT102" s="18" t="str">
        <f t="shared" si="38"/>
        <v/>
      </c>
      <c r="DU102" s="18" t="str">
        <f t="shared" si="39"/>
        <v/>
      </c>
      <c r="DV102" s="18" t="str">
        <f t="shared" si="40"/>
        <v/>
      </c>
      <c r="DW102" s="18">
        <f t="shared" si="41"/>
        <v>2.190673047818394</v>
      </c>
      <c r="DX102" s="18" t="str">
        <f t="shared" si="42"/>
        <v/>
      </c>
      <c r="DY102" s="18" t="str">
        <f t="shared" si="43"/>
        <v/>
      </c>
      <c r="DZ102" s="18" t="str">
        <f t="shared" si="44"/>
        <v/>
      </c>
      <c r="EA102" s="18" t="str">
        <f t="shared" si="45"/>
        <v/>
      </c>
      <c r="EB102" s="18" t="str">
        <f t="shared" si="46"/>
        <v/>
      </c>
      <c r="EC102" s="18" t="str">
        <f t="shared" si="47"/>
        <v/>
      </c>
      <c r="ED102" s="18" t="str">
        <f t="shared" si="48"/>
        <v/>
      </c>
      <c r="EE102" s="18" t="str">
        <f t="shared" si="49"/>
        <v/>
      </c>
      <c r="EF102" s="18" t="str">
        <f t="shared" si="50"/>
        <v/>
      </c>
      <c r="EG102" s="18" t="str">
        <f t="shared" si="51"/>
        <v/>
      </c>
      <c r="EH102" s="18" t="str">
        <f t="shared" si="52"/>
        <v/>
      </c>
      <c r="EI102" s="18" t="str">
        <f t="shared" si="53"/>
        <v/>
      </c>
      <c r="EJ102" s="18" t="str">
        <f t="shared" si="54"/>
        <v/>
      </c>
      <c r="EK102" s="18" t="str">
        <f t="shared" si="55"/>
        <v/>
      </c>
      <c r="EL102" s="18" t="str">
        <f t="shared" si="56"/>
        <v/>
      </c>
      <c r="EM102" s="18" t="str">
        <f t="shared" si="57"/>
        <v/>
      </c>
      <c r="EN102" s="18" t="str">
        <f t="shared" si="58"/>
        <v/>
      </c>
      <c r="EO102" s="18" t="str">
        <f t="shared" si="59"/>
        <v/>
      </c>
      <c r="EP102" s="18" t="str">
        <f t="shared" si="60"/>
        <v/>
      </c>
      <c r="EQ102" s="18" t="str">
        <f t="shared" si="61"/>
        <v/>
      </c>
      <c r="ER102" s="18" t="str">
        <f t="shared" si="62"/>
        <v/>
      </c>
      <c r="ES102" s="18" t="str">
        <f t="shared" si="63"/>
        <v/>
      </c>
      <c r="ET102" s="18" t="str">
        <f t="shared" si="64"/>
        <v/>
      </c>
      <c r="EV102" s="86">
        <v>38930</v>
      </c>
      <c r="EW102" s="57" t="str">
        <f>IF(ISNA(VLOOKUP('per month Consensus'!$EV102,'5y averages Consensus'!$AG$9:$AK$36,'per month Consensus'!EW$2,FALSE)),"",VLOOKUP('per month Consensus'!$EV102,'5y averages Consensus'!$AG$9:$AK$36,'per month Consensus'!EW$2,FALSE))</f>
        <v/>
      </c>
      <c r="EX102" s="48" t="str">
        <f>IF(ISNA(VLOOKUP('per month Consensus'!$EV102,'5y averages Consensus'!$AG$9:$AK$36,'per month Consensus'!EX$2,FALSE)),"",VLOOKUP('per month Consensus'!$EV102,'5y averages Consensus'!$AG$9:$AK$36,'per month Consensus'!EX$2,FALSE))</f>
        <v/>
      </c>
      <c r="EY102" s="48" t="str">
        <f>IF(ISNA(VLOOKUP('per month Consensus'!$EV102,'5y averages Consensus'!$AG$9:$AK$36,'per month Consensus'!EY$2,FALSE)),"",VLOOKUP('per month Consensus'!$EV102,'5y averages Consensus'!$AG$9:$AK$36,'per month Consensus'!EY$2,FALSE))</f>
        <v/>
      </c>
      <c r="EZ102" s="49" t="str">
        <f>IF(ISNA(VLOOKUP('per month Consensus'!$EV102,'5y averages Consensus'!$AG$9:$AK$36,'per month Consensus'!EZ$2,FALSE)),"",VLOOKUP('per month Consensus'!$EV102,'5y averages Consensus'!$AG$9:$AK$36,'per month Consensus'!EZ$2,FALSE))</f>
        <v/>
      </c>
      <c r="FB102" s="53" t="str">
        <f t="shared" si="65"/>
        <v/>
      </c>
      <c r="FC102" s="53" t="str">
        <f t="shared" si="66"/>
        <v/>
      </c>
      <c r="FD102" s="53" t="str">
        <f t="shared" si="67"/>
        <v/>
      </c>
      <c r="FE102" s="53" t="str">
        <f t="shared" si="68"/>
        <v/>
      </c>
    </row>
    <row r="103" spans="2:161" x14ac:dyDescent="0.25">
      <c r="B103" s="22">
        <v>37408</v>
      </c>
      <c r="C103" s="18">
        <f>VLOOKUP($B103,'Data Consensus annual'!$BH$9:$BN$215,'per month Consensus'!C$1, FALSE)</f>
        <v>2.1</v>
      </c>
      <c r="D103" s="18">
        <f>VLOOKUP($B103,'Data Consensus annual'!$BH$9:$BN$215,'per month Consensus'!D$1, FALSE)</f>
        <v>1.9</v>
      </c>
      <c r="E103" s="18" t="str">
        <f>VLOOKUP($B103,'Data Consensus annual'!$BH$9:$BN$215,'per month Consensus'!E$1)</f>
        <v/>
      </c>
      <c r="F103" s="18"/>
      <c r="G103" s="5"/>
      <c r="H103" s="5"/>
      <c r="I103" s="5"/>
      <c r="J103" s="5"/>
      <c r="K103" s="5"/>
      <c r="L103" s="5"/>
      <c r="CE103" s="14">
        <v>38961</v>
      </c>
      <c r="CF103" s="18">
        <f>IF(ISNA(VLOOKUP($CE103,'quarters Consensus'!$FV$9:$GC$60,'per month Consensus'!J$1,FALSE)),"",VLOOKUP($CE103,'quarters Consensus'!$FV$9:$GC$60,'per month Consensus'!J$1,FALSE))</f>
        <v>2.2000000000000002</v>
      </c>
      <c r="CG103" s="18">
        <f>IF(ISNA(VLOOKUP($CE103,'quarters Consensus'!$FV$9:$GC$60,'per month Consensus'!K$1,FALSE)),"",VLOOKUP($CE103,'quarters Consensus'!$FV$9:$GC$60,'per month Consensus'!K$1,FALSE))</f>
        <v>2.5</v>
      </c>
      <c r="CH103" s="18">
        <f>IF(ISNA(VLOOKUP($CE103,'quarters Consensus'!$FV$9:$GC$60,'per month Consensus'!L$1,FALSE)),"",VLOOKUP($CE103,'quarters Consensus'!$FV$9:$GC$60,'per month Consensus'!L$1,FALSE))</f>
        <v>2.2000000000000002</v>
      </c>
      <c r="CI103" s="18">
        <f>IF(ISNA(VLOOKUP($CE103,'quarters Consensus'!$FV$9:$GC$60,'per month Consensus'!M$1,FALSE)),"",VLOOKUP($CE103,'quarters Consensus'!$FV$9:$GC$60,'per month Consensus'!M$1,FALSE))</f>
        <v>2.1</v>
      </c>
      <c r="CJ103" s="18">
        <f>IF(ISNA(VLOOKUP($CE103,'quarters Consensus'!$FV$9:$GC$60,'per month Consensus'!N$1,FALSE)),"",VLOOKUP($CE103,'quarters Consensus'!$FV$9:$GC$60,'per month Consensus'!N$1,FALSE))</f>
        <v>2.1</v>
      </c>
      <c r="CK103" s="18">
        <f>IF(ISNA(VLOOKUP($CE103,'quarters Consensus'!$FV$9:$GC$60,'per month Consensus'!O$1,FALSE)),"",VLOOKUP($CE103,'quarters Consensus'!$FV$9:$GC$60,'per month Consensus'!O$1,FALSE))</f>
        <v>1.7</v>
      </c>
      <c r="CL103" s="18">
        <f>IF(ISNA(VLOOKUP($CE103,'quarters Consensus'!$FV$9:$GC$60,'per month Consensus'!P$1,FALSE)),"",VLOOKUP($CE103,'quarters Consensus'!$FV$9:$GC$60,'per month Consensus'!P$1,FALSE))</f>
        <v>1.7</v>
      </c>
      <c r="CM103" s="18">
        <f>IF(ISNA(INDEX('annual Consensus'!$C$4:$AE$210,MATCH('per month Consensus'!$CE103,'annual Consensus'!$B$4:$B$210,0),MATCH('per month Consensus'!CM$4,'annual Consensus'!$C$3:$AE$3,0))),"",INDEX('annual Consensus'!$C$4:$AE$210,MATCH('per month Consensus'!$CE103,'annual Consensus'!$B$4:$B$210,0),MATCH('per month Consensus'!CM$4,'annual Consensus'!$C$3:$AE$3,0)))</f>
        <v>2.2997175851256491</v>
      </c>
      <c r="CN103" s="18">
        <f>IF(ISNA(INDEX('annual Consensus'!$C$4:$AE$210,MATCH('per month Consensus'!$CE103,'annual Consensus'!$B$4:$B$210,0),MATCH('per month Consensus'!CN$4,'annual Consensus'!$C$3:$AE$3,0))),"",INDEX('annual Consensus'!$C$4:$AE$210,MATCH('per month Consensus'!$CE103,'annual Consensus'!$B$4:$B$210,0),MATCH('per month Consensus'!CN$4,'annual Consensus'!$C$3:$AE$3,0)))</f>
        <v>0</v>
      </c>
      <c r="CO103" s="18">
        <f>IF(ISNA(INDEX('annual Consensus'!$C$4:$AE$210,MATCH('per month Consensus'!$CE103,'annual Consensus'!$B$4:$B$210,0),MATCH('per month Consensus'!CO$4,'annual Consensus'!$C$3:$AE$3,0))),"",INDEX('annual Consensus'!$C$4:$AE$210,MATCH('per month Consensus'!$CE103,'annual Consensus'!$B$4:$B$210,0),MATCH('per month Consensus'!CO$4,'annual Consensus'!$C$3:$AE$3,0)))</f>
        <v>0</v>
      </c>
      <c r="CP103" s="18">
        <f>IF(ISNA(INDEX('annual Consensus'!$C$4:$AE$210,MATCH('per month Consensus'!$CE103,'annual Consensus'!$B$4:$B$210,0),MATCH('per month Consensus'!CP$4,'annual Consensus'!$C$3:$AE$3,0))),"",INDEX('annual Consensus'!$C$4:$AE$210,MATCH('per month Consensus'!$CE103,'annual Consensus'!$B$4:$B$210,0),MATCH('per month Consensus'!CP$4,'annual Consensus'!$C$3:$AE$3,0)))</f>
        <v>0</v>
      </c>
      <c r="CQ103" s="18">
        <f>IF(ISNA(INDEX('annual Consensus'!$C$4:$AE$210,MATCH('per month Consensus'!$CE103,'annual Consensus'!$B$4:$B$210,0),MATCH('per month Consensus'!CQ$4,'annual Consensus'!$C$3:$AE$3,0))),"",INDEX('annual Consensus'!$C$4:$AE$210,MATCH('per month Consensus'!$CE103,'annual Consensus'!$B$4:$B$210,0),MATCH('per month Consensus'!CQ$4,'annual Consensus'!$C$3:$AE$3,0)))</f>
        <v>2.210926479222576</v>
      </c>
      <c r="CR103" s="18">
        <f>IF(ISNA(INDEX('annual Consensus'!$C$4:$AE$210,MATCH('per month Consensus'!$CE103,'annual Consensus'!$B$4:$B$210,0),MATCH('per month Consensus'!CR$4,'annual Consensus'!$C$3:$AE$3,0))),"",INDEX('annual Consensus'!$C$4:$AE$210,MATCH('per month Consensus'!$CE103,'annual Consensus'!$B$4:$B$210,0),MATCH('per month Consensus'!CR$4,'annual Consensus'!$C$3:$AE$3,0)))</f>
        <v>0</v>
      </c>
      <c r="CS103" s="18">
        <f>IF(ISNA(INDEX('annual Consensus'!$C$4:$AE$210,MATCH('per month Consensus'!$CE103,'annual Consensus'!$B$4:$B$210,0),MATCH('per month Consensus'!CS$4,'annual Consensus'!$C$3:$AE$3,0))),"",INDEX('annual Consensus'!$C$4:$AE$210,MATCH('per month Consensus'!$CE103,'annual Consensus'!$B$4:$B$210,0),MATCH('per month Consensus'!CS$4,'annual Consensus'!$C$3:$AE$3,0)))</f>
        <v>0</v>
      </c>
      <c r="CT103" s="18">
        <f>IF(ISNA(INDEX('annual Consensus'!$C$4:$AE$210,MATCH('per month Consensus'!$CE103,'annual Consensus'!$B$4:$B$210,0),MATCH('per month Consensus'!CT$4,'annual Consensus'!$C$3:$AE$3,0))),"",INDEX('annual Consensus'!$C$4:$AE$210,MATCH('per month Consensus'!$CE103,'annual Consensus'!$B$4:$B$210,0),MATCH('per month Consensus'!CT$4,'annual Consensus'!$C$3:$AE$3,0)))</f>
        <v>0</v>
      </c>
      <c r="CU103" s="18">
        <f>IF(ISNA(INDEX('annual Consensus'!$C$4:$AE$210,MATCH('per month Consensus'!$CE103,'annual Consensus'!$B$4:$B$210,0),MATCH('per month Consensus'!CU$4,'annual Consensus'!$C$3:$AE$3,0))),"",INDEX('annual Consensus'!$C$4:$AE$210,MATCH('per month Consensus'!$CE103,'annual Consensus'!$B$4:$B$210,0),MATCH('per month Consensus'!CU$4,'annual Consensus'!$C$3:$AE$3,0)))</f>
        <v>0</v>
      </c>
      <c r="CV103" s="18">
        <f>IF(ISNA(INDEX('annual Consensus'!$C$4:$AE$210,MATCH('per month Consensus'!$CE103,'annual Consensus'!$B$4:$B$210,0),MATCH('per month Consensus'!CV$4,'annual Consensus'!$C$3:$AE$3,0))),"",INDEX('annual Consensus'!$C$4:$AE$210,MATCH('per month Consensus'!$CE103,'annual Consensus'!$B$4:$B$210,0),MATCH('per month Consensus'!CV$4,'annual Consensus'!$C$3:$AE$3,0)))</f>
        <v>0</v>
      </c>
      <c r="CW103" s="18">
        <f>IF(ISNA(INDEX('annual Consensus'!$C$4:$AE$210,MATCH('per month Consensus'!$CE103,'annual Consensus'!$B$4:$B$210,0),MATCH('per month Consensus'!CW$4,'annual Consensus'!$C$3:$AE$3,0))),"",INDEX('annual Consensus'!$C$4:$AE$210,MATCH('per month Consensus'!$CE103,'annual Consensus'!$B$4:$B$210,0),MATCH('per month Consensus'!CW$4,'annual Consensus'!$C$3:$AE$3,0)))</f>
        <v>0</v>
      </c>
      <c r="CX103" s="18">
        <f>IF(ISNA(INDEX('annual Consensus'!$C$4:$AE$210,MATCH('per month Consensus'!$CE103,'annual Consensus'!$B$4:$B$210,0),MATCH('per month Consensus'!CX$4,'annual Consensus'!$C$3:$AE$3,0))),"",INDEX('annual Consensus'!$C$4:$AE$210,MATCH('per month Consensus'!$CE103,'annual Consensus'!$B$4:$B$210,0),MATCH('per month Consensus'!CX$4,'annual Consensus'!$C$3:$AE$3,0)))</f>
        <v>0</v>
      </c>
      <c r="CY103" s="18">
        <f>IF(ISNA(INDEX('annual Consensus'!$C$4:$AE$210,MATCH('per month Consensus'!$CE103,'annual Consensus'!$B$4:$B$210,0),MATCH('per month Consensus'!CY$4,'annual Consensus'!$C$3:$AE$3,0))),"",INDEX('annual Consensus'!$C$4:$AE$210,MATCH('per month Consensus'!$CE103,'annual Consensus'!$B$4:$B$210,0),MATCH('per month Consensus'!CY$4,'annual Consensus'!$C$3:$AE$3,0)))</f>
        <v>0</v>
      </c>
      <c r="CZ103" s="18">
        <f>IF(ISNA(INDEX('annual Consensus'!$C$4:$AE$210,MATCH('per month Consensus'!$CE103,'annual Consensus'!$B$4:$B$210,0),MATCH('per month Consensus'!CZ$4,'annual Consensus'!$C$3:$AE$3,0))),"",INDEX('annual Consensus'!$C$4:$AE$210,MATCH('per month Consensus'!$CE103,'annual Consensus'!$B$4:$B$210,0),MATCH('per month Consensus'!CZ$4,'annual Consensus'!$C$3:$AE$3,0)))</f>
        <v>0</v>
      </c>
      <c r="DA103" s="18">
        <f>IF(ISNA(INDEX('annual Consensus'!$C$4:$AE$210,MATCH('per month Consensus'!$CE103,'annual Consensus'!$B$4:$B$210,0),MATCH('per month Consensus'!DA$4,'annual Consensus'!$C$3:$AE$3,0))),"",INDEX('annual Consensus'!$C$4:$AE$210,MATCH('per month Consensus'!$CE103,'annual Consensus'!$B$4:$B$210,0),MATCH('per month Consensus'!DA$4,'annual Consensus'!$C$3:$AE$3,0)))</f>
        <v>0</v>
      </c>
      <c r="DB103" s="18">
        <f>IF(ISNA(INDEX('annual Consensus'!$C$4:$AE$210,MATCH('per month Consensus'!$CE103,'annual Consensus'!$B$4:$B$210,0),MATCH('per month Consensus'!DB$4,'annual Consensus'!$C$3:$AE$3,0))),"",INDEX('annual Consensus'!$C$4:$AE$210,MATCH('per month Consensus'!$CE103,'annual Consensus'!$B$4:$B$210,0),MATCH('per month Consensus'!DB$4,'annual Consensus'!$C$3:$AE$3,0)))</f>
        <v>0</v>
      </c>
      <c r="DC103" s="18">
        <f>IF(ISNA(INDEX('annual Consensus'!$C$4:$AE$210,MATCH('per month Consensus'!$CE103,'annual Consensus'!$B$4:$B$210,0),MATCH('per month Consensus'!DC$4,'annual Consensus'!$C$3:$AE$3,0))),"",INDEX('annual Consensus'!$C$4:$AE$210,MATCH('per month Consensus'!$CE103,'annual Consensus'!$B$4:$B$210,0),MATCH('per month Consensus'!DC$4,'annual Consensus'!$C$3:$AE$3,0)))</f>
        <v>0</v>
      </c>
      <c r="DD103" s="18">
        <f>IF(ISNA(INDEX('annual Consensus'!$C$4:$AE$210,MATCH('per month Consensus'!$CE103,'annual Consensus'!$B$4:$B$210,0),MATCH('per month Consensus'!DD$4,'annual Consensus'!$C$3:$AE$3,0))),"",INDEX('annual Consensus'!$C$4:$AE$210,MATCH('per month Consensus'!$CE103,'annual Consensus'!$B$4:$B$210,0),MATCH('per month Consensus'!DD$4,'annual Consensus'!$C$3:$AE$3,0)))</f>
        <v>0</v>
      </c>
      <c r="DE103" s="18">
        <f>IF(ISNA(INDEX('annual Consensus'!$C$4:$AE$210,MATCH('per month Consensus'!$CE103,'annual Consensus'!$B$4:$B$210,0),MATCH('per month Consensus'!DE$4,'annual Consensus'!$C$3:$AE$3,0))),"",INDEX('annual Consensus'!$C$4:$AE$210,MATCH('per month Consensus'!$CE103,'annual Consensus'!$B$4:$B$210,0),MATCH('per month Consensus'!DE$4,'annual Consensus'!$C$3:$AE$3,0)))</f>
        <v>0</v>
      </c>
      <c r="DF103" s="18">
        <f>IF(ISNA(INDEX('annual Consensus'!$C$4:$AE$210,MATCH('per month Consensus'!$CE103,'annual Consensus'!$B$4:$B$210,0),MATCH('per month Consensus'!DF$4,'annual Consensus'!$C$3:$AE$3,0))),"",INDEX('annual Consensus'!$C$4:$AE$210,MATCH('per month Consensus'!$CE103,'annual Consensus'!$B$4:$B$210,0),MATCH('per month Consensus'!DF$4,'annual Consensus'!$C$3:$AE$3,0)))</f>
        <v>0</v>
      </c>
      <c r="DG103" s="18">
        <f>IF(ISNA(INDEX('annual Consensus'!$C$4:$AE$210,MATCH('per month Consensus'!$CE103,'annual Consensus'!$B$4:$B$210,0),MATCH('per month Consensus'!DG$4,'annual Consensus'!$C$3:$AE$3,0))),"",INDEX('annual Consensus'!$C$4:$AE$210,MATCH('per month Consensus'!$CE103,'annual Consensus'!$B$4:$B$210,0),MATCH('per month Consensus'!DG$4,'annual Consensus'!$C$3:$AE$3,0)))</f>
        <v>0</v>
      </c>
      <c r="DH103" s="18">
        <f>IF(ISNA(INDEX('annual Consensus'!$C$4:$AE$210,MATCH('per month Consensus'!$CE103,'annual Consensus'!$B$4:$B$210,0),MATCH('per month Consensus'!DH$4,'annual Consensus'!$C$3:$AE$3,0))),"",INDEX('annual Consensus'!$C$4:$AE$210,MATCH('per month Consensus'!$CE103,'annual Consensus'!$B$4:$B$210,0),MATCH('per month Consensus'!DH$4,'annual Consensus'!$C$3:$AE$3,0)))</f>
        <v>0</v>
      </c>
      <c r="DI103" s="18">
        <f>IF(ISNA(INDEX('annual Consensus'!$C$4:$AE$210,MATCH('per month Consensus'!$CE103,'annual Consensus'!$B$4:$B$210,0),MATCH('per month Consensus'!DI$4,'annual Consensus'!$C$3:$AE$3,0))),"",INDEX('annual Consensus'!$C$4:$AE$210,MATCH('per month Consensus'!$CE103,'annual Consensus'!$B$4:$B$210,0),MATCH('per month Consensus'!DI$4,'annual Consensus'!$C$3:$AE$3,0)))</f>
        <v>0</v>
      </c>
      <c r="DJ103" s="18">
        <f>IF(ISNA(INDEX('annual Consensus'!$C$4:$AE$210,MATCH('per month Consensus'!$CE103,'annual Consensus'!$B$4:$B$210,0),MATCH('per month Consensus'!DJ$4,'annual Consensus'!$C$3:$AE$3,0))),"",INDEX('annual Consensus'!$C$4:$AE$210,MATCH('per month Consensus'!$CE103,'annual Consensus'!$B$4:$B$210,0),MATCH('per month Consensus'!DJ$4,'annual Consensus'!$C$3:$AE$3,0)))</f>
        <v>0</v>
      </c>
      <c r="DK103" s="18">
        <f>IF(ISNA(INDEX('annual Consensus'!$C$4:$AE$210,MATCH('per month Consensus'!$CE103,'annual Consensus'!$B$4:$B$210,0),MATCH('per month Consensus'!DK$4,'annual Consensus'!$C$3:$AE$3,0))),"",INDEX('annual Consensus'!$C$4:$AE$210,MATCH('per month Consensus'!$CE103,'annual Consensus'!$B$4:$B$210,0),MATCH('per month Consensus'!DK$4,'annual Consensus'!$C$3:$AE$3,0)))</f>
        <v>0</v>
      </c>
      <c r="DL103" s="18">
        <f>IF(ISNA(INDEX('annual Consensus'!$C$4:$AE$210,MATCH('per month Consensus'!$CE103,'annual Consensus'!$B$4:$B$210,0),MATCH('per month Consensus'!DL$4,'annual Consensus'!$C$3:$AE$3,0))),"",INDEX('annual Consensus'!$C$4:$AE$210,MATCH('per month Consensus'!$CE103,'annual Consensus'!$B$4:$B$210,0),MATCH('per month Consensus'!DL$4,'annual Consensus'!$C$3:$AE$3,0)))</f>
        <v>0</v>
      </c>
      <c r="DM103" s="18">
        <f>IF(ISNA(INDEX('annual Consensus'!$C$4:$AE$210,MATCH('per month Consensus'!$CE103,'annual Consensus'!$B$4:$B$210,0),MATCH('per month Consensus'!DM$4,'annual Consensus'!$C$3:$AE$3,0))),"",INDEX('annual Consensus'!$C$4:$AE$210,MATCH('per month Consensus'!$CE103,'annual Consensus'!$B$4:$B$210,0),MATCH('per month Consensus'!DM$4,'annual Consensus'!$C$3:$AE$3,0)))</f>
        <v>0</v>
      </c>
      <c r="DN103" s="18">
        <f>IF(ISNA(INDEX('annual Consensus'!$C$4:$AE$210,MATCH('per month Consensus'!$CE103,'annual Consensus'!$B$4:$B$210,0),MATCH('per month Consensus'!DN$4,'annual Consensus'!$C$3:$AE$3,0))),"",INDEX('annual Consensus'!$C$4:$AE$210,MATCH('per month Consensus'!$CE103,'annual Consensus'!$B$4:$B$210,0),MATCH('per month Consensus'!DN$4,'annual Consensus'!$C$3:$AE$3,0)))</f>
        <v>0</v>
      </c>
      <c r="DO103" s="18">
        <f>IF(ISNA(INDEX('annual Consensus'!$C$4:$AE$210,MATCH('per month Consensus'!$CE103,'annual Consensus'!$B$4:$B$210,0),MATCH('per month Consensus'!DO$4,'annual Consensus'!$C$3:$AE$3,0))),"",INDEX('annual Consensus'!$C$4:$AE$210,MATCH('per month Consensus'!$CE103,'annual Consensus'!$B$4:$B$210,0),MATCH('per month Consensus'!DO$4,'annual Consensus'!$C$3:$AE$3,0)))</f>
        <v>0</v>
      </c>
      <c r="DR103" s="18">
        <f t="shared" si="36"/>
        <v>2.2997175851256491</v>
      </c>
      <c r="DS103" s="18" t="str">
        <f t="shared" si="37"/>
        <v/>
      </c>
      <c r="DT103" s="18" t="str">
        <f t="shared" si="38"/>
        <v/>
      </c>
      <c r="DU103" s="18" t="str">
        <f t="shared" si="39"/>
        <v/>
      </c>
      <c r="DV103" s="18">
        <f t="shared" si="40"/>
        <v>2.210926479222576</v>
      </c>
      <c r="DW103" s="18" t="str">
        <f t="shared" si="41"/>
        <v/>
      </c>
      <c r="DX103" s="18" t="str">
        <f t="shared" si="42"/>
        <v/>
      </c>
      <c r="DY103" s="18" t="str">
        <f t="shared" si="43"/>
        <v/>
      </c>
      <c r="DZ103" s="18" t="str">
        <f t="shared" si="44"/>
        <v/>
      </c>
      <c r="EA103" s="18" t="str">
        <f t="shared" si="45"/>
        <v/>
      </c>
      <c r="EB103" s="18" t="str">
        <f t="shared" si="46"/>
        <v/>
      </c>
      <c r="EC103" s="18" t="str">
        <f t="shared" si="47"/>
        <v/>
      </c>
      <c r="ED103" s="18" t="str">
        <f t="shared" si="48"/>
        <v/>
      </c>
      <c r="EE103" s="18" t="str">
        <f t="shared" si="49"/>
        <v/>
      </c>
      <c r="EF103" s="18" t="str">
        <f t="shared" si="50"/>
        <v/>
      </c>
      <c r="EG103" s="18" t="str">
        <f t="shared" si="51"/>
        <v/>
      </c>
      <c r="EH103" s="18" t="str">
        <f t="shared" si="52"/>
        <v/>
      </c>
      <c r="EI103" s="18" t="str">
        <f t="shared" si="53"/>
        <v/>
      </c>
      <c r="EJ103" s="18" t="str">
        <f t="shared" si="54"/>
        <v/>
      </c>
      <c r="EK103" s="18" t="str">
        <f t="shared" si="55"/>
        <v/>
      </c>
      <c r="EL103" s="18" t="str">
        <f t="shared" si="56"/>
        <v/>
      </c>
      <c r="EM103" s="18" t="str">
        <f t="shared" si="57"/>
        <v/>
      </c>
      <c r="EN103" s="18" t="str">
        <f t="shared" si="58"/>
        <v/>
      </c>
      <c r="EO103" s="18" t="str">
        <f t="shared" si="59"/>
        <v/>
      </c>
      <c r="EP103" s="18" t="str">
        <f t="shared" si="60"/>
        <v/>
      </c>
      <c r="EQ103" s="18" t="str">
        <f t="shared" si="61"/>
        <v/>
      </c>
      <c r="ER103" s="18" t="str">
        <f t="shared" si="62"/>
        <v/>
      </c>
      <c r="ES103" s="18" t="str">
        <f t="shared" si="63"/>
        <v/>
      </c>
      <c r="ET103" s="18" t="str">
        <f t="shared" si="64"/>
        <v/>
      </c>
      <c r="EV103" s="86">
        <v>38961</v>
      </c>
      <c r="EW103" s="57" t="str">
        <f>IF(ISNA(VLOOKUP('per month Consensus'!$EV103,'5y averages Consensus'!$AG$9:$AK$36,'per month Consensus'!EW$2,FALSE)),"",VLOOKUP('per month Consensus'!$EV103,'5y averages Consensus'!$AG$9:$AK$36,'per month Consensus'!EW$2,FALSE))</f>
        <v/>
      </c>
      <c r="EX103" s="48" t="str">
        <f>IF(ISNA(VLOOKUP('per month Consensus'!$EV103,'5y averages Consensus'!$AG$9:$AK$36,'per month Consensus'!EX$2,FALSE)),"",VLOOKUP('per month Consensus'!$EV103,'5y averages Consensus'!$AG$9:$AK$36,'per month Consensus'!EX$2,FALSE))</f>
        <v/>
      </c>
      <c r="EY103" s="48" t="str">
        <f>IF(ISNA(VLOOKUP('per month Consensus'!$EV103,'5y averages Consensus'!$AG$9:$AK$36,'per month Consensus'!EY$2,FALSE)),"",VLOOKUP('per month Consensus'!$EV103,'5y averages Consensus'!$AG$9:$AK$36,'per month Consensus'!EY$2,FALSE))</f>
        <v/>
      </c>
      <c r="EZ103" s="49" t="str">
        <f>IF(ISNA(VLOOKUP('per month Consensus'!$EV103,'5y averages Consensus'!$AG$9:$AK$36,'per month Consensus'!EZ$2,FALSE)),"",VLOOKUP('per month Consensus'!$EV103,'5y averages Consensus'!$AG$9:$AK$36,'per month Consensus'!EZ$2,FALSE))</f>
        <v/>
      </c>
      <c r="FB103" s="53" t="str">
        <f t="shared" si="65"/>
        <v/>
      </c>
      <c r="FC103" s="53" t="str">
        <f t="shared" si="66"/>
        <v/>
      </c>
      <c r="FD103" s="53" t="str">
        <f t="shared" si="67"/>
        <v/>
      </c>
      <c r="FE103" s="53" t="str">
        <f t="shared" si="68"/>
        <v/>
      </c>
    </row>
    <row r="104" spans="2:161" x14ac:dyDescent="0.25">
      <c r="B104" s="22">
        <v>37773</v>
      </c>
      <c r="C104" s="18">
        <f>VLOOKUP($B104,'Data Consensus annual'!$BH$9:$BN$215,'per month Consensus'!C$1, FALSE)</f>
        <v>1.9012328795486459</v>
      </c>
      <c r="D104" s="18">
        <f>VLOOKUP($B104,'Data Consensus annual'!$BH$9:$BN$215,'per month Consensus'!D$1, FALSE)</f>
        <v>1.450123924069789</v>
      </c>
      <c r="E104" s="18" t="str">
        <f>VLOOKUP($B104,'Data Consensus annual'!$BH$9:$BN$215,'per month Consensus'!E$1)</f>
        <v/>
      </c>
      <c r="F104" s="18">
        <f>VLOOKUP($B104,'quarters Consensus'!$FV$9:$GC$60,'per month Consensus'!J$1, FALSE)</f>
        <v>1.8</v>
      </c>
      <c r="G104" s="18">
        <f>VLOOKUP($B104,'quarters Consensus'!$FV$9:$GC$60,'per month Consensus'!K$1, FALSE)</f>
        <v>1.6</v>
      </c>
      <c r="H104" s="18">
        <f>VLOOKUP($B104,'quarters Consensus'!$FV$9:$GC$60,'per month Consensus'!L$1, FALSE)</f>
        <v>1.2</v>
      </c>
      <c r="I104" s="18">
        <f>VLOOKUP($B104,'quarters Consensus'!$FV$9:$GC$60,'per month Consensus'!M$1, FALSE)</f>
        <v>1.3</v>
      </c>
      <c r="J104" s="18">
        <f>VLOOKUP($B104,'quarters Consensus'!$FV$9:$GC$60,'per month Consensus'!N$1, FALSE)</f>
        <v>1.5</v>
      </c>
      <c r="K104" s="18">
        <f>VLOOKUP($B104,'quarters Consensus'!$FV$9:$GC$60,'per month Consensus'!O$1, FALSE)</f>
        <v>1.6</v>
      </c>
      <c r="L104" s="18"/>
      <c r="CE104" s="14">
        <v>38991</v>
      </c>
      <c r="CF104" s="18" t="str">
        <f>IF(ISNA(VLOOKUP($CE104,'quarters Consensus'!$FV$9:$GC$60,'per month Consensus'!J$1,FALSE)),"",VLOOKUP($CE104,'quarters Consensus'!$FV$9:$GC$60,'per month Consensus'!J$1,FALSE))</f>
        <v/>
      </c>
      <c r="CG104" s="18" t="str">
        <f>IF(ISNA(VLOOKUP($CE104,'quarters Consensus'!$FV$9:$GC$60,'per month Consensus'!K$1,FALSE)),"",VLOOKUP($CE104,'quarters Consensus'!$FV$9:$GC$60,'per month Consensus'!K$1,FALSE))</f>
        <v/>
      </c>
      <c r="CH104" s="18" t="str">
        <f>IF(ISNA(VLOOKUP($CE104,'quarters Consensus'!$FV$9:$GC$60,'per month Consensus'!L$1,FALSE)),"",VLOOKUP($CE104,'quarters Consensus'!$FV$9:$GC$60,'per month Consensus'!L$1,FALSE))</f>
        <v/>
      </c>
      <c r="CI104" s="18" t="str">
        <f>IF(ISNA(VLOOKUP($CE104,'quarters Consensus'!$FV$9:$GC$60,'per month Consensus'!M$1,FALSE)),"",VLOOKUP($CE104,'quarters Consensus'!$FV$9:$GC$60,'per month Consensus'!M$1,FALSE))</f>
        <v/>
      </c>
      <c r="CJ104" s="18" t="str">
        <f>IF(ISNA(VLOOKUP($CE104,'quarters Consensus'!$FV$9:$GC$60,'per month Consensus'!N$1,FALSE)),"",VLOOKUP($CE104,'quarters Consensus'!$FV$9:$GC$60,'per month Consensus'!N$1,FALSE))</f>
        <v/>
      </c>
      <c r="CK104" s="18" t="str">
        <f>IF(ISNA(VLOOKUP($CE104,'quarters Consensus'!$FV$9:$GC$60,'per month Consensus'!O$1,FALSE)),"",VLOOKUP($CE104,'quarters Consensus'!$FV$9:$GC$60,'per month Consensus'!O$1,FALSE))</f>
        <v/>
      </c>
      <c r="CL104" s="18" t="str">
        <f>IF(ISNA(VLOOKUP($CE104,'quarters Consensus'!$FV$9:$GC$60,'per month Consensus'!P$1,FALSE)),"",VLOOKUP($CE104,'quarters Consensus'!$FV$9:$GC$60,'per month Consensus'!P$1,FALSE))</f>
        <v/>
      </c>
      <c r="CM104" s="18">
        <f>IF(ISNA(INDEX('annual Consensus'!$C$4:$AE$210,MATCH('per month Consensus'!$CE104,'annual Consensus'!$B$4:$B$210,0),MATCH('per month Consensus'!CM$4,'annual Consensus'!$C$3:$AE$3,0))),"",INDEX('annual Consensus'!$C$4:$AE$210,MATCH('per month Consensus'!$CE104,'annual Consensus'!$B$4:$B$210,0),MATCH('per month Consensus'!CM$4,'annual Consensus'!$C$3:$AE$3,0)))</f>
        <v>2.2516744762839709</v>
      </c>
      <c r="CN104" s="18">
        <f>IF(ISNA(INDEX('annual Consensus'!$C$4:$AE$210,MATCH('per month Consensus'!$CE104,'annual Consensus'!$B$4:$B$210,0),MATCH('per month Consensus'!CN$4,'annual Consensus'!$C$3:$AE$3,0))),"",INDEX('annual Consensus'!$C$4:$AE$210,MATCH('per month Consensus'!$CE104,'annual Consensus'!$B$4:$B$210,0),MATCH('per month Consensus'!CN$4,'annual Consensus'!$C$3:$AE$3,0)))</f>
        <v>0</v>
      </c>
      <c r="CO104" s="18">
        <f>IF(ISNA(INDEX('annual Consensus'!$C$4:$AE$210,MATCH('per month Consensus'!$CE104,'annual Consensus'!$B$4:$B$210,0),MATCH('per month Consensus'!CO$4,'annual Consensus'!$C$3:$AE$3,0))),"",INDEX('annual Consensus'!$C$4:$AE$210,MATCH('per month Consensus'!$CE104,'annual Consensus'!$B$4:$B$210,0),MATCH('per month Consensus'!CO$4,'annual Consensus'!$C$3:$AE$3,0)))</f>
        <v>0</v>
      </c>
      <c r="CP104" s="18">
        <f>IF(ISNA(INDEX('annual Consensus'!$C$4:$AE$210,MATCH('per month Consensus'!$CE104,'annual Consensus'!$B$4:$B$210,0),MATCH('per month Consensus'!CP$4,'annual Consensus'!$C$3:$AE$3,0))),"",INDEX('annual Consensus'!$C$4:$AE$210,MATCH('per month Consensus'!$CE104,'annual Consensus'!$B$4:$B$210,0),MATCH('per month Consensus'!CP$4,'annual Consensus'!$C$3:$AE$3,0)))</f>
        <v>2.1999888781405601</v>
      </c>
      <c r="CQ104" s="18">
        <f>IF(ISNA(INDEX('annual Consensus'!$C$4:$AE$210,MATCH('per month Consensus'!$CE104,'annual Consensus'!$B$4:$B$210,0),MATCH('per month Consensus'!CQ$4,'annual Consensus'!$C$3:$AE$3,0))),"",INDEX('annual Consensus'!$C$4:$AE$210,MATCH('per month Consensus'!$CE104,'annual Consensus'!$B$4:$B$210,0),MATCH('per month Consensus'!CQ$4,'annual Consensus'!$C$3:$AE$3,0)))</f>
        <v>0</v>
      </c>
      <c r="CR104" s="18">
        <f>IF(ISNA(INDEX('annual Consensus'!$C$4:$AE$210,MATCH('per month Consensus'!$CE104,'annual Consensus'!$B$4:$B$210,0),MATCH('per month Consensus'!CR$4,'annual Consensus'!$C$3:$AE$3,0))),"",INDEX('annual Consensus'!$C$4:$AE$210,MATCH('per month Consensus'!$CE104,'annual Consensus'!$B$4:$B$210,0),MATCH('per month Consensus'!CR$4,'annual Consensus'!$C$3:$AE$3,0)))</f>
        <v>0</v>
      </c>
      <c r="CS104" s="18">
        <f>IF(ISNA(INDEX('annual Consensus'!$C$4:$AE$210,MATCH('per month Consensus'!$CE104,'annual Consensus'!$B$4:$B$210,0),MATCH('per month Consensus'!CS$4,'annual Consensus'!$C$3:$AE$3,0))),"",INDEX('annual Consensus'!$C$4:$AE$210,MATCH('per month Consensus'!$CE104,'annual Consensus'!$B$4:$B$210,0),MATCH('per month Consensus'!CS$4,'annual Consensus'!$C$3:$AE$3,0)))</f>
        <v>0</v>
      </c>
      <c r="CT104" s="18">
        <f>IF(ISNA(INDEX('annual Consensus'!$C$4:$AE$210,MATCH('per month Consensus'!$CE104,'annual Consensus'!$B$4:$B$210,0),MATCH('per month Consensus'!CT$4,'annual Consensus'!$C$3:$AE$3,0))),"",INDEX('annual Consensus'!$C$4:$AE$210,MATCH('per month Consensus'!$CE104,'annual Consensus'!$B$4:$B$210,0),MATCH('per month Consensus'!CT$4,'annual Consensus'!$C$3:$AE$3,0)))</f>
        <v>0</v>
      </c>
      <c r="CU104" s="18">
        <f>IF(ISNA(INDEX('annual Consensus'!$C$4:$AE$210,MATCH('per month Consensus'!$CE104,'annual Consensus'!$B$4:$B$210,0),MATCH('per month Consensus'!CU$4,'annual Consensus'!$C$3:$AE$3,0))),"",INDEX('annual Consensus'!$C$4:$AE$210,MATCH('per month Consensus'!$CE104,'annual Consensus'!$B$4:$B$210,0),MATCH('per month Consensus'!CU$4,'annual Consensus'!$C$3:$AE$3,0)))</f>
        <v>0</v>
      </c>
      <c r="CV104" s="18">
        <f>IF(ISNA(INDEX('annual Consensus'!$C$4:$AE$210,MATCH('per month Consensus'!$CE104,'annual Consensus'!$B$4:$B$210,0),MATCH('per month Consensus'!CV$4,'annual Consensus'!$C$3:$AE$3,0))),"",INDEX('annual Consensus'!$C$4:$AE$210,MATCH('per month Consensus'!$CE104,'annual Consensus'!$B$4:$B$210,0),MATCH('per month Consensus'!CV$4,'annual Consensus'!$C$3:$AE$3,0)))</f>
        <v>0</v>
      </c>
      <c r="CW104" s="18">
        <f>IF(ISNA(INDEX('annual Consensus'!$C$4:$AE$210,MATCH('per month Consensus'!$CE104,'annual Consensus'!$B$4:$B$210,0),MATCH('per month Consensus'!CW$4,'annual Consensus'!$C$3:$AE$3,0))),"",INDEX('annual Consensus'!$C$4:$AE$210,MATCH('per month Consensus'!$CE104,'annual Consensus'!$B$4:$B$210,0),MATCH('per month Consensus'!CW$4,'annual Consensus'!$C$3:$AE$3,0)))</f>
        <v>0</v>
      </c>
      <c r="CX104" s="18">
        <f>IF(ISNA(INDEX('annual Consensus'!$C$4:$AE$210,MATCH('per month Consensus'!$CE104,'annual Consensus'!$B$4:$B$210,0),MATCH('per month Consensus'!CX$4,'annual Consensus'!$C$3:$AE$3,0))),"",INDEX('annual Consensus'!$C$4:$AE$210,MATCH('per month Consensus'!$CE104,'annual Consensus'!$B$4:$B$210,0),MATCH('per month Consensus'!CX$4,'annual Consensus'!$C$3:$AE$3,0)))</f>
        <v>0</v>
      </c>
      <c r="CY104" s="18">
        <f>IF(ISNA(INDEX('annual Consensus'!$C$4:$AE$210,MATCH('per month Consensus'!$CE104,'annual Consensus'!$B$4:$B$210,0),MATCH('per month Consensus'!CY$4,'annual Consensus'!$C$3:$AE$3,0))),"",INDEX('annual Consensus'!$C$4:$AE$210,MATCH('per month Consensus'!$CE104,'annual Consensus'!$B$4:$B$210,0),MATCH('per month Consensus'!CY$4,'annual Consensus'!$C$3:$AE$3,0)))</f>
        <v>0</v>
      </c>
      <c r="CZ104" s="18">
        <f>IF(ISNA(INDEX('annual Consensus'!$C$4:$AE$210,MATCH('per month Consensus'!$CE104,'annual Consensus'!$B$4:$B$210,0),MATCH('per month Consensus'!CZ$4,'annual Consensus'!$C$3:$AE$3,0))),"",INDEX('annual Consensus'!$C$4:$AE$210,MATCH('per month Consensus'!$CE104,'annual Consensus'!$B$4:$B$210,0),MATCH('per month Consensus'!CZ$4,'annual Consensus'!$C$3:$AE$3,0)))</f>
        <v>1.9041305803571431</v>
      </c>
      <c r="DA104" s="18">
        <f>IF(ISNA(INDEX('annual Consensus'!$C$4:$AE$210,MATCH('per month Consensus'!$CE104,'annual Consensus'!$B$4:$B$210,0),MATCH('per month Consensus'!DA$4,'annual Consensus'!$C$3:$AE$3,0))),"",INDEX('annual Consensus'!$C$4:$AE$210,MATCH('per month Consensus'!$CE104,'annual Consensus'!$B$4:$B$210,0),MATCH('per month Consensus'!DA$4,'annual Consensus'!$C$3:$AE$3,0)))</f>
        <v>0</v>
      </c>
      <c r="DB104" s="18">
        <f>IF(ISNA(INDEX('annual Consensus'!$C$4:$AE$210,MATCH('per month Consensus'!$CE104,'annual Consensus'!$B$4:$B$210,0),MATCH('per month Consensus'!DB$4,'annual Consensus'!$C$3:$AE$3,0))),"",INDEX('annual Consensus'!$C$4:$AE$210,MATCH('per month Consensus'!$CE104,'annual Consensus'!$B$4:$B$210,0),MATCH('per month Consensus'!DB$4,'annual Consensus'!$C$3:$AE$3,0)))</f>
        <v>0</v>
      </c>
      <c r="DC104" s="18">
        <f>IF(ISNA(INDEX('annual Consensus'!$C$4:$AE$210,MATCH('per month Consensus'!$CE104,'annual Consensus'!$B$4:$B$210,0),MATCH('per month Consensus'!DC$4,'annual Consensus'!$C$3:$AE$3,0))),"",INDEX('annual Consensus'!$C$4:$AE$210,MATCH('per month Consensus'!$CE104,'annual Consensus'!$B$4:$B$210,0),MATCH('per month Consensus'!DC$4,'annual Consensus'!$C$3:$AE$3,0)))</f>
        <v>0</v>
      </c>
      <c r="DD104" s="18">
        <f>IF(ISNA(INDEX('annual Consensus'!$C$4:$AE$210,MATCH('per month Consensus'!$CE104,'annual Consensus'!$B$4:$B$210,0),MATCH('per month Consensus'!DD$4,'annual Consensus'!$C$3:$AE$3,0))),"",INDEX('annual Consensus'!$C$4:$AE$210,MATCH('per month Consensus'!$CE104,'annual Consensus'!$B$4:$B$210,0),MATCH('per month Consensus'!DD$4,'annual Consensus'!$C$3:$AE$3,0)))</f>
        <v>1.9454345238095241</v>
      </c>
      <c r="DE104" s="18">
        <f>IF(ISNA(INDEX('annual Consensus'!$C$4:$AE$210,MATCH('per month Consensus'!$CE104,'annual Consensus'!$B$4:$B$210,0),MATCH('per month Consensus'!DE$4,'annual Consensus'!$C$3:$AE$3,0))),"",INDEX('annual Consensus'!$C$4:$AE$210,MATCH('per month Consensus'!$CE104,'annual Consensus'!$B$4:$B$210,0),MATCH('per month Consensus'!DE$4,'annual Consensus'!$C$3:$AE$3,0)))</f>
        <v>0</v>
      </c>
      <c r="DF104" s="18">
        <f>IF(ISNA(INDEX('annual Consensus'!$C$4:$AE$210,MATCH('per month Consensus'!$CE104,'annual Consensus'!$B$4:$B$210,0),MATCH('per month Consensus'!DF$4,'annual Consensus'!$C$3:$AE$3,0))),"",INDEX('annual Consensus'!$C$4:$AE$210,MATCH('per month Consensus'!$CE104,'annual Consensus'!$B$4:$B$210,0),MATCH('per month Consensus'!DF$4,'annual Consensus'!$C$3:$AE$3,0)))</f>
        <v>0</v>
      </c>
      <c r="DG104" s="18">
        <f>IF(ISNA(INDEX('annual Consensus'!$C$4:$AE$210,MATCH('per month Consensus'!$CE104,'annual Consensus'!$B$4:$B$210,0),MATCH('per month Consensus'!DG$4,'annual Consensus'!$C$3:$AE$3,0))),"",INDEX('annual Consensus'!$C$4:$AE$210,MATCH('per month Consensus'!$CE104,'annual Consensus'!$B$4:$B$210,0),MATCH('per month Consensus'!DG$4,'annual Consensus'!$C$3:$AE$3,0)))</f>
        <v>0</v>
      </c>
      <c r="DH104" s="18">
        <f>IF(ISNA(INDEX('annual Consensus'!$C$4:$AE$210,MATCH('per month Consensus'!$CE104,'annual Consensus'!$B$4:$B$210,0),MATCH('per month Consensus'!DH$4,'annual Consensus'!$C$3:$AE$3,0))),"",INDEX('annual Consensus'!$C$4:$AE$210,MATCH('per month Consensus'!$CE104,'annual Consensus'!$B$4:$B$210,0),MATCH('per month Consensus'!DH$4,'annual Consensus'!$C$3:$AE$3,0)))</f>
        <v>1.922085459183674</v>
      </c>
      <c r="DI104" s="18">
        <f>IF(ISNA(INDEX('annual Consensus'!$C$4:$AE$210,MATCH('per month Consensus'!$CE104,'annual Consensus'!$B$4:$B$210,0),MATCH('per month Consensus'!DI$4,'annual Consensus'!$C$3:$AE$3,0))),"",INDEX('annual Consensus'!$C$4:$AE$210,MATCH('per month Consensus'!$CE104,'annual Consensus'!$B$4:$B$210,0),MATCH('per month Consensus'!DI$4,'annual Consensus'!$C$3:$AE$3,0)))</f>
        <v>0</v>
      </c>
      <c r="DJ104" s="18">
        <f>IF(ISNA(INDEX('annual Consensus'!$C$4:$AE$210,MATCH('per month Consensus'!$CE104,'annual Consensus'!$B$4:$B$210,0),MATCH('per month Consensus'!DJ$4,'annual Consensus'!$C$3:$AE$3,0))),"",INDEX('annual Consensus'!$C$4:$AE$210,MATCH('per month Consensus'!$CE104,'annual Consensus'!$B$4:$B$210,0),MATCH('per month Consensus'!DJ$4,'annual Consensus'!$C$3:$AE$3,0)))</f>
        <v>0</v>
      </c>
      <c r="DK104" s="18">
        <f>IF(ISNA(INDEX('annual Consensus'!$C$4:$AE$210,MATCH('per month Consensus'!$CE104,'annual Consensus'!$B$4:$B$210,0),MATCH('per month Consensus'!DK$4,'annual Consensus'!$C$3:$AE$3,0))),"",INDEX('annual Consensus'!$C$4:$AE$210,MATCH('per month Consensus'!$CE104,'annual Consensus'!$B$4:$B$210,0),MATCH('per month Consensus'!DK$4,'annual Consensus'!$C$3:$AE$3,0)))</f>
        <v>0</v>
      </c>
      <c r="DL104" s="18">
        <f>IF(ISNA(INDEX('annual Consensus'!$C$4:$AE$210,MATCH('per month Consensus'!$CE104,'annual Consensus'!$B$4:$B$210,0),MATCH('per month Consensus'!DL$4,'annual Consensus'!$C$3:$AE$3,0))),"",INDEX('annual Consensus'!$C$4:$AE$210,MATCH('per month Consensus'!$CE104,'annual Consensus'!$B$4:$B$210,0),MATCH('per month Consensus'!DL$4,'annual Consensus'!$C$3:$AE$3,0)))</f>
        <v>1.925</v>
      </c>
      <c r="DM104" s="18">
        <f>IF(ISNA(INDEX('annual Consensus'!$C$4:$AE$210,MATCH('per month Consensus'!$CE104,'annual Consensus'!$B$4:$B$210,0),MATCH('per month Consensus'!DM$4,'annual Consensus'!$C$3:$AE$3,0))),"",INDEX('annual Consensus'!$C$4:$AE$210,MATCH('per month Consensus'!$CE104,'annual Consensus'!$B$4:$B$210,0),MATCH('per month Consensus'!DM$4,'annual Consensus'!$C$3:$AE$3,0)))</f>
        <v>0</v>
      </c>
      <c r="DN104" s="18">
        <f>IF(ISNA(INDEX('annual Consensus'!$C$4:$AE$210,MATCH('per month Consensus'!$CE104,'annual Consensus'!$B$4:$B$210,0),MATCH('per month Consensus'!DN$4,'annual Consensus'!$C$3:$AE$3,0))),"",INDEX('annual Consensus'!$C$4:$AE$210,MATCH('per month Consensus'!$CE104,'annual Consensus'!$B$4:$B$210,0),MATCH('per month Consensus'!DN$4,'annual Consensus'!$C$3:$AE$3,0)))</f>
        <v>0</v>
      </c>
      <c r="DO104" s="18">
        <f>IF(ISNA(INDEX('annual Consensus'!$C$4:$AE$210,MATCH('per month Consensus'!$CE104,'annual Consensus'!$B$4:$B$210,0),MATCH('per month Consensus'!DO$4,'annual Consensus'!$C$3:$AE$3,0))),"",INDEX('annual Consensus'!$C$4:$AE$210,MATCH('per month Consensus'!$CE104,'annual Consensus'!$B$4:$B$210,0),MATCH('per month Consensus'!DO$4,'annual Consensus'!$C$3:$AE$3,0)))</f>
        <v>0</v>
      </c>
      <c r="DR104" s="18">
        <f t="shared" si="36"/>
        <v>2.2516744762839709</v>
      </c>
      <c r="DS104" s="18" t="str">
        <f t="shared" si="37"/>
        <v/>
      </c>
      <c r="DT104" s="18" t="str">
        <f t="shared" si="38"/>
        <v/>
      </c>
      <c r="DU104" s="18">
        <f t="shared" si="39"/>
        <v>2.1999888781405601</v>
      </c>
      <c r="DV104" s="18" t="str">
        <f t="shared" si="40"/>
        <v/>
      </c>
      <c r="DW104" s="18" t="str">
        <f t="shared" si="41"/>
        <v/>
      </c>
      <c r="DX104" s="18" t="str">
        <f t="shared" si="42"/>
        <v/>
      </c>
      <c r="DY104" s="18" t="str">
        <f t="shared" si="43"/>
        <v/>
      </c>
      <c r="DZ104" s="18" t="str">
        <f t="shared" si="44"/>
        <v/>
      </c>
      <c r="EA104" s="18" t="str">
        <f t="shared" si="45"/>
        <v/>
      </c>
      <c r="EB104" s="18" t="str">
        <f t="shared" si="46"/>
        <v/>
      </c>
      <c r="EC104" s="18" t="str">
        <f t="shared" si="47"/>
        <v/>
      </c>
      <c r="ED104" s="18" t="str">
        <f t="shared" si="48"/>
        <v/>
      </c>
      <c r="EE104" s="18">
        <f t="shared" si="49"/>
        <v>1.9041305803571431</v>
      </c>
      <c r="EF104" s="18" t="str">
        <f t="shared" si="50"/>
        <v/>
      </c>
      <c r="EG104" s="18" t="str">
        <f t="shared" si="51"/>
        <v/>
      </c>
      <c r="EH104" s="18" t="str">
        <f t="shared" si="52"/>
        <v/>
      </c>
      <c r="EI104" s="18">
        <f t="shared" si="53"/>
        <v>1.9454345238095241</v>
      </c>
      <c r="EJ104" s="18" t="str">
        <f t="shared" si="54"/>
        <v/>
      </c>
      <c r="EK104" s="18" t="str">
        <f t="shared" si="55"/>
        <v/>
      </c>
      <c r="EL104" s="18" t="str">
        <f t="shared" si="56"/>
        <v/>
      </c>
      <c r="EM104" s="18">
        <f t="shared" si="57"/>
        <v>1.922085459183674</v>
      </c>
      <c r="EN104" s="18" t="str">
        <f t="shared" si="58"/>
        <v/>
      </c>
      <c r="EO104" s="18" t="str">
        <f t="shared" si="59"/>
        <v/>
      </c>
      <c r="EP104" s="18" t="str">
        <f t="shared" si="60"/>
        <v/>
      </c>
      <c r="EQ104" s="18">
        <f t="shared" si="61"/>
        <v>1.925</v>
      </c>
      <c r="ER104" s="18" t="str">
        <f t="shared" si="62"/>
        <v/>
      </c>
      <c r="ES104" s="18" t="str">
        <f t="shared" si="63"/>
        <v/>
      </c>
      <c r="ET104" s="18" t="str">
        <f t="shared" si="64"/>
        <v/>
      </c>
      <c r="EV104" s="86">
        <v>38991</v>
      </c>
      <c r="EW104" s="57">
        <f>IF(ISNA(VLOOKUP('per month Consensus'!$EV104,'5y averages Consensus'!$AG$9:$AK$36,'per month Consensus'!EW$2,FALSE)),"",VLOOKUP('per month Consensus'!$EV104,'5y averages Consensus'!$AG$9:$AK$36,'per month Consensus'!EW$2,FALSE))</f>
        <v>0</v>
      </c>
      <c r="EX104" s="48">
        <f>IF(ISNA(VLOOKUP('per month Consensus'!$EV104,'5y averages Consensus'!$AG$9:$AK$36,'per month Consensus'!EX$2,FALSE)),"",VLOOKUP('per month Consensus'!$EV104,'5y averages Consensus'!$AG$9:$AK$36,'per month Consensus'!EX$2,FALSE))</f>
        <v>1.89</v>
      </c>
      <c r="EY104" s="48">
        <f>IF(ISNA(VLOOKUP('per month Consensus'!$EV104,'5y averages Consensus'!$AG$9:$AK$36,'per month Consensus'!EY$2,FALSE)),"",VLOOKUP('per month Consensus'!$EV104,'5y averages Consensus'!$AG$9:$AK$36,'per month Consensus'!EY$2,FALSE))</f>
        <v>0</v>
      </c>
      <c r="EZ104" s="49">
        <f>IF(ISNA(VLOOKUP('per month Consensus'!$EV104,'5y averages Consensus'!$AG$9:$AK$36,'per month Consensus'!EZ$2,FALSE)),"",VLOOKUP('per month Consensus'!$EV104,'5y averages Consensus'!$AG$9:$AK$36,'per month Consensus'!EZ$2,FALSE))</f>
        <v>0</v>
      </c>
      <c r="FB104" s="53" t="str">
        <f t="shared" si="65"/>
        <v/>
      </c>
      <c r="FC104" s="18">
        <f t="shared" si="66"/>
        <v>1.89</v>
      </c>
      <c r="FD104" s="53" t="str">
        <f t="shared" si="67"/>
        <v/>
      </c>
      <c r="FE104" s="53" t="str">
        <f t="shared" si="68"/>
        <v/>
      </c>
    </row>
    <row r="105" spans="2:161" x14ac:dyDescent="0.25">
      <c r="B105" s="22">
        <v>38139</v>
      </c>
      <c r="C105" s="18">
        <f>VLOOKUP($B105,'Data Consensus annual'!$BH$9:$BN$215,'per month Consensus'!C$1, FALSE)</f>
        <v>2.0201426371087101</v>
      </c>
      <c r="D105" s="18">
        <f>VLOOKUP($B105,'Data Consensus annual'!$BH$9:$BN$215,'per month Consensus'!D$1, FALSE)</f>
        <v>1.7149564974012819</v>
      </c>
      <c r="E105" s="18" t="str">
        <f>VLOOKUP($B105,'Data Consensus annual'!$BH$9:$BN$215,'per month Consensus'!E$1)</f>
        <v/>
      </c>
      <c r="F105" s="18">
        <f>VLOOKUP($B105,'quarters Consensus'!$FV$9:$GC$60,'per month Consensus'!J$1, FALSE)</f>
        <v>2.1</v>
      </c>
      <c r="G105" s="18">
        <f>VLOOKUP($B105,'quarters Consensus'!$FV$9:$GC$60,'per month Consensus'!K$1, FALSE)</f>
        <v>2.1</v>
      </c>
      <c r="H105" s="18">
        <f>VLOOKUP($B105,'quarters Consensus'!$FV$9:$GC$60,'per month Consensus'!L$1, FALSE)</f>
        <v>1.9</v>
      </c>
      <c r="I105" s="18">
        <f>VLOOKUP($B105,'quarters Consensus'!$FV$9:$GC$60,'per month Consensus'!M$1, FALSE)</f>
        <v>1.6</v>
      </c>
      <c r="J105" s="18">
        <f>VLOOKUP($B105,'quarters Consensus'!$FV$9:$GC$60,'per month Consensus'!N$1, FALSE)</f>
        <v>1.7</v>
      </c>
      <c r="K105" s="18">
        <f>VLOOKUP($B105,'quarters Consensus'!$FV$9:$GC$60,'per month Consensus'!O$1, FALSE)</f>
        <v>1.7</v>
      </c>
      <c r="L105" s="18"/>
      <c r="CE105" s="14">
        <v>39022</v>
      </c>
      <c r="CF105" s="18" t="str">
        <f>IF(ISNA(VLOOKUP($CE105,'quarters Consensus'!$FV$9:$GC$60,'per month Consensus'!J$1,FALSE)),"",VLOOKUP($CE105,'quarters Consensus'!$FV$9:$GC$60,'per month Consensus'!J$1,FALSE))</f>
        <v/>
      </c>
      <c r="CG105" s="18" t="str">
        <f>IF(ISNA(VLOOKUP($CE105,'quarters Consensus'!$FV$9:$GC$60,'per month Consensus'!K$1,FALSE)),"",VLOOKUP($CE105,'quarters Consensus'!$FV$9:$GC$60,'per month Consensus'!K$1,FALSE))</f>
        <v/>
      </c>
      <c r="CH105" s="18" t="str">
        <f>IF(ISNA(VLOOKUP($CE105,'quarters Consensus'!$FV$9:$GC$60,'per month Consensus'!L$1,FALSE)),"",VLOOKUP($CE105,'quarters Consensus'!$FV$9:$GC$60,'per month Consensus'!L$1,FALSE))</f>
        <v/>
      </c>
      <c r="CI105" s="18" t="str">
        <f>IF(ISNA(VLOOKUP($CE105,'quarters Consensus'!$FV$9:$GC$60,'per month Consensus'!M$1,FALSE)),"",VLOOKUP($CE105,'quarters Consensus'!$FV$9:$GC$60,'per month Consensus'!M$1,FALSE))</f>
        <v/>
      </c>
      <c r="CJ105" s="18" t="str">
        <f>IF(ISNA(VLOOKUP($CE105,'quarters Consensus'!$FV$9:$GC$60,'per month Consensus'!N$1,FALSE)),"",VLOOKUP($CE105,'quarters Consensus'!$FV$9:$GC$60,'per month Consensus'!N$1,FALSE))</f>
        <v/>
      </c>
      <c r="CK105" s="18" t="str">
        <f>IF(ISNA(VLOOKUP($CE105,'quarters Consensus'!$FV$9:$GC$60,'per month Consensus'!O$1,FALSE)),"",VLOOKUP($CE105,'quarters Consensus'!$FV$9:$GC$60,'per month Consensus'!O$1,FALSE))</f>
        <v/>
      </c>
      <c r="CL105" s="18" t="str">
        <f>IF(ISNA(VLOOKUP($CE105,'quarters Consensus'!$FV$9:$GC$60,'per month Consensus'!P$1,FALSE)),"",VLOOKUP($CE105,'quarters Consensus'!$FV$9:$GC$60,'per month Consensus'!P$1,FALSE))</f>
        <v/>
      </c>
      <c r="CM105" s="18">
        <f>IF(ISNA(INDEX('annual Consensus'!$C$4:$AE$210,MATCH('per month Consensus'!$CE105,'annual Consensus'!$B$4:$B$210,0),MATCH('per month Consensus'!CM$4,'annual Consensus'!$C$3:$AE$3,0))),"",INDEX('annual Consensus'!$C$4:$AE$210,MATCH('per month Consensus'!$CE105,'annual Consensus'!$B$4:$B$210,0),MATCH('per month Consensus'!CM$4,'annual Consensus'!$C$3:$AE$3,0)))</f>
        <v>2.206803259449071</v>
      </c>
      <c r="CN105" s="18">
        <f>IF(ISNA(INDEX('annual Consensus'!$C$4:$AE$210,MATCH('per month Consensus'!$CE105,'annual Consensus'!$B$4:$B$210,0),MATCH('per month Consensus'!CN$4,'annual Consensus'!$C$3:$AE$3,0))),"",INDEX('annual Consensus'!$C$4:$AE$210,MATCH('per month Consensus'!$CE105,'annual Consensus'!$B$4:$B$210,0),MATCH('per month Consensus'!CN$4,'annual Consensus'!$C$3:$AE$3,0)))</f>
        <v>0</v>
      </c>
      <c r="CO105" s="18">
        <f>IF(ISNA(INDEX('annual Consensus'!$C$4:$AE$210,MATCH('per month Consensus'!$CE105,'annual Consensus'!$B$4:$B$210,0),MATCH('per month Consensus'!CO$4,'annual Consensus'!$C$3:$AE$3,0))),"",INDEX('annual Consensus'!$C$4:$AE$210,MATCH('per month Consensus'!$CE105,'annual Consensus'!$B$4:$B$210,0),MATCH('per month Consensus'!CO$4,'annual Consensus'!$C$3:$AE$3,0)))</f>
        <v>2.1395207501177071</v>
      </c>
      <c r="CP105" s="18">
        <f>IF(ISNA(INDEX('annual Consensus'!$C$4:$AE$210,MATCH('per month Consensus'!$CE105,'annual Consensus'!$B$4:$B$210,0),MATCH('per month Consensus'!CP$4,'annual Consensus'!$C$3:$AE$3,0))),"",INDEX('annual Consensus'!$C$4:$AE$210,MATCH('per month Consensus'!$CE105,'annual Consensus'!$B$4:$B$210,0),MATCH('per month Consensus'!CP$4,'annual Consensus'!$C$3:$AE$3,0)))</f>
        <v>0</v>
      </c>
      <c r="CQ105" s="18">
        <f>IF(ISNA(INDEX('annual Consensus'!$C$4:$AE$210,MATCH('per month Consensus'!$CE105,'annual Consensus'!$B$4:$B$210,0),MATCH('per month Consensus'!CQ$4,'annual Consensus'!$C$3:$AE$3,0))),"",INDEX('annual Consensus'!$C$4:$AE$210,MATCH('per month Consensus'!$CE105,'annual Consensus'!$B$4:$B$210,0),MATCH('per month Consensus'!CQ$4,'annual Consensus'!$C$3:$AE$3,0)))</f>
        <v>0</v>
      </c>
      <c r="CR105" s="18">
        <f>IF(ISNA(INDEX('annual Consensus'!$C$4:$AE$210,MATCH('per month Consensus'!$CE105,'annual Consensus'!$B$4:$B$210,0),MATCH('per month Consensus'!CR$4,'annual Consensus'!$C$3:$AE$3,0))),"",INDEX('annual Consensus'!$C$4:$AE$210,MATCH('per month Consensus'!$CE105,'annual Consensus'!$B$4:$B$210,0),MATCH('per month Consensus'!CR$4,'annual Consensus'!$C$3:$AE$3,0)))</f>
        <v>0</v>
      </c>
      <c r="CS105" s="18">
        <f>IF(ISNA(INDEX('annual Consensus'!$C$4:$AE$210,MATCH('per month Consensus'!$CE105,'annual Consensus'!$B$4:$B$210,0),MATCH('per month Consensus'!CS$4,'annual Consensus'!$C$3:$AE$3,0))),"",INDEX('annual Consensus'!$C$4:$AE$210,MATCH('per month Consensus'!$CE105,'annual Consensus'!$B$4:$B$210,0),MATCH('per month Consensus'!CS$4,'annual Consensus'!$C$3:$AE$3,0)))</f>
        <v>0</v>
      </c>
      <c r="CT105" s="18">
        <f>IF(ISNA(INDEX('annual Consensus'!$C$4:$AE$210,MATCH('per month Consensus'!$CE105,'annual Consensus'!$B$4:$B$210,0),MATCH('per month Consensus'!CT$4,'annual Consensus'!$C$3:$AE$3,0))),"",INDEX('annual Consensus'!$C$4:$AE$210,MATCH('per month Consensus'!$CE105,'annual Consensus'!$B$4:$B$210,0),MATCH('per month Consensus'!CT$4,'annual Consensus'!$C$3:$AE$3,0)))</f>
        <v>0</v>
      </c>
      <c r="CU105" s="18">
        <f>IF(ISNA(INDEX('annual Consensus'!$C$4:$AE$210,MATCH('per month Consensus'!$CE105,'annual Consensus'!$B$4:$B$210,0),MATCH('per month Consensus'!CU$4,'annual Consensus'!$C$3:$AE$3,0))),"",INDEX('annual Consensus'!$C$4:$AE$210,MATCH('per month Consensus'!$CE105,'annual Consensus'!$B$4:$B$210,0),MATCH('per month Consensus'!CU$4,'annual Consensus'!$C$3:$AE$3,0)))</f>
        <v>0</v>
      </c>
      <c r="CV105" s="18">
        <f>IF(ISNA(INDEX('annual Consensus'!$C$4:$AE$210,MATCH('per month Consensus'!$CE105,'annual Consensus'!$B$4:$B$210,0),MATCH('per month Consensus'!CV$4,'annual Consensus'!$C$3:$AE$3,0))),"",INDEX('annual Consensus'!$C$4:$AE$210,MATCH('per month Consensus'!$CE105,'annual Consensus'!$B$4:$B$210,0),MATCH('per month Consensus'!CV$4,'annual Consensus'!$C$3:$AE$3,0)))</f>
        <v>0</v>
      </c>
      <c r="CW105" s="18">
        <f>IF(ISNA(INDEX('annual Consensus'!$C$4:$AE$210,MATCH('per month Consensus'!$CE105,'annual Consensus'!$B$4:$B$210,0),MATCH('per month Consensus'!CW$4,'annual Consensus'!$C$3:$AE$3,0))),"",INDEX('annual Consensus'!$C$4:$AE$210,MATCH('per month Consensus'!$CE105,'annual Consensus'!$B$4:$B$210,0),MATCH('per month Consensus'!CW$4,'annual Consensus'!$C$3:$AE$3,0)))</f>
        <v>0</v>
      </c>
      <c r="CX105" s="18">
        <f>IF(ISNA(INDEX('annual Consensus'!$C$4:$AE$210,MATCH('per month Consensus'!$CE105,'annual Consensus'!$B$4:$B$210,0),MATCH('per month Consensus'!CX$4,'annual Consensus'!$C$3:$AE$3,0))),"",INDEX('annual Consensus'!$C$4:$AE$210,MATCH('per month Consensus'!$CE105,'annual Consensus'!$B$4:$B$210,0),MATCH('per month Consensus'!CX$4,'annual Consensus'!$C$3:$AE$3,0)))</f>
        <v>0</v>
      </c>
      <c r="CY105" s="18">
        <f>IF(ISNA(INDEX('annual Consensus'!$C$4:$AE$210,MATCH('per month Consensus'!$CE105,'annual Consensus'!$B$4:$B$210,0),MATCH('per month Consensus'!CY$4,'annual Consensus'!$C$3:$AE$3,0))),"",INDEX('annual Consensus'!$C$4:$AE$210,MATCH('per month Consensus'!$CE105,'annual Consensus'!$B$4:$B$210,0),MATCH('per month Consensus'!CY$4,'annual Consensus'!$C$3:$AE$3,0)))</f>
        <v>0</v>
      </c>
      <c r="CZ105" s="18">
        <f>IF(ISNA(INDEX('annual Consensus'!$C$4:$AE$210,MATCH('per month Consensus'!$CE105,'annual Consensus'!$B$4:$B$210,0),MATCH('per month Consensus'!CZ$4,'annual Consensus'!$C$3:$AE$3,0))),"",INDEX('annual Consensus'!$C$4:$AE$210,MATCH('per month Consensus'!$CE105,'annual Consensus'!$B$4:$B$210,0),MATCH('per month Consensus'!CZ$4,'annual Consensus'!$C$3:$AE$3,0)))</f>
        <v>0</v>
      </c>
      <c r="DA105" s="18">
        <f>IF(ISNA(INDEX('annual Consensus'!$C$4:$AE$210,MATCH('per month Consensus'!$CE105,'annual Consensus'!$B$4:$B$210,0),MATCH('per month Consensus'!DA$4,'annual Consensus'!$C$3:$AE$3,0))),"",INDEX('annual Consensus'!$C$4:$AE$210,MATCH('per month Consensus'!$CE105,'annual Consensus'!$B$4:$B$210,0),MATCH('per month Consensus'!DA$4,'annual Consensus'!$C$3:$AE$3,0)))</f>
        <v>0</v>
      </c>
      <c r="DB105" s="18">
        <f>IF(ISNA(INDEX('annual Consensus'!$C$4:$AE$210,MATCH('per month Consensus'!$CE105,'annual Consensus'!$B$4:$B$210,0),MATCH('per month Consensus'!DB$4,'annual Consensus'!$C$3:$AE$3,0))),"",INDEX('annual Consensus'!$C$4:$AE$210,MATCH('per month Consensus'!$CE105,'annual Consensus'!$B$4:$B$210,0),MATCH('per month Consensus'!DB$4,'annual Consensus'!$C$3:$AE$3,0)))</f>
        <v>0</v>
      </c>
      <c r="DC105" s="18">
        <f>IF(ISNA(INDEX('annual Consensus'!$C$4:$AE$210,MATCH('per month Consensus'!$CE105,'annual Consensus'!$B$4:$B$210,0),MATCH('per month Consensus'!DC$4,'annual Consensus'!$C$3:$AE$3,0))),"",INDEX('annual Consensus'!$C$4:$AE$210,MATCH('per month Consensus'!$CE105,'annual Consensus'!$B$4:$B$210,0),MATCH('per month Consensus'!DC$4,'annual Consensus'!$C$3:$AE$3,0)))</f>
        <v>0</v>
      </c>
      <c r="DD105" s="18">
        <f>IF(ISNA(INDEX('annual Consensus'!$C$4:$AE$210,MATCH('per month Consensus'!$CE105,'annual Consensus'!$B$4:$B$210,0),MATCH('per month Consensus'!DD$4,'annual Consensus'!$C$3:$AE$3,0))),"",INDEX('annual Consensus'!$C$4:$AE$210,MATCH('per month Consensus'!$CE105,'annual Consensus'!$B$4:$B$210,0),MATCH('per month Consensus'!DD$4,'annual Consensus'!$C$3:$AE$3,0)))</f>
        <v>0</v>
      </c>
      <c r="DE105" s="18">
        <f>IF(ISNA(INDEX('annual Consensus'!$C$4:$AE$210,MATCH('per month Consensus'!$CE105,'annual Consensus'!$B$4:$B$210,0),MATCH('per month Consensus'!DE$4,'annual Consensus'!$C$3:$AE$3,0))),"",INDEX('annual Consensus'!$C$4:$AE$210,MATCH('per month Consensus'!$CE105,'annual Consensus'!$B$4:$B$210,0),MATCH('per month Consensus'!DE$4,'annual Consensus'!$C$3:$AE$3,0)))</f>
        <v>0</v>
      </c>
      <c r="DF105" s="18">
        <f>IF(ISNA(INDEX('annual Consensus'!$C$4:$AE$210,MATCH('per month Consensus'!$CE105,'annual Consensus'!$B$4:$B$210,0),MATCH('per month Consensus'!DF$4,'annual Consensus'!$C$3:$AE$3,0))),"",INDEX('annual Consensus'!$C$4:$AE$210,MATCH('per month Consensus'!$CE105,'annual Consensus'!$B$4:$B$210,0),MATCH('per month Consensus'!DF$4,'annual Consensus'!$C$3:$AE$3,0)))</f>
        <v>0</v>
      </c>
      <c r="DG105" s="18">
        <f>IF(ISNA(INDEX('annual Consensus'!$C$4:$AE$210,MATCH('per month Consensus'!$CE105,'annual Consensus'!$B$4:$B$210,0),MATCH('per month Consensus'!DG$4,'annual Consensus'!$C$3:$AE$3,0))),"",INDEX('annual Consensus'!$C$4:$AE$210,MATCH('per month Consensus'!$CE105,'annual Consensus'!$B$4:$B$210,0),MATCH('per month Consensus'!DG$4,'annual Consensus'!$C$3:$AE$3,0)))</f>
        <v>0</v>
      </c>
      <c r="DH105" s="18">
        <f>IF(ISNA(INDEX('annual Consensus'!$C$4:$AE$210,MATCH('per month Consensus'!$CE105,'annual Consensus'!$B$4:$B$210,0),MATCH('per month Consensus'!DH$4,'annual Consensus'!$C$3:$AE$3,0))),"",INDEX('annual Consensus'!$C$4:$AE$210,MATCH('per month Consensus'!$CE105,'annual Consensus'!$B$4:$B$210,0),MATCH('per month Consensus'!DH$4,'annual Consensus'!$C$3:$AE$3,0)))</f>
        <v>0</v>
      </c>
      <c r="DI105" s="18">
        <f>IF(ISNA(INDEX('annual Consensus'!$C$4:$AE$210,MATCH('per month Consensus'!$CE105,'annual Consensus'!$B$4:$B$210,0),MATCH('per month Consensus'!DI$4,'annual Consensus'!$C$3:$AE$3,0))),"",INDEX('annual Consensus'!$C$4:$AE$210,MATCH('per month Consensus'!$CE105,'annual Consensus'!$B$4:$B$210,0),MATCH('per month Consensus'!DI$4,'annual Consensus'!$C$3:$AE$3,0)))</f>
        <v>0</v>
      </c>
      <c r="DJ105" s="18">
        <f>IF(ISNA(INDEX('annual Consensus'!$C$4:$AE$210,MATCH('per month Consensus'!$CE105,'annual Consensus'!$B$4:$B$210,0),MATCH('per month Consensus'!DJ$4,'annual Consensus'!$C$3:$AE$3,0))),"",INDEX('annual Consensus'!$C$4:$AE$210,MATCH('per month Consensus'!$CE105,'annual Consensus'!$B$4:$B$210,0),MATCH('per month Consensus'!DJ$4,'annual Consensus'!$C$3:$AE$3,0)))</f>
        <v>0</v>
      </c>
      <c r="DK105" s="18">
        <f>IF(ISNA(INDEX('annual Consensus'!$C$4:$AE$210,MATCH('per month Consensus'!$CE105,'annual Consensus'!$B$4:$B$210,0),MATCH('per month Consensus'!DK$4,'annual Consensus'!$C$3:$AE$3,0))),"",INDEX('annual Consensus'!$C$4:$AE$210,MATCH('per month Consensus'!$CE105,'annual Consensus'!$B$4:$B$210,0),MATCH('per month Consensus'!DK$4,'annual Consensus'!$C$3:$AE$3,0)))</f>
        <v>0</v>
      </c>
      <c r="DL105" s="18">
        <f>IF(ISNA(INDEX('annual Consensus'!$C$4:$AE$210,MATCH('per month Consensus'!$CE105,'annual Consensus'!$B$4:$B$210,0),MATCH('per month Consensus'!DL$4,'annual Consensus'!$C$3:$AE$3,0))),"",INDEX('annual Consensus'!$C$4:$AE$210,MATCH('per month Consensus'!$CE105,'annual Consensus'!$B$4:$B$210,0),MATCH('per month Consensus'!DL$4,'annual Consensus'!$C$3:$AE$3,0)))</f>
        <v>0</v>
      </c>
      <c r="DM105" s="18">
        <f>IF(ISNA(INDEX('annual Consensus'!$C$4:$AE$210,MATCH('per month Consensus'!$CE105,'annual Consensus'!$B$4:$B$210,0),MATCH('per month Consensus'!DM$4,'annual Consensus'!$C$3:$AE$3,0))),"",INDEX('annual Consensus'!$C$4:$AE$210,MATCH('per month Consensus'!$CE105,'annual Consensus'!$B$4:$B$210,0),MATCH('per month Consensus'!DM$4,'annual Consensus'!$C$3:$AE$3,0)))</f>
        <v>0</v>
      </c>
      <c r="DN105" s="18">
        <f>IF(ISNA(INDEX('annual Consensus'!$C$4:$AE$210,MATCH('per month Consensus'!$CE105,'annual Consensus'!$B$4:$B$210,0),MATCH('per month Consensus'!DN$4,'annual Consensus'!$C$3:$AE$3,0))),"",INDEX('annual Consensus'!$C$4:$AE$210,MATCH('per month Consensus'!$CE105,'annual Consensus'!$B$4:$B$210,0),MATCH('per month Consensus'!DN$4,'annual Consensus'!$C$3:$AE$3,0)))</f>
        <v>0</v>
      </c>
      <c r="DO105" s="18">
        <f>IF(ISNA(INDEX('annual Consensus'!$C$4:$AE$210,MATCH('per month Consensus'!$CE105,'annual Consensus'!$B$4:$B$210,0),MATCH('per month Consensus'!DO$4,'annual Consensus'!$C$3:$AE$3,0))),"",INDEX('annual Consensus'!$C$4:$AE$210,MATCH('per month Consensus'!$CE105,'annual Consensus'!$B$4:$B$210,0),MATCH('per month Consensus'!DO$4,'annual Consensus'!$C$3:$AE$3,0)))</f>
        <v>0</v>
      </c>
      <c r="DR105" s="18">
        <f t="shared" si="36"/>
        <v>2.206803259449071</v>
      </c>
      <c r="DS105" s="18" t="str">
        <f t="shared" si="37"/>
        <v/>
      </c>
      <c r="DT105" s="18">
        <f t="shared" si="38"/>
        <v>2.1395207501177071</v>
      </c>
      <c r="DU105" s="18" t="str">
        <f t="shared" si="39"/>
        <v/>
      </c>
      <c r="DV105" s="18" t="str">
        <f t="shared" si="40"/>
        <v/>
      </c>
      <c r="DW105" s="18" t="str">
        <f t="shared" si="41"/>
        <v/>
      </c>
      <c r="DX105" s="18" t="str">
        <f t="shared" si="42"/>
        <v/>
      </c>
      <c r="DY105" s="18" t="str">
        <f t="shared" si="43"/>
        <v/>
      </c>
      <c r="DZ105" s="18" t="str">
        <f t="shared" si="44"/>
        <v/>
      </c>
      <c r="EA105" s="18" t="str">
        <f t="shared" si="45"/>
        <v/>
      </c>
      <c r="EB105" s="18" t="str">
        <f t="shared" si="46"/>
        <v/>
      </c>
      <c r="EC105" s="18" t="str">
        <f t="shared" si="47"/>
        <v/>
      </c>
      <c r="ED105" s="18" t="str">
        <f t="shared" si="48"/>
        <v/>
      </c>
      <c r="EE105" s="18" t="str">
        <f t="shared" si="49"/>
        <v/>
      </c>
      <c r="EF105" s="18" t="str">
        <f t="shared" si="50"/>
        <v/>
      </c>
      <c r="EG105" s="18" t="str">
        <f t="shared" si="51"/>
        <v/>
      </c>
      <c r="EH105" s="18" t="str">
        <f t="shared" si="52"/>
        <v/>
      </c>
      <c r="EI105" s="18" t="str">
        <f t="shared" si="53"/>
        <v/>
      </c>
      <c r="EJ105" s="18" t="str">
        <f t="shared" si="54"/>
        <v/>
      </c>
      <c r="EK105" s="18" t="str">
        <f t="shared" si="55"/>
        <v/>
      </c>
      <c r="EL105" s="18" t="str">
        <f t="shared" si="56"/>
        <v/>
      </c>
      <c r="EM105" s="18" t="str">
        <f t="shared" si="57"/>
        <v/>
      </c>
      <c r="EN105" s="18" t="str">
        <f t="shared" si="58"/>
        <v/>
      </c>
      <c r="EO105" s="18" t="str">
        <f t="shared" si="59"/>
        <v/>
      </c>
      <c r="EP105" s="18" t="str">
        <f t="shared" si="60"/>
        <v/>
      </c>
      <c r="EQ105" s="18" t="str">
        <f t="shared" si="61"/>
        <v/>
      </c>
      <c r="ER105" s="18" t="str">
        <f t="shared" si="62"/>
        <v/>
      </c>
      <c r="ES105" s="18" t="str">
        <f t="shared" si="63"/>
        <v/>
      </c>
      <c r="ET105" s="18" t="str">
        <f t="shared" si="64"/>
        <v/>
      </c>
      <c r="EV105" s="86">
        <v>39022</v>
      </c>
      <c r="EW105" s="57" t="str">
        <f>IF(ISNA(VLOOKUP('per month Consensus'!$EV105,'5y averages Consensus'!$AG$9:$AK$36,'per month Consensus'!EW$2,FALSE)),"",VLOOKUP('per month Consensus'!$EV105,'5y averages Consensus'!$AG$9:$AK$36,'per month Consensus'!EW$2,FALSE))</f>
        <v/>
      </c>
      <c r="EX105" s="58" t="str">
        <f>IF(ISNA(VLOOKUP('per month Consensus'!$EV105,'5y averages Consensus'!$AG$9:$AK$36,'per month Consensus'!EX$2,FALSE)),"",VLOOKUP('per month Consensus'!$EV105,'5y averages Consensus'!$AG$9:$AK$36,'per month Consensus'!EX$2,FALSE))</f>
        <v/>
      </c>
      <c r="EY105" s="58" t="str">
        <f>IF(ISNA(VLOOKUP('per month Consensus'!$EV105,'5y averages Consensus'!$AG$9:$AK$36,'per month Consensus'!EY$2,FALSE)),"",VLOOKUP('per month Consensus'!$EV105,'5y averages Consensus'!$AG$9:$AK$36,'per month Consensus'!EY$2,FALSE))</f>
        <v/>
      </c>
      <c r="EZ105" s="59" t="str">
        <f>IF(ISNA(VLOOKUP('per month Consensus'!$EV105,'5y averages Consensus'!$AG$9:$AK$36,'per month Consensus'!EZ$2,FALSE)),"",VLOOKUP('per month Consensus'!$EV105,'5y averages Consensus'!$AG$9:$AK$36,'per month Consensus'!EZ$2,FALSE))</f>
        <v/>
      </c>
      <c r="FB105" s="53" t="str">
        <f t="shared" si="65"/>
        <v/>
      </c>
      <c r="FC105" s="53" t="str">
        <f t="shared" si="66"/>
        <v/>
      </c>
      <c r="FD105" s="53" t="str">
        <f t="shared" si="67"/>
        <v/>
      </c>
      <c r="FE105" s="53" t="str">
        <f t="shared" si="68"/>
        <v/>
      </c>
    </row>
    <row r="106" spans="2:161" x14ac:dyDescent="0.25">
      <c r="B106" s="22">
        <v>38504</v>
      </c>
      <c r="C106" s="18">
        <f>VLOOKUP($B106,'Data Consensus annual'!$BH$9:$BN$215,'per month Consensus'!C$1, FALSE)</f>
        <v>1.9114435739107511</v>
      </c>
      <c r="D106" s="18">
        <f>VLOOKUP($B106,'Data Consensus annual'!$BH$9:$BN$215,'per month Consensus'!D$1, FALSE)</f>
        <v>1.6582323526060909</v>
      </c>
      <c r="E106" s="18" t="str">
        <f>VLOOKUP($B106,'Data Consensus annual'!$BH$9:$BN$215,'per month Consensus'!E$1)</f>
        <v/>
      </c>
      <c r="F106" s="18">
        <f>VLOOKUP($B106,'quarters Consensus'!$FV$9:$GC$60,'per month Consensus'!J$1, FALSE)</f>
        <v>1.9</v>
      </c>
      <c r="G106" s="18">
        <f>VLOOKUP($B106,'quarters Consensus'!$FV$9:$GC$60,'per month Consensus'!K$1, FALSE)</f>
        <v>1.8</v>
      </c>
      <c r="H106" s="18">
        <f>VLOOKUP($B106,'quarters Consensus'!$FV$9:$GC$60,'per month Consensus'!L$1, FALSE)</f>
        <v>1.8</v>
      </c>
      <c r="I106" s="18">
        <f>VLOOKUP($B106,'quarters Consensus'!$FV$9:$GC$60,'per month Consensus'!M$1, FALSE)</f>
        <v>1.6</v>
      </c>
      <c r="J106" s="18">
        <f>VLOOKUP($B106,'quarters Consensus'!$FV$9:$GC$60,'per month Consensus'!N$1, FALSE)</f>
        <v>1.6</v>
      </c>
      <c r="K106" s="18">
        <f>VLOOKUP($B106,'quarters Consensus'!$FV$9:$GC$60,'per month Consensus'!O$1, FALSE)</f>
        <v>1.6</v>
      </c>
      <c r="L106" s="18"/>
      <c r="CE106" s="14">
        <v>39052</v>
      </c>
      <c r="CF106" s="18">
        <f>IF(ISNA(VLOOKUP($CE106,'quarters Consensus'!$FV$9:$GC$60,'per month Consensus'!J$1,FALSE)),"",VLOOKUP($CE106,'quarters Consensus'!$FV$9:$GC$60,'per month Consensus'!J$1,FALSE))</f>
        <v>2.2000000000000002</v>
      </c>
      <c r="CG106" s="18">
        <f>IF(ISNA(VLOOKUP($CE106,'quarters Consensus'!$FV$9:$GC$60,'per month Consensus'!K$1,FALSE)),"",VLOOKUP($CE106,'quarters Consensus'!$FV$9:$GC$60,'per month Consensus'!K$1,FALSE))</f>
        <v>1.9</v>
      </c>
      <c r="CH106" s="18">
        <f>IF(ISNA(VLOOKUP($CE106,'quarters Consensus'!$FV$9:$GC$60,'per month Consensus'!L$1,FALSE)),"",VLOOKUP($CE106,'quarters Consensus'!$FV$9:$GC$60,'per month Consensus'!L$1,FALSE))</f>
        <v>1.9</v>
      </c>
      <c r="CI106" s="18">
        <f>IF(ISNA(VLOOKUP($CE106,'quarters Consensus'!$FV$9:$GC$60,'per month Consensus'!M$1,FALSE)),"",VLOOKUP($CE106,'quarters Consensus'!$FV$9:$GC$60,'per month Consensus'!M$1,FALSE))</f>
        <v>2.2000000000000002</v>
      </c>
      <c r="CJ106" s="18">
        <f>IF(ISNA(VLOOKUP($CE106,'quarters Consensus'!$FV$9:$GC$60,'per month Consensus'!N$1,FALSE)),"",VLOOKUP($CE106,'quarters Consensus'!$FV$9:$GC$60,'per month Consensus'!N$1,FALSE))</f>
        <v>1.8</v>
      </c>
      <c r="CK106" s="18">
        <f>IF(ISNA(VLOOKUP($CE106,'quarters Consensus'!$FV$9:$GC$60,'per month Consensus'!O$1,FALSE)),"",VLOOKUP($CE106,'quarters Consensus'!$FV$9:$GC$60,'per month Consensus'!O$1,FALSE))</f>
        <v>1.9</v>
      </c>
      <c r="CL106" s="18"/>
      <c r="CM106" s="18">
        <f>IF(ISNA(INDEX('annual Consensus'!$C$4:$AE$210,MATCH('per month Consensus'!$CE106,'annual Consensus'!$B$4:$B$210,0),MATCH('per month Consensus'!CM$4,'annual Consensus'!$C$3:$AE$3,0))),"",INDEX('annual Consensus'!$C$4:$AE$210,MATCH('per month Consensus'!$CE106,'annual Consensus'!$B$4:$B$210,0),MATCH('per month Consensus'!CM$4,'annual Consensus'!$C$3:$AE$3,0)))</f>
        <v>2.1845717876170729</v>
      </c>
      <c r="CN106" s="18">
        <f>IF(ISNA(INDEX('annual Consensus'!$C$4:$AE$210,MATCH('per month Consensus'!$CE106,'annual Consensus'!$B$4:$B$210,0),MATCH('per month Consensus'!CN$4,'annual Consensus'!$C$3:$AE$3,0))),"",INDEX('annual Consensus'!$C$4:$AE$210,MATCH('per month Consensus'!$CE106,'annual Consensus'!$B$4:$B$210,0),MATCH('per month Consensus'!CN$4,'annual Consensus'!$C$3:$AE$3,0)))</f>
        <v>2.0731815727601588</v>
      </c>
      <c r="CO106" s="18">
        <f>IF(ISNA(INDEX('annual Consensus'!$C$4:$AE$210,MATCH('per month Consensus'!$CE106,'annual Consensus'!$B$4:$B$210,0),MATCH('per month Consensus'!CO$4,'annual Consensus'!$C$3:$AE$3,0))),"",INDEX('annual Consensus'!$C$4:$AE$210,MATCH('per month Consensus'!$CE106,'annual Consensus'!$B$4:$B$210,0),MATCH('per month Consensus'!CO$4,'annual Consensus'!$C$3:$AE$3,0)))</f>
        <v>0</v>
      </c>
      <c r="CP106" s="18">
        <f>IF(ISNA(INDEX('annual Consensus'!$C$4:$AE$210,MATCH('per month Consensus'!$CE106,'annual Consensus'!$B$4:$B$210,0),MATCH('per month Consensus'!CP$4,'annual Consensus'!$C$3:$AE$3,0))),"",INDEX('annual Consensus'!$C$4:$AE$210,MATCH('per month Consensus'!$CE106,'annual Consensus'!$B$4:$B$210,0),MATCH('per month Consensus'!CP$4,'annual Consensus'!$C$3:$AE$3,0)))</f>
        <v>0</v>
      </c>
      <c r="CQ106" s="18">
        <f>IF(ISNA(INDEX('annual Consensus'!$C$4:$AE$210,MATCH('per month Consensus'!$CE106,'annual Consensus'!$B$4:$B$210,0),MATCH('per month Consensus'!CQ$4,'annual Consensus'!$C$3:$AE$3,0))),"",INDEX('annual Consensus'!$C$4:$AE$210,MATCH('per month Consensus'!$CE106,'annual Consensus'!$B$4:$B$210,0),MATCH('per month Consensus'!CQ$4,'annual Consensus'!$C$3:$AE$3,0)))</f>
        <v>0</v>
      </c>
      <c r="CR106" s="18">
        <f>IF(ISNA(INDEX('annual Consensus'!$C$4:$AE$210,MATCH('per month Consensus'!$CE106,'annual Consensus'!$B$4:$B$210,0),MATCH('per month Consensus'!CR$4,'annual Consensus'!$C$3:$AE$3,0))),"",INDEX('annual Consensus'!$C$4:$AE$210,MATCH('per month Consensus'!$CE106,'annual Consensus'!$B$4:$B$210,0),MATCH('per month Consensus'!CR$4,'annual Consensus'!$C$3:$AE$3,0)))</f>
        <v>0</v>
      </c>
      <c r="CS106" s="18">
        <f>IF(ISNA(INDEX('annual Consensus'!$C$4:$AE$210,MATCH('per month Consensus'!$CE106,'annual Consensus'!$B$4:$B$210,0),MATCH('per month Consensus'!CS$4,'annual Consensus'!$C$3:$AE$3,0))),"",INDEX('annual Consensus'!$C$4:$AE$210,MATCH('per month Consensus'!$CE106,'annual Consensus'!$B$4:$B$210,0),MATCH('per month Consensus'!CS$4,'annual Consensus'!$C$3:$AE$3,0)))</f>
        <v>0</v>
      </c>
      <c r="CT106" s="18">
        <f>IF(ISNA(INDEX('annual Consensus'!$C$4:$AE$210,MATCH('per month Consensus'!$CE106,'annual Consensus'!$B$4:$B$210,0),MATCH('per month Consensus'!CT$4,'annual Consensus'!$C$3:$AE$3,0))),"",INDEX('annual Consensus'!$C$4:$AE$210,MATCH('per month Consensus'!$CE106,'annual Consensus'!$B$4:$B$210,0),MATCH('per month Consensus'!CT$4,'annual Consensus'!$C$3:$AE$3,0)))</f>
        <v>0</v>
      </c>
      <c r="CU106" s="18">
        <f>IF(ISNA(INDEX('annual Consensus'!$C$4:$AE$210,MATCH('per month Consensus'!$CE106,'annual Consensus'!$B$4:$B$210,0),MATCH('per month Consensus'!CU$4,'annual Consensus'!$C$3:$AE$3,0))),"",INDEX('annual Consensus'!$C$4:$AE$210,MATCH('per month Consensus'!$CE106,'annual Consensus'!$B$4:$B$210,0),MATCH('per month Consensus'!CU$4,'annual Consensus'!$C$3:$AE$3,0)))</f>
        <v>0</v>
      </c>
      <c r="CV106" s="18">
        <f>IF(ISNA(INDEX('annual Consensus'!$C$4:$AE$210,MATCH('per month Consensus'!$CE106,'annual Consensus'!$B$4:$B$210,0),MATCH('per month Consensus'!CV$4,'annual Consensus'!$C$3:$AE$3,0))),"",INDEX('annual Consensus'!$C$4:$AE$210,MATCH('per month Consensus'!$CE106,'annual Consensus'!$B$4:$B$210,0),MATCH('per month Consensus'!CV$4,'annual Consensus'!$C$3:$AE$3,0)))</f>
        <v>0</v>
      </c>
      <c r="CW106" s="18">
        <f>IF(ISNA(INDEX('annual Consensus'!$C$4:$AE$210,MATCH('per month Consensus'!$CE106,'annual Consensus'!$B$4:$B$210,0),MATCH('per month Consensus'!CW$4,'annual Consensus'!$C$3:$AE$3,0))),"",INDEX('annual Consensus'!$C$4:$AE$210,MATCH('per month Consensus'!$CE106,'annual Consensus'!$B$4:$B$210,0),MATCH('per month Consensus'!CW$4,'annual Consensus'!$C$3:$AE$3,0)))</f>
        <v>0</v>
      </c>
      <c r="CX106" s="18">
        <f>IF(ISNA(INDEX('annual Consensus'!$C$4:$AE$210,MATCH('per month Consensus'!$CE106,'annual Consensus'!$B$4:$B$210,0),MATCH('per month Consensus'!CX$4,'annual Consensus'!$C$3:$AE$3,0))),"",INDEX('annual Consensus'!$C$4:$AE$210,MATCH('per month Consensus'!$CE106,'annual Consensus'!$B$4:$B$210,0),MATCH('per month Consensus'!CX$4,'annual Consensus'!$C$3:$AE$3,0)))</f>
        <v>0</v>
      </c>
      <c r="CY106" s="18">
        <f>IF(ISNA(INDEX('annual Consensus'!$C$4:$AE$210,MATCH('per month Consensus'!$CE106,'annual Consensus'!$B$4:$B$210,0),MATCH('per month Consensus'!CY$4,'annual Consensus'!$C$3:$AE$3,0))),"",INDEX('annual Consensus'!$C$4:$AE$210,MATCH('per month Consensus'!$CE106,'annual Consensus'!$B$4:$B$210,0),MATCH('per month Consensus'!CY$4,'annual Consensus'!$C$3:$AE$3,0)))</f>
        <v>0</v>
      </c>
      <c r="CZ106" s="18">
        <f>IF(ISNA(INDEX('annual Consensus'!$C$4:$AE$210,MATCH('per month Consensus'!$CE106,'annual Consensus'!$B$4:$B$210,0),MATCH('per month Consensus'!CZ$4,'annual Consensus'!$C$3:$AE$3,0))),"",INDEX('annual Consensus'!$C$4:$AE$210,MATCH('per month Consensus'!$CE106,'annual Consensus'!$B$4:$B$210,0),MATCH('per month Consensus'!CZ$4,'annual Consensus'!$C$3:$AE$3,0)))</f>
        <v>0</v>
      </c>
      <c r="DA106" s="18">
        <f>IF(ISNA(INDEX('annual Consensus'!$C$4:$AE$210,MATCH('per month Consensus'!$CE106,'annual Consensus'!$B$4:$B$210,0),MATCH('per month Consensus'!DA$4,'annual Consensus'!$C$3:$AE$3,0))),"",INDEX('annual Consensus'!$C$4:$AE$210,MATCH('per month Consensus'!$CE106,'annual Consensus'!$B$4:$B$210,0),MATCH('per month Consensus'!DA$4,'annual Consensus'!$C$3:$AE$3,0)))</f>
        <v>0</v>
      </c>
      <c r="DB106" s="18">
        <f>IF(ISNA(INDEX('annual Consensus'!$C$4:$AE$210,MATCH('per month Consensus'!$CE106,'annual Consensus'!$B$4:$B$210,0),MATCH('per month Consensus'!DB$4,'annual Consensus'!$C$3:$AE$3,0))),"",INDEX('annual Consensus'!$C$4:$AE$210,MATCH('per month Consensus'!$CE106,'annual Consensus'!$B$4:$B$210,0),MATCH('per month Consensus'!DB$4,'annual Consensus'!$C$3:$AE$3,0)))</f>
        <v>0</v>
      </c>
      <c r="DC106" s="18">
        <f>IF(ISNA(INDEX('annual Consensus'!$C$4:$AE$210,MATCH('per month Consensus'!$CE106,'annual Consensus'!$B$4:$B$210,0),MATCH('per month Consensus'!DC$4,'annual Consensus'!$C$3:$AE$3,0))),"",INDEX('annual Consensus'!$C$4:$AE$210,MATCH('per month Consensus'!$CE106,'annual Consensus'!$B$4:$B$210,0),MATCH('per month Consensus'!DC$4,'annual Consensus'!$C$3:$AE$3,0)))</f>
        <v>0</v>
      </c>
      <c r="DD106" s="18">
        <f>IF(ISNA(INDEX('annual Consensus'!$C$4:$AE$210,MATCH('per month Consensus'!$CE106,'annual Consensus'!$B$4:$B$210,0),MATCH('per month Consensus'!DD$4,'annual Consensus'!$C$3:$AE$3,0))),"",INDEX('annual Consensus'!$C$4:$AE$210,MATCH('per month Consensus'!$CE106,'annual Consensus'!$B$4:$B$210,0),MATCH('per month Consensus'!DD$4,'annual Consensus'!$C$3:$AE$3,0)))</f>
        <v>0</v>
      </c>
      <c r="DE106" s="18">
        <f>IF(ISNA(INDEX('annual Consensus'!$C$4:$AE$210,MATCH('per month Consensus'!$CE106,'annual Consensus'!$B$4:$B$210,0),MATCH('per month Consensus'!DE$4,'annual Consensus'!$C$3:$AE$3,0))),"",INDEX('annual Consensus'!$C$4:$AE$210,MATCH('per month Consensus'!$CE106,'annual Consensus'!$B$4:$B$210,0),MATCH('per month Consensus'!DE$4,'annual Consensus'!$C$3:$AE$3,0)))</f>
        <v>0</v>
      </c>
      <c r="DF106" s="18">
        <f>IF(ISNA(INDEX('annual Consensus'!$C$4:$AE$210,MATCH('per month Consensus'!$CE106,'annual Consensus'!$B$4:$B$210,0),MATCH('per month Consensus'!DF$4,'annual Consensus'!$C$3:$AE$3,0))),"",INDEX('annual Consensus'!$C$4:$AE$210,MATCH('per month Consensus'!$CE106,'annual Consensus'!$B$4:$B$210,0),MATCH('per month Consensus'!DF$4,'annual Consensus'!$C$3:$AE$3,0)))</f>
        <v>0</v>
      </c>
      <c r="DG106" s="18">
        <f>IF(ISNA(INDEX('annual Consensus'!$C$4:$AE$210,MATCH('per month Consensus'!$CE106,'annual Consensus'!$B$4:$B$210,0),MATCH('per month Consensus'!DG$4,'annual Consensus'!$C$3:$AE$3,0))),"",INDEX('annual Consensus'!$C$4:$AE$210,MATCH('per month Consensus'!$CE106,'annual Consensus'!$B$4:$B$210,0),MATCH('per month Consensus'!DG$4,'annual Consensus'!$C$3:$AE$3,0)))</f>
        <v>0</v>
      </c>
      <c r="DH106" s="18">
        <f>IF(ISNA(INDEX('annual Consensus'!$C$4:$AE$210,MATCH('per month Consensus'!$CE106,'annual Consensus'!$B$4:$B$210,0),MATCH('per month Consensus'!DH$4,'annual Consensus'!$C$3:$AE$3,0))),"",INDEX('annual Consensus'!$C$4:$AE$210,MATCH('per month Consensus'!$CE106,'annual Consensus'!$B$4:$B$210,0),MATCH('per month Consensus'!DH$4,'annual Consensus'!$C$3:$AE$3,0)))</f>
        <v>0</v>
      </c>
      <c r="DI106" s="18">
        <f>IF(ISNA(INDEX('annual Consensus'!$C$4:$AE$210,MATCH('per month Consensus'!$CE106,'annual Consensus'!$B$4:$B$210,0),MATCH('per month Consensus'!DI$4,'annual Consensus'!$C$3:$AE$3,0))),"",INDEX('annual Consensus'!$C$4:$AE$210,MATCH('per month Consensus'!$CE106,'annual Consensus'!$B$4:$B$210,0),MATCH('per month Consensus'!DI$4,'annual Consensus'!$C$3:$AE$3,0)))</f>
        <v>0</v>
      </c>
      <c r="DJ106" s="18">
        <f>IF(ISNA(INDEX('annual Consensus'!$C$4:$AE$210,MATCH('per month Consensus'!$CE106,'annual Consensus'!$B$4:$B$210,0),MATCH('per month Consensus'!DJ$4,'annual Consensus'!$C$3:$AE$3,0))),"",INDEX('annual Consensus'!$C$4:$AE$210,MATCH('per month Consensus'!$CE106,'annual Consensus'!$B$4:$B$210,0),MATCH('per month Consensus'!DJ$4,'annual Consensus'!$C$3:$AE$3,0)))</f>
        <v>0</v>
      </c>
      <c r="DK106" s="18">
        <f>IF(ISNA(INDEX('annual Consensus'!$C$4:$AE$210,MATCH('per month Consensus'!$CE106,'annual Consensus'!$B$4:$B$210,0),MATCH('per month Consensus'!DK$4,'annual Consensus'!$C$3:$AE$3,0))),"",INDEX('annual Consensus'!$C$4:$AE$210,MATCH('per month Consensus'!$CE106,'annual Consensus'!$B$4:$B$210,0),MATCH('per month Consensus'!DK$4,'annual Consensus'!$C$3:$AE$3,0)))</f>
        <v>0</v>
      </c>
      <c r="DL106" s="18">
        <f>IF(ISNA(INDEX('annual Consensus'!$C$4:$AE$210,MATCH('per month Consensus'!$CE106,'annual Consensus'!$B$4:$B$210,0),MATCH('per month Consensus'!DL$4,'annual Consensus'!$C$3:$AE$3,0))),"",INDEX('annual Consensus'!$C$4:$AE$210,MATCH('per month Consensus'!$CE106,'annual Consensus'!$B$4:$B$210,0),MATCH('per month Consensus'!DL$4,'annual Consensus'!$C$3:$AE$3,0)))</f>
        <v>0</v>
      </c>
      <c r="DM106" s="18">
        <f>IF(ISNA(INDEX('annual Consensus'!$C$4:$AE$210,MATCH('per month Consensus'!$CE106,'annual Consensus'!$B$4:$B$210,0),MATCH('per month Consensus'!DM$4,'annual Consensus'!$C$3:$AE$3,0))),"",INDEX('annual Consensus'!$C$4:$AE$210,MATCH('per month Consensus'!$CE106,'annual Consensus'!$B$4:$B$210,0),MATCH('per month Consensus'!DM$4,'annual Consensus'!$C$3:$AE$3,0)))</f>
        <v>0</v>
      </c>
      <c r="DN106" s="18">
        <f>IF(ISNA(INDEX('annual Consensus'!$C$4:$AE$210,MATCH('per month Consensus'!$CE106,'annual Consensus'!$B$4:$B$210,0),MATCH('per month Consensus'!DN$4,'annual Consensus'!$C$3:$AE$3,0))),"",INDEX('annual Consensus'!$C$4:$AE$210,MATCH('per month Consensus'!$CE106,'annual Consensus'!$B$4:$B$210,0),MATCH('per month Consensus'!DN$4,'annual Consensus'!$C$3:$AE$3,0)))</f>
        <v>0</v>
      </c>
      <c r="DO106" s="18">
        <f>IF(ISNA(INDEX('annual Consensus'!$C$4:$AE$210,MATCH('per month Consensus'!$CE106,'annual Consensus'!$B$4:$B$210,0),MATCH('per month Consensus'!DO$4,'annual Consensus'!$C$3:$AE$3,0))),"",INDEX('annual Consensus'!$C$4:$AE$210,MATCH('per month Consensus'!$CE106,'annual Consensus'!$B$4:$B$210,0),MATCH('per month Consensus'!DO$4,'annual Consensus'!$C$3:$AE$3,0)))</f>
        <v>0</v>
      </c>
      <c r="DR106" s="18">
        <f t="shared" si="36"/>
        <v>2.1845717876170729</v>
      </c>
      <c r="DS106" s="18">
        <f t="shared" si="37"/>
        <v>2.0731815727601588</v>
      </c>
      <c r="DT106" s="18" t="str">
        <f t="shared" si="38"/>
        <v/>
      </c>
      <c r="DU106" s="18" t="str">
        <f t="shared" si="39"/>
        <v/>
      </c>
      <c r="DV106" s="18" t="str">
        <f t="shared" si="40"/>
        <v/>
      </c>
      <c r="DW106" s="18" t="str">
        <f t="shared" si="41"/>
        <v/>
      </c>
      <c r="DX106" s="18" t="str">
        <f t="shared" si="42"/>
        <v/>
      </c>
      <c r="DY106" s="18" t="str">
        <f t="shared" si="43"/>
        <v/>
      </c>
      <c r="DZ106" s="18" t="str">
        <f t="shared" si="44"/>
        <v/>
      </c>
      <c r="EA106" s="18" t="str">
        <f t="shared" si="45"/>
        <v/>
      </c>
      <c r="EB106" s="18" t="str">
        <f t="shared" si="46"/>
        <v/>
      </c>
      <c r="EC106" s="18" t="str">
        <f t="shared" si="47"/>
        <v/>
      </c>
      <c r="ED106" s="18" t="str">
        <f t="shared" si="48"/>
        <v/>
      </c>
      <c r="EE106" s="18" t="str">
        <f t="shared" si="49"/>
        <v/>
      </c>
      <c r="EF106" s="18" t="str">
        <f t="shared" si="50"/>
        <v/>
      </c>
      <c r="EG106" s="18" t="str">
        <f t="shared" si="51"/>
        <v/>
      </c>
      <c r="EH106" s="18" t="str">
        <f t="shared" si="52"/>
        <v/>
      </c>
      <c r="EI106" s="18" t="str">
        <f t="shared" si="53"/>
        <v/>
      </c>
      <c r="EJ106" s="18" t="str">
        <f t="shared" si="54"/>
        <v/>
      </c>
      <c r="EK106" s="18" t="str">
        <f t="shared" si="55"/>
        <v/>
      </c>
      <c r="EL106" s="18" t="str">
        <f t="shared" si="56"/>
        <v/>
      </c>
      <c r="EM106" s="18" t="str">
        <f t="shared" si="57"/>
        <v/>
      </c>
      <c r="EN106" s="18" t="str">
        <f t="shared" si="58"/>
        <v/>
      </c>
      <c r="EO106" s="18" t="str">
        <f t="shared" si="59"/>
        <v/>
      </c>
      <c r="EP106" s="18" t="str">
        <f t="shared" si="60"/>
        <v/>
      </c>
      <c r="EQ106" s="18" t="str">
        <f t="shared" si="61"/>
        <v/>
      </c>
      <c r="ER106" s="18" t="str">
        <f t="shared" si="62"/>
        <v/>
      </c>
      <c r="ES106" s="18" t="str">
        <f t="shared" si="63"/>
        <v/>
      </c>
      <c r="ET106" s="18" t="str">
        <f t="shared" si="64"/>
        <v/>
      </c>
      <c r="EV106" s="86">
        <v>39052</v>
      </c>
      <c r="EW106" s="57" t="str">
        <f>IF(ISNA(VLOOKUP('per month Consensus'!$EV106,'5y averages Consensus'!$AG$9:$AK$36,'per month Consensus'!EW$2,FALSE)),"",VLOOKUP('per month Consensus'!$EV106,'5y averages Consensus'!$AG$9:$AK$36,'per month Consensus'!EW$2,FALSE))</f>
        <v/>
      </c>
      <c r="EX106" s="58" t="str">
        <f>IF(ISNA(VLOOKUP('per month Consensus'!$EV106,'5y averages Consensus'!$AG$9:$AK$36,'per month Consensus'!EX$2,FALSE)),"",VLOOKUP('per month Consensus'!$EV106,'5y averages Consensus'!$AG$9:$AK$36,'per month Consensus'!EX$2,FALSE))</f>
        <v/>
      </c>
      <c r="EY106" s="58" t="str">
        <f>IF(ISNA(VLOOKUP('per month Consensus'!$EV106,'5y averages Consensus'!$AG$9:$AK$36,'per month Consensus'!EY$2,FALSE)),"",VLOOKUP('per month Consensus'!$EV106,'5y averages Consensus'!$AG$9:$AK$36,'per month Consensus'!EY$2,FALSE))</f>
        <v/>
      </c>
      <c r="EZ106" s="59" t="str">
        <f>IF(ISNA(VLOOKUP('per month Consensus'!$EV106,'5y averages Consensus'!$AG$9:$AK$36,'per month Consensus'!EZ$2,FALSE)),"",VLOOKUP('per month Consensus'!$EV106,'5y averages Consensus'!$AG$9:$AK$36,'per month Consensus'!EZ$2,FALSE))</f>
        <v/>
      </c>
      <c r="FB106" s="53" t="str">
        <f t="shared" si="65"/>
        <v/>
      </c>
      <c r="FC106" s="53" t="str">
        <f t="shared" si="66"/>
        <v/>
      </c>
      <c r="FD106" s="53" t="str">
        <f t="shared" si="67"/>
        <v/>
      </c>
      <c r="FE106" s="53" t="str">
        <f t="shared" si="68"/>
        <v/>
      </c>
    </row>
    <row r="107" spans="2:161" x14ac:dyDescent="0.25">
      <c r="B107" s="22">
        <v>38869</v>
      </c>
      <c r="C107" s="18">
        <f>VLOOKUP($B107,'Data Consensus annual'!$BH$9:$BN$215,'per month Consensus'!C$1, FALSE)</f>
        <v>2.1994807660916451</v>
      </c>
      <c r="D107" s="18">
        <f>VLOOKUP($B107,'Data Consensus annual'!$BH$9:$BN$215,'per month Consensus'!D$1, FALSE)</f>
        <v>2.1170284795587029</v>
      </c>
      <c r="E107" s="18" t="str">
        <f>VLOOKUP($B107,'Data Consensus annual'!$BH$9:$BN$215,'per month Consensus'!E$1)</f>
        <v/>
      </c>
      <c r="F107" s="18">
        <f>VLOOKUP($B107,'quarters Consensus'!$FV$9:$GC$60,'per month Consensus'!J$1, FALSE)</f>
        <v>2.1</v>
      </c>
      <c r="G107" s="18">
        <f>VLOOKUP($B107,'quarters Consensus'!$FV$9:$GC$60,'per month Consensus'!K$1, FALSE)</f>
        <v>2.1</v>
      </c>
      <c r="H107" s="18">
        <f>VLOOKUP($B107,'quarters Consensus'!$FV$9:$GC$60,'per month Consensus'!L$1, FALSE)</f>
        <v>2.4</v>
      </c>
      <c r="I107" s="18">
        <f>VLOOKUP($B107,'quarters Consensus'!$FV$9:$GC$60,'per month Consensus'!M$1, FALSE)</f>
        <v>2</v>
      </c>
      <c r="J107" s="18">
        <f>VLOOKUP($B107,'quarters Consensus'!$FV$9:$GC$60,'per month Consensus'!N$1, FALSE)</f>
        <v>2</v>
      </c>
      <c r="K107" s="18">
        <f>VLOOKUP($B107,'quarters Consensus'!$FV$9:$GC$60,'per month Consensus'!O$1, FALSE)</f>
        <v>2</v>
      </c>
      <c r="L107" s="18"/>
      <c r="CE107" s="14">
        <v>39083</v>
      </c>
      <c r="CF107" s="18" t="str">
        <f>IF(ISNA(VLOOKUP($CE107,'quarters Consensus'!$FV$9:$GC$60,'per month Consensus'!J$1,FALSE)),"",VLOOKUP($CE107,'quarters Consensus'!$FV$9:$GC$60,'per month Consensus'!J$1,FALSE))</f>
        <v/>
      </c>
      <c r="CG107" s="18" t="str">
        <f>IF(ISNA(VLOOKUP($CE107,'quarters Consensus'!$FV$9:$GC$60,'per month Consensus'!K$1,FALSE)),"",VLOOKUP($CE107,'quarters Consensus'!$FV$9:$GC$60,'per month Consensus'!K$1,FALSE))</f>
        <v/>
      </c>
      <c r="CH107" s="18" t="str">
        <f>IF(ISNA(VLOOKUP($CE107,'quarters Consensus'!$FV$9:$GC$60,'per month Consensus'!L$1,FALSE)),"",VLOOKUP($CE107,'quarters Consensus'!$FV$9:$GC$60,'per month Consensus'!L$1,FALSE))</f>
        <v/>
      </c>
      <c r="CI107" s="18" t="str">
        <f>IF(ISNA(VLOOKUP($CE107,'quarters Consensus'!$FV$9:$GC$60,'per month Consensus'!M$1,FALSE)),"",VLOOKUP($CE107,'quarters Consensus'!$FV$9:$GC$60,'per month Consensus'!M$1,FALSE))</f>
        <v/>
      </c>
      <c r="CJ107" s="18" t="str">
        <f>IF(ISNA(VLOOKUP($CE107,'quarters Consensus'!$FV$9:$GC$60,'per month Consensus'!N$1,FALSE)),"",VLOOKUP($CE107,'quarters Consensus'!$FV$9:$GC$60,'per month Consensus'!N$1,FALSE))</f>
        <v/>
      </c>
      <c r="CK107" s="18" t="str">
        <f>IF(ISNA(VLOOKUP($CE107,'quarters Consensus'!$FV$9:$GC$60,'per month Consensus'!O$1,FALSE)),"",VLOOKUP($CE107,'quarters Consensus'!$FV$9:$GC$60,'per month Consensus'!O$1,FALSE))</f>
        <v/>
      </c>
      <c r="CL107" s="18" t="str">
        <f>IF(ISNA(VLOOKUP($CE107,'quarters Consensus'!$FV$9:$GC$60,'per month Consensus'!P$1,FALSE)),"",VLOOKUP($CE107,'quarters Consensus'!$FV$9:$GC$60,'per month Consensus'!P$1,FALSE))</f>
        <v/>
      </c>
      <c r="CM107" s="18">
        <f>IF(ISNA(INDEX('annual Consensus'!$C$4:$AE$210,MATCH('per month Consensus'!$CE107,'annual Consensus'!$B$4:$B$210,0),MATCH('per month Consensus'!CM$4,'annual Consensus'!$C$3:$AE$3,0))),"",INDEX('annual Consensus'!$C$4:$AE$210,MATCH('per month Consensus'!$CE107,'annual Consensus'!$B$4:$B$210,0),MATCH('per month Consensus'!CM$4,'annual Consensus'!$C$3:$AE$3,0)))</f>
        <v>2.0671991557496701</v>
      </c>
      <c r="CN107" s="18">
        <f>IF(ISNA(INDEX('annual Consensus'!$C$4:$AE$210,MATCH('per month Consensus'!$CE107,'annual Consensus'!$B$4:$B$210,0),MATCH('per month Consensus'!CN$4,'annual Consensus'!$C$3:$AE$3,0))),"",INDEX('annual Consensus'!$C$4:$AE$210,MATCH('per month Consensus'!$CE107,'annual Consensus'!$B$4:$B$210,0),MATCH('per month Consensus'!CN$4,'annual Consensus'!$C$3:$AE$3,0)))</f>
        <v>0</v>
      </c>
      <c r="CO107" s="18">
        <f>IF(ISNA(INDEX('annual Consensus'!$C$4:$AE$210,MATCH('per month Consensus'!$CE107,'annual Consensus'!$B$4:$B$210,0),MATCH('per month Consensus'!CO$4,'annual Consensus'!$C$3:$AE$3,0))),"",INDEX('annual Consensus'!$C$4:$AE$210,MATCH('per month Consensus'!$CE107,'annual Consensus'!$B$4:$B$210,0),MATCH('per month Consensus'!CO$4,'annual Consensus'!$C$3:$AE$3,0)))</f>
        <v>0</v>
      </c>
      <c r="CP107" s="18">
        <f>IF(ISNA(INDEX('annual Consensus'!$C$4:$AE$210,MATCH('per month Consensus'!$CE107,'annual Consensus'!$B$4:$B$210,0),MATCH('per month Consensus'!CP$4,'annual Consensus'!$C$3:$AE$3,0))),"",INDEX('annual Consensus'!$C$4:$AE$210,MATCH('per month Consensus'!$CE107,'annual Consensus'!$B$4:$B$210,0),MATCH('per month Consensus'!CP$4,'annual Consensus'!$C$3:$AE$3,0)))</f>
        <v>0</v>
      </c>
      <c r="CQ107" s="18">
        <f>IF(ISNA(INDEX('annual Consensus'!$C$4:$AE$210,MATCH('per month Consensus'!$CE107,'annual Consensus'!$B$4:$B$210,0),MATCH('per month Consensus'!CQ$4,'annual Consensus'!$C$3:$AE$3,0))),"",INDEX('annual Consensus'!$C$4:$AE$210,MATCH('per month Consensus'!$CE107,'annual Consensus'!$B$4:$B$210,0),MATCH('per month Consensus'!CQ$4,'annual Consensus'!$C$3:$AE$3,0)))</f>
        <v>0</v>
      </c>
      <c r="CR107" s="18">
        <f>IF(ISNA(INDEX('annual Consensus'!$C$4:$AE$210,MATCH('per month Consensus'!$CE107,'annual Consensus'!$B$4:$B$210,0),MATCH('per month Consensus'!CR$4,'annual Consensus'!$C$3:$AE$3,0))),"",INDEX('annual Consensus'!$C$4:$AE$210,MATCH('per month Consensus'!$CE107,'annual Consensus'!$B$4:$B$210,0),MATCH('per month Consensus'!CR$4,'annual Consensus'!$C$3:$AE$3,0)))</f>
        <v>0</v>
      </c>
      <c r="CS107" s="18">
        <f>IF(ISNA(INDEX('annual Consensus'!$C$4:$AE$210,MATCH('per month Consensus'!$CE107,'annual Consensus'!$B$4:$B$210,0),MATCH('per month Consensus'!CS$4,'annual Consensus'!$C$3:$AE$3,0))),"",INDEX('annual Consensus'!$C$4:$AE$210,MATCH('per month Consensus'!$CE107,'annual Consensus'!$B$4:$B$210,0),MATCH('per month Consensus'!CS$4,'annual Consensus'!$C$3:$AE$3,0)))</f>
        <v>0</v>
      </c>
      <c r="CT107" s="18">
        <f>IF(ISNA(INDEX('annual Consensus'!$C$4:$AE$210,MATCH('per month Consensus'!$CE107,'annual Consensus'!$B$4:$B$210,0),MATCH('per month Consensus'!CT$4,'annual Consensus'!$C$3:$AE$3,0))),"",INDEX('annual Consensus'!$C$4:$AE$210,MATCH('per month Consensus'!$CE107,'annual Consensus'!$B$4:$B$210,0),MATCH('per month Consensus'!CT$4,'annual Consensus'!$C$3:$AE$3,0)))</f>
        <v>0</v>
      </c>
      <c r="CU107" s="18">
        <f>IF(ISNA(INDEX('annual Consensus'!$C$4:$AE$210,MATCH('per month Consensus'!$CE107,'annual Consensus'!$B$4:$B$210,0),MATCH('per month Consensus'!CU$4,'annual Consensus'!$C$3:$AE$3,0))),"",INDEX('annual Consensus'!$C$4:$AE$210,MATCH('per month Consensus'!$CE107,'annual Consensus'!$B$4:$B$210,0),MATCH('per month Consensus'!CU$4,'annual Consensus'!$C$3:$AE$3,0)))</f>
        <v>0</v>
      </c>
      <c r="CV107" s="18">
        <f>IF(ISNA(INDEX('annual Consensus'!$C$4:$AE$210,MATCH('per month Consensus'!$CE107,'annual Consensus'!$B$4:$B$210,0),MATCH('per month Consensus'!CV$4,'annual Consensus'!$C$3:$AE$3,0))),"",INDEX('annual Consensus'!$C$4:$AE$210,MATCH('per month Consensus'!$CE107,'annual Consensus'!$B$4:$B$210,0),MATCH('per month Consensus'!CV$4,'annual Consensus'!$C$3:$AE$3,0)))</f>
        <v>0</v>
      </c>
      <c r="CW107" s="18">
        <f>IF(ISNA(INDEX('annual Consensus'!$C$4:$AE$210,MATCH('per month Consensus'!$CE107,'annual Consensus'!$B$4:$B$210,0),MATCH('per month Consensus'!CW$4,'annual Consensus'!$C$3:$AE$3,0))),"",INDEX('annual Consensus'!$C$4:$AE$210,MATCH('per month Consensus'!$CE107,'annual Consensus'!$B$4:$B$210,0),MATCH('per month Consensus'!CW$4,'annual Consensus'!$C$3:$AE$3,0)))</f>
        <v>0</v>
      </c>
      <c r="CX107" s="18">
        <f>IF(ISNA(INDEX('annual Consensus'!$C$4:$AE$210,MATCH('per month Consensus'!$CE107,'annual Consensus'!$B$4:$B$210,0),MATCH('per month Consensus'!CX$4,'annual Consensus'!$C$3:$AE$3,0))),"",INDEX('annual Consensus'!$C$4:$AE$210,MATCH('per month Consensus'!$CE107,'annual Consensus'!$B$4:$B$210,0),MATCH('per month Consensus'!CX$4,'annual Consensus'!$C$3:$AE$3,0)))</f>
        <v>0</v>
      </c>
      <c r="CY107" s="18">
        <f>IF(ISNA(INDEX('annual Consensus'!$C$4:$AE$210,MATCH('per month Consensus'!$CE107,'annual Consensus'!$B$4:$B$210,0),MATCH('per month Consensus'!CY$4,'annual Consensus'!$C$3:$AE$3,0))),"",INDEX('annual Consensus'!$C$4:$AE$210,MATCH('per month Consensus'!$CE107,'annual Consensus'!$B$4:$B$210,0),MATCH('per month Consensus'!CY$4,'annual Consensus'!$C$3:$AE$3,0)))</f>
        <v>1.8892955634785371</v>
      </c>
      <c r="CZ107" s="18">
        <f>IF(ISNA(INDEX('annual Consensus'!$C$4:$AE$210,MATCH('per month Consensus'!$CE107,'annual Consensus'!$B$4:$B$210,0),MATCH('per month Consensus'!CZ$4,'annual Consensus'!$C$3:$AE$3,0))),"",INDEX('annual Consensus'!$C$4:$AE$210,MATCH('per month Consensus'!$CE107,'annual Consensus'!$B$4:$B$210,0),MATCH('per month Consensus'!CZ$4,'annual Consensus'!$C$3:$AE$3,0)))</f>
        <v>0</v>
      </c>
      <c r="DA107" s="18">
        <f>IF(ISNA(INDEX('annual Consensus'!$C$4:$AE$210,MATCH('per month Consensus'!$CE107,'annual Consensus'!$B$4:$B$210,0),MATCH('per month Consensus'!DA$4,'annual Consensus'!$C$3:$AE$3,0))),"",INDEX('annual Consensus'!$C$4:$AE$210,MATCH('per month Consensus'!$CE107,'annual Consensus'!$B$4:$B$210,0),MATCH('per month Consensus'!DA$4,'annual Consensus'!$C$3:$AE$3,0)))</f>
        <v>0</v>
      </c>
      <c r="DB107" s="18">
        <f>IF(ISNA(INDEX('annual Consensus'!$C$4:$AE$210,MATCH('per month Consensus'!$CE107,'annual Consensus'!$B$4:$B$210,0),MATCH('per month Consensus'!DB$4,'annual Consensus'!$C$3:$AE$3,0))),"",INDEX('annual Consensus'!$C$4:$AE$210,MATCH('per month Consensus'!$CE107,'annual Consensus'!$B$4:$B$210,0),MATCH('per month Consensus'!DB$4,'annual Consensus'!$C$3:$AE$3,0)))</f>
        <v>0</v>
      </c>
      <c r="DC107" s="18" t="str">
        <f>IF(ISNA(INDEX('annual Consensus'!$C$4:$AE$210,MATCH('per month Consensus'!$CE107,'annual Consensus'!$B$4:$B$210,0),MATCH('per month Consensus'!DC$4,'annual Consensus'!$C$3:$AE$3,0))),"",INDEX('annual Consensus'!$C$4:$AE$210,MATCH('per month Consensus'!$CE107,'annual Consensus'!$B$4:$B$210,0),MATCH('per month Consensus'!DC$4,'annual Consensus'!$C$3:$AE$3,0)))</f>
        <v/>
      </c>
      <c r="DD107" s="18">
        <f>IF(ISNA(INDEX('annual Consensus'!$C$4:$AE$210,MATCH('per month Consensus'!$CE107,'annual Consensus'!$B$4:$B$210,0),MATCH('per month Consensus'!DD$4,'annual Consensus'!$C$3:$AE$3,0))),"",INDEX('annual Consensus'!$C$4:$AE$210,MATCH('per month Consensus'!$CE107,'annual Consensus'!$B$4:$B$210,0),MATCH('per month Consensus'!DD$4,'annual Consensus'!$C$3:$AE$3,0)))</f>
        <v>0</v>
      </c>
      <c r="DE107" s="18">
        <f>IF(ISNA(INDEX('annual Consensus'!$C$4:$AE$210,MATCH('per month Consensus'!$CE107,'annual Consensus'!$B$4:$B$210,0),MATCH('per month Consensus'!DE$4,'annual Consensus'!$C$3:$AE$3,0))),"",INDEX('annual Consensus'!$C$4:$AE$210,MATCH('per month Consensus'!$CE107,'annual Consensus'!$B$4:$B$210,0),MATCH('per month Consensus'!DE$4,'annual Consensus'!$C$3:$AE$3,0)))</f>
        <v>0</v>
      </c>
      <c r="DF107" s="18">
        <f>IF(ISNA(INDEX('annual Consensus'!$C$4:$AE$210,MATCH('per month Consensus'!$CE107,'annual Consensus'!$B$4:$B$210,0),MATCH('per month Consensus'!DF$4,'annual Consensus'!$C$3:$AE$3,0))),"",INDEX('annual Consensus'!$C$4:$AE$210,MATCH('per month Consensus'!$CE107,'annual Consensus'!$B$4:$B$210,0),MATCH('per month Consensus'!DF$4,'annual Consensus'!$C$3:$AE$3,0)))</f>
        <v>0</v>
      </c>
      <c r="DG107" s="18" t="str">
        <f>IF(ISNA(INDEX('annual Consensus'!$C$4:$AE$210,MATCH('per month Consensus'!$CE107,'annual Consensus'!$B$4:$B$210,0),MATCH('per month Consensus'!DG$4,'annual Consensus'!$C$3:$AE$3,0))),"",INDEX('annual Consensus'!$C$4:$AE$210,MATCH('per month Consensus'!$CE107,'annual Consensus'!$B$4:$B$210,0),MATCH('per month Consensus'!DG$4,'annual Consensus'!$C$3:$AE$3,0)))</f>
        <v/>
      </c>
      <c r="DH107" s="18">
        <f>IF(ISNA(INDEX('annual Consensus'!$C$4:$AE$210,MATCH('per month Consensus'!$CE107,'annual Consensus'!$B$4:$B$210,0),MATCH('per month Consensus'!DH$4,'annual Consensus'!$C$3:$AE$3,0))),"",INDEX('annual Consensus'!$C$4:$AE$210,MATCH('per month Consensus'!$CE107,'annual Consensus'!$B$4:$B$210,0),MATCH('per month Consensus'!DH$4,'annual Consensus'!$C$3:$AE$3,0)))</f>
        <v>0</v>
      </c>
      <c r="DI107" s="18">
        <f>IF(ISNA(INDEX('annual Consensus'!$C$4:$AE$210,MATCH('per month Consensus'!$CE107,'annual Consensus'!$B$4:$B$210,0),MATCH('per month Consensus'!DI$4,'annual Consensus'!$C$3:$AE$3,0))),"",INDEX('annual Consensus'!$C$4:$AE$210,MATCH('per month Consensus'!$CE107,'annual Consensus'!$B$4:$B$210,0),MATCH('per month Consensus'!DI$4,'annual Consensus'!$C$3:$AE$3,0)))</f>
        <v>0</v>
      </c>
      <c r="DJ107" s="18">
        <f>IF(ISNA(INDEX('annual Consensus'!$C$4:$AE$210,MATCH('per month Consensus'!$CE107,'annual Consensus'!$B$4:$B$210,0),MATCH('per month Consensus'!DJ$4,'annual Consensus'!$C$3:$AE$3,0))),"",INDEX('annual Consensus'!$C$4:$AE$210,MATCH('per month Consensus'!$CE107,'annual Consensus'!$B$4:$B$210,0),MATCH('per month Consensus'!DJ$4,'annual Consensus'!$C$3:$AE$3,0)))</f>
        <v>0</v>
      </c>
      <c r="DK107" s="18" t="str">
        <f>IF(ISNA(INDEX('annual Consensus'!$C$4:$AE$210,MATCH('per month Consensus'!$CE107,'annual Consensus'!$B$4:$B$210,0),MATCH('per month Consensus'!DK$4,'annual Consensus'!$C$3:$AE$3,0))),"",INDEX('annual Consensus'!$C$4:$AE$210,MATCH('per month Consensus'!$CE107,'annual Consensus'!$B$4:$B$210,0),MATCH('per month Consensus'!DK$4,'annual Consensus'!$C$3:$AE$3,0)))</f>
        <v/>
      </c>
      <c r="DL107" s="18">
        <f>IF(ISNA(INDEX('annual Consensus'!$C$4:$AE$210,MATCH('per month Consensus'!$CE107,'annual Consensus'!$B$4:$B$210,0),MATCH('per month Consensus'!DL$4,'annual Consensus'!$C$3:$AE$3,0))),"",INDEX('annual Consensus'!$C$4:$AE$210,MATCH('per month Consensus'!$CE107,'annual Consensus'!$B$4:$B$210,0),MATCH('per month Consensus'!DL$4,'annual Consensus'!$C$3:$AE$3,0)))</f>
        <v>0</v>
      </c>
      <c r="DM107" s="18">
        <f>IF(ISNA(INDEX('annual Consensus'!$C$4:$AE$210,MATCH('per month Consensus'!$CE107,'annual Consensus'!$B$4:$B$210,0),MATCH('per month Consensus'!DM$4,'annual Consensus'!$C$3:$AE$3,0))),"",INDEX('annual Consensus'!$C$4:$AE$210,MATCH('per month Consensus'!$CE107,'annual Consensus'!$B$4:$B$210,0),MATCH('per month Consensus'!DM$4,'annual Consensus'!$C$3:$AE$3,0)))</f>
        <v>0</v>
      </c>
      <c r="DN107" s="18">
        <f>IF(ISNA(INDEX('annual Consensus'!$C$4:$AE$210,MATCH('per month Consensus'!$CE107,'annual Consensus'!$B$4:$B$210,0),MATCH('per month Consensus'!DN$4,'annual Consensus'!$C$3:$AE$3,0))),"",INDEX('annual Consensus'!$C$4:$AE$210,MATCH('per month Consensus'!$CE107,'annual Consensus'!$B$4:$B$210,0),MATCH('per month Consensus'!DN$4,'annual Consensus'!$C$3:$AE$3,0)))</f>
        <v>0</v>
      </c>
      <c r="DO107" s="18" t="str">
        <f>IF(ISNA(INDEX('annual Consensus'!$C$4:$AE$210,MATCH('per month Consensus'!$CE107,'annual Consensus'!$B$4:$B$210,0),MATCH('per month Consensus'!DO$4,'annual Consensus'!$C$3:$AE$3,0))),"",INDEX('annual Consensus'!$C$4:$AE$210,MATCH('per month Consensus'!$CE107,'annual Consensus'!$B$4:$B$210,0),MATCH('per month Consensus'!DO$4,'annual Consensus'!$C$3:$AE$3,0)))</f>
        <v/>
      </c>
      <c r="DR107" s="18">
        <f t="shared" si="36"/>
        <v>2.0671991557496701</v>
      </c>
      <c r="DS107" s="18" t="str">
        <f t="shared" si="37"/>
        <v/>
      </c>
      <c r="DT107" s="18" t="str">
        <f t="shared" si="38"/>
        <v/>
      </c>
      <c r="DU107" s="18" t="str">
        <f t="shared" si="39"/>
        <v/>
      </c>
      <c r="DV107" s="18" t="str">
        <f t="shared" si="40"/>
        <v/>
      </c>
      <c r="DW107" s="18" t="str">
        <f t="shared" si="41"/>
        <v/>
      </c>
      <c r="DX107" s="18" t="str">
        <f t="shared" si="42"/>
        <v/>
      </c>
      <c r="DY107" s="18" t="str">
        <f t="shared" si="43"/>
        <v/>
      </c>
      <c r="DZ107" s="18" t="str">
        <f t="shared" si="44"/>
        <v/>
      </c>
      <c r="EA107" s="18" t="str">
        <f t="shared" si="45"/>
        <v/>
      </c>
      <c r="EB107" s="18" t="str">
        <f t="shared" si="46"/>
        <v/>
      </c>
      <c r="EC107" s="18" t="str">
        <f t="shared" si="47"/>
        <v/>
      </c>
      <c r="ED107" s="18">
        <f t="shared" si="48"/>
        <v>1.8892955634785371</v>
      </c>
      <c r="EE107" s="18" t="str">
        <f t="shared" si="49"/>
        <v/>
      </c>
      <c r="EF107" s="18" t="str">
        <f t="shared" si="50"/>
        <v/>
      </c>
      <c r="EG107" s="18" t="str">
        <f t="shared" si="51"/>
        <v/>
      </c>
      <c r="EH107" s="18" t="str">
        <f t="shared" si="52"/>
        <v/>
      </c>
      <c r="EI107" s="18" t="str">
        <f t="shared" si="53"/>
        <v/>
      </c>
      <c r="EJ107" s="18" t="str">
        <f t="shared" si="54"/>
        <v/>
      </c>
      <c r="EK107" s="18" t="str">
        <f t="shared" si="55"/>
        <v/>
      </c>
      <c r="EL107" s="18" t="str">
        <f t="shared" si="56"/>
        <v/>
      </c>
      <c r="EM107" s="18" t="str">
        <f t="shared" si="57"/>
        <v/>
      </c>
      <c r="EN107" s="18" t="str">
        <f t="shared" si="58"/>
        <v/>
      </c>
      <c r="EO107" s="18" t="str">
        <f t="shared" si="59"/>
        <v/>
      </c>
      <c r="EP107" s="18" t="str">
        <f t="shared" si="60"/>
        <v/>
      </c>
      <c r="EQ107" s="18" t="str">
        <f t="shared" si="61"/>
        <v/>
      </c>
      <c r="ER107" s="18" t="str">
        <f t="shared" si="62"/>
        <v/>
      </c>
      <c r="ES107" s="18" t="str">
        <f t="shared" si="63"/>
        <v/>
      </c>
      <c r="ET107" s="18" t="str">
        <f t="shared" si="64"/>
        <v/>
      </c>
      <c r="EV107" s="86">
        <v>39083</v>
      </c>
      <c r="EW107" s="57" t="str">
        <f>IF(ISNA(VLOOKUP('per month Consensus'!$EV107,'5y averages Consensus'!$AG$9:$AK$36,'per month Consensus'!EW$2,FALSE)),"",VLOOKUP('per month Consensus'!$EV107,'5y averages Consensus'!$AG$9:$AK$36,'per month Consensus'!EW$2,FALSE))</f>
        <v/>
      </c>
      <c r="EX107" s="58" t="str">
        <f>IF(ISNA(VLOOKUP('per month Consensus'!$EV107,'5y averages Consensus'!$AG$9:$AK$36,'per month Consensus'!EX$2,FALSE)),"",VLOOKUP('per month Consensus'!$EV107,'5y averages Consensus'!$AG$9:$AK$36,'per month Consensus'!EX$2,FALSE))</f>
        <v/>
      </c>
      <c r="EY107" s="58" t="str">
        <f>IF(ISNA(VLOOKUP('per month Consensus'!$EV107,'5y averages Consensus'!$AG$9:$AK$36,'per month Consensus'!EY$2,FALSE)),"",VLOOKUP('per month Consensus'!$EV107,'5y averages Consensus'!$AG$9:$AK$36,'per month Consensus'!EY$2,FALSE))</f>
        <v/>
      </c>
      <c r="EZ107" s="59" t="str">
        <f>IF(ISNA(VLOOKUP('per month Consensus'!$EV107,'5y averages Consensus'!$AG$9:$AK$36,'per month Consensus'!EZ$2,FALSE)),"",VLOOKUP('per month Consensus'!$EV107,'5y averages Consensus'!$AG$9:$AK$36,'per month Consensus'!EZ$2,FALSE))</f>
        <v/>
      </c>
      <c r="FB107" s="53" t="str">
        <f t="shared" si="65"/>
        <v/>
      </c>
      <c r="FC107" s="53" t="str">
        <f t="shared" si="66"/>
        <v/>
      </c>
      <c r="FD107" s="53" t="str">
        <f t="shared" si="67"/>
        <v/>
      </c>
      <c r="FE107" s="53" t="str">
        <f t="shared" si="68"/>
        <v/>
      </c>
    </row>
    <row r="108" spans="2:161" x14ac:dyDescent="0.25">
      <c r="B108" s="22">
        <v>39234</v>
      </c>
      <c r="C108" s="18">
        <f>VLOOKUP($B108,'Data Consensus annual'!$BH$9:$BN$215,'per month Consensus'!C$1, FALSE)</f>
        <v>1.9608910264771209</v>
      </c>
      <c r="D108" s="18">
        <f>VLOOKUP($B108,'Data Consensus annual'!$BH$9:$BN$215,'per month Consensus'!D$1, FALSE)</f>
        <v>1.980803134381679</v>
      </c>
      <c r="E108" s="18" t="str">
        <f>VLOOKUP($B108,'Data Consensus annual'!$BH$9:$BN$215,'per month Consensus'!E$1)</f>
        <v/>
      </c>
      <c r="F108" s="18">
        <f>VLOOKUP($B108,'quarters Consensus'!$FV$9:$GC$60,'per month Consensus'!J$1, FALSE)</f>
        <v>1.8</v>
      </c>
      <c r="G108" s="18">
        <f>VLOOKUP($B108,'quarters Consensus'!$FV$9:$GC$60,'per month Consensus'!K$1, FALSE)</f>
        <v>2.2000000000000002</v>
      </c>
      <c r="H108" s="18">
        <f>VLOOKUP($B108,'quarters Consensus'!$FV$9:$GC$60,'per month Consensus'!L$1, FALSE)</f>
        <v>2.1</v>
      </c>
      <c r="I108" s="18">
        <f>VLOOKUP($B108,'quarters Consensus'!$FV$9:$GC$60,'per month Consensus'!M$1, FALSE)</f>
        <v>2</v>
      </c>
      <c r="J108" s="18">
        <f>VLOOKUP($B108,'quarters Consensus'!$FV$9:$GC$60,'per month Consensus'!N$1, FALSE)</f>
        <v>1.8</v>
      </c>
      <c r="K108" s="18">
        <f>VLOOKUP($B108,'quarters Consensus'!$FV$9:$GC$60,'per month Consensus'!O$1, FALSE)</f>
        <v>2</v>
      </c>
      <c r="L108" s="18"/>
      <c r="CE108" s="14">
        <v>39114</v>
      </c>
      <c r="CF108" s="18" t="str">
        <f>IF(ISNA(VLOOKUP($CE108,'quarters Consensus'!$FV$9:$GC$60,'per month Consensus'!J$1,FALSE)),"",VLOOKUP($CE108,'quarters Consensus'!$FV$9:$GC$60,'per month Consensus'!J$1,FALSE))</f>
        <v/>
      </c>
      <c r="CG108" s="18" t="str">
        <f>IF(ISNA(VLOOKUP($CE108,'quarters Consensus'!$FV$9:$GC$60,'per month Consensus'!K$1,FALSE)),"",VLOOKUP($CE108,'quarters Consensus'!$FV$9:$GC$60,'per month Consensus'!K$1,FALSE))</f>
        <v/>
      </c>
      <c r="CH108" s="18" t="str">
        <f>IF(ISNA(VLOOKUP($CE108,'quarters Consensus'!$FV$9:$GC$60,'per month Consensus'!L$1,FALSE)),"",VLOOKUP($CE108,'quarters Consensus'!$FV$9:$GC$60,'per month Consensus'!L$1,FALSE))</f>
        <v/>
      </c>
      <c r="CI108" s="18" t="str">
        <f>IF(ISNA(VLOOKUP($CE108,'quarters Consensus'!$FV$9:$GC$60,'per month Consensus'!M$1,FALSE)),"",VLOOKUP($CE108,'quarters Consensus'!$FV$9:$GC$60,'per month Consensus'!M$1,FALSE))</f>
        <v/>
      </c>
      <c r="CJ108" s="18" t="str">
        <f>IF(ISNA(VLOOKUP($CE108,'quarters Consensus'!$FV$9:$GC$60,'per month Consensus'!N$1,FALSE)),"",VLOOKUP($CE108,'quarters Consensus'!$FV$9:$GC$60,'per month Consensus'!N$1,FALSE))</f>
        <v/>
      </c>
      <c r="CK108" s="18" t="str">
        <f>IF(ISNA(VLOOKUP($CE108,'quarters Consensus'!$FV$9:$GC$60,'per month Consensus'!O$1,FALSE)),"",VLOOKUP($CE108,'quarters Consensus'!$FV$9:$GC$60,'per month Consensus'!O$1,FALSE))</f>
        <v/>
      </c>
      <c r="CL108" s="18" t="str">
        <f>IF(ISNA(VLOOKUP($CE108,'quarters Consensus'!$FV$9:$GC$60,'per month Consensus'!P$1,FALSE)),"",VLOOKUP($CE108,'quarters Consensus'!$FV$9:$GC$60,'per month Consensus'!P$1,FALSE))</f>
        <v/>
      </c>
      <c r="CM108" s="18">
        <f>IF(ISNA(INDEX('annual Consensus'!$C$4:$AE$210,MATCH('per month Consensus'!$CE108,'annual Consensus'!$B$4:$B$210,0),MATCH('per month Consensus'!CM$4,'annual Consensus'!$C$3:$AE$3,0))),"",INDEX('annual Consensus'!$C$4:$AE$210,MATCH('per month Consensus'!$CE108,'annual Consensus'!$B$4:$B$210,0),MATCH('per month Consensus'!CM$4,'annual Consensus'!$C$3:$AE$3,0)))</f>
        <v>1.9549851324883663</v>
      </c>
      <c r="CN108" s="18">
        <f>IF(ISNA(INDEX('annual Consensus'!$C$4:$AE$210,MATCH('per month Consensus'!$CE108,'annual Consensus'!$B$4:$B$210,0),MATCH('per month Consensus'!CN$4,'annual Consensus'!$C$3:$AE$3,0))),"",INDEX('annual Consensus'!$C$4:$AE$210,MATCH('per month Consensus'!$CE108,'annual Consensus'!$B$4:$B$210,0),MATCH('per month Consensus'!CN$4,'annual Consensus'!$C$3:$AE$3,0)))</f>
        <v>0</v>
      </c>
      <c r="CO108" s="18">
        <f>IF(ISNA(INDEX('annual Consensus'!$C$4:$AE$210,MATCH('per month Consensus'!$CE108,'annual Consensus'!$B$4:$B$210,0),MATCH('per month Consensus'!CO$4,'annual Consensus'!$C$3:$AE$3,0))),"",INDEX('annual Consensus'!$C$4:$AE$210,MATCH('per month Consensus'!$CE108,'annual Consensus'!$B$4:$B$210,0),MATCH('per month Consensus'!CO$4,'annual Consensus'!$C$3:$AE$3,0)))</f>
        <v>0</v>
      </c>
      <c r="CP108" s="18">
        <f>IF(ISNA(INDEX('annual Consensus'!$C$4:$AE$210,MATCH('per month Consensus'!$CE108,'annual Consensus'!$B$4:$B$210,0),MATCH('per month Consensus'!CP$4,'annual Consensus'!$C$3:$AE$3,0))),"",INDEX('annual Consensus'!$C$4:$AE$210,MATCH('per month Consensus'!$CE108,'annual Consensus'!$B$4:$B$210,0),MATCH('per month Consensus'!CP$4,'annual Consensus'!$C$3:$AE$3,0)))</f>
        <v>0</v>
      </c>
      <c r="CQ108" s="18">
        <f>IF(ISNA(INDEX('annual Consensus'!$C$4:$AE$210,MATCH('per month Consensus'!$CE108,'annual Consensus'!$B$4:$B$210,0),MATCH('per month Consensus'!CQ$4,'annual Consensus'!$C$3:$AE$3,0))),"",INDEX('annual Consensus'!$C$4:$AE$210,MATCH('per month Consensus'!$CE108,'annual Consensus'!$B$4:$B$210,0),MATCH('per month Consensus'!CQ$4,'annual Consensus'!$C$3:$AE$3,0)))</f>
        <v>0</v>
      </c>
      <c r="CR108" s="18">
        <f>IF(ISNA(INDEX('annual Consensus'!$C$4:$AE$210,MATCH('per month Consensus'!$CE108,'annual Consensus'!$B$4:$B$210,0),MATCH('per month Consensus'!CR$4,'annual Consensus'!$C$3:$AE$3,0))),"",INDEX('annual Consensus'!$C$4:$AE$210,MATCH('per month Consensus'!$CE108,'annual Consensus'!$B$4:$B$210,0),MATCH('per month Consensus'!CR$4,'annual Consensus'!$C$3:$AE$3,0)))</f>
        <v>0</v>
      </c>
      <c r="CS108" s="18">
        <f>IF(ISNA(INDEX('annual Consensus'!$C$4:$AE$210,MATCH('per month Consensus'!$CE108,'annual Consensus'!$B$4:$B$210,0),MATCH('per month Consensus'!CS$4,'annual Consensus'!$C$3:$AE$3,0))),"",INDEX('annual Consensus'!$C$4:$AE$210,MATCH('per month Consensus'!$CE108,'annual Consensus'!$B$4:$B$210,0),MATCH('per month Consensus'!CS$4,'annual Consensus'!$C$3:$AE$3,0)))</f>
        <v>0</v>
      </c>
      <c r="CT108" s="18">
        <f>IF(ISNA(INDEX('annual Consensus'!$C$4:$AE$210,MATCH('per month Consensus'!$CE108,'annual Consensus'!$B$4:$B$210,0),MATCH('per month Consensus'!CT$4,'annual Consensus'!$C$3:$AE$3,0))),"",INDEX('annual Consensus'!$C$4:$AE$210,MATCH('per month Consensus'!$CE108,'annual Consensus'!$B$4:$B$210,0),MATCH('per month Consensus'!CT$4,'annual Consensus'!$C$3:$AE$3,0)))</f>
        <v>0</v>
      </c>
      <c r="CU108" s="18">
        <f>IF(ISNA(INDEX('annual Consensus'!$C$4:$AE$210,MATCH('per month Consensus'!$CE108,'annual Consensus'!$B$4:$B$210,0),MATCH('per month Consensus'!CU$4,'annual Consensus'!$C$3:$AE$3,0))),"",INDEX('annual Consensus'!$C$4:$AE$210,MATCH('per month Consensus'!$CE108,'annual Consensus'!$B$4:$B$210,0),MATCH('per month Consensus'!CU$4,'annual Consensus'!$C$3:$AE$3,0)))</f>
        <v>0</v>
      </c>
      <c r="CV108" s="18">
        <f>IF(ISNA(INDEX('annual Consensus'!$C$4:$AE$210,MATCH('per month Consensus'!$CE108,'annual Consensus'!$B$4:$B$210,0),MATCH('per month Consensus'!CV$4,'annual Consensus'!$C$3:$AE$3,0))),"",INDEX('annual Consensus'!$C$4:$AE$210,MATCH('per month Consensus'!$CE108,'annual Consensus'!$B$4:$B$210,0),MATCH('per month Consensus'!CV$4,'annual Consensus'!$C$3:$AE$3,0)))</f>
        <v>0</v>
      </c>
      <c r="CW108" s="18">
        <f>IF(ISNA(INDEX('annual Consensus'!$C$4:$AE$210,MATCH('per month Consensus'!$CE108,'annual Consensus'!$B$4:$B$210,0),MATCH('per month Consensus'!CW$4,'annual Consensus'!$C$3:$AE$3,0))),"",INDEX('annual Consensus'!$C$4:$AE$210,MATCH('per month Consensus'!$CE108,'annual Consensus'!$B$4:$B$210,0),MATCH('per month Consensus'!CW$4,'annual Consensus'!$C$3:$AE$3,0)))</f>
        <v>0</v>
      </c>
      <c r="CX108" s="18">
        <f>IF(ISNA(INDEX('annual Consensus'!$C$4:$AE$210,MATCH('per month Consensus'!$CE108,'annual Consensus'!$B$4:$B$210,0),MATCH('per month Consensus'!CX$4,'annual Consensus'!$C$3:$AE$3,0))),"",INDEX('annual Consensus'!$C$4:$AE$210,MATCH('per month Consensus'!$CE108,'annual Consensus'!$B$4:$B$210,0),MATCH('per month Consensus'!CX$4,'annual Consensus'!$C$3:$AE$3,0)))</f>
        <v>1.88498777747158</v>
      </c>
      <c r="CY108" s="18">
        <f>IF(ISNA(INDEX('annual Consensus'!$C$4:$AE$210,MATCH('per month Consensus'!$CE108,'annual Consensus'!$B$4:$B$210,0),MATCH('per month Consensus'!CY$4,'annual Consensus'!$C$3:$AE$3,0))),"",INDEX('annual Consensus'!$C$4:$AE$210,MATCH('per month Consensus'!$CE108,'annual Consensus'!$B$4:$B$210,0),MATCH('per month Consensus'!CY$4,'annual Consensus'!$C$3:$AE$3,0)))</f>
        <v>0</v>
      </c>
      <c r="CZ108" s="18">
        <f>IF(ISNA(INDEX('annual Consensus'!$C$4:$AE$210,MATCH('per month Consensus'!$CE108,'annual Consensus'!$B$4:$B$210,0),MATCH('per month Consensus'!CZ$4,'annual Consensus'!$C$3:$AE$3,0))),"",INDEX('annual Consensus'!$C$4:$AE$210,MATCH('per month Consensus'!$CE108,'annual Consensus'!$B$4:$B$210,0),MATCH('per month Consensus'!CZ$4,'annual Consensus'!$C$3:$AE$3,0)))</f>
        <v>0</v>
      </c>
      <c r="DA108" s="18">
        <f>IF(ISNA(INDEX('annual Consensus'!$C$4:$AE$210,MATCH('per month Consensus'!$CE108,'annual Consensus'!$B$4:$B$210,0),MATCH('per month Consensus'!DA$4,'annual Consensus'!$C$3:$AE$3,0))),"",INDEX('annual Consensus'!$C$4:$AE$210,MATCH('per month Consensus'!$CE108,'annual Consensus'!$B$4:$B$210,0),MATCH('per month Consensus'!DA$4,'annual Consensus'!$C$3:$AE$3,0)))</f>
        <v>0</v>
      </c>
      <c r="DB108" s="18">
        <f>IF(ISNA(INDEX('annual Consensus'!$C$4:$AE$210,MATCH('per month Consensus'!$CE108,'annual Consensus'!$B$4:$B$210,0),MATCH('per month Consensus'!DB$4,'annual Consensus'!$C$3:$AE$3,0))),"",INDEX('annual Consensus'!$C$4:$AE$210,MATCH('per month Consensus'!$CE108,'annual Consensus'!$B$4:$B$210,0),MATCH('per month Consensus'!DB$4,'annual Consensus'!$C$3:$AE$3,0)))</f>
        <v>0</v>
      </c>
      <c r="DC108" s="18">
        <f>IF(ISNA(INDEX('annual Consensus'!$C$4:$AE$210,MATCH('per month Consensus'!$CE108,'annual Consensus'!$B$4:$B$210,0),MATCH('per month Consensus'!DC$4,'annual Consensus'!$C$3:$AE$3,0))),"",INDEX('annual Consensus'!$C$4:$AE$210,MATCH('per month Consensus'!$CE108,'annual Consensus'!$B$4:$B$210,0),MATCH('per month Consensus'!DC$4,'annual Consensus'!$C$3:$AE$3,0)))</f>
        <v>0</v>
      </c>
      <c r="DD108" s="18">
        <f>IF(ISNA(INDEX('annual Consensus'!$C$4:$AE$210,MATCH('per month Consensus'!$CE108,'annual Consensus'!$B$4:$B$210,0),MATCH('per month Consensus'!DD$4,'annual Consensus'!$C$3:$AE$3,0))),"",INDEX('annual Consensus'!$C$4:$AE$210,MATCH('per month Consensus'!$CE108,'annual Consensus'!$B$4:$B$210,0),MATCH('per month Consensus'!DD$4,'annual Consensus'!$C$3:$AE$3,0)))</f>
        <v>0</v>
      </c>
      <c r="DE108" s="18">
        <f>IF(ISNA(INDEX('annual Consensus'!$C$4:$AE$210,MATCH('per month Consensus'!$CE108,'annual Consensus'!$B$4:$B$210,0),MATCH('per month Consensus'!DE$4,'annual Consensus'!$C$3:$AE$3,0))),"",INDEX('annual Consensus'!$C$4:$AE$210,MATCH('per month Consensus'!$CE108,'annual Consensus'!$B$4:$B$210,0),MATCH('per month Consensus'!DE$4,'annual Consensus'!$C$3:$AE$3,0)))</f>
        <v>0</v>
      </c>
      <c r="DF108" s="18">
        <f>IF(ISNA(INDEX('annual Consensus'!$C$4:$AE$210,MATCH('per month Consensus'!$CE108,'annual Consensus'!$B$4:$B$210,0),MATCH('per month Consensus'!DF$4,'annual Consensus'!$C$3:$AE$3,0))),"",INDEX('annual Consensus'!$C$4:$AE$210,MATCH('per month Consensus'!$CE108,'annual Consensus'!$B$4:$B$210,0),MATCH('per month Consensus'!DF$4,'annual Consensus'!$C$3:$AE$3,0)))</f>
        <v>0</v>
      </c>
      <c r="DG108" s="18">
        <f>IF(ISNA(INDEX('annual Consensus'!$C$4:$AE$210,MATCH('per month Consensus'!$CE108,'annual Consensus'!$B$4:$B$210,0),MATCH('per month Consensus'!DG$4,'annual Consensus'!$C$3:$AE$3,0))),"",INDEX('annual Consensus'!$C$4:$AE$210,MATCH('per month Consensus'!$CE108,'annual Consensus'!$B$4:$B$210,0),MATCH('per month Consensus'!DG$4,'annual Consensus'!$C$3:$AE$3,0)))</f>
        <v>0</v>
      </c>
      <c r="DH108" s="18">
        <f>IF(ISNA(INDEX('annual Consensus'!$C$4:$AE$210,MATCH('per month Consensus'!$CE108,'annual Consensus'!$B$4:$B$210,0),MATCH('per month Consensus'!DH$4,'annual Consensus'!$C$3:$AE$3,0))),"",INDEX('annual Consensus'!$C$4:$AE$210,MATCH('per month Consensus'!$CE108,'annual Consensus'!$B$4:$B$210,0),MATCH('per month Consensus'!DH$4,'annual Consensus'!$C$3:$AE$3,0)))</f>
        <v>0</v>
      </c>
      <c r="DI108" s="18">
        <f>IF(ISNA(INDEX('annual Consensus'!$C$4:$AE$210,MATCH('per month Consensus'!$CE108,'annual Consensus'!$B$4:$B$210,0),MATCH('per month Consensus'!DI$4,'annual Consensus'!$C$3:$AE$3,0))),"",INDEX('annual Consensus'!$C$4:$AE$210,MATCH('per month Consensus'!$CE108,'annual Consensus'!$B$4:$B$210,0),MATCH('per month Consensus'!DI$4,'annual Consensus'!$C$3:$AE$3,0)))</f>
        <v>0</v>
      </c>
      <c r="DJ108" s="18">
        <f>IF(ISNA(INDEX('annual Consensus'!$C$4:$AE$210,MATCH('per month Consensus'!$CE108,'annual Consensus'!$B$4:$B$210,0),MATCH('per month Consensus'!DJ$4,'annual Consensus'!$C$3:$AE$3,0))),"",INDEX('annual Consensus'!$C$4:$AE$210,MATCH('per month Consensus'!$CE108,'annual Consensus'!$B$4:$B$210,0),MATCH('per month Consensus'!DJ$4,'annual Consensus'!$C$3:$AE$3,0)))</f>
        <v>0</v>
      </c>
      <c r="DK108" s="18">
        <f>IF(ISNA(INDEX('annual Consensus'!$C$4:$AE$210,MATCH('per month Consensus'!$CE108,'annual Consensus'!$B$4:$B$210,0),MATCH('per month Consensus'!DK$4,'annual Consensus'!$C$3:$AE$3,0))),"",INDEX('annual Consensus'!$C$4:$AE$210,MATCH('per month Consensus'!$CE108,'annual Consensus'!$B$4:$B$210,0),MATCH('per month Consensus'!DK$4,'annual Consensus'!$C$3:$AE$3,0)))</f>
        <v>0</v>
      </c>
      <c r="DL108" s="18">
        <f>IF(ISNA(INDEX('annual Consensus'!$C$4:$AE$210,MATCH('per month Consensus'!$CE108,'annual Consensus'!$B$4:$B$210,0),MATCH('per month Consensus'!DL$4,'annual Consensus'!$C$3:$AE$3,0))),"",INDEX('annual Consensus'!$C$4:$AE$210,MATCH('per month Consensus'!$CE108,'annual Consensus'!$B$4:$B$210,0),MATCH('per month Consensus'!DL$4,'annual Consensus'!$C$3:$AE$3,0)))</f>
        <v>0</v>
      </c>
      <c r="DM108" s="18">
        <f>IF(ISNA(INDEX('annual Consensus'!$C$4:$AE$210,MATCH('per month Consensus'!$CE108,'annual Consensus'!$B$4:$B$210,0),MATCH('per month Consensus'!DM$4,'annual Consensus'!$C$3:$AE$3,0))),"",INDEX('annual Consensus'!$C$4:$AE$210,MATCH('per month Consensus'!$CE108,'annual Consensus'!$B$4:$B$210,0),MATCH('per month Consensus'!DM$4,'annual Consensus'!$C$3:$AE$3,0)))</f>
        <v>0</v>
      </c>
      <c r="DN108" s="18">
        <f>IF(ISNA(INDEX('annual Consensus'!$C$4:$AE$210,MATCH('per month Consensus'!$CE108,'annual Consensus'!$B$4:$B$210,0),MATCH('per month Consensus'!DN$4,'annual Consensus'!$C$3:$AE$3,0))),"",INDEX('annual Consensus'!$C$4:$AE$210,MATCH('per month Consensus'!$CE108,'annual Consensus'!$B$4:$B$210,0),MATCH('per month Consensus'!DN$4,'annual Consensus'!$C$3:$AE$3,0)))</f>
        <v>0</v>
      </c>
      <c r="DO108" s="18">
        <f>IF(ISNA(INDEX('annual Consensus'!$C$4:$AE$210,MATCH('per month Consensus'!$CE108,'annual Consensus'!$B$4:$B$210,0),MATCH('per month Consensus'!DO$4,'annual Consensus'!$C$3:$AE$3,0))),"",INDEX('annual Consensus'!$C$4:$AE$210,MATCH('per month Consensus'!$CE108,'annual Consensus'!$B$4:$B$210,0),MATCH('per month Consensus'!DO$4,'annual Consensus'!$C$3:$AE$3,0)))</f>
        <v>0</v>
      </c>
      <c r="DR108" s="18">
        <f t="shared" si="36"/>
        <v>1.9549851324883663</v>
      </c>
      <c r="DS108" s="18" t="str">
        <f t="shared" si="37"/>
        <v/>
      </c>
      <c r="DT108" s="18" t="str">
        <f t="shared" si="38"/>
        <v/>
      </c>
      <c r="DU108" s="18" t="str">
        <f t="shared" si="39"/>
        <v/>
      </c>
      <c r="DV108" s="18" t="str">
        <f t="shared" si="40"/>
        <v/>
      </c>
      <c r="DW108" s="18" t="str">
        <f t="shared" si="41"/>
        <v/>
      </c>
      <c r="DX108" s="18" t="str">
        <f t="shared" si="42"/>
        <v/>
      </c>
      <c r="DY108" s="18" t="str">
        <f t="shared" si="43"/>
        <v/>
      </c>
      <c r="DZ108" s="18" t="str">
        <f t="shared" si="44"/>
        <v/>
      </c>
      <c r="EA108" s="18" t="str">
        <f t="shared" si="45"/>
        <v/>
      </c>
      <c r="EB108" s="18" t="str">
        <f t="shared" si="46"/>
        <v/>
      </c>
      <c r="EC108" s="18">
        <f t="shared" si="47"/>
        <v>1.88498777747158</v>
      </c>
      <c r="ED108" s="18" t="str">
        <f t="shared" si="48"/>
        <v/>
      </c>
      <c r="EE108" s="18" t="str">
        <f t="shared" si="49"/>
        <v/>
      </c>
      <c r="EF108" s="18" t="str">
        <f t="shared" si="50"/>
        <v/>
      </c>
      <c r="EG108" s="18" t="str">
        <f t="shared" si="51"/>
        <v/>
      </c>
      <c r="EH108" s="18" t="str">
        <f t="shared" si="52"/>
        <v/>
      </c>
      <c r="EI108" s="18" t="str">
        <f t="shared" si="53"/>
        <v/>
      </c>
      <c r="EJ108" s="18" t="str">
        <f t="shared" si="54"/>
        <v/>
      </c>
      <c r="EK108" s="18" t="str">
        <f t="shared" si="55"/>
        <v/>
      </c>
      <c r="EL108" s="18" t="str">
        <f t="shared" si="56"/>
        <v/>
      </c>
      <c r="EM108" s="18" t="str">
        <f t="shared" si="57"/>
        <v/>
      </c>
      <c r="EN108" s="18" t="str">
        <f t="shared" si="58"/>
        <v/>
      </c>
      <c r="EO108" s="18" t="str">
        <f t="shared" si="59"/>
        <v/>
      </c>
      <c r="EP108" s="18" t="str">
        <f t="shared" si="60"/>
        <v/>
      </c>
      <c r="EQ108" s="18" t="str">
        <f t="shared" si="61"/>
        <v/>
      </c>
      <c r="ER108" s="18" t="str">
        <f t="shared" si="62"/>
        <v/>
      </c>
      <c r="ES108" s="18" t="str">
        <f t="shared" si="63"/>
        <v/>
      </c>
      <c r="ET108" s="18" t="str">
        <f t="shared" si="64"/>
        <v/>
      </c>
      <c r="EV108" s="86">
        <v>39114</v>
      </c>
      <c r="EW108" s="57" t="str">
        <f>IF(ISNA(VLOOKUP('per month Consensus'!$EV108,'5y averages Consensus'!$AG$9:$AK$36,'per month Consensus'!EW$2,FALSE)),"",VLOOKUP('per month Consensus'!$EV108,'5y averages Consensus'!$AG$9:$AK$36,'per month Consensus'!EW$2,FALSE))</f>
        <v/>
      </c>
      <c r="EX108" s="58" t="str">
        <f>IF(ISNA(VLOOKUP('per month Consensus'!$EV108,'5y averages Consensus'!$AG$9:$AK$36,'per month Consensus'!EX$2,FALSE)),"",VLOOKUP('per month Consensus'!$EV108,'5y averages Consensus'!$AG$9:$AK$36,'per month Consensus'!EX$2,FALSE))</f>
        <v/>
      </c>
      <c r="EY108" s="58" t="str">
        <f>IF(ISNA(VLOOKUP('per month Consensus'!$EV108,'5y averages Consensus'!$AG$9:$AK$36,'per month Consensus'!EY$2,FALSE)),"",VLOOKUP('per month Consensus'!$EV108,'5y averages Consensus'!$AG$9:$AK$36,'per month Consensus'!EY$2,FALSE))</f>
        <v/>
      </c>
      <c r="EZ108" s="59" t="str">
        <f>IF(ISNA(VLOOKUP('per month Consensus'!$EV108,'5y averages Consensus'!$AG$9:$AK$36,'per month Consensus'!EZ$2,FALSE)),"",VLOOKUP('per month Consensus'!$EV108,'5y averages Consensus'!$AG$9:$AK$36,'per month Consensus'!EZ$2,FALSE))</f>
        <v/>
      </c>
      <c r="FB108" s="53" t="str">
        <f t="shared" si="65"/>
        <v/>
      </c>
      <c r="FC108" s="53" t="str">
        <f t="shared" si="66"/>
        <v/>
      </c>
      <c r="FD108" s="53" t="str">
        <f t="shared" si="67"/>
        <v/>
      </c>
      <c r="FE108" s="53" t="str">
        <f t="shared" si="68"/>
        <v/>
      </c>
    </row>
    <row r="109" spans="2:161" x14ac:dyDescent="0.25">
      <c r="B109" s="22">
        <v>39600</v>
      </c>
      <c r="C109" s="18">
        <f>VLOOKUP($B109,'Data Consensus annual'!$BH$9:$BN$215,'per month Consensus'!C$1, FALSE)</f>
        <v>3.3232983272366492</v>
      </c>
      <c r="D109" s="18">
        <f>VLOOKUP($B109,'Data Consensus annual'!$BH$9:$BN$215,'per month Consensus'!D$1, FALSE)</f>
        <v>2.2786464854924691</v>
      </c>
      <c r="E109" s="18" t="str">
        <f>VLOOKUP($B109,'Data Consensus annual'!$BH$9:$BN$215,'per month Consensus'!E$1)</f>
        <v/>
      </c>
      <c r="F109" s="18">
        <f>VLOOKUP($B109,'quarters Consensus'!$FV$9:$GC$60,'per month Consensus'!J$1, FALSE)</f>
        <v>3.7</v>
      </c>
      <c r="G109" s="18">
        <f>VLOOKUP($B109,'quarters Consensus'!$FV$9:$GC$60,'per month Consensus'!K$1, FALSE)</f>
        <v>3.1</v>
      </c>
      <c r="H109" s="18">
        <f>VLOOKUP($B109,'quarters Consensus'!$FV$9:$GC$60,'per month Consensus'!L$1, FALSE)</f>
        <v>2.6</v>
      </c>
      <c r="I109" s="18">
        <f>VLOOKUP($B109,'quarters Consensus'!$FV$9:$GC$60,'per month Consensus'!M$1, FALSE)</f>
        <v>2.2000000000000002</v>
      </c>
      <c r="J109" s="18">
        <f>VLOOKUP($B109,'quarters Consensus'!$FV$9:$GC$60,'per month Consensus'!N$1, FALSE)</f>
        <v>2.1</v>
      </c>
      <c r="K109" s="18">
        <f>VLOOKUP($B109,'quarters Consensus'!$FV$9:$GC$60,'per month Consensus'!O$1, FALSE)</f>
        <v>2.1</v>
      </c>
      <c r="L109" s="18"/>
      <c r="CE109" s="14">
        <v>39142</v>
      </c>
      <c r="CF109" s="18">
        <f>IF(ISNA(VLOOKUP($CE109,'quarters Consensus'!$FV$9:$GC$60,'per month Consensus'!J$1,FALSE)),"",VLOOKUP($CE109,'quarters Consensus'!$FV$9:$GC$60,'per month Consensus'!J$1,FALSE))</f>
        <v>1.6</v>
      </c>
      <c r="CG109" s="18">
        <f>IF(ISNA(VLOOKUP($CE109,'quarters Consensus'!$FV$9:$GC$60,'per month Consensus'!K$1,FALSE)),"",VLOOKUP($CE109,'quarters Consensus'!$FV$9:$GC$60,'per month Consensus'!K$1,FALSE))</f>
        <v>1.7</v>
      </c>
      <c r="CH109" s="18">
        <f>IF(ISNA(VLOOKUP($CE109,'quarters Consensus'!$FV$9:$GC$60,'per month Consensus'!L$1,FALSE)),"",VLOOKUP($CE109,'quarters Consensus'!$FV$9:$GC$60,'per month Consensus'!L$1,FALSE))</f>
        <v>2</v>
      </c>
      <c r="CI109" s="18">
        <f>IF(ISNA(VLOOKUP($CE109,'quarters Consensus'!$FV$9:$GC$60,'per month Consensus'!M$1,FALSE)),"",VLOOKUP($CE109,'quarters Consensus'!$FV$9:$GC$60,'per month Consensus'!M$1,FALSE))</f>
        <v>2</v>
      </c>
      <c r="CJ109" s="18">
        <f>IF(ISNA(VLOOKUP($CE109,'quarters Consensus'!$FV$9:$GC$60,'per month Consensus'!N$1,FALSE)),"",VLOOKUP($CE109,'quarters Consensus'!$FV$9:$GC$60,'per month Consensus'!N$1,FALSE))</f>
        <v>1.9</v>
      </c>
      <c r="CK109" s="18">
        <f>IF(ISNA(VLOOKUP($CE109,'quarters Consensus'!$FV$9:$GC$60,'per month Consensus'!O$1,FALSE)),"",VLOOKUP($CE109,'quarters Consensus'!$FV$9:$GC$60,'per month Consensus'!O$1,FALSE))</f>
        <v>1.9</v>
      </c>
      <c r="CL109" s="18">
        <f>IF(ISNA(VLOOKUP($CE109,'quarters Consensus'!$FV$9:$GC$60,'per month Consensus'!P$1,FALSE)),"",VLOOKUP($CE109,'quarters Consensus'!$FV$9:$GC$60,'per month Consensus'!P$1,FALSE))</f>
        <v>1.9</v>
      </c>
      <c r="CM109" s="18">
        <f>IF(ISNA(INDEX('annual Consensus'!$C$4:$AE$210,MATCH('per month Consensus'!$CE109,'annual Consensus'!$B$4:$B$210,0),MATCH('per month Consensus'!CM$4,'annual Consensus'!$C$3:$AE$3,0))),"",INDEX('annual Consensus'!$C$4:$AE$210,MATCH('per month Consensus'!$CE109,'annual Consensus'!$B$4:$B$210,0),MATCH('per month Consensus'!CM$4,'annual Consensus'!$C$3:$AE$3,0)))</f>
        <v>1.834086517350328</v>
      </c>
      <c r="CN109" s="18">
        <f>IF(ISNA(INDEX('annual Consensus'!$C$4:$AE$210,MATCH('per month Consensus'!$CE109,'annual Consensus'!$B$4:$B$210,0),MATCH('per month Consensus'!CN$4,'annual Consensus'!$C$3:$AE$3,0))),"",INDEX('annual Consensus'!$C$4:$AE$210,MATCH('per month Consensus'!$CE109,'annual Consensus'!$B$4:$B$210,0),MATCH('per month Consensus'!CN$4,'annual Consensus'!$C$3:$AE$3,0)))</f>
        <v>0</v>
      </c>
      <c r="CO109" s="18">
        <f>IF(ISNA(INDEX('annual Consensus'!$C$4:$AE$210,MATCH('per month Consensus'!$CE109,'annual Consensus'!$B$4:$B$210,0),MATCH('per month Consensus'!CO$4,'annual Consensus'!$C$3:$AE$3,0))),"",INDEX('annual Consensus'!$C$4:$AE$210,MATCH('per month Consensus'!$CE109,'annual Consensus'!$B$4:$B$210,0),MATCH('per month Consensus'!CO$4,'annual Consensus'!$C$3:$AE$3,0)))</f>
        <v>0</v>
      </c>
      <c r="CP109" s="18">
        <f>IF(ISNA(INDEX('annual Consensus'!$C$4:$AE$210,MATCH('per month Consensus'!$CE109,'annual Consensus'!$B$4:$B$210,0),MATCH('per month Consensus'!CP$4,'annual Consensus'!$C$3:$AE$3,0))),"",INDEX('annual Consensus'!$C$4:$AE$210,MATCH('per month Consensus'!$CE109,'annual Consensus'!$B$4:$B$210,0),MATCH('per month Consensus'!CP$4,'annual Consensus'!$C$3:$AE$3,0)))</f>
        <v>0</v>
      </c>
      <c r="CQ109" s="18">
        <f>IF(ISNA(INDEX('annual Consensus'!$C$4:$AE$210,MATCH('per month Consensus'!$CE109,'annual Consensus'!$B$4:$B$210,0),MATCH('per month Consensus'!CQ$4,'annual Consensus'!$C$3:$AE$3,0))),"",INDEX('annual Consensus'!$C$4:$AE$210,MATCH('per month Consensus'!$CE109,'annual Consensus'!$B$4:$B$210,0),MATCH('per month Consensus'!CQ$4,'annual Consensus'!$C$3:$AE$3,0)))</f>
        <v>0</v>
      </c>
      <c r="CR109" s="18">
        <f>IF(ISNA(INDEX('annual Consensus'!$C$4:$AE$210,MATCH('per month Consensus'!$CE109,'annual Consensus'!$B$4:$B$210,0),MATCH('per month Consensus'!CR$4,'annual Consensus'!$C$3:$AE$3,0))),"",INDEX('annual Consensus'!$C$4:$AE$210,MATCH('per month Consensus'!$CE109,'annual Consensus'!$B$4:$B$210,0),MATCH('per month Consensus'!CR$4,'annual Consensus'!$C$3:$AE$3,0)))</f>
        <v>0</v>
      </c>
      <c r="CS109" s="18">
        <f>IF(ISNA(INDEX('annual Consensus'!$C$4:$AE$210,MATCH('per month Consensus'!$CE109,'annual Consensus'!$B$4:$B$210,0),MATCH('per month Consensus'!CS$4,'annual Consensus'!$C$3:$AE$3,0))),"",INDEX('annual Consensus'!$C$4:$AE$210,MATCH('per month Consensus'!$CE109,'annual Consensus'!$B$4:$B$210,0),MATCH('per month Consensus'!CS$4,'annual Consensus'!$C$3:$AE$3,0)))</f>
        <v>0</v>
      </c>
      <c r="CT109" s="18">
        <f>IF(ISNA(INDEX('annual Consensus'!$C$4:$AE$210,MATCH('per month Consensus'!$CE109,'annual Consensus'!$B$4:$B$210,0),MATCH('per month Consensus'!CT$4,'annual Consensus'!$C$3:$AE$3,0))),"",INDEX('annual Consensus'!$C$4:$AE$210,MATCH('per month Consensus'!$CE109,'annual Consensus'!$B$4:$B$210,0),MATCH('per month Consensus'!CT$4,'annual Consensus'!$C$3:$AE$3,0)))</f>
        <v>0</v>
      </c>
      <c r="CU109" s="18">
        <f>IF(ISNA(INDEX('annual Consensus'!$C$4:$AE$210,MATCH('per month Consensus'!$CE109,'annual Consensus'!$B$4:$B$210,0),MATCH('per month Consensus'!CU$4,'annual Consensus'!$C$3:$AE$3,0))),"",INDEX('annual Consensus'!$C$4:$AE$210,MATCH('per month Consensus'!$CE109,'annual Consensus'!$B$4:$B$210,0),MATCH('per month Consensus'!CU$4,'annual Consensus'!$C$3:$AE$3,0)))</f>
        <v>0</v>
      </c>
      <c r="CV109" s="18">
        <f>IF(ISNA(INDEX('annual Consensus'!$C$4:$AE$210,MATCH('per month Consensus'!$CE109,'annual Consensus'!$B$4:$B$210,0),MATCH('per month Consensus'!CV$4,'annual Consensus'!$C$3:$AE$3,0))),"",INDEX('annual Consensus'!$C$4:$AE$210,MATCH('per month Consensus'!$CE109,'annual Consensus'!$B$4:$B$210,0),MATCH('per month Consensus'!CV$4,'annual Consensus'!$C$3:$AE$3,0)))</f>
        <v>0</v>
      </c>
      <c r="CW109" s="18">
        <f>IF(ISNA(INDEX('annual Consensus'!$C$4:$AE$210,MATCH('per month Consensus'!$CE109,'annual Consensus'!$B$4:$B$210,0),MATCH('per month Consensus'!CW$4,'annual Consensus'!$C$3:$AE$3,0))),"",INDEX('annual Consensus'!$C$4:$AE$210,MATCH('per month Consensus'!$CE109,'annual Consensus'!$B$4:$B$210,0),MATCH('per month Consensus'!CW$4,'annual Consensus'!$C$3:$AE$3,0)))</f>
        <v>1.9258170426108929</v>
      </c>
      <c r="CX109" s="18">
        <f>IF(ISNA(INDEX('annual Consensus'!$C$4:$AE$210,MATCH('per month Consensus'!$CE109,'annual Consensus'!$B$4:$B$210,0),MATCH('per month Consensus'!CX$4,'annual Consensus'!$C$3:$AE$3,0))),"",INDEX('annual Consensus'!$C$4:$AE$210,MATCH('per month Consensus'!$CE109,'annual Consensus'!$B$4:$B$210,0),MATCH('per month Consensus'!CX$4,'annual Consensus'!$C$3:$AE$3,0)))</f>
        <v>0</v>
      </c>
      <c r="CY109" s="18">
        <f>IF(ISNA(INDEX('annual Consensus'!$C$4:$AE$210,MATCH('per month Consensus'!$CE109,'annual Consensus'!$B$4:$B$210,0),MATCH('per month Consensus'!CY$4,'annual Consensus'!$C$3:$AE$3,0))),"",INDEX('annual Consensus'!$C$4:$AE$210,MATCH('per month Consensus'!$CE109,'annual Consensus'!$B$4:$B$210,0),MATCH('per month Consensus'!CY$4,'annual Consensus'!$C$3:$AE$3,0)))</f>
        <v>0</v>
      </c>
      <c r="CZ109" s="18">
        <f>IF(ISNA(INDEX('annual Consensus'!$C$4:$AE$210,MATCH('per month Consensus'!$CE109,'annual Consensus'!$B$4:$B$210,0),MATCH('per month Consensus'!CZ$4,'annual Consensus'!$C$3:$AE$3,0))),"",INDEX('annual Consensus'!$C$4:$AE$210,MATCH('per month Consensus'!$CE109,'annual Consensus'!$B$4:$B$210,0),MATCH('per month Consensus'!CZ$4,'annual Consensus'!$C$3:$AE$3,0)))</f>
        <v>0</v>
      </c>
      <c r="DA109" s="18">
        <f>IF(ISNA(INDEX('annual Consensus'!$C$4:$AE$210,MATCH('per month Consensus'!$CE109,'annual Consensus'!$B$4:$B$210,0),MATCH('per month Consensus'!DA$4,'annual Consensus'!$C$3:$AE$3,0))),"",INDEX('annual Consensus'!$C$4:$AE$210,MATCH('per month Consensus'!$CE109,'annual Consensus'!$B$4:$B$210,0),MATCH('per month Consensus'!DA$4,'annual Consensus'!$C$3:$AE$3,0)))</f>
        <v>0</v>
      </c>
      <c r="DB109" s="18">
        <f>IF(ISNA(INDEX('annual Consensus'!$C$4:$AE$210,MATCH('per month Consensus'!$CE109,'annual Consensus'!$B$4:$B$210,0),MATCH('per month Consensus'!DB$4,'annual Consensus'!$C$3:$AE$3,0))),"",INDEX('annual Consensus'!$C$4:$AE$210,MATCH('per month Consensus'!$CE109,'annual Consensus'!$B$4:$B$210,0),MATCH('per month Consensus'!DB$4,'annual Consensus'!$C$3:$AE$3,0)))</f>
        <v>0</v>
      </c>
      <c r="DC109" s="18">
        <f>IF(ISNA(INDEX('annual Consensus'!$C$4:$AE$210,MATCH('per month Consensus'!$CE109,'annual Consensus'!$B$4:$B$210,0),MATCH('per month Consensus'!DC$4,'annual Consensus'!$C$3:$AE$3,0))),"",INDEX('annual Consensus'!$C$4:$AE$210,MATCH('per month Consensus'!$CE109,'annual Consensus'!$B$4:$B$210,0),MATCH('per month Consensus'!DC$4,'annual Consensus'!$C$3:$AE$3,0)))</f>
        <v>0</v>
      </c>
      <c r="DD109" s="18">
        <f>IF(ISNA(INDEX('annual Consensus'!$C$4:$AE$210,MATCH('per month Consensus'!$CE109,'annual Consensus'!$B$4:$B$210,0),MATCH('per month Consensus'!DD$4,'annual Consensus'!$C$3:$AE$3,0))),"",INDEX('annual Consensus'!$C$4:$AE$210,MATCH('per month Consensus'!$CE109,'annual Consensus'!$B$4:$B$210,0),MATCH('per month Consensus'!DD$4,'annual Consensus'!$C$3:$AE$3,0)))</f>
        <v>0</v>
      </c>
      <c r="DE109" s="18">
        <f>IF(ISNA(INDEX('annual Consensus'!$C$4:$AE$210,MATCH('per month Consensus'!$CE109,'annual Consensus'!$B$4:$B$210,0),MATCH('per month Consensus'!DE$4,'annual Consensus'!$C$3:$AE$3,0))),"",INDEX('annual Consensus'!$C$4:$AE$210,MATCH('per month Consensus'!$CE109,'annual Consensus'!$B$4:$B$210,0),MATCH('per month Consensus'!DE$4,'annual Consensus'!$C$3:$AE$3,0)))</f>
        <v>0</v>
      </c>
      <c r="DF109" s="18">
        <f>IF(ISNA(INDEX('annual Consensus'!$C$4:$AE$210,MATCH('per month Consensus'!$CE109,'annual Consensus'!$B$4:$B$210,0),MATCH('per month Consensus'!DF$4,'annual Consensus'!$C$3:$AE$3,0))),"",INDEX('annual Consensus'!$C$4:$AE$210,MATCH('per month Consensus'!$CE109,'annual Consensus'!$B$4:$B$210,0),MATCH('per month Consensus'!DF$4,'annual Consensus'!$C$3:$AE$3,0)))</f>
        <v>0</v>
      </c>
      <c r="DG109" s="18">
        <f>IF(ISNA(INDEX('annual Consensus'!$C$4:$AE$210,MATCH('per month Consensus'!$CE109,'annual Consensus'!$B$4:$B$210,0),MATCH('per month Consensus'!DG$4,'annual Consensus'!$C$3:$AE$3,0))),"",INDEX('annual Consensus'!$C$4:$AE$210,MATCH('per month Consensus'!$CE109,'annual Consensus'!$B$4:$B$210,0),MATCH('per month Consensus'!DG$4,'annual Consensus'!$C$3:$AE$3,0)))</f>
        <v>0</v>
      </c>
      <c r="DH109" s="18">
        <f>IF(ISNA(INDEX('annual Consensus'!$C$4:$AE$210,MATCH('per month Consensus'!$CE109,'annual Consensus'!$B$4:$B$210,0),MATCH('per month Consensus'!DH$4,'annual Consensus'!$C$3:$AE$3,0))),"",INDEX('annual Consensus'!$C$4:$AE$210,MATCH('per month Consensus'!$CE109,'annual Consensus'!$B$4:$B$210,0),MATCH('per month Consensus'!DH$4,'annual Consensus'!$C$3:$AE$3,0)))</f>
        <v>0</v>
      </c>
      <c r="DI109" s="18">
        <f>IF(ISNA(INDEX('annual Consensus'!$C$4:$AE$210,MATCH('per month Consensus'!$CE109,'annual Consensus'!$B$4:$B$210,0),MATCH('per month Consensus'!DI$4,'annual Consensus'!$C$3:$AE$3,0))),"",INDEX('annual Consensus'!$C$4:$AE$210,MATCH('per month Consensus'!$CE109,'annual Consensus'!$B$4:$B$210,0),MATCH('per month Consensus'!DI$4,'annual Consensus'!$C$3:$AE$3,0)))</f>
        <v>0</v>
      </c>
      <c r="DJ109" s="18">
        <f>IF(ISNA(INDEX('annual Consensus'!$C$4:$AE$210,MATCH('per month Consensus'!$CE109,'annual Consensus'!$B$4:$B$210,0),MATCH('per month Consensus'!DJ$4,'annual Consensus'!$C$3:$AE$3,0))),"",INDEX('annual Consensus'!$C$4:$AE$210,MATCH('per month Consensus'!$CE109,'annual Consensus'!$B$4:$B$210,0),MATCH('per month Consensus'!DJ$4,'annual Consensus'!$C$3:$AE$3,0)))</f>
        <v>0</v>
      </c>
      <c r="DK109" s="18">
        <f>IF(ISNA(INDEX('annual Consensus'!$C$4:$AE$210,MATCH('per month Consensus'!$CE109,'annual Consensus'!$B$4:$B$210,0),MATCH('per month Consensus'!DK$4,'annual Consensus'!$C$3:$AE$3,0))),"",INDEX('annual Consensus'!$C$4:$AE$210,MATCH('per month Consensus'!$CE109,'annual Consensus'!$B$4:$B$210,0),MATCH('per month Consensus'!DK$4,'annual Consensus'!$C$3:$AE$3,0)))</f>
        <v>0</v>
      </c>
      <c r="DL109" s="18">
        <f>IF(ISNA(INDEX('annual Consensus'!$C$4:$AE$210,MATCH('per month Consensus'!$CE109,'annual Consensus'!$B$4:$B$210,0),MATCH('per month Consensus'!DL$4,'annual Consensus'!$C$3:$AE$3,0))),"",INDEX('annual Consensus'!$C$4:$AE$210,MATCH('per month Consensus'!$CE109,'annual Consensus'!$B$4:$B$210,0),MATCH('per month Consensus'!DL$4,'annual Consensus'!$C$3:$AE$3,0)))</f>
        <v>0</v>
      </c>
      <c r="DM109" s="18">
        <f>IF(ISNA(INDEX('annual Consensus'!$C$4:$AE$210,MATCH('per month Consensus'!$CE109,'annual Consensus'!$B$4:$B$210,0),MATCH('per month Consensus'!DM$4,'annual Consensus'!$C$3:$AE$3,0))),"",INDEX('annual Consensus'!$C$4:$AE$210,MATCH('per month Consensus'!$CE109,'annual Consensus'!$B$4:$B$210,0),MATCH('per month Consensus'!DM$4,'annual Consensus'!$C$3:$AE$3,0)))</f>
        <v>0</v>
      </c>
      <c r="DN109" s="18">
        <f>IF(ISNA(INDEX('annual Consensus'!$C$4:$AE$210,MATCH('per month Consensus'!$CE109,'annual Consensus'!$B$4:$B$210,0),MATCH('per month Consensus'!DN$4,'annual Consensus'!$C$3:$AE$3,0))),"",INDEX('annual Consensus'!$C$4:$AE$210,MATCH('per month Consensus'!$CE109,'annual Consensus'!$B$4:$B$210,0),MATCH('per month Consensus'!DN$4,'annual Consensus'!$C$3:$AE$3,0)))</f>
        <v>0</v>
      </c>
      <c r="DO109" s="18">
        <f>IF(ISNA(INDEX('annual Consensus'!$C$4:$AE$210,MATCH('per month Consensus'!$CE109,'annual Consensus'!$B$4:$B$210,0),MATCH('per month Consensus'!DO$4,'annual Consensus'!$C$3:$AE$3,0))),"",INDEX('annual Consensus'!$C$4:$AE$210,MATCH('per month Consensus'!$CE109,'annual Consensus'!$B$4:$B$210,0),MATCH('per month Consensus'!DO$4,'annual Consensus'!$C$3:$AE$3,0)))</f>
        <v>0</v>
      </c>
      <c r="DR109" s="18">
        <f t="shared" si="36"/>
        <v>1.834086517350328</v>
      </c>
      <c r="DS109" s="18" t="str">
        <f t="shared" si="37"/>
        <v/>
      </c>
      <c r="DT109" s="18" t="str">
        <f t="shared" si="38"/>
        <v/>
      </c>
      <c r="DU109" s="18" t="str">
        <f t="shared" si="39"/>
        <v/>
      </c>
      <c r="DV109" s="18" t="str">
        <f t="shared" si="40"/>
        <v/>
      </c>
      <c r="DW109" s="18" t="str">
        <f t="shared" si="41"/>
        <v/>
      </c>
      <c r="DX109" s="18" t="str">
        <f t="shared" si="42"/>
        <v/>
      </c>
      <c r="DY109" s="18" t="str">
        <f t="shared" si="43"/>
        <v/>
      </c>
      <c r="DZ109" s="18" t="str">
        <f t="shared" si="44"/>
        <v/>
      </c>
      <c r="EA109" s="18" t="str">
        <f t="shared" si="45"/>
        <v/>
      </c>
      <c r="EB109" s="18">
        <f t="shared" si="46"/>
        <v>1.9258170426108929</v>
      </c>
      <c r="EC109" s="18" t="str">
        <f t="shared" si="47"/>
        <v/>
      </c>
      <c r="ED109" s="18" t="str">
        <f t="shared" si="48"/>
        <v/>
      </c>
      <c r="EE109" s="18" t="str">
        <f t="shared" si="49"/>
        <v/>
      </c>
      <c r="EF109" s="18" t="str">
        <f t="shared" si="50"/>
        <v/>
      </c>
      <c r="EG109" s="18" t="str">
        <f t="shared" si="51"/>
        <v/>
      </c>
      <c r="EH109" s="18" t="str">
        <f t="shared" si="52"/>
        <v/>
      </c>
      <c r="EI109" s="18" t="str">
        <f t="shared" si="53"/>
        <v/>
      </c>
      <c r="EJ109" s="18" t="str">
        <f t="shared" si="54"/>
        <v/>
      </c>
      <c r="EK109" s="18" t="str">
        <f t="shared" si="55"/>
        <v/>
      </c>
      <c r="EL109" s="18" t="str">
        <f t="shared" si="56"/>
        <v/>
      </c>
      <c r="EM109" s="18" t="str">
        <f t="shared" si="57"/>
        <v/>
      </c>
      <c r="EN109" s="18" t="str">
        <f t="shared" si="58"/>
        <v/>
      </c>
      <c r="EO109" s="18" t="str">
        <f t="shared" si="59"/>
        <v/>
      </c>
      <c r="EP109" s="18" t="str">
        <f t="shared" si="60"/>
        <v/>
      </c>
      <c r="EQ109" s="18" t="str">
        <f t="shared" si="61"/>
        <v/>
      </c>
      <c r="ER109" s="18" t="str">
        <f t="shared" si="62"/>
        <v/>
      </c>
      <c r="ES109" s="18" t="str">
        <f t="shared" si="63"/>
        <v/>
      </c>
      <c r="ET109" s="18" t="str">
        <f t="shared" si="64"/>
        <v/>
      </c>
      <c r="EV109" s="86">
        <v>39142</v>
      </c>
      <c r="EW109" s="57" t="str">
        <f>IF(ISNA(VLOOKUP('per month Consensus'!$EV109,'5y averages Consensus'!$AG$9:$AK$36,'per month Consensus'!EW$2,FALSE)),"",VLOOKUP('per month Consensus'!$EV109,'5y averages Consensus'!$AG$9:$AK$36,'per month Consensus'!EW$2,FALSE))</f>
        <v/>
      </c>
      <c r="EX109" s="58" t="str">
        <f>IF(ISNA(VLOOKUP('per month Consensus'!$EV109,'5y averages Consensus'!$AG$9:$AK$36,'per month Consensus'!EX$2,FALSE)),"",VLOOKUP('per month Consensus'!$EV109,'5y averages Consensus'!$AG$9:$AK$36,'per month Consensus'!EX$2,FALSE))</f>
        <v/>
      </c>
      <c r="EY109" s="58" t="str">
        <f>IF(ISNA(VLOOKUP('per month Consensus'!$EV109,'5y averages Consensus'!$AG$9:$AK$36,'per month Consensus'!EY$2,FALSE)),"",VLOOKUP('per month Consensus'!$EV109,'5y averages Consensus'!$AG$9:$AK$36,'per month Consensus'!EY$2,FALSE))</f>
        <v/>
      </c>
      <c r="EZ109" s="59" t="str">
        <f>IF(ISNA(VLOOKUP('per month Consensus'!$EV109,'5y averages Consensus'!$AG$9:$AK$36,'per month Consensus'!EZ$2,FALSE)),"",VLOOKUP('per month Consensus'!$EV109,'5y averages Consensus'!$AG$9:$AK$36,'per month Consensus'!EZ$2,FALSE))</f>
        <v/>
      </c>
      <c r="FB109" s="53" t="str">
        <f t="shared" si="65"/>
        <v/>
      </c>
      <c r="FC109" s="53" t="str">
        <f t="shared" si="66"/>
        <v/>
      </c>
      <c r="FD109" s="53" t="str">
        <f t="shared" si="67"/>
        <v/>
      </c>
      <c r="FE109" s="53" t="str">
        <f t="shared" si="68"/>
        <v/>
      </c>
    </row>
    <row r="110" spans="2:161" x14ac:dyDescent="0.25">
      <c r="B110" s="22">
        <v>39965</v>
      </c>
      <c r="C110" s="18">
        <f>VLOOKUP($B110,'Data Consensus annual'!$BH$9:$BN$215,'per month Consensus'!C$1, FALSE)</f>
        <v>0.38226455838735351</v>
      </c>
      <c r="D110" s="18">
        <f>VLOOKUP($B110,'Data Consensus annual'!$BH$9:$BN$215,'per month Consensus'!D$1, FALSE)</f>
        <v>1.2088903433808471</v>
      </c>
      <c r="E110" s="18" t="str">
        <f>VLOOKUP($B110,'Data Consensus annual'!$BH$9:$BN$215,'per month Consensus'!E$1)</f>
        <v/>
      </c>
      <c r="F110" s="18">
        <f>VLOOKUP($B110,'quarters Consensus'!$FV$9:$GC$60,'per month Consensus'!J$1, FALSE)</f>
        <v>-0.2</v>
      </c>
      <c r="G110" s="18">
        <f>VLOOKUP($B110,'quarters Consensus'!$FV$9:$GC$60,'per month Consensus'!K$1, FALSE)</f>
        <v>0.6</v>
      </c>
      <c r="H110" s="18">
        <f>VLOOKUP($B110,'quarters Consensus'!$FV$9:$GC$60,'per month Consensus'!L$1, FALSE)</f>
        <v>1.1000000000000001</v>
      </c>
      <c r="I110" s="18">
        <f>VLOOKUP($B110,'quarters Consensus'!$FV$9:$GC$60,'per month Consensus'!M$1, FALSE)</f>
        <v>1.2</v>
      </c>
      <c r="J110" s="18">
        <f>VLOOKUP($B110,'quarters Consensus'!$FV$9:$GC$60,'per month Consensus'!N$1, FALSE)</f>
        <v>1.2</v>
      </c>
      <c r="K110" s="18">
        <f>VLOOKUP($B110,'quarters Consensus'!$FV$9:$GC$60,'per month Consensus'!O$1, FALSE)</f>
        <v>1.3</v>
      </c>
      <c r="L110" s="18"/>
      <c r="CE110" s="14">
        <v>39173</v>
      </c>
      <c r="CF110" s="18" t="str">
        <f>IF(ISNA(VLOOKUP($CE110,'quarters Consensus'!$FV$9:$GC$60,'per month Consensus'!J$1,FALSE)),"",VLOOKUP($CE110,'quarters Consensus'!$FV$9:$GC$60,'per month Consensus'!J$1,FALSE))</f>
        <v/>
      </c>
      <c r="CG110" s="18" t="str">
        <f>IF(ISNA(VLOOKUP($CE110,'quarters Consensus'!$FV$9:$GC$60,'per month Consensus'!K$1,FALSE)),"",VLOOKUP($CE110,'quarters Consensus'!$FV$9:$GC$60,'per month Consensus'!K$1,FALSE))</f>
        <v/>
      </c>
      <c r="CH110" s="18" t="str">
        <f>IF(ISNA(VLOOKUP($CE110,'quarters Consensus'!$FV$9:$GC$60,'per month Consensus'!L$1,FALSE)),"",VLOOKUP($CE110,'quarters Consensus'!$FV$9:$GC$60,'per month Consensus'!L$1,FALSE))</f>
        <v/>
      </c>
      <c r="CI110" s="18" t="str">
        <f>IF(ISNA(VLOOKUP($CE110,'quarters Consensus'!$FV$9:$GC$60,'per month Consensus'!M$1,FALSE)),"",VLOOKUP($CE110,'quarters Consensus'!$FV$9:$GC$60,'per month Consensus'!M$1,FALSE))</f>
        <v/>
      </c>
      <c r="CJ110" s="18" t="str">
        <f>IF(ISNA(VLOOKUP($CE110,'quarters Consensus'!$FV$9:$GC$60,'per month Consensus'!N$1,FALSE)),"",VLOOKUP($CE110,'quarters Consensus'!$FV$9:$GC$60,'per month Consensus'!N$1,FALSE))</f>
        <v/>
      </c>
      <c r="CK110" s="18" t="str">
        <f>IF(ISNA(VLOOKUP($CE110,'quarters Consensus'!$FV$9:$GC$60,'per month Consensus'!O$1,FALSE)),"",VLOOKUP($CE110,'quarters Consensus'!$FV$9:$GC$60,'per month Consensus'!O$1,FALSE))</f>
        <v/>
      </c>
      <c r="CL110" s="18" t="str">
        <f>IF(ISNA(VLOOKUP($CE110,'quarters Consensus'!$FV$9:$GC$60,'per month Consensus'!P$1,FALSE)),"",VLOOKUP($CE110,'quarters Consensus'!$FV$9:$GC$60,'per month Consensus'!P$1,FALSE))</f>
        <v/>
      </c>
      <c r="CM110" s="18">
        <f>IF(ISNA(INDEX('annual Consensus'!$C$4:$AE$210,MATCH('per month Consensus'!$CE110,'annual Consensus'!$B$4:$B$210,0),MATCH('per month Consensus'!CM$4,'annual Consensus'!$C$3:$AE$3,0))),"",INDEX('annual Consensus'!$C$4:$AE$210,MATCH('per month Consensus'!$CE110,'annual Consensus'!$B$4:$B$210,0),MATCH('per month Consensus'!CM$4,'annual Consensus'!$C$3:$AE$3,0)))</f>
        <v>1.827863151274568</v>
      </c>
      <c r="CN110" s="18">
        <f>IF(ISNA(INDEX('annual Consensus'!$C$4:$AE$210,MATCH('per month Consensus'!$CE110,'annual Consensus'!$B$4:$B$210,0),MATCH('per month Consensus'!CN$4,'annual Consensus'!$C$3:$AE$3,0))),"",INDEX('annual Consensus'!$C$4:$AE$210,MATCH('per month Consensus'!$CE110,'annual Consensus'!$B$4:$B$210,0),MATCH('per month Consensus'!CN$4,'annual Consensus'!$C$3:$AE$3,0)))</f>
        <v>0</v>
      </c>
      <c r="CO110" s="18">
        <f>IF(ISNA(INDEX('annual Consensus'!$C$4:$AE$210,MATCH('per month Consensus'!$CE110,'annual Consensus'!$B$4:$B$210,0),MATCH('per month Consensus'!CO$4,'annual Consensus'!$C$3:$AE$3,0))),"",INDEX('annual Consensus'!$C$4:$AE$210,MATCH('per month Consensus'!$CE110,'annual Consensus'!$B$4:$B$210,0),MATCH('per month Consensus'!CO$4,'annual Consensus'!$C$3:$AE$3,0)))</f>
        <v>0</v>
      </c>
      <c r="CP110" s="18">
        <f>IF(ISNA(INDEX('annual Consensus'!$C$4:$AE$210,MATCH('per month Consensus'!$CE110,'annual Consensus'!$B$4:$B$210,0),MATCH('per month Consensus'!CP$4,'annual Consensus'!$C$3:$AE$3,0))),"",INDEX('annual Consensus'!$C$4:$AE$210,MATCH('per month Consensus'!$CE110,'annual Consensus'!$B$4:$B$210,0),MATCH('per month Consensus'!CP$4,'annual Consensus'!$C$3:$AE$3,0)))</f>
        <v>0</v>
      </c>
      <c r="CQ110" s="18">
        <f>IF(ISNA(INDEX('annual Consensus'!$C$4:$AE$210,MATCH('per month Consensus'!$CE110,'annual Consensus'!$B$4:$B$210,0),MATCH('per month Consensus'!CQ$4,'annual Consensus'!$C$3:$AE$3,0))),"",INDEX('annual Consensus'!$C$4:$AE$210,MATCH('per month Consensus'!$CE110,'annual Consensus'!$B$4:$B$210,0),MATCH('per month Consensus'!CQ$4,'annual Consensus'!$C$3:$AE$3,0)))</f>
        <v>0</v>
      </c>
      <c r="CR110" s="18">
        <f>IF(ISNA(INDEX('annual Consensus'!$C$4:$AE$210,MATCH('per month Consensus'!$CE110,'annual Consensus'!$B$4:$B$210,0),MATCH('per month Consensus'!CR$4,'annual Consensus'!$C$3:$AE$3,0))),"",INDEX('annual Consensus'!$C$4:$AE$210,MATCH('per month Consensus'!$CE110,'annual Consensus'!$B$4:$B$210,0),MATCH('per month Consensus'!CR$4,'annual Consensus'!$C$3:$AE$3,0)))</f>
        <v>0</v>
      </c>
      <c r="CS110" s="18">
        <f>IF(ISNA(INDEX('annual Consensus'!$C$4:$AE$210,MATCH('per month Consensus'!$CE110,'annual Consensus'!$B$4:$B$210,0),MATCH('per month Consensus'!CS$4,'annual Consensus'!$C$3:$AE$3,0))),"",INDEX('annual Consensus'!$C$4:$AE$210,MATCH('per month Consensus'!$CE110,'annual Consensus'!$B$4:$B$210,0),MATCH('per month Consensus'!CS$4,'annual Consensus'!$C$3:$AE$3,0)))</f>
        <v>0</v>
      </c>
      <c r="CT110" s="18">
        <f>IF(ISNA(INDEX('annual Consensus'!$C$4:$AE$210,MATCH('per month Consensus'!$CE110,'annual Consensus'!$B$4:$B$210,0),MATCH('per month Consensus'!CT$4,'annual Consensus'!$C$3:$AE$3,0))),"",INDEX('annual Consensus'!$C$4:$AE$210,MATCH('per month Consensus'!$CE110,'annual Consensus'!$B$4:$B$210,0),MATCH('per month Consensus'!CT$4,'annual Consensus'!$C$3:$AE$3,0)))</f>
        <v>0</v>
      </c>
      <c r="CU110" s="18">
        <f>IF(ISNA(INDEX('annual Consensus'!$C$4:$AE$210,MATCH('per month Consensus'!$CE110,'annual Consensus'!$B$4:$B$210,0),MATCH('per month Consensus'!CU$4,'annual Consensus'!$C$3:$AE$3,0))),"",INDEX('annual Consensus'!$C$4:$AE$210,MATCH('per month Consensus'!$CE110,'annual Consensus'!$B$4:$B$210,0),MATCH('per month Consensus'!CU$4,'annual Consensus'!$C$3:$AE$3,0)))</f>
        <v>0</v>
      </c>
      <c r="CV110" s="18">
        <f>IF(ISNA(INDEX('annual Consensus'!$C$4:$AE$210,MATCH('per month Consensus'!$CE110,'annual Consensus'!$B$4:$B$210,0),MATCH('per month Consensus'!CV$4,'annual Consensus'!$C$3:$AE$3,0))),"",INDEX('annual Consensus'!$C$4:$AE$210,MATCH('per month Consensus'!$CE110,'annual Consensus'!$B$4:$B$210,0),MATCH('per month Consensus'!CV$4,'annual Consensus'!$C$3:$AE$3,0)))</f>
        <v>1.9320849792536221</v>
      </c>
      <c r="CW110" s="18">
        <f>IF(ISNA(INDEX('annual Consensus'!$C$4:$AE$210,MATCH('per month Consensus'!$CE110,'annual Consensus'!$B$4:$B$210,0),MATCH('per month Consensus'!CW$4,'annual Consensus'!$C$3:$AE$3,0))),"",INDEX('annual Consensus'!$C$4:$AE$210,MATCH('per month Consensus'!$CE110,'annual Consensus'!$B$4:$B$210,0),MATCH('per month Consensus'!CW$4,'annual Consensus'!$C$3:$AE$3,0)))</f>
        <v>0</v>
      </c>
      <c r="CX110" s="18">
        <f>IF(ISNA(INDEX('annual Consensus'!$C$4:$AE$210,MATCH('per month Consensus'!$CE110,'annual Consensus'!$B$4:$B$210,0),MATCH('per month Consensus'!CX$4,'annual Consensus'!$C$3:$AE$3,0))),"",INDEX('annual Consensus'!$C$4:$AE$210,MATCH('per month Consensus'!$CE110,'annual Consensus'!$B$4:$B$210,0),MATCH('per month Consensus'!CX$4,'annual Consensus'!$C$3:$AE$3,0)))</f>
        <v>0</v>
      </c>
      <c r="CY110" s="18">
        <f>IF(ISNA(INDEX('annual Consensus'!$C$4:$AE$210,MATCH('per month Consensus'!$CE110,'annual Consensus'!$B$4:$B$210,0),MATCH('per month Consensus'!CY$4,'annual Consensus'!$C$3:$AE$3,0))),"",INDEX('annual Consensus'!$C$4:$AE$210,MATCH('per month Consensus'!$CE110,'annual Consensus'!$B$4:$B$210,0),MATCH('per month Consensus'!CY$4,'annual Consensus'!$C$3:$AE$3,0)))</f>
        <v>0</v>
      </c>
      <c r="CZ110" s="18">
        <f>IF(ISNA(INDEX('annual Consensus'!$C$4:$AE$210,MATCH('per month Consensus'!$CE110,'annual Consensus'!$B$4:$B$210,0),MATCH('per month Consensus'!CZ$4,'annual Consensus'!$C$3:$AE$3,0))),"",INDEX('annual Consensus'!$C$4:$AE$210,MATCH('per month Consensus'!$CE110,'annual Consensus'!$B$4:$B$210,0),MATCH('per month Consensus'!CZ$4,'annual Consensus'!$C$3:$AE$3,0)))</f>
        <v>0</v>
      </c>
      <c r="DA110" s="18">
        <f>IF(ISNA(INDEX('annual Consensus'!$C$4:$AE$210,MATCH('per month Consensus'!$CE110,'annual Consensus'!$B$4:$B$210,0),MATCH('per month Consensus'!DA$4,'annual Consensus'!$C$3:$AE$3,0))),"",INDEX('annual Consensus'!$C$4:$AE$210,MATCH('per month Consensus'!$CE110,'annual Consensus'!$B$4:$B$210,0),MATCH('per month Consensus'!DA$4,'annual Consensus'!$C$3:$AE$3,0)))</f>
        <v>0</v>
      </c>
      <c r="DB110" s="18">
        <f>IF(ISNA(INDEX('annual Consensus'!$C$4:$AE$210,MATCH('per month Consensus'!$CE110,'annual Consensus'!$B$4:$B$210,0),MATCH('per month Consensus'!DB$4,'annual Consensus'!$C$3:$AE$3,0))),"",INDEX('annual Consensus'!$C$4:$AE$210,MATCH('per month Consensus'!$CE110,'annual Consensus'!$B$4:$B$210,0),MATCH('per month Consensus'!DB$4,'annual Consensus'!$C$3:$AE$3,0)))</f>
        <v>1.9858797619047619</v>
      </c>
      <c r="DC110" s="18">
        <f>IF(ISNA(INDEX('annual Consensus'!$C$4:$AE$210,MATCH('per month Consensus'!$CE110,'annual Consensus'!$B$4:$B$210,0),MATCH('per month Consensus'!DC$4,'annual Consensus'!$C$3:$AE$3,0))),"",INDEX('annual Consensus'!$C$4:$AE$210,MATCH('per month Consensus'!$CE110,'annual Consensus'!$B$4:$B$210,0),MATCH('per month Consensus'!DC$4,'annual Consensus'!$C$3:$AE$3,0)))</f>
        <v>0</v>
      </c>
      <c r="DD110" s="18">
        <f>IF(ISNA(INDEX('annual Consensus'!$C$4:$AE$210,MATCH('per month Consensus'!$CE110,'annual Consensus'!$B$4:$B$210,0),MATCH('per month Consensus'!DD$4,'annual Consensus'!$C$3:$AE$3,0))),"",INDEX('annual Consensus'!$C$4:$AE$210,MATCH('per month Consensus'!$CE110,'annual Consensus'!$B$4:$B$210,0),MATCH('per month Consensus'!DD$4,'annual Consensus'!$C$3:$AE$3,0)))</f>
        <v>0</v>
      </c>
      <c r="DE110" s="18">
        <f>IF(ISNA(INDEX('annual Consensus'!$C$4:$AE$210,MATCH('per month Consensus'!$CE110,'annual Consensus'!$B$4:$B$210,0),MATCH('per month Consensus'!DE$4,'annual Consensus'!$C$3:$AE$3,0))),"",INDEX('annual Consensus'!$C$4:$AE$210,MATCH('per month Consensus'!$CE110,'annual Consensus'!$B$4:$B$210,0),MATCH('per month Consensus'!DE$4,'annual Consensus'!$C$3:$AE$3,0)))</f>
        <v>0</v>
      </c>
      <c r="DF110" s="18">
        <f>IF(ISNA(INDEX('annual Consensus'!$C$4:$AE$210,MATCH('per month Consensus'!$CE110,'annual Consensus'!$B$4:$B$210,0),MATCH('per month Consensus'!DF$4,'annual Consensus'!$C$3:$AE$3,0))),"",INDEX('annual Consensus'!$C$4:$AE$210,MATCH('per month Consensus'!$CE110,'annual Consensus'!$B$4:$B$210,0),MATCH('per month Consensus'!DF$4,'annual Consensus'!$C$3:$AE$3,0)))</f>
        <v>1.932392857142857</v>
      </c>
      <c r="DG110" s="18">
        <f>IF(ISNA(INDEX('annual Consensus'!$C$4:$AE$210,MATCH('per month Consensus'!$CE110,'annual Consensus'!$B$4:$B$210,0),MATCH('per month Consensus'!DG$4,'annual Consensus'!$C$3:$AE$3,0))),"",INDEX('annual Consensus'!$C$4:$AE$210,MATCH('per month Consensus'!$CE110,'annual Consensus'!$B$4:$B$210,0),MATCH('per month Consensus'!DG$4,'annual Consensus'!$C$3:$AE$3,0)))</f>
        <v>0</v>
      </c>
      <c r="DH110" s="18">
        <f>IF(ISNA(INDEX('annual Consensus'!$C$4:$AE$210,MATCH('per month Consensus'!$CE110,'annual Consensus'!$B$4:$B$210,0),MATCH('per month Consensus'!DH$4,'annual Consensus'!$C$3:$AE$3,0))),"",INDEX('annual Consensus'!$C$4:$AE$210,MATCH('per month Consensus'!$CE110,'annual Consensus'!$B$4:$B$210,0),MATCH('per month Consensus'!DH$4,'annual Consensus'!$C$3:$AE$3,0)))</f>
        <v>0</v>
      </c>
      <c r="DI110" s="18">
        <f>IF(ISNA(INDEX('annual Consensus'!$C$4:$AE$210,MATCH('per month Consensus'!$CE110,'annual Consensus'!$B$4:$B$210,0),MATCH('per month Consensus'!DI$4,'annual Consensus'!$C$3:$AE$3,0))),"",INDEX('annual Consensus'!$C$4:$AE$210,MATCH('per month Consensus'!$CE110,'annual Consensus'!$B$4:$B$210,0),MATCH('per month Consensus'!DI$4,'annual Consensus'!$C$3:$AE$3,0)))</f>
        <v>0</v>
      </c>
      <c r="DJ110" s="18">
        <f>IF(ISNA(INDEX('annual Consensus'!$C$4:$AE$210,MATCH('per month Consensus'!$CE110,'annual Consensus'!$B$4:$B$210,0),MATCH('per month Consensus'!DJ$4,'annual Consensus'!$C$3:$AE$3,0))),"",INDEX('annual Consensus'!$C$4:$AE$210,MATCH('per month Consensus'!$CE110,'annual Consensus'!$B$4:$B$210,0),MATCH('per month Consensus'!DJ$4,'annual Consensus'!$C$3:$AE$3,0)))</f>
        <v>1.9541403061224489</v>
      </c>
      <c r="DK110" s="18">
        <f>IF(ISNA(INDEX('annual Consensus'!$C$4:$AE$210,MATCH('per month Consensus'!$CE110,'annual Consensus'!$B$4:$B$210,0),MATCH('per month Consensus'!DK$4,'annual Consensus'!$C$3:$AE$3,0))),"",INDEX('annual Consensus'!$C$4:$AE$210,MATCH('per month Consensus'!$CE110,'annual Consensus'!$B$4:$B$210,0),MATCH('per month Consensus'!DK$4,'annual Consensus'!$C$3:$AE$3,0)))</f>
        <v>0</v>
      </c>
      <c r="DL110" s="18">
        <f>IF(ISNA(INDEX('annual Consensus'!$C$4:$AE$210,MATCH('per month Consensus'!$CE110,'annual Consensus'!$B$4:$B$210,0),MATCH('per month Consensus'!DL$4,'annual Consensus'!$C$3:$AE$3,0))),"",INDEX('annual Consensus'!$C$4:$AE$210,MATCH('per month Consensus'!$CE110,'annual Consensus'!$B$4:$B$210,0),MATCH('per month Consensus'!DL$4,'annual Consensus'!$C$3:$AE$3,0)))</f>
        <v>0</v>
      </c>
      <c r="DM110" s="18">
        <f>IF(ISNA(INDEX('annual Consensus'!$C$4:$AE$210,MATCH('per month Consensus'!$CE110,'annual Consensus'!$B$4:$B$210,0),MATCH('per month Consensus'!DM$4,'annual Consensus'!$C$3:$AE$3,0))),"",INDEX('annual Consensus'!$C$4:$AE$210,MATCH('per month Consensus'!$CE110,'annual Consensus'!$B$4:$B$210,0),MATCH('per month Consensus'!DM$4,'annual Consensus'!$C$3:$AE$3,0)))</f>
        <v>0</v>
      </c>
      <c r="DN110" s="18">
        <f>IF(ISNA(INDEX('annual Consensus'!$C$4:$AE$210,MATCH('per month Consensus'!$CE110,'annual Consensus'!$B$4:$B$210,0),MATCH('per month Consensus'!DN$4,'annual Consensus'!$C$3:$AE$3,0))),"",INDEX('annual Consensus'!$C$4:$AE$210,MATCH('per month Consensus'!$CE110,'annual Consensus'!$B$4:$B$210,0),MATCH('per month Consensus'!DN$4,'annual Consensus'!$C$3:$AE$3,0)))</f>
        <v>1.9199354395604391</v>
      </c>
      <c r="DO110" s="18">
        <f>IF(ISNA(INDEX('annual Consensus'!$C$4:$AE$210,MATCH('per month Consensus'!$CE110,'annual Consensus'!$B$4:$B$210,0),MATCH('per month Consensus'!DO$4,'annual Consensus'!$C$3:$AE$3,0))),"",INDEX('annual Consensus'!$C$4:$AE$210,MATCH('per month Consensus'!$CE110,'annual Consensus'!$B$4:$B$210,0),MATCH('per month Consensus'!DO$4,'annual Consensus'!$C$3:$AE$3,0)))</f>
        <v>0</v>
      </c>
      <c r="DR110" s="18">
        <f t="shared" si="36"/>
        <v>1.827863151274568</v>
      </c>
      <c r="DS110" s="18" t="str">
        <f t="shared" si="37"/>
        <v/>
      </c>
      <c r="DT110" s="18" t="str">
        <f t="shared" si="38"/>
        <v/>
      </c>
      <c r="DU110" s="18" t="str">
        <f t="shared" si="39"/>
        <v/>
      </c>
      <c r="DV110" s="18" t="str">
        <f t="shared" si="40"/>
        <v/>
      </c>
      <c r="DW110" s="18" t="str">
        <f t="shared" si="41"/>
        <v/>
      </c>
      <c r="DX110" s="18" t="str">
        <f t="shared" si="42"/>
        <v/>
      </c>
      <c r="DY110" s="18" t="str">
        <f t="shared" si="43"/>
        <v/>
      </c>
      <c r="DZ110" s="18" t="str">
        <f t="shared" si="44"/>
        <v/>
      </c>
      <c r="EA110" s="18">
        <f t="shared" si="45"/>
        <v>1.9320849792536221</v>
      </c>
      <c r="EB110" s="18" t="str">
        <f t="shared" si="46"/>
        <v/>
      </c>
      <c r="EC110" s="18" t="str">
        <f t="shared" si="47"/>
        <v/>
      </c>
      <c r="ED110" s="18" t="str">
        <f t="shared" si="48"/>
        <v/>
      </c>
      <c r="EE110" s="18" t="str">
        <f t="shared" si="49"/>
        <v/>
      </c>
      <c r="EF110" s="18" t="str">
        <f t="shared" si="50"/>
        <v/>
      </c>
      <c r="EG110" s="18">
        <f t="shared" si="51"/>
        <v>1.9858797619047619</v>
      </c>
      <c r="EH110" s="18" t="str">
        <f t="shared" si="52"/>
        <v/>
      </c>
      <c r="EI110" s="18" t="str">
        <f t="shared" si="53"/>
        <v/>
      </c>
      <c r="EJ110" s="18" t="str">
        <f t="shared" si="54"/>
        <v/>
      </c>
      <c r="EK110" s="18">
        <f t="shared" si="55"/>
        <v>1.932392857142857</v>
      </c>
      <c r="EL110" s="18" t="str">
        <f t="shared" si="56"/>
        <v/>
      </c>
      <c r="EM110" s="18" t="str">
        <f t="shared" si="57"/>
        <v/>
      </c>
      <c r="EN110" s="18" t="str">
        <f t="shared" si="58"/>
        <v/>
      </c>
      <c r="EO110" s="18">
        <f t="shared" si="59"/>
        <v>1.9541403061224489</v>
      </c>
      <c r="EP110" s="18" t="str">
        <f t="shared" si="60"/>
        <v/>
      </c>
      <c r="EQ110" s="18" t="str">
        <f t="shared" si="61"/>
        <v/>
      </c>
      <c r="ER110" s="18" t="str">
        <f t="shared" si="62"/>
        <v/>
      </c>
      <c r="ES110" s="18">
        <f t="shared" si="63"/>
        <v>1.9199354395604391</v>
      </c>
      <c r="ET110" s="18" t="str">
        <f t="shared" si="64"/>
        <v/>
      </c>
      <c r="EV110" s="86">
        <v>39173</v>
      </c>
      <c r="EW110" s="57">
        <f>IF(ISNA(VLOOKUP('per month Consensus'!$EV110,'5y averages Consensus'!$AG$9:$AK$36,'per month Consensus'!EW$2,FALSE)),"",VLOOKUP('per month Consensus'!$EV110,'5y averages Consensus'!$AG$9:$AK$36,'per month Consensus'!EW$2,FALSE))</f>
        <v>0</v>
      </c>
      <c r="EX110" s="48">
        <f>IF(ISNA(VLOOKUP('per month Consensus'!$EV110,'5y averages Consensus'!$AG$9:$AK$36,'per month Consensus'!EX$2,FALSE)),"",VLOOKUP('per month Consensus'!$EV110,'5y averages Consensus'!$AG$9:$AK$36,'per month Consensus'!EX$2,FALSE))</f>
        <v>0</v>
      </c>
      <c r="EY110" s="48">
        <f>IF(ISNA(VLOOKUP('per month Consensus'!$EV110,'5y averages Consensus'!$AG$9:$AK$36,'per month Consensus'!EY$2,FALSE)),"",VLOOKUP('per month Consensus'!$EV110,'5y averages Consensus'!$AG$9:$AK$36,'per month Consensus'!EY$2,FALSE))</f>
        <v>0</v>
      </c>
      <c r="EZ110" s="49">
        <f>IF(ISNA(VLOOKUP('per month Consensus'!$EV110,'5y averages Consensus'!$AG$9:$AK$36,'per month Consensus'!EZ$2,FALSE)),"",VLOOKUP('per month Consensus'!$EV110,'5y averages Consensus'!$AG$9:$AK$36,'per month Consensus'!EZ$2,FALSE))</f>
        <v>1.924816964285714</v>
      </c>
      <c r="FB110" s="53" t="str">
        <f t="shared" si="65"/>
        <v/>
      </c>
      <c r="FC110" s="18" t="str">
        <f t="shared" si="66"/>
        <v/>
      </c>
      <c r="FD110" s="18" t="str">
        <f t="shared" si="67"/>
        <v/>
      </c>
      <c r="FE110" s="18">
        <f t="shared" si="68"/>
        <v>1.924816964285714</v>
      </c>
    </row>
    <row r="111" spans="2:161" x14ac:dyDescent="0.25">
      <c r="B111" s="22">
        <v>40330</v>
      </c>
      <c r="C111" s="18">
        <f>VLOOKUP($B111,'Data Consensus annual'!$BH$9:$BN$215,'per month Consensus'!C$1, FALSE)</f>
        <v>1.4368098797765498</v>
      </c>
      <c r="D111" s="18">
        <f>VLOOKUP($B111,'Data Consensus annual'!$BH$9:$BN$215,'per month Consensus'!D$1, FALSE)</f>
        <v>1.5200490621887499</v>
      </c>
      <c r="E111" s="18" t="str">
        <f>VLOOKUP($B111,'Data Consensus annual'!$BH$9:$BN$215,'per month Consensus'!E$1)</f>
        <v/>
      </c>
      <c r="F111" s="18">
        <f>VLOOKUP($B111,'quarters Consensus'!$FV$9:$GC$60,'per month Consensus'!J$1, FALSE)</f>
        <v>1.6</v>
      </c>
      <c r="G111" s="18">
        <f>VLOOKUP($B111,'quarters Consensus'!$FV$9:$GC$60,'per month Consensus'!K$1, FALSE)</f>
        <v>1.6</v>
      </c>
      <c r="H111" s="18">
        <f>VLOOKUP($B111,'quarters Consensus'!$FV$9:$GC$60,'per month Consensus'!L$1, FALSE)</f>
        <v>1.6</v>
      </c>
      <c r="I111" s="18">
        <f>VLOOKUP($B111,'quarters Consensus'!$FV$9:$GC$60,'per month Consensus'!M$1, FALSE)</f>
        <v>1.4</v>
      </c>
      <c r="J111" s="18">
        <f>VLOOKUP($B111,'quarters Consensus'!$FV$9:$GC$60,'per month Consensus'!N$1, FALSE)</f>
        <v>1.5</v>
      </c>
      <c r="K111" s="18">
        <f>VLOOKUP($B111,'quarters Consensus'!$FV$9:$GC$60,'per month Consensus'!O$1, FALSE)</f>
        <v>1.5</v>
      </c>
      <c r="L111" s="18"/>
      <c r="CE111" s="14">
        <v>39203</v>
      </c>
      <c r="CF111" s="18" t="str">
        <f>IF(ISNA(VLOOKUP($CE111,'quarters Consensus'!$FV$9:$GC$60,'per month Consensus'!J$1,FALSE)),"",VLOOKUP($CE111,'quarters Consensus'!$FV$9:$GC$60,'per month Consensus'!J$1,FALSE))</f>
        <v/>
      </c>
      <c r="CG111" s="18" t="str">
        <f>IF(ISNA(VLOOKUP($CE111,'quarters Consensus'!$FV$9:$GC$60,'per month Consensus'!K$1,FALSE)),"",VLOOKUP($CE111,'quarters Consensus'!$FV$9:$GC$60,'per month Consensus'!K$1,FALSE))</f>
        <v/>
      </c>
      <c r="CH111" s="18" t="str">
        <f>IF(ISNA(VLOOKUP($CE111,'quarters Consensus'!$FV$9:$GC$60,'per month Consensus'!L$1,FALSE)),"",VLOOKUP($CE111,'quarters Consensus'!$FV$9:$GC$60,'per month Consensus'!L$1,FALSE))</f>
        <v/>
      </c>
      <c r="CI111" s="18" t="str">
        <f>IF(ISNA(VLOOKUP($CE111,'quarters Consensus'!$FV$9:$GC$60,'per month Consensus'!M$1,FALSE)),"",VLOOKUP($CE111,'quarters Consensus'!$FV$9:$GC$60,'per month Consensus'!M$1,FALSE))</f>
        <v/>
      </c>
      <c r="CJ111" s="18" t="str">
        <f>IF(ISNA(VLOOKUP($CE111,'quarters Consensus'!$FV$9:$GC$60,'per month Consensus'!N$1,FALSE)),"",VLOOKUP($CE111,'quarters Consensus'!$FV$9:$GC$60,'per month Consensus'!N$1,FALSE))</f>
        <v/>
      </c>
      <c r="CK111" s="18" t="str">
        <f>IF(ISNA(VLOOKUP($CE111,'quarters Consensus'!$FV$9:$GC$60,'per month Consensus'!O$1,FALSE)),"",VLOOKUP($CE111,'quarters Consensus'!$FV$9:$GC$60,'per month Consensus'!O$1,FALSE))</f>
        <v/>
      </c>
      <c r="CL111" s="18" t="str">
        <f>IF(ISNA(VLOOKUP($CE111,'quarters Consensus'!$FV$9:$GC$60,'per month Consensus'!P$1,FALSE)),"",VLOOKUP($CE111,'quarters Consensus'!$FV$9:$GC$60,'per month Consensus'!P$1,FALSE))</f>
        <v/>
      </c>
      <c r="CM111" s="18">
        <f>IF(ISNA(INDEX('annual Consensus'!$C$4:$AE$210,MATCH('per month Consensus'!$CE111,'annual Consensus'!$B$4:$B$210,0),MATCH('per month Consensus'!CM$4,'annual Consensus'!$C$3:$AE$3,0))),"",INDEX('annual Consensus'!$C$4:$AE$210,MATCH('per month Consensus'!$CE111,'annual Consensus'!$B$4:$B$210,0),MATCH('per month Consensus'!CM$4,'annual Consensus'!$C$3:$AE$3,0)))</f>
        <v>1.8878650872446521</v>
      </c>
      <c r="CN111" s="18">
        <f>IF(ISNA(INDEX('annual Consensus'!$C$4:$AE$210,MATCH('per month Consensus'!$CE111,'annual Consensus'!$B$4:$B$210,0),MATCH('per month Consensus'!CN$4,'annual Consensus'!$C$3:$AE$3,0))),"",INDEX('annual Consensus'!$C$4:$AE$210,MATCH('per month Consensus'!$CE111,'annual Consensus'!$B$4:$B$210,0),MATCH('per month Consensus'!CN$4,'annual Consensus'!$C$3:$AE$3,0)))</f>
        <v>0</v>
      </c>
      <c r="CO111" s="18">
        <f>IF(ISNA(INDEX('annual Consensus'!$C$4:$AE$210,MATCH('per month Consensus'!$CE111,'annual Consensus'!$B$4:$B$210,0),MATCH('per month Consensus'!CO$4,'annual Consensus'!$C$3:$AE$3,0))),"",INDEX('annual Consensus'!$C$4:$AE$210,MATCH('per month Consensus'!$CE111,'annual Consensus'!$B$4:$B$210,0),MATCH('per month Consensus'!CO$4,'annual Consensus'!$C$3:$AE$3,0)))</f>
        <v>0</v>
      </c>
      <c r="CP111" s="18">
        <f>IF(ISNA(INDEX('annual Consensus'!$C$4:$AE$210,MATCH('per month Consensus'!$CE111,'annual Consensus'!$B$4:$B$210,0),MATCH('per month Consensus'!CP$4,'annual Consensus'!$C$3:$AE$3,0))),"",INDEX('annual Consensus'!$C$4:$AE$210,MATCH('per month Consensus'!$CE111,'annual Consensus'!$B$4:$B$210,0),MATCH('per month Consensus'!CP$4,'annual Consensus'!$C$3:$AE$3,0)))</f>
        <v>0</v>
      </c>
      <c r="CQ111" s="18">
        <f>IF(ISNA(INDEX('annual Consensus'!$C$4:$AE$210,MATCH('per month Consensus'!$CE111,'annual Consensus'!$B$4:$B$210,0),MATCH('per month Consensus'!CQ$4,'annual Consensus'!$C$3:$AE$3,0))),"",INDEX('annual Consensus'!$C$4:$AE$210,MATCH('per month Consensus'!$CE111,'annual Consensus'!$B$4:$B$210,0),MATCH('per month Consensus'!CQ$4,'annual Consensus'!$C$3:$AE$3,0)))</f>
        <v>0</v>
      </c>
      <c r="CR111" s="18">
        <f>IF(ISNA(INDEX('annual Consensus'!$C$4:$AE$210,MATCH('per month Consensus'!$CE111,'annual Consensus'!$B$4:$B$210,0),MATCH('per month Consensus'!CR$4,'annual Consensus'!$C$3:$AE$3,0))),"",INDEX('annual Consensus'!$C$4:$AE$210,MATCH('per month Consensus'!$CE111,'annual Consensus'!$B$4:$B$210,0),MATCH('per month Consensus'!CR$4,'annual Consensus'!$C$3:$AE$3,0)))</f>
        <v>0</v>
      </c>
      <c r="CS111" s="18">
        <f>IF(ISNA(INDEX('annual Consensus'!$C$4:$AE$210,MATCH('per month Consensus'!$CE111,'annual Consensus'!$B$4:$B$210,0),MATCH('per month Consensus'!CS$4,'annual Consensus'!$C$3:$AE$3,0))),"",INDEX('annual Consensus'!$C$4:$AE$210,MATCH('per month Consensus'!$CE111,'annual Consensus'!$B$4:$B$210,0),MATCH('per month Consensus'!CS$4,'annual Consensus'!$C$3:$AE$3,0)))</f>
        <v>0</v>
      </c>
      <c r="CT111" s="18">
        <f>IF(ISNA(INDEX('annual Consensus'!$C$4:$AE$210,MATCH('per month Consensus'!$CE111,'annual Consensus'!$B$4:$B$210,0),MATCH('per month Consensus'!CT$4,'annual Consensus'!$C$3:$AE$3,0))),"",INDEX('annual Consensus'!$C$4:$AE$210,MATCH('per month Consensus'!$CE111,'annual Consensus'!$B$4:$B$210,0),MATCH('per month Consensus'!CT$4,'annual Consensus'!$C$3:$AE$3,0)))</f>
        <v>0</v>
      </c>
      <c r="CU111" s="18">
        <f>IF(ISNA(INDEX('annual Consensus'!$C$4:$AE$210,MATCH('per month Consensus'!$CE111,'annual Consensus'!$B$4:$B$210,0),MATCH('per month Consensus'!CU$4,'annual Consensus'!$C$3:$AE$3,0))),"",INDEX('annual Consensus'!$C$4:$AE$210,MATCH('per month Consensus'!$CE111,'annual Consensus'!$B$4:$B$210,0),MATCH('per month Consensus'!CU$4,'annual Consensus'!$C$3:$AE$3,0)))</f>
        <v>1.9352915265308581</v>
      </c>
      <c r="CV111" s="18">
        <f>IF(ISNA(INDEX('annual Consensus'!$C$4:$AE$210,MATCH('per month Consensus'!$CE111,'annual Consensus'!$B$4:$B$210,0),MATCH('per month Consensus'!CV$4,'annual Consensus'!$C$3:$AE$3,0))),"",INDEX('annual Consensus'!$C$4:$AE$210,MATCH('per month Consensus'!$CE111,'annual Consensus'!$B$4:$B$210,0),MATCH('per month Consensus'!CV$4,'annual Consensus'!$C$3:$AE$3,0)))</f>
        <v>0</v>
      </c>
      <c r="CW111" s="18">
        <f>IF(ISNA(INDEX('annual Consensus'!$C$4:$AE$210,MATCH('per month Consensus'!$CE111,'annual Consensus'!$B$4:$B$210,0),MATCH('per month Consensus'!CW$4,'annual Consensus'!$C$3:$AE$3,0))),"",INDEX('annual Consensus'!$C$4:$AE$210,MATCH('per month Consensus'!$CE111,'annual Consensus'!$B$4:$B$210,0),MATCH('per month Consensus'!CW$4,'annual Consensus'!$C$3:$AE$3,0)))</f>
        <v>0</v>
      </c>
      <c r="CX111" s="18">
        <f>IF(ISNA(INDEX('annual Consensus'!$C$4:$AE$210,MATCH('per month Consensus'!$CE111,'annual Consensus'!$B$4:$B$210,0),MATCH('per month Consensus'!CX$4,'annual Consensus'!$C$3:$AE$3,0))),"",INDEX('annual Consensus'!$C$4:$AE$210,MATCH('per month Consensus'!$CE111,'annual Consensus'!$B$4:$B$210,0),MATCH('per month Consensus'!CX$4,'annual Consensus'!$C$3:$AE$3,0)))</f>
        <v>0</v>
      </c>
      <c r="CY111" s="18">
        <f>IF(ISNA(INDEX('annual Consensus'!$C$4:$AE$210,MATCH('per month Consensus'!$CE111,'annual Consensus'!$B$4:$B$210,0),MATCH('per month Consensus'!CY$4,'annual Consensus'!$C$3:$AE$3,0))),"",INDEX('annual Consensus'!$C$4:$AE$210,MATCH('per month Consensus'!$CE111,'annual Consensus'!$B$4:$B$210,0),MATCH('per month Consensus'!CY$4,'annual Consensus'!$C$3:$AE$3,0)))</f>
        <v>0</v>
      </c>
      <c r="CZ111" s="18">
        <f>IF(ISNA(INDEX('annual Consensus'!$C$4:$AE$210,MATCH('per month Consensus'!$CE111,'annual Consensus'!$B$4:$B$210,0),MATCH('per month Consensus'!CZ$4,'annual Consensus'!$C$3:$AE$3,0))),"",INDEX('annual Consensus'!$C$4:$AE$210,MATCH('per month Consensus'!$CE111,'annual Consensus'!$B$4:$B$210,0),MATCH('per month Consensus'!CZ$4,'annual Consensus'!$C$3:$AE$3,0)))</f>
        <v>0</v>
      </c>
      <c r="DA111" s="18">
        <f>IF(ISNA(INDEX('annual Consensus'!$C$4:$AE$210,MATCH('per month Consensus'!$CE111,'annual Consensus'!$B$4:$B$210,0),MATCH('per month Consensus'!DA$4,'annual Consensus'!$C$3:$AE$3,0))),"",INDEX('annual Consensus'!$C$4:$AE$210,MATCH('per month Consensus'!$CE111,'annual Consensus'!$B$4:$B$210,0),MATCH('per month Consensus'!DA$4,'annual Consensus'!$C$3:$AE$3,0)))</f>
        <v>0</v>
      </c>
      <c r="DB111" s="18">
        <f>IF(ISNA(INDEX('annual Consensus'!$C$4:$AE$210,MATCH('per month Consensus'!$CE111,'annual Consensus'!$B$4:$B$210,0),MATCH('per month Consensus'!DB$4,'annual Consensus'!$C$3:$AE$3,0))),"",INDEX('annual Consensus'!$C$4:$AE$210,MATCH('per month Consensus'!$CE111,'annual Consensus'!$B$4:$B$210,0),MATCH('per month Consensus'!DB$4,'annual Consensus'!$C$3:$AE$3,0)))</f>
        <v>0</v>
      </c>
      <c r="DC111" s="18">
        <f>IF(ISNA(INDEX('annual Consensus'!$C$4:$AE$210,MATCH('per month Consensus'!$CE111,'annual Consensus'!$B$4:$B$210,0),MATCH('per month Consensus'!DC$4,'annual Consensus'!$C$3:$AE$3,0))),"",INDEX('annual Consensus'!$C$4:$AE$210,MATCH('per month Consensus'!$CE111,'annual Consensus'!$B$4:$B$210,0),MATCH('per month Consensus'!DC$4,'annual Consensus'!$C$3:$AE$3,0)))</f>
        <v>0</v>
      </c>
      <c r="DD111" s="18">
        <f>IF(ISNA(INDEX('annual Consensus'!$C$4:$AE$210,MATCH('per month Consensus'!$CE111,'annual Consensus'!$B$4:$B$210,0),MATCH('per month Consensus'!DD$4,'annual Consensus'!$C$3:$AE$3,0))),"",INDEX('annual Consensus'!$C$4:$AE$210,MATCH('per month Consensus'!$CE111,'annual Consensus'!$B$4:$B$210,0),MATCH('per month Consensus'!DD$4,'annual Consensus'!$C$3:$AE$3,0)))</f>
        <v>0</v>
      </c>
      <c r="DE111" s="18">
        <f>IF(ISNA(INDEX('annual Consensus'!$C$4:$AE$210,MATCH('per month Consensus'!$CE111,'annual Consensus'!$B$4:$B$210,0),MATCH('per month Consensus'!DE$4,'annual Consensus'!$C$3:$AE$3,0))),"",INDEX('annual Consensus'!$C$4:$AE$210,MATCH('per month Consensus'!$CE111,'annual Consensus'!$B$4:$B$210,0),MATCH('per month Consensus'!DE$4,'annual Consensus'!$C$3:$AE$3,0)))</f>
        <v>0</v>
      </c>
      <c r="DF111" s="18">
        <f>IF(ISNA(INDEX('annual Consensus'!$C$4:$AE$210,MATCH('per month Consensus'!$CE111,'annual Consensus'!$B$4:$B$210,0),MATCH('per month Consensus'!DF$4,'annual Consensus'!$C$3:$AE$3,0))),"",INDEX('annual Consensus'!$C$4:$AE$210,MATCH('per month Consensus'!$CE111,'annual Consensus'!$B$4:$B$210,0),MATCH('per month Consensus'!DF$4,'annual Consensus'!$C$3:$AE$3,0)))</f>
        <v>0</v>
      </c>
      <c r="DG111" s="18">
        <f>IF(ISNA(INDEX('annual Consensus'!$C$4:$AE$210,MATCH('per month Consensus'!$CE111,'annual Consensus'!$B$4:$B$210,0),MATCH('per month Consensus'!DG$4,'annual Consensus'!$C$3:$AE$3,0))),"",INDEX('annual Consensus'!$C$4:$AE$210,MATCH('per month Consensus'!$CE111,'annual Consensus'!$B$4:$B$210,0),MATCH('per month Consensus'!DG$4,'annual Consensus'!$C$3:$AE$3,0)))</f>
        <v>0</v>
      </c>
      <c r="DH111" s="18">
        <f>IF(ISNA(INDEX('annual Consensus'!$C$4:$AE$210,MATCH('per month Consensus'!$CE111,'annual Consensus'!$B$4:$B$210,0),MATCH('per month Consensus'!DH$4,'annual Consensus'!$C$3:$AE$3,0))),"",INDEX('annual Consensus'!$C$4:$AE$210,MATCH('per month Consensus'!$CE111,'annual Consensus'!$B$4:$B$210,0),MATCH('per month Consensus'!DH$4,'annual Consensus'!$C$3:$AE$3,0)))</f>
        <v>0</v>
      </c>
      <c r="DI111" s="18">
        <f>IF(ISNA(INDEX('annual Consensus'!$C$4:$AE$210,MATCH('per month Consensus'!$CE111,'annual Consensus'!$B$4:$B$210,0),MATCH('per month Consensus'!DI$4,'annual Consensus'!$C$3:$AE$3,0))),"",INDEX('annual Consensus'!$C$4:$AE$210,MATCH('per month Consensus'!$CE111,'annual Consensus'!$B$4:$B$210,0),MATCH('per month Consensus'!DI$4,'annual Consensus'!$C$3:$AE$3,0)))</f>
        <v>0</v>
      </c>
      <c r="DJ111" s="18">
        <f>IF(ISNA(INDEX('annual Consensus'!$C$4:$AE$210,MATCH('per month Consensus'!$CE111,'annual Consensus'!$B$4:$B$210,0),MATCH('per month Consensus'!DJ$4,'annual Consensus'!$C$3:$AE$3,0))),"",INDEX('annual Consensus'!$C$4:$AE$210,MATCH('per month Consensus'!$CE111,'annual Consensus'!$B$4:$B$210,0),MATCH('per month Consensus'!DJ$4,'annual Consensus'!$C$3:$AE$3,0)))</f>
        <v>0</v>
      </c>
      <c r="DK111" s="18">
        <f>IF(ISNA(INDEX('annual Consensus'!$C$4:$AE$210,MATCH('per month Consensus'!$CE111,'annual Consensus'!$B$4:$B$210,0),MATCH('per month Consensus'!DK$4,'annual Consensus'!$C$3:$AE$3,0))),"",INDEX('annual Consensus'!$C$4:$AE$210,MATCH('per month Consensus'!$CE111,'annual Consensus'!$B$4:$B$210,0),MATCH('per month Consensus'!DK$4,'annual Consensus'!$C$3:$AE$3,0)))</f>
        <v>0</v>
      </c>
      <c r="DL111" s="18">
        <f>IF(ISNA(INDEX('annual Consensus'!$C$4:$AE$210,MATCH('per month Consensus'!$CE111,'annual Consensus'!$B$4:$B$210,0),MATCH('per month Consensus'!DL$4,'annual Consensus'!$C$3:$AE$3,0))),"",INDEX('annual Consensus'!$C$4:$AE$210,MATCH('per month Consensus'!$CE111,'annual Consensus'!$B$4:$B$210,0),MATCH('per month Consensus'!DL$4,'annual Consensus'!$C$3:$AE$3,0)))</f>
        <v>0</v>
      </c>
      <c r="DM111" s="18">
        <f>IF(ISNA(INDEX('annual Consensus'!$C$4:$AE$210,MATCH('per month Consensus'!$CE111,'annual Consensus'!$B$4:$B$210,0),MATCH('per month Consensus'!DM$4,'annual Consensus'!$C$3:$AE$3,0))),"",INDEX('annual Consensus'!$C$4:$AE$210,MATCH('per month Consensus'!$CE111,'annual Consensus'!$B$4:$B$210,0),MATCH('per month Consensus'!DM$4,'annual Consensus'!$C$3:$AE$3,0)))</f>
        <v>0</v>
      </c>
      <c r="DN111" s="18">
        <f>IF(ISNA(INDEX('annual Consensus'!$C$4:$AE$210,MATCH('per month Consensus'!$CE111,'annual Consensus'!$B$4:$B$210,0),MATCH('per month Consensus'!DN$4,'annual Consensus'!$C$3:$AE$3,0))),"",INDEX('annual Consensus'!$C$4:$AE$210,MATCH('per month Consensus'!$CE111,'annual Consensus'!$B$4:$B$210,0),MATCH('per month Consensus'!DN$4,'annual Consensus'!$C$3:$AE$3,0)))</f>
        <v>0</v>
      </c>
      <c r="DO111" s="18">
        <f>IF(ISNA(INDEX('annual Consensus'!$C$4:$AE$210,MATCH('per month Consensus'!$CE111,'annual Consensus'!$B$4:$B$210,0),MATCH('per month Consensus'!DO$4,'annual Consensus'!$C$3:$AE$3,0))),"",INDEX('annual Consensus'!$C$4:$AE$210,MATCH('per month Consensus'!$CE111,'annual Consensus'!$B$4:$B$210,0),MATCH('per month Consensus'!DO$4,'annual Consensus'!$C$3:$AE$3,0)))</f>
        <v>0</v>
      </c>
      <c r="DR111" s="18">
        <f t="shared" si="36"/>
        <v>1.8878650872446521</v>
      </c>
      <c r="DS111" s="18" t="str">
        <f t="shared" si="37"/>
        <v/>
      </c>
      <c r="DT111" s="18" t="str">
        <f t="shared" si="38"/>
        <v/>
      </c>
      <c r="DU111" s="18" t="str">
        <f t="shared" si="39"/>
        <v/>
      </c>
      <c r="DV111" s="18" t="str">
        <f t="shared" si="40"/>
        <v/>
      </c>
      <c r="DW111" s="18" t="str">
        <f t="shared" si="41"/>
        <v/>
      </c>
      <c r="DX111" s="18" t="str">
        <f t="shared" si="42"/>
        <v/>
      </c>
      <c r="DY111" s="18" t="str">
        <f t="shared" si="43"/>
        <v/>
      </c>
      <c r="DZ111" s="18">
        <f t="shared" si="44"/>
        <v>1.9352915265308581</v>
      </c>
      <c r="EA111" s="18" t="str">
        <f t="shared" si="45"/>
        <v/>
      </c>
      <c r="EB111" s="18" t="str">
        <f t="shared" si="46"/>
        <v/>
      </c>
      <c r="EC111" s="18" t="str">
        <f t="shared" si="47"/>
        <v/>
      </c>
      <c r="ED111" s="18" t="str">
        <f t="shared" si="48"/>
        <v/>
      </c>
      <c r="EE111" s="18" t="str">
        <f t="shared" si="49"/>
        <v/>
      </c>
      <c r="EF111" s="18" t="str">
        <f t="shared" si="50"/>
        <v/>
      </c>
      <c r="EG111" s="18" t="str">
        <f t="shared" si="51"/>
        <v/>
      </c>
      <c r="EH111" s="18" t="str">
        <f t="shared" si="52"/>
        <v/>
      </c>
      <c r="EI111" s="18" t="str">
        <f t="shared" si="53"/>
        <v/>
      </c>
      <c r="EJ111" s="18" t="str">
        <f t="shared" si="54"/>
        <v/>
      </c>
      <c r="EK111" s="18" t="str">
        <f t="shared" si="55"/>
        <v/>
      </c>
      <c r="EL111" s="18" t="str">
        <f t="shared" si="56"/>
        <v/>
      </c>
      <c r="EM111" s="18" t="str">
        <f t="shared" si="57"/>
        <v/>
      </c>
      <c r="EN111" s="18" t="str">
        <f t="shared" si="58"/>
        <v/>
      </c>
      <c r="EO111" s="18" t="str">
        <f t="shared" si="59"/>
        <v/>
      </c>
      <c r="EP111" s="18" t="str">
        <f t="shared" si="60"/>
        <v/>
      </c>
      <c r="EQ111" s="18" t="str">
        <f t="shared" si="61"/>
        <v/>
      </c>
      <c r="ER111" s="18" t="str">
        <f t="shared" si="62"/>
        <v/>
      </c>
      <c r="ES111" s="18" t="str">
        <f t="shared" si="63"/>
        <v/>
      </c>
      <c r="ET111" s="18" t="str">
        <f t="shared" si="64"/>
        <v/>
      </c>
      <c r="EV111" s="86">
        <v>39203</v>
      </c>
      <c r="EW111" s="57" t="str">
        <f>IF(ISNA(VLOOKUP('per month Consensus'!$EV111,'5y averages Consensus'!$AG$9:$AK$36,'per month Consensus'!EW$2,FALSE)),"",VLOOKUP('per month Consensus'!$EV111,'5y averages Consensus'!$AG$9:$AK$36,'per month Consensus'!EW$2,FALSE))</f>
        <v/>
      </c>
      <c r="EX111" s="48" t="str">
        <f>IF(ISNA(VLOOKUP('per month Consensus'!$EV111,'5y averages Consensus'!$AG$9:$AK$36,'per month Consensus'!EX$2,FALSE)),"",VLOOKUP('per month Consensus'!$EV111,'5y averages Consensus'!$AG$9:$AK$36,'per month Consensus'!EX$2,FALSE))</f>
        <v/>
      </c>
      <c r="EY111" s="48" t="str">
        <f>IF(ISNA(VLOOKUP('per month Consensus'!$EV111,'5y averages Consensus'!$AG$9:$AK$36,'per month Consensus'!EY$2,FALSE)),"",VLOOKUP('per month Consensus'!$EV111,'5y averages Consensus'!$AG$9:$AK$36,'per month Consensus'!EY$2,FALSE))</f>
        <v/>
      </c>
      <c r="EZ111" s="49" t="str">
        <f>IF(ISNA(VLOOKUP('per month Consensus'!$EV111,'5y averages Consensus'!$AG$9:$AK$36,'per month Consensus'!EZ$2,FALSE)),"",VLOOKUP('per month Consensus'!$EV111,'5y averages Consensus'!$AG$9:$AK$36,'per month Consensus'!EZ$2,FALSE))</f>
        <v/>
      </c>
      <c r="FB111" s="53" t="str">
        <f t="shared" si="65"/>
        <v/>
      </c>
      <c r="FC111" s="18" t="str">
        <f t="shared" si="66"/>
        <v/>
      </c>
      <c r="FD111" s="18" t="str">
        <f t="shared" si="67"/>
        <v/>
      </c>
      <c r="FE111" s="18" t="str">
        <f t="shared" si="68"/>
        <v/>
      </c>
    </row>
    <row r="112" spans="2:161" x14ac:dyDescent="0.25">
      <c r="B112" s="22">
        <v>40695</v>
      </c>
      <c r="C112" s="18">
        <f>VLOOKUP($B112,'Data Consensus annual'!$BH$9:$BN$215,'per month Consensus'!C$1, FALSE)</f>
        <v>2.6283337323601499</v>
      </c>
      <c r="D112" s="18">
        <f>VLOOKUP($B112,'Data Consensus annual'!$BH$9:$BN$215,'per month Consensus'!D$1, FALSE)</f>
        <v>1.8758070217274301</v>
      </c>
      <c r="E112" s="18" t="str">
        <f>VLOOKUP($B112,'Data Consensus annual'!$BH$9:$BN$215,'per month Consensus'!E$1)</f>
        <v/>
      </c>
      <c r="F112" s="18">
        <f>VLOOKUP($B112,'quarters Consensus'!$FV$9:$GC$60,'per month Consensus'!J$1, FALSE)</f>
        <v>2.7</v>
      </c>
      <c r="G112" s="18">
        <f>VLOOKUP($B112,'quarters Consensus'!$FV$9:$GC$60,'per month Consensus'!K$1, FALSE)</f>
        <v>2.6</v>
      </c>
      <c r="H112" s="18">
        <f>VLOOKUP($B112,'quarters Consensus'!$FV$9:$GC$60,'per month Consensus'!L$1, FALSE)</f>
        <v>2.1</v>
      </c>
      <c r="I112" s="18">
        <f>VLOOKUP($B112,'quarters Consensus'!$FV$9:$GC$60,'per month Consensus'!M$1, FALSE)</f>
        <v>1.7</v>
      </c>
      <c r="J112" s="18">
        <f>VLOOKUP($B112,'quarters Consensus'!$FV$9:$GC$60,'per month Consensus'!N$1, FALSE)</f>
        <v>1.9</v>
      </c>
      <c r="K112" s="18">
        <f>VLOOKUP($B112,'quarters Consensus'!$FV$9:$GC$60,'per month Consensus'!O$1, FALSE)</f>
        <v>1.9</v>
      </c>
      <c r="L112" s="18"/>
      <c r="CE112" s="14">
        <v>39234</v>
      </c>
      <c r="CF112" s="18">
        <f>IF(ISNA(VLOOKUP($CE112,'quarters Consensus'!$FV$9:$GC$60,'per month Consensus'!J$1,FALSE)),"",VLOOKUP($CE112,'quarters Consensus'!$FV$9:$GC$60,'per month Consensus'!J$1,FALSE))</f>
        <v>1.8</v>
      </c>
      <c r="CG112" s="18">
        <f>IF(ISNA(VLOOKUP($CE112,'quarters Consensus'!$FV$9:$GC$60,'per month Consensus'!K$1,FALSE)),"",VLOOKUP($CE112,'quarters Consensus'!$FV$9:$GC$60,'per month Consensus'!K$1,FALSE))</f>
        <v>2.2000000000000002</v>
      </c>
      <c r="CH112" s="18">
        <f>IF(ISNA(VLOOKUP($CE112,'quarters Consensus'!$FV$9:$GC$60,'per month Consensus'!L$1,FALSE)),"",VLOOKUP($CE112,'quarters Consensus'!$FV$9:$GC$60,'per month Consensus'!L$1,FALSE))</f>
        <v>2.1</v>
      </c>
      <c r="CI112" s="18">
        <f>IF(ISNA(VLOOKUP($CE112,'quarters Consensus'!$FV$9:$GC$60,'per month Consensus'!M$1,FALSE)),"",VLOOKUP($CE112,'quarters Consensus'!$FV$9:$GC$60,'per month Consensus'!M$1,FALSE))</f>
        <v>2</v>
      </c>
      <c r="CJ112" s="18">
        <f>IF(ISNA(VLOOKUP($CE112,'quarters Consensus'!$FV$9:$GC$60,'per month Consensus'!N$1,FALSE)),"",VLOOKUP($CE112,'quarters Consensus'!$FV$9:$GC$60,'per month Consensus'!N$1,FALSE))</f>
        <v>1.8</v>
      </c>
      <c r="CK112" s="18">
        <f>IF(ISNA(VLOOKUP($CE112,'quarters Consensus'!$FV$9:$GC$60,'per month Consensus'!O$1,FALSE)),"",VLOOKUP($CE112,'quarters Consensus'!$FV$9:$GC$60,'per month Consensus'!O$1,FALSE))</f>
        <v>2</v>
      </c>
      <c r="CL112" s="18"/>
      <c r="CM112" s="18">
        <f>IF(ISNA(INDEX('annual Consensus'!$C$4:$AE$210,MATCH('per month Consensus'!$CE112,'annual Consensus'!$B$4:$B$210,0),MATCH('per month Consensus'!CM$4,'annual Consensus'!$C$3:$AE$3,0))),"",INDEX('annual Consensus'!$C$4:$AE$210,MATCH('per month Consensus'!$CE112,'annual Consensus'!$B$4:$B$210,0),MATCH('per month Consensus'!CM$4,'annual Consensus'!$C$3:$AE$3,0)))</f>
        <v>1.9608910264771209</v>
      </c>
      <c r="CN112" s="18">
        <f>IF(ISNA(INDEX('annual Consensus'!$C$4:$AE$210,MATCH('per month Consensus'!$CE112,'annual Consensus'!$B$4:$B$210,0),MATCH('per month Consensus'!CN$4,'annual Consensus'!$C$3:$AE$3,0))),"",INDEX('annual Consensus'!$C$4:$AE$210,MATCH('per month Consensus'!$CE112,'annual Consensus'!$B$4:$B$210,0),MATCH('per month Consensus'!CN$4,'annual Consensus'!$C$3:$AE$3,0)))</f>
        <v>0</v>
      </c>
      <c r="CO112" s="18">
        <f>IF(ISNA(INDEX('annual Consensus'!$C$4:$AE$210,MATCH('per month Consensus'!$CE112,'annual Consensus'!$B$4:$B$210,0),MATCH('per month Consensus'!CO$4,'annual Consensus'!$C$3:$AE$3,0))),"",INDEX('annual Consensus'!$C$4:$AE$210,MATCH('per month Consensus'!$CE112,'annual Consensus'!$B$4:$B$210,0),MATCH('per month Consensus'!CO$4,'annual Consensus'!$C$3:$AE$3,0)))</f>
        <v>0</v>
      </c>
      <c r="CP112" s="18">
        <f>IF(ISNA(INDEX('annual Consensus'!$C$4:$AE$210,MATCH('per month Consensus'!$CE112,'annual Consensus'!$B$4:$B$210,0),MATCH('per month Consensus'!CP$4,'annual Consensus'!$C$3:$AE$3,0))),"",INDEX('annual Consensus'!$C$4:$AE$210,MATCH('per month Consensus'!$CE112,'annual Consensus'!$B$4:$B$210,0),MATCH('per month Consensus'!CP$4,'annual Consensus'!$C$3:$AE$3,0)))</f>
        <v>0</v>
      </c>
      <c r="CQ112" s="18">
        <f>IF(ISNA(INDEX('annual Consensus'!$C$4:$AE$210,MATCH('per month Consensus'!$CE112,'annual Consensus'!$B$4:$B$210,0),MATCH('per month Consensus'!CQ$4,'annual Consensus'!$C$3:$AE$3,0))),"",INDEX('annual Consensus'!$C$4:$AE$210,MATCH('per month Consensus'!$CE112,'annual Consensus'!$B$4:$B$210,0),MATCH('per month Consensus'!CQ$4,'annual Consensus'!$C$3:$AE$3,0)))</f>
        <v>0</v>
      </c>
      <c r="CR112" s="18">
        <f>IF(ISNA(INDEX('annual Consensus'!$C$4:$AE$210,MATCH('per month Consensus'!$CE112,'annual Consensus'!$B$4:$B$210,0),MATCH('per month Consensus'!CR$4,'annual Consensus'!$C$3:$AE$3,0))),"",INDEX('annual Consensus'!$C$4:$AE$210,MATCH('per month Consensus'!$CE112,'annual Consensus'!$B$4:$B$210,0),MATCH('per month Consensus'!CR$4,'annual Consensus'!$C$3:$AE$3,0)))</f>
        <v>0</v>
      </c>
      <c r="CS112" s="18">
        <f>IF(ISNA(INDEX('annual Consensus'!$C$4:$AE$210,MATCH('per month Consensus'!$CE112,'annual Consensus'!$B$4:$B$210,0),MATCH('per month Consensus'!CS$4,'annual Consensus'!$C$3:$AE$3,0))),"",INDEX('annual Consensus'!$C$4:$AE$210,MATCH('per month Consensus'!$CE112,'annual Consensus'!$B$4:$B$210,0),MATCH('per month Consensus'!CS$4,'annual Consensus'!$C$3:$AE$3,0)))</f>
        <v>0</v>
      </c>
      <c r="CT112" s="18">
        <f>IF(ISNA(INDEX('annual Consensus'!$C$4:$AE$210,MATCH('per month Consensus'!$CE112,'annual Consensus'!$B$4:$B$210,0),MATCH('per month Consensus'!CT$4,'annual Consensus'!$C$3:$AE$3,0))),"",INDEX('annual Consensus'!$C$4:$AE$210,MATCH('per month Consensus'!$CE112,'annual Consensus'!$B$4:$B$210,0),MATCH('per month Consensus'!CT$4,'annual Consensus'!$C$3:$AE$3,0)))</f>
        <v>1.980803134381679</v>
      </c>
      <c r="CU112" s="18">
        <f>IF(ISNA(INDEX('annual Consensus'!$C$4:$AE$210,MATCH('per month Consensus'!$CE112,'annual Consensus'!$B$4:$B$210,0),MATCH('per month Consensus'!CU$4,'annual Consensus'!$C$3:$AE$3,0))),"",INDEX('annual Consensus'!$C$4:$AE$210,MATCH('per month Consensus'!$CE112,'annual Consensus'!$B$4:$B$210,0),MATCH('per month Consensus'!CU$4,'annual Consensus'!$C$3:$AE$3,0)))</f>
        <v>0</v>
      </c>
      <c r="CV112" s="18">
        <f>IF(ISNA(INDEX('annual Consensus'!$C$4:$AE$210,MATCH('per month Consensus'!$CE112,'annual Consensus'!$B$4:$B$210,0),MATCH('per month Consensus'!CV$4,'annual Consensus'!$C$3:$AE$3,0))),"",INDEX('annual Consensus'!$C$4:$AE$210,MATCH('per month Consensus'!$CE112,'annual Consensus'!$B$4:$B$210,0),MATCH('per month Consensus'!CV$4,'annual Consensus'!$C$3:$AE$3,0)))</f>
        <v>0</v>
      </c>
      <c r="CW112" s="18">
        <f>IF(ISNA(INDEX('annual Consensus'!$C$4:$AE$210,MATCH('per month Consensus'!$CE112,'annual Consensus'!$B$4:$B$210,0),MATCH('per month Consensus'!CW$4,'annual Consensus'!$C$3:$AE$3,0))),"",INDEX('annual Consensus'!$C$4:$AE$210,MATCH('per month Consensus'!$CE112,'annual Consensus'!$B$4:$B$210,0),MATCH('per month Consensus'!CW$4,'annual Consensus'!$C$3:$AE$3,0)))</f>
        <v>0</v>
      </c>
      <c r="CX112" s="18">
        <f>IF(ISNA(INDEX('annual Consensus'!$C$4:$AE$210,MATCH('per month Consensus'!$CE112,'annual Consensus'!$B$4:$B$210,0),MATCH('per month Consensus'!CX$4,'annual Consensus'!$C$3:$AE$3,0))),"",INDEX('annual Consensus'!$C$4:$AE$210,MATCH('per month Consensus'!$CE112,'annual Consensus'!$B$4:$B$210,0),MATCH('per month Consensus'!CX$4,'annual Consensus'!$C$3:$AE$3,0)))</f>
        <v>0</v>
      </c>
      <c r="CY112" s="18">
        <f>IF(ISNA(INDEX('annual Consensus'!$C$4:$AE$210,MATCH('per month Consensus'!$CE112,'annual Consensus'!$B$4:$B$210,0),MATCH('per month Consensus'!CY$4,'annual Consensus'!$C$3:$AE$3,0))),"",INDEX('annual Consensus'!$C$4:$AE$210,MATCH('per month Consensus'!$CE112,'annual Consensus'!$B$4:$B$210,0),MATCH('per month Consensus'!CY$4,'annual Consensus'!$C$3:$AE$3,0)))</f>
        <v>0</v>
      </c>
      <c r="CZ112" s="18">
        <f>IF(ISNA(INDEX('annual Consensus'!$C$4:$AE$210,MATCH('per month Consensus'!$CE112,'annual Consensus'!$B$4:$B$210,0),MATCH('per month Consensus'!CZ$4,'annual Consensus'!$C$3:$AE$3,0))),"",INDEX('annual Consensus'!$C$4:$AE$210,MATCH('per month Consensus'!$CE112,'annual Consensus'!$B$4:$B$210,0),MATCH('per month Consensus'!CZ$4,'annual Consensus'!$C$3:$AE$3,0)))</f>
        <v>0</v>
      </c>
      <c r="DA112" s="18">
        <f>IF(ISNA(INDEX('annual Consensus'!$C$4:$AE$210,MATCH('per month Consensus'!$CE112,'annual Consensus'!$B$4:$B$210,0),MATCH('per month Consensus'!DA$4,'annual Consensus'!$C$3:$AE$3,0))),"",INDEX('annual Consensus'!$C$4:$AE$210,MATCH('per month Consensus'!$CE112,'annual Consensus'!$B$4:$B$210,0),MATCH('per month Consensus'!DA$4,'annual Consensus'!$C$3:$AE$3,0)))</f>
        <v>0</v>
      </c>
      <c r="DB112" s="18">
        <f>IF(ISNA(INDEX('annual Consensus'!$C$4:$AE$210,MATCH('per month Consensus'!$CE112,'annual Consensus'!$B$4:$B$210,0),MATCH('per month Consensus'!DB$4,'annual Consensus'!$C$3:$AE$3,0))),"",INDEX('annual Consensus'!$C$4:$AE$210,MATCH('per month Consensus'!$CE112,'annual Consensus'!$B$4:$B$210,0),MATCH('per month Consensus'!DB$4,'annual Consensus'!$C$3:$AE$3,0)))</f>
        <v>0</v>
      </c>
      <c r="DC112" s="18">
        <f>IF(ISNA(INDEX('annual Consensus'!$C$4:$AE$210,MATCH('per month Consensus'!$CE112,'annual Consensus'!$B$4:$B$210,0),MATCH('per month Consensus'!DC$4,'annual Consensus'!$C$3:$AE$3,0))),"",INDEX('annual Consensus'!$C$4:$AE$210,MATCH('per month Consensus'!$CE112,'annual Consensus'!$B$4:$B$210,0),MATCH('per month Consensus'!DC$4,'annual Consensus'!$C$3:$AE$3,0)))</f>
        <v>0</v>
      </c>
      <c r="DD112" s="18">
        <f>IF(ISNA(INDEX('annual Consensus'!$C$4:$AE$210,MATCH('per month Consensus'!$CE112,'annual Consensus'!$B$4:$B$210,0),MATCH('per month Consensus'!DD$4,'annual Consensus'!$C$3:$AE$3,0))),"",INDEX('annual Consensus'!$C$4:$AE$210,MATCH('per month Consensus'!$CE112,'annual Consensus'!$B$4:$B$210,0),MATCH('per month Consensus'!DD$4,'annual Consensus'!$C$3:$AE$3,0)))</f>
        <v>0</v>
      </c>
      <c r="DE112" s="18">
        <f>IF(ISNA(INDEX('annual Consensus'!$C$4:$AE$210,MATCH('per month Consensus'!$CE112,'annual Consensus'!$B$4:$B$210,0),MATCH('per month Consensus'!DE$4,'annual Consensus'!$C$3:$AE$3,0))),"",INDEX('annual Consensus'!$C$4:$AE$210,MATCH('per month Consensus'!$CE112,'annual Consensus'!$B$4:$B$210,0),MATCH('per month Consensus'!DE$4,'annual Consensus'!$C$3:$AE$3,0)))</f>
        <v>0</v>
      </c>
      <c r="DF112" s="18">
        <f>IF(ISNA(INDEX('annual Consensus'!$C$4:$AE$210,MATCH('per month Consensus'!$CE112,'annual Consensus'!$B$4:$B$210,0),MATCH('per month Consensus'!DF$4,'annual Consensus'!$C$3:$AE$3,0))),"",INDEX('annual Consensus'!$C$4:$AE$210,MATCH('per month Consensus'!$CE112,'annual Consensus'!$B$4:$B$210,0),MATCH('per month Consensus'!DF$4,'annual Consensus'!$C$3:$AE$3,0)))</f>
        <v>0</v>
      </c>
      <c r="DG112" s="18">
        <f>IF(ISNA(INDEX('annual Consensus'!$C$4:$AE$210,MATCH('per month Consensus'!$CE112,'annual Consensus'!$B$4:$B$210,0),MATCH('per month Consensus'!DG$4,'annual Consensus'!$C$3:$AE$3,0))),"",INDEX('annual Consensus'!$C$4:$AE$210,MATCH('per month Consensus'!$CE112,'annual Consensus'!$B$4:$B$210,0),MATCH('per month Consensus'!DG$4,'annual Consensus'!$C$3:$AE$3,0)))</f>
        <v>0</v>
      </c>
      <c r="DH112" s="18">
        <f>IF(ISNA(INDEX('annual Consensus'!$C$4:$AE$210,MATCH('per month Consensus'!$CE112,'annual Consensus'!$B$4:$B$210,0),MATCH('per month Consensus'!DH$4,'annual Consensus'!$C$3:$AE$3,0))),"",INDEX('annual Consensus'!$C$4:$AE$210,MATCH('per month Consensus'!$CE112,'annual Consensus'!$B$4:$B$210,0),MATCH('per month Consensus'!DH$4,'annual Consensus'!$C$3:$AE$3,0)))</f>
        <v>0</v>
      </c>
      <c r="DI112" s="18">
        <f>IF(ISNA(INDEX('annual Consensus'!$C$4:$AE$210,MATCH('per month Consensus'!$CE112,'annual Consensus'!$B$4:$B$210,0),MATCH('per month Consensus'!DI$4,'annual Consensus'!$C$3:$AE$3,0))),"",INDEX('annual Consensus'!$C$4:$AE$210,MATCH('per month Consensus'!$CE112,'annual Consensus'!$B$4:$B$210,0),MATCH('per month Consensus'!DI$4,'annual Consensus'!$C$3:$AE$3,0)))</f>
        <v>0</v>
      </c>
      <c r="DJ112" s="18">
        <f>IF(ISNA(INDEX('annual Consensus'!$C$4:$AE$210,MATCH('per month Consensus'!$CE112,'annual Consensus'!$B$4:$B$210,0),MATCH('per month Consensus'!DJ$4,'annual Consensus'!$C$3:$AE$3,0))),"",INDEX('annual Consensus'!$C$4:$AE$210,MATCH('per month Consensus'!$CE112,'annual Consensus'!$B$4:$B$210,0),MATCH('per month Consensus'!DJ$4,'annual Consensus'!$C$3:$AE$3,0)))</f>
        <v>0</v>
      </c>
      <c r="DK112" s="18">
        <f>IF(ISNA(INDEX('annual Consensus'!$C$4:$AE$210,MATCH('per month Consensus'!$CE112,'annual Consensus'!$B$4:$B$210,0),MATCH('per month Consensus'!DK$4,'annual Consensus'!$C$3:$AE$3,0))),"",INDEX('annual Consensus'!$C$4:$AE$210,MATCH('per month Consensus'!$CE112,'annual Consensus'!$B$4:$B$210,0),MATCH('per month Consensus'!DK$4,'annual Consensus'!$C$3:$AE$3,0)))</f>
        <v>0</v>
      </c>
      <c r="DL112" s="18">
        <f>IF(ISNA(INDEX('annual Consensus'!$C$4:$AE$210,MATCH('per month Consensus'!$CE112,'annual Consensus'!$B$4:$B$210,0),MATCH('per month Consensus'!DL$4,'annual Consensus'!$C$3:$AE$3,0))),"",INDEX('annual Consensus'!$C$4:$AE$210,MATCH('per month Consensus'!$CE112,'annual Consensus'!$B$4:$B$210,0),MATCH('per month Consensus'!DL$4,'annual Consensus'!$C$3:$AE$3,0)))</f>
        <v>0</v>
      </c>
      <c r="DM112" s="18">
        <f>IF(ISNA(INDEX('annual Consensus'!$C$4:$AE$210,MATCH('per month Consensus'!$CE112,'annual Consensus'!$B$4:$B$210,0),MATCH('per month Consensus'!DM$4,'annual Consensus'!$C$3:$AE$3,0))),"",INDEX('annual Consensus'!$C$4:$AE$210,MATCH('per month Consensus'!$CE112,'annual Consensus'!$B$4:$B$210,0),MATCH('per month Consensus'!DM$4,'annual Consensus'!$C$3:$AE$3,0)))</f>
        <v>0</v>
      </c>
      <c r="DN112" s="18">
        <f>IF(ISNA(INDEX('annual Consensus'!$C$4:$AE$210,MATCH('per month Consensus'!$CE112,'annual Consensus'!$B$4:$B$210,0),MATCH('per month Consensus'!DN$4,'annual Consensus'!$C$3:$AE$3,0))),"",INDEX('annual Consensus'!$C$4:$AE$210,MATCH('per month Consensus'!$CE112,'annual Consensus'!$B$4:$B$210,0),MATCH('per month Consensus'!DN$4,'annual Consensus'!$C$3:$AE$3,0)))</f>
        <v>0</v>
      </c>
      <c r="DO112" s="18">
        <f>IF(ISNA(INDEX('annual Consensus'!$C$4:$AE$210,MATCH('per month Consensus'!$CE112,'annual Consensus'!$B$4:$B$210,0),MATCH('per month Consensus'!DO$4,'annual Consensus'!$C$3:$AE$3,0))),"",INDEX('annual Consensus'!$C$4:$AE$210,MATCH('per month Consensus'!$CE112,'annual Consensus'!$B$4:$B$210,0),MATCH('per month Consensus'!DO$4,'annual Consensus'!$C$3:$AE$3,0)))</f>
        <v>0</v>
      </c>
      <c r="DR112" s="18">
        <f t="shared" si="36"/>
        <v>1.9608910264771209</v>
      </c>
      <c r="DS112" s="18" t="str">
        <f t="shared" si="37"/>
        <v/>
      </c>
      <c r="DT112" s="18" t="str">
        <f t="shared" si="38"/>
        <v/>
      </c>
      <c r="DU112" s="18" t="str">
        <f t="shared" si="39"/>
        <v/>
      </c>
      <c r="DV112" s="18" t="str">
        <f t="shared" si="40"/>
        <v/>
      </c>
      <c r="DW112" s="18" t="str">
        <f t="shared" si="41"/>
        <v/>
      </c>
      <c r="DX112" s="18" t="str">
        <f t="shared" si="42"/>
        <v/>
      </c>
      <c r="DY112" s="18">
        <f t="shared" si="43"/>
        <v>1.980803134381679</v>
      </c>
      <c r="DZ112" s="18" t="str">
        <f t="shared" si="44"/>
        <v/>
      </c>
      <c r="EA112" s="18" t="str">
        <f t="shared" si="45"/>
        <v/>
      </c>
      <c r="EB112" s="18" t="str">
        <f t="shared" si="46"/>
        <v/>
      </c>
      <c r="EC112" s="18" t="str">
        <f t="shared" si="47"/>
        <v/>
      </c>
      <c r="ED112" s="18" t="str">
        <f t="shared" si="48"/>
        <v/>
      </c>
      <c r="EE112" s="18" t="str">
        <f t="shared" si="49"/>
        <v/>
      </c>
      <c r="EF112" s="18" t="str">
        <f t="shared" si="50"/>
        <v/>
      </c>
      <c r="EG112" s="18" t="str">
        <f t="shared" si="51"/>
        <v/>
      </c>
      <c r="EH112" s="18" t="str">
        <f t="shared" si="52"/>
        <v/>
      </c>
      <c r="EI112" s="18" t="str">
        <f t="shared" si="53"/>
        <v/>
      </c>
      <c r="EJ112" s="18" t="str">
        <f t="shared" si="54"/>
        <v/>
      </c>
      <c r="EK112" s="18" t="str">
        <f t="shared" si="55"/>
        <v/>
      </c>
      <c r="EL112" s="18" t="str">
        <f t="shared" si="56"/>
        <v/>
      </c>
      <c r="EM112" s="18" t="str">
        <f t="shared" si="57"/>
        <v/>
      </c>
      <c r="EN112" s="18" t="str">
        <f t="shared" si="58"/>
        <v/>
      </c>
      <c r="EO112" s="18" t="str">
        <f t="shared" si="59"/>
        <v/>
      </c>
      <c r="EP112" s="18" t="str">
        <f t="shared" si="60"/>
        <v/>
      </c>
      <c r="EQ112" s="18" t="str">
        <f t="shared" si="61"/>
        <v/>
      </c>
      <c r="ER112" s="18" t="str">
        <f t="shared" si="62"/>
        <v/>
      </c>
      <c r="ES112" s="18" t="str">
        <f t="shared" si="63"/>
        <v/>
      </c>
      <c r="ET112" s="18" t="str">
        <f t="shared" si="64"/>
        <v/>
      </c>
      <c r="EV112" s="86">
        <v>39234</v>
      </c>
      <c r="EW112" s="57" t="str">
        <f>IF(ISNA(VLOOKUP('per month Consensus'!$EV112,'5y averages Consensus'!$AG$9:$AK$36,'per month Consensus'!EW$2,FALSE)),"",VLOOKUP('per month Consensus'!$EV112,'5y averages Consensus'!$AG$9:$AK$36,'per month Consensus'!EW$2,FALSE))</f>
        <v/>
      </c>
      <c r="EX112" s="48" t="str">
        <f>IF(ISNA(VLOOKUP('per month Consensus'!$EV112,'5y averages Consensus'!$AG$9:$AK$36,'per month Consensus'!EX$2,FALSE)),"",VLOOKUP('per month Consensus'!$EV112,'5y averages Consensus'!$AG$9:$AK$36,'per month Consensus'!EX$2,FALSE))</f>
        <v/>
      </c>
      <c r="EY112" s="48" t="str">
        <f>IF(ISNA(VLOOKUP('per month Consensus'!$EV112,'5y averages Consensus'!$AG$9:$AK$36,'per month Consensus'!EY$2,FALSE)),"",VLOOKUP('per month Consensus'!$EV112,'5y averages Consensus'!$AG$9:$AK$36,'per month Consensus'!EY$2,FALSE))</f>
        <v/>
      </c>
      <c r="EZ112" s="49" t="str">
        <f>IF(ISNA(VLOOKUP('per month Consensus'!$EV112,'5y averages Consensus'!$AG$9:$AK$36,'per month Consensus'!EZ$2,FALSE)),"",VLOOKUP('per month Consensus'!$EV112,'5y averages Consensus'!$AG$9:$AK$36,'per month Consensus'!EZ$2,FALSE))</f>
        <v/>
      </c>
      <c r="FB112" s="53" t="str">
        <f t="shared" si="65"/>
        <v/>
      </c>
      <c r="FC112" s="18" t="str">
        <f t="shared" si="66"/>
        <v/>
      </c>
      <c r="FD112" s="18" t="str">
        <f t="shared" si="67"/>
        <v/>
      </c>
      <c r="FE112" s="18" t="str">
        <f t="shared" si="68"/>
        <v/>
      </c>
    </row>
    <row r="113" spans="2:161" x14ac:dyDescent="0.25">
      <c r="B113" s="22">
        <v>41061</v>
      </c>
      <c r="C113" s="18">
        <f>VLOOKUP($B113,'Data Consensus annual'!$BH$9:$BN$215,'per month Consensus'!C$1, FALSE)</f>
        <v>2.3438490099027653</v>
      </c>
      <c r="D113" s="18">
        <f>VLOOKUP($B113,'Data Consensus annual'!$BH$9:$BN$215,'per month Consensus'!D$1, FALSE)</f>
        <v>1.7147919913913836</v>
      </c>
      <c r="E113" s="18" t="str">
        <f>VLOOKUP($B113,'Data Consensus annual'!$BH$9:$BN$215,'per month Consensus'!E$1)</f>
        <v/>
      </c>
      <c r="F113" s="18">
        <f>VLOOKUP($B113,'quarters Consensus'!$FV$9:$GC$60,'per month Consensus'!J$1, FALSE)</f>
        <v>2.2999999999999998</v>
      </c>
      <c r="G113" s="18">
        <f>VLOOKUP($B113,'quarters Consensus'!$FV$9:$GC$60,'per month Consensus'!K$1, FALSE)</f>
        <v>2</v>
      </c>
      <c r="H113" s="18">
        <f>VLOOKUP($B113,'quarters Consensus'!$FV$9:$GC$60,'per month Consensus'!L$1, FALSE)</f>
        <v>1.7</v>
      </c>
      <c r="I113" s="18">
        <f>VLOOKUP($B113,'quarters Consensus'!$FV$9:$GC$60,'per month Consensus'!M$1, FALSE)</f>
        <v>1.6</v>
      </c>
      <c r="J113" s="18">
        <f>VLOOKUP($B113,'quarters Consensus'!$FV$9:$GC$60,'per month Consensus'!N$1, FALSE)</f>
        <v>1.7</v>
      </c>
      <c r="K113" s="18">
        <f>VLOOKUP($B113,'quarters Consensus'!$FV$9:$GC$60,'per month Consensus'!O$1, FALSE)</f>
        <v>1.7</v>
      </c>
      <c r="L113" s="18"/>
      <c r="CE113" s="14">
        <v>39264</v>
      </c>
      <c r="CF113" s="18" t="str">
        <f>IF(ISNA(VLOOKUP($CE113,'quarters Consensus'!$FV$9:$GC$60,'per month Consensus'!J$1,FALSE)),"",VLOOKUP($CE113,'quarters Consensus'!$FV$9:$GC$60,'per month Consensus'!J$1,FALSE))</f>
        <v/>
      </c>
      <c r="CG113" s="18" t="str">
        <f>IF(ISNA(VLOOKUP($CE113,'quarters Consensus'!$FV$9:$GC$60,'per month Consensus'!K$1,FALSE)),"",VLOOKUP($CE113,'quarters Consensus'!$FV$9:$GC$60,'per month Consensus'!K$1,FALSE))</f>
        <v/>
      </c>
      <c r="CH113" s="18" t="str">
        <f>IF(ISNA(VLOOKUP($CE113,'quarters Consensus'!$FV$9:$GC$60,'per month Consensus'!L$1,FALSE)),"",VLOOKUP($CE113,'quarters Consensus'!$FV$9:$GC$60,'per month Consensus'!L$1,FALSE))</f>
        <v/>
      </c>
      <c r="CI113" s="18" t="str">
        <f>IF(ISNA(VLOOKUP($CE113,'quarters Consensus'!$FV$9:$GC$60,'per month Consensus'!M$1,FALSE)),"",VLOOKUP($CE113,'quarters Consensus'!$FV$9:$GC$60,'per month Consensus'!M$1,FALSE))</f>
        <v/>
      </c>
      <c r="CJ113" s="18" t="str">
        <f>IF(ISNA(VLOOKUP($CE113,'quarters Consensus'!$FV$9:$GC$60,'per month Consensus'!N$1,FALSE)),"",VLOOKUP($CE113,'quarters Consensus'!$FV$9:$GC$60,'per month Consensus'!N$1,FALSE))</f>
        <v/>
      </c>
      <c r="CK113" s="18" t="str">
        <f>IF(ISNA(VLOOKUP($CE113,'quarters Consensus'!$FV$9:$GC$60,'per month Consensus'!O$1,FALSE)),"",VLOOKUP($CE113,'quarters Consensus'!$FV$9:$GC$60,'per month Consensus'!O$1,FALSE))</f>
        <v/>
      </c>
      <c r="CL113" s="18" t="str">
        <f>IF(ISNA(VLOOKUP($CE113,'quarters Consensus'!$FV$9:$GC$60,'per month Consensus'!P$1,FALSE)),"",VLOOKUP($CE113,'quarters Consensus'!$FV$9:$GC$60,'per month Consensus'!P$1,FALSE))</f>
        <v/>
      </c>
      <c r="CM113" s="18">
        <f>IF(ISNA(INDEX('annual Consensus'!$C$4:$AE$210,MATCH('per month Consensus'!$CE113,'annual Consensus'!$B$4:$B$210,0),MATCH('per month Consensus'!CM$4,'annual Consensus'!$C$3:$AE$3,0))),"",INDEX('annual Consensus'!$C$4:$AE$210,MATCH('per month Consensus'!$CE113,'annual Consensus'!$B$4:$B$210,0),MATCH('per month Consensus'!CM$4,'annual Consensus'!$C$3:$AE$3,0)))</f>
        <v>1.9734968981917982</v>
      </c>
      <c r="CN113" s="18">
        <f>IF(ISNA(INDEX('annual Consensus'!$C$4:$AE$210,MATCH('per month Consensus'!$CE113,'annual Consensus'!$B$4:$B$210,0),MATCH('per month Consensus'!CN$4,'annual Consensus'!$C$3:$AE$3,0))),"",INDEX('annual Consensus'!$C$4:$AE$210,MATCH('per month Consensus'!$CE113,'annual Consensus'!$B$4:$B$210,0),MATCH('per month Consensus'!CN$4,'annual Consensus'!$C$3:$AE$3,0)))</f>
        <v>0</v>
      </c>
      <c r="CO113" s="18">
        <f>IF(ISNA(INDEX('annual Consensus'!$C$4:$AE$210,MATCH('per month Consensus'!$CE113,'annual Consensus'!$B$4:$B$210,0),MATCH('per month Consensus'!CO$4,'annual Consensus'!$C$3:$AE$3,0))),"",INDEX('annual Consensus'!$C$4:$AE$210,MATCH('per month Consensus'!$CE113,'annual Consensus'!$B$4:$B$210,0),MATCH('per month Consensus'!CO$4,'annual Consensus'!$C$3:$AE$3,0)))</f>
        <v>0</v>
      </c>
      <c r="CP113" s="18">
        <f>IF(ISNA(INDEX('annual Consensus'!$C$4:$AE$210,MATCH('per month Consensus'!$CE113,'annual Consensus'!$B$4:$B$210,0),MATCH('per month Consensus'!CP$4,'annual Consensus'!$C$3:$AE$3,0))),"",INDEX('annual Consensus'!$C$4:$AE$210,MATCH('per month Consensus'!$CE113,'annual Consensus'!$B$4:$B$210,0),MATCH('per month Consensus'!CP$4,'annual Consensus'!$C$3:$AE$3,0)))</f>
        <v>0</v>
      </c>
      <c r="CQ113" s="18">
        <f>IF(ISNA(INDEX('annual Consensus'!$C$4:$AE$210,MATCH('per month Consensus'!$CE113,'annual Consensus'!$B$4:$B$210,0),MATCH('per month Consensus'!CQ$4,'annual Consensus'!$C$3:$AE$3,0))),"",INDEX('annual Consensus'!$C$4:$AE$210,MATCH('per month Consensus'!$CE113,'annual Consensus'!$B$4:$B$210,0),MATCH('per month Consensus'!CQ$4,'annual Consensus'!$C$3:$AE$3,0)))</f>
        <v>0</v>
      </c>
      <c r="CR113" s="18">
        <f>IF(ISNA(INDEX('annual Consensus'!$C$4:$AE$210,MATCH('per month Consensus'!$CE113,'annual Consensus'!$B$4:$B$210,0),MATCH('per month Consensus'!CR$4,'annual Consensus'!$C$3:$AE$3,0))),"",INDEX('annual Consensus'!$C$4:$AE$210,MATCH('per month Consensus'!$CE113,'annual Consensus'!$B$4:$B$210,0),MATCH('per month Consensus'!CR$4,'annual Consensus'!$C$3:$AE$3,0)))</f>
        <v>0</v>
      </c>
      <c r="CS113" s="18">
        <f>IF(ISNA(INDEX('annual Consensus'!$C$4:$AE$210,MATCH('per month Consensus'!$CE113,'annual Consensus'!$B$4:$B$210,0),MATCH('per month Consensus'!CS$4,'annual Consensus'!$C$3:$AE$3,0))),"",INDEX('annual Consensus'!$C$4:$AE$210,MATCH('per month Consensus'!$CE113,'annual Consensus'!$B$4:$B$210,0),MATCH('per month Consensus'!CS$4,'annual Consensus'!$C$3:$AE$3,0)))</f>
        <v>1.9937716049031211</v>
      </c>
      <c r="CT113" s="18">
        <f>IF(ISNA(INDEX('annual Consensus'!$C$4:$AE$210,MATCH('per month Consensus'!$CE113,'annual Consensus'!$B$4:$B$210,0),MATCH('per month Consensus'!CT$4,'annual Consensus'!$C$3:$AE$3,0))),"",INDEX('annual Consensus'!$C$4:$AE$210,MATCH('per month Consensus'!$CE113,'annual Consensus'!$B$4:$B$210,0),MATCH('per month Consensus'!CT$4,'annual Consensus'!$C$3:$AE$3,0)))</f>
        <v>0</v>
      </c>
      <c r="CU113" s="18">
        <f>IF(ISNA(INDEX('annual Consensus'!$C$4:$AE$210,MATCH('per month Consensus'!$CE113,'annual Consensus'!$B$4:$B$210,0),MATCH('per month Consensus'!CU$4,'annual Consensus'!$C$3:$AE$3,0))),"",INDEX('annual Consensus'!$C$4:$AE$210,MATCH('per month Consensus'!$CE113,'annual Consensus'!$B$4:$B$210,0),MATCH('per month Consensus'!CU$4,'annual Consensus'!$C$3:$AE$3,0)))</f>
        <v>0</v>
      </c>
      <c r="CV113" s="18">
        <f>IF(ISNA(INDEX('annual Consensus'!$C$4:$AE$210,MATCH('per month Consensus'!$CE113,'annual Consensus'!$B$4:$B$210,0),MATCH('per month Consensus'!CV$4,'annual Consensus'!$C$3:$AE$3,0))),"",INDEX('annual Consensus'!$C$4:$AE$210,MATCH('per month Consensus'!$CE113,'annual Consensus'!$B$4:$B$210,0),MATCH('per month Consensus'!CV$4,'annual Consensus'!$C$3:$AE$3,0)))</f>
        <v>0</v>
      </c>
      <c r="CW113" s="18">
        <f>IF(ISNA(INDEX('annual Consensus'!$C$4:$AE$210,MATCH('per month Consensus'!$CE113,'annual Consensus'!$B$4:$B$210,0),MATCH('per month Consensus'!CW$4,'annual Consensus'!$C$3:$AE$3,0))),"",INDEX('annual Consensus'!$C$4:$AE$210,MATCH('per month Consensus'!$CE113,'annual Consensus'!$B$4:$B$210,0),MATCH('per month Consensus'!CW$4,'annual Consensus'!$C$3:$AE$3,0)))</f>
        <v>0</v>
      </c>
      <c r="CX113" s="18">
        <f>IF(ISNA(INDEX('annual Consensus'!$C$4:$AE$210,MATCH('per month Consensus'!$CE113,'annual Consensus'!$B$4:$B$210,0),MATCH('per month Consensus'!CX$4,'annual Consensus'!$C$3:$AE$3,0))),"",INDEX('annual Consensus'!$C$4:$AE$210,MATCH('per month Consensus'!$CE113,'annual Consensus'!$B$4:$B$210,0),MATCH('per month Consensus'!CX$4,'annual Consensus'!$C$3:$AE$3,0)))</f>
        <v>0</v>
      </c>
      <c r="CY113" s="18">
        <f>IF(ISNA(INDEX('annual Consensus'!$C$4:$AE$210,MATCH('per month Consensus'!$CE113,'annual Consensus'!$B$4:$B$210,0),MATCH('per month Consensus'!CY$4,'annual Consensus'!$C$3:$AE$3,0))),"",INDEX('annual Consensus'!$C$4:$AE$210,MATCH('per month Consensus'!$CE113,'annual Consensus'!$B$4:$B$210,0),MATCH('per month Consensus'!CY$4,'annual Consensus'!$C$3:$AE$3,0)))</f>
        <v>0</v>
      </c>
      <c r="CZ113" s="18">
        <f>IF(ISNA(INDEX('annual Consensus'!$C$4:$AE$210,MATCH('per month Consensus'!$CE113,'annual Consensus'!$B$4:$B$210,0),MATCH('per month Consensus'!CZ$4,'annual Consensus'!$C$3:$AE$3,0))),"",INDEX('annual Consensus'!$C$4:$AE$210,MATCH('per month Consensus'!$CE113,'annual Consensus'!$B$4:$B$210,0),MATCH('per month Consensus'!CZ$4,'annual Consensus'!$C$3:$AE$3,0)))</f>
        <v>0</v>
      </c>
      <c r="DA113" s="18" t="str">
        <f>IF(ISNA(INDEX('annual Consensus'!$C$4:$AE$210,MATCH('per month Consensus'!$CE113,'annual Consensus'!$B$4:$B$210,0),MATCH('per month Consensus'!DA$4,'annual Consensus'!$C$3:$AE$3,0))),"",INDEX('annual Consensus'!$C$4:$AE$210,MATCH('per month Consensus'!$CE113,'annual Consensus'!$B$4:$B$210,0),MATCH('per month Consensus'!DA$4,'annual Consensus'!$C$3:$AE$3,0)))</f>
        <v/>
      </c>
      <c r="DB113" s="18">
        <f>IF(ISNA(INDEX('annual Consensus'!$C$4:$AE$210,MATCH('per month Consensus'!$CE113,'annual Consensus'!$B$4:$B$210,0),MATCH('per month Consensus'!DB$4,'annual Consensus'!$C$3:$AE$3,0))),"",INDEX('annual Consensus'!$C$4:$AE$210,MATCH('per month Consensus'!$CE113,'annual Consensus'!$B$4:$B$210,0),MATCH('per month Consensus'!DB$4,'annual Consensus'!$C$3:$AE$3,0)))</f>
        <v>0</v>
      </c>
      <c r="DC113" s="18">
        <f>IF(ISNA(INDEX('annual Consensus'!$C$4:$AE$210,MATCH('per month Consensus'!$CE113,'annual Consensus'!$B$4:$B$210,0),MATCH('per month Consensus'!DC$4,'annual Consensus'!$C$3:$AE$3,0))),"",INDEX('annual Consensus'!$C$4:$AE$210,MATCH('per month Consensus'!$CE113,'annual Consensus'!$B$4:$B$210,0),MATCH('per month Consensus'!DC$4,'annual Consensus'!$C$3:$AE$3,0)))</f>
        <v>0</v>
      </c>
      <c r="DD113" s="18">
        <f>IF(ISNA(INDEX('annual Consensus'!$C$4:$AE$210,MATCH('per month Consensus'!$CE113,'annual Consensus'!$B$4:$B$210,0),MATCH('per month Consensus'!DD$4,'annual Consensus'!$C$3:$AE$3,0))),"",INDEX('annual Consensus'!$C$4:$AE$210,MATCH('per month Consensus'!$CE113,'annual Consensus'!$B$4:$B$210,0),MATCH('per month Consensus'!DD$4,'annual Consensus'!$C$3:$AE$3,0)))</f>
        <v>0</v>
      </c>
      <c r="DE113" s="18" t="str">
        <f>IF(ISNA(INDEX('annual Consensus'!$C$4:$AE$210,MATCH('per month Consensus'!$CE113,'annual Consensus'!$B$4:$B$210,0),MATCH('per month Consensus'!DE$4,'annual Consensus'!$C$3:$AE$3,0))),"",INDEX('annual Consensus'!$C$4:$AE$210,MATCH('per month Consensus'!$CE113,'annual Consensus'!$B$4:$B$210,0),MATCH('per month Consensus'!DE$4,'annual Consensus'!$C$3:$AE$3,0)))</f>
        <v/>
      </c>
      <c r="DF113" s="18">
        <f>IF(ISNA(INDEX('annual Consensus'!$C$4:$AE$210,MATCH('per month Consensus'!$CE113,'annual Consensus'!$B$4:$B$210,0),MATCH('per month Consensus'!DF$4,'annual Consensus'!$C$3:$AE$3,0))),"",INDEX('annual Consensus'!$C$4:$AE$210,MATCH('per month Consensus'!$CE113,'annual Consensus'!$B$4:$B$210,0),MATCH('per month Consensus'!DF$4,'annual Consensus'!$C$3:$AE$3,0)))</f>
        <v>0</v>
      </c>
      <c r="DG113" s="18">
        <f>IF(ISNA(INDEX('annual Consensus'!$C$4:$AE$210,MATCH('per month Consensus'!$CE113,'annual Consensus'!$B$4:$B$210,0),MATCH('per month Consensus'!DG$4,'annual Consensus'!$C$3:$AE$3,0))),"",INDEX('annual Consensus'!$C$4:$AE$210,MATCH('per month Consensus'!$CE113,'annual Consensus'!$B$4:$B$210,0),MATCH('per month Consensus'!DG$4,'annual Consensus'!$C$3:$AE$3,0)))</f>
        <v>0</v>
      </c>
      <c r="DH113" s="18">
        <f>IF(ISNA(INDEX('annual Consensus'!$C$4:$AE$210,MATCH('per month Consensus'!$CE113,'annual Consensus'!$B$4:$B$210,0),MATCH('per month Consensus'!DH$4,'annual Consensus'!$C$3:$AE$3,0))),"",INDEX('annual Consensus'!$C$4:$AE$210,MATCH('per month Consensus'!$CE113,'annual Consensus'!$B$4:$B$210,0),MATCH('per month Consensus'!DH$4,'annual Consensus'!$C$3:$AE$3,0)))</f>
        <v>0</v>
      </c>
      <c r="DI113" s="18" t="str">
        <f>IF(ISNA(INDEX('annual Consensus'!$C$4:$AE$210,MATCH('per month Consensus'!$CE113,'annual Consensus'!$B$4:$B$210,0),MATCH('per month Consensus'!DI$4,'annual Consensus'!$C$3:$AE$3,0))),"",INDEX('annual Consensus'!$C$4:$AE$210,MATCH('per month Consensus'!$CE113,'annual Consensus'!$B$4:$B$210,0),MATCH('per month Consensus'!DI$4,'annual Consensus'!$C$3:$AE$3,0)))</f>
        <v/>
      </c>
      <c r="DJ113" s="18">
        <f>IF(ISNA(INDEX('annual Consensus'!$C$4:$AE$210,MATCH('per month Consensus'!$CE113,'annual Consensus'!$B$4:$B$210,0),MATCH('per month Consensus'!DJ$4,'annual Consensus'!$C$3:$AE$3,0))),"",INDEX('annual Consensus'!$C$4:$AE$210,MATCH('per month Consensus'!$CE113,'annual Consensus'!$B$4:$B$210,0),MATCH('per month Consensus'!DJ$4,'annual Consensus'!$C$3:$AE$3,0)))</f>
        <v>0</v>
      </c>
      <c r="DK113" s="18">
        <f>IF(ISNA(INDEX('annual Consensus'!$C$4:$AE$210,MATCH('per month Consensus'!$CE113,'annual Consensus'!$B$4:$B$210,0),MATCH('per month Consensus'!DK$4,'annual Consensus'!$C$3:$AE$3,0))),"",INDEX('annual Consensus'!$C$4:$AE$210,MATCH('per month Consensus'!$CE113,'annual Consensus'!$B$4:$B$210,0),MATCH('per month Consensus'!DK$4,'annual Consensus'!$C$3:$AE$3,0)))</f>
        <v>0</v>
      </c>
      <c r="DL113" s="18">
        <f>IF(ISNA(INDEX('annual Consensus'!$C$4:$AE$210,MATCH('per month Consensus'!$CE113,'annual Consensus'!$B$4:$B$210,0),MATCH('per month Consensus'!DL$4,'annual Consensus'!$C$3:$AE$3,0))),"",INDEX('annual Consensus'!$C$4:$AE$210,MATCH('per month Consensus'!$CE113,'annual Consensus'!$B$4:$B$210,0),MATCH('per month Consensus'!DL$4,'annual Consensus'!$C$3:$AE$3,0)))</f>
        <v>0</v>
      </c>
      <c r="DM113" s="18" t="str">
        <f>IF(ISNA(INDEX('annual Consensus'!$C$4:$AE$210,MATCH('per month Consensus'!$CE113,'annual Consensus'!$B$4:$B$210,0),MATCH('per month Consensus'!DM$4,'annual Consensus'!$C$3:$AE$3,0))),"",INDEX('annual Consensus'!$C$4:$AE$210,MATCH('per month Consensus'!$CE113,'annual Consensus'!$B$4:$B$210,0),MATCH('per month Consensus'!DM$4,'annual Consensus'!$C$3:$AE$3,0)))</f>
        <v/>
      </c>
      <c r="DN113" s="18">
        <f>IF(ISNA(INDEX('annual Consensus'!$C$4:$AE$210,MATCH('per month Consensus'!$CE113,'annual Consensus'!$B$4:$B$210,0),MATCH('per month Consensus'!DN$4,'annual Consensus'!$C$3:$AE$3,0))),"",INDEX('annual Consensus'!$C$4:$AE$210,MATCH('per month Consensus'!$CE113,'annual Consensus'!$B$4:$B$210,0),MATCH('per month Consensus'!DN$4,'annual Consensus'!$C$3:$AE$3,0)))</f>
        <v>0</v>
      </c>
      <c r="DO113" s="18">
        <f>IF(ISNA(INDEX('annual Consensus'!$C$4:$AE$210,MATCH('per month Consensus'!$CE113,'annual Consensus'!$B$4:$B$210,0),MATCH('per month Consensus'!DO$4,'annual Consensus'!$C$3:$AE$3,0))),"",INDEX('annual Consensus'!$C$4:$AE$210,MATCH('per month Consensus'!$CE113,'annual Consensus'!$B$4:$B$210,0),MATCH('per month Consensus'!DO$4,'annual Consensus'!$C$3:$AE$3,0)))</f>
        <v>0</v>
      </c>
      <c r="DR113" s="18">
        <f t="shared" si="36"/>
        <v>1.9734968981917982</v>
      </c>
      <c r="DS113" s="18" t="str">
        <f t="shared" si="37"/>
        <v/>
      </c>
      <c r="DT113" s="18" t="str">
        <f t="shared" si="38"/>
        <v/>
      </c>
      <c r="DU113" s="18" t="str">
        <f t="shared" si="39"/>
        <v/>
      </c>
      <c r="DV113" s="18" t="str">
        <f t="shared" si="40"/>
        <v/>
      </c>
      <c r="DW113" s="18" t="str">
        <f t="shared" si="41"/>
        <v/>
      </c>
      <c r="DX113" s="18">
        <f t="shared" si="42"/>
        <v>1.9937716049031211</v>
      </c>
      <c r="DY113" s="18" t="str">
        <f t="shared" si="43"/>
        <v/>
      </c>
      <c r="DZ113" s="18" t="str">
        <f t="shared" si="44"/>
        <v/>
      </c>
      <c r="EA113" s="18" t="str">
        <f t="shared" si="45"/>
        <v/>
      </c>
      <c r="EB113" s="18" t="str">
        <f t="shared" si="46"/>
        <v/>
      </c>
      <c r="EC113" s="18" t="str">
        <f t="shared" si="47"/>
        <v/>
      </c>
      <c r="ED113" s="18" t="str">
        <f t="shared" si="48"/>
        <v/>
      </c>
      <c r="EE113" s="18" t="str">
        <f t="shared" si="49"/>
        <v/>
      </c>
      <c r="EF113" s="18" t="str">
        <f t="shared" si="50"/>
        <v/>
      </c>
      <c r="EG113" s="18" t="str">
        <f t="shared" si="51"/>
        <v/>
      </c>
      <c r="EH113" s="18" t="str">
        <f t="shared" si="52"/>
        <v/>
      </c>
      <c r="EI113" s="18" t="str">
        <f t="shared" si="53"/>
        <v/>
      </c>
      <c r="EJ113" s="18" t="str">
        <f t="shared" si="54"/>
        <v/>
      </c>
      <c r="EK113" s="18" t="str">
        <f t="shared" si="55"/>
        <v/>
      </c>
      <c r="EL113" s="18" t="str">
        <f t="shared" si="56"/>
        <v/>
      </c>
      <c r="EM113" s="18" t="str">
        <f t="shared" si="57"/>
        <v/>
      </c>
      <c r="EN113" s="18" t="str">
        <f t="shared" si="58"/>
        <v/>
      </c>
      <c r="EO113" s="18" t="str">
        <f t="shared" si="59"/>
        <v/>
      </c>
      <c r="EP113" s="18" t="str">
        <f t="shared" si="60"/>
        <v/>
      </c>
      <c r="EQ113" s="18" t="str">
        <f t="shared" si="61"/>
        <v/>
      </c>
      <c r="ER113" s="18" t="str">
        <f t="shared" si="62"/>
        <v/>
      </c>
      <c r="ES113" s="18" t="str">
        <f t="shared" si="63"/>
        <v/>
      </c>
      <c r="ET113" s="18" t="str">
        <f t="shared" si="64"/>
        <v/>
      </c>
      <c r="EV113" s="86">
        <v>39264</v>
      </c>
      <c r="EW113" s="57" t="str">
        <f>IF(ISNA(VLOOKUP('per month Consensus'!$EV113,'5y averages Consensus'!$AG$9:$AK$36,'per month Consensus'!EW$2,FALSE)),"",VLOOKUP('per month Consensus'!$EV113,'5y averages Consensus'!$AG$9:$AK$36,'per month Consensus'!EW$2,FALSE))</f>
        <v/>
      </c>
      <c r="EX113" s="48" t="str">
        <f>IF(ISNA(VLOOKUP('per month Consensus'!$EV113,'5y averages Consensus'!$AG$9:$AK$36,'per month Consensus'!EX$2,FALSE)),"",VLOOKUP('per month Consensus'!$EV113,'5y averages Consensus'!$AG$9:$AK$36,'per month Consensus'!EX$2,FALSE))</f>
        <v/>
      </c>
      <c r="EY113" s="48" t="str">
        <f>IF(ISNA(VLOOKUP('per month Consensus'!$EV113,'5y averages Consensus'!$AG$9:$AK$36,'per month Consensus'!EY$2,FALSE)),"",VLOOKUP('per month Consensus'!$EV113,'5y averages Consensus'!$AG$9:$AK$36,'per month Consensus'!EY$2,FALSE))</f>
        <v/>
      </c>
      <c r="EZ113" s="49" t="str">
        <f>IF(ISNA(VLOOKUP('per month Consensus'!$EV113,'5y averages Consensus'!$AG$9:$AK$36,'per month Consensus'!EZ$2,FALSE)),"",VLOOKUP('per month Consensus'!$EV113,'5y averages Consensus'!$AG$9:$AK$36,'per month Consensus'!EZ$2,FALSE))</f>
        <v/>
      </c>
      <c r="FB113" s="53" t="str">
        <f t="shared" si="65"/>
        <v/>
      </c>
      <c r="FC113" s="18" t="str">
        <f t="shared" si="66"/>
        <v/>
      </c>
      <c r="FD113" s="18" t="str">
        <f t="shared" si="67"/>
        <v/>
      </c>
      <c r="FE113" s="18" t="str">
        <f t="shared" si="68"/>
        <v/>
      </c>
    </row>
    <row r="114" spans="2:161" x14ac:dyDescent="0.25">
      <c r="B114" s="22">
        <v>41426</v>
      </c>
      <c r="C114" s="18">
        <f>VLOOKUP($B114,'Data Consensus annual'!$BH$9:$BN$215,'per month Consensus'!C$1, FALSE)</f>
        <v>1.4761001613935902</v>
      </c>
      <c r="D114" s="18">
        <f>VLOOKUP($B114,'Data Consensus annual'!$BH$9:$BN$215,'per month Consensus'!D$1, FALSE)</f>
        <v>1.4689704010732485</v>
      </c>
      <c r="E114" s="18" t="str">
        <f>VLOOKUP($B114,'Data Consensus annual'!$BH$9:$BN$215,'per month Consensus'!E$1)</f>
        <v/>
      </c>
      <c r="F114" s="18">
        <f>VLOOKUP($B114,'quarters Consensus'!$FV$9:$GC$60,'per month Consensus'!J$1, FALSE)</f>
        <v>1.4</v>
      </c>
      <c r="G114" s="18">
        <f>VLOOKUP($B114,'quarters Consensus'!$FV$9:$GC$60,'per month Consensus'!K$1, FALSE)</f>
        <v>1.3</v>
      </c>
      <c r="H114" s="18">
        <f>VLOOKUP($B114,'quarters Consensus'!$FV$9:$GC$60,'per month Consensus'!L$1, FALSE)</f>
        <v>1.3</v>
      </c>
      <c r="I114" s="18">
        <f>VLOOKUP($B114,'quarters Consensus'!$FV$9:$GC$60,'per month Consensus'!M$1, FALSE)</f>
        <v>1.6</v>
      </c>
      <c r="J114" s="18">
        <f>VLOOKUP($B114,'quarters Consensus'!$FV$9:$GC$60,'per month Consensus'!N$1, FALSE)</f>
        <v>1.5</v>
      </c>
      <c r="K114" s="18">
        <f>VLOOKUP($B114,'quarters Consensus'!$FV$9:$GC$60,'per month Consensus'!O$1, FALSE)</f>
        <v>1.5</v>
      </c>
      <c r="L114" s="18"/>
      <c r="CE114" s="14">
        <v>39295</v>
      </c>
      <c r="CF114" s="18" t="str">
        <f>IF(ISNA(VLOOKUP($CE114,'quarters Consensus'!$FV$9:$GC$60,'per month Consensus'!J$1,FALSE)),"",VLOOKUP($CE114,'quarters Consensus'!$FV$9:$GC$60,'per month Consensus'!J$1,FALSE))</f>
        <v/>
      </c>
      <c r="CG114" s="18" t="str">
        <f>IF(ISNA(VLOOKUP($CE114,'quarters Consensus'!$FV$9:$GC$60,'per month Consensus'!K$1,FALSE)),"",VLOOKUP($CE114,'quarters Consensus'!$FV$9:$GC$60,'per month Consensus'!K$1,FALSE))</f>
        <v/>
      </c>
      <c r="CH114" s="18" t="str">
        <f>IF(ISNA(VLOOKUP($CE114,'quarters Consensus'!$FV$9:$GC$60,'per month Consensus'!L$1,FALSE)),"",VLOOKUP($CE114,'quarters Consensus'!$FV$9:$GC$60,'per month Consensus'!L$1,FALSE))</f>
        <v/>
      </c>
      <c r="CI114" s="18" t="str">
        <f>IF(ISNA(VLOOKUP($CE114,'quarters Consensus'!$FV$9:$GC$60,'per month Consensus'!M$1,FALSE)),"",VLOOKUP($CE114,'quarters Consensus'!$FV$9:$GC$60,'per month Consensus'!M$1,FALSE))</f>
        <v/>
      </c>
      <c r="CJ114" s="18" t="str">
        <f>IF(ISNA(VLOOKUP($CE114,'quarters Consensus'!$FV$9:$GC$60,'per month Consensus'!N$1,FALSE)),"",VLOOKUP($CE114,'quarters Consensus'!$FV$9:$GC$60,'per month Consensus'!N$1,FALSE))</f>
        <v/>
      </c>
      <c r="CK114" s="18" t="str">
        <f>IF(ISNA(VLOOKUP($CE114,'quarters Consensus'!$FV$9:$GC$60,'per month Consensus'!O$1,FALSE)),"",VLOOKUP($CE114,'quarters Consensus'!$FV$9:$GC$60,'per month Consensus'!O$1,FALSE))</f>
        <v/>
      </c>
      <c r="CL114" s="18" t="str">
        <f>IF(ISNA(VLOOKUP($CE114,'quarters Consensus'!$FV$9:$GC$60,'per month Consensus'!P$1,FALSE)),"",VLOOKUP($CE114,'quarters Consensus'!$FV$9:$GC$60,'per month Consensus'!P$1,FALSE))</f>
        <v/>
      </c>
      <c r="CM114" s="18">
        <f>IF(ISNA(INDEX('annual Consensus'!$C$4:$AE$210,MATCH('per month Consensus'!$CE114,'annual Consensus'!$B$4:$B$210,0),MATCH('per month Consensus'!CM$4,'annual Consensus'!$C$3:$AE$3,0))),"",INDEX('annual Consensus'!$C$4:$AE$210,MATCH('per month Consensus'!$CE114,'annual Consensus'!$B$4:$B$210,0),MATCH('per month Consensus'!CM$4,'annual Consensus'!$C$3:$AE$3,0)))</f>
        <v>1.9847714153388998</v>
      </c>
      <c r="CN114" s="18">
        <f>IF(ISNA(INDEX('annual Consensus'!$C$4:$AE$210,MATCH('per month Consensus'!$CE114,'annual Consensus'!$B$4:$B$210,0),MATCH('per month Consensus'!CN$4,'annual Consensus'!$C$3:$AE$3,0))),"",INDEX('annual Consensus'!$C$4:$AE$210,MATCH('per month Consensus'!$CE114,'annual Consensus'!$B$4:$B$210,0),MATCH('per month Consensus'!CN$4,'annual Consensus'!$C$3:$AE$3,0)))</f>
        <v>0</v>
      </c>
      <c r="CO114" s="18">
        <f>IF(ISNA(INDEX('annual Consensus'!$C$4:$AE$210,MATCH('per month Consensus'!$CE114,'annual Consensus'!$B$4:$B$210,0),MATCH('per month Consensus'!CO$4,'annual Consensus'!$C$3:$AE$3,0))),"",INDEX('annual Consensus'!$C$4:$AE$210,MATCH('per month Consensus'!$CE114,'annual Consensus'!$B$4:$B$210,0),MATCH('per month Consensus'!CO$4,'annual Consensus'!$C$3:$AE$3,0)))</f>
        <v>0</v>
      </c>
      <c r="CP114" s="18">
        <f>IF(ISNA(INDEX('annual Consensus'!$C$4:$AE$210,MATCH('per month Consensus'!$CE114,'annual Consensus'!$B$4:$B$210,0),MATCH('per month Consensus'!CP$4,'annual Consensus'!$C$3:$AE$3,0))),"",INDEX('annual Consensus'!$C$4:$AE$210,MATCH('per month Consensus'!$CE114,'annual Consensus'!$B$4:$B$210,0),MATCH('per month Consensus'!CP$4,'annual Consensus'!$C$3:$AE$3,0)))</f>
        <v>0</v>
      </c>
      <c r="CQ114" s="18">
        <f>IF(ISNA(INDEX('annual Consensus'!$C$4:$AE$210,MATCH('per month Consensus'!$CE114,'annual Consensus'!$B$4:$B$210,0),MATCH('per month Consensus'!CQ$4,'annual Consensus'!$C$3:$AE$3,0))),"",INDEX('annual Consensus'!$C$4:$AE$210,MATCH('per month Consensus'!$CE114,'annual Consensus'!$B$4:$B$210,0),MATCH('per month Consensus'!CQ$4,'annual Consensus'!$C$3:$AE$3,0)))</f>
        <v>0</v>
      </c>
      <c r="CR114" s="18">
        <f>IF(ISNA(INDEX('annual Consensus'!$C$4:$AE$210,MATCH('per month Consensus'!$CE114,'annual Consensus'!$B$4:$B$210,0),MATCH('per month Consensus'!CR$4,'annual Consensus'!$C$3:$AE$3,0))),"",INDEX('annual Consensus'!$C$4:$AE$210,MATCH('per month Consensus'!$CE114,'annual Consensus'!$B$4:$B$210,0),MATCH('per month Consensus'!CR$4,'annual Consensus'!$C$3:$AE$3,0)))</f>
        <v>2.0053279378547217</v>
      </c>
      <c r="CS114" s="18">
        <f>IF(ISNA(INDEX('annual Consensus'!$C$4:$AE$210,MATCH('per month Consensus'!$CE114,'annual Consensus'!$B$4:$B$210,0),MATCH('per month Consensus'!CS$4,'annual Consensus'!$C$3:$AE$3,0))),"",INDEX('annual Consensus'!$C$4:$AE$210,MATCH('per month Consensus'!$CE114,'annual Consensus'!$B$4:$B$210,0),MATCH('per month Consensus'!CS$4,'annual Consensus'!$C$3:$AE$3,0)))</f>
        <v>0</v>
      </c>
      <c r="CT114" s="18">
        <f>IF(ISNA(INDEX('annual Consensus'!$C$4:$AE$210,MATCH('per month Consensus'!$CE114,'annual Consensus'!$B$4:$B$210,0),MATCH('per month Consensus'!CT$4,'annual Consensus'!$C$3:$AE$3,0))),"",INDEX('annual Consensus'!$C$4:$AE$210,MATCH('per month Consensus'!$CE114,'annual Consensus'!$B$4:$B$210,0),MATCH('per month Consensus'!CT$4,'annual Consensus'!$C$3:$AE$3,0)))</f>
        <v>0</v>
      </c>
      <c r="CU114" s="18">
        <f>IF(ISNA(INDEX('annual Consensus'!$C$4:$AE$210,MATCH('per month Consensus'!$CE114,'annual Consensus'!$B$4:$B$210,0),MATCH('per month Consensus'!CU$4,'annual Consensus'!$C$3:$AE$3,0))),"",INDEX('annual Consensus'!$C$4:$AE$210,MATCH('per month Consensus'!$CE114,'annual Consensus'!$B$4:$B$210,0),MATCH('per month Consensus'!CU$4,'annual Consensus'!$C$3:$AE$3,0)))</f>
        <v>0</v>
      </c>
      <c r="CV114" s="18">
        <f>IF(ISNA(INDEX('annual Consensus'!$C$4:$AE$210,MATCH('per month Consensus'!$CE114,'annual Consensus'!$B$4:$B$210,0),MATCH('per month Consensus'!CV$4,'annual Consensus'!$C$3:$AE$3,0))),"",INDEX('annual Consensus'!$C$4:$AE$210,MATCH('per month Consensus'!$CE114,'annual Consensus'!$B$4:$B$210,0),MATCH('per month Consensus'!CV$4,'annual Consensus'!$C$3:$AE$3,0)))</f>
        <v>0</v>
      </c>
      <c r="CW114" s="18">
        <f>IF(ISNA(INDEX('annual Consensus'!$C$4:$AE$210,MATCH('per month Consensus'!$CE114,'annual Consensus'!$B$4:$B$210,0),MATCH('per month Consensus'!CW$4,'annual Consensus'!$C$3:$AE$3,0))),"",INDEX('annual Consensus'!$C$4:$AE$210,MATCH('per month Consensus'!$CE114,'annual Consensus'!$B$4:$B$210,0),MATCH('per month Consensus'!CW$4,'annual Consensus'!$C$3:$AE$3,0)))</f>
        <v>0</v>
      </c>
      <c r="CX114" s="18">
        <f>IF(ISNA(INDEX('annual Consensus'!$C$4:$AE$210,MATCH('per month Consensus'!$CE114,'annual Consensus'!$B$4:$B$210,0),MATCH('per month Consensus'!CX$4,'annual Consensus'!$C$3:$AE$3,0))),"",INDEX('annual Consensus'!$C$4:$AE$210,MATCH('per month Consensus'!$CE114,'annual Consensus'!$B$4:$B$210,0),MATCH('per month Consensus'!CX$4,'annual Consensus'!$C$3:$AE$3,0)))</f>
        <v>0</v>
      </c>
      <c r="CY114" s="18">
        <f>IF(ISNA(INDEX('annual Consensus'!$C$4:$AE$210,MATCH('per month Consensus'!$CE114,'annual Consensus'!$B$4:$B$210,0),MATCH('per month Consensus'!CY$4,'annual Consensus'!$C$3:$AE$3,0))),"",INDEX('annual Consensus'!$C$4:$AE$210,MATCH('per month Consensus'!$CE114,'annual Consensus'!$B$4:$B$210,0),MATCH('per month Consensus'!CY$4,'annual Consensus'!$C$3:$AE$3,0)))</f>
        <v>0</v>
      </c>
      <c r="CZ114" s="18">
        <f>IF(ISNA(INDEX('annual Consensus'!$C$4:$AE$210,MATCH('per month Consensus'!$CE114,'annual Consensus'!$B$4:$B$210,0),MATCH('per month Consensus'!CZ$4,'annual Consensus'!$C$3:$AE$3,0))),"",INDEX('annual Consensus'!$C$4:$AE$210,MATCH('per month Consensus'!$CE114,'annual Consensus'!$B$4:$B$210,0),MATCH('per month Consensus'!CZ$4,'annual Consensus'!$C$3:$AE$3,0)))</f>
        <v>0</v>
      </c>
      <c r="DA114" s="18">
        <f>IF(ISNA(INDEX('annual Consensus'!$C$4:$AE$210,MATCH('per month Consensus'!$CE114,'annual Consensus'!$B$4:$B$210,0),MATCH('per month Consensus'!DA$4,'annual Consensus'!$C$3:$AE$3,0))),"",INDEX('annual Consensus'!$C$4:$AE$210,MATCH('per month Consensus'!$CE114,'annual Consensus'!$B$4:$B$210,0),MATCH('per month Consensus'!DA$4,'annual Consensus'!$C$3:$AE$3,0)))</f>
        <v>0</v>
      </c>
      <c r="DB114" s="18">
        <f>IF(ISNA(INDEX('annual Consensus'!$C$4:$AE$210,MATCH('per month Consensus'!$CE114,'annual Consensus'!$B$4:$B$210,0),MATCH('per month Consensus'!DB$4,'annual Consensus'!$C$3:$AE$3,0))),"",INDEX('annual Consensus'!$C$4:$AE$210,MATCH('per month Consensus'!$CE114,'annual Consensus'!$B$4:$B$210,0),MATCH('per month Consensus'!DB$4,'annual Consensus'!$C$3:$AE$3,0)))</f>
        <v>0</v>
      </c>
      <c r="DC114" s="18">
        <f>IF(ISNA(INDEX('annual Consensus'!$C$4:$AE$210,MATCH('per month Consensus'!$CE114,'annual Consensus'!$B$4:$B$210,0),MATCH('per month Consensus'!DC$4,'annual Consensus'!$C$3:$AE$3,0))),"",INDEX('annual Consensus'!$C$4:$AE$210,MATCH('per month Consensus'!$CE114,'annual Consensus'!$B$4:$B$210,0),MATCH('per month Consensus'!DC$4,'annual Consensus'!$C$3:$AE$3,0)))</f>
        <v>0</v>
      </c>
      <c r="DD114" s="18">
        <f>IF(ISNA(INDEX('annual Consensus'!$C$4:$AE$210,MATCH('per month Consensus'!$CE114,'annual Consensus'!$B$4:$B$210,0),MATCH('per month Consensus'!DD$4,'annual Consensus'!$C$3:$AE$3,0))),"",INDEX('annual Consensus'!$C$4:$AE$210,MATCH('per month Consensus'!$CE114,'annual Consensus'!$B$4:$B$210,0),MATCH('per month Consensus'!DD$4,'annual Consensus'!$C$3:$AE$3,0)))</f>
        <v>0</v>
      </c>
      <c r="DE114" s="18">
        <f>IF(ISNA(INDEX('annual Consensus'!$C$4:$AE$210,MATCH('per month Consensus'!$CE114,'annual Consensus'!$B$4:$B$210,0),MATCH('per month Consensus'!DE$4,'annual Consensus'!$C$3:$AE$3,0))),"",INDEX('annual Consensus'!$C$4:$AE$210,MATCH('per month Consensus'!$CE114,'annual Consensus'!$B$4:$B$210,0),MATCH('per month Consensus'!DE$4,'annual Consensus'!$C$3:$AE$3,0)))</f>
        <v>0</v>
      </c>
      <c r="DF114" s="18">
        <f>IF(ISNA(INDEX('annual Consensus'!$C$4:$AE$210,MATCH('per month Consensus'!$CE114,'annual Consensus'!$B$4:$B$210,0),MATCH('per month Consensus'!DF$4,'annual Consensus'!$C$3:$AE$3,0))),"",INDEX('annual Consensus'!$C$4:$AE$210,MATCH('per month Consensus'!$CE114,'annual Consensus'!$B$4:$B$210,0),MATCH('per month Consensus'!DF$4,'annual Consensus'!$C$3:$AE$3,0)))</f>
        <v>0</v>
      </c>
      <c r="DG114" s="18">
        <f>IF(ISNA(INDEX('annual Consensus'!$C$4:$AE$210,MATCH('per month Consensus'!$CE114,'annual Consensus'!$B$4:$B$210,0),MATCH('per month Consensus'!DG$4,'annual Consensus'!$C$3:$AE$3,0))),"",INDEX('annual Consensus'!$C$4:$AE$210,MATCH('per month Consensus'!$CE114,'annual Consensus'!$B$4:$B$210,0),MATCH('per month Consensus'!DG$4,'annual Consensus'!$C$3:$AE$3,0)))</f>
        <v>0</v>
      </c>
      <c r="DH114" s="18">
        <f>IF(ISNA(INDEX('annual Consensus'!$C$4:$AE$210,MATCH('per month Consensus'!$CE114,'annual Consensus'!$B$4:$B$210,0),MATCH('per month Consensus'!DH$4,'annual Consensus'!$C$3:$AE$3,0))),"",INDEX('annual Consensus'!$C$4:$AE$210,MATCH('per month Consensus'!$CE114,'annual Consensus'!$B$4:$B$210,0),MATCH('per month Consensus'!DH$4,'annual Consensus'!$C$3:$AE$3,0)))</f>
        <v>0</v>
      </c>
      <c r="DI114" s="18">
        <f>IF(ISNA(INDEX('annual Consensus'!$C$4:$AE$210,MATCH('per month Consensus'!$CE114,'annual Consensus'!$B$4:$B$210,0),MATCH('per month Consensus'!DI$4,'annual Consensus'!$C$3:$AE$3,0))),"",INDEX('annual Consensus'!$C$4:$AE$210,MATCH('per month Consensus'!$CE114,'annual Consensus'!$B$4:$B$210,0),MATCH('per month Consensus'!DI$4,'annual Consensus'!$C$3:$AE$3,0)))</f>
        <v>0</v>
      </c>
      <c r="DJ114" s="18">
        <f>IF(ISNA(INDEX('annual Consensus'!$C$4:$AE$210,MATCH('per month Consensus'!$CE114,'annual Consensus'!$B$4:$B$210,0),MATCH('per month Consensus'!DJ$4,'annual Consensus'!$C$3:$AE$3,0))),"",INDEX('annual Consensus'!$C$4:$AE$210,MATCH('per month Consensus'!$CE114,'annual Consensus'!$B$4:$B$210,0),MATCH('per month Consensus'!DJ$4,'annual Consensus'!$C$3:$AE$3,0)))</f>
        <v>0</v>
      </c>
      <c r="DK114" s="18">
        <f>IF(ISNA(INDEX('annual Consensus'!$C$4:$AE$210,MATCH('per month Consensus'!$CE114,'annual Consensus'!$B$4:$B$210,0),MATCH('per month Consensus'!DK$4,'annual Consensus'!$C$3:$AE$3,0))),"",INDEX('annual Consensus'!$C$4:$AE$210,MATCH('per month Consensus'!$CE114,'annual Consensus'!$B$4:$B$210,0),MATCH('per month Consensus'!DK$4,'annual Consensus'!$C$3:$AE$3,0)))</f>
        <v>0</v>
      </c>
      <c r="DL114" s="18">
        <f>IF(ISNA(INDEX('annual Consensus'!$C$4:$AE$210,MATCH('per month Consensus'!$CE114,'annual Consensus'!$B$4:$B$210,0),MATCH('per month Consensus'!DL$4,'annual Consensus'!$C$3:$AE$3,0))),"",INDEX('annual Consensus'!$C$4:$AE$210,MATCH('per month Consensus'!$CE114,'annual Consensus'!$B$4:$B$210,0),MATCH('per month Consensus'!DL$4,'annual Consensus'!$C$3:$AE$3,0)))</f>
        <v>0</v>
      </c>
      <c r="DM114" s="18">
        <f>IF(ISNA(INDEX('annual Consensus'!$C$4:$AE$210,MATCH('per month Consensus'!$CE114,'annual Consensus'!$B$4:$B$210,0),MATCH('per month Consensus'!DM$4,'annual Consensus'!$C$3:$AE$3,0))),"",INDEX('annual Consensus'!$C$4:$AE$210,MATCH('per month Consensus'!$CE114,'annual Consensus'!$B$4:$B$210,0),MATCH('per month Consensus'!DM$4,'annual Consensus'!$C$3:$AE$3,0)))</f>
        <v>0</v>
      </c>
      <c r="DN114" s="18">
        <f>IF(ISNA(INDEX('annual Consensus'!$C$4:$AE$210,MATCH('per month Consensus'!$CE114,'annual Consensus'!$B$4:$B$210,0),MATCH('per month Consensus'!DN$4,'annual Consensus'!$C$3:$AE$3,0))),"",INDEX('annual Consensus'!$C$4:$AE$210,MATCH('per month Consensus'!$CE114,'annual Consensus'!$B$4:$B$210,0),MATCH('per month Consensus'!DN$4,'annual Consensus'!$C$3:$AE$3,0)))</f>
        <v>0</v>
      </c>
      <c r="DO114" s="18">
        <f>IF(ISNA(INDEX('annual Consensus'!$C$4:$AE$210,MATCH('per month Consensus'!$CE114,'annual Consensus'!$B$4:$B$210,0),MATCH('per month Consensus'!DO$4,'annual Consensus'!$C$3:$AE$3,0))),"",INDEX('annual Consensus'!$C$4:$AE$210,MATCH('per month Consensus'!$CE114,'annual Consensus'!$B$4:$B$210,0),MATCH('per month Consensus'!DO$4,'annual Consensus'!$C$3:$AE$3,0)))</f>
        <v>0</v>
      </c>
      <c r="DR114" s="18">
        <f t="shared" si="36"/>
        <v>1.9847714153388998</v>
      </c>
      <c r="DS114" s="18" t="str">
        <f t="shared" si="37"/>
        <v/>
      </c>
      <c r="DT114" s="18" t="str">
        <f t="shared" si="38"/>
        <v/>
      </c>
      <c r="DU114" s="18" t="str">
        <f t="shared" si="39"/>
        <v/>
      </c>
      <c r="DV114" s="18" t="str">
        <f t="shared" si="40"/>
        <v/>
      </c>
      <c r="DW114" s="18">
        <f t="shared" si="41"/>
        <v>2.0053279378547217</v>
      </c>
      <c r="DX114" s="18" t="str">
        <f t="shared" si="42"/>
        <v/>
      </c>
      <c r="DY114" s="18" t="str">
        <f t="shared" si="43"/>
        <v/>
      </c>
      <c r="DZ114" s="18" t="str">
        <f t="shared" si="44"/>
        <v/>
      </c>
      <c r="EA114" s="18" t="str">
        <f t="shared" si="45"/>
        <v/>
      </c>
      <c r="EB114" s="18" t="str">
        <f t="shared" si="46"/>
        <v/>
      </c>
      <c r="EC114" s="18" t="str">
        <f t="shared" si="47"/>
        <v/>
      </c>
      <c r="ED114" s="18" t="str">
        <f t="shared" si="48"/>
        <v/>
      </c>
      <c r="EE114" s="18" t="str">
        <f t="shared" si="49"/>
        <v/>
      </c>
      <c r="EF114" s="18" t="str">
        <f t="shared" si="50"/>
        <v/>
      </c>
      <c r="EG114" s="18" t="str">
        <f t="shared" si="51"/>
        <v/>
      </c>
      <c r="EH114" s="18" t="str">
        <f t="shared" si="52"/>
        <v/>
      </c>
      <c r="EI114" s="18" t="str">
        <f t="shared" si="53"/>
        <v/>
      </c>
      <c r="EJ114" s="18" t="str">
        <f t="shared" si="54"/>
        <v/>
      </c>
      <c r="EK114" s="18" t="str">
        <f t="shared" si="55"/>
        <v/>
      </c>
      <c r="EL114" s="18" t="str">
        <f t="shared" si="56"/>
        <v/>
      </c>
      <c r="EM114" s="18" t="str">
        <f t="shared" si="57"/>
        <v/>
      </c>
      <c r="EN114" s="18" t="str">
        <f t="shared" si="58"/>
        <v/>
      </c>
      <c r="EO114" s="18" t="str">
        <f t="shared" si="59"/>
        <v/>
      </c>
      <c r="EP114" s="18" t="str">
        <f t="shared" si="60"/>
        <v/>
      </c>
      <c r="EQ114" s="18" t="str">
        <f t="shared" si="61"/>
        <v/>
      </c>
      <c r="ER114" s="18" t="str">
        <f t="shared" si="62"/>
        <v/>
      </c>
      <c r="ES114" s="18" t="str">
        <f t="shared" si="63"/>
        <v/>
      </c>
      <c r="ET114" s="18" t="str">
        <f t="shared" si="64"/>
        <v/>
      </c>
      <c r="EV114" s="86">
        <v>39295</v>
      </c>
      <c r="EW114" s="57" t="str">
        <f>IF(ISNA(VLOOKUP('per month Consensus'!$EV114,'5y averages Consensus'!$AG$9:$AK$36,'per month Consensus'!EW$2,FALSE)),"",VLOOKUP('per month Consensus'!$EV114,'5y averages Consensus'!$AG$9:$AK$36,'per month Consensus'!EW$2,FALSE))</f>
        <v/>
      </c>
      <c r="EX114" s="48" t="str">
        <f>IF(ISNA(VLOOKUP('per month Consensus'!$EV114,'5y averages Consensus'!$AG$9:$AK$36,'per month Consensus'!EX$2,FALSE)),"",VLOOKUP('per month Consensus'!$EV114,'5y averages Consensus'!$AG$9:$AK$36,'per month Consensus'!EX$2,FALSE))</f>
        <v/>
      </c>
      <c r="EY114" s="48" t="str">
        <f>IF(ISNA(VLOOKUP('per month Consensus'!$EV114,'5y averages Consensus'!$AG$9:$AK$36,'per month Consensus'!EY$2,FALSE)),"",VLOOKUP('per month Consensus'!$EV114,'5y averages Consensus'!$AG$9:$AK$36,'per month Consensus'!EY$2,FALSE))</f>
        <v/>
      </c>
      <c r="EZ114" s="49" t="str">
        <f>IF(ISNA(VLOOKUP('per month Consensus'!$EV114,'5y averages Consensus'!$AG$9:$AK$36,'per month Consensus'!EZ$2,FALSE)),"",VLOOKUP('per month Consensus'!$EV114,'5y averages Consensus'!$AG$9:$AK$36,'per month Consensus'!EZ$2,FALSE))</f>
        <v/>
      </c>
      <c r="FB114" s="53" t="str">
        <f t="shared" si="65"/>
        <v/>
      </c>
      <c r="FC114" s="18" t="str">
        <f t="shared" si="66"/>
        <v/>
      </c>
      <c r="FD114" s="18" t="str">
        <f t="shared" si="67"/>
        <v/>
      </c>
      <c r="FE114" s="18" t="str">
        <f t="shared" si="68"/>
        <v/>
      </c>
    </row>
    <row r="115" spans="2:161" x14ac:dyDescent="0.25">
      <c r="B115" s="22">
        <v>41791</v>
      </c>
      <c r="C115" s="18">
        <f>VLOOKUP($B115,'Data Consensus annual'!$BH$9:$BN$215,'per month Consensus'!C$1, FALSE)</f>
        <v>0.69725789871553634</v>
      </c>
      <c r="D115" s="18">
        <f>VLOOKUP($B115,'Data Consensus annual'!$BH$9:$BN$215,'per month Consensus'!D$1, FALSE)</f>
        <v>1.1786158716722708</v>
      </c>
      <c r="E115" s="18" t="str">
        <f>VLOOKUP($B115,'Data Consensus annual'!$BH$9:$BN$215,'per month Consensus'!E$1)</f>
        <v/>
      </c>
      <c r="F115" s="18">
        <f>VLOOKUP($B115,'quarters Consensus'!$FV$9:$GC$60,'per month Consensus'!J$1, FALSE)</f>
        <v>0.6</v>
      </c>
      <c r="G115" s="18">
        <f>VLOOKUP($B115,'quarters Consensus'!$FV$9:$GC$60,'per month Consensus'!K$1, FALSE)</f>
        <v>1</v>
      </c>
      <c r="H115" s="18">
        <f>VLOOKUP($B115,'quarters Consensus'!$FV$9:$GC$60,'per month Consensus'!L$1, FALSE)</f>
        <v>1.1000000000000001</v>
      </c>
      <c r="I115" s="18">
        <f>VLOOKUP($B115,'quarters Consensus'!$FV$9:$GC$60,'per month Consensus'!M$1, FALSE)</f>
        <v>1.2</v>
      </c>
      <c r="J115" s="18">
        <f>VLOOKUP($B115,'quarters Consensus'!$FV$9:$GC$60,'per month Consensus'!N$1, FALSE)</f>
        <v>1.3</v>
      </c>
      <c r="K115" s="18">
        <f>VLOOKUP($B115,'quarters Consensus'!$FV$9:$GC$60,'per month Consensus'!O$1, FALSE)</f>
        <v>1.3</v>
      </c>
      <c r="L115" s="18"/>
      <c r="CE115" s="14">
        <v>39326</v>
      </c>
      <c r="CF115" s="18">
        <f>IF(ISNA(VLOOKUP($CE115,'quarters Consensus'!$FV$9:$GC$60,'per month Consensus'!J$1,FALSE)),"",VLOOKUP($CE115,'quarters Consensus'!$FV$9:$GC$60,'per month Consensus'!J$1,FALSE))</f>
        <v>2.2000000000000002</v>
      </c>
      <c r="CG115" s="18">
        <f>IF(ISNA(VLOOKUP($CE115,'quarters Consensus'!$FV$9:$GC$60,'per month Consensus'!K$1,FALSE)),"",VLOOKUP($CE115,'quarters Consensus'!$FV$9:$GC$60,'per month Consensus'!K$1,FALSE))</f>
        <v>2.2000000000000002</v>
      </c>
      <c r="CH115" s="18">
        <f>IF(ISNA(VLOOKUP($CE115,'quarters Consensus'!$FV$9:$GC$60,'per month Consensus'!L$1,FALSE)),"",VLOOKUP($CE115,'quarters Consensus'!$FV$9:$GC$60,'per month Consensus'!L$1,FALSE))</f>
        <v>1.9</v>
      </c>
      <c r="CI115" s="18">
        <f>IF(ISNA(VLOOKUP($CE115,'quarters Consensus'!$FV$9:$GC$60,'per month Consensus'!M$1,FALSE)),"",VLOOKUP($CE115,'quarters Consensus'!$FV$9:$GC$60,'per month Consensus'!M$1,FALSE))</f>
        <v>1.9</v>
      </c>
      <c r="CJ115" s="18">
        <f>IF(ISNA(VLOOKUP($CE115,'quarters Consensus'!$FV$9:$GC$60,'per month Consensus'!N$1,FALSE)),"",VLOOKUP($CE115,'quarters Consensus'!$FV$9:$GC$60,'per month Consensus'!N$1,FALSE))</f>
        <v>1.9</v>
      </c>
      <c r="CK115" s="18">
        <f>IF(ISNA(VLOOKUP($CE115,'quarters Consensus'!$FV$9:$GC$60,'per month Consensus'!O$1,FALSE)),"",VLOOKUP($CE115,'quarters Consensus'!$FV$9:$GC$60,'per month Consensus'!O$1,FALSE))</f>
        <v>1.9</v>
      </c>
      <c r="CL115" s="18">
        <f>IF(ISNA(VLOOKUP($CE115,'quarters Consensus'!$FV$9:$GC$60,'per month Consensus'!P$1,FALSE)),"",VLOOKUP($CE115,'quarters Consensus'!$FV$9:$GC$60,'per month Consensus'!P$1,FALSE))</f>
        <v>2</v>
      </c>
      <c r="CM115" s="18">
        <f>IF(ISNA(INDEX('annual Consensus'!$C$4:$AE$210,MATCH('per month Consensus'!$CE115,'annual Consensus'!$B$4:$B$210,0),MATCH('per month Consensus'!CM$4,'annual Consensus'!$C$3:$AE$3,0))),"",INDEX('annual Consensus'!$C$4:$AE$210,MATCH('per month Consensus'!$CE115,'annual Consensus'!$B$4:$B$210,0),MATCH('per month Consensus'!CM$4,'annual Consensus'!$C$3:$AE$3,0)))</f>
        <v>1.974478226889673</v>
      </c>
      <c r="CN115" s="18">
        <f>IF(ISNA(INDEX('annual Consensus'!$C$4:$AE$210,MATCH('per month Consensus'!$CE115,'annual Consensus'!$B$4:$B$210,0),MATCH('per month Consensus'!CN$4,'annual Consensus'!$C$3:$AE$3,0))),"",INDEX('annual Consensus'!$C$4:$AE$210,MATCH('per month Consensus'!$CE115,'annual Consensus'!$B$4:$B$210,0),MATCH('per month Consensus'!CN$4,'annual Consensus'!$C$3:$AE$3,0)))</f>
        <v>0</v>
      </c>
      <c r="CO115" s="18">
        <f>IF(ISNA(INDEX('annual Consensus'!$C$4:$AE$210,MATCH('per month Consensus'!$CE115,'annual Consensus'!$B$4:$B$210,0),MATCH('per month Consensus'!CO$4,'annual Consensus'!$C$3:$AE$3,0))),"",INDEX('annual Consensus'!$C$4:$AE$210,MATCH('per month Consensus'!$CE115,'annual Consensus'!$B$4:$B$210,0),MATCH('per month Consensus'!CO$4,'annual Consensus'!$C$3:$AE$3,0)))</f>
        <v>0</v>
      </c>
      <c r="CP115" s="18">
        <f>IF(ISNA(INDEX('annual Consensus'!$C$4:$AE$210,MATCH('per month Consensus'!$CE115,'annual Consensus'!$B$4:$B$210,0),MATCH('per month Consensus'!CP$4,'annual Consensus'!$C$3:$AE$3,0))),"",INDEX('annual Consensus'!$C$4:$AE$210,MATCH('per month Consensus'!$CE115,'annual Consensus'!$B$4:$B$210,0),MATCH('per month Consensus'!CP$4,'annual Consensus'!$C$3:$AE$3,0)))</f>
        <v>0</v>
      </c>
      <c r="CQ115" s="18">
        <f>IF(ISNA(INDEX('annual Consensus'!$C$4:$AE$210,MATCH('per month Consensus'!$CE115,'annual Consensus'!$B$4:$B$210,0),MATCH('per month Consensus'!CQ$4,'annual Consensus'!$C$3:$AE$3,0))),"",INDEX('annual Consensus'!$C$4:$AE$210,MATCH('per month Consensus'!$CE115,'annual Consensus'!$B$4:$B$210,0),MATCH('per month Consensus'!CQ$4,'annual Consensus'!$C$3:$AE$3,0)))</f>
        <v>1.9795824767011072</v>
      </c>
      <c r="CR115" s="18">
        <f>IF(ISNA(INDEX('annual Consensus'!$C$4:$AE$210,MATCH('per month Consensus'!$CE115,'annual Consensus'!$B$4:$B$210,0),MATCH('per month Consensus'!CR$4,'annual Consensus'!$C$3:$AE$3,0))),"",INDEX('annual Consensus'!$C$4:$AE$210,MATCH('per month Consensus'!$CE115,'annual Consensus'!$B$4:$B$210,0),MATCH('per month Consensus'!CR$4,'annual Consensus'!$C$3:$AE$3,0)))</f>
        <v>0</v>
      </c>
      <c r="CS115" s="18">
        <f>IF(ISNA(INDEX('annual Consensus'!$C$4:$AE$210,MATCH('per month Consensus'!$CE115,'annual Consensus'!$B$4:$B$210,0),MATCH('per month Consensus'!CS$4,'annual Consensus'!$C$3:$AE$3,0))),"",INDEX('annual Consensus'!$C$4:$AE$210,MATCH('per month Consensus'!$CE115,'annual Consensus'!$B$4:$B$210,0),MATCH('per month Consensus'!CS$4,'annual Consensus'!$C$3:$AE$3,0)))</f>
        <v>0</v>
      </c>
      <c r="CT115" s="18">
        <f>IF(ISNA(INDEX('annual Consensus'!$C$4:$AE$210,MATCH('per month Consensus'!$CE115,'annual Consensus'!$B$4:$B$210,0),MATCH('per month Consensus'!CT$4,'annual Consensus'!$C$3:$AE$3,0))),"",INDEX('annual Consensus'!$C$4:$AE$210,MATCH('per month Consensus'!$CE115,'annual Consensus'!$B$4:$B$210,0),MATCH('per month Consensus'!CT$4,'annual Consensus'!$C$3:$AE$3,0)))</f>
        <v>0</v>
      </c>
      <c r="CU115" s="18">
        <f>IF(ISNA(INDEX('annual Consensus'!$C$4:$AE$210,MATCH('per month Consensus'!$CE115,'annual Consensus'!$B$4:$B$210,0),MATCH('per month Consensus'!CU$4,'annual Consensus'!$C$3:$AE$3,0))),"",INDEX('annual Consensus'!$C$4:$AE$210,MATCH('per month Consensus'!$CE115,'annual Consensus'!$B$4:$B$210,0),MATCH('per month Consensus'!CU$4,'annual Consensus'!$C$3:$AE$3,0)))</f>
        <v>0</v>
      </c>
      <c r="CV115" s="18">
        <f>IF(ISNA(INDEX('annual Consensus'!$C$4:$AE$210,MATCH('per month Consensus'!$CE115,'annual Consensus'!$B$4:$B$210,0),MATCH('per month Consensus'!CV$4,'annual Consensus'!$C$3:$AE$3,0))),"",INDEX('annual Consensus'!$C$4:$AE$210,MATCH('per month Consensus'!$CE115,'annual Consensus'!$B$4:$B$210,0),MATCH('per month Consensus'!CV$4,'annual Consensus'!$C$3:$AE$3,0)))</f>
        <v>0</v>
      </c>
      <c r="CW115" s="18">
        <f>IF(ISNA(INDEX('annual Consensus'!$C$4:$AE$210,MATCH('per month Consensus'!$CE115,'annual Consensus'!$B$4:$B$210,0),MATCH('per month Consensus'!CW$4,'annual Consensus'!$C$3:$AE$3,0))),"",INDEX('annual Consensus'!$C$4:$AE$210,MATCH('per month Consensus'!$CE115,'annual Consensus'!$B$4:$B$210,0),MATCH('per month Consensus'!CW$4,'annual Consensus'!$C$3:$AE$3,0)))</f>
        <v>0</v>
      </c>
      <c r="CX115" s="18">
        <f>IF(ISNA(INDEX('annual Consensus'!$C$4:$AE$210,MATCH('per month Consensus'!$CE115,'annual Consensus'!$B$4:$B$210,0),MATCH('per month Consensus'!CX$4,'annual Consensus'!$C$3:$AE$3,0))),"",INDEX('annual Consensus'!$C$4:$AE$210,MATCH('per month Consensus'!$CE115,'annual Consensus'!$B$4:$B$210,0),MATCH('per month Consensus'!CX$4,'annual Consensus'!$C$3:$AE$3,0)))</f>
        <v>0</v>
      </c>
      <c r="CY115" s="18">
        <f>IF(ISNA(INDEX('annual Consensus'!$C$4:$AE$210,MATCH('per month Consensus'!$CE115,'annual Consensus'!$B$4:$B$210,0),MATCH('per month Consensus'!CY$4,'annual Consensus'!$C$3:$AE$3,0))),"",INDEX('annual Consensus'!$C$4:$AE$210,MATCH('per month Consensus'!$CE115,'annual Consensus'!$B$4:$B$210,0),MATCH('per month Consensus'!CY$4,'annual Consensus'!$C$3:$AE$3,0)))</f>
        <v>0</v>
      </c>
      <c r="CZ115" s="18">
        <f>IF(ISNA(INDEX('annual Consensus'!$C$4:$AE$210,MATCH('per month Consensus'!$CE115,'annual Consensus'!$B$4:$B$210,0),MATCH('per month Consensus'!CZ$4,'annual Consensus'!$C$3:$AE$3,0))),"",INDEX('annual Consensus'!$C$4:$AE$210,MATCH('per month Consensus'!$CE115,'annual Consensus'!$B$4:$B$210,0),MATCH('per month Consensus'!CZ$4,'annual Consensus'!$C$3:$AE$3,0)))</f>
        <v>0</v>
      </c>
      <c r="DA115" s="18">
        <f>IF(ISNA(INDEX('annual Consensus'!$C$4:$AE$210,MATCH('per month Consensus'!$CE115,'annual Consensus'!$B$4:$B$210,0),MATCH('per month Consensus'!DA$4,'annual Consensus'!$C$3:$AE$3,0))),"",INDEX('annual Consensus'!$C$4:$AE$210,MATCH('per month Consensus'!$CE115,'annual Consensus'!$B$4:$B$210,0),MATCH('per month Consensus'!DA$4,'annual Consensus'!$C$3:$AE$3,0)))</f>
        <v>0</v>
      </c>
      <c r="DB115" s="18">
        <f>IF(ISNA(INDEX('annual Consensus'!$C$4:$AE$210,MATCH('per month Consensus'!$CE115,'annual Consensus'!$B$4:$B$210,0),MATCH('per month Consensus'!DB$4,'annual Consensus'!$C$3:$AE$3,0))),"",INDEX('annual Consensus'!$C$4:$AE$210,MATCH('per month Consensus'!$CE115,'annual Consensus'!$B$4:$B$210,0),MATCH('per month Consensus'!DB$4,'annual Consensus'!$C$3:$AE$3,0)))</f>
        <v>0</v>
      </c>
      <c r="DC115" s="18">
        <f>IF(ISNA(INDEX('annual Consensus'!$C$4:$AE$210,MATCH('per month Consensus'!$CE115,'annual Consensus'!$B$4:$B$210,0),MATCH('per month Consensus'!DC$4,'annual Consensus'!$C$3:$AE$3,0))),"",INDEX('annual Consensus'!$C$4:$AE$210,MATCH('per month Consensus'!$CE115,'annual Consensus'!$B$4:$B$210,0),MATCH('per month Consensus'!DC$4,'annual Consensus'!$C$3:$AE$3,0)))</f>
        <v>0</v>
      </c>
      <c r="DD115" s="18">
        <f>IF(ISNA(INDEX('annual Consensus'!$C$4:$AE$210,MATCH('per month Consensus'!$CE115,'annual Consensus'!$B$4:$B$210,0),MATCH('per month Consensus'!DD$4,'annual Consensus'!$C$3:$AE$3,0))),"",INDEX('annual Consensus'!$C$4:$AE$210,MATCH('per month Consensus'!$CE115,'annual Consensus'!$B$4:$B$210,0),MATCH('per month Consensus'!DD$4,'annual Consensus'!$C$3:$AE$3,0)))</f>
        <v>0</v>
      </c>
      <c r="DE115" s="18">
        <f>IF(ISNA(INDEX('annual Consensus'!$C$4:$AE$210,MATCH('per month Consensus'!$CE115,'annual Consensus'!$B$4:$B$210,0),MATCH('per month Consensus'!DE$4,'annual Consensus'!$C$3:$AE$3,0))),"",INDEX('annual Consensus'!$C$4:$AE$210,MATCH('per month Consensus'!$CE115,'annual Consensus'!$B$4:$B$210,0),MATCH('per month Consensus'!DE$4,'annual Consensus'!$C$3:$AE$3,0)))</f>
        <v>0</v>
      </c>
      <c r="DF115" s="18">
        <f>IF(ISNA(INDEX('annual Consensus'!$C$4:$AE$210,MATCH('per month Consensus'!$CE115,'annual Consensus'!$B$4:$B$210,0),MATCH('per month Consensus'!DF$4,'annual Consensus'!$C$3:$AE$3,0))),"",INDEX('annual Consensus'!$C$4:$AE$210,MATCH('per month Consensus'!$CE115,'annual Consensus'!$B$4:$B$210,0),MATCH('per month Consensus'!DF$4,'annual Consensus'!$C$3:$AE$3,0)))</f>
        <v>0</v>
      </c>
      <c r="DG115" s="18">
        <f>IF(ISNA(INDEX('annual Consensus'!$C$4:$AE$210,MATCH('per month Consensus'!$CE115,'annual Consensus'!$B$4:$B$210,0),MATCH('per month Consensus'!DG$4,'annual Consensus'!$C$3:$AE$3,0))),"",INDEX('annual Consensus'!$C$4:$AE$210,MATCH('per month Consensus'!$CE115,'annual Consensus'!$B$4:$B$210,0),MATCH('per month Consensus'!DG$4,'annual Consensus'!$C$3:$AE$3,0)))</f>
        <v>0</v>
      </c>
      <c r="DH115" s="18">
        <f>IF(ISNA(INDEX('annual Consensus'!$C$4:$AE$210,MATCH('per month Consensus'!$CE115,'annual Consensus'!$B$4:$B$210,0),MATCH('per month Consensus'!DH$4,'annual Consensus'!$C$3:$AE$3,0))),"",INDEX('annual Consensus'!$C$4:$AE$210,MATCH('per month Consensus'!$CE115,'annual Consensus'!$B$4:$B$210,0),MATCH('per month Consensus'!DH$4,'annual Consensus'!$C$3:$AE$3,0)))</f>
        <v>0</v>
      </c>
      <c r="DI115" s="18">
        <f>IF(ISNA(INDEX('annual Consensus'!$C$4:$AE$210,MATCH('per month Consensus'!$CE115,'annual Consensus'!$B$4:$B$210,0),MATCH('per month Consensus'!DI$4,'annual Consensus'!$C$3:$AE$3,0))),"",INDEX('annual Consensus'!$C$4:$AE$210,MATCH('per month Consensus'!$CE115,'annual Consensus'!$B$4:$B$210,0),MATCH('per month Consensus'!DI$4,'annual Consensus'!$C$3:$AE$3,0)))</f>
        <v>0</v>
      </c>
      <c r="DJ115" s="18">
        <f>IF(ISNA(INDEX('annual Consensus'!$C$4:$AE$210,MATCH('per month Consensus'!$CE115,'annual Consensus'!$B$4:$B$210,0),MATCH('per month Consensus'!DJ$4,'annual Consensus'!$C$3:$AE$3,0))),"",INDEX('annual Consensus'!$C$4:$AE$210,MATCH('per month Consensus'!$CE115,'annual Consensus'!$B$4:$B$210,0),MATCH('per month Consensus'!DJ$4,'annual Consensus'!$C$3:$AE$3,0)))</f>
        <v>0</v>
      </c>
      <c r="DK115" s="18">
        <f>IF(ISNA(INDEX('annual Consensus'!$C$4:$AE$210,MATCH('per month Consensus'!$CE115,'annual Consensus'!$B$4:$B$210,0),MATCH('per month Consensus'!DK$4,'annual Consensus'!$C$3:$AE$3,0))),"",INDEX('annual Consensus'!$C$4:$AE$210,MATCH('per month Consensus'!$CE115,'annual Consensus'!$B$4:$B$210,0),MATCH('per month Consensus'!DK$4,'annual Consensus'!$C$3:$AE$3,0)))</f>
        <v>0</v>
      </c>
      <c r="DL115" s="18">
        <f>IF(ISNA(INDEX('annual Consensus'!$C$4:$AE$210,MATCH('per month Consensus'!$CE115,'annual Consensus'!$B$4:$B$210,0),MATCH('per month Consensus'!DL$4,'annual Consensus'!$C$3:$AE$3,0))),"",INDEX('annual Consensus'!$C$4:$AE$210,MATCH('per month Consensus'!$CE115,'annual Consensus'!$B$4:$B$210,0),MATCH('per month Consensus'!DL$4,'annual Consensus'!$C$3:$AE$3,0)))</f>
        <v>0</v>
      </c>
      <c r="DM115" s="18">
        <f>IF(ISNA(INDEX('annual Consensus'!$C$4:$AE$210,MATCH('per month Consensus'!$CE115,'annual Consensus'!$B$4:$B$210,0),MATCH('per month Consensus'!DM$4,'annual Consensus'!$C$3:$AE$3,0))),"",INDEX('annual Consensus'!$C$4:$AE$210,MATCH('per month Consensus'!$CE115,'annual Consensus'!$B$4:$B$210,0),MATCH('per month Consensus'!DM$4,'annual Consensus'!$C$3:$AE$3,0)))</f>
        <v>0</v>
      </c>
      <c r="DN115" s="18">
        <f>IF(ISNA(INDEX('annual Consensus'!$C$4:$AE$210,MATCH('per month Consensus'!$CE115,'annual Consensus'!$B$4:$B$210,0),MATCH('per month Consensus'!DN$4,'annual Consensus'!$C$3:$AE$3,0))),"",INDEX('annual Consensus'!$C$4:$AE$210,MATCH('per month Consensus'!$CE115,'annual Consensus'!$B$4:$B$210,0),MATCH('per month Consensus'!DN$4,'annual Consensus'!$C$3:$AE$3,0)))</f>
        <v>0</v>
      </c>
      <c r="DO115" s="18">
        <f>IF(ISNA(INDEX('annual Consensus'!$C$4:$AE$210,MATCH('per month Consensus'!$CE115,'annual Consensus'!$B$4:$B$210,0),MATCH('per month Consensus'!DO$4,'annual Consensus'!$C$3:$AE$3,0))),"",INDEX('annual Consensus'!$C$4:$AE$210,MATCH('per month Consensus'!$CE115,'annual Consensus'!$B$4:$B$210,0),MATCH('per month Consensus'!DO$4,'annual Consensus'!$C$3:$AE$3,0)))</f>
        <v>0</v>
      </c>
      <c r="DR115" s="18">
        <f t="shared" si="36"/>
        <v>1.974478226889673</v>
      </c>
      <c r="DS115" s="18" t="str">
        <f t="shared" si="37"/>
        <v/>
      </c>
      <c r="DT115" s="18" t="str">
        <f t="shared" si="38"/>
        <v/>
      </c>
      <c r="DU115" s="18" t="str">
        <f t="shared" si="39"/>
        <v/>
      </c>
      <c r="DV115" s="18">
        <f t="shared" si="40"/>
        <v>1.9795824767011072</v>
      </c>
      <c r="DW115" s="18" t="str">
        <f t="shared" si="41"/>
        <v/>
      </c>
      <c r="DX115" s="18" t="str">
        <f t="shared" si="42"/>
        <v/>
      </c>
      <c r="DY115" s="18" t="str">
        <f t="shared" si="43"/>
        <v/>
      </c>
      <c r="DZ115" s="18" t="str">
        <f t="shared" si="44"/>
        <v/>
      </c>
      <c r="EA115" s="18" t="str">
        <f t="shared" si="45"/>
        <v/>
      </c>
      <c r="EB115" s="18" t="str">
        <f t="shared" si="46"/>
        <v/>
      </c>
      <c r="EC115" s="18" t="str">
        <f t="shared" si="47"/>
        <v/>
      </c>
      <c r="ED115" s="18" t="str">
        <f t="shared" si="48"/>
        <v/>
      </c>
      <c r="EE115" s="18" t="str">
        <f t="shared" si="49"/>
        <v/>
      </c>
      <c r="EF115" s="18" t="str">
        <f t="shared" si="50"/>
        <v/>
      </c>
      <c r="EG115" s="18" t="str">
        <f t="shared" si="51"/>
        <v/>
      </c>
      <c r="EH115" s="18" t="str">
        <f t="shared" si="52"/>
        <v/>
      </c>
      <c r="EI115" s="18" t="str">
        <f t="shared" si="53"/>
        <v/>
      </c>
      <c r="EJ115" s="18" t="str">
        <f t="shared" si="54"/>
        <v/>
      </c>
      <c r="EK115" s="18" t="str">
        <f t="shared" si="55"/>
        <v/>
      </c>
      <c r="EL115" s="18" t="str">
        <f t="shared" si="56"/>
        <v/>
      </c>
      <c r="EM115" s="18" t="str">
        <f t="shared" si="57"/>
        <v/>
      </c>
      <c r="EN115" s="18" t="str">
        <f t="shared" si="58"/>
        <v/>
      </c>
      <c r="EO115" s="18" t="str">
        <f t="shared" si="59"/>
        <v/>
      </c>
      <c r="EP115" s="18" t="str">
        <f t="shared" si="60"/>
        <v/>
      </c>
      <c r="EQ115" s="18" t="str">
        <f t="shared" si="61"/>
        <v/>
      </c>
      <c r="ER115" s="18" t="str">
        <f t="shared" si="62"/>
        <v/>
      </c>
      <c r="ES115" s="18" t="str">
        <f t="shared" si="63"/>
        <v/>
      </c>
      <c r="ET115" s="18" t="str">
        <f t="shared" si="64"/>
        <v/>
      </c>
      <c r="EV115" s="86">
        <v>39326</v>
      </c>
      <c r="EW115" s="57" t="str">
        <f>IF(ISNA(VLOOKUP('per month Consensus'!$EV115,'5y averages Consensus'!$AG$9:$AK$36,'per month Consensus'!EW$2,FALSE)),"",VLOOKUP('per month Consensus'!$EV115,'5y averages Consensus'!$AG$9:$AK$36,'per month Consensus'!EW$2,FALSE))</f>
        <v/>
      </c>
      <c r="EX115" s="48" t="str">
        <f>IF(ISNA(VLOOKUP('per month Consensus'!$EV115,'5y averages Consensus'!$AG$9:$AK$36,'per month Consensus'!EX$2,FALSE)),"",VLOOKUP('per month Consensus'!$EV115,'5y averages Consensus'!$AG$9:$AK$36,'per month Consensus'!EX$2,FALSE))</f>
        <v/>
      </c>
      <c r="EY115" s="48" t="str">
        <f>IF(ISNA(VLOOKUP('per month Consensus'!$EV115,'5y averages Consensus'!$AG$9:$AK$36,'per month Consensus'!EY$2,FALSE)),"",VLOOKUP('per month Consensus'!$EV115,'5y averages Consensus'!$AG$9:$AK$36,'per month Consensus'!EY$2,FALSE))</f>
        <v/>
      </c>
      <c r="EZ115" s="49" t="str">
        <f>IF(ISNA(VLOOKUP('per month Consensus'!$EV115,'5y averages Consensus'!$AG$9:$AK$36,'per month Consensus'!EZ$2,FALSE)),"",VLOOKUP('per month Consensus'!$EV115,'5y averages Consensus'!$AG$9:$AK$36,'per month Consensus'!EZ$2,FALSE))</f>
        <v/>
      </c>
      <c r="FB115" s="53" t="str">
        <f t="shared" si="65"/>
        <v/>
      </c>
      <c r="FC115" s="18" t="str">
        <f t="shared" si="66"/>
        <v/>
      </c>
      <c r="FD115" s="18" t="str">
        <f t="shared" si="67"/>
        <v/>
      </c>
      <c r="FE115" s="18" t="str">
        <f t="shared" si="68"/>
        <v/>
      </c>
    </row>
    <row r="116" spans="2:161" x14ac:dyDescent="0.25">
      <c r="B116" s="22">
        <v>42156</v>
      </c>
      <c r="C116" s="18">
        <f>VLOOKUP($B116,'Data Consensus annual'!$BH$9:$BN$215,'per month Consensus'!C$1, FALSE)</f>
        <v>0.23868730100230198</v>
      </c>
      <c r="D116" s="18">
        <f>VLOOKUP($B116,'Data Consensus annual'!$BH$9:$BN$215,'per month Consensus'!D$1, FALSE)</f>
        <v>1.3090235176930203</v>
      </c>
      <c r="E116" s="18" t="str">
        <f>VLOOKUP($B116,'Data Consensus annual'!$BH$9:$BN$215,'per month Consensus'!E$1)</f>
        <v/>
      </c>
      <c r="F116" s="18">
        <f>VLOOKUP($B116,'quarters Consensus'!$FV$9:$GC$60,'per month Consensus'!J$1, FALSE)</f>
        <v>0.4</v>
      </c>
      <c r="G116" s="18">
        <f>VLOOKUP($B116,'quarters Consensus'!$FV$9:$GC$60,'per month Consensus'!K$1, FALSE)</f>
        <v>0.8</v>
      </c>
      <c r="H116" s="18">
        <f>VLOOKUP($B116,'quarters Consensus'!$FV$9:$GC$60,'per month Consensus'!L$1, FALSE)</f>
        <v>1.4</v>
      </c>
      <c r="I116" s="18">
        <f>VLOOKUP($B116,'quarters Consensus'!$FV$9:$GC$60,'per month Consensus'!M$1, FALSE)</f>
        <v>1.2</v>
      </c>
      <c r="J116" s="18">
        <f>VLOOKUP($B116,'quarters Consensus'!$FV$9:$GC$60,'per month Consensus'!N$1, FALSE)</f>
        <v>1.3</v>
      </c>
      <c r="K116" s="18">
        <f>VLOOKUP($B116,'quarters Consensus'!$FV$9:$GC$60,'per month Consensus'!O$1, FALSE)</f>
        <v>1.3</v>
      </c>
      <c r="L116" s="18"/>
      <c r="CE116" s="14">
        <v>39356</v>
      </c>
      <c r="CF116" s="18" t="str">
        <f>IF(ISNA(VLOOKUP($CE116,'quarters Consensus'!$FV$9:$GC$60,'per month Consensus'!J$1,FALSE)),"",VLOOKUP($CE116,'quarters Consensus'!$FV$9:$GC$60,'per month Consensus'!J$1,FALSE))</f>
        <v/>
      </c>
      <c r="CG116" s="18" t="str">
        <f>IF(ISNA(VLOOKUP($CE116,'quarters Consensus'!$FV$9:$GC$60,'per month Consensus'!K$1,FALSE)),"",VLOOKUP($CE116,'quarters Consensus'!$FV$9:$GC$60,'per month Consensus'!K$1,FALSE))</f>
        <v/>
      </c>
      <c r="CH116" s="18" t="str">
        <f>IF(ISNA(VLOOKUP($CE116,'quarters Consensus'!$FV$9:$GC$60,'per month Consensus'!L$1,FALSE)),"",VLOOKUP($CE116,'quarters Consensus'!$FV$9:$GC$60,'per month Consensus'!L$1,FALSE))</f>
        <v/>
      </c>
      <c r="CI116" s="18" t="str">
        <f>IF(ISNA(VLOOKUP($CE116,'quarters Consensus'!$FV$9:$GC$60,'per month Consensus'!M$1,FALSE)),"",VLOOKUP($CE116,'quarters Consensus'!$FV$9:$GC$60,'per month Consensus'!M$1,FALSE))</f>
        <v/>
      </c>
      <c r="CJ116" s="18" t="str">
        <f>IF(ISNA(VLOOKUP($CE116,'quarters Consensus'!$FV$9:$GC$60,'per month Consensus'!N$1,FALSE)),"",VLOOKUP($CE116,'quarters Consensus'!$FV$9:$GC$60,'per month Consensus'!N$1,FALSE))</f>
        <v/>
      </c>
      <c r="CK116" s="18" t="str">
        <f>IF(ISNA(VLOOKUP($CE116,'quarters Consensus'!$FV$9:$GC$60,'per month Consensus'!O$1,FALSE)),"",VLOOKUP($CE116,'quarters Consensus'!$FV$9:$GC$60,'per month Consensus'!O$1,FALSE))</f>
        <v/>
      </c>
      <c r="CL116" s="18" t="str">
        <f>IF(ISNA(VLOOKUP($CE116,'quarters Consensus'!$FV$9:$GC$60,'per month Consensus'!P$1,FALSE)),"",VLOOKUP($CE116,'quarters Consensus'!$FV$9:$GC$60,'per month Consensus'!P$1,FALSE))</f>
        <v/>
      </c>
      <c r="CM116" s="18">
        <f>IF(ISNA(INDEX('annual Consensus'!$C$4:$AE$210,MATCH('per month Consensus'!$CE116,'annual Consensus'!$B$4:$B$210,0),MATCH('per month Consensus'!CM$4,'annual Consensus'!$C$3:$AE$3,0))),"",INDEX('annual Consensus'!$C$4:$AE$210,MATCH('per month Consensus'!$CE116,'annual Consensus'!$B$4:$B$210,0),MATCH('per month Consensus'!CM$4,'annual Consensus'!$C$3:$AE$3,0)))</f>
        <v>1.9862554054813699</v>
      </c>
      <c r="CN116" s="18">
        <f>IF(ISNA(INDEX('annual Consensus'!$C$4:$AE$210,MATCH('per month Consensus'!$CE116,'annual Consensus'!$B$4:$B$210,0),MATCH('per month Consensus'!CN$4,'annual Consensus'!$C$3:$AE$3,0))),"",INDEX('annual Consensus'!$C$4:$AE$210,MATCH('per month Consensus'!$CE116,'annual Consensus'!$B$4:$B$210,0),MATCH('per month Consensus'!CN$4,'annual Consensus'!$C$3:$AE$3,0)))</f>
        <v>0</v>
      </c>
      <c r="CO116" s="18">
        <f>IF(ISNA(INDEX('annual Consensus'!$C$4:$AE$210,MATCH('per month Consensus'!$CE116,'annual Consensus'!$B$4:$B$210,0),MATCH('per month Consensus'!CO$4,'annual Consensus'!$C$3:$AE$3,0))),"",INDEX('annual Consensus'!$C$4:$AE$210,MATCH('per month Consensus'!$CE116,'annual Consensus'!$B$4:$B$210,0),MATCH('per month Consensus'!CO$4,'annual Consensus'!$C$3:$AE$3,0)))</f>
        <v>0</v>
      </c>
      <c r="CP116" s="18">
        <f>IF(ISNA(INDEX('annual Consensus'!$C$4:$AE$210,MATCH('per month Consensus'!$CE116,'annual Consensus'!$B$4:$B$210,0),MATCH('per month Consensus'!CP$4,'annual Consensus'!$C$3:$AE$3,0))),"",INDEX('annual Consensus'!$C$4:$AE$210,MATCH('per month Consensus'!$CE116,'annual Consensus'!$B$4:$B$210,0),MATCH('per month Consensus'!CP$4,'annual Consensus'!$C$3:$AE$3,0)))</f>
        <v>2.0066433275350222</v>
      </c>
      <c r="CQ116" s="18">
        <f>IF(ISNA(INDEX('annual Consensus'!$C$4:$AE$210,MATCH('per month Consensus'!$CE116,'annual Consensus'!$B$4:$B$210,0),MATCH('per month Consensus'!CQ$4,'annual Consensus'!$C$3:$AE$3,0))),"",INDEX('annual Consensus'!$C$4:$AE$210,MATCH('per month Consensus'!$CE116,'annual Consensus'!$B$4:$B$210,0),MATCH('per month Consensus'!CQ$4,'annual Consensus'!$C$3:$AE$3,0)))</f>
        <v>0</v>
      </c>
      <c r="CR116" s="18">
        <f>IF(ISNA(INDEX('annual Consensus'!$C$4:$AE$210,MATCH('per month Consensus'!$CE116,'annual Consensus'!$B$4:$B$210,0),MATCH('per month Consensus'!CR$4,'annual Consensus'!$C$3:$AE$3,0))),"",INDEX('annual Consensus'!$C$4:$AE$210,MATCH('per month Consensus'!$CE116,'annual Consensus'!$B$4:$B$210,0),MATCH('per month Consensus'!CR$4,'annual Consensus'!$C$3:$AE$3,0)))</f>
        <v>0</v>
      </c>
      <c r="CS116" s="18">
        <f>IF(ISNA(INDEX('annual Consensus'!$C$4:$AE$210,MATCH('per month Consensus'!$CE116,'annual Consensus'!$B$4:$B$210,0),MATCH('per month Consensus'!CS$4,'annual Consensus'!$C$3:$AE$3,0))),"",INDEX('annual Consensus'!$C$4:$AE$210,MATCH('per month Consensus'!$CE116,'annual Consensus'!$B$4:$B$210,0),MATCH('per month Consensus'!CS$4,'annual Consensus'!$C$3:$AE$3,0)))</f>
        <v>0</v>
      </c>
      <c r="CT116" s="18">
        <f>IF(ISNA(INDEX('annual Consensus'!$C$4:$AE$210,MATCH('per month Consensus'!$CE116,'annual Consensus'!$B$4:$B$210,0),MATCH('per month Consensus'!CT$4,'annual Consensus'!$C$3:$AE$3,0))),"",INDEX('annual Consensus'!$C$4:$AE$210,MATCH('per month Consensus'!$CE116,'annual Consensus'!$B$4:$B$210,0),MATCH('per month Consensus'!CT$4,'annual Consensus'!$C$3:$AE$3,0)))</f>
        <v>0</v>
      </c>
      <c r="CU116" s="18">
        <f>IF(ISNA(INDEX('annual Consensus'!$C$4:$AE$210,MATCH('per month Consensus'!$CE116,'annual Consensus'!$B$4:$B$210,0),MATCH('per month Consensus'!CU$4,'annual Consensus'!$C$3:$AE$3,0))),"",INDEX('annual Consensus'!$C$4:$AE$210,MATCH('per month Consensus'!$CE116,'annual Consensus'!$B$4:$B$210,0),MATCH('per month Consensus'!CU$4,'annual Consensus'!$C$3:$AE$3,0)))</f>
        <v>0</v>
      </c>
      <c r="CV116" s="18">
        <f>IF(ISNA(INDEX('annual Consensus'!$C$4:$AE$210,MATCH('per month Consensus'!$CE116,'annual Consensus'!$B$4:$B$210,0),MATCH('per month Consensus'!CV$4,'annual Consensus'!$C$3:$AE$3,0))),"",INDEX('annual Consensus'!$C$4:$AE$210,MATCH('per month Consensus'!$CE116,'annual Consensus'!$B$4:$B$210,0),MATCH('per month Consensus'!CV$4,'annual Consensus'!$C$3:$AE$3,0)))</f>
        <v>0</v>
      </c>
      <c r="CW116" s="18">
        <f>IF(ISNA(INDEX('annual Consensus'!$C$4:$AE$210,MATCH('per month Consensus'!$CE116,'annual Consensus'!$B$4:$B$210,0),MATCH('per month Consensus'!CW$4,'annual Consensus'!$C$3:$AE$3,0))),"",INDEX('annual Consensus'!$C$4:$AE$210,MATCH('per month Consensus'!$CE116,'annual Consensus'!$B$4:$B$210,0),MATCH('per month Consensus'!CW$4,'annual Consensus'!$C$3:$AE$3,0)))</f>
        <v>0</v>
      </c>
      <c r="CX116" s="18">
        <f>IF(ISNA(INDEX('annual Consensus'!$C$4:$AE$210,MATCH('per month Consensus'!$CE116,'annual Consensus'!$B$4:$B$210,0),MATCH('per month Consensus'!CX$4,'annual Consensus'!$C$3:$AE$3,0))),"",INDEX('annual Consensus'!$C$4:$AE$210,MATCH('per month Consensus'!$CE116,'annual Consensus'!$B$4:$B$210,0),MATCH('per month Consensus'!CX$4,'annual Consensus'!$C$3:$AE$3,0)))</f>
        <v>0</v>
      </c>
      <c r="CY116" s="18">
        <f>IF(ISNA(INDEX('annual Consensus'!$C$4:$AE$210,MATCH('per month Consensus'!$CE116,'annual Consensus'!$B$4:$B$210,0),MATCH('per month Consensus'!CY$4,'annual Consensus'!$C$3:$AE$3,0))),"",INDEX('annual Consensus'!$C$4:$AE$210,MATCH('per month Consensus'!$CE116,'annual Consensus'!$B$4:$B$210,0),MATCH('per month Consensus'!CY$4,'annual Consensus'!$C$3:$AE$3,0)))</f>
        <v>0</v>
      </c>
      <c r="CZ116" s="18">
        <f>IF(ISNA(INDEX('annual Consensus'!$C$4:$AE$210,MATCH('per month Consensus'!$CE116,'annual Consensus'!$B$4:$B$210,0),MATCH('per month Consensus'!CZ$4,'annual Consensus'!$C$3:$AE$3,0))),"",INDEX('annual Consensus'!$C$4:$AE$210,MATCH('per month Consensus'!$CE116,'annual Consensus'!$B$4:$B$210,0),MATCH('per month Consensus'!CZ$4,'annual Consensus'!$C$3:$AE$3,0)))</f>
        <v>2.0278220560588212</v>
      </c>
      <c r="DA116" s="18">
        <f>IF(ISNA(INDEX('annual Consensus'!$C$4:$AE$210,MATCH('per month Consensus'!$CE116,'annual Consensus'!$B$4:$B$210,0),MATCH('per month Consensus'!DA$4,'annual Consensus'!$C$3:$AE$3,0))),"",INDEX('annual Consensus'!$C$4:$AE$210,MATCH('per month Consensus'!$CE116,'annual Consensus'!$B$4:$B$210,0),MATCH('per month Consensus'!DA$4,'annual Consensus'!$C$3:$AE$3,0)))</f>
        <v>0</v>
      </c>
      <c r="DB116" s="18">
        <f>IF(ISNA(INDEX('annual Consensus'!$C$4:$AE$210,MATCH('per month Consensus'!$CE116,'annual Consensus'!$B$4:$B$210,0),MATCH('per month Consensus'!DB$4,'annual Consensus'!$C$3:$AE$3,0))),"",INDEX('annual Consensus'!$C$4:$AE$210,MATCH('per month Consensus'!$CE116,'annual Consensus'!$B$4:$B$210,0),MATCH('per month Consensus'!DB$4,'annual Consensus'!$C$3:$AE$3,0)))</f>
        <v>0</v>
      </c>
      <c r="DC116" s="18">
        <f>IF(ISNA(INDEX('annual Consensus'!$C$4:$AE$210,MATCH('per month Consensus'!$CE116,'annual Consensus'!$B$4:$B$210,0),MATCH('per month Consensus'!DC$4,'annual Consensus'!$C$3:$AE$3,0))),"",INDEX('annual Consensus'!$C$4:$AE$210,MATCH('per month Consensus'!$CE116,'annual Consensus'!$B$4:$B$210,0),MATCH('per month Consensus'!DC$4,'annual Consensus'!$C$3:$AE$3,0)))</f>
        <v>0</v>
      </c>
      <c r="DD116" s="18">
        <f>IF(ISNA(INDEX('annual Consensus'!$C$4:$AE$210,MATCH('per month Consensus'!$CE116,'annual Consensus'!$B$4:$B$210,0),MATCH('per month Consensus'!DD$4,'annual Consensus'!$C$3:$AE$3,0))),"",INDEX('annual Consensus'!$C$4:$AE$210,MATCH('per month Consensus'!$CE116,'annual Consensus'!$B$4:$B$210,0),MATCH('per month Consensus'!DD$4,'annual Consensus'!$C$3:$AE$3,0)))</f>
        <v>1.9322098214285719</v>
      </c>
      <c r="DE116" s="18">
        <f>IF(ISNA(INDEX('annual Consensus'!$C$4:$AE$210,MATCH('per month Consensus'!$CE116,'annual Consensus'!$B$4:$B$210,0),MATCH('per month Consensus'!DE$4,'annual Consensus'!$C$3:$AE$3,0))),"",INDEX('annual Consensus'!$C$4:$AE$210,MATCH('per month Consensus'!$CE116,'annual Consensus'!$B$4:$B$210,0),MATCH('per month Consensus'!DE$4,'annual Consensus'!$C$3:$AE$3,0)))</f>
        <v>0</v>
      </c>
      <c r="DF116" s="18">
        <f>IF(ISNA(INDEX('annual Consensus'!$C$4:$AE$210,MATCH('per month Consensus'!$CE116,'annual Consensus'!$B$4:$B$210,0),MATCH('per month Consensus'!DF$4,'annual Consensus'!$C$3:$AE$3,0))),"",INDEX('annual Consensus'!$C$4:$AE$210,MATCH('per month Consensus'!$CE116,'annual Consensus'!$B$4:$B$210,0),MATCH('per month Consensus'!DF$4,'annual Consensus'!$C$3:$AE$3,0)))</f>
        <v>0</v>
      </c>
      <c r="DG116" s="18">
        <f>IF(ISNA(INDEX('annual Consensus'!$C$4:$AE$210,MATCH('per month Consensus'!$CE116,'annual Consensus'!$B$4:$B$210,0),MATCH('per month Consensus'!DG$4,'annual Consensus'!$C$3:$AE$3,0))),"",INDEX('annual Consensus'!$C$4:$AE$210,MATCH('per month Consensus'!$CE116,'annual Consensus'!$B$4:$B$210,0),MATCH('per month Consensus'!DG$4,'annual Consensus'!$C$3:$AE$3,0)))</f>
        <v>0</v>
      </c>
      <c r="DH116" s="18">
        <f>IF(ISNA(INDEX('annual Consensus'!$C$4:$AE$210,MATCH('per month Consensus'!$CE116,'annual Consensus'!$B$4:$B$210,0),MATCH('per month Consensus'!DH$4,'annual Consensus'!$C$3:$AE$3,0))),"",INDEX('annual Consensus'!$C$4:$AE$210,MATCH('per month Consensus'!$CE116,'annual Consensus'!$B$4:$B$210,0),MATCH('per month Consensus'!DH$4,'annual Consensus'!$C$3:$AE$3,0)))</f>
        <v>1.941544642857143</v>
      </c>
      <c r="DI116" s="18">
        <f>IF(ISNA(INDEX('annual Consensus'!$C$4:$AE$210,MATCH('per month Consensus'!$CE116,'annual Consensus'!$B$4:$B$210,0),MATCH('per month Consensus'!DI$4,'annual Consensus'!$C$3:$AE$3,0))),"",INDEX('annual Consensus'!$C$4:$AE$210,MATCH('per month Consensus'!$CE116,'annual Consensus'!$B$4:$B$210,0),MATCH('per month Consensus'!DI$4,'annual Consensus'!$C$3:$AE$3,0)))</f>
        <v>0</v>
      </c>
      <c r="DJ116" s="18">
        <f>IF(ISNA(INDEX('annual Consensus'!$C$4:$AE$210,MATCH('per month Consensus'!$CE116,'annual Consensus'!$B$4:$B$210,0),MATCH('per month Consensus'!DJ$4,'annual Consensus'!$C$3:$AE$3,0))),"",INDEX('annual Consensus'!$C$4:$AE$210,MATCH('per month Consensus'!$CE116,'annual Consensus'!$B$4:$B$210,0),MATCH('per month Consensus'!DJ$4,'annual Consensus'!$C$3:$AE$3,0)))</f>
        <v>0</v>
      </c>
      <c r="DK116" s="18">
        <f>IF(ISNA(INDEX('annual Consensus'!$C$4:$AE$210,MATCH('per month Consensus'!$CE116,'annual Consensus'!$B$4:$B$210,0),MATCH('per month Consensus'!DK$4,'annual Consensus'!$C$3:$AE$3,0))),"",INDEX('annual Consensus'!$C$4:$AE$210,MATCH('per month Consensus'!$CE116,'annual Consensus'!$B$4:$B$210,0),MATCH('per month Consensus'!DK$4,'annual Consensus'!$C$3:$AE$3,0)))</f>
        <v>0</v>
      </c>
      <c r="DL116" s="18">
        <f>IF(ISNA(INDEX('annual Consensus'!$C$4:$AE$210,MATCH('per month Consensus'!$CE116,'annual Consensus'!$B$4:$B$210,0),MATCH('per month Consensus'!DL$4,'annual Consensus'!$C$3:$AE$3,0))),"",INDEX('annual Consensus'!$C$4:$AE$210,MATCH('per month Consensus'!$CE116,'annual Consensus'!$B$4:$B$210,0),MATCH('per month Consensus'!DL$4,'annual Consensus'!$C$3:$AE$3,0)))</f>
        <v>1.9236666666666671</v>
      </c>
      <c r="DM116" s="18">
        <f>IF(ISNA(INDEX('annual Consensus'!$C$4:$AE$210,MATCH('per month Consensus'!$CE116,'annual Consensus'!$B$4:$B$210,0),MATCH('per month Consensus'!DM$4,'annual Consensus'!$C$3:$AE$3,0))),"",INDEX('annual Consensus'!$C$4:$AE$210,MATCH('per month Consensus'!$CE116,'annual Consensus'!$B$4:$B$210,0),MATCH('per month Consensus'!DM$4,'annual Consensus'!$C$3:$AE$3,0)))</f>
        <v>0</v>
      </c>
      <c r="DN116" s="18">
        <f>IF(ISNA(INDEX('annual Consensus'!$C$4:$AE$210,MATCH('per month Consensus'!$CE116,'annual Consensus'!$B$4:$B$210,0),MATCH('per month Consensus'!DN$4,'annual Consensus'!$C$3:$AE$3,0))),"",INDEX('annual Consensus'!$C$4:$AE$210,MATCH('per month Consensus'!$CE116,'annual Consensus'!$B$4:$B$210,0),MATCH('per month Consensus'!DN$4,'annual Consensus'!$C$3:$AE$3,0)))</f>
        <v>0</v>
      </c>
      <c r="DO116" s="18">
        <f>IF(ISNA(INDEX('annual Consensus'!$C$4:$AE$210,MATCH('per month Consensus'!$CE116,'annual Consensus'!$B$4:$B$210,0),MATCH('per month Consensus'!DO$4,'annual Consensus'!$C$3:$AE$3,0))),"",INDEX('annual Consensus'!$C$4:$AE$210,MATCH('per month Consensus'!$CE116,'annual Consensus'!$B$4:$B$210,0),MATCH('per month Consensus'!DO$4,'annual Consensus'!$C$3:$AE$3,0)))</f>
        <v>0</v>
      </c>
      <c r="DR116" s="18">
        <f t="shared" si="36"/>
        <v>1.9862554054813699</v>
      </c>
      <c r="DS116" s="18" t="str">
        <f t="shared" si="37"/>
        <v/>
      </c>
      <c r="DT116" s="18" t="str">
        <f t="shared" si="38"/>
        <v/>
      </c>
      <c r="DU116" s="18">
        <f t="shared" si="39"/>
        <v>2.0066433275350222</v>
      </c>
      <c r="DV116" s="18" t="str">
        <f t="shared" si="40"/>
        <v/>
      </c>
      <c r="DW116" s="18" t="str">
        <f t="shared" si="41"/>
        <v/>
      </c>
      <c r="DX116" s="18" t="str">
        <f t="shared" si="42"/>
        <v/>
      </c>
      <c r="DY116" s="18" t="str">
        <f t="shared" si="43"/>
        <v/>
      </c>
      <c r="DZ116" s="18" t="str">
        <f t="shared" si="44"/>
        <v/>
      </c>
      <c r="EA116" s="18" t="str">
        <f t="shared" si="45"/>
        <v/>
      </c>
      <c r="EB116" s="18" t="str">
        <f t="shared" si="46"/>
        <v/>
      </c>
      <c r="EC116" s="18" t="str">
        <f t="shared" si="47"/>
        <v/>
      </c>
      <c r="ED116" s="18" t="str">
        <f t="shared" si="48"/>
        <v/>
      </c>
      <c r="EE116" s="18">
        <f t="shared" si="49"/>
        <v>2.0278220560588212</v>
      </c>
      <c r="EF116" s="18" t="str">
        <f t="shared" si="50"/>
        <v/>
      </c>
      <c r="EG116" s="18" t="str">
        <f t="shared" si="51"/>
        <v/>
      </c>
      <c r="EH116" s="18" t="str">
        <f t="shared" si="52"/>
        <v/>
      </c>
      <c r="EI116" s="18">
        <f t="shared" si="53"/>
        <v>1.9322098214285719</v>
      </c>
      <c r="EJ116" s="18" t="str">
        <f t="shared" si="54"/>
        <v/>
      </c>
      <c r="EK116" s="18" t="str">
        <f t="shared" si="55"/>
        <v/>
      </c>
      <c r="EL116" s="18" t="str">
        <f t="shared" si="56"/>
        <v/>
      </c>
      <c r="EM116" s="18">
        <f t="shared" si="57"/>
        <v>1.941544642857143</v>
      </c>
      <c r="EN116" s="18" t="str">
        <f t="shared" si="58"/>
        <v/>
      </c>
      <c r="EO116" s="18" t="str">
        <f t="shared" si="59"/>
        <v/>
      </c>
      <c r="EP116" s="18" t="str">
        <f t="shared" si="60"/>
        <v/>
      </c>
      <c r="EQ116" s="18">
        <f t="shared" si="61"/>
        <v>1.9236666666666671</v>
      </c>
      <c r="ER116" s="18" t="str">
        <f t="shared" si="62"/>
        <v/>
      </c>
      <c r="ES116" s="18" t="str">
        <f t="shared" si="63"/>
        <v/>
      </c>
      <c r="ET116" s="18" t="str">
        <f t="shared" si="64"/>
        <v/>
      </c>
      <c r="EV116" s="86">
        <v>39356</v>
      </c>
      <c r="EW116" s="57">
        <f>IF(ISNA(VLOOKUP('per month Consensus'!$EV116,'5y averages Consensus'!$AG$9:$AK$36,'per month Consensus'!EW$2,FALSE)),"",VLOOKUP('per month Consensus'!$EV116,'5y averages Consensus'!$AG$9:$AK$36,'per month Consensus'!EW$2,FALSE))</f>
        <v>0</v>
      </c>
      <c r="EX116" s="48">
        <f>IF(ISNA(VLOOKUP('per month Consensus'!$EV116,'5y averages Consensus'!$AG$9:$AK$36,'per month Consensus'!EX$2,FALSE)),"",VLOOKUP('per month Consensus'!$EV116,'5y averages Consensus'!$AG$9:$AK$36,'per month Consensus'!EX$2,FALSE))</f>
        <v>1.9328237505092549</v>
      </c>
      <c r="EY116" s="48">
        <f>IF(ISNA(VLOOKUP('per month Consensus'!$EV116,'5y averages Consensus'!$AG$9:$AK$36,'per month Consensus'!EY$2,FALSE)),"",VLOOKUP('per month Consensus'!$EV116,'5y averages Consensus'!$AG$9:$AK$36,'per month Consensus'!EY$2,FALSE))</f>
        <v>0</v>
      </c>
      <c r="EZ116" s="49">
        <f>IF(ISNA(VLOOKUP('per month Consensus'!$EV116,'5y averages Consensus'!$AG$9:$AK$36,'per month Consensus'!EZ$2,FALSE)),"",VLOOKUP('per month Consensus'!$EV116,'5y averages Consensus'!$AG$9:$AK$36,'per month Consensus'!EZ$2,FALSE))</f>
        <v>0</v>
      </c>
      <c r="FB116" s="53" t="str">
        <f t="shared" si="65"/>
        <v/>
      </c>
      <c r="FC116" s="18">
        <f t="shared" si="66"/>
        <v>1.9328237505092549</v>
      </c>
      <c r="FD116" s="18" t="str">
        <f t="shared" si="67"/>
        <v/>
      </c>
      <c r="FE116" s="18" t="str">
        <f t="shared" si="68"/>
        <v/>
      </c>
    </row>
    <row r="117" spans="2:161" x14ac:dyDescent="0.25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CE117" s="14">
        <v>39387</v>
      </c>
      <c r="CF117" s="18" t="str">
        <f>IF(ISNA(VLOOKUP($CE117,'quarters Consensus'!$FV$9:$GC$60,'per month Consensus'!J$1,FALSE)),"",VLOOKUP($CE117,'quarters Consensus'!$FV$9:$GC$60,'per month Consensus'!J$1,FALSE))</f>
        <v/>
      </c>
      <c r="CG117" s="18" t="str">
        <f>IF(ISNA(VLOOKUP($CE117,'quarters Consensus'!$FV$9:$GC$60,'per month Consensus'!K$1,FALSE)),"",VLOOKUP($CE117,'quarters Consensus'!$FV$9:$GC$60,'per month Consensus'!K$1,FALSE))</f>
        <v/>
      </c>
      <c r="CH117" s="18" t="str">
        <f>IF(ISNA(VLOOKUP($CE117,'quarters Consensus'!$FV$9:$GC$60,'per month Consensus'!L$1,FALSE)),"",VLOOKUP($CE117,'quarters Consensus'!$FV$9:$GC$60,'per month Consensus'!L$1,FALSE))</f>
        <v/>
      </c>
      <c r="CI117" s="18" t="str">
        <f>IF(ISNA(VLOOKUP($CE117,'quarters Consensus'!$FV$9:$GC$60,'per month Consensus'!M$1,FALSE)),"",VLOOKUP($CE117,'quarters Consensus'!$FV$9:$GC$60,'per month Consensus'!M$1,FALSE))</f>
        <v/>
      </c>
      <c r="CJ117" s="18" t="str">
        <f>IF(ISNA(VLOOKUP($CE117,'quarters Consensus'!$FV$9:$GC$60,'per month Consensus'!N$1,FALSE)),"",VLOOKUP($CE117,'quarters Consensus'!$FV$9:$GC$60,'per month Consensus'!N$1,FALSE))</f>
        <v/>
      </c>
      <c r="CK117" s="18" t="str">
        <f>IF(ISNA(VLOOKUP($CE117,'quarters Consensus'!$FV$9:$GC$60,'per month Consensus'!O$1,FALSE)),"",VLOOKUP($CE117,'quarters Consensus'!$FV$9:$GC$60,'per month Consensus'!O$1,FALSE))</f>
        <v/>
      </c>
      <c r="CL117" s="18" t="str">
        <f>IF(ISNA(VLOOKUP($CE117,'quarters Consensus'!$FV$9:$GC$60,'per month Consensus'!P$1,FALSE)),"",VLOOKUP($CE117,'quarters Consensus'!$FV$9:$GC$60,'per month Consensus'!P$1,FALSE))</f>
        <v/>
      </c>
      <c r="CM117" s="18">
        <f>IF(ISNA(INDEX('annual Consensus'!$C$4:$AE$210,MATCH('per month Consensus'!$CE117,'annual Consensus'!$B$4:$B$210,0),MATCH('per month Consensus'!CM$4,'annual Consensus'!$C$3:$AE$3,0))),"",INDEX('annual Consensus'!$C$4:$AE$210,MATCH('per month Consensus'!$CE117,'annual Consensus'!$B$4:$B$210,0),MATCH('per month Consensus'!CM$4,'annual Consensus'!$C$3:$AE$3,0)))</f>
        <v>2.03832047490714</v>
      </c>
      <c r="CN117" s="18">
        <f>IF(ISNA(INDEX('annual Consensus'!$C$4:$AE$210,MATCH('per month Consensus'!$CE117,'annual Consensus'!$B$4:$B$210,0),MATCH('per month Consensus'!CN$4,'annual Consensus'!$C$3:$AE$3,0))),"",INDEX('annual Consensus'!$C$4:$AE$210,MATCH('per month Consensus'!$CE117,'annual Consensus'!$B$4:$B$210,0),MATCH('per month Consensus'!CN$4,'annual Consensus'!$C$3:$AE$3,0)))</f>
        <v>0</v>
      </c>
      <c r="CO117" s="18">
        <f>IF(ISNA(INDEX('annual Consensus'!$C$4:$AE$210,MATCH('per month Consensus'!$CE117,'annual Consensus'!$B$4:$B$210,0),MATCH('per month Consensus'!CO$4,'annual Consensus'!$C$3:$AE$3,0))),"",INDEX('annual Consensus'!$C$4:$AE$210,MATCH('per month Consensus'!$CE117,'annual Consensus'!$B$4:$B$210,0),MATCH('per month Consensus'!CO$4,'annual Consensus'!$C$3:$AE$3,0)))</f>
        <v>2.1481187454035489</v>
      </c>
      <c r="CP117" s="18">
        <f>IF(ISNA(INDEX('annual Consensus'!$C$4:$AE$210,MATCH('per month Consensus'!$CE117,'annual Consensus'!$B$4:$B$210,0),MATCH('per month Consensus'!CP$4,'annual Consensus'!$C$3:$AE$3,0))),"",INDEX('annual Consensus'!$C$4:$AE$210,MATCH('per month Consensus'!$CE117,'annual Consensus'!$B$4:$B$210,0),MATCH('per month Consensus'!CP$4,'annual Consensus'!$C$3:$AE$3,0)))</f>
        <v>0</v>
      </c>
      <c r="CQ117" s="18">
        <f>IF(ISNA(INDEX('annual Consensus'!$C$4:$AE$210,MATCH('per month Consensus'!$CE117,'annual Consensus'!$B$4:$B$210,0),MATCH('per month Consensus'!CQ$4,'annual Consensus'!$C$3:$AE$3,0))),"",INDEX('annual Consensus'!$C$4:$AE$210,MATCH('per month Consensus'!$CE117,'annual Consensus'!$B$4:$B$210,0),MATCH('per month Consensus'!CQ$4,'annual Consensus'!$C$3:$AE$3,0)))</f>
        <v>0</v>
      </c>
      <c r="CR117" s="18">
        <f>IF(ISNA(INDEX('annual Consensus'!$C$4:$AE$210,MATCH('per month Consensus'!$CE117,'annual Consensus'!$B$4:$B$210,0),MATCH('per month Consensus'!CR$4,'annual Consensus'!$C$3:$AE$3,0))),"",INDEX('annual Consensus'!$C$4:$AE$210,MATCH('per month Consensus'!$CE117,'annual Consensus'!$B$4:$B$210,0),MATCH('per month Consensus'!CR$4,'annual Consensus'!$C$3:$AE$3,0)))</f>
        <v>0</v>
      </c>
      <c r="CS117" s="18">
        <f>IF(ISNA(INDEX('annual Consensus'!$C$4:$AE$210,MATCH('per month Consensus'!$CE117,'annual Consensus'!$B$4:$B$210,0),MATCH('per month Consensus'!CS$4,'annual Consensus'!$C$3:$AE$3,0))),"",INDEX('annual Consensus'!$C$4:$AE$210,MATCH('per month Consensus'!$CE117,'annual Consensus'!$B$4:$B$210,0),MATCH('per month Consensus'!CS$4,'annual Consensus'!$C$3:$AE$3,0)))</f>
        <v>0</v>
      </c>
      <c r="CT117" s="18">
        <f>IF(ISNA(INDEX('annual Consensus'!$C$4:$AE$210,MATCH('per month Consensus'!$CE117,'annual Consensus'!$B$4:$B$210,0),MATCH('per month Consensus'!CT$4,'annual Consensus'!$C$3:$AE$3,0))),"",INDEX('annual Consensus'!$C$4:$AE$210,MATCH('per month Consensus'!$CE117,'annual Consensus'!$B$4:$B$210,0),MATCH('per month Consensus'!CT$4,'annual Consensus'!$C$3:$AE$3,0)))</f>
        <v>0</v>
      </c>
      <c r="CU117" s="18">
        <f>IF(ISNA(INDEX('annual Consensus'!$C$4:$AE$210,MATCH('per month Consensus'!$CE117,'annual Consensus'!$B$4:$B$210,0),MATCH('per month Consensus'!CU$4,'annual Consensus'!$C$3:$AE$3,0))),"",INDEX('annual Consensus'!$C$4:$AE$210,MATCH('per month Consensus'!$CE117,'annual Consensus'!$B$4:$B$210,0),MATCH('per month Consensus'!CU$4,'annual Consensus'!$C$3:$AE$3,0)))</f>
        <v>0</v>
      </c>
      <c r="CV117" s="18">
        <f>IF(ISNA(INDEX('annual Consensus'!$C$4:$AE$210,MATCH('per month Consensus'!$CE117,'annual Consensus'!$B$4:$B$210,0),MATCH('per month Consensus'!CV$4,'annual Consensus'!$C$3:$AE$3,0))),"",INDEX('annual Consensus'!$C$4:$AE$210,MATCH('per month Consensus'!$CE117,'annual Consensus'!$B$4:$B$210,0),MATCH('per month Consensus'!CV$4,'annual Consensus'!$C$3:$AE$3,0)))</f>
        <v>0</v>
      </c>
      <c r="CW117" s="18">
        <f>IF(ISNA(INDEX('annual Consensus'!$C$4:$AE$210,MATCH('per month Consensus'!$CE117,'annual Consensus'!$B$4:$B$210,0),MATCH('per month Consensus'!CW$4,'annual Consensus'!$C$3:$AE$3,0))),"",INDEX('annual Consensus'!$C$4:$AE$210,MATCH('per month Consensus'!$CE117,'annual Consensus'!$B$4:$B$210,0),MATCH('per month Consensus'!CW$4,'annual Consensus'!$C$3:$AE$3,0)))</f>
        <v>0</v>
      </c>
      <c r="CX117" s="18">
        <f>IF(ISNA(INDEX('annual Consensus'!$C$4:$AE$210,MATCH('per month Consensus'!$CE117,'annual Consensus'!$B$4:$B$210,0),MATCH('per month Consensus'!CX$4,'annual Consensus'!$C$3:$AE$3,0))),"",INDEX('annual Consensus'!$C$4:$AE$210,MATCH('per month Consensus'!$CE117,'annual Consensus'!$B$4:$B$210,0),MATCH('per month Consensus'!CX$4,'annual Consensus'!$C$3:$AE$3,0)))</f>
        <v>0</v>
      </c>
      <c r="CY117" s="18">
        <f>IF(ISNA(INDEX('annual Consensus'!$C$4:$AE$210,MATCH('per month Consensus'!$CE117,'annual Consensus'!$B$4:$B$210,0),MATCH('per month Consensus'!CY$4,'annual Consensus'!$C$3:$AE$3,0))),"",INDEX('annual Consensus'!$C$4:$AE$210,MATCH('per month Consensus'!$CE117,'annual Consensus'!$B$4:$B$210,0),MATCH('per month Consensus'!CY$4,'annual Consensus'!$C$3:$AE$3,0)))</f>
        <v>0</v>
      </c>
      <c r="CZ117" s="18">
        <f>IF(ISNA(INDEX('annual Consensus'!$C$4:$AE$210,MATCH('per month Consensus'!$CE117,'annual Consensus'!$B$4:$B$210,0),MATCH('per month Consensus'!CZ$4,'annual Consensus'!$C$3:$AE$3,0))),"",INDEX('annual Consensus'!$C$4:$AE$210,MATCH('per month Consensus'!$CE117,'annual Consensus'!$B$4:$B$210,0),MATCH('per month Consensus'!CZ$4,'annual Consensus'!$C$3:$AE$3,0)))</f>
        <v>0</v>
      </c>
      <c r="DA117" s="18">
        <f>IF(ISNA(INDEX('annual Consensus'!$C$4:$AE$210,MATCH('per month Consensus'!$CE117,'annual Consensus'!$B$4:$B$210,0),MATCH('per month Consensus'!DA$4,'annual Consensus'!$C$3:$AE$3,0))),"",INDEX('annual Consensus'!$C$4:$AE$210,MATCH('per month Consensus'!$CE117,'annual Consensus'!$B$4:$B$210,0),MATCH('per month Consensus'!DA$4,'annual Consensus'!$C$3:$AE$3,0)))</f>
        <v>0</v>
      </c>
      <c r="DB117" s="18">
        <f>IF(ISNA(INDEX('annual Consensus'!$C$4:$AE$210,MATCH('per month Consensus'!$CE117,'annual Consensus'!$B$4:$B$210,0),MATCH('per month Consensus'!DB$4,'annual Consensus'!$C$3:$AE$3,0))),"",INDEX('annual Consensus'!$C$4:$AE$210,MATCH('per month Consensus'!$CE117,'annual Consensus'!$B$4:$B$210,0),MATCH('per month Consensus'!DB$4,'annual Consensus'!$C$3:$AE$3,0)))</f>
        <v>0</v>
      </c>
      <c r="DC117" s="18">
        <f>IF(ISNA(INDEX('annual Consensus'!$C$4:$AE$210,MATCH('per month Consensus'!$CE117,'annual Consensus'!$B$4:$B$210,0),MATCH('per month Consensus'!DC$4,'annual Consensus'!$C$3:$AE$3,0))),"",INDEX('annual Consensus'!$C$4:$AE$210,MATCH('per month Consensus'!$CE117,'annual Consensus'!$B$4:$B$210,0),MATCH('per month Consensus'!DC$4,'annual Consensus'!$C$3:$AE$3,0)))</f>
        <v>0</v>
      </c>
      <c r="DD117" s="18">
        <f>IF(ISNA(INDEX('annual Consensus'!$C$4:$AE$210,MATCH('per month Consensus'!$CE117,'annual Consensus'!$B$4:$B$210,0),MATCH('per month Consensus'!DD$4,'annual Consensus'!$C$3:$AE$3,0))),"",INDEX('annual Consensus'!$C$4:$AE$210,MATCH('per month Consensus'!$CE117,'annual Consensus'!$B$4:$B$210,0),MATCH('per month Consensus'!DD$4,'annual Consensus'!$C$3:$AE$3,0)))</f>
        <v>0</v>
      </c>
      <c r="DE117" s="18">
        <f>IF(ISNA(INDEX('annual Consensus'!$C$4:$AE$210,MATCH('per month Consensus'!$CE117,'annual Consensus'!$B$4:$B$210,0),MATCH('per month Consensus'!DE$4,'annual Consensus'!$C$3:$AE$3,0))),"",INDEX('annual Consensus'!$C$4:$AE$210,MATCH('per month Consensus'!$CE117,'annual Consensus'!$B$4:$B$210,0),MATCH('per month Consensus'!DE$4,'annual Consensus'!$C$3:$AE$3,0)))</f>
        <v>0</v>
      </c>
      <c r="DF117" s="18">
        <f>IF(ISNA(INDEX('annual Consensus'!$C$4:$AE$210,MATCH('per month Consensus'!$CE117,'annual Consensus'!$B$4:$B$210,0),MATCH('per month Consensus'!DF$4,'annual Consensus'!$C$3:$AE$3,0))),"",INDEX('annual Consensus'!$C$4:$AE$210,MATCH('per month Consensus'!$CE117,'annual Consensus'!$B$4:$B$210,0),MATCH('per month Consensus'!DF$4,'annual Consensus'!$C$3:$AE$3,0)))</f>
        <v>0</v>
      </c>
      <c r="DG117" s="18">
        <f>IF(ISNA(INDEX('annual Consensus'!$C$4:$AE$210,MATCH('per month Consensus'!$CE117,'annual Consensus'!$B$4:$B$210,0),MATCH('per month Consensus'!DG$4,'annual Consensus'!$C$3:$AE$3,0))),"",INDEX('annual Consensus'!$C$4:$AE$210,MATCH('per month Consensus'!$CE117,'annual Consensus'!$B$4:$B$210,0),MATCH('per month Consensus'!DG$4,'annual Consensus'!$C$3:$AE$3,0)))</f>
        <v>0</v>
      </c>
      <c r="DH117" s="18">
        <f>IF(ISNA(INDEX('annual Consensus'!$C$4:$AE$210,MATCH('per month Consensus'!$CE117,'annual Consensus'!$B$4:$B$210,0),MATCH('per month Consensus'!DH$4,'annual Consensus'!$C$3:$AE$3,0))),"",INDEX('annual Consensus'!$C$4:$AE$210,MATCH('per month Consensus'!$CE117,'annual Consensus'!$B$4:$B$210,0),MATCH('per month Consensus'!DH$4,'annual Consensus'!$C$3:$AE$3,0)))</f>
        <v>0</v>
      </c>
      <c r="DI117" s="18">
        <f>IF(ISNA(INDEX('annual Consensus'!$C$4:$AE$210,MATCH('per month Consensus'!$CE117,'annual Consensus'!$B$4:$B$210,0),MATCH('per month Consensus'!DI$4,'annual Consensus'!$C$3:$AE$3,0))),"",INDEX('annual Consensus'!$C$4:$AE$210,MATCH('per month Consensus'!$CE117,'annual Consensus'!$B$4:$B$210,0),MATCH('per month Consensus'!DI$4,'annual Consensus'!$C$3:$AE$3,0)))</f>
        <v>0</v>
      </c>
      <c r="DJ117" s="18">
        <f>IF(ISNA(INDEX('annual Consensus'!$C$4:$AE$210,MATCH('per month Consensus'!$CE117,'annual Consensus'!$B$4:$B$210,0),MATCH('per month Consensus'!DJ$4,'annual Consensus'!$C$3:$AE$3,0))),"",INDEX('annual Consensus'!$C$4:$AE$210,MATCH('per month Consensus'!$CE117,'annual Consensus'!$B$4:$B$210,0),MATCH('per month Consensus'!DJ$4,'annual Consensus'!$C$3:$AE$3,0)))</f>
        <v>0</v>
      </c>
      <c r="DK117" s="18">
        <f>IF(ISNA(INDEX('annual Consensus'!$C$4:$AE$210,MATCH('per month Consensus'!$CE117,'annual Consensus'!$B$4:$B$210,0),MATCH('per month Consensus'!DK$4,'annual Consensus'!$C$3:$AE$3,0))),"",INDEX('annual Consensus'!$C$4:$AE$210,MATCH('per month Consensus'!$CE117,'annual Consensus'!$B$4:$B$210,0),MATCH('per month Consensus'!DK$4,'annual Consensus'!$C$3:$AE$3,0)))</f>
        <v>0</v>
      </c>
      <c r="DL117" s="18">
        <f>IF(ISNA(INDEX('annual Consensus'!$C$4:$AE$210,MATCH('per month Consensus'!$CE117,'annual Consensus'!$B$4:$B$210,0),MATCH('per month Consensus'!DL$4,'annual Consensus'!$C$3:$AE$3,0))),"",INDEX('annual Consensus'!$C$4:$AE$210,MATCH('per month Consensus'!$CE117,'annual Consensus'!$B$4:$B$210,0),MATCH('per month Consensus'!DL$4,'annual Consensus'!$C$3:$AE$3,0)))</f>
        <v>0</v>
      </c>
      <c r="DM117" s="18">
        <f>IF(ISNA(INDEX('annual Consensus'!$C$4:$AE$210,MATCH('per month Consensus'!$CE117,'annual Consensus'!$B$4:$B$210,0),MATCH('per month Consensus'!DM$4,'annual Consensus'!$C$3:$AE$3,0))),"",INDEX('annual Consensus'!$C$4:$AE$210,MATCH('per month Consensus'!$CE117,'annual Consensus'!$B$4:$B$210,0),MATCH('per month Consensus'!DM$4,'annual Consensus'!$C$3:$AE$3,0)))</f>
        <v>0</v>
      </c>
      <c r="DN117" s="18">
        <f>IF(ISNA(INDEX('annual Consensus'!$C$4:$AE$210,MATCH('per month Consensus'!$CE117,'annual Consensus'!$B$4:$B$210,0),MATCH('per month Consensus'!DN$4,'annual Consensus'!$C$3:$AE$3,0))),"",INDEX('annual Consensus'!$C$4:$AE$210,MATCH('per month Consensus'!$CE117,'annual Consensus'!$B$4:$B$210,0),MATCH('per month Consensus'!DN$4,'annual Consensus'!$C$3:$AE$3,0)))</f>
        <v>0</v>
      </c>
      <c r="DO117" s="18">
        <f>IF(ISNA(INDEX('annual Consensus'!$C$4:$AE$210,MATCH('per month Consensus'!$CE117,'annual Consensus'!$B$4:$B$210,0),MATCH('per month Consensus'!DO$4,'annual Consensus'!$C$3:$AE$3,0))),"",INDEX('annual Consensus'!$C$4:$AE$210,MATCH('per month Consensus'!$CE117,'annual Consensus'!$B$4:$B$210,0),MATCH('per month Consensus'!DO$4,'annual Consensus'!$C$3:$AE$3,0)))</f>
        <v>0</v>
      </c>
      <c r="DR117" s="18">
        <f t="shared" si="36"/>
        <v>2.03832047490714</v>
      </c>
      <c r="DS117" s="18" t="str">
        <f t="shared" si="37"/>
        <v/>
      </c>
      <c r="DT117" s="18">
        <f t="shared" si="38"/>
        <v>2.1481187454035489</v>
      </c>
      <c r="DU117" s="18" t="str">
        <f t="shared" si="39"/>
        <v/>
      </c>
      <c r="DV117" s="18" t="str">
        <f t="shared" si="40"/>
        <v/>
      </c>
      <c r="DW117" s="18" t="str">
        <f t="shared" si="41"/>
        <v/>
      </c>
      <c r="DX117" s="18" t="str">
        <f t="shared" si="42"/>
        <v/>
      </c>
      <c r="DY117" s="18" t="str">
        <f t="shared" si="43"/>
        <v/>
      </c>
      <c r="DZ117" s="18" t="str">
        <f t="shared" si="44"/>
        <v/>
      </c>
      <c r="EA117" s="18" t="str">
        <f t="shared" si="45"/>
        <v/>
      </c>
      <c r="EB117" s="18" t="str">
        <f t="shared" si="46"/>
        <v/>
      </c>
      <c r="EC117" s="18" t="str">
        <f t="shared" si="47"/>
        <v/>
      </c>
      <c r="ED117" s="18" t="str">
        <f t="shared" si="48"/>
        <v/>
      </c>
      <c r="EE117" s="18" t="str">
        <f t="shared" si="49"/>
        <v/>
      </c>
      <c r="EF117" s="18" t="str">
        <f t="shared" si="50"/>
        <v/>
      </c>
      <c r="EG117" s="18" t="str">
        <f t="shared" si="51"/>
        <v/>
      </c>
      <c r="EH117" s="18" t="str">
        <f t="shared" si="52"/>
        <v/>
      </c>
      <c r="EI117" s="18" t="str">
        <f t="shared" si="53"/>
        <v/>
      </c>
      <c r="EJ117" s="18" t="str">
        <f t="shared" si="54"/>
        <v/>
      </c>
      <c r="EK117" s="18" t="str">
        <f t="shared" si="55"/>
        <v/>
      </c>
      <c r="EL117" s="18" t="str">
        <f t="shared" si="56"/>
        <v/>
      </c>
      <c r="EM117" s="18" t="str">
        <f t="shared" si="57"/>
        <v/>
      </c>
      <c r="EN117" s="18" t="str">
        <f t="shared" si="58"/>
        <v/>
      </c>
      <c r="EO117" s="18" t="str">
        <f t="shared" si="59"/>
        <v/>
      </c>
      <c r="EP117" s="18" t="str">
        <f t="shared" si="60"/>
        <v/>
      </c>
      <c r="EQ117" s="18" t="str">
        <f t="shared" si="61"/>
        <v/>
      </c>
      <c r="ER117" s="18" t="str">
        <f t="shared" si="62"/>
        <v/>
      </c>
      <c r="ES117" s="18" t="str">
        <f t="shared" si="63"/>
        <v/>
      </c>
      <c r="ET117" s="18" t="str">
        <f t="shared" si="64"/>
        <v/>
      </c>
      <c r="EV117" s="86">
        <v>39387</v>
      </c>
      <c r="EW117" s="57" t="str">
        <f>IF(ISNA(VLOOKUP('per month Consensus'!$EV117,'5y averages Consensus'!$AG$9:$AK$36,'per month Consensus'!EW$2,FALSE)),"",VLOOKUP('per month Consensus'!$EV117,'5y averages Consensus'!$AG$9:$AK$36,'per month Consensus'!EW$2,FALSE))</f>
        <v/>
      </c>
      <c r="EX117" s="48" t="str">
        <f>IF(ISNA(VLOOKUP('per month Consensus'!$EV117,'5y averages Consensus'!$AG$9:$AK$36,'per month Consensus'!EX$2,FALSE)),"",VLOOKUP('per month Consensus'!$EV117,'5y averages Consensus'!$AG$9:$AK$36,'per month Consensus'!EX$2,FALSE))</f>
        <v/>
      </c>
      <c r="EY117" s="48" t="str">
        <f>IF(ISNA(VLOOKUP('per month Consensus'!$EV117,'5y averages Consensus'!$AG$9:$AK$36,'per month Consensus'!EY$2,FALSE)),"",VLOOKUP('per month Consensus'!$EV117,'5y averages Consensus'!$AG$9:$AK$36,'per month Consensus'!EY$2,FALSE))</f>
        <v/>
      </c>
      <c r="EZ117" s="49" t="str">
        <f>IF(ISNA(VLOOKUP('per month Consensus'!$EV117,'5y averages Consensus'!$AG$9:$AK$36,'per month Consensus'!EZ$2,FALSE)),"",VLOOKUP('per month Consensus'!$EV117,'5y averages Consensus'!$AG$9:$AK$36,'per month Consensus'!EZ$2,FALSE))</f>
        <v/>
      </c>
      <c r="FB117" s="53" t="str">
        <f t="shared" si="65"/>
        <v/>
      </c>
      <c r="FC117" s="18" t="str">
        <f t="shared" si="66"/>
        <v/>
      </c>
      <c r="FD117" s="18" t="str">
        <f t="shared" si="67"/>
        <v/>
      </c>
      <c r="FE117" s="18" t="str">
        <f t="shared" si="68"/>
        <v/>
      </c>
    </row>
    <row r="118" spans="2:161" x14ac:dyDescent="0.25">
      <c r="C118" s="31" t="s">
        <v>309</v>
      </c>
      <c r="D118" s="31">
        <v>6</v>
      </c>
      <c r="E118" s="31">
        <f>D118+12</f>
        <v>18</v>
      </c>
      <c r="F118" s="31">
        <f t="shared" ref="F118:H118" si="69">E118+12</f>
        <v>30</v>
      </c>
      <c r="G118" s="31">
        <f t="shared" si="69"/>
        <v>42</v>
      </c>
      <c r="H118" s="31">
        <f t="shared" si="69"/>
        <v>54</v>
      </c>
      <c r="I118" s="5"/>
      <c r="J118" s="27"/>
      <c r="K118" s="5"/>
      <c r="L118" s="5"/>
      <c r="M118" s="5"/>
      <c r="N118" s="5"/>
      <c r="CE118" s="14">
        <v>39417</v>
      </c>
      <c r="CF118" s="18">
        <f>IF(ISNA(VLOOKUP($CE118,'quarters Consensus'!$FV$9:$GC$60,'per month Consensus'!J$1,FALSE)),"",VLOOKUP($CE118,'quarters Consensus'!$FV$9:$GC$60,'per month Consensus'!J$1,FALSE))</f>
        <v>2.8</v>
      </c>
      <c r="CG118" s="18">
        <f>IF(ISNA(VLOOKUP($CE118,'quarters Consensus'!$FV$9:$GC$60,'per month Consensus'!K$1,FALSE)),"",VLOOKUP($CE118,'quarters Consensus'!$FV$9:$GC$60,'per month Consensus'!K$1,FALSE))</f>
        <v>2.4</v>
      </c>
      <c r="CH118" s="18">
        <f>IF(ISNA(VLOOKUP($CE118,'quarters Consensus'!$FV$9:$GC$60,'per month Consensus'!L$1,FALSE)),"",VLOOKUP($CE118,'quarters Consensus'!$FV$9:$GC$60,'per month Consensus'!L$1,FALSE))</f>
        <v>2.4</v>
      </c>
      <c r="CI118" s="18">
        <f>IF(ISNA(VLOOKUP($CE118,'quarters Consensus'!$FV$9:$GC$60,'per month Consensus'!M$1,FALSE)),"",VLOOKUP($CE118,'quarters Consensus'!$FV$9:$GC$60,'per month Consensus'!M$1,FALSE))</f>
        <v>1.8</v>
      </c>
      <c r="CJ118" s="18">
        <f>IF(ISNA(VLOOKUP($CE118,'quarters Consensus'!$FV$9:$GC$60,'per month Consensus'!N$1,FALSE)),"",VLOOKUP($CE118,'quarters Consensus'!$FV$9:$GC$60,'per month Consensus'!N$1,FALSE))</f>
        <v>1.8</v>
      </c>
      <c r="CK118" s="18">
        <f>IF(ISNA(VLOOKUP($CE118,'quarters Consensus'!$FV$9:$GC$60,'per month Consensus'!O$1,FALSE)),"",VLOOKUP($CE118,'quarters Consensus'!$FV$9:$GC$60,'per month Consensus'!O$1,FALSE))</f>
        <v>1.8</v>
      </c>
      <c r="CL118" s="18"/>
      <c r="CM118" s="18">
        <f>IF(ISNA(INDEX('annual Consensus'!$C$4:$AE$210,MATCH('per month Consensus'!$CE118,'annual Consensus'!$B$4:$B$210,0),MATCH('per month Consensus'!CM$4,'annual Consensus'!$C$3:$AE$3,0))),"",INDEX('annual Consensus'!$C$4:$AE$210,MATCH('per month Consensus'!$CE118,'annual Consensus'!$B$4:$B$210,0),MATCH('per month Consensus'!CM$4,'annual Consensus'!$C$3:$AE$3,0)))</f>
        <v>2.097391425449648</v>
      </c>
      <c r="CN118" s="18">
        <f>IF(ISNA(INDEX('annual Consensus'!$C$4:$AE$210,MATCH('per month Consensus'!$CE118,'annual Consensus'!$B$4:$B$210,0),MATCH('per month Consensus'!CN$4,'annual Consensus'!$C$3:$AE$3,0))),"",INDEX('annual Consensus'!$C$4:$AE$210,MATCH('per month Consensus'!$CE118,'annual Consensus'!$B$4:$B$210,0),MATCH('per month Consensus'!CN$4,'annual Consensus'!$C$3:$AE$3,0)))</f>
        <v>2.2688046726517199</v>
      </c>
      <c r="CO118" s="18">
        <f>IF(ISNA(INDEX('annual Consensus'!$C$4:$AE$210,MATCH('per month Consensus'!$CE118,'annual Consensus'!$B$4:$B$210,0),MATCH('per month Consensus'!CO$4,'annual Consensus'!$C$3:$AE$3,0))),"",INDEX('annual Consensus'!$C$4:$AE$210,MATCH('per month Consensus'!$CE118,'annual Consensus'!$B$4:$B$210,0),MATCH('per month Consensus'!CO$4,'annual Consensus'!$C$3:$AE$3,0)))</f>
        <v>0</v>
      </c>
      <c r="CP118" s="18">
        <f>IF(ISNA(INDEX('annual Consensus'!$C$4:$AE$210,MATCH('per month Consensus'!$CE118,'annual Consensus'!$B$4:$B$210,0),MATCH('per month Consensus'!CP$4,'annual Consensus'!$C$3:$AE$3,0))),"",INDEX('annual Consensus'!$C$4:$AE$210,MATCH('per month Consensus'!$CE118,'annual Consensus'!$B$4:$B$210,0),MATCH('per month Consensus'!CP$4,'annual Consensus'!$C$3:$AE$3,0)))</f>
        <v>0</v>
      </c>
      <c r="CQ118" s="18">
        <f>IF(ISNA(INDEX('annual Consensus'!$C$4:$AE$210,MATCH('per month Consensus'!$CE118,'annual Consensus'!$B$4:$B$210,0),MATCH('per month Consensus'!CQ$4,'annual Consensus'!$C$3:$AE$3,0))),"",INDEX('annual Consensus'!$C$4:$AE$210,MATCH('per month Consensus'!$CE118,'annual Consensus'!$B$4:$B$210,0),MATCH('per month Consensus'!CQ$4,'annual Consensus'!$C$3:$AE$3,0)))</f>
        <v>0</v>
      </c>
      <c r="CR118" s="18">
        <f>IF(ISNA(INDEX('annual Consensus'!$C$4:$AE$210,MATCH('per month Consensus'!$CE118,'annual Consensus'!$B$4:$B$210,0),MATCH('per month Consensus'!CR$4,'annual Consensus'!$C$3:$AE$3,0))),"",INDEX('annual Consensus'!$C$4:$AE$210,MATCH('per month Consensus'!$CE118,'annual Consensus'!$B$4:$B$210,0),MATCH('per month Consensus'!CR$4,'annual Consensus'!$C$3:$AE$3,0)))</f>
        <v>0</v>
      </c>
      <c r="CS118" s="18">
        <f>IF(ISNA(INDEX('annual Consensus'!$C$4:$AE$210,MATCH('per month Consensus'!$CE118,'annual Consensus'!$B$4:$B$210,0),MATCH('per month Consensus'!CS$4,'annual Consensus'!$C$3:$AE$3,0))),"",INDEX('annual Consensus'!$C$4:$AE$210,MATCH('per month Consensus'!$CE118,'annual Consensus'!$B$4:$B$210,0),MATCH('per month Consensus'!CS$4,'annual Consensus'!$C$3:$AE$3,0)))</f>
        <v>0</v>
      </c>
      <c r="CT118" s="18">
        <f>IF(ISNA(INDEX('annual Consensus'!$C$4:$AE$210,MATCH('per month Consensus'!$CE118,'annual Consensus'!$B$4:$B$210,0),MATCH('per month Consensus'!CT$4,'annual Consensus'!$C$3:$AE$3,0))),"",INDEX('annual Consensus'!$C$4:$AE$210,MATCH('per month Consensus'!$CE118,'annual Consensus'!$B$4:$B$210,0),MATCH('per month Consensus'!CT$4,'annual Consensus'!$C$3:$AE$3,0)))</f>
        <v>0</v>
      </c>
      <c r="CU118" s="18">
        <f>IF(ISNA(INDEX('annual Consensus'!$C$4:$AE$210,MATCH('per month Consensus'!$CE118,'annual Consensus'!$B$4:$B$210,0),MATCH('per month Consensus'!CU$4,'annual Consensus'!$C$3:$AE$3,0))),"",INDEX('annual Consensus'!$C$4:$AE$210,MATCH('per month Consensus'!$CE118,'annual Consensus'!$B$4:$B$210,0),MATCH('per month Consensus'!CU$4,'annual Consensus'!$C$3:$AE$3,0)))</f>
        <v>0</v>
      </c>
      <c r="CV118" s="18">
        <f>IF(ISNA(INDEX('annual Consensus'!$C$4:$AE$210,MATCH('per month Consensus'!$CE118,'annual Consensus'!$B$4:$B$210,0),MATCH('per month Consensus'!CV$4,'annual Consensus'!$C$3:$AE$3,0))),"",INDEX('annual Consensus'!$C$4:$AE$210,MATCH('per month Consensus'!$CE118,'annual Consensus'!$B$4:$B$210,0),MATCH('per month Consensus'!CV$4,'annual Consensus'!$C$3:$AE$3,0)))</f>
        <v>0</v>
      </c>
      <c r="CW118" s="18">
        <f>IF(ISNA(INDEX('annual Consensus'!$C$4:$AE$210,MATCH('per month Consensus'!$CE118,'annual Consensus'!$B$4:$B$210,0),MATCH('per month Consensus'!CW$4,'annual Consensus'!$C$3:$AE$3,0))),"",INDEX('annual Consensus'!$C$4:$AE$210,MATCH('per month Consensus'!$CE118,'annual Consensus'!$B$4:$B$210,0),MATCH('per month Consensus'!CW$4,'annual Consensus'!$C$3:$AE$3,0)))</f>
        <v>0</v>
      </c>
      <c r="CX118" s="18">
        <f>IF(ISNA(INDEX('annual Consensus'!$C$4:$AE$210,MATCH('per month Consensus'!$CE118,'annual Consensus'!$B$4:$B$210,0),MATCH('per month Consensus'!CX$4,'annual Consensus'!$C$3:$AE$3,0))),"",INDEX('annual Consensus'!$C$4:$AE$210,MATCH('per month Consensus'!$CE118,'annual Consensus'!$B$4:$B$210,0),MATCH('per month Consensus'!CX$4,'annual Consensus'!$C$3:$AE$3,0)))</f>
        <v>0</v>
      </c>
      <c r="CY118" s="18">
        <f>IF(ISNA(INDEX('annual Consensus'!$C$4:$AE$210,MATCH('per month Consensus'!$CE118,'annual Consensus'!$B$4:$B$210,0),MATCH('per month Consensus'!CY$4,'annual Consensus'!$C$3:$AE$3,0))),"",INDEX('annual Consensus'!$C$4:$AE$210,MATCH('per month Consensus'!$CE118,'annual Consensus'!$B$4:$B$210,0),MATCH('per month Consensus'!CY$4,'annual Consensus'!$C$3:$AE$3,0)))</f>
        <v>0</v>
      </c>
      <c r="CZ118" s="18">
        <f>IF(ISNA(INDEX('annual Consensus'!$C$4:$AE$210,MATCH('per month Consensus'!$CE118,'annual Consensus'!$B$4:$B$210,0),MATCH('per month Consensus'!CZ$4,'annual Consensus'!$C$3:$AE$3,0))),"",INDEX('annual Consensus'!$C$4:$AE$210,MATCH('per month Consensus'!$CE118,'annual Consensus'!$B$4:$B$210,0),MATCH('per month Consensus'!CZ$4,'annual Consensus'!$C$3:$AE$3,0)))</f>
        <v>0</v>
      </c>
      <c r="DA118" s="18">
        <f>IF(ISNA(INDEX('annual Consensus'!$C$4:$AE$210,MATCH('per month Consensus'!$CE118,'annual Consensus'!$B$4:$B$210,0),MATCH('per month Consensus'!DA$4,'annual Consensus'!$C$3:$AE$3,0))),"",INDEX('annual Consensus'!$C$4:$AE$210,MATCH('per month Consensus'!$CE118,'annual Consensus'!$B$4:$B$210,0),MATCH('per month Consensus'!DA$4,'annual Consensus'!$C$3:$AE$3,0)))</f>
        <v>0</v>
      </c>
      <c r="DB118" s="18">
        <f>IF(ISNA(INDEX('annual Consensus'!$C$4:$AE$210,MATCH('per month Consensus'!$CE118,'annual Consensus'!$B$4:$B$210,0),MATCH('per month Consensus'!DB$4,'annual Consensus'!$C$3:$AE$3,0))),"",INDEX('annual Consensus'!$C$4:$AE$210,MATCH('per month Consensus'!$CE118,'annual Consensus'!$B$4:$B$210,0),MATCH('per month Consensus'!DB$4,'annual Consensus'!$C$3:$AE$3,0)))</f>
        <v>0</v>
      </c>
      <c r="DC118" s="18">
        <f>IF(ISNA(INDEX('annual Consensus'!$C$4:$AE$210,MATCH('per month Consensus'!$CE118,'annual Consensus'!$B$4:$B$210,0),MATCH('per month Consensus'!DC$4,'annual Consensus'!$C$3:$AE$3,0))),"",INDEX('annual Consensus'!$C$4:$AE$210,MATCH('per month Consensus'!$CE118,'annual Consensus'!$B$4:$B$210,0),MATCH('per month Consensus'!DC$4,'annual Consensus'!$C$3:$AE$3,0)))</f>
        <v>0</v>
      </c>
      <c r="DD118" s="18">
        <f>IF(ISNA(INDEX('annual Consensus'!$C$4:$AE$210,MATCH('per month Consensus'!$CE118,'annual Consensus'!$B$4:$B$210,0),MATCH('per month Consensus'!DD$4,'annual Consensus'!$C$3:$AE$3,0))),"",INDEX('annual Consensus'!$C$4:$AE$210,MATCH('per month Consensus'!$CE118,'annual Consensus'!$B$4:$B$210,0),MATCH('per month Consensus'!DD$4,'annual Consensus'!$C$3:$AE$3,0)))</f>
        <v>0</v>
      </c>
      <c r="DE118" s="18">
        <f>IF(ISNA(INDEX('annual Consensus'!$C$4:$AE$210,MATCH('per month Consensus'!$CE118,'annual Consensus'!$B$4:$B$210,0),MATCH('per month Consensus'!DE$4,'annual Consensus'!$C$3:$AE$3,0))),"",INDEX('annual Consensus'!$C$4:$AE$210,MATCH('per month Consensus'!$CE118,'annual Consensus'!$B$4:$B$210,0),MATCH('per month Consensus'!DE$4,'annual Consensus'!$C$3:$AE$3,0)))</f>
        <v>0</v>
      </c>
      <c r="DF118" s="18">
        <f>IF(ISNA(INDEX('annual Consensus'!$C$4:$AE$210,MATCH('per month Consensus'!$CE118,'annual Consensus'!$B$4:$B$210,0),MATCH('per month Consensus'!DF$4,'annual Consensus'!$C$3:$AE$3,0))),"",INDEX('annual Consensus'!$C$4:$AE$210,MATCH('per month Consensus'!$CE118,'annual Consensus'!$B$4:$B$210,0),MATCH('per month Consensus'!DF$4,'annual Consensus'!$C$3:$AE$3,0)))</f>
        <v>0</v>
      </c>
      <c r="DG118" s="18">
        <f>IF(ISNA(INDEX('annual Consensus'!$C$4:$AE$210,MATCH('per month Consensus'!$CE118,'annual Consensus'!$B$4:$B$210,0),MATCH('per month Consensus'!DG$4,'annual Consensus'!$C$3:$AE$3,0))),"",INDEX('annual Consensus'!$C$4:$AE$210,MATCH('per month Consensus'!$CE118,'annual Consensus'!$B$4:$B$210,0),MATCH('per month Consensus'!DG$4,'annual Consensus'!$C$3:$AE$3,0)))</f>
        <v>0</v>
      </c>
      <c r="DH118" s="18">
        <f>IF(ISNA(INDEX('annual Consensus'!$C$4:$AE$210,MATCH('per month Consensus'!$CE118,'annual Consensus'!$B$4:$B$210,0),MATCH('per month Consensus'!DH$4,'annual Consensus'!$C$3:$AE$3,0))),"",INDEX('annual Consensus'!$C$4:$AE$210,MATCH('per month Consensus'!$CE118,'annual Consensus'!$B$4:$B$210,0),MATCH('per month Consensus'!DH$4,'annual Consensus'!$C$3:$AE$3,0)))</f>
        <v>0</v>
      </c>
      <c r="DI118" s="18">
        <f>IF(ISNA(INDEX('annual Consensus'!$C$4:$AE$210,MATCH('per month Consensus'!$CE118,'annual Consensus'!$B$4:$B$210,0),MATCH('per month Consensus'!DI$4,'annual Consensus'!$C$3:$AE$3,0))),"",INDEX('annual Consensus'!$C$4:$AE$210,MATCH('per month Consensus'!$CE118,'annual Consensus'!$B$4:$B$210,0),MATCH('per month Consensus'!DI$4,'annual Consensus'!$C$3:$AE$3,0)))</f>
        <v>0</v>
      </c>
      <c r="DJ118" s="18">
        <f>IF(ISNA(INDEX('annual Consensus'!$C$4:$AE$210,MATCH('per month Consensus'!$CE118,'annual Consensus'!$B$4:$B$210,0),MATCH('per month Consensus'!DJ$4,'annual Consensus'!$C$3:$AE$3,0))),"",INDEX('annual Consensus'!$C$4:$AE$210,MATCH('per month Consensus'!$CE118,'annual Consensus'!$B$4:$B$210,0),MATCH('per month Consensus'!DJ$4,'annual Consensus'!$C$3:$AE$3,0)))</f>
        <v>0</v>
      </c>
      <c r="DK118" s="18">
        <f>IF(ISNA(INDEX('annual Consensus'!$C$4:$AE$210,MATCH('per month Consensus'!$CE118,'annual Consensus'!$B$4:$B$210,0),MATCH('per month Consensus'!DK$4,'annual Consensus'!$C$3:$AE$3,0))),"",INDEX('annual Consensus'!$C$4:$AE$210,MATCH('per month Consensus'!$CE118,'annual Consensus'!$B$4:$B$210,0),MATCH('per month Consensus'!DK$4,'annual Consensus'!$C$3:$AE$3,0)))</f>
        <v>0</v>
      </c>
      <c r="DL118" s="18">
        <f>IF(ISNA(INDEX('annual Consensus'!$C$4:$AE$210,MATCH('per month Consensus'!$CE118,'annual Consensus'!$B$4:$B$210,0),MATCH('per month Consensus'!DL$4,'annual Consensus'!$C$3:$AE$3,0))),"",INDEX('annual Consensus'!$C$4:$AE$210,MATCH('per month Consensus'!$CE118,'annual Consensus'!$B$4:$B$210,0),MATCH('per month Consensus'!DL$4,'annual Consensus'!$C$3:$AE$3,0)))</f>
        <v>0</v>
      </c>
      <c r="DM118" s="18">
        <f>IF(ISNA(INDEX('annual Consensus'!$C$4:$AE$210,MATCH('per month Consensus'!$CE118,'annual Consensus'!$B$4:$B$210,0),MATCH('per month Consensus'!DM$4,'annual Consensus'!$C$3:$AE$3,0))),"",INDEX('annual Consensus'!$C$4:$AE$210,MATCH('per month Consensus'!$CE118,'annual Consensus'!$B$4:$B$210,0),MATCH('per month Consensus'!DM$4,'annual Consensus'!$C$3:$AE$3,0)))</f>
        <v>0</v>
      </c>
      <c r="DN118" s="18">
        <f>IF(ISNA(INDEX('annual Consensus'!$C$4:$AE$210,MATCH('per month Consensus'!$CE118,'annual Consensus'!$B$4:$B$210,0),MATCH('per month Consensus'!DN$4,'annual Consensus'!$C$3:$AE$3,0))),"",INDEX('annual Consensus'!$C$4:$AE$210,MATCH('per month Consensus'!$CE118,'annual Consensus'!$B$4:$B$210,0),MATCH('per month Consensus'!DN$4,'annual Consensus'!$C$3:$AE$3,0)))</f>
        <v>0</v>
      </c>
      <c r="DO118" s="18">
        <f>IF(ISNA(INDEX('annual Consensus'!$C$4:$AE$210,MATCH('per month Consensus'!$CE118,'annual Consensus'!$B$4:$B$210,0),MATCH('per month Consensus'!DO$4,'annual Consensus'!$C$3:$AE$3,0))),"",INDEX('annual Consensus'!$C$4:$AE$210,MATCH('per month Consensus'!$CE118,'annual Consensus'!$B$4:$B$210,0),MATCH('per month Consensus'!DO$4,'annual Consensus'!$C$3:$AE$3,0)))</f>
        <v>0</v>
      </c>
      <c r="DR118" s="18">
        <f t="shared" si="36"/>
        <v>2.097391425449648</v>
      </c>
      <c r="DS118" s="18">
        <f t="shared" si="37"/>
        <v>2.2688046726517199</v>
      </c>
      <c r="DT118" s="18" t="str">
        <f t="shared" si="38"/>
        <v/>
      </c>
      <c r="DU118" s="18" t="str">
        <f t="shared" si="39"/>
        <v/>
      </c>
      <c r="DV118" s="18" t="str">
        <f t="shared" si="40"/>
        <v/>
      </c>
      <c r="DW118" s="18" t="str">
        <f t="shared" si="41"/>
        <v/>
      </c>
      <c r="DX118" s="18" t="str">
        <f t="shared" si="42"/>
        <v/>
      </c>
      <c r="DY118" s="18" t="str">
        <f t="shared" si="43"/>
        <v/>
      </c>
      <c r="DZ118" s="18" t="str">
        <f t="shared" si="44"/>
        <v/>
      </c>
      <c r="EA118" s="18" t="str">
        <f t="shared" si="45"/>
        <v/>
      </c>
      <c r="EB118" s="18" t="str">
        <f t="shared" si="46"/>
        <v/>
      </c>
      <c r="EC118" s="18" t="str">
        <f t="shared" si="47"/>
        <v/>
      </c>
      <c r="ED118" s="18" t="str">
        <f t="shared" si="48"/>
        <v/>
      </c>
      <c r="EE118" s="18" t="str">
        <f t="shared" si="49"/>
        <v/>
      </c>
      <c r="EF118" s="18" t="str">
        <f t="shared" si="50"/>
        <v/>
      </c>
      <c r="EG118" s="18" t="str">
        <f t="shared" si="51"/>
        <v/>
      </c>
      <c r="EH118" s="18" t="str">
        <f t="shared" si="52"/>
        <v/>
      </c>
      <c r="EI118" s="18" t="str">
        <f t="shared" si="53"/>
        <v/>
      </c>
      <c r="EJ118" s="18" t="str">
        <f t="shared" si="54"/>
        <v/>
      </c>
      <c r="EK118" s="18" t="str">
        <f t="shared" si="55"/>
        <v/>
      </c>
      <c r="EL118" s="18" t="str">
        <f t="shared" si="56"/>
        <v/>
      </c>
      <c r="EM118" s="18" t="str">
        <f t="shared" si="57"/>
        <v/>
      </c>
      <c r="EN118" s="18" t="str">
        <f t="shared" si="58"/>
        <v/>
      </c>
      <c r="EO118" s="18" t="str">
        <f t="shared" si="59"/>
        <v/>
      </c>
      <c r="EP118" s="18" t="str">
        <f t="shared" si="60"/>
        <v/>
      </c>
      <c r="EQ118" s="18" t="str">
        <f t="shared" si="61"/>
        <v/>
      </c>
      <c r="ER118" s="18" t="str">
        <f t="shared" si="62"/>
        <v/>
      </c>
      <c r="ES118" s="18" t="str">
        <f t="shared" si="63"/>
        <v/>
      </c>
      <c r="ET118" s="18" t="str">
        <f t="shared" si="64"/>
        <v/>
      </c>
      <c r="EV118" s="86">
        <v>39417</v>
      </c>
      <c r="EW118" s="57" t="str">
        <f>IF(ISNA(VLOOKUP('per month Consensus'!$EV118,'5y averages Consensus'!$AG$9:$AK$36,'per month Consensus'!EW$2,FALSE)),"",VLOOKUP('per month Consensus'!$EV118,'5y averages Consensus'!$AG$9:$AK$36,'per month Consensus'!EW$2,FALSE))</f>
        <v/>
      </c>
      <c r="EX118" s="48" t="str">
        <f>IF(ISNA(VLOOKUP('per month Consensus'!$EV118,'5y averages Consensus'!$AG$9:$AK$36,'per month Consensus'!EX$2,FALSE)),"",VLOOKUP('per month Consensus'!$EV118,'5y averages Consensus'!$AG$9:$AK$36,'per month Consensus'!EX$2,FALSE))</f>
        <v/>
      </c>
      <c r="EY118" s="48" t="str">
        <f>IF(ISNA(VLOOKUP('per month Consensus'!$EV118,'5y averages Consensus'!$AG$9:$AK$36,'per month Consensus'!EY$2,FALSE)),"",VLOOKUP('per month Consensus'!$EV118,'5y averages Consensus'!$AG$9:$AK$36,'per month Consensus'!EY$2,FALSE))</f>
        <v/>
      </c>
      <c r="EZ118" s="49" t="str">
        <f>IF(ISNA(VLOOKUP('per month Consensus'!$EV118,'5y averages Consensus'!$AG$9:$AK$36,'per month Consensus'!EZ$2,FALSE)),"",VLOOKUP('per month Consensus'!$EV118,'5y averages Consensus'!$AG$9:$AK$36,'per month Consensus'!EZ$2,FALSE))</f>
        <v/>
      </c>
      <c r="FB118" s="53" t="str">
        <f t="shared" si="65"/>
        <v/>
      </c>
      <c r="FC118" s="18" t="str">
        <f t="shared" si="66"/>
        <v/>
      </c>
      <c r="FD118" s="18" t="str">
        <f t="shared" si="67"/>
        <v/>
      </c>
      <c r="FE118" s="18" t="str">
        <f t="shared" si="68"/>
        <v/>
      </c>
    </row>
    <row r="119" spans="2:161" x14ac:dyDescent="0.25">
      <c r="B119" s="22">
        <v>35977</v>
      </c>
      <c r="C119" s="18">
        <f>VLOOKUP($B119,'Data Consensus annual'!$BH$9:$BN$215,'per month Consensus'!C$1, FALSE)</f>
        <v>1.4</v>
      </c>
      <c r="D119" s="18">
        <f>VLOOKUP($B119,'Data Consensus annual'!$BH$9:$BN$215,'per month Consensus'!D$1, FALSE)</f>
        <v>1.8</v>
      </c>
      <c r="M119" s="5"/>
      <c r="N119" s="5"/>
      <c r="CE119" s="14">
        <v>39448</v>
      </c>
      <c r="CF119" s="18" t="str">
        <f>IF(ISNA(VLOOKUP($CE119,'quarters Consensus'!$FV$9:$GC$60,'per month Consensus'!J$1,FALSE)),"",VLOOKUP($CE119,'quarters Consensus'!$FV$9:$GC$60,'per month Consensus'!J$1,FALSE))</f>
        <v/>
      </c>
      <c r="CG119" s="18" t="str">
        <f>IF(ISNA(VLOOKUP($CE119,'quarters Consensus'!$FV$9:$GC$60,'per month Consensus'!K$1,FALSE)),"",VLOOKUP($CE119,'quarters Consensus'!$FV$9:$GC$60,'per month Consensus'!K$1,FALSE))</f>
        <v/>
      </c>
      <c r="CH119" s="18" t="str">
        <f>IF(ISNA(VLOOKUP($CE119,'quarters Consensus'!$FV$9:$GC$60,'per month Consensus'!L$1,FALSE)),"",VLOOKUP($CE119,'quarters Consensus'!$FV$9:$GC$60,'per month Consensus'!L$1,FALSE))</f>
        <v/>
      </c>
      <c r="CI119" s="18" t="str">
        <f>IF(ISNA(VLOOKUP($CE119,'quarters Consensus'!$FV$9:$GC$60,'per month Consensus'!M$1,FALSE)),"",VLOOKUP($CE119,'quarters Consensus'!$FV$9:$GC$60,'per month Consensus'!M$1,FALSE))</f>
        <v/>
      </c>
      <c r="CJ119" s="18" t="str">
        <f>IF(ISNA(VLOOKUP($CE119,'quarters Consensus'!$FV$9:$GC$60,'per month Consensus'!N$1,FALSE)),"",VLOOKUP($CE119,'quarters Consensus'!$FV$9:$GC$60,'per month Consensus'!N$1,FALSE))</f>
        <v/>
      </c>
      <c r="CK119" s="18" t="str">
        <f>IF(ISNA(VLOOKUP($CE119,'quarters Consensus'!$FV$9:$GC$60,'per month Consensus'!O$1,FALSE)),"",VLOOKUP($CE119,'quarters Consensus'!$FV$9:$GC$60,'per month Consensus'!O$1,FALSE))</f>
        <v/>
      </c>
      <c r="CL119" s="18" t="str">
        <f>IF(ISNA(VLOOKUP($CE119,'quarters Consensus'!$FV$9:$GC$60,'per month Consensus'!P$1,FALSE)),"",VLOOKUP($CE119,'quarters Consensus'!$FV$9:$GC$60,'per month Consensus'!P$1,FALSE))</f>
        <v/>
      </c>
      <c r="CM119" s="18">
        <f>IF(ISNA(INDEX('annual Consensus'!$C$4:$AE$210,MATCH('per month Consensus'!$CE119,'annual Consensus'!$B$4:$B$210,0),MATCH('per month Consensus'!CM$4,'annual Consensus'!$C$3:$AE$3,0))),"",INDEX('annual Consensus'!$C$4:$AE$210,MATCH('per month Consensus'!$CE119,'annual Consensus'!$B$4:$B$210,0),MATCH('per month Consensus'!CM$4,'annual Consensus'!$C$3:$AE$3,0)))</f>
        <v>2.4151154851597201</v>
      </c>
      <c r="CN119" s="18">
        <f>IF(ISNA(INDEX('annual Consensus'!$C$4:$AE$210,MATCH('per month Consensus'!$CE119,'annual Consensus'!$B$4:$B$210,0),MATCH('per month Consensus'!CN$4,'annual Consensus'!$C$3:$AE$3,0))),"",INDEX('annual Consensus'!$C$4:$AE$210,MATCH('per month Consensus'!$CE119,'annual Consensus'!$B$4:$B$210,0),MATCH('per month Consensus'!CN$4,'annual Consensus'!$C$3:$AE$3,0)))</f>
        <v>0</v>
      </c>
      <c r="CO119" s="18">
        <f>IF(ISNA(INDEX('annual Consensus'!$C$4:$AE$210,MATCH('per month Consensus'!$CE119,'annual Consensus'!$B$4:$B$210,0),MATCH('per month Consensus'!CO$4,'annual Consensus'!$C$3:$AE$3,0))),"",INDEX('annual Consensus'!$C$4:$AE$210,MATCH('per month Consensus'!$CE119,'annual Consensus'!$B$4:$B$210,0),MATCH('per month Consensus'!CO$4,'annual Consensus'!$C$3:$AE$3,0)))</f>
        <v>0</v>
      </c>
      <c r="CP119" s="18">
        <f>IF(ISNA(INDEX('annual Consensus'!$C$4:$AE$210,MATCH('per month Consensus'!$CE119,'annual Consensus'!$B$4:$B$210,0),MATCH('per month Consensus'!CP$4,'annual Consensus'!$C$3:$AE$3,0))),"",INDEX('annual Consensus'!$C$4:$AE$210,MATCH('per month Consensus'!$CE119,'annual Consensus'!$B$4:$B$210,0),MATCH('per month Consensus'!CP$4,'annual Consensus'!$C$3:$AE$3,0)))</f>
        <v>0</v>
      </c>
      <c r="CQ119" s="18">
        <f>IF(ISNA(INDEX('annual Consensus'!$C$4:$AE$210,MATCH('per month Consensus'!$CE119,'annual Consensus'!$B$4:$B$210,0),MATCH('per month Consensus'!CQ$4,'annual Consensus'!$C$3:$AE$3,0))),"",INDEX('annual Consensus'!$C$4:$AE$210,MATCH('per month Consensus'!$CE119,'annual Consensus'!$B$4:$B$210,0),MATCH('per month Consensus'!CQ$4,'annual Consensus'!$C$3:$AE$3,0)))</f>
        <v>0</v>
      </c>
      <c r="CR119" s="18">
        <f>IF(ISNA(INDEX('annual Consensus'!$C$4:$AE$210,MATCH('per month Consensus'!$CE119,'annual Consensus'!$B$4:$B$210,0),MATCH('per month Consensus'!CR$4,'annual Consensus'!$C$3:$AE$3,0))),"",INDEX('annual Consensus'!$C$4:$AE$210,MATCH('per month Consensus'!$CE119,'annual Consensus'!$B$4:$B$210,0),MATCH('per month Consensus'!CR$4,'annual Consensus'!$C$3:$AE$3,0)))</f>
        <v>0</v>
      </c>
      <c r="CS119" s="18">
        <f>IF(ISNA(INDEX('annual Consensus'!$C$4:$AE$210,MATCH('per month Consensus'!$CE119,'annual Consensus'!$B$4:$B$210,0),MATCH('per month Consensus'!CS$4,'annual Consensus'!$C$3:$AE$3,0))),"",INDEX('annual Consensus'!$C$4:$AE$210,MATCH('per month Consensus'!$CE119,'annual Consensus'!$B$4:$B$210,0),MATCH('per month Consensus'!CS$4,'annual Consensus'!$C$3:$AE$3,0)))</f>
        <v>0</v>
      </c>
      <c r="CT119" s="18">
        <f>IF(ISNA(INDEX('annual Consensus'!$C$4:$AE$210,MATCH('per month Consensus'!$CE119,'annual Consensus'!$B$4:$B$210,0),MATCH('per month Consensus'!CT$4,'annual Consensus'!$C$3:$AE$3,0))),"",INDEX('annual Consensus'!$C$4:$AE$210,MATCH('per month Consensus'!$CE119,'annual Consensus'!$B$4:$B$210,0),MATCH('per month Consensus'!CT$4,'annual Consensus'!$C$3:$AE$3,0)))</f>
        <v>0</v>
      </c>
      <c r="CU119" s="18">
        <f>IF(ISNA(INDEX('annual Consensus'!$C$4:$AE$210,MATCH('per month Consensus'!$CE119,'annual Consensus'!$B$4:$B$210,0),MATCH('per month Consensus'!CU$4,'annual Consensus'!$C$3:$AE$3,0))),"",INDEX('annual Consensus'!$C$4:$AE$210,MATCH('per month Consensus'!$CE119,'annual Consensus'!$B$4:$B$210,0),MATCH('per month Consensus'!CU$4,'annual Consensus'!$C$3:$AE$3,0)))</f>
        <v>0</v>
      </c>
      <c r="CV119" s="18">
        <f>IF(ISNA(INDEX('annual Consensus'!$C$4:$AE$210,MATCH('per month Consensus'!$CE119,'annual Consensus'!$B$4:$B$210,0),MATCH('per month Consensus'!CV$4,'annual Consensus'!$C$3:$AE$3,0))),"",INDEX('annual Consensus'!$C$4:$AE$210,MATCH('per month Consensus'!$CE119,'annual Consensus'!$B$4:$B$210,0),MATCH('per month Consensus'!CV$4,'annual Consensus'!$C$3:$AE$3,0)))</f>
        <v>0</v>
      </c>
      <c r="CW119" s="18">
        <f>IF(ISNA(INDEX('annual Consensus'!$C$4:$AE$210,MATCH('per month Consensus'!$CE119,'annual Consensus'!$B$4:$B$210,0),MATCH('per month Consensus'!CW$4,'annual Consensus'!$C$3:$AE$3,0))),"",INDEX('annual Consensus'!$C$4:$AE$210,MATCH('per month Consensus'!$CE119,'annual Consensus'!$B$4:$B$210,0),MATCH('per month Consensus'!CW$4,'annual Consensus'!$C$3:$AE$3,0)))</f>
        <v>0</v>
      </c>
      <c r="CX119" s="18">
        <f>IF(ISNA(INDEX('annual Consensus'!$C$4:$AE$210,MATCH('per month Consensus'!$CE119,'annual Consensus'!$B$4:$B$210,0),MATCH('per month Consensus'!CX$4,'annual Consensus'!$C$3:$AE$3,0))),"",INDEX('annual Consensus'!$C$4:$AE$210,MATCH('per month Consensus'!$CE119,'annual Consensus'!$B$4:$B$210,0),MATCH('per month Consensus'!CX$4,'annual Consensus'!$C$3:$AE$3,0)))</f>
        <v>0</v>
      </c>
      <c r="CY119" s="18">
        <f>IF(ISNA(INDEX('annual Consensus'!$C$4:$AE$210,MATCH('per month Consensus'!$CE119,'annual Consensus'!$B$4:$B$210,0),MATCH('per month Consensus'!CY$4,'annual Consensus'!$C$3:$AE$3,0))),"",INDEX('annual Consensus'!$C$4:$AE$210,MATCH('per month Consensus'!$CE119,'annual Consensus'!$B$4:$B$210,0),MATCH('per month Consensus'!CY$4,'annual Consensus'!$C$3:$AE$3,0)))</f>
        <v>1.9442530439843908</v>
      </c>
      <c r="CZ119" s="18">
        <f>IF(ISNA(INDEX('annual Consensus'!$C$4:$AE$210,MATCH('per month Consensus'!$CE119,'annual Consensus'!$B$4:$B$210,0),MATCH('per month Consensus'!CZ$4,'annual Consensus'!$C$3:$AE$3,0))),"",INDEX('annual Consensus'!$C$4:$AE$210,MATCH('per month Consensus'!$CE119,'annual Consensus'!$B$4:$B$210,0),MATCH('per month Consensus'!CZ$4,'annual Consensus'!$C$3:$AE$3,0)))</f>
        <v>0</v>
      </c>
      <c r="DA119" s="18">
        <f>IF(ISNA(INDEX('annual Consensus'!$C$4:$AE$210,MATCH('per month Consensus'!$CE119,'annual Consensus'!$B$4:$B$210,0),MATCH('per month Consensus'!DA$4,'annual Consensus'!$C$3:$AE$3,0))),"",INDEX('annual Consensus'!$C$4:$AE$210,MATCH('per month Consensus'!$CE119,'annual Consensus'!$B$4:$B$210,0),MATCH('per month Consensus'!DA$4,'annual Consensus'!$C$3:$AE$3,0)))</f>
        <v>0</v>
      </c>
      <c r="DB119" s="18">
        <f>IF(ISNA(INDEX('annual Consensus'!$C$4:$AE$210,MATCH('per month Consensus'!$CE119,'annual Consensus'!$B$4:$B$210,0),MATCH('per month Consensus'!DB$4,'annual Consensus'!$C$3:$AE$3,0))),"",INDEX('annual Consensus'!$C$4:$AE$210,MATCH('per month Consensus'!$CE119,'annual Consensus'!$B$4:$B$210,0),MATCH('per month Consensus'!DB$4,'annual Consensus'!$C$3:$AE$3,0)))</f>
        <v>0</v>
      </c>
      <c r="DC119" s="18" t="str">
        <f>IF(ISNA(INDEX('annual Consensus'!$C$4:$AE$210,MATCH('per month Consensus'!$CE119,'annual Consensus'!$B$4:$B$210,0),MATCH('per month Consensus'!DC$4,'annual Consensus'!$C$3:$AE$3,0))),"",INDEX('annual Consensus'!$C$4:$AE$210,MATCH('per month Consensus'!$CE119,'annual Consensus'!$B$4:$B$210,0),MATCH('per month Consensus'!DC$4,'annual Consensus'!$C$3:$AE$3,0)))</f>
        <v/>
      </c>
      <c r="DD119" s="18">
        <f>IF(ISNA(INDEX('annual Consensus'!$C$4:$AE$210,MATCH('per month Consensus'!$CE119,'annual Consensus'!$B$4:$B$210,0),MATCH('per month Consensus'!DD$4,'annual Consensus'!$C$3:$AE$3,0))),"",INDEX('annual Consensus'!$C$4:$AE$210,MATCH('per month Consensus'!$CE119,'annual Consensus'!$B$4:$B$210,0),MATCH('per month Consensus'!DD$4,'annual Consensus'!$C$3:$AE$3,0)))</f>
        <v>0</v>
      </c>
      <c r="DE119" s="18">
        <f>IF(ISNA(INDEX('annual Consensus'!$C$4:$AE$210,MATCH('per month Consensus'!$CE119,'annual Consensus'!$B$4:$B$210,0),MATCH('per month Consensus'!DE$4,'annual Consensus'!$C$3:$AE$3,0))),"",INDEX('annual Consensus'!$C$4:$AE$210,MATCH('per month Consensus'!$CE119,'annual Consensus'!$B$4:$B$210,0),MATCH('per month Consensus'!DE$4,'annual Consensus'!$C$3:$AE$3,0)))</f>
        <v>0</v>
      </c>
      <c r="DF119" s="18">
        <f>IF(ISNA(INDEX('annual Consensus'!$C$4:$AE$210,MATCH('per month Consensus'!$CE119,'annual Consensus'!$B$4:$B$210,0),MATCH('per month Consensus'!DF$4,'annual Consensus'!$C$3:$AE$3,0))),"",INDEX('annual Consensus'!$C$4:$AE$210,MATCH('per month Consensus'!$CE119,'annual Consensus'!$B$4:$B$210,0),MATCH('per month Consensus'!DF$4,'annual Consensus'!$C$3:$AE$3,0)))</f>
        <v>0</v>
      </c>
      <c r="DG119" s="18" t="str">
        <f>IF(ISNA(INDEX('annual Consensus'!$C$4:$AE$210,MATCH('per month Consensus'!$CE119,'annual Consensus'!$B$4:$B$210,0),MATCH('per month Consensus'!DG$4,'annual Consensus'!$C$3:$AE$3,0))),"",INDEX('annual Consensus'!$C$4:$AE$210,MATCH('per month Consensus'!$CE119,'annual Consensus'!$B$4:$B$210,0),MATCH('per month Consensus'!DG$4,'annual Consensus'!$C$3:$AE$3,0)))</f>
        <v/>
      </c>
      <c r="DH119" s="18">
        <f>IF(ISNA(INDEX('annual Consensus'!$C$4:$AE$210,MATCH('per month Consensus'!$CE119,'annual Consensus'!$B$4:$B$210,0),MATCH('per month Consensus'!DH$4,'annual Consensus'!$C$3:$AE$3,0))),"",INDEX('annual Consensus'!$C$4:$AE$210,MATCH('per month Consensus'!$CE119,'annual Consensus'!$B$4:$B$210,0),MATCH('per month Consensus'!DH$4,'annual Consensus'!$C$3:$AE$3,0)))</f>
        <v>0</v>
      </c>
      <c r="DI119" s="18">
        <f>IF(ISNA(INDEX('annual Consensus'!$C$4:$AE$210,MATCH('per month Consensus'!$CE119,'annual Consensus'!$B$4:$B$210,0),MATCH('per month Consensus'!DI$4,'annual Consensus'!$C$3:$AE$3,0))),"",INDEX('annual Consensus'!$C$4:$AE$210,MATCH('per month Consensus'!$CE119,'annual Consensus'!$B$4:$B$210,0),MATCH('per month Consensus'!DI$4,'annual Consensus'!$C$3:$AE$3,0)))</f>
        <v>0</v>
      </c>
      <c r="DJ119" s="18">
        <f>IF(ISNA(INDEX('annual Consensus'!$C$4:$AE$210,MATCH('per month Consensus'!$CE119,'annual Consensus'!$B$4:$B$210,0),MATCH('per month Consensus'!DJ$4,'annual Consensus'!$C$3:$AE$3,0))),"",INDEX('annual Consensus'!$C$4:$AE$210,MATCH('per month Consensus'!$CE119,'annual Consensus'!$B$4:$B$210,0),MATCH('per month Consensus'!DJ$4,'annual Consensus'!$C$3:$AE$3,0)))</f>
        <v>0</v>
      </c>
      <c r="DK119" s="18" t="str">
        <f>IF(ISNA(INDEX('annual Consensus'!$C$4:$AE$210,MATCH('per month Consensus'!$CE119,'annual Consensus'!$B$4:$B$210,0),MATCH('per month Consensus'!DK$4,'annual Consensus'!$C$3:$AE$3,0))),"",INDEX('annual Consensus'!$C$4:$AE$210,MATCH('per month Consensus'!$CE119,'annual Consensus'!$B$4:$B$210,0),MATCH('per month Consensus'!DK$4,'annual Consensus'!$C$3:$AE$3,0)))</f>
        <v/>
      </c>
      <c r="DL119" s="18">
        <f>IF(ISNA(INDEX('annual Consensus'!$C$4:$AE$210,MATCH('per month Consensus'!$CE119,'annual Consensus'!$B$4:$B$210,0),MATCH('per month Consensus'!DL$4,'annual Consensus'!$C$3:$AE$3,0))),"",INDEX('annual Consensus'!$C$4:$AE$210,MATCH('per month Consensus'!$CE119,'annual Consensus'!$B$4:$B$210,0),MATCH('per month Consensus'!DL$4,'annual Consensus'!$C$3:$AE$3,0)))</f>
        <v>0</v>
      </c>
      <c r="DM119" s="18">
        <f>IF(ISNA(INDEX('annual Consensus'!$C$4:$AE$210,MATCH('per month Consensus'!$CE119,'annual Consensus'!$B$4:$B$210,0),MATCH('per month Consensus'!DM$4,'annual Consensus'!$C$3:$AE$3,0))),"",INDEX('annual Consensus'!$C$4:$AE$210,MATCH('per month Consensus'!$CE119,'annual Consensus'!$B$4:$B$210,0),MATCH('per month Consensus'!DM$4,'annual Consensus'!$C$3:$AE$3,0)))</f>
        <v>0</v>
      </c>
      <c r="DN119" s="18">
        <f>IF(ISNA(INDEX('annual Consensus'!$C$4:$AE$210,MATCH('per month Consensus'!$CE119,'annual Consensus'!$B$4:$B$210,0),MATCH('per month Consensus'!DN$4,'annual Consensus'!$C$3:$AE$3,0))),"",INDEX('annual Consensus'!$C$4:$AE$210,MATCH('per month Consensus'!$CE119,'annual Consensus'!$B$4:$B$210,0),MATCH('per month Consensus'!DN$4,'annual Consensus'!$C$3:$AE$3,0)))</f>
        <v>0</v>
      </c>
      <c r="DO119" s="18" t="str">
        <f>IF(ISNA(INDEX('annual Consensus'!$C$4:$AE$210,MATCH('per month Consensus'!$CE119,'annual Consensus'!$B$4:$B$210,0),MATCH('per month Consensus'!DO$4,'annual Consensus'!$C$3:$AE$3,0))),"",INDEX('annual Consensus'!$C$4:$AE$210,MATCH('per month Consensus'!$CE119,'annual Consensus'!$B$4:$B$210,0),MATCH('per month Consensus'!DO$4,'annual Consensus'!$C$3:$AE$3,0)))</f>
        <v/>
      </c>
      <c r="DR119" s="18">
        <f t="shared" si="36"/>
        <v>2.4151154851597201</v>
      </c>
      <c r="DS119" s="18" t="str">
        <f t="shared" si="37"/>
        <v/>
      </c>
      <c r="DT119" s="18" t="str">
        <f t="shared" si="38"/>
        <v/>
      </c>
      <c r="DU119" s="18" t="str">
        <f t="shared" si="39"/>
        <v/>
      </c>
      <c r="DV119" s="18" t="str">
        <f t="shared" si="40"/>
        <v/>
      </c>
      <c r="DW119" s="18" t="str">
        <f t="shared" si="41"/>
        <v/>
      </c>
      <c r="DX119" s="18" t="str">
        <f t="shared" si="42"/>
        <v/>
      </c>
      <c r="DY119" s="18" t="str">
        <f t="shared" si="43"/>
        <v/>
      </c>
      <c r="DZ119" s="18" t="str">
        <f t="shared" si="44"/>
        <v/>
      </c>
      <c r="EA119" s="18" t="str">
        <f t="shared" si="45"/>
        <v/>
      </c>
      <c r="EB119" s="18" t="str">
        <f t="shared" si="46"/>
        <v/>
      </c>
      <c r="EC119" s="18" t="str">
        <f t="shared" si="47"/>
        <v/>
      </c>
      <c r="ED119" s="18">
        <f t="shared" si="48"/>
        <v>1.9442530439843908</v>
      </c>
      <c r="EE119" s="18" t="str">
        <f t="shared" si="49"/>
        <v/>
      </c>
      <c r="EF119" s="18" t="str">
        <f t="shared" si="50"/>
        <v/>
      </c>
      <c r="EG119" s="18" t="str">
        <f t="shared" si="51"/>
        <v/>
      </c>
      <c r="EH119" s="18" t="str">
        <f t="shared" si="52"/>
        <v/>
      </c>
      <c r="EI119" s="18" t="str">
        <f t="shared" si="53"/>
        <v/>
      </c>
      <c r="EJ119" s="18" t="str">
        <f t="shared" si="54"/>
        <v/>
      </c>
      <c r="EK119" s="18" t="str">
        <f t="shared" si="55"/>
        <v/>
      </c>
      <c r="EL119" s="18" t="str">
        <f t="shared" si="56"/>
        <v/>
      </c>
      <c r="EM119" s="18" t="str">
        <f t="shared" si="57"/>
        <v/>
      </c>
      <c r="EN119" s="18" t="str">
        <f t="shared" si="58"/>
        <v/>
      </c>
      <c r="EO119" s="18" t="str">
        <f t="shared" si="59"/>
        <v/>
      </c>
      <c r="EP119" s="18" t="str">
        <f t="shared" si="60"/>
        <v/>
      </c>
      <c r="EQ119" s="18" t="str">
        <f t="shared" si="61"/>
        <v/>
      </c>
      <c r="ER119" s="18" t="str">
        <f t="shared" si="62"/>
        <v/>
      </c>
      <c r="ES119" s="18" t="str">
        <f t="shared" si="63"/>
        <v/>
      </c>
      <c r="ET119" s="18" t="str">
        <f t="shared" si="64"/>
        <v/>
      </c>
      <c r="EV119" s="86">
        <v>39448</v>
      </c>
      <c r="EW119" s="57" t="str">
        <f>IF(ISNA(VLOOKUP('per month Consensus'!$EV119,'5y averages Consensus'!$AG$9:$AK$36,'per month Consensus'!EW$2,FALSE)),"",VLOOKUP('per month Consensus'!$EV119,'5y averages Consensus'!$AG$9:$AK$36,'per month Consensus'!EW$2,FALSE))</f>
        <v/>
      </c>
      <c r="EX119" s="48" t="str">
        <f>IF(ISNA(VLOOKUP('per month Consensus'!$EV119,'5y averages Consensus'!$AG$9:$AK$36,'per month Consensus'!EX$2,FALSE)),"",VLOOKUP('per month Consensus'!$EV119,'5y averages Consensus'!$AG$9:$AK$36,'per month Consensus'!EX$2,FALSE))</f>
        <v/>
      </c>
      <c r="EY119" s="48" t="str">
        <f>IF(ISNA(VLOOKUP('per month Consensus'!$EV119,'5y averages Consensus'!$AG$9:$AK$36,'per month Consensus'!EY$2,FALSE)),"",VLOOKUP('per month Consensus'!$EV119,'5y averages Consensus'!$AG$9:$AK$36,'per month Consensus'!EY$2,FALSE))</f>
        <v/>
      </c>
      <c r="EZ119" s="49" t="str">
        <f>IF(ISNA(VLOOKUP('per month Consensus'!$EV119,'5y averages Consensus'!$AG$9:$AK$36,'per month Consensus'!EZ$2,FALSE)),"",VLOOKUP('per month Consensus'!$EV119,'5y averages Consensus'!$AG$9:$AK$36,'per month Consensus'!EZ$2,FALSE))</f>
        <v/>
      </c>
      <c r="FB119" s="53" t="str">
        <f t="shared" si="65"/>
        <v/>
      </c>
      <c r="FC119" s="18" t="str">
        <f t="shared" si="66"/>
        <v/>
      </c>
      <c r="FD119" s="18" t="str">
        <f t="shared" si="67"/>
        <v/>
      </c>
      <c r="FE119" s="18" t="str">
        <f t="shared" si="68"/>
        <v/>
      </c>
    </row>
    <row r="120" spans="2:161" x14ac:dyDescent="0.25">
      <c r="B120" s="22">
        <v>36342</v>
      </c>
      <c r="C120" s="18">
        <f>VLOOKUP($B120,'Data Consensus annual'!$BH$9:$BN$215,'per month Consensus'!C$1, FALSE)</f>
        <v>1.1000000000000001</v>
      </c>
      <c r="D120" s="18">
        <f>VLOOKUP($B120,'Data Consensus annual'!$BH$9:$BN$215,'per month Consensus'!D$1, FALSE)</f>
        <v>1.5</v>
      </c>
      <c r="E120" s="18" t="str">
        <f>VLOOKUP($B120,'Data Consensus annual'!$BH$9:$BN$215,'per month Consensus'!E$1, FALSE)</f>
        <v/>
      </c>
      <c r="F120" s="18" t="str">
        <f>VLOOKUP($B120,'Data Consensus annual'!$BH$9:$BN$215,'per month Consensus'!F$1, FALSE)</f>
        <v/>
      </c>
      <c r="G120" s="18" t="str">
        <f>VLOOKUP($B120,'Data Consensus annual'!$BH$9:$BN$215,'per month Consensus'!G$1, FALSE)</f>
        <v/>
      </c>
      <c r="H120" s="18" t="str">
        <f>VLOOKUP($B120,'Data Consensus annual'!$BH$9:$BN$215,'per month Consensus'!H$1, FALSE)</f>
        <v/>
      </c>
      <c r="I120" s="5"/>
      <c r="J120" s="27"/>
      <c r="K120" s="5"/>
      <c r="L120" s="5"/>
      <c r="M120" s="5"/>
      <c r="N120" s="5"/>
      <c r="CE120" s="14">
        <v>39479</v>
      </c>
      <c r="CF120" s="18" t="str">
        <f>IF(ISNA(VLOOKUP($CE120,'quarters Consensus'!$FV$9:$GC$60,'per month Consensus'!J$1,FALSE)),"",VLOOKUP($CE120,'quarters Consensus'!$FV$9:$GC$60,'per month Consensus'!J$1,FALSE))</f>
        <v/>
      </c>
      <c r="CG120" s="18" t="str">
        <f>IF(ISNA(VLOOKUP($CE120,'quarters Consensus'!$FV$9:$GC$60,'per month Consensus'!K$1,FALSE)),"",VLOOKUP($CE120,'quarters Consensus'!$FV$9:$GC$60,'per month Consensus'!K$1,FALSE))</f>
        <v/>
      </c>
      <c r="CH120" s="18" t="str">
        <f>IF(ISNA(VLOOKUP($CE120,'quarters Consensus'!$FV$9:$GC$60,'per month Consensus'!L$1,FALSE)),"",VLOOKUP($CE120,'quarters Consensus'!$FV$9:$GC$60,'per month Consensus'!L$1,FALSE))</f>
        <v/>
      </c>
      <c r="CI120" s="18" t="str">
        <f>IF(ISNA(VLOOKUP($CE120,'quarters Consensus'!$FV$9:$GC$60,'per month Consensus'!M$1,FALSE)),"",VLOOKUP($CE120,'quarters Consensus'!$FV$9:$GC$60,'per month Consensus'!M$1,FALSE))</f>
        <v/>
      </c>
      <c r="CJ120" s="18" t="str">
        <f>IF(ISNA(VLOOKUP($CE120,'quarters Consensus'!$FV$9:$GC$60,'per month Consensus'!N$1,FALSE)),"",VLOOKUP($CE120,'quarters Consensus'!$FV$9:$GC$60,'per month Consensus'!N$1,FALSE))</f>
        <v/>
      </c>
      <c r="CK120" s="18" t="str">
        <f>IF(ISNA(VLOOKUP($CE120,'quarters Consensus'!$FV$9:$GC$60,'per month Consensus'!O$1,FALSE)),"",VLOOKUP($CE120,'quarters Consensus'!$FV$9:$GC$60,'per month Consensus'!O$1,FALSE))</f>
        <v/>
      </c>
      <c r="CL120" s="18" t="str">
        <f>IF(ISNA(VLOOKUP($CE120,'quarters Consensus'!$FV$9:$GC$60,'per month Consensus'!P$1,FALSE)),"",VLOOKUP($CE120,'quarters Consensus'!$FV$9:$GC$60,'per month Consensus'!P$1,FALSE))</f>
        <v/>
      </c>
      <c r="CM120" s="18">
        <f>IF(ISNA(INDEX('annual Consensus'!$C$4:$AE$210,MATCH('per month Consensus'!$CE120,'annual Consensus'!$B$4:$B$210,0),MATCH('per month Consensus'!CM$4,'annual Consensus'!$C$3:$AE$3,0))),"",INDEX('annual Consensus'!$C$4:$AE$210,MATCH('per month Consensus'!$CE120,'annual Consensus'!$B$4:$B$210,0),MATCH('per month Consensus'!CM$4,'annual Consensus'!$C$3:$AE$3,0)))</f>
        <v>2.4921548951960979</v>
      </c>
      <c r="CN120" s="18">
        <f>IF(ISNA(INDEX('annual Consensus'!$C$4:$AE$210,MATCH('per month Consensus'!$CE120,'annual Consensus'!$B$4:$B$210,0),MATCH('per month Consensus'!CN$4,'annual Consensus'!$C$3:$AE$3,0))),"",INDEX('annual Consensus'!$C$4:$AE$210,MATCH('per month Consensus'!$CE120,'annual Consensus'!$B$4:$B$210,0),MATCH('per month Consensus'!CN$4,'annual Consensus'!$C$3:$AE$3,0)))</f>
        <v>0</v>
      </c>
      <c r="CO120" s="18">
        <f>IF(ISNA(INDEX('annual Consensus'!$C$4:$AE$210,MATCH('per month Consensus'!$CE120,'annual Consensus'!$B$4:$B$210,0),MATCH('per month Consensus'!CO$4,'annual Consensus'!$C$3:$AE$3,0))),"",INDEX('annual Consensus'!$C$4:$AE$210,MATCH('per month Consensus'!$CE120,'annual Consensus'!$B$4:$B$210,0),MATCH('per month Consensus'!CO$4,'annual Consensus'!$C$3:$AE$3,0)))</f>
        <v>0</v>
      </c>
      <c r="CP120" s="18">
        <f>IF(ISNA(INDEX('annual Consensus'!$C$4:$AE$210,MATCH('per month Consensus'!$CE120,'annual Consensus'!$B$4:$B$210,0),MATCH('per month Consensus'!CP$4,'annual Consensus'!$C$3:$AE$3,0))),"",INDEX('annual Consensus'!$C$4:$AE$210,MATCH('per month Consensus'!$CE120,'annual Consensus'!$B$4:$B$210,0),MATCH('per month Consensus'!CP$4,'annual Consensus'!$C$3:$AE$3,0)))</f>
        <v>0</v>
      </c>
      <c r="CQ120" s="18">
        <f>IF(ISNA(INDEX('annual Consensus'!$C$4:$AE$210,MATCH('per month Consensus'!$CE120,'annual Consensus'!$B$4:$B$210,0),MATCH('per month Consensus'!CQ$4,'annual Consensus'!$C$3:$AE$3,0))),"",INDEX('annual Consensus'!$C$4:$AE$210,MATCH('per month Consensus'!$CE120,'annual Consensus'!$B$4:$B$210,0),MATCH('per month Consensus'!CQ$4,'annual Consensus'!$C$3:$AE$3,0)))</f>
        <v>0</v>
      </c>
      <c r="CR120" s="18">
        <f>IF(ISNA(INDEX('annual Consensus'!$C$4:$AE$210,MATCH('per month Consensus'!$CE120,'annual Consensus'!$B$4:$B$210,0),MATCH('per month Consensus'!CR$4,'annual Consensus'!$C$3:$AE$3,0))),"",INDEX('annual Consensus'!$C$4:$AE$210,MATCH('per month Consensus'!$CE120,'annual Consensus'!$B$4:$B$210,0),MATCH('per month Consensus'!CR$4,'annual Consensus'!$C$3:$AE$3,0)))</f>
        <v>0</v>
      </c>
      <c r="CS120" s="18">
        <f>IF(ISNA(INDEX('annual Consensus'!$C$4:$AE$210,MATCH('per month Consensus'!$CE120,'annual Consensus'!$B$4:$B$210,0),MATCH('per month Consensus'!CS$4,'annual Consensus'!$C$3:$AE$3,0))),"",INDEX('annual Consensus'!$C$4:$AE$210,MATCH('per month Consensus'!$CE120,'annual Consensus'!$B$4:$B$210,0),MATCH('per month Consensus'!CS$4,'annual Consensus'!$C$3:$AE$3,0)))</f>
        <v>0</v>
      </c>
      <c r="CT120" s="18">
        <f>IF(ISNA(INDEX('annual Consensus'!$C$4:$AE$210,MATCH('per month Consensus'!$CE120,'annual Consensus'!$B$4:$B$210,0),MATCH('per month Consensus'!CT$4,'annual Consensus'!$C$3:$AE$3,0))),"",INDEX('annual Consensus'!$C$4:$AE$210,MATCH('per month Consensus'!$CE120,'annual Consensus'!$B$4:$B$210,0),MATCH('per month Consensus'!CT$4,'annual Consensus'!$C$3:$AE$3,0)))</f>
        <v>0</v>
      </c>
      <c r="CU120" s="18">
        <f>IF(ISNA(INDEX('annual Consensus'!$C$4:$AE$210,MATCH('per month Consensus'!$CE120,'annual Consensus'!$B$4:$B$210,0),MATCH('per month Consensus'!CU$4,'annual Consensus'!$C$3:$AE$3,0))),"",INDEX('annual Consensus'!$C$4:$AE$210,MATCH('per month Consensus'!$CE120,'annual Consensus'!$B$4:$B$210,0),MATCH('per month Consensus'!CU$4,'annual Consensus'!$C$3:$AE$3,0)))</f>
        <v>0</v>
      </c>
      <c r="CV120" s="18">
        <f>IF(ISNA(INDEX('annual Consensus'!$C$4:$AE$210,MATCH('per month Consensus'!$CE120,'annual Consensus'!$B$4:$B$210,0),MATCH('per month Consensus'!CV$4,'annual Consensus'!$C$3:$AE$3,0))),"",INDEX('annual Consensus'!$C$4:$AE$210,MATCH('per month Consensus'!$CE120,'annual Consensus'!$B$4:$B$210,0),MATCH('per month Consensus'!CV$4,'annual Consensus'!$C$3:$AE$3,0)))</f>
        <v>0</v>
      </c>
      <c r="CW120" s="18">
        <f>IF(ISNA(INDEX('annual Consensus'!$C$4:$AE$210,MATCH('per month Consensus'!$CE120,'annual Consensus'!$B$4:$B$210,0),MATCH('per month Consensus'!CW$4,'annual Consensus'!$C$3:$AE$3,0))),"",INDEX('annual Consensus'!$C$4:$AE$210,MATCH('per month Consensus'!$CE120,'annual Consensus'!$B$4:$B$210,0),MATCH('per month Consensus'!CW$4,'annual Consensus'!$C$3:$AE$3,0)))</f>
        <v>0</v>
      </c>
      <c r="CX120" s="18">
        <f>IF(ISNA(INDEX('annual Consensus'!$C$4:$AE$210,MATCH('per month Consensus'!$CE120,'annual Consensus'!$B$4:$B$210,0),MATCH('per month Consensus'!CX$4,'annual Consensus'!$C$3:$AE$3,0))),"",INDEX('annual Consensus'!$C$4:$AE$210,MATCH('per month Consensus'!$CE120,'annual Consensus'!$B$4:$B$210,0),MATCH('per month Consensus'!CX$4,'annual Consensus'!$C$3:$AE$3,0)))</f>
        <v>1.9594973679915573</v>
      </c>
      <c r="CY120" s="18">
        <f>IF(ISNA(INDEX('annual Consensus'!$C$4:$AE$210,MATCH('per month Consensus'!$CE120,'annual Consensus'!$B$4:$B$210,0),MATCH('per month Consensus'!CY$4,'annual Consensus'!$C$3:$AE$3,0))),"",INDEX('annual Consensus'!$C$4:$AE$210,MATCH('per month Consensus'!$CE120,'annual Consensus'!$B$4:$B$210,0),MATCH('per month Consensus'!CY$4,'annual Consensus'!$C$3:$AE$3,0)))</f>
        <v>0</v>
      </c>
      <c r="CZ120" s="18">
        <f>IF(ISNA(INDEX('annual Consensus'!$C$4:$AE$210,MATCH('per month Consensus'!$CE120,'annual Consensus'!$B$4:$B$210,0),MATCH('per month Consensus'!CZ$4,'annual Consensus'!$C$3:$AE$3,0))),"",INDEX('annual Consensus'!$C$4:$AE$210,MATCH('per month Consensus'!$CE120,'annual Consensus'!$B$4:$B$210,0),MATCH('per month Consensus'!CZ$4,'annual Consensus'!$C$3:$AE$3,0)))</f>
        <v>0</v>
      </c>
      <c r="DA120" s="18">
        <f>IF(ISNA(INDEX('annual Consensus'!$C$4:$AE$210,MATCH('per month Consensus'!$CE120,'annual Consensus'!$B$4:$B$210,0),MATCH('per month Consensus'!DA$4,'annual Consensus'!$C$3:$AE$3,0))),"",INDEX('annual Consensus'!$C$4:$AE$210,MATCH('per month Consensus'!$CE120,'annual Consensus'!$B$4:$B$210,0),MATCH('per month Consensus'!DA$4,'annual Consensus'!$C$3:$AE$3,0)))</f>
        <v>0</v>
      </c>
      <c r="DB120" s="18">
        <f>IF(ISNA(INDEX('annual Consensus'!$C$4:$AE$210,MATCH('per month Consensus'!$CE120,'annual Consensus'!$B$4:$B$210,0),MATCH('per month Consensus'!DB$4,'annual Consensus'!$C$3:$AE$3,0))),"",INDEX('annual Consensus'!$C$4:$AE$210,MATCH('per month Consensus'!$CE120,'annual Consensus'!$B$4:$B$210,0),MATCH('per month Consensus'!DB$4,'annual Consensus'!$C$3:$AE$3,0)))</f>
        <v>0</v>
      </c>
      <c r="DC120" s="18">
        <f>IF(ISNA(INDEX('annual Consensus'!$C$4:$AE$210,MATCH('per month Consensus'!$CE120,'annual Consensus'!$B$4:$B$210,0),MATCH('per month Consensus'!DC$4,'annual Consensus'!$C$3:$AE$3,0))),"",INDEX('annual Consensus'!$C$4:$AE$210,MATCH('per month Consensus'!$CE120,'annual Consensus'!$B$4:$B$210,0),MATCH('per month Consensus'!DC$4,'annual Consensus'!$C$3:$AE$3,0)))</f>
        <v>0</v>
      </c>
      <c r="DD120" s="18">
        <f>IF(ISNA(INDEX('annual Consensus'!$C$4:$AE$210,MATCH('per month Consensus'!$CE120,'annual Consensus'!$B$4:$B$210,0),MATCH('per month Consensus'!DD$4,'annual Consensus'!$C$3:$AE$3,0))),"",INDEX('annual Consensus'!$C$4:$AE$210,MATCH('per month Consensus'!$CE120,'annual Consensus'!$B$4:$B$210,0),MATCH('per month Consensus'!DD$4,'annual Consensus'!$C$3:$AE$3,0)))</f>
        <v>0</v>
      </c>
      <c r="DE120" s="18">
        <f>IF(ISNA(INDEX('annual Consensus'!$C$4:$AE$210,MATCH('per month Consensus'!$CE120,'annual Consensus'!$B$4:$B$210,0),MATCH('per month Consensus'!DE$4,'annual Consensus'!$C$3:$AE$3,0))),"",INDEX('annual Consensus'!$C$4:$AE$210,MATCH('per month Consensus'!$CE120,'annual Consensus'!$B$4:$B$210,0),MATCH('per month Consensus'!DE$4,'annual Consensus'!$C$3:$AE$3,0)))</f>
        <v>0</v>
      </c>
      <c r="DF120" s="18">
        <f>IF(ISNA(INDEX('annual Consensus'!$C$4:$AE$210,MATCH('per month Consensus'!$CE120,'annual Consensus'!$B$4:$B$210,0),MATCH('per month Consensus'!DF$4,'annual Consensus'!$C$3:$AE$3,0))),"",INDEX('annual Consensus'!$C$4:$AE$210,MATCH('per month Consensus'!$CE120,'annual Consensus'!$B$4:$B$210,0),MATCH('per month Consensus'!DF$4,'annual Consensus'!$C$3:$AE$3,0)))</f>
        <v>0</v>
      </c>
      <c r="DG120" s="18">
        <f>IF(ISNA(INDEX('annual Consensus'!$C$4:$AE$210,MATCH('per month Consensus'!$CE120,'annual Consensus'!$B$4:$B$210,0),MATCH('per month Consensus'!DG$4,'annual Consensus'!$C$3:$AE$3,0))),"",INDEX('annual Consensus'!$C$4:$AE$210,MATCH('per month Consensus'!$CE120,'annual Consensus'!$B$4:$B$210,0),MATCH('per month Consensus'!DG$4,'annual Consensus'!$C$3:$AE$3,0)))</f>
        <v>0</v>
      </c>
      <c r="DH120" s="18">
        <f>IF(ISNA(INDEX('annual Consensus'!$C$4:$AE$210,MATCH('per month Consensus'!$CE120,'annual Consensus'!$B$4:$B$210,0),MATCH('per month Consensus'!DH$4,'annual Consensus'!$C$3:$AE$3,0))),"",INDEX('annual Consensus'!$C$4:$AE$210,MATCH('per month Consensus'!$CE120,'annual Consensus'!$B$4:$B$210,0),MATCH('per month Consensus'!DH$4,'annual Consensus'!$C$3:$AE$3,0)))</f>
        <v>0</v>
      </c>
      <c r="DI120" s="18">
        <f>IF(ISNA(INDEX('annual Consensus'!$C$4:$AE$210,MATCH('per month Consensus'!$CE120,'annual Consensus'!$B$4:$B$210,0),MATCH('per month Consensus'!DI$4,'annual Consensus'!$C$3:$AE$3,0))),"",INDEX('annual Consensus'!$C$4:$AE$210,MATCH('per month Consensus'!$CE120,'annual Consensus'!$B$4:$B$210,0),MATCH('per month Consensus'!DI$4,'annual Consensus'!$C$3:$AE$3,0)))</f>
        <v>0</v>
      </c>
      <c r="DJ120" s="18">
        <f>IF(ISNA(INDEX('annual Consensus'!$C$4:$AE$210,MATCH('per month Consensus'!$CE120,'annual Consensus'!$B$4:$B$210,0),MATCH('per month Consensus'!DJ$4,'annual Consensus'!$C$3:$AE$3,0))),"",INDEX('annual Consensus'!$C$4:$AE$210,MATCH('per month Consensus'!$CE120,'annual Consensus'!$B$4:$B$210,0),MATCH('per month Consensus'!DJ$4,'annual Consensus'!$C$3:$AE$3,0)))</f>
        <v>0</v>
      </c>
      <c r="DK120" s="18">
        <f>IF(ISNA(INDEX('annual Consensus'!$C$4:$AE$210,MATCH('per month Consensus'!$CE120,'annual Consensus'!$B$4:$B$210,0),MATCH('per month Consensus'!DK$4,'annual Consensus'!$C$3:$AE$3,0))),"",INDEX('annual Consensus'!$C$4:$AE$210,MATCH('per month Consensus'!$CE120,'annual Consensus'!$B$4:$B$210,0),MATCH('per month Consensus'!DK$4,'annual Consensus'!$C$3:$AE$3,0)))</f>
        <v>0</v>
      </c>
      <c r="DL120" s="18">
        <f>IF(ISNA(INDEX('annual Consensus'!$C$4:$AE$210,MATCH('per month Consensus'!$CE120,'annual Consensus'!$B$4:$B$210,0),MATCH('per month Consensus'!DL$4,'annual Consensus'!$C$3:$AE$3,0))),"",INDEX('annual Consensus'!$C$4:$AE$210,MATCH('per month Consensus'!$CE120,'annual Consensus'!$B$4:$B$210,0),MATCH('per month Consensus'!DL$4,'annual Consensus'!$C$3:$AE$3,0)))</f>
        <v>0</v>
      </c>
      <c r="DM120" s="18">
        <f>IF(ISNA(INDEX('annual Consensus'!$C$4:$AE$210,MATCH('per month Consensus'!$CE120,'annual Consensus'!$B$4:$B$210,0),MATCH('per month Consensus'!DM$4,'annual Consensus'!$C$3:$AE$3,0))),"",INDEX('annual Consensus'!$C$4:$AE$210,MATCH('per month Consensus'!$CE120,'annual Consensus'!$B$4:$B$210,0),MATCH('per month Consensus'!DM$4,'annual Consensus'!$C$3:$AE$3,0)))</f>
        <v>0</v>
      </c>
      <c r="DN120" s="18">
        <f>IF(ISNA(INDEX('annual Consensus'!$C$4:$AE$210,MATCH('per month Consensus'!$CE120,'annual Consensus'!$B$4:$B$210,0),MATCH('per month Consensus'!DN$4,'annual Consensus'!$C$3:$AE$3,0))),"",INDEX('annual Consensus'!$C$4:$AE$210,MATCH('per month Consensus'!$CE120,'annual Consensus'!$B$4:$B$210,0),MATCH('per month Consensus'!DN$4,'annual Consensus'!$C$3:$AE$3,0)))</f>
        <v>0</v>
      </c>
      <c r="DO120" s="18">
        <f>IF(ISNA(INDEX('annual Consensus'!$C$4:$AE$210,MATCH('per month Consensus'!$CE120,'annual Consensus'!$B$4:$B$210,0),MATCH('per month Consensus'!DO$4,'annual Consensus'!$C$3:$AE$3,0))),"",INDEX('annual Consensus'!$C$4:$AE$210,MATCH('per month Consensus'!$CE120,'annual Consensus'!$B$4:$B$210,0),MATCH('per month Consensus'!DO$4,'annual Consensus'!$C$3:$AE$3,0)))</f>
        <v>0</v>
      </c>
      <c r="DR120" s="18">
        <f t="shared" si="36"/>
        <v>2.4921548951960979</v>
      </c>
      <c r="DS120" s="18" t="str">
        <f t="shared" si="37"/>
        <v/>
      </c>
      <c r="DT120" s="18" t="str">
        <f t="shared" si="38"/>
        <v/>
      </c>
      <c r="DU120" s="18" t="str">
        <f t="shared" si="39"/>
        <v/>
      </c>
      <c r="DV120" s="18" t="str">
        <f t="shared" si="40"/>
        <v/>
      </c>
      <c r="DW120" s="18" t="str">
        <f t="shared" si="41"/>
        <v/>
      </c>
      <c r="DX120" s="18" t="str">
        <f t="shared" si="42"/>
        <v/>
      </c>
      <c r="DY120" s="18" t="str">
        <f t="shared" si="43"/>
        <v/>
      </c>
      <c r="DZ120" s="18" t="str">
        <f t="shared" si="44"/>
        <v/>
      </c>
      <c r="EA120" s="18" t="str">
        <f t="shared" si="45"/>
        <v/>
      </c>
      <c r="EB120" s="18" t="str">
        <f t="shared" si="46"/>
        <v/>
      </c>
      <c r="EC120" s="18">
        <f t="shared" si="47"/>
        <v>1.9594973679915573</v>
      </c>
      <c r="ED120" s="18" t="str">
        <f t="shared" si="48"/>
        <v/>
      </c>
      <c r="EE120" s="18" t="str">
        <f t="shared" si="49"/>
        <v/>
      </c>
      <c r="EF120" s="18" t="str">
        <f t="shared" si="50"/>
        <v/>
      </c>
      <c r="EG120" s="18" t="str">
        <f t="shared" si="51"/>
        <v/>
      </c>
      <c r="EH120" s="18" t="str">
        <f t="shared" si="52"/>
        <v/>
      </c>
      <c r="EI120" s="18" t="str">
        <f t="shared" si="53"/>
        <v/>
      </c>
      <c r="EJ120" s="18" t="str">
        <f t="shared" si="54"/>
        <v/>
      </c>
      <c r="EK120" s="18" t="str">
        <f t="shared" si="55"/>
        <v/>
      </c>
      <c r="EL120" s="18" t="str">
        <f t="shared" si="56"/>
        <v/>
      </c>
      <c r="EM120" s="18" t="str">
        <f t="shared" si="57"/>
        <v/>
      </c>
      <c r="EN120" s="18" t="str">
        <f t="shared" si="58"/>
        <v/>
      </c>
      <c r="EO120" s="18" t="str">
        <f t="shared" si="59"/>
        <v/>
      </c>
      <c r="EP120" s="18" t="str">
        <f t="shared" si="60"/>
        <v/>
      </c>
      <c r="EQ120" s="18" t="str">
        <f t="shared" si="61"/>
        <v/>
      </c>
      <c r="ER120" s="18" t="str">
        <f t="shared" si="62"/>
        <v/>
      </c>
      <c r="ES120" s="18" t="str">
        <f t="shared" si="63"/>
        <v/>
      </c>
      <c r="ET120" s="18" t="str">
        <f t="shared" si="64"/>
        <v/>
      </c>
      <c r="EV120" s="86">
        <v>39479</v>
      </c>
      <c r="EW120" s="57" t="str">
        <f>IF(ISNA(VLOOKUP('per month Consensus'!$EV120,'5y averages Consensus'!$AG$9:$AK$36,'per month Consensus'!EW$2,FALSE)),"",VLOOKUP('per month Consensus'!$EV120,'5y averages Consensus'!$AG$9:$AK$36,'per month Consensus'!EW$2,FALSE))</f>
        <v/>
      </c>
      <c r="EX120" s="48" t="str">
        <f>IF(ISNA(VLOOKUP('per month Consensus'!$EV120,'5y averages Consensus'!$AG$9:$AK$36,'per month Consensus'!EX$2,FALSE)),"",VLOOKUP('per month Consensus'!$EV120,'5y averages Consensus'!$AG$9:$AK$36,'per month Consensus'!EX$2,FALSE))</f>
        <v/>
      </c>
      <c r="EY120" s="48" t="str">
        <f>IF(ISNA(VLOOKUP('per month Consensus'!$EV120,'5y averages Consensus'!$AG$9:$AK$36,'per month Consensus'!EY$2,FALSE)),"",VLOOKUP('per month Consensus'!$EV120,'5y averages Consensus'!$AG$9:$AK$36,'per month Consensus'!EY$2,FALSE))</f>
        <v/>
      </c>
      <c r="EZ120" s="49" t="str">
        <f>IF(ISNA(VLOOKUP('per month Consensus'!$EV120,'5y averages Consensus'!$AG$9:$AK$36,'per month Consensus'!EZ$2,FALSE)),"",VLOOKUP('per month Consensus'!$EV120,'5y averages Consensus'!$AG$9:$AK$36,'per month Consensus'!EZ$2,FALSE))</f>
        <v/>
      </c>
      <c r="FB120" s="53" t="str">
        <f t="shared" si="65"/>
        <v/>
      </c>
      <c r="FC120" s="18" t="str">
        <f t="shared" si="66"/>
        <v/>
      </c>
      <c r="FD120" s="18" t="str">
        <f t="shared" si="67"/>
        <v/>
      </c>
      <c r="FE120" s="18" t="str">
        <f t="shared" si="68"/>
        <v/>
      </c>
    </row>
    <row r="121" spans="2:161" x14ac:dyDescent="0.25">
      <c r="B121" s="22">
        <v>36708</v>
      </c>
      <c r="C121" s="18">
        <f>VLOOKUP($B121,'Data Consensus annual'!$BH$9:$BN$215,'per month Consensus'!C$1, FALSE)</f>
        <v>1.9</v>
      </c>
      <c r="D121" s="18">
        <f>VLOOKUP($B121,'Data Consensus annual'!$BH$9:$BN$215,'per month Consensus'!D$1, FALSE)</f>
        <v>1.7</v>
      </c>
      <c r="E121" s="18" t="str">
        <f>VLOOKUP($B121,'Data Consensus annual'!$BH$9:$BN$215,'per month Consensus'!E$1, FALSE)</f>
        <v/>
      </c>
      <c r="F121" s="18" t="str">
        <f>VLOOKUP($B121,'Data Consensus annual'!$BH$9:$BN$215,'per month Consensus'!F$1, FALSE)</f>
        <v/>
      </c>
      <c r="G121" s="18" t="str">
        <f>VLOOKUP($B121,'Data Consensus annual'!$BH$9:$BN$215,'per month Consensus'!G$1, FALSE)</f>
        <v/>
      </c>
      <c r="H121" s="18" t="str">
        <f>VLOOKUP($B121,'Data Consensus annual'!$BH$9:$BN$215,'per month Consensus'!H$1, FALSE)</f>
        <v/>
      </c>
      <c r="I121" s="5"/>
      <c r="J121" s="27"/>
      <c r="K121" s="5"/>
      <c r="L121" s="5"/>
      <c r="M121" s="5"/>
      <c r="N121" s="5"/>
      <c r="CE121" s="14">
        <v>39508</v>
      </c>
      <c r="CF121" s="18">
        <f>IF(ISNA(VLOOKUP($CE121,'quarters Consensus'!$FV$9:$GC$60,'per month Consensus'!J$1,FALSE)),"",VLOOKUP($CE121,'quarters Consensus'!$FV$9:$GC$60,'per month Consensus'!J$1,FALSE))</f>
        <v>2.8</v>
      </c>
      <c r="CG121" s="18">
        <f>IF(ISNA(VLOOKUP($CE121,'quarters Consensus'!$FV$9:$GC$60,'per month Consensus'!K$1,FALSE)),"",VLOOKUP($CE121,'quarters Consensus'!$FV$9:$GC$60,'per month Consensus'!K$1,FALSE))</f>
        <v>2.8</v>
      </c>
      <c r="CH121" s="18">
        <f>IF(ISNA(VLOOKUP($CE121,'quarters Consensus'!$FV$9:$GC$60,'per month Consensus'!L$1,FALSE)),"",VLOOKUP($CE121,'quarters Consensus'!$FV$9:$GC$60,'per month Consensus'!L$1,FALSE))</f>
        <v>2.1</v>
      </c>
      <c r="CI121" s="18">
        <f>IF(ISNA(VLOOKUP($CE121,'quarters Consensus'!$FV$9:$GC$60,'per month Consensus'!M$1,FALSE)),"",VLOOKUP($CE121,'quarters Consensus'!$FV$9:$GC$60,'per month Consensus'!M$1,FALSE))</f>
        <v>1.9</v>
      </c>
      <c r="CJ121" s="18">
        <f>IF(ISNA(VLOOKUP($CE121,'quarters Consensus'!$FV$9:$GC$60,'per month Consensus'!N$1,FALSE)),"",VLOOKUP($CE121,'quarters Consensus'!$FV$9:$GC$60,'per month Consensus'!N$1,FALSE))</f>
        <v>1.9</v>
      </c>
      <c r="CK121" s="18">
        <f>IF(ISNA(VLOOKUP($CE121,'quarters Consensus'!$FV$9:$GC$60,'per month Consensus'!O$1,FALSE)),"",VLOOKUP($CE121,'quarters Consensus'!$FV$9:$GC$60,'per month Consensus'!O$1,FALSE))</f>
        <v>2</v>
      </c>
      <c r="CL121" s="18">
        <f>IF(ISNA(VLOOKUP($CE121,'quarters Consensus'!$FV$9:$GC$60,'per month Consensus'!P$1,FALSE)),"",VLOOKUP($CE121,'quarters Consensus'!$FV$9:$GC$60,'per month Consensus'!P$1,FALSE))</f>
        <v>2.1</v>
      </c>
      <c r="CM121" s="18">
        <f>IF(ISNA(INDEX('annual Consensus'!$C$4:$AE$210,MATCH('per month Consensus'!$CE121,'annual Consensus'!$B$4:$B$210,0),MATCH('per month Consensus'!CM$4,'annual Consensus'!$C$3:$AE$3,0))),"",INDEX('annual Consensus'!$C$4:$AE$210,MATCH('per month Consensus'!$CE121,'annual Consensus'!$B$4:$B$210,0),MATCH('per month Consensus'!CM$4,'annual Consensus'!$C$3:$AE$3,0)))</f>
        <v>2.7112107520372639</v>
      </c>
      <c r="CN121" s="18">
        <f>IF(ISNA(INDEX('annual Consensus'!$C$4:$AE$210,MATCH('per month Consensus'!$CE121,'annual Consensus'!$B$4:$B$210,0),MATCH('per month Consensus'!CN$4,'annual Consensus'!$C$3:$AE$3,0))),"",INDEX('annual Consensus'!$C$4:$AE$210,MATCH('per month Consensus'!$CE121,'annual Consensus'!$B$4:$B$210,0),MATCH('per month Consensus'!CN$4,'annual Consensus'!$C$3:$AE$3,0)))</f>
        <v>0</v>
      </c>
      <c r="CO121" s="18">
        <f>IF(ISNA(INDEX('annual Consensus'!$C$4:$AE$210,MATCH('per month Consensus'!$CE121,'annual Consensus'!$B$4:$B$210,0),MATCH('per month Consensus'!CO$4,'annual Consensus'!$C$3:$AE$3,0))),"",INDEX('annual Consensus'!$C$4:$AE$210,MATCH('per month Consensus'!$CE121,'annual Consensus'!$B$4:$B$210,0),MATCH('per month Consensus'!CO$4,'annual Consensus'!$C$3:$AE$3,0)))</f>
        <v>0</v>
      </c>
      <c r="CP121" s="18">
        <f>IF(ISNA(INDEX('annual Consensus'!$C$4:$AE$210,MATCH('per month Consensus'!$CE121,'annual Consensus'!$B$4:$B$210,0),MATCH('per month Consensus'!CP$4,'annual Consensus'!$C$3:$AE$3,0))),"",INDEX('annual Consensus'!$C$4:$AE$210,MATCH('per month Consensus'!$CE121,'annual Consensus'!$B$4:$B$210,0),MATCH('per month Consensus'!CP$4,'annual Consensus'!$C$3:$AE$3,0)))</f>
        <v>0</v>
      </c>
      <c r="CQ121" s="18">
        <f>IF(ISNA(INDEX('annual Consensus'!$C$4:$AE$210,MATCH('per month Consensus'!$CE121,'annual Consensus'!$B$4:$B$210,0),MATCH('per month Consensus'!CQ$4,'annual Consensus'!$C$3:$AE$3,0))),"",INDEX('annual Consensus'!$C$4:$AE$210,MATCH('per month Consensus'!$CE121,'annual Consensus'!$B$4:$B$210,0),MATCH('per month Consensus'!CQ$4,'annual Consensus'!$C$3:$AE$3,0)))</f>
        <v>0</v>
      </c>
      <c r="CR121" s="18">
        <f>IF(ISNA(INDEX('annual Consensus'!$C$4:$AE$210,MATCH('per month Consensus'!$CE121,'annual Consensus'!$B$4:$B$210,0),MATCH('per month Consensus'!CR$4,'annual Consensus'!$C$3:$AE$3,0))),"",INDEX('annual Consensus'!$C$4:$AE$210,MATCH('per month Consensus'!$CE121,'annual Consensus'!$B$4:$B$210,0),MATCH('per month Consensus'!CR$4,'annual Consensus'!$C$3:$AE$3,0)))</f>
        <v>0</v>
      </c>
      <c r="CS121" s="18">
        <f>IF(ISNA(INDEX('annual Consensus'!$C$4:$AE$210,MATCH('per month Consensus'!$CE121,'annual Consensus'!$B$4:$B$210,0),MATCH('per month Consensus'!CS$4,'annual Consensus'!$C$3:$AE$3,0))),"",INDEX('annual Consensus'!$C$4:$AE$210,MATCH('per month Consensus'!$CE121,'annual Consensus'!$B$4:$B$210,0),MATCH('per month Consensus'!CS$4,'annual Consensus'!$C$3:$AE$3,0)))</f>
        <v>0</v>
      </c>
      <c r="CT121" s="18">
        <f>IF(ISNA(INDEX('annual Consensus'!$C$4:$AE$210,MATCH('per month Consensus'!$CE121,'annual Consensus'!$B$4:$B$210,0),MATCH('per month Consensus'!CT$4,'annual Consensus'!$C$3:$AE$3,0))),"",INDEX('annual Consensus'!$C$4:$AE$210,MATCH('per month Consensus'!$CE121,'annual Consensus'!$B$4:$B$210,0),MATCH('per month Consensus'!CT$4,'annual Consensus'!$C$3:$AE$3,0)))</f>
        <v>0</v>
      </c>
      <c r="CU121" s="18">
        <f>IF(ISNA(INDEX('annual Consensus'!$C$4:$AE$210,MATCH('per month Consensus'!$CE121,'annual Consensus'!$B$4:$B$210,0),MATCH('per month Consensus'!CU$4,'annual Consensus'!$C$3:$AE$3,0))),"",INDEX('annual Consensus'!$C$4:$AE$210,MATCH('per month Consensus'!$CE121,'annual Consensus'!$B$4:$B$210,0),MATCH('per month Consensus'!CU$4,'annual Consensus'!$C$3:$AE$3,0)))</f>
        <v>0</v>
      </c>
      <c r="CV121" s="18">
        <f>IF(ISNA(INDEX('annual Consensus'!$C$4:$AE$210,MATCH('per month Consensus'!$CE121,'annual Consensus'!$B$4:$B$210,0),MATCH('per month Consensus'!CV$4,'annual Consensus'!$C$3:$AE$3,0))),"",INDEX('annual Consensus'!$C$4:$AE$210,MATCH('per month Consensus'!$CE121,'annual Consensus'!$B$4:$B$210,0),MATCH('per month Consensus'!CV$4,'annual Consensus'!$C$3:$AE$3,0)))</f>
        <v>0</v>
      </c>
      <c r="CW121" s="18">
        <f>IF(ISNA(INDEX('annual Consensus'!$C$4:$AE$210,MATCH('per month Consensus'!$CE121,'annual Consensus'!$B$4:$B$210,0),MATCH('per month Consensus'!CW$4,'annual Consensus'!$C$3:$AE$3,0))),"",INDEX('annual Consensus'!$C$4:$AE$210,MATCH('per month Consensus'!$CE121,'annual Consensus'!$B$4:$B$210,0),MATCH('per month Consensus'!CW$4,'annual Consensus'!$C$3:$AE$3,0)))</f>
        <v>1.9861635236734969</v>
      </c>
      <c r="CX121" s="18">
        <f>IF(ISNA(INDEX('annual Consensus'!$C$4:$AE$210,MATCH('per month Consensus'!$CE121,'annual Consensus'!$B$4:$B$210,0),MATCH('per month Consensus'!CX$4,'annual Consensus'!$C$3:$AE$3,0))),"",INDEX('annual Consensus'!$C$4:$AE$210,MATCH('per month Consensus'!$CE121,'annual Consensus'!$B$4:$B$210,0),MATCH('per month Consensus'!CX$4,'annual Consensus'!$C$3:$AE$3,0)))</f>
        <v>0</v>
      </c>
      <c r="CY121" s="18">
        <f>IF(ISNA(INDEX('annual Consensus'!$C$4:$AE$210,MATCH('per month Consensus'!$CE121,'annual Consensus'!$B$4:$B$210,0),MATCH('per month Consensus'!CY$4,'annual Consensus'!$C$3:$AE$3,0))),"",INDEX('annual Consensus'!$C$4:$AE$210,MATCH('per month Consensus'!$CE121,'annual Consensus'!$B$4:$B$210,0),MATCH('per month Consensus'!CY$4,'annual Consensus'!$C$3:$AE$3,0)))</f>
        <v>0</v>
      </c>
      <c r="CZ121" s="18">
        <f>IF(ISNA(INDEX('annual Consensus'!$C$4:$AE$210,MATCH('per month Consensus'!$CE121,'annual Consensus'!$B$4:$B$210,0),MATCH('per month Consensus'!CZ$4,'annual Consensus'!$C$3:$AE$3,0))),"",INDEX('annual Consensus'!$C$4:$AE$210,MATCH('per month Consensus'!$CE121,'annual Consensus'!$B$4:$B$210,0),MATCH('per month Consensus'!CZ$4,'annual Consensus'!$C$3:$AE$3,0)))</f>
        <v>0</v>
      </c>
      <c r="DA121" s="18">
        <f>IF(ISNA(INDEX('annual Consensus'!$C$4:$AE$210,MATCH('per month Consensus'!$CE121,'annual Consensus'!$B$4:$B$210,0),MATCH('per month Consensus'!DA$4,'annual Consensus'!$C$3:$AE$3,0))),"",INDEX('annual Consensus'!$C$4:$AE$210,MATCH('per month Consensus'!$CE121,'annual Consensus'!$B$4:$B$210,0),MATCH('per month Consensus'!DA$4,'annual Consensus'!$C$3:$AE$3,0)))</f>
        <v>0</v>
      </c>
      <c r="DB121" s="18">
        <f>IF(ISNA(INDEX('annual Consensus'!$C$4:$AE$210,MATCH('per month Consensus'!$CE121,'annual Consensus'!$B$4:$B$210,0),MATCH('per month Consensus'!DB$4,'annual Consensus'!$C$3:$AE$3,0))),"",INDEX('annual Consensus'!$C$4:$AE$210,MATCH('per month Consensus'!$CE121,'annual Consensus'!$B$4:$B$210,0),MATCH('per month Consensus'!DB$4,'annual Consensus'!$C$3:$AE$3,0)))</f>
        <v>0</v>
      </c>
      <c r="DC121" s="18">
        <f>IF(ISNA(INDEX('annual Consensus'!$C$4:$AE$210,MATCH('per month Consensus'!$CE121,'annual Consensus'!$B$4:$B$210,0),MATCH('per month Consensus'!DC$4,'annual Consensus'!$C$3:$AE$3,0))),"",INDEX('annual Consensus'!$C$4:$AE$210,MATCH('per month Consensus'!$CE121,'annual Consensus'!$B$4:$B$210,0),MATCH('per month Consensus'!DC$4,'annual Consensus'!$C$3:$AE$3,0)))</f>
        <v>0</v>
      </c>
      <c r="DD121" s="18">
        <f>IF(ISNA(INDEX('annual Consensus'!$C$4:$AE$210,MATCH('per month Consensus'!$CE121,'annual Consensus'!$B$4:$B$210,0),MATCH('per month Consensus'!DD$4,'annual Consensus'!$C$3:$AE$3,0))),"",INDEX('annual Consensus'!$C$4:$AE$210,MATCH('per month Consensus'!$CE121,'annual Consensus'!$B$4:$B$210,0),MATCH('per month Consensus'!DD$4,'annual Consensus'!$C$3:$AE$3,0)))</f>
        <v>0</v>
      </c>
      <c r="DE121" s="18">
        <f>IF(ISNA(INDEX('annual Consensus'!$C$4:$AE$210,MATCH('per month Consensus'!$CE121,'annual Consensus'!$B$4:$B$210,0),MATCH('per month Consensus'!DE$4,'annual Consensus'!$C$3:$AE$3,0))),"",INDEX('annual Consensus'!$C$4:$AE$210,MATCH('per month Consensus'!$CE121,'annual Consensus'!$B$4:$B$210,0),MATCH('per month Consensus'!DE$4,'annual Consensus'!$C$3:$AE$3,0)))</f>
        <v>0</v>
      </c>
      <c r="DF121" s="18">
        <f>IF(ISNA(INDEX('annual Consensus'!$C$4:$AE$210,MATCH('per month Consensus'!$CE121,'annual Consensus'!$B$4:$B$210,0),MATCH('per month Consensus'!DF$4,'annual Consensus'!$C$3:$AE$3,0))),"",INDEX('annual Consensus'!$C$4:$AE$210,MATCH('per month Consensus'!$CE121,'annual Consensus'!$B$4:$B$210,0),MATCH('per month Consensus'!DF$4,'annual Consensus'!$C$3:$AE$3,0)))</f>
        <v>0</v>
      </c>
      <c r="DG121" s="18">
        <f>IF(ISNA(INDEX('annual Consensus'!$C$4:$AE$210,MATCH('per month Consensus'!$CE121,'annual Consensus'!$B$4:$B$210,0),MATCH('per month Consensus'!DG$4,'annual Consensus'!$C$3:$AE$3,0))),"",INDEX('annual Consensus'!$C$4:$AE$210,MATCH('per month Consensus'!$CE121,'annual Consensus'!$B$4:$B$210,0),MATCH('per month Consensus'!DG$4,'annual Consensus'!$C$3:$AE$3,0)))</f>
        <v>0</v>
      </c>
      <c r="DH121" s="18">
        <f>IF(ISNA(INDEX('annual Consensus'!$C$4:$AE$210,MATCH('per month Consensus'!$CE121,'annual Consensus'!$B$4:$B$210,0),MATCH('per month Consensus'!DH$4,'annual Consensus'!$C$3:$AE$3,0))),"",INDEX('annual Consensus'!$C$4:$AE$210,MATCH('per month Consensus'!$CE121,'annual Consensus'!$B$4:$B$210,0),MATCH('per month Consensus'!DH$4,'annual Consensus'!$C$3:$AE$3,0)))</f>
        <v>0</v>
      </c>
      <c r="DI121" s="18">
        <f>IF(ISNA(INDEX('annual Consensus'!$C$4:$AE$210,MATCH('per month Consensus'!$CE121,'annual Consensus'!$B$4:$B$210,0),MATCH('per month Consensus'!DI$4,'annual Consensus'!$C$3:$AE$3,0))),"",INDEX('annual Consensus'!$C$4:$AE$210,MATCH('per month Consensus'!$CE121,'annual Consensus'!$B$4:$B$210,0),MATCH('per month Consensus'!DI$4,'annual Consensus'!$C$3:$AE$3,0)))</f>
        <v>0</v>
      </c>
      <c r="DJ121" s="18">
        <f>IF(ISNA(INDEX('annual Consensus'!$C$4:$AE$210,MATCH('per month Consensus'!$CE121,'annual Consensus'!$B$4:$B$210,0),MATCH('per month Consensus'!DJ$4,'annual Consensus'!$C$3:$AE$3,0))),"",INDEX('annual Consensus'!$C$4:$AE$210,MATCH('per month Consensus'!$CE121,'annual Consensus'!$B$4:$B$210,0),MATCH('per month Consensus'!DJ$4,'annual Consensus'!$C$3:$AE$3,0)))</f>
        <v>0</v>
      </c>
      <c r="DK121" s="18">
        <f>IF(ISNA(INDEX('annual Consensus'!$C$4:$AE$210,MATCH('per month Consensus'!$CE121,'annual Consensus'!$B$4:$B$210,0),MATCH('per month Consensus'!DK$4,'annual Consensus'!$C$3:$AE$3,0))),"",INDEX('annual Consensus'!$C$4:$AE$210,MATCH('per month Consensus'!$CE121,'annual Consensus'!$B$4:$B$210,0),MATCH('per month Consensus'!DK$4,'annual Consensus'!$C$3:$AE$3,0)))</f>
        <v>0</v>
      </c>
      <c r="DL121" s="18">
        <f>IF(ISNA(INDEX('annual Consensus'!$C$4:$AE$210,MATCH('per month Consensus'!$CE121,'annual Consensus'!$B$4:$B$210,0),MATCH('per month Consensus'!DL$4,'annual Consensus'!$C$3:$AE$3,0))),"",INDEX('annual Consensus'!$C$4:$AE$210,MATCH('per month Consensus'!$CE121,'annual Consensus'!$B$4:$B$210,0),MATCH('per month Consensus'!DL$4,'annual Consensus'!$C$3:$AE$3,0)))</f>
        <v>0</v>
      </c>
      <c r="DM121" s="18">
        <f>IF(ISNA(INDEX('annual Consensus'!$C$4:$AE$210,MATCH('per month Consensus'!$CE121,'annual Consensus'!$B$4:$B$210,0),MATCH('per month Consensus'!DM$4,'annual Consensus'!$C$3:$AE$3,0))),"",INDEX('annual Consensus'!$C$4:$AE$210,MATCH('per month Consensus'!$CE121,'annual Consensus'!$B$4:$B$210,0),MATCH('per month Consensus'!DM$4,'annual Consensus'!$C$3:$AE$3,0)))</f>
        <v>0</v>
      </c>
      <c r="DN121" s="18">
        <f>IF(ISNA(INDEX('annual Consensus'!$C$4:$AE$210,MATCH('per month Consensus'!$CE121,'annual Consensus'!$B$4:$B$210,0),MATCH('per month Consensus'!DN$4,'annual Consensus'!$C$3:$AE$3,0))),"",INDEX('annual Consensus'!$C$4:$AE$210,MATCH('per month Consensus'!$CE121,'annual Consensus'!$B$4:$B$210,0),MATCH('per month Consensus'!DN$4,'annual Consensus'!$C$3:$AE$3,0)))</f>
        <v>0</v>
      </c>
      <c r="DO121" s="18">
        <f>IF(ISNA(INDEX('annual Consensus'!$C$4:$AE$210,MATCH('per month Consensus'!$CE121,'annual Consensus'!$B$4:$B$210,0),MATCH('per month Consensus'!DO$4,'annual Consensus'!$C$3:$AE$3,0))),"",INDEX('annual Consensus'!$C$4:$AE$210,MATCH('per month Consensus'!$CE121,'annual Consensus'!$B$4:$B$210,0),MATCH('per month Consensus'!DO$4,'annual Consensus'!$C$3:$AE$3,0)))</f>
        <v>0</v>
      </c>
      <c r="DR121" s="18">
        <f t="shared" si="36"/>
        <v>2.7112107520372639</v>
      </c>
      <c r="DS121" s="18" t="str">
        <f t="shared" si="37"/>
        <v/>
      </c>
      <c r="DT121" s="18" t="str">
        <f t="shared" si="38"/>
        <v/>
      </c>
      <c r="DU121" s="18" t="str">
        <f t="shared" si="39"/>
        <v/>
      </c>
      <c r="DV121" s="18" t="str">
        <f t="shared" si="40"/>
        <v/>
      </c>
      <c r="DW121" s="18" t="str">
        <f t="shared" si="41"/>
        <v/>
      </c>
      <c r="DX121" s="18" t="str">
        <f t="shared" si="42"/>
        <v/>
      </c>
      <c r="DY121" s="18" t="str">
        <f t="shared" si="43"/>
        <v/>
      </c>
      <c r="DZ121" s="18" t="str">
        <f t="shared" si="44"/>
        <v/>
      </c>
      <c r="EA121" s="18" t="str">
        <f t="shared" si="45"/>
        <v/>
      </c>
      <c r="EB121" s="18">
        <f t="shared" si="46"/>
        <v>1.9861635236734969</v>
      </c>
      <c r="EC121" s="18" t="str">
        <f t="shared" si="47"/>
        <v/>
      </c>
      <c r="ED121" s="18" t="str">
        <f t="shared" si="48"/>
        <v/>
      </c>
      <c r="EE121" s="18" t="str">
        <f t="shared" si="49"/>
        <v/>
      </c>
      <c r="EF121" s="18" t="str">
        <f t="shared" si="50"/>
        <v/>
      </c>
      <c r="EG121" s="18" t="str">
        <f t="shared" si="51"/>
        <v/>
      </c>
      <c r="EH121" s="18" t="str">
        <f t="shared" si="52"/>
        <v/>
      </c>
      <c r="EI121" s="18" t="str">
        <f t="shared" si="53"/>
        <v/>
      </c>
      <c r="EJ121" s="18" t="str">
        <f t="shared" si="54"/>
        <v/>
      </c>
      <c r="EK121" s="18" t="str">
        <f t="shared" si="55"/>
        <v/>
      </c>
      <c r="EL121" s="18" t="str">
        <f t="shared" si="56"/>
        <v/>
      </c>
      <c r="EM121" s="18" t="str">
        <f t="shared" si="57"/>
        <v/>
      </c>
      <c r="EN121" s="18" t="str">
        <f t="shared" si="58"/>
        <v/>
      </c>
      <c r="EO121" s="18" t="str">
        <f t="shared" si="59"/>
        <v/>
      </c>
      <c r="EP121" s="18" t="str">
        <f t="shared" si="60"/>
        <v/>
      </c>
      <c r="EQ121" s="18" t="str">
        <f t="shared" si="61"/>
        <v/>
      </c>
      <c r="ER121" s="18" t="str">
        <f t="shared" si="62"/>
        <v/>
      </c>
      <c r="ES121" s="18" t="str">
        <f t="shared" si="63"/>
        <v/>
      </c>
      <c r="ET121" s="18" t="str">
        <f t="shared" si="64"/>
        <v/>
      </c>
      <c r="EV121" s="86">
        <v>39508</v>
      </c>
      <c r="EW121" s="57" t="str">
        <f>IF(ISNA(VLOOKUP('per month Consensus'!$EV121,'5y averages Consensus'!$AG$9:$AK$36,'per month Consensus'!EW$2,FALSE)),"",VLOOKUP('per month Consensus'!$EV121,'5y averages Consensus'!$AG$9:$AK$36,'per month Consensus'!EW$2,FALSE))</f>
        <v/>
      </c>
      <c r="EX121" s="48" t="str">
        <f>IF(ISNA(VLOOKUP('per month Consensus'!$EV121,'5y averages Consensus'!$AG$9:$AK$36,'per month Consensus'!EX$2,FALSE)),"",VLOOKUP('per month Consensus'!$EV121,'5y averages Consensus'!$AG$9:$AK$36,'per month Consensus'!EX$2,FALSE))</f>
        <v/>
      </c>
      <c r="EY121" s="48" t="str">
        <f>IF(ISNA(VLOOKUP('per month Consensus'!$EV121,'5y averages Consensus'!$AG$9:$AK$36,'per month Consensus'!EY$2,FALSE)),"",VLOOKUP('per month Consensus'!$EV121,'5y averages Consensus'!$AG$9:$AK$36,'per month Consensus'!EY$2,FALSE))</f>
        <v/>
      </c>
      <c r="EZ121" s="49" t="str">
        <f>IF(ISNA(VLOOKUP('per month Consensus'!$EV121,'5y averages Consensus'!$AG$9:$AK$36,'per month Consensus'!EZ$2,FALSE)),"",VLOOKUP('per month Consensus'!$EV121,'5y averages Consensus'!$AG$9:$AK$36,'per month Consensus'!EZ$2,FALSE))</f>
        <v/>
      </c>
      <c r="FB121" s="53" t="str">
        <f t="shared" si="65"/>
        <v/>
      </c>
      <c r="FC121" s="18" t="str">
        <f t="shared" si="66"/>
        <v/>
      </c>
      <c r="FD121" s="18" t="str">
        <f t="shared" si="67"/>
        <v/>
      </c>
      <c r="FE121" s="18" t="str">
        <f t="shared" si="68"/>
        <v/>
      </c>
    </row>
    <row r="122" spans="2:161" x14ac:dyDescent="0.25">
      <c r="B122" s="22">
        <v>37073</v>
      </c>
      <c r="C122" s="18">
        <f>VLOOKUP($B122,'Data Consensus annual'!$BH$9:$BN$215,'per month Consensus'!C$1, FALSE)</f>
        <v>2.7</v>
      </c>
      <c r="D122" s="18">
        <f>VLOOKUP($B122,'Data Consensus annual'!$BH$9:$BN$215,'per month Consensus'!D$1, FALSE)</f>
        <v>1.9</v>
      </c>
      <c r="E122" s="18" t="str">
        <f>VLOOKUP($B122,'Data Consensus annual'!$BH$9:$BN$215,'per month Consensus'!E$1, FALSE)</f>
        <v/>
      </c>
      <c r="F122" s="18" t="str">
        <f>VLOOKUP($B122,'Data Consensus annual'!$BH$9:$BN$215,'per month Consensus'!F$1, FALSE)</f>
        <v/>
      </c>
      <c r="G122" s="18" t="str">
        <f>VLOOKUP($B122,'Data Consensus annual'!$BH$9:$BN$215,'per month Consensus'!G$1, FALSE)</f>
        <v/>
      </c>
      <c r="H122" s="18" t="str">
        <f>VLOOKUP($B122,'Data Consensus annual'!$BH$9:$BN$215,'per month Consensus'!H$1, FALSE)</f>
        <v/>
      </c>
      <c r="I122" s="5"/>
      <c r="J122" s="27"/>
      <c r="K122" s="5"/>
      <c r="L122" s="5"/>
      <c r="M122" s="5"/>
      <c r="N122" s="5"/>
      <c r="CE122" s="14">
        <v>39539</v>
      </c>
      <c r="CF122" s="18" t="str">
        <f>IF(ISNA(VLOOKUP($CE122,'quarters Consensus'!$FV$9:$GC$60,'per month Consensus'!J$1,FALSE)),"",VLOOKUP($CE122,'quarters Consensus'!$FV$9:$GC$60,'per month Consensus'!J$1,FALSE))</f>
        <v/>
      </c>
      <c r="CG122" s="18" t="str">
        <f>IF(ISNA(VLOOKUP($CE122,'quarters Consensus'!$FV$9:$GC$60,'per month Consensus'!K$1,FALSE)),"",VLOOKUP($CE122,'quarters Consensus'!$FV$9:$GC$60,'per month Consensus'!K$1,FALSE))</f>
        <v/>
      </c>
      <c r="CH122" s="18" t="str">
        <f>IF(ISNA(VLOOKUP($CE122,'quarters Consensus'!$FV$9:$GC$60,'per month Consensus'!L$1,FALSE)),"",VLOOKUP($CE122,'quarters Consensus'!$FV$9:$GC$60,'per month Consensus'!L$1,FALSE))</f>
        <v/>
      </c>
      <c r="CI122" s="18" t="str">
        <f>IF(ISNA(VLOOKUP($CE122,'quarters Consensus'!$FV$9:$GC$60,'per month Consensus'!M$1,FALSE)),"",VLOOKUP($CE122,'quarters Consensus'!$FV$9:$GC$60,'per month Consensus'!M$1,FALSE))</f>
        <v/>
      </c>
      <c r="CJ122" s="18" t="str">
        <f>IF(ISNA(VLOOKUP($CE122,'quarters Consensus'!$FV$9:$GC$60,'per month Consensus'!N$1,FALSE)),"",VLOOKUP($CE122,'quarters Consensus'!$FV$9:$GC$60,'per month Consensus'!N$1,FALSE))</f>
        <v/>
      </c>
      <c r="CK122" s="18" t="str">
        <f>IF(ISNA(VLOOKUP($CE122,'quarters Consensus'!$FV$9:$GC$60,'per month Consensus'!O$1,FALSE)),"",VLOOKUP($CE122,'quarters Consensus'!$FV$9:$GC$60,'per month Consensus'!O$1,FALSE))</f>
        <v/>
      </c>
      <c r="CL122" s="18" t="str">
        <f>IF(ISNA(VLOOKUP($CE122,'quarters Consensus'!$FV$9:$GC$60,'per month Consensus'!P$1,FALSE)),"",VLOOKUP($CE122,'quarters Consensus'!$FV$9:$GC$60,'per month Consensus'!P$1,FALSE))</f>
        <v/>
      </c>
      <c r="CM122" s="18">
        <f>IF(ISNA(INDEX('annual Consensus'!$C$4:$AE$210,MATCH('per month Consensus'!$CE122,'annual Consensus'!$B$4:$B$210,0),MATCH('per month Consensus'!CM$4,'annual Consensus'!$C$3:$AE$3,0))),"",INDEX('annual Consensus'!$C$4:$AE$210,MATCH('per month Consensus'!$CE122,'annual Consensus'!$B$4:$B$210,0),MATCH('per month Consensus'!CM$4,'annual Consensus'!$C$3:$AE$3,0)))</f>
        <v>2.946975512407195</v>
      </c>
      <c r="CN122" s="18">
        <f>IF(ISNA(INDEX('annual Consensus'!$C$4:$AE$210,MATCH('per month Consensus'!$CE122,'annual Consensus'!$B$4:$B$210,0),MATCH('per month Consensus'!CN$4,'annual Consensus'!$C$3:$AE$3,0))),"",INDEX('annual Consensus'!$C$4:$AE$210,MATCH('per month Consensus'!$CE122,'annual Consensus'!$B$4:$B$210,0),MATCH('per month Consensus'!CN$4,'annual Consensus'!$C$3:$AE$3,0)))</f>
        <v>0</v>
      </c>
      <c r="CO122" s="18">
        <f>IF(ISNA(INDEX('annual Consensus'!$C$4:$AE$210,MATCH('per month Consensus'!$CE122,'annual Consensus'!$B$4:$B$210,0),MATCH('per month Consensus'!CO$4,'annual Consensus'!$C$3:$AE$3,0))),"",INDEX('annual Consensus'!$C$4:$AE$210,MATCH('per month Consensus'!$CE122,'annual Consensus'!$B$4:$B$210,0),MATCH('per month Consensus'!CO$4,'annual Consensus'!$C$3:$AE$3,0)))</f>
        <v>0</v>
      </c>
      <c r="CP122" s="18">
        <f>IF(ISNA(INDEX('annual Consensus'!$C$4:$AE$210,MATCH('per month Consensus'!$CE122,'annual Consensus'!$B$4:$B$210,0),MATCH('per month Consensus'!CP$4,'annual Consensus'!$C$3:$AE$3,0))),"",INDEX('annual Consensus'!$C$4:$AE$210,MATCH('per month Consensus'!$CE122,'annual Consensus'!$B$4:$B$210,0),MATCH('per month Consensus'!CP$4,'annual Consensus'!$C$3:$AE$3,0)))</f>
        <v>0</v>
      </c>
      <c r="CQ122" s="18">
        <f>IF(ISNA(INDEX('annual Consensus'!$C$4:$AE$210,MATCH('per month Consensus'!$CE122,'annual Consensus'!$B$4:$B$210,0),MATCH('per month Consensus'!CQ$4,'annual Consensus'!$C$3:$AE$3,0))),"",INDEX('annual Consensus'!$C$4:$AE$210,MATCH('per month Consensus'!$CE122,'annual Consensus'!$B$4:$B$210,0),MATCH('per month Consensus'!CQ$4,'annual Consensus'!$C$3:$AE$3,0)))</f>
        <v>0</v>
      </c>
      <c r="CR122" s="18">
        <f>IF(ISNA(INDEX('annual Consensus'!$C$4:$AE$210,MATCH('per month Consensus'!$CE122,'annual Consensus'!$B$4:$B$210,0),MATCH('per month Consensus'!CR$4,'annual Consensus'!$C$3:$AE$3,0))),"",INDEX('annual Consensus'!$C$4:$AE$210,MATCH('per month Consensus'!$CE122,'annual Consensus'!$B$4:$B$210,0),MATCH('per month Consensus'!CR$4,'annual Consensus'!$C$3:$AE$3,0)))</f>
        <v>0</v>
      </c>
      <c r="CS122" s="18">
        <f>IF(ISNA(INDEX('annual Consensus'!$C$4:$AE$210,MATCH('per month Consensus'!$CE122,'annual Consensus'!$B$4:$B$210,0),MATCH('per month Consensus'!CS$4,'annual Consensus'!$C$3:$AE$3,0))),"",INDEX('annual Consensus'!$C$4:$AE$210,MATCH('per month Consensus'!$CE122,'annual Consensus'!$B$4:$B$210,0),MATCH('per month Consensus'!CS$4,'annual Consensus'!$C$3:$AE$3,0)))</f>
        <v>0</v>
      </c>
      <c r="CT122" s="18">
        <f>IF(ISNA(INDEX('annual Consensus'!$C$4:$AE$210,MATCH('per month Consensus'!$CE122,'annual Consensus'!$B$4:$B$210,0),MATCH('per month Consensus'!CT$4,'annual Consensus'!$C$3:$AE$3,0))),"",INDEX('annual Consensus'!$C$4:$AE$210,MATCH('per month Consensus'!$CE122,'annual Consensus'!$B$4:$B$210,0),MATCH('per month Consensus'!CT$4,'annual Consensus'!$C$3:$AE$3,0)))</f>
        <v>0</v>
      </c>
      <c r="CU122" s="18">
        <f>IF(ISNA(INDEX('annual Consensus'!$C$4:$AE$210,MATCH('per month Consensus'!$CE122,'annual Consensus'!$B$4:$B$210,0),MATCH('per month Consensus'!CU$4,'annual Consensus'!$C$3:$AE$3,0))),"",INDEX('annual Consensus'!$C$4:$AE$210,MATCH('per month Consensus'!$CE122,'annual Consensus'!$B$4:$B$210,0),MATCH('per month Consensus'!CU$4,'annual Consensus'!$C$3:$AE$3,0)))</f>
        <v>0</v>
      </c>
      <c r="CV122" s="18">
        <f>IF(ISNA(INDEX('annual Consensus'!$C$4:$AE$210,MATCH('per month Consensus'!$CE122,'annual Consensus'!$B$4:$B$210,0),MATCH('per month Consensus'!CV$4,'annual Consensus'!$C$3:$AE$3,0))),"",INDEX('annual Consensus'!$C$4:$AE$210,MATCH('per month Consensus'!$CE122,'annual Consensus'!$B$4:$B$210,0),MATCH('per month Consensus'!CV$4,'annual Consensus'!$C$3:$AE$3,0)))</f>
        <v>2.055185002900072</v>
      </c>
      <c r="CW122" s="18">
        <f>IF(ISNA(INDEX('annual Consensus'!$C$4:$AE$210,MATCH('per month Consensus'!$CE122,'annual Consensus'!$B$4:$B$210,0),MATCH('per month Consensus'!CW$4,'annual Consensus'!$C$3:$AE$3,0))),"",INDEX('annual Consensus'!$C$4:$AE$210,MATCH('per month Consensus'!$CE122,'annual Consensus'!$B$4:$B$210,0),MATCH('per month Consensus'!CW$4,'annual Consensus'!$C$3:$AE$3,0)))</f>
        <v>0</v>
      </c>
      <c r="CX122" s="18">
        <f>IF(ISNA(INDEX('annual Consensus'!$C$4:$AE$210,MATCH('per month Consensus'!$CE122,'annual Consensus'!$B$4:$B$210,0),MATCH('per month Consensus'!CX$4,'annual Consensus'!$C$3:$AE$3,0))),"",INDEX('annual Consensus'!$C$4:$AE$210,MATCH('per month Consensus'!$CE122,'annual Consensus'!$B$4:$B$210,0),MATCH('per month Consensus'!CX$4,'annual Consensus'!$C$3:$AE$3,0)))</f>
        <v>0</v>
      </c>
      <c r="CY122" s="18">
        <f>IF(ISNA(INDEX('annual Consensus'!$C$4:$AE$210,MATCH('per month Consensus'!$CE122,'annual Consensus'!$B$4:$B$210,0),MATCH('per month Consensus'!CY$4,'annual Consensus'!$C$3:$AE$3,0))),"",INDEX('annual Consensus'!$C$4:$AE$210,MATCH('per month Consensus'!$CE122,'annual Consensus'!$B$4:$B$210,0),MATCH('per month Consensus'!CY$4,'annual Consensus'!$C$3:$AE$3,0)))</f>
        <v>0</v>
      </c>
      <c r="CZ122" s="18">
        <f>IF(ISNA(INDEX('annual Consensus'!$C$4:$AE$210,MATCH('per month Consensus'!$CE122,'annual Consensus'!$B$4:$B$210,0),MATCH('per month Consensus'!CZ$4,'annual Consensus'!$C$3:$AE$3,0))),"",INDEX('annual Consensus'!$C$4:$AE$210,MATCH('per month Consensus'!$CE122,'annual Consensus'!$B$4:$B$210,0),MATCH('per month Consensus'!CZ$4,'annual Consensus'!$C$3:$AE$3,0)))</f>
        <v>0</v>
      </c>
      <c r="DA122" s="18">
        <f>IF(ISNA(INDEX('annual Consensus'!$C$4:$AE$210,MATCH('per month Consensus'!$CE122,'annual Consensus'!$B$4:$B$210,0),MATCH('per month Consensus'!DA$4,'annual Consensus'!$C$3:$AE$3,0))),"",INDEX('annual Consensus'!$C$4:$AE$210,MATCH('per month Consensus'!$CE122,'annual Consensus'!$B$4:$B$210,0),MATCH('per month Consensus'!DA$4,'annual Consensus'!$C$3:$AE$3,0)))</f>
        <v>0</v>
      </c>
      <c r="DB122" s="18">
        <f>IF(ISNA(INDEX('annual Consensus'!$C$4:$AE$210,MATCH('per month Consensus'!$CE122,'annual Consensus'!$B$4:$B$210,0),MATCH('per month Consensus'!DB$4,'annual Consensus'!$C$3:$AE$3,0))),"",INDEX('annual Consensus'!$C$4:$AE$210,MATCH('per month Consensus'!$CE122,'annual Consensus'!$B$4:$B$210,0),MATCH('per month Consensus'!DB$4,'annual Consensus'!$C$3:$AE$3,0)))</f>
        <v>2.0153846153846162</v>
      </c>
      <c r="DC122" s="18">
        <f>IF(ISNA(INDEX('annual Consensus'!$C$4:$AE$210,MATCH('per month Consensus'!$CE122,'annual Consensus'!$B$4:$B$210,0),MATCH('per month Consensus'!DC$4,'annual Consensus'!$C$3:$AE$3,0))),"",INDEX('annual Consensus'!$C$4:$AE$210,MATCH('per month Consensus'!$CE122,'annual Consensus'!$B$4:$B$210,0),MATCH('per month Consensus'!DC$4,'annual Consensus'!$C$3:$AE$3,0)))</f>
        <v>0</v>
      </c>
      <c r="DD122" s="18">
        <f>IF(ISNA(INDEX('annual Consensus'!$C$4:$AE$210,MATCH('per month Consensus'!$CE122,'annual Consensus'!$B$4:$B$210,0),MATCH('per month Consensus'!DD$4,'annual Consensus'!$C$3:$AE$3,0))),"",INDEX('annual Consensus'!$C$4:$AE$210,MATCH('per month Consensus'!$CE122,'annual Consensus'!$B$4:$B$210,0),MATCH('per month Consensus'!DD$4,'annual Consensus'!$C$3:$AE$3,0)))</f>
        <v>0</v>
      </c>
      <c r="DE122" s="18">
        <f>IF(ISNA(INDEX('annual Consensus'!$C$4:$AE$210,MATCH('per month Consensus'!$CE122,'annual Consensus'!$B$4:$B$210,0),MATCH('per month Consensus'!DE$4,'annual Consensus'!$C$3:$AE$3,0))),"",INDEX('annual Consensus'!$C$4:$AE$210,MATCH('per month Consensus'!$CE122,'annual Consensus'!$B$4:$B$210,0),MATCH('per month Consensus'!DE$4,'annual Consensus'!$C$3:$AE$3,0)))</f>
        <v>0</v>
      </c>
      <c r="DF122" s="18">
        <f>IF(ISNA(INDEX('annual Consensus'!$C$4:$AE$210,MATCH('per month Consensus'!$CE122,'annual Consensus'!$B$4:$B$210,0),MATCH('per month Consensus'!DF$4,'annual Consensus'!$C$3:$AE$3,0))),"",INDEX('annual Consensus'!$C$4:$AE$210,MATCH('per month Consensus'!$CE122,'annual Consensus'!$B$4:$B$210,0),MATCH('per month Consensus'!DF$4,'annual Consensus'!$C$3:$AE$3,0)))</f>
        <v>2</v>
      </c>
      <c r="DG122" s="18">
        <f>IF(ISNA(INDEX('annual Consensus'!$C$4:$AE$210,MATCH('per month Consensus'!$CE122,'annual Consensus'!$B$4:$B$210,0),MATCH('per month Consensus'!DG$4,'annual Consensus'!$C$3:$AE$3,0))),"",INDEX('annual Consensus'!$C$4:$AE$210,MATCH('per month Consensus'!$CE122,'annual Consensus'!$B$4:$B$210,0),MATCH('per month Consensus'!DG$4,'annual Consensus'!$C$3:$AE$3,0)))</f>
        <v>0</v>
      </c>
      <c r="DH122" s="18">
        <f>IF(ISNA(INDEX('annual Consensus'!$C$4:$AE$210,MATCH('per month Consensus'!$CE122,'annual Consensus'!$B$4:$B$210,0),MATCH('per month Consensus'!DH$4,'annual Consensus'!$C$3:$AE$3,0))),"",INDEX('annual Consensus'!$C$4:$AE$210,MATCH('per month Consensus'!$CE122,'annual Consensus'!$B$4:$B$210,0),MATCH('per month Consensus'!DH$4,'annual Consensus'!$C$3:$AE$3,0)))</f>
        <v>0</v>
      </c>
      <c r="DI122" s="18">
        <f>IF(ISNA(INDEX('annual Consensus'!$C$4:$AE$210,MATCH('per month Consensus'!$CE122,'annual Consensus'!$B$4:$B$210,0),MATCH('per month Consensus'!DI$4,'annual Consensus'!$C$3:$AE$3,0))),"",INDEX('annual Consensus'!$C$4:$AE$210,MATCH('per month Consensus'!$CE122,'annual Consensus'!$B$4:$B$210,0),MATCH('per month Consensus'!DI$4,'annual Consensus'!$C$3:$AE$3,0)))</f>
        <v>0</v>
      </c>
      <c r="DJ122" s="18">
        <f>IF(ISNA(INDEX('annual Consensus'!$C$4:$AE$210,MATCH('per month Consensus'!$CE122,'annual Consensus'!$B$4:$B$210,0),MATCH('per month Consensus'!DJ$4,'annual Consensus'!$C$3:$AE$3,0))),"",INDEX('annual Consensus'!$C$4:$AE$210,MATCH('per month Consensus'!$CE122,'annual Consensus'!$B$4:$B$210,0),MATCH('per month Consensus'!DJ$4,'annual Consensus'!$C$3:$AE$3,0)))</f>
        <v>2.041666666666667</v>
      </c>
      <c r="DK122" s="18">
        <f>IF(ISNA(INDEX('annual Consensus'!$C$4:$AE$210,MATCH('per month Consensus'!$CE122,'annual Consensus'!$B$4:$B$210,0),MATCH('per month Consensus'!DK$4,'annual Consensus'!$C$3:$AE$3,0))),"",INDEX('annual Consensus'!$C$4:$AE$210,MATCH('per month Consensus'!$CE122,'annual Consensus'!$B$4:$B$210,0),MATCH('per month Consensus'!DK$4,'annual Consensus'!$C$3:$AE$3,0)))</f>
        <v>0</v>
      </c>
      <c r="DL122" s="18">
        <f>IF(ISNA(INDEX('annual Consensus'!$C$4:$AE$210,MATCH('per month Consensus'!$CE122,'annual Consensus'!$B$4:$B$210,0),MATCH('per month Consensus'!DL$4,'annual Consensus'!$C$3:$AE$3,0))),"",INDEX('annual Consensus'!$C$4:$AE$210,MATCH('per month Consensus'!$CE122,'annual Consensus'!$B$4:$B$210,0),MATCH('per month Consensus'!DL$4,'annual Consensus'!$C$3:$AE$3,0)))</f>
        <v>0</v>
      </c>
      <c r="DM122" s="18">
        <f>IF(ISNA(INDEX('annual Consensus'!$C$4:$AE$210,MATCH('per month Consensus'!$CE122,'annual Consensus'!$B$4:$B$210,0),MATCH('per month Consensus'!DM$4,'annual Consensus'!$C$3:$AE$3,0))),"",INDEX('annual Consensus'!$C$4:$AE$210,MATCH('per month Consensus'!$CE122,'annual Consensus'!$B$4:$B$210,0),MATCH('per month Consensus'!DM$4,'annual Consensus'!$C$3:$AE$3,0)))</f>
        <v>0</v>
      </c>
      <c r="DN122" s="18">
        <f>IF(ISNA(INDEX('annual Consensus'!$C$4:$AE$210,MATCH('per month Consensus'!$CE122,'annual Consensus'!$B$4:$B$210,0),MATCH('per month Consensus'!DN$4,'annual Consensus'!$C$3:$AE$3,0))),"",INDEX('annual Consensus'!$C$4:$AE$210,MATCH('per month Consensus'!$CE122,'annual Consensus'!$B$4:$B$210,0),MATCH('per month Consensus'!DN$4,'annual Consensus'!$C$3:$AE$3,0)))</f>
        <v>2.0166666666666671</v>
      </c>
      <c r="DO122" s="18">
        <f>IF(ISNA(INDEX('annual Consensus'!$C$4:$AE$210,MATCH('per month Consensus'!$CE122,'annual Consensus'!$B$4:$B$210,0),MATCH('per month Consensus'!DO$4,'annual Consensus'!$C$3:$AE$3,0))),"",INDEX('annual Consensus'!$C$4:$AE$210,MATCH('per month Consensus'!$CE122,'annual Consensus'!$B$4:$B$210,0),MATCH('per month Consensus'!DO$4,'annual Consensus'!$C$3:$AE$3,0)))</f>
        <v>0</v>
      </c>
      <c r="DR122" s="18">
        <f t="shared" si="36"/>
        <v>2.946975512407195</v>
      </c>
      <c r="DS122" s="18" t="str">
        <f t="shared" si="37"/>
        <v/>
      </c>
      <c r="DT122" s="18" t="str">
        <f t="shared" si="38"/>
        <v/>
      </c>
      <c r="DU122" s="18" t="str">
        <f t="shared" si="39"/>
        <v/>
      </c>
      <c r="DV122" s="18" t="str">
        <f t="shared" si="40"/>
        <v/>
      </c>
      <c r="DW122" s="18" t="str">
        <f t="shared" si="41"/>
        <v/>
      </c>
      <c r="DX122" s="18" t="str">
        <f t="shared" si="42"/>
        <v/>
      </c>
      <c r="DY122" s="18" t="str">
        <f t="shared" si="43"/>
        <v/>
      </c>
      <c r="DZ122" s="18" t="str">
        <f t="shared" si="44"/>
        <v/>
      </c>
      <c r="EA122" s="18">
        <f t="shared" si="45"/>
        <v>2.055185002900072</v>
      </c>
      <c r="EB122" s="18" t="str">
        <f t="shared" si="46"/>
        <v/>
      </c>
      <c r="EC122" s="18" t="str">
        <f t="shared" si="47"/>
        <v/>
      </c>
      <c r="ED122" s="18" t="str">
        <f t="shared" si="48"/>
        <v/>
      </c>
      <c r="EE122" s="18" t="str">
        <f t="shared" si="49"/>
        <v/>
      </c>
      <c r="EF122" s="18" t="str">
        <f t="shared" si="50"/>
        <v/>
      </c>
      <c r="EG122" s="18">
        <f t="shared" si="51"/>
        <v>2.0153846153846162</v>
      </c>
      <c r="EH122" s="18" t="str">
        <f t="shared" si="52"/>
        <v/>
      </c>
      <c r="EI122" s="18" t="str">
        <f t="shared" si="53"/>
        <v/>
      </c>
      <c r="EJ122" s="18" t="str">
        <f t="shared" si="54"/>
        <v/>
      </c>
      <c r="EK122" s="18">
        <f t="shared" si="55"/>
        <v>2</v>
      </c>
      <c r="EL122" s="18" t="str">
        <f t="shared" si="56"/>
        <v/>
      </c>
      <c r="EM122" s="18" t="str">
        <f t="shared" si="57"/>
        <v/>
      </c>
      <c r="EN122" s="18" t="str">
        <f t="shared" si="58"/>
        <v/>
      </c>
      <c r="EO122" s="18">
        <f t="shared" si="59"/>
        <v>2.041666666666667</v>
      </c>
      <c r="EP122" s="18" t="str">
        <f t="shared" si="60"/>
        <v/>
      </c>
      <c r="EQ122" s="18" t="str">
        <f t="shared" si="61"/>
        <v/>
      </c>
      <c r="ER122" s="18" t="str">
        <f t="shared" si="62"/>
        <v/>
      </c>
      <c r="ES122" s="18">
        <f t="shared" si="63"/>
        <v>2.0166666666666671</v>
      </c>
      <c r="ET122" s="18" t="str">
        <f t="shared" si="64"/>
        <v/>
      </c>
      <c r="EV122" s="86">
        <v>39539</v>
      </c>
      <c r="EW122" s="57">
        <f>IF(ISNA(VLOOKUP('per month Consensus'!$EV122,'5y averages Consensus'!$AG$9:$AK$36,'per month Consensus'!EW$2,FALSE)),"",VLOOKUP('per month Consensus'!$EV122,'5y averages Consensus'!$AG$9:$AK$36,'per month Consensus'!EW$2,FALSE))</f>
        <v>0</v>
      </c>
      <c r="EX122" s="48">
        <f>IF(ISNA(VLOOKUP('per month Consensus'!$EV122,'5y averages Consensus'!$AG$9:$AK$36,'per month Consensus'!EX$2,FALSE)),"",VLOOKUP('per month Consensus'!$EV122,'5y averages Consensus'!$AG$9:$AK$36,'per month Consensus'!EX$2,FALSE))</f>
        <v>0</v>
      </c>
      <c r="EY122" s="48">
        <f>IF(ISNA(VLOOKUP('per month Consensus'!$EV122,'5y averages Consensus'!$AG$9:$AK$36,'per month Consensus'!EY$2,FALSE)),"",VLOOKUP('per month Consensus'!$EV122,'5y averages Consensus'!$AG$9:$AK$36,'per month Consensus'!EY$2,FALSE))</f>
        <v>0</v>
      </c>
      <c r="EZ122" s="49">
        <f>IF(ISNA(VLOOKUP('per month Consensus'!$EV122,'5y averages Consensus'!$AG$9:$AK$36,'per month Consensus'!EZ$2,FALSE)),"",VLOOKUP('per month Consensus'!$EV122,'5y averages Consensus'!$AG$9:$AK$36,'per month Consensus'!EZ$2,FALSE))</f>
        <v>1.9854166666666671</v>
      </c>
      <c r="FB122" s="53" t="str">
        <f t="shared" si="65"/>
        <v/>
      </c>
      <c r="FC122" s="18" t="str">
        <f t="shared" si="66"/>
        <v/>
      </c>
      <c r="FD122" s="18" t="str">
        <f t="shared" si="67"/>
        <v/>
      </c>
      <c r="FE122" s="18">
        <f t="shared" si="68"/>
        <v>1.9854166666666671</v>
      </c>
    </row>
    <row r="123" spans="2:161" x14ac:dyDescent="0.25">
      <c r="B123" s="22">
        <v>37438</v>
      </c>
      <c r="C123" s="18">
        <f>VLOOKUP($B123,'Data Consensus annual'!$BH$9:$BN$215,'per month Consensus'!C$1, FALSE)</f>
        <v>2.1</v>
      </c>
      <c r="D123" s="18">
        <f>VLOOKUP($B123,'Data Consensus annual'!$BH$9:$BN$215,'per month Consensus'!D$1, FALSE)</f>
        <v>1.9</v>
      </c>
      <c r="E123" s="18" t="str">
        <f>VLOOKUP($B123,'Data Consensus annual'!$BH$9:$BN$215,'per month Consensus'!E$1, FALSE)</f>
        <v/>
      </c>
      <c r="F123" s="18" t="str">
        <f>VLOOKUP($B123,'Data Consensus annual'!$BH$9:$BN$215,'per month Consensus'!F$1, FALSE)</f>
        <v/>
      </c>
      <c r="G123" s="18" t="str">
        <f>VLOOKUP($B123,'Data Consensus annual'!$BH$9:$BN$215,'per month Consensus'!G$1, FALSE)</f>
        <v/>
      </c>
      <c r="H123" s="18" t="str">
        <f>VLOOKUP($B123,'Data Consensus annual'!$BH$9:$BN$215,'per month Consensus'!H$1, FALSE)</f>
        <v/>
      </c>
      <c r="I123" s="5"/>
      <c r="J123" s="27"/>
      <c r="K123" s="5"/>
      <c r="L123" s="5"/>
      <c r="M123" s="5"/>
      <c r="N123" s="5"/>
      <c r="CE123" s="14">
        <v>39569</v>
      </c>
      <c r="CF123" s="18" t="str">
        <f>IF(ISNA(VLOOKUP($CE123,'quarters Consensus'!$FV$9:$GC$60,'per month Consensus'!J$1,FALSE)),"",VLOOKUP($CE123,'quarters Consensus'!$FV$9:$GC$60,'per month Consensus'!J$1,FALSE))</f>
        <v/>
      </c>
      <c r="CG123" s="18" t="str">
        <f>IF(ISNA(VLOOKUP($CE123,'quarters Consensus'!$FV$9:$GC$60,'per month Consensus'!K$1,FALSE)),"",VLOOKUP($CE123,'quarters Consensus'!$FV$9:$GC$60,'per month Consensus'!K$1,FALSE))</f>
        <v/>
      </c>
      <c r="CH123" s="18" t="str">
        <f>IF(ISNA(VLOOKUP($CE123,'quarters Consensus'!$FV$9:$GC$60,'per month Consensus'!L$1,FALSE)),"",VLOOKUP($CE123,'quarters Consensus'!$FV$9:$GC$60,'per month Consensus'!L$1,FALSE))</f>
        <v/>
      </c>
      <c r="CI123" s="18" t="str">
        <f>IF(ISNA(VLOOKUP($CE123,'quarters Consensus'!$FV$9:$GC$60,'per month Consensus'!M$1,FALSE)),"",VLOOKUP($CE123,'quarters Consensus'!$FV$9:$GC$60,'per month Consensus'!M$1,FALSE))</f>
        <v/>
      </c>
      <c r="CJ123" s="18" t="str">
        <f>IF(ISNA(VLOOKUP($CE123,'quarters Consensus'!$FV$9:$GC$60,'per month Consensus'!N$1,FALSE)),"",VLOOKUP($CE123,'quarters Consensus'!$FV$9:$GC$60,'per month Consensus'!N$1,FALSE))</f>
        <v/>
      </c>
      <c r="CK123" s="18" t="str">
        <f>IF(ISNA(VLOOKUP($CE123,'quarters Consensus'!$FV$9:$GC$60,'per month Consensus'!O$1,FALSE)),"",VLOOKUP($CE123,'quarters Consensus'!$FV$9:$GC$60,'per month Consensus'!O$1,FALSE))</f>
        <v/>
      </c>
      <c r="CL123" s="18" t="str">
        <f>IF(ISNA(VLOOKUP($CE123,'quarters Consensus'!$FV$9:$GC$60,'per month Consensus'!P$1,FALSE)),"",VLOOKUP($CE123,'quarters Consensus'!$FV$9:$GC$60,'per month Consensus'!P$1,FALSE))</f>
        <v/>
      </c>
      <c r="CM123" s="18">
        <f>IF(ISNA(INDEX('annual Consensus'!$C$4:$AE$210,MATCH('per month Consensus'!$CE123,'annual Consensus'!$B$4:$B$210,0),MATCH('per month Consensus'!CM$4,'annual Consensus'!$C$3:$AE$3,0))),"",INDEX('annual Consensus'!$C$4:$AE$210,MATCH('per month Consensus'!$CE123,'annual Consensus'!$B$4:$B$210,0),MATCH('per month Consensus'!CM$4,'annual Consensus'!$C$3:$AE$3,0)))</f>
        <v>3.0829020682524892</v>
      </c>
      <c r="CN123" s="18">
        <f>IF(ISNA(INDEX('annual Consensus'!$C$4:$AE$210,MATCH('per month Consensus'!$CE123,'annual Consensus'!$B$4:$B$210,0),MATCH('per month Consensus'!CN$4,'annual Consensus'!$C$3:$AE$3,0))),"",INDEX('annual Consensus'!$C$4:$AE$210,MATCH('per month Consensus'!$CE123,'annual Consensus'!$B$4:$B$210,0),MATCH('per month Consensus'!CN$4,'annual Consensus'!$C$3:$AE$3,0)))</f>
        <v>0</v>
      </c>
      <c r="CO123" s="18">
        <f>IF(ISNA(INDEX('annual Consensus'!$C$4:$AE$210,MATCH('per month Consensus'!$CE123,'annual Consensus'!$B$4:$B$210,0),MATCH('per month Consensus'!CO$4,'annual Consensus'!$C$3:$AE$3,0))),"",INDEX('annual Consensus'!$C$4:$AE$210,MATCH('per month Consensus'!$CE123,'annual Consensus'!$B$4:$B$210,0),MATCH('per month Consensus'!CO$4,'annual Consensus'!$C$3:$AE$3,0)))</f>
        <v>0</v>
      </c>
      <c r="CP123" s="18">
        <f>IF(ISNA(INDEX('annual Consensus'!$C$4:$AE$210,MATCH('per month Consensus'!$CE123,'annual Consensus'!$B$4:$B$210,0),MATCH('per month Consensus'!CP$4,'annual Consensus'!$C$3:$AE$3,0))),"",INDEX('annual Consensus'!$C$4:$AE$210,MATCH('per month Consensus'!$CE123,'annual Consensus'!$B$4:$B$210,0),MATCH('per month Consensus'!CP$4,'annual Consensus'!$C$3:$AE$3,0)))</f>
        <v>0</v>
      </c>
      <c r="CQ123" s="18">
        <f>IF(ISNA(INDEX('annual Consensus'!$C$4:$AE$210,MATCH('per month Consensus'!$CE123,'annual Consensus'!$B$4:$B$210,0),MATCH('per month Consensus'!CQ$4,'annual Consensus'!$C$3:$AE$3,0))),"",INDEX('annual Consensus'!$C$4:$AE$210,MATCH('per month Consensus'!$CE123,'annual Consensus'!$B$4:$B$210,0),MATCH('per month Consensus'!CQ$4,'annual Consensus'!$C$3:$AE$3,0)))</f>
        <v>0</v>
      </c>
      <c r="CR123" s="18">
        <f>IF(ISNA(INDEX('annual Consensus'!$C$4:$AE$210,MATCH('per month Consensus'!$CE123,'annual Consensus'!$B$4:$B$210,0),MATCH('per month Consensus'!CR$4,'annual Consensus'!$C$3:$AE$3,0))),"",INDEX('annual Consensus'!$C$4:$AE$210,MATCH('per month Consensus'!$CE123,'annual Consensus'!$B$4:$B$210,0),MATCH('per month Consensus'!CR$4,'annual Consensus'!$C$3:$AE$3,0)))</f>
        <v>0</v>
      </c>
      <c r="CS123" s="18">
        <f>IF(ISNA(INDEX('annual Consensus'!$C$4:$AE$210,MATCH('per month Consensus'!$CE123,'annual Consensus'!$B$4:$B$210,0),MATCH('per month Consensus'!CS$4,'annual Consensus'!$C$3:$AE$3,0))),"",INDEX('annual Consensus'!$C$4:$AE$210,MATCH('per month Consensus'!$CE123,'annual Consensus'!$B$4:$B$210,0),MATCH('per month Consensus'!CS$4,'annual Consensus'!$C$3:$AE$3,0)))</f>
        <v>0</v>
      </c>
      <c r="CT123" s="18">
        <f>IF(ISNA(INDEX('annual Consensus'!$C$4:$AE$210,MATCH('per month Consensus'!$CE123,'annual Consensus'!$B$4:$B$210,0),MATCH('per month Consensus'!CT$4,'annual Consensus'!$C$3:$AE$3,0))),"",INDEX('annual Consensus'!$C$4:$AE$210,MATCH('per month Consensus'!$CE123,'annual Consensus'!$B$4:$B$210,0),MATCH('per month Consensus'!CT$4,'annual Consensus'!$C$3:$AE$3,0)))</f>
        <v>0</v>
      </c>
      <c r="CU123" s="18">
        <f>IF(ISNA(INDEX('annual Consensus'!$C$4:$AE$210,MATCH('per month Consensus'!$CE123,'annual Consensus'!$B$4:$B$210,0),MATCH('per month Consensus'!CU$4,'annual Consensus'!$C$3:$AE$3,0))),"",INDEX('annual Consensus'!$C$4:$AE$210,MATCH('per month Consensus'!$CE123,'annual Consensus'!$B$4:$B$210,0),MATCH('per month Consensus'!CU$4,'annual Consensus'!$C$3:$AE$3,0)))</f>
        <v>2.1267205939306573</v>
      </c>
      <c r="CV123" s="18">
        <f>IF(ISNA(INDEX('annual Consensus'!$C$4:$AE$210,MATCH('per month Consensus'!$CE123,'annual Consensus'!$B$4:$B$210,0),MATCH('per month Consensus'!CV$4,'annual Consensus'!$C$3:$AE$3,0))),"",INDEX('annual Consensus'!$C$4:$AE$210,MATCH('per month Consensus'!$CE123,'annual Consensus'!$B$4:$B$210,0),MATCH('per month Consensus'!CV$4,'annual Consensus'!$C$3:$AE$3,0)))</f>
        <v>0</v>
      </c>
      <c r="CW123" s="18">
        <f>IF(ISNA(INDEX('annual Consensus'!$C$4:$AE$210,MATCH('per month Consensus'!$CE123,'annual Consensus'!$B$4:$B$210,0),MATCH('per month Consensus'!CW$4,'annual Consensus'!$C$3:$AE$3,0))),"",INDEX('annual Consensus'!$C$4:$AE$210,MATCH('per month Consensus'!$CE123,'annual Consensus'!$B$4:$B$210,0),MATCH('per month Consensus'!CW$4,'annual Consensus'!$C$3:$AE$3,0)))</f>
        <v>0</v>
      </c>
      <c r="CX123" s="18">
        <f>IF(ISNA(INDEX('annual Consensus'!$C$4:$AE$210,MATCH('per month Consensus'!$CE123,'annual Consensus'!$B$4:$B$210,0),MATCH('per month Consensus'!CX$4,'annual Consensus'!$C$3:$AE$3,0))),"",INDEX('annual Consensus'!$C$4:$AE$210,MATCH('per month Consensus'!$CE123,'annual Consensus'!$B$4:$B$210,0),MATCH('per month Consensus'!CX$4,'annual Consensus'!$C$3:$AE$3,0)))</f>
        <v>0</v>
      </c>
      <c r="CY123" s="18">
        <f>IF(ISNA(INDEX('annual Consensus'!$C$4:$AE$210,MATCH('per month Consensus'!$CE123,'annual Consensus'!$B$4:$B$210,0),MATCH('per month Consensus'!CY$4,'annual Consensus'!$C$3:$AE$3,0))),"",INDEX('annual Consensus'!$C$4:$AE$210,MATCH('per month Consensus'!$CE123,'annual Consensus'!$B$4:$B$210,0),MATCH('per month Consensus'!CY$4,'annual Consensus'!$C$3:$AE$3,0)))</f>
        <v>0</v>
      </c>
      <c r="CZ123" s="18">
        <f>IF(ISNA(INDEX('annual Consensus'!$C$4:$AE$210,MATCH('per month Consensus'!$CE123,'annual Consensus'!$B$4:$B$210,0),MATCH('per month Consensus'!CZ$4,'annual Consensus'!$C$3:$AE$3,0))),"",INDEX('annual Consensus'!$C$4:$AE$210,MATCH('per month Consensus'!$CE123,'annual Consensus'!$B$4:$B$210,0),MATCH('per month Consensus'!CZ$4,'annual Consensus'!$C$3:$AE$3,0)))</f>
        <v>0</v>
      </c>
      <c r="DA123" s="18">
        <f>IF(ISNA(INDEX('annual Consensus'!$C$4:$AE$210,MATCH('per month Consensus'!$CE123,'annual Consensus'!$B$4:$B$210,0),MATCH('per month Consensus'!DA$4,'annual Consensus'!$C$3:$AE$3,0))),"",INDEX('annual Consensus'!$C$4:$AE$210,MATCH('per month Consensus'!$CE123,'annual Consensus'!$B$4:$B$210,0),MATCH('per month Consensus'!DA$4,'annual Consensus'!$C$3:$AE$3,0)))</f>
        <v>0</v>
      </c>
      <c r="DB123" s="18">
        <f>IF(ISNA(INDEX('annual Consensus'!$C$4:$AE$210,MATCH('per month Consensus'!$CE123,'annual Consensus'!$B$4:$B$210,0),MATCH('per month Consensus'!DB$4,'annual Consensus'!$C$3:$AE$3,0))),"",INDEX('annual Consensus'!$C$4:$AE$210,MATCH('per month Consensus'!$CE123,'annual Consensus'!$B$4:$B$210,0),MATCH('per month Consensus'!DB$4,'annual Consensus'!$C$3:$AE$3,0)))</f>
        <v>0</v>
      </c>
      <c r="DC123" s="18">
        <f>IF(ISNA(INDEX('annual Consensus'!$C$4:$AE$210,MATCH('per month Consensus'!$CE123,'annual Consensus'!$B$4:$B$210,0),MATCH('per month Consensus'!DC$4,'annual Consensus'!$C$3:$AE$3,0))),"",INDEX('annual Consensus'!$C$4:$AE$210,MATCH('per month Consensus'!$CE123,'annual Consensus'!$B$4:$B$210,0),MATCH('per month Consensus'!DC$4,'annual Consensus'!$C$3:$AE$3,0)))</f>
        <v>0</v>
      </c>
      <c r="DD123" s="18">
        <f>IF(ISNA(INDEX('annual Consensus'!$C$4:$AE$210,MATCH('per month Consensus'!$CE123,'annual Consensus'!$B$4:$B$210,0),MATCH('per month Consensus'!DD$4,'annual Consensus'!$C$3:$AE$3,0))),"",INDEX('annual Consensus'!$C$4:$AE$210,MATCH('per month Consensus'!$CE123,'annual Consensus'!$B$4:$B$210,0),MATCH('per month Consensus'!DD$4,'annual Consensus'!$C$3:$AE$3,0)))</f>
        <v>0</v>
      </c>
      <c r="DE123" s="18">
        <f>IF(ISNA(INDEX('annual Consensus'!$C$4:$AE$210,MATCH('per month Consensus'!$CE123,'annual Consensus'!$B$4:$B$210,0),MATCH('per month Consensus'!DE$4,'annual Consensus'!$C$3:$AE$3,0))),"",INDEX('annual Consensus'!$C$4:$AE$210,MATCH('per month Consensus'!$CE123,'annual Consensus'!$B$4:$B$210,0),MATCH('per month Consensus'!DE$4,'annual Consensus'!$C$3:$AE$3,0)))</f>
        <v>0</v>
      </c>
      <c r="DF123" s="18">
        <f>IF(ISNA(INDEX('annual Consensus'!$C$4:$AE$210,MATCH('per month Consensus'!$CE123,'annual Consensus'!$B$4:$B$210,0),MATCH('per month Consensus'!DF$4,'annual Consensus'!$C$3:$AE$3,0))),"",INDEX('annual Consensus'!$C$4:$AE$210,MATCH('per month Consensus'!$CE123,'annual Consensus'!$B$4:$B$210,0),MATCH('per month Consensus'!DF$4,'annual Consensus'!$C$3:$AE$3,0)))</f>
        <v>0</v>
      </c>
      <c r="DG123" s="18">
        <f>IF(ISNA(INDEX('annual Consensus'!$C$4:$AE$210,MATCH('per month Consensus'!$CE123,'annual Consensus'!$B$4:$B$210,0),MATCH('per month Consensus'!DG$4,'annual Consensus'!$C$3:$AE$3,0))),"",INDEX('annual Consensus'!$C$4:$AE$210,MATCH('per month Consensus'!$CE123,'annual Consensus'!$B$4:$B$210,0),MATCH('per month Consensus'!DG$4,'annual Consensus'!$C$3:$AE$3,0)))</f>
        <v>0</v>
      </c>
      <c r="DH123" s="18">
        <f>IF(ISNA(INDEX('annual Consensus'!$C$4:$AE$210,MATCH('per month Consensus'!$CE123,'annual Consensus'!$B$4:$B$210,0),MATCH('per month Consensus'!DH$4,'annual Consensus'!$C$3:$AE$3,0))),"",INDEX('annual Consensus'!$C$4:$AE$210,MATCH('per month Consensus'!$CE123,'annual Consensus'!$B$4:$B$210,0),MATCH('per month Consensus'!DH$4,'annual Consensus'!$C$3:$AE$3,0)))</f>
        <v>0</v>
      </c>
      <c r="DI123" s="18">
        <f>IF(ISNA(INDEX('annual Consensus'!$C$4:$AE$210,MATCH('per month Consensus'!$CE123,'annual Consensus'!$B$4:$B$210,0),MATCH('per month Consensus'!DI$4,'annual Consensus'!$C$3:$AE$3,0))),"",INDEX('annual Consensus'!$C$4:$AE$210,MATCH('per month Consensus'!$CE123,'annual Consensus'!$B$4:$B$210,0),MATCH('per month Consensus'!DI$4,'annual Consensus'!$C$3:$AE$3,0)))</f>
        <v>0</v>
      </c>
      <c r="DJ123" s="18">
        <f>IF(ISNA(INDEX('annual Consensus'!$C$4:$AE$210,MATCH('per month Consensus'!$CE123,'annual Consensus'!$B$4:$B$210,0),MATCH('per month Consensus'!DJ$4,'annual Consensus'!$C$3:$AE$3,0))),"",INDEX('annual Consensus'!$C$4:$AE$210,MATCH('per month Consensus'!$CE123,'annual Consensus'!$B$4:$B$210,0),MATCH('per month Consensus'!DJ$4,'annual Consensus'!$C$3:$AE$3,0)))</f>
        <v>0</v>
      </c>
      <c r="DK123" s="18">
        <f>IF(ISNA(INDEX('annual Consensus'!$C$4:$AE$210,MATCH('per month Consensus'!$CE123,'annual Consensus'!$B$4:$B$210,0),MATCH('per month Consensus'!DK$4,'annual Consensus'!$C$3:$AE$3,0))),"",INDEX('annual Consensus'!$C$4:$AE$210,MATCH('per month Consensus'!$CE123,'annual Consensus'!$B$4:$B$210,0),MATCH('per month Consensus'!DK$4,'annual Consensus'!$C$3:$AE$3,0)))</f>
        <v>0</v>
      </c>
      <c r="DL123" s="18">
        <f>IF(ISNA(INDEX('annual Consensus'!$C$4:$AE$210,MATCH('per month Consensus'!$CE123,'annual Consensus'!$B$4:$B$210,0),MATCH('per month Consensus'!DL$4,'annual Consensus'!$C$3:$AE$3,0))),"",INDEX('annual Consensus'!$C$4:$AE$210,MATCH('per month Consensus'!$CE123,'annual Consensus'!$B$4:$B$210,0),MATCH('per month Consensus'!DL$4,'annual Consensus'!$C$3:$AE$3,0)))</f>
        <v>0</v>
      </c>
      <c r="DM123" s="18">
        <f>IF(ISNA(INDEX('annual Consensus'!$C$4:$AE$210,MATCH('per month Consensus'!$CE123,'annual Consensus'!$B$4:$B$210,0),MATCH('per month Consensus'!DM$4,'annual Consensus'!$C$3:$AE$3,0))),"",INDEX('annual Consensus'!$C$4:$AE$210,MATCH('per month Consensus'!$CE123,'annual Consensus'!$B$4:$B$210,0),MATCH('per month Consensus'!DM$4,'annual Consensus'!$C$3:$AE$3,0)))</f>
        <v>0</v>
      </c>
      <c r="DN123" s="18">
        <f>IF(ISNA(INDEX('annual Consensus'!$C$4:$AE$210,MATCH('per month Consensus'!$CE123,'annual Consensus'!$B$4:$B$210,0),MATCH('per month Consensus'!DN$4,'annual Consensus'!$C$3:$AE$3,0))),"",INDEX('annual Consensus'!$C$4:$AE$210,MATCH('per month Consensus'!$CE123,'annual Consensus'!$B$4:$B$210,0),MATCH('per month Consensus'!DN$4,'annual Consensus'!$C$3:$AE$3,0)))</f>
        <v>0</v>
      </c>
      <c r="DO123" s="18">
        <f>IF(ISNA(INDEX('annual Consensus'!$C$4:$AE$210,MATCH('per month Consensus'!$CE123,'annual Consensus'!$B$4:$B$210,0),MATCH('per month Consensus'!DO$4,'annual Consensus'!$C$3:$AE$3,0))),"",INDEX('annual Consensus'!$C$4:$AE$210,MATCH('per month Consensus'!$CE123,'annual Consensus'!$B$4:$B$210,0),MATCH('per month Consensus'!DO$4,'annual Consensus'!$C$3:$AE$3,0)))</f>
        <v>0</v>
      </c>
      <c r="DR123" s="18">
        <f t="shared" si="36"/>
        <v>3.0829020682524892</v>
      </c>
      <c r="DS123" s="18" t="str">
        <f t="shared" si="37"/>
        <v/>
      </c>
      <c r="DT123" s="18" t="str">
        <f t="shared" si="38"/>
        <v/>
      </c>
      <c r="DU123" s="18" t="str">
        <f t="shared" si="39"/>
        <v/>
      </c>
      <c r="DV123" s="18" t="str">
        <f t="shared" si="40"/>
        <v/>
      </c>
      <c r="DW123" s="18" t="str">
        <f t="shared" si="41"/>
        <v/>
      </c>
      <c r="DX123" s="18" t="str">
        <f t="shared" si="42"/>
        <v/>
      </c>
      <c r="DY123" s="18" t="str">
        <f t="shared" si="43"/>
        <v/>
      </c>
      <c r="DZ123" s="18">
        <f t="shared" si="44"/>
        <v>2.1267205939306573</v>
      </c>
      <c r="EA123" s="18" t="str">
        <f t="shared" si="45"/>
        <v/>
      </c>
      <c r="EB123" s="18" t="str">
        <f t="shared" si="46"/>
        <v/>
      </c>
      <c r="EC123" s="18" t="str">
        <f t="shared" si="47"/>
        <v/>
      </c>
      <c r="ED123" s="18" t="str">
        <f t="shared" si="48"/>
        <v/>
      </c>
      <c r="EE123" s="18" t="str">
        <f t="shared" si="49"/>
        <v/>
      </c>
      <c r="EF123" s="18" t="str">
        <f t="shared" si="50"/>
        <v/>
      </c>
      <c r="EG123" s="18" t="str">
        <f t="shared" si="51"/>
        <v/>
      </c>
      <c r="EH123" s="18" t="str">
        <f t="shared" si="52"/>
        <v/>
      </c>
      <c r="EI123" s="18" t="str">
        <f t="shared" si="53"/>
        <v/>
      </c>
      <c r="EJ123" s="18" t="str">
        <f t="shared" si="54"/>
        <v/>
      </c>
      <c r="EK123" s="18" t="str">
        <f t="shared" si="55"/>
        <v/>
      </c>
      <c r="EL123" s="18" t="str">
        <f t="shared" si="56"/>
        <v/>
      </c>
      <c r="EM123" s="18" t="str">
        <f t="shared" si="57"/>
        <v/>
      </c>
      <c r="EN123" s="18" t="str">
        <f t="shared" si="58"/>
        <v/>
      </c>
      <c r="EO123" s="18" t="str">
        <f t="shared" si="59"/>
        <v/>
      </c>
      <c r="EP123" s="18" t="str">
        <f t="shared" si="60"/>
        <v/>
      </c>
      <c r="EQ123" s="18" t="str">
        <f t="shared" si="61"/>
        <v/>
      </c>
      <c r="ER123" s="18" t="str">
        <f t="shared" si="62"/>
        <v/>
      </c>
      <c r="ES123" s="18" t="str">
        <f t="shared" si="63"/>
        <v/>
      </c>
      <c r="ET123" s="18" t="str">
        <f t="shared" si="64"/>
        <v/>
      </c>
      <c r="EV123" s="86">
        <v>39569</v>
      </c>
      <c r="EW123" s="57" t="str">
        <f>IF(ISNA(VLOOKUP('per month Consensus'!$EV123,'5y averages Consensus'!$AG$9:$AK$36,'per month Consensus'!EW$2,FALSE)),"",VLOOKUP('per month Consensus'!$EV123,'5y averages Consensus'!$AG$9:$AK$36,'per month Consensus'!EW$2,FALSE))</f>
        <v/>
      </c>
      <c r="EX123" s="58" t="str">
        <f>IF(ISNA(VLOOKUP('per month Consensus'!$EV123,'5y averages Consensus'!$AG$9:$AK$36,'per month Consensus'!EX$2,FALSE)),"",VLOOKUP('per month Consensus'!$EV123,'5y averages Consensus'!$AG$9:$AK$36,'per month Consensus'!EX$2,FALSE))</f>
        <v/>
      </c>
      <c r="EY123" s="58" t="str">
        <f>IF(ISNA(VLOOKUP('per month Consensus'!$EV123,'5y averages Consensus'!$AG$9:$AK$36,'per month Consensus'!EY$2,FALSE)),"",VLOOKUP('per month Consensus'!$EV123,'5y averages Consensus'!$AG$9:$AK$36,'per month Consensus'!EY$2,FALSE))</f>
        <v/>
      </c>
      <c r="EZ123" s="59" t="str">
        <f>IF(ISNA(VLOOKUP('per month Consensus'!$EV123,'5y averages Consensus'!$AG$9:$AK$36,'per month Consensus'!EZ$2,FALSE)),"",VLOOKUP('per month Consensus'!$EV123,'5y averages Consensus'!$AG$9:$AK$36,'per month Consensus'!EZ$2,FALSE))</f>
        <v/>
      </c>
      <c r="FB123" s="53" t="str">
        <f t="shared" si="65"/>
        <v/>
      </c>
      <c r="FC123" s="53" t="str">
        <f t="shared" si="66"/>
        <v/>
      </c>
      <c r="FD123" s="53" t="str">
        <f t="shared" si="67"/>
        <v/>
      </c>
      <c r="FE123" s="53" t="str">
        <f t="shared" si="68"/>
        <v/>
      </c>
    </row>
    <row r="124" spans="2:161" x14ac:dyDescent="0.25">
      <c r="B124" s="22">
        <v>37803</v>
      </c>
      <c r="C124" s="18">
        <f>VLOOKUP($B124,'Data Consensus annual'!$BH$9:$BN$215,'per month Consensus'!C$1, FALSE)</f>
        <v>1.9014791423911042</v>
      </c>
      <c r="D124" s="18">
        <f>VLOOKUP($B124,'Data Consensus annual'!$BH$9:$BN$215,'per month Consensus'!D$1, FALSE)</f>
        <v>1.4119639751330071</v>
      </c>
      <c r="E124" s="18" t="str">
        <f>VLOOKUP($B124,'Data Consensus annual'!$BH$9:$BN$215,'per month Consensus'!E$1, FALSE)</f>
        <v/>
      </c>
      <c r="F124" s="18" t="str">
        <f>VLOOKUP($B124,'Data Consensus annual'!$BH$9:$BN$215,'per month Consensus'!F$1, FALSE)</f>
        <v/>
      </c>
      <c r="G124" s="18" t="str">
        <f>VLOOKUP($B124,'Data Consensus annual'!$BH$9:$BN$215,'per month Consensus'!G$1, FALSE)</f>
        <v/>
      </c>
      <c r="H124" s="18" t="str">
        <f>VLOOKUP($B124,'Data Consensus annual'!$BH$9:$BN$215,'per month Consensus'!H$1, FALSE)</f>
        <v/>
      </c>
      <c r="I124" s="5"/>
      <c r="J124" s="27"/>
      <c r="K124" s="5"/>
      <c r="L124" s="5"/>
      <c r="M124" s="5"/>
      <c r="N124" s="5"/>
      <c r="CE124" s="14">
        <v>39600</v>
      </c>
      <c r="CF124" s="18">
        <f>IF(ISNA(VLOOKUP($CE124,'quarters Consensus'!$FV$9:$GC$60,'per month Consensus'!J$1,FALSE)),"",VLOOKUP($CE124,'quarters Consensus'!$FV$9:$GC$60,'per month Consensus'!J$1,FALSE))</f>
        <v>3.7</v>
      </c>
      <c r="CG124" s="18">
        <f>IF(ISNA(VLOOKUP($CE124,'quarters Consensus'!$FV$9:$GC$60,'per month Consensus'!K$1,FALSE)),"",VLOOKUP($CE124,'quarters Consensus'!$FV$9:$GC$60,'per month Consensus'!K$1,FALSE))</f>
        <v>3.1</v>
      </c>
      <c r="CH124" s="18">
        <f>IF(ISNA(VLOOKUP($CE124,'quarters Consensus'!$FV$9:$GC$60,'per month Consensus'!L$1,FALSE)),"",VLOOKUP($CE124,'quarters Consensus'!$FV$9:$GC$60,'per month Consensus'!L$1,FALSE))</f>
        <v>2.6</v>
      </c>
      <c r="CI124" s="18">
        <f>IF(ISNA(VLOOKUP($CE124,'quarters Consensus'!$FV$9:$GC$60,'per month Consensus'!M$1,FALSE)),"",VLOOKUP($CE124,'quarters Consensus'!$FV$9:$GC$60,'per month Consensus'!M$1,FALSE))</f>
        <v>2.2000000000000002</v>
      </c>
      <c r="CJ124" s="18">
        <f>IF(ISNA(VLOOKUP($CE124,'quarters Consensus'!$FV$9:$GC$60,'per month Consensus'!N$1,FALSE)),"",VLOOKUP($CE124,'quarters Consensus'!$FV$9:$GC$60,'per month Consensus'!N$1,FALSE))</f>
        <v>2.1</v>
      </c>
      <c r="CK124" s="18">
        <f>IF(ISNA(VLOOKUP($CE124,'quarters Consensus'!$FV$9:$GC$60,'per month Consensus'!O$1,FALSE)),"",VLOOKUP($CE124,'quarters Consensus'!$FV$9:$GC$60,'per month Consensus'!O$1,FALSE))</f>
        <v>2.1</v>
      </c>
      <c r="CL124" s="18"/>
      <c r="CM124" s="18">
        <f>IF(ISNA(INDEX('annual Consensus'!$C$4:$AE$210,MATCH('per month Consensus'!$CE124,'annual Consensus'!$B$4:$B$210,0),MATCH('per month Consensus'!CM$4,'annual Consensus'!$C$3:$AE$3,0))),"",INDEX('annual Consensus'!$C$4:$AE$210,MATCH('per month Consensus'!$CE124,'annual Consensus'!$B$4:$B$210,0),MATCH('per month Consensus'!CM$4,'annual Consensus'!$C$3:$AE$3,0)))</f>
        <v>3.3232983272366492</v>
      </c>
      <c r="CN124" s="18">
        <f>IF(ISNA(INDEX('annual Consensus'!$C$4:$AE$210,MATCH('per month Consensus'!$CE124,'annual Consensus'!$B$4:$B$210,0),MATCH('per month Consensus'!CN$4,'annual Consensus'!$C$3:$AE$3,0))),"",INDEX('annual Consensus'!$C$4:$AE$210,MATCH('per month Consensus'!$CE124,'annual Consensus'!$B$4:$B$210,0),MATCH('per month Consensus'!CN$4,'annual Consensus'!$C$3:$AE$3,0)))</f>
        <v>0</v>
      </c>
      <c r="CO124" s="18">
        <f>IF(ISNA(INDEX('annual Consensus'!$C$4:$AE$210,MATCH('per month Consensus'!$CE124,'annual Consensus'!$B$4:$B$210,0),MATCH('per month Consensus'!CO$4,'annual Consensus'!$C$3:$AE$3,0))),"",INDEX('annual Consensus'!$C$4:$AE$210,MATCH('per month Consensus'!$CE124,'annual Consensus'!$B$4:$B$210,0),MATCH('per month Consensus'!CO$4,'annual Consensus'!$C$3:$AE$3,0)))</f>
        <v>0</v>
      </c>
      <c r="CP124" s="18">
        <f>IF(ISNA(INDEX('annual Consensus'!$C$4:$AE$210,MATCH('per month Consensus'!$CE124,'annual Consensus'!$B$4:$B$210,0),MATCH('per month Consensus'!CP$4,'annual Consensus'!$C$3:$AE$3,0))),"",INDEX('annual Consensus'!$C$4:$AE$210,MATCH('per month Consensus'!$CE124,'annual Consensus'!$B$4:$B$210,0),MATCH('per month Consensus'!CP$4,'annual Consensus'!$C$3:$AE$3,0)))</f>
        <v>0</v>
      </c>
      <c r="CQ124" s="18">
        <f>IF(ISNA(INDEX('annual Consensus'!$C$4:$AE$210,MATCH('per month Consensus'!$CE124,'annual Consensus'!$B$4:$B$210,0),MATCH('per month Consensus'!CQ$4,'annual Consensus'!$C$3:$AE$3,0))),"",INDEX('annual Consensus'!$C$4:$AE$210,MATCH('per month Consensus'!$CE124,'annual Consensus'!$B$4:$B$210,0),MATCH('per month Consensus'!CQ$4,'annual Consensus'!$C$3:$AE$3,0)))</f>
        <v>0</v>
      </c>
      <c r="CR124" s="18">
        <f>IF(ISNA(INDEX('annual Consensus'!$C$4:$AE$210,MATCH('per month Consensus'!$CE124,'annual Consensus'!$B$4:$B$210,0),MATCH('per month Consensus'!CR$4,'annual Consensus'!$C$3:$AE$3,0))),"",INDEX('annual Consensus'!$C$4:$AE$210,MATCH('per month Consensus'!$CE124,'annual Consensus'!$B$4:$B$210,0),MATCH('per month Consensus'!CR$4,'annual Consensus'!$C$3:$AE$3,0)))</f>
        <v>0</v>
      </c>
      <c r="CS124" s="18">
        <f>IF(ISNA(INDEX('annual Consensus'!$C$4:$AE$210,MATCH('per month Consensus'!$CE124,'annual Consensus'!$B$4:$B$210,0),MATCH('per month Consensus'!CS$4,'annual Consensus'!$C$3:$AE$3,0))),"",INDEX('annual Consensus'!$C$4:$AE$210,MATCH('per month Consensus'!$CE124,'annual Consensus'!$B$4:$B$210,0),MATCH('per month Consensus'!CS$4,'annual Consensus'!$C$3:$AE$3,0)))</f>
        <v>0</v>
      </c>
      <c r="CT124" s="18">
        <f>IF(ISNA(INDEX('annual Consensus'!$C$4:$AE$210,MATCH('per month Consensus'!$CE124,'annual Consensus'!$B$4:$B$210,0),MATCH('per month Consensus'!CT$4,'annual Consensus'!$C$3:$AE$3,0))),"",INDEX('annual Consensus'!$C$4:$AE$210,MATCH('per month Consensus'!$CE124,'annual Consensus'!$B$4:$B$210,0),MATCH('per month Consensus'!CT$4,'annual Consensus'!$C$3:$AE$3,0)))</f>
        <v>2.2786464854924691</v>
      </c>
      <c r="CU124" s="18">
        <f>IF(ISNA(INDEX('annual Consensus'!$C$4:$AE$210,MATCH('per month Consensus'!$CE124,'annual Consensus'!$B$4:$B$210,0),MATCH('per month Consensus'!CU$4,'annual Consensus'!$C$3:$AE$3,0))),"",INDEX('annual Consensus'!$C$4:$AE$210,MATCH('per month Consensus'!$CE124,'annual Consensus'!$B$4:$B$210,0),MATCH('per month Consensus'!CU$4,'annual Consensus'!$C$3:$AE$3,0)))</f>
        <v>0</v>
      </c>
      <c r="CV124" s="18">
        <f>IF(ISNA(INDEX('annual Consensus'!$C$4:$AE$210,MATCH('per month Consensus'!$CE124,'annual Consensus'!$B$4:$B$210,0),MATCH('per month Consensus'!CV$4,'annual Consensus'!$C$3:$AE$3,0))),"",INDEX('annual Consensus'!$C$4:$AE$210,MATCH('per month Consensus'!$CE124,'annual Consensus'!$B$4:$B$210,0),MATCH('per month Consensus'!CV$4,'annual Consensus'!$C$3:$AE$3,0)))</f>
        <v>0</v>
      </c>
      <c r="CW124" s="18">
        <f>IF(ISNA(INDEX('annual Consensus'!$C$4:$AE$210,MATCH('per month Consensus'!$CE124,'annual Consensus'!$B$4:$B$210,0),MATCH('per month Consensus'!CW$4,'annual Consensus'!$C$3:$AE$3,0))),"",INDEX('annual Consensus'!$C$4:$AE$210,MATCH('per month Consensus'!$CE124,'annual Consensus'!$B$4:$B$210,0),MATCH('per month Consensus'!CW$4,'annual Consensus'!$C$3:$AE$3,0)))</f>
        <v>0</v>
      </c>
      <c r="CX124" s="18">
        <f>IF(ISNA(INDEX('annual Consensus'!$C$4:$AE$210,MATCH('per month Consensus'!$CE124,'annual Consensus'!$B$4:$B$210,0),MATCH('per month Consensus'!CX$4,'annual Consensus'!$C$3:$AE$3,0))),"",INDEX('annual Consensus'!$C$4:$AE$210,MATCH('per month Consensus'!$CE124,'annual Consensus'!$B$4:$B$210,0),MATCH('per month Consensus'!CX$4,'annual Consensus'!$C$3:$AE$3,0)))</f>
        <v>0</v>
      </c>
      <c r="CY124" s="18">
        <f>IF(ISNA(INDEX('annual Consensus'!$C$4:$AE$210,MATCH('per month Consensus'!$CE124,'annual Consensus'!$B$4:$B$210,0),MATCH('per month Consensus'!CY$4,'annual Consensus'!$C$3:$AE$3,0))),"",INDEX('annual Consensus'!$C$4:$AE$210,MATCH('per month Consensus'!$CE124,'annual Consensus'!$B$4:$B$210,0),MATCH('per month Consensus'!CY$4,'annual Consensus'!$C$3:$AE$3,0)))</f>
        <v>0</v>
      </c>
      <c r="CZ124" s="18">
        <f>IF(ISNA(INDEX('annual Consensus'!$C$4:$AE$210,MATCH('per month Consensus'!$CE124,'annual Consensus'!$B$4:$B$210,0),MATCH('per month Consensus'!CZ$4,'annual Consensus'!$C$3:$AE$3,0))),"",INDEX('annual Consensus'!$C$4:$AE$210,MATCH('per month Consensus'!$CE124,'annual Consensus'!$B$4:$B$210,0),MATCH('per month Consensus'!CZ$4,'annual Consensus'!$C$3:$AE$3,0)))</f>
        <v>0</v>
      </c>
      <c r="DA124" s="18">
        <f>IF(ISNA(INDEX('annual Consensus'!$C$4:$AE$210,MATCH('per month Consensus'!$CE124,'annual Consensus'!$B$4:$B$210,0),MATCH('per month Consensus'!DA$4,'annual Consensus'!$C$3:$AE$3,0))),"",INDEX('annual Consensus'!$C$4:$AE$210,MATCH('per month Consensus'!$CE124,'annual Consensus'!$B$4:$B$210,0),MATCH('per month Consensus'!DA$4,'annual Consensus'!$C$3:$AE$3,0)))</f>
        <v>0</v>
      </c>
      <c r="DB124" s="18">
        <f>IF(ISNA(INDEX('annual Consensus'!$C$4:$AE$210,MATCH('per month Consensus'!$CE124,'annual Consensus'!$B$4:$B$210,0),MATCH('per month Consensus'!DB$4,'annual Consensus'!$C$3:$AE$3,0))),"",INDEX('annual Consensus'!$C$4:$AE$210,MATCH('per month Consensus'!$CE124,'annual Consensus'!$B$4:$B$210,0),MATCH('per month Consensus'!DB$4,'annual Consensus'!$C$3:$AE$3,0)))</f>
        <v>0</v>
      </c>
      <c r="DC124" s="18">
        <f>IF(ISNA(INDEX('annual Consensus'!$C$4:$AE$210,MATCH('per month Consensus'!$CE124,'annual Consensus'!$B$4:$B$210,0),MATCH('per month Consensus'!DC$4,'annual Consensus'!$C$3:$AE$3,0))),"",INDEX('annual Consensus'!$C$4:$AE$210,MATCH('per month Consensus'!$CE124,'annual Consensus'!$B$4:$B$210,0),MATCH('per month Consensus'!DC$4,'annual Consensus'!$C$3:$AE$3,0)))</f>
        <v>0</v>
      </c>
      <c r="DD124" s="18">
        <f>IF(ISNA(INDEX('annual Consensus'!$C$4:$AE$210,MATCH('per month Consensus'!$CE124,'annual Consensus'!$B$4:$B$210,0),MATCH('per month Consensus'!DD$4,'annual Consensus'!$C$3:$AE$3,0))),"",INDEX('annual Consensus'!$C$4:$AE$210,MATCH('per month Consensus'!$CE124,'annual Consensus'!$B$4:$B$210,0),MATCH('per month Consensus'!DD$4,'annual Consensus'!$C$3:$AE$3,0)))</f>
        <v>0</v>
      </c>
      <c r="DE124" s="18">
        <f>IF(ISNA(INDEX('annual Consensus'!$C$4:$AE$210,MATCH('per month Consensus'!$CE124,'annual Consensus'!$B$4:$B$210,0),MATCH('per month Consensus'!DE$4,'annual Consensus'!$C$3:$AE$3,0))),"",INDEX('annual Consensus'!$C$4:$AE$210,MATCH('per month Consensus'!$CE124,'annual Consensus'!$B$4:$B$210,0),MATCH('per month Consensus'!DE$4,'annual Consensus'!$C$3:$AE$3,0)))</f>
        <v>0</v>
      </c>
      <c r="DF124" s="18">
        <f>IF(ISNA(INDEX('annual Consensus'!$C$4:$AE$210,MATCH('per month Consensus'!$CE124,'annual Consensus'!$B$4:$B$210,0),MATCH('per month Consensus'!DF$4,'annual Consensus'!$C$3:$AE$3,0))),"",INDEX('annual Consensus'!$C$4:$AE$210,MATCH('per month Consensus'!$CE124,'annual Consensus'!$B$4:$B$210,0),MATCH('per month Consensus'!DF$4,'annual Consensus'!$C$3:$AE$3,0)))</f>
        <v>0</v>
      </c>
      <c r="DG124" s="18">
        <f>IF(ISNA(INDEX('annual Consensus'!$C$4:$AE$210,MATCH('per month Consensus'!$CE124,'annual Consensus'!$B$4:$B$210,0),MATCH('per month Consensus'!DG$4,'annual Consensus'!$C$3:$AE$3,0))),"",INDEX('annual Consensus'!$C$4:$AE$210,MATCH('per month Consensus'!$CE124,'annual Consensus'!$B$4:$B$210,0),MATCH('per month Consensus'!DG$4,'annual Consensus'!$C$3:$AE$3,0)))</f>
        <v>0</v>
      </c>
      <c r="DH124" s="18">
        <f>IF(ISNA(INDEX('annual Consensus'!$C$4:$AE$210,MATCH('per month Consensus'!$CE124,'annual Consensus'!$B$4:$B$210,0),MATCH('per month Consensus'!DH$4,'annual Consensus'!$C$3:$AE$3,0))),"",INDEX('annual Consensus'!$C$4:$AE$210,MATCH('per month Consensus'!$CE124,'annual Consensus'!$B$4:$B$210,0),MATCH('per month Consensus'!DH$4,'annual Consensus'!$C$3:$AE$3,0)))</f>
        <v>0</v>
      </c>
      <c r="DI124" s="18">
        <f>IF(ISNA(INDEX('annual Consensus'!$C$4:$AE$210,MATCH('per month Consensus'!$CE124,'annual Consensus'!$B$4:$B$210,0),MATCH('per month Consensus'!DI$4,'annual Consensus'!$C$3:$AE$3,0))),"",INDEX('annual Consensus'!$C$4:$AE$210,MATCH('per month Consensus'!$CE124,'annual Consensus'!$B$4:$B$210,0),MATCH('per month Consensus'!DI$4,'annual Consensus'!$C$3:$AE$3,0)))</f>
        <v>0</v>
      </c>
      <c r="DJ124" s="18">
        <f>IF(ISNA(INDEX('annual Consensus'!$C$4:$AE$210,MATCH('per month Consensus'!$CE124,'annual Consensus'!$B$4:$B$210,0),MATCH('per month Consensus'!DJ$4,'annual Consensus'!$C$3:$AE$3,0))),"",INDEX('annual Consensus'!$C$4:$AE$210,MATCH('per month Consensus'!$CE124,'annual Consensus'!$B$4:$B$210,0),MATCH('per month Consensus'!DJ$4,'annual Consensus'!$C$3:$AE$3,0)))</f>
        <v>0</v>
      </c>
      <c r="DK124" s="18">
        <f>IF(ISNA(INDEX('annual Consensus'!$C$4:$AE$210,MATCH('per month Consensus'!$CE124,'annual Consensus'!$B$4:$B$210,0),MATCH('per month Consensus'!DK$4,'annual Consensus'!$C$3:$AE$3,0))),"",INDEX('annual Consensus'!$C$4:$AE$210,MATCH('per month Consensus'!$CE124,'annual Consensus'!$B$4:$B$210,0),MATCH('per month Consensus'!DK$4,'annual Consensus'!$C$3:$AE$3,0)))</f>
        <v>0</v>
      </c>
      <c r="DL124" s="18">
        <f>IF(ISNA(INDEX('annual Consensus'!$C$4:$AE$210,MATCH('per month Consensus'!$CE124,'annual Consensus'!$B$4:$B$210,0),MATCH('per month Consensus'!DL$4,'annual Consensus'!$C$3:$AE$3,0))),"",INDEX('annual Consensus'!$C$4:$AE$210,MATCH('per month Consensus'!$CE124,'annual Consensus'!$B$4:$B$210,0),MATCH('per month Consensus'!DL$4,'annual Consensus'!$C$3:$AE$3,0)))</f>
        <v>0</v>
      </c>
      <c r="DM124" s="18">
        <f>IF(ISNA(INDEX('annual Consensus'!$C$4:$AE$210,MATCH('per month Consensus'!$CE124,'annual Consensus'!$B$4:$B$210,0),MATCH('per month Consensus'!DM$4,'annual Consensus'!$C$3:$AE$3,0))),"",INDEX('annual Consensus'!$C$4:$AE$210,MATCH('per month Consensus'!$CE124,'annual Consensus'!$B$4:$B$210,0),MATCH('per month Consensus'!DM$4,'annual Consensus'!$C$3:$AE$3,0)))</f>
        <v>0</v>
      </c>
      <c r="DN124" s="18">
        <f>IF(ISNA(INDEX('annual Consensus'!$C$4:$AE$210,MATCH('per month Consensus'!$CE124,'annual Consensus'!$B$4:$B$210,0),MATCH('per month Consensus'!DN$4,'annual Consensus'!$C$3:$AE$3,0))),"",INDEX('annual Consensus'!$C$4:$AE$210,MATCH('per month Consensus'!$CE124,'annual Consensus'!$B$4:$B$210,0),MATCH('per month Consensus'!DN$4,'annual Consensus'!$C$3:$AE$3,0)))</f>
        <v>0</v>
      </c>
      <c r="DO124" s="18">
        <f>IF(ISNA(INDEX('annual Consensus'!$C$4:$AE$210,MATCH('per month Consensus'!$CE124,'annual Consensus'!$B$4:$B$210,0),MATCH('per month Consensus'!DO$4,'annual Consensus'!$C$3:$AE$3,0))),"",INDEX('annual Consensus'!$C$4:$AE$210,MATCH('per month Consensus'!$CE124,'annual Consensus'!$B$4:$B$210,0),MATCH('per month Consensus'!DO$4,'annual Consensus'!$C$3:$AE$3,0)))</f>
        <v>0</v>
      </c>
      <c r="DR124" s="18">
        <f t="shared" si="36"/>
        <v>3.3232983272366492</v>
      </c>
      <c r="DS124" s="18" t="str">
        <f t="shared" si="37"/>
        <v/>
      </c>
      <c r="DT124" s="18" t="str">
        <f t="shared" si="38"/>
        <v/>
      </c>
      <c r="DU124" s="18" t="str">
        <f t="shared" si="39"/>
        <v/>
      </c>
      <c r="DV124" s="18" t="str">
        <f t="shared" si="40"/>
        <v/>
      </c>
      <c r="DW124" s="18" t="str">
        <f t="shared" si="41"/>
        <v/>
      </c>
      <c r="DX124" s="18" t="str">
        <f t="shared" si="42"/>
        <v/>
      </c>
      <c r="DY124" s="18">
        <f t="shared" si="43"/>
        <v>2.2786464854924691</v>
      </c>
      <c r="DZ124" s="18" t="str">
        <f t="shared" si="44"/>
        <v/>
      </c>
      <c r="EA124" s="18" t="str">
        <f t="shared" si="45"/>
        <v/>
      </c>
      <c r="EB124" s="18" t="str">
        <f t="shared" si="46"/>
        <v/>
      </c>
      <c r="EC124" s="18" t="str">
        <f t="shared" si="47"/>
        <v/>
      </c>
      <c r="ED124" s="18" t="str">
        <f t="shared" si="48"/>
        <v/>
      </c>
      <c r="EE124" s="18" t="str">
        <f t="shared" si="49"/>
        <v/>
      </c>
      <c r="EF124" s="18" t="str">
        <f t="shared" si="50"/>
        <v/>
      </c>
      <c r="EG124" s="18" t="str">
        <f t="shared" si="51"/>
        <v/>
      </c>
      <c r="EH124" s="18" t="str">
        <f t="shared" si="52"/>
        <v/>
      </c>
      <c r="EI124" s="18" t="str">
        <f t="shared" si="53"/>
        <v/>
      </c>
      <c r="EJ124" s="18" t="str">
        <f t="shared" si="54"/>
        <v/>
      </c>
      <c r="EK124" s="18" t="str">
        <f t="shared" si="55"/>
        <v/>
      </c>
      <c r="EL124" s="18" t="str">
        <f t="shared" si="56"/>
        <v/>
      </c>
      <c r="EM124" s="18" t="str">
        <f t="shared" si="57"/>
        <v/>
      </c>
      <c r="EN124" s="18" t="str">
        <f t="shared" si="58"/>
        <v/>
      </c>
      <c r="EO124" s="18" t="str">
        <f t="shared" si="59"/>
        <v/>
      </c>
      <c r="EP124" s="18" t="str">
        <f t="shared" si="60"/>
        <v/>
      </c>
      <c r="EQ124" s="18" t="str">
        <f t="shared" si="61"/>
        <v/>
      </c>
      <c r="ER124" s="18" t="str">
        <f t="shared" si="62"/>
        <v/>
      </c>
      <c r="ES124" s="18" t="str">
        <f t="shared" si="63"/>
        <v/>
      </c>
      <c r="ET124" s="18" t="str">
        <f t="shared" si="64"/>
        <v/>
      </c>
      <c r="EV124" s="86">
        <v>39600</v>
      </c>
      <c r="EW124" s="57" t="str">
        <f>IF(ISNA(VLOOKUP('per month Consensus'!$EV124,'5y averages Consensus'!$AG$9:$AK$36,'per month Consensus'!EW$2,FALSE)),"",VLOOKUP('per month Consensus'!$EV124,'5y averages Consensus'!$AG$9:$AK$36,'per month Consensus'!EW$2,FALSE))</f>
        <v/>
      </c>
      <c r="EX124" s="58" t="str">
        <f>IF(ISNA(VLOOKUP('per month Consensus'!$EV124,'5y averages Consensus'!$AG$9:$AK$36,'per month Consensus'!EX$2,FALSE)),"",VLOOKUP('per month Consensus'!$EV124,'5y averages Consensus'!$AG$9:$AK$36,'per month Consensus'!EX$2,FALSE))</f>
        <v/>
      </c>
      <c r="EY124" s="58" t="str">
        <f>IF(ISNA(VLOOKUP('per month Consensus'!$EV124,'5y averages Consensus'!$AG$9:$AK$36,'per month Consensus'!EY$2,FALSE)),"",VLOOKUP('per month Consensus'!$EV124,'5y averages Consensus'!$AG$9:$AK$36,'per month Consensus'!EY$2,FALSE))</f>
        <v/>
      </c>
      <c r="EZ124" s="59" t="str">
        <f>IF(ISNA(VLOOKUP('per month Consensus'!$EV124,'5y averages Consensus'!$AG$9:$AK$36,'per month Consensus'!EZ$2,FALSE)),"",VLOOKUP('per month Consensus'!$EV124,'5y averages Consensus'!$AG$9:$AK$36,'per month Consensus'!EZ$2,FALSE))</f>
        <v/>
      </c>
      <c r="FB124" s="53" t="str">
        <f t="shared" si="65"/>
        <v/>
      </c>
      <c r="FC124" s="53" t="str">
        <f t="shared" si="66"/>
        <v/>
      </c>
      <c r="FD124" s="53" t="str">
        <f t="shared" si="67"/>
        <v/>
      </c>
      <c r="FE124" s="53" t="str">
        <f t="shared" si="68"/>
        <v/>
      </c>
    </row>
    <row r="125" spans="2:161" x14ac:dyDescent="0.25">
      <c r="B125" s="22">
        <v>38169</v>
      </c>
      <c r="C125" s="18">
        <f>VLOOKUP($B125,'Data Consensus annual'!$BH$9:$BN$215,'per month Consensus'!C$1, FALSE)</f>
        <v>2.0673702250313819</v>
      </c>
      <c r="D125" s="18">
        <f>VLOOKUP($B125,'Data Consensus annual'!$BH$9:$BN$215,'per month Consensus'!D$1, FALSE)</f>
        <v>1.7591334217450068</v>
      </c>
      <c r="E125" s="18" t="str">
        <f>VLOOKUP($B125,'Data Consensus annual'!$BH$9:$BN$215,'per month Consensus'!E$1, FALSE)</f>
        <v/>
      </c>
      <c r="F125" s="18" t="str">
        <f>VLOOKUP($B125,'Data Consensus annual'!$BH$9:$BN$215,'per month Consensus'!F$1, FALSE)</f>
        <v/>
      </c>
      <c r="G125" s="18" t="str">
        <f>VLOOKUP($B125,'Data Consensus annual'!$BH$9:$BN$215,'per month Consensus'!G$1, FALSE)</f>
        <v/>
      </c>
      <c r="H125" s="18" t="str">
        <f>VLOOKUP($B125,'Data Consensus annual'!$BH$9:$BN$215,'per month Consensus'!H$1, FALSE)</f>
        <v/>
      </c>
      <c r="I125" s="5"/>
      <c r="J125" s="27"/>
      <c r="K125" s="5"/>
      <c r="L125" s="5"/>
      <c r="M125" s="5"/>
      <c r="N125" s="5"/>
      <c r="CE125" s="14">
        <v>39630</v>
      </c>
      <c r="CF125" s="18" t="str">
        <f>IF(ISNA(VLOOKUP($CE125,'quarters Consensus'!$FV$9:$GC$60,'per month Consensus'!J$1,FALSE)),"",VLOOKUP($CE125,'quarters Consensus'!$FV$9:$GC$60,'per month Consensus'!J$1,FALSE))</f>
        <v/>
      </c>
      <c r="CG125" s="18" t="str">
        <f>IF(ISNA(VLOOKUP($CE125,'quarters Consensus'!$FV$9:$GC$60,'per month Consensus'!K$1,FALSE)),"",VLOOKUP($CE125,'quarters Consensus'!$FV$9:$GC$60,'per month Consensus'!K$1,FALSE))</f>
        <v/>
      </c>
      <c r="CH125" s="18" t="str">
        <f>IF(ISNA(VLOOKUP($CE125,'quarters Consensus'!$FV$9:$GC$60,'per month Consensus'!L$1,FALSE)),"",VLOOKUP($CE125,'quarters Consensus'!$FV$9:$GC$60,'per month Consensus'!L$1,FALSE))</f>
        <v/>
      </c>
      <c r="CI125" s="18" t="str">
        <f>IF(ISNA(VLOOKUP($CE125,'quarters Consensus'!$FV$9:$GC$60,'per month Consensus'!M$1,FALSE)),"",VLOOKUP($CE125,'quarters Consensus'!$FV$9:$GC$60,'per month Consensus'!M$1,FALSE))</f>
        <v/>
      </c>
      <c r="CJ125" s="18" t="str">
        <f>IF(ISNA(VLOOKUP($CE125,'quarters Consensus'!$FV$9:$GC$60,'per month Consensus'!N$1,FALSE)),"",VLOOKUP($CE125,'quarters Consensus'!$FV$9:$GC$60,'per month Consensus'!N$1,FALSE))</f>
        <v/>
      </c>
      <c r="CK125" s="18" t="str">
        <f>IF(ISNA(VLOOKUP($CE125,'quarters Consensus'!$FV$9:$GC$60,'per month Consensus'!O$1,FALSE)),"",VLOOKUP($CE125,'quarters Consensus'!$FV$9:$GC$60,'per month Consensus'!O$1,FALSE))</f>
        <v/>
      </c>
      <c r="CL125" s="18" t="str">
        <f>IF(ISNA(VLOOKUP($CE125,'quarters Consensus'!$FV$9:$GC$60,'per month Consensus'!P$1,FALSE)),"",VLOOKUP($CE125,'quarters Consensus'!$FV$9:$GC$60,'per month Consensus'!P$1,FALSE))</f>
        <v/>
      </c>
      <c r="CM125" s="18">
        <f>IF(ISNA(INDEX('annual Consensus'!$C$4:$AE$210,MATCH('per month Consensus'!$CE125,'annual Consensus'!$B$4:$B$210,0),MATCH('per month Consensus'!CM$4,'annual Consensus'!$C$3:$AE$3,0))),"",INDEX('annual Consensus'!$C$4:$AE$210,MATCH('per month Consensus'!$CE125,'annual Consensus'!$B$4:$B$210,0),MATCH('per month Consensus'!CM$4,'annual Consensus'!$C$3:$AE$3,0)))</f>
        <v>3.5725190269905864</v>
      </c>
      <c r="CN125" s="18">
        <f>IF(ISNA(INDEX('annual Consensus'!$C$4:$AE$210,MATCH('per month Consensus'!$CE125,'annual Consensus'!$B$4:$B$210,0),MATCH('per month Consensus'!CN$4,'annual Consensus'!$C$3:$AE$3,0))),"",INDEX('annual Consensus'!$C$4:$AE$210,MATCH('per month Consensus'!$CE125,'annual Consensus'!$B$4:$B$210,0),MATCH('per month Consensus'!CN$4,'annual Consensus'!$C$3:$AE$3,0)))</f>
        <v>0</v>
      </c>
      <c r="CO125" s="18">
        <f>IF(ISNA(INDEX('annual Consensus'!$C$4:$AE$210,MATCH('per month Consensus'!$CE125,'annual Consensus'!$B$4:$B$210,0),MATCH('per month Consensus'!CO$4,'annual Consensus'!$C$3:$AE$3,0))),"",INDEX('annual Consensus'!$C$4:$AE$210,MATCH('per month Consensus'!$CE125,'annual Consensus'!$B$4:$B$210,0),MATCH('per month Consensus'!CO$4,'annual Consensus'!$C$3:$AE$3,0)))</f>
        <v>0</v>
      </c>
      <c r="CP125" s="18">
        <f>IF(ISNA(INDEX('annual Consensus'!$C$4:$AE$210,MATCH('per month Consensus'!$CE125,'annual Consensus'!$B$4:$B$210,0),MATCH('per month Consensus'!CP$4,'annual Consensus'!$C$3:$AE$3,0))),"",INDEX('annual Consensus'!$C$4:$AE$210,MATCH('per month Consensus'!$CE125,'annual Consensus'!$B$4:$B$210,0),MATCH('per month Consensus'!CP$4,'annual Consensus'!$C$3:$AE$3,0)))</f>
        <v>0</v>
      </c>
      <c r="CQ125" s="18">
        <f>IF(ISNA(INDEX('annual Consensus'!$C$4:$AE$210,MATCH('per month Consensus'!$CE125,'annual Consensus'!$B$4:$B$210,0),MATCH('per month Consensus'!CQ$4,'annual Consensus'!$C$3:$AE$3,0))),"",INDEX('annual Consensus'!$C$4:$AE$210,MATCH('per month Consensus'!$CE125,'annual Consensus'!$B$4:$B$210,0),MATCH('per month Consensus'!CQ$4,'annual Consensus'!$C$3:$AE$3,0)))</f>
        <v>0</v>
      </c>
      <c r="CR125" s="18">
        <f>IF(ISNA(INDEX('annual Consensus'!$C$4:$AE$210,MATCH('per month Consensus'!$CE125,'annual Consensus'!$B$4:$B$210,0),MATCH('per month Consensus'!CR$4,'annual Consensus'!$C$3:$AE$3,0))),"",INDEX('annual Consensus'!$C$4:$AE$210,MATCH('per month Consensus'!$CE125,'annual Consensus'!$B$4:$B$210,0),MATCH('per month Consensus'!CR$4,'annual Consensus'!$C$3:$AE$3,0)))</f>
        <v>0</v>
      </c>
      <c r="CS125" s="18">
        <f>IF(ISNA(INDEX('annual Consensus'!$C$4:$AE$210,MATCH('per month Consensus'!$CE125,'annual Consensus'!$B$4:$B$210,0),MATCH('per month Consensus'!CS$4,'annual Consensus'!$C$3:$AE$3,0))),"",INDEX('annual Consensus'!$C$4:$AE$210,MATCH('per month Consensus'!$CE125,'annual Consensus'!$B$4:$B$210,0),MATCH('per month Consensus'!CS$4,'annual Consensus'!$C$3:$AE$3,0)))</f>
        <v>2.4469254305445931</v>
      </c>
      <c r="CT125" s="18">
        <f>IF(ISNA(INDEX('annual Consensus'!$C$4:$AE$210,MATCH('per month Consensus'!$CE125,'annual Consensus'!$B$4:$B$210,0),MATCH('per month Consensus'!CT$4,'annual Consensus'!$C$3:$AE$3,0))),"",INDEX('annual Consensus'!$C$4:$AE$210,MATCH('per month Consensus'!$CE125,'annual Consensus'!$B$4:$B$210,0),MATCH('per month Consensus'!CT$4,'annual Consensus'!$C$3:$AE$3,0)))</f>
        <v>0</v>
      </c>
      <c r="CU125" s="18">
        <f>IF(ISNA(INDEX('annual Consensus'!$C$4:$AE$210,MATCH('per month Consensus'!$CE125,'annual Consensus'!$B$4:$B$210,0),MATCH('per month Consensus'!CU$4,'annual Consensus'!$C$3:$AE$3,0))),"",INDEX('annual Consensus'!$C$4:$AE$210,MATCH('per month Consensus'!$CE125,'annual Consensus'!$B$4:$B$210,0),MATCH('per month Consensus'!CU$4,'annual Consensus'!$C$3:$AE$3,0)))</f>
        <v>0</v>
      </c>
      <c r="CV125" s="18">
        <f>IF(ISNA(INDEX('annual Consensus'!$C$4:$AE$210,MATCH('per month Consensus'!$CE125,'annual Consensus'!$B$4:$B$210,0),MATCH('per month Consensus'!CV$4,'annual Consensus'!$C$3:$AE$3,0))),"",INDEX('annual Consensus'!$C$4:$AE$210,MATCH('per month Consensus'!$CE125,'annual Consensus'!$B$4:$B$210,0),MATCH('per month Consensus'!CV$4,'annual Consensus'!$C$3:$AE$3,0)))</f>
        <v>0</v>
      </c>
      <c r="CW125" s="18">
        <f>IF(ISNA(INDEX('annual Consensus'!$C$4:$AE$210,MATCH('per month Consensus'!$CE125,'annual Consensus'!$B$4:$B$210,0),MATCH('per month Consensus'!CW$4,'annual Consensus'!$C$3:$AE$3,0))),"",INDEX('annual Consensus'!$C$4:$AE$210,MATCH('per month Consensus'!$CE125,'annual Consensus'!$B$4:$B$210,0),MATCH('per month Consensus'!CW$4,'annual Consensus'!$C$3:$AE$3,0)))</f>
        <v>0</v>
      </c>
      <c r="CX125" s="18">
        <f>IF(ISNA(INDEX('annual Consensus'!$C$4:$AE$210,MATCH('per month Consensus'!$CE125,'annual Consensus'!$B$4:$B$210,0),MATCH('per month Consensus'!CX$4,'annual Consensus'!$C$3:$AE$3,0))),"",INDEX('annual Consensus'!$C$4:$AE$210,MATCH('per month Consensus'!$CE125,'annual Consensus'!$B$4:$B$210,0),MATCH('per month Consensus'!CX$4,'annual Consensus'!$C$3:$AE$3,0)))</f>
        <v>0</v>
      </c>
      <c r="CY125" s="18">
        <f>IF(ISNA(INDEX('annual Consensus'!$C$4:$AE$210,MATCH('per month Consensus'!$CE125,'annual Consensus'!$B$4:$B$210,0),MATCH('per month Consensus'!CY$4,'annual Consensus'!$C$3:$AE$3,0))),"",INDEX('annual Consensus'!$C$4:$AE$210,MATCH('per month Consensus'!$CE125,'annual Consensus'!$B$4:$B$210,0),MATCH('per month Consensus'!CY$4,'annual Consensus'!$C$3:$AE$3,0)))</f>
        <v>0</v>
      </c>
      <c r="CZ125" s="18">
        <f>IF(ISNA(INDEX('annual Consensus'!$C$4:$AE$210,MATCH('per month Consensus'!$CE125,'annual Consensus'!$B$4:$B$210,0),MATCH('per month Consensus'!CZ$4,'annual Consensus'!$C$3:$AE$3,0))),"",INDEX('annual Consensus'!$C$4:$AE$210,MATCH('per month Consensus'!$CE125,'annual Consensus'!$B$4:$B$210,0),MATCH('per month Consensus'!CZ$4,'annual Consensus'!$C$3:$AE$3,0)))</f>
        <v>0</v>
      </c>
      <c r="DA125" s="18" t="str">
        <f>IF(ISNA(INDEX('annual Consensus'!$C$4:$AE$210,MATCH('per month Consensus'!$CE125,'annual Consensus'!$B$4:$B$210,0),MATCH('per month Consensus'!DA$4,'annual Consensus'!$C$3:$AE$3,0))),"",INDEX('annual Consensus'!$C$4:$AE$210,MATCH('per month Consensus'!$CE125,'annual Consensus'!$B$4:$B$210,0),MATCH('per month Consensus'!DA$4,'annual Consensus'!$C$3:$AE$3,0)))</f>
        <v/>
      </c>
      <c r="DB125" s="18">
        <f>IF(ISNA(INDEX('annual Consensus'!$C$4:$AE$210,MATCH('per month Consensus'!$CE125,'annual Consensus'!$B$4:$B$210,0),MATCH('per month Consensus'!DB$4,'annual Consensus'!$C$3:$AE$3,0))),"",INDEX('annual Consensus'!$C$4:$AE$210,MATCH('per month Consensus'!$CE125,'annual Consensus'!$B$4:$B$210,0),MATCH('per month Consensus'!DB$4,'annual Consensus'!$C$3:$AE$3,0)))</f>
        <v>0</v>
      </c>
      <c r="DC125" s="18">
        <f>IF(ISNA(INDEX('annual Consensus'!$C$4:$AE$210,MATCH('per month Consensus'!$CE125,'annual Consensus'!$B$4:$B$210,0),MATCH('per month Consensus'!DC$4,'annual Consensus'!$C$3:$AE$3,0))),"",INDEX('annual Consensus'!$C$4:$AE$210,MATCH('per month Consensus'!$CE125,'annual Consensus'!$B$4:$B$210,0),MATCH('per month Consensus'!DC$4,'annual Consensus'!$C$3:$AE$3,0)))</f>
        <v>0</v>
      </c>
      <c r="DD125" s="18">
        <f>IF(ISNA(INDEX('annual Consensus'!$C$4:$AE$210,MATCH('per month Consensus'!$CE125,'annual Consensus'!$B$4:$B$210,0),MATCH('per month Consensus'!DD$4,'annual Consensus'!$C$3:$AE$3,0))),"",INDEX('annual Consensus'!$C$4:$AE$210,MATCH('per month Consensus'!$CE125,'annual Consensus'!$B$4:$B$210,0),MATCH('per month Consensus'!DD$4,'annual Consensus'!$C$3:$AE$3,0)))</f>
        <v>0</v>
      </c>
      <c r="DE125" s="18" t="str">
        <f>IF(ISNA(INDEX('annual Consensus'!$C$4:$AE$210,MATCH('per month Consensus'!$CE125,'annual Consensus'!$B$4:$B$210,0),MATCH('per month Consensus'!DE$4,'annual Consensus'!$C$3:$AE$3,0))),"",INDEX('annual Consensus'!$C$4:$AE$210,MATCH('per month Consensus'!$CE125,'annual Consensus'!$B$4:$B$210,0),MATCH('per month Consensus'!DE$4,'annual Consensus'!$C$3:$AE$3,0)))</f>
        <v/>
      </c>
      <c r="DF125" s="18">
        <f>IF(ISNA(INDEX('annual Consensus'!$C$4:$AE$210,MATCH('per month Consensus'!$CE125,'annual Consensus'!$B$4:$B$210,0),MATCH('per month Consensus'!DF$4,'annual Consensus'!$C$3:$AE$3,0))),"",INDEX('annual Consensus'!$C$4:$AE$210,MATCH('per month Consensus'!$CE125,'annual Consensus'!$B$4:$B$210,0),MATCH('per month Consensus'!DF$4,'annual Consensus'!$C$3:$AE$3,0)))</f>
        <v>0</v>
      </c>
      <c r="DG125" s="18">
        <f>IF(ISNA(INDEX('annual Consensus'!$C$4:$AE$210,MATCH('per month Consensus'!$CE125,'annual Consensus'!$B$4:$B$210,0),MATCH('per month Consensus'!DG$4,'annual Consensus'!$C$3:$AE$3,0))),"",INDEX('annual Consensus'!$C$4:$AE$210,MATCH('per month Consensus'!$CE125,'annual Consensus'!$B$4:$B$210,0),MATCH('per month Consensus'!DG$4,'annual Consensus'!$C$3:$AE$3,0)))</f>
        <v>0</v>
      </c>
      <c r="DH125" s="18">
        <f>IF(ISNA(INDEX('annual Consensus'!$C$4:$AE$210,MATCH('per month Consensus'!$CE125,'annual Consensus'!$B$4:$B$210,0),MATCH('per month Consensus'!DH$4,'annual Consensus'!$C$3:$AE$3,0))),"",INDEX('annual Consensus'!$C$4:$AE$210,MATCH('per month Consensus'!$CE125,'annual Consensus'!$B$4:$B$210,0),MATCH('per month Consensus'!DH$4,'annual Consensus'!$C$3:$AE$3,0)))</f>
        <v>0</v>
      </c>
      <c r="DI125" s="18" t="str">
        <f>IF(ISNA(INDEX('annual Consensus'!$C$4:$AE$210,MATCH('per month Consensus'!$CE125,'annual Consensus'!$B$4:$B$210,0),MATCH('per month Consensus'!DI$4,'annual Consensus'!$C$3:$AE$3,0))),"",INDEX('annual Consensus'!$C$4:$AE$210,MATCH('per month Consensus'!$CE125,'annual Consensus'!$B$4:$B$210,0),MATCH('per month Consensus'!DI$4,'annual Consensus'!$C$3:$AE$3,0)))</f>
        <v/>
      </c>
      <c r="DJ125" s="18">
        <f>IF(ISNA(INDEX('annual Consensus'!$C$4:$AE$210,MATCH('per month Consensus'!$CE125,'annual Consensus'!$B$4:$B$210,0),MATCH('per month Consensus'!DJ$4,'annual Consensus'!$C$3:$AE$3,0))),"",INDEX('annual Consensus'!$C$4:$AE$210,MATCH('per month Consensus'!$CE125,'annual Consensus'!$B$4:$B$210,0),MATCH('per month Consensus'!DJ$4,'annual Consensus'!$C$3:$AE$3,0)))</f>
        <v>0</v>
      </c>
      <c r="DK125" s="18">
        <f>IF(ISNA(INDEX('annual Consensus'!$C$4:$AE$210,MATCH('per month Consensus'!$CE125,'annual Consensus'!$B$4:$B$210,0),MATCH('per month Consensus'!DK$4,'annual Consensus'!$C$3:$AE$3,0))),"",INDEX('annual Consensus'!$C$4:$AE$210,MATCH('per month Consensus'!$CE125,'annual Consensus'!$B$4:$B$210,0),MATCH('per month Consensus'!DK$4,'annual Consensus'!$C$3:$AE$3,0)))</f>
        <v>0</v>
      </c>
      <c r="DL125" s="18">
        <f>IF(ISNA(INDEX('annual Consensus'!$C$4:$AE$210,MATCH('per month Consensus'!$CE125,'annual Consensus'!$B$4:$B$210,0),MATCH('per month Consensus'!DL$4,'annual Consensus'!$C$3:$AE$3,0))),"",INDEX('annual Consensus'!$C$4:$AE$210,MATCH('per month Consensus'!$CE125,'annual Consensus'!$B$4:$B$210,0),MATCH('per month Consensus'!DL$4,'annual Consensus'!$C$3:$AE$3,0)))</f>
        <v>0</v>
      </c>
      <c r="DM125" s="18" t="str">
        <f>IF(ISNA(INDEX('annual Consensus'!$C$4:$AE$210,MATCH('per month Consensus'!$CE125,'annual Consensus'!$B$4:$B$210,0),MATCH('per month Consensus'!DM$4,'annual Consensus'!$C$3:$AE$3,0))),"",INDEX('annual Consensus'!$C$4:$AE$210,MATCH('per month Consensus'!$CE125,'annual Consensus'!$B$4:$B$210,0),MATCH('per month Consensus'!DM$4,'annual Consensus'!$C$3:$AE$3,0)))</f>
        <v/>
      </c>
      <c r="DN125" s="18">
        <f>IF(ISNA(INDEX('annual Consensus'!$C$4:$AE$210,MATCH('per month Consensus'!$CE125,'annual Consensus'!$B$4:$B$210,0),MATCH('per month Consensus'!DN$4,'annual Consensus'!$C$3:$AE$3,0))),"",INDEX('annual Consensus'!$C$4:$AE$210,MATCH('per month Consensus'!$CE125,'annual Consensus'!$B$4:$B$210,0),MATCH('per month Consensus'!DN$4,'annual Consensus'!$C$3:$AE$3,0)))</f>
        <v>0</v>
      </c>
      <c r="DO125" s="18">
        <f>IF(ISNA(INDEX('annual Consensus'!$C$4:$AE$210,MATCH('per month Consensus'!$CE125,'annual Consensus'!$B$4:$B$210,0),MATCH('per month Consensus'!DO$4,'annual Consensus'!$C$3:$AE$3,0))),"",INDEX('annual Consensus'!$C$4:$AE$210,MATCH('per month Consensus'!$CE125,'annual Consensus'!$B$4:$B$210,0),MATCH('per month Consensus'!DO$4,'annual Consensus'!$C$3:$AE$3,0)))</f>
        <v>0</v>
      </c>
      <c r="DR125" s="18">
        <f t="shared" si="36"/>
        <v>3.5725190269905864</v>
      </c>
      <c r="DS125" s="18" t="str">
        <f t="shared" si="37"/>
        <v/>
      </c>
      <c r="DT125" s="18" t="str">
        <f t="shared" si="38"/>
        <v/>
      </c>
      <c r="DU125" s="18" t="str">
        <f t="shared" si="39"/>
        <v/>
      </c>
      <c r="DV125" s="18" t="str">
        <f t="shared" si="40"/>
        <v/>
      </c>
      <c r="DW125" s="18" t="str">
        <f t="shared" si="41"/>
        <v/>
      </c>
      <c r="DX125" s="18">
        <f t="shared" si="42"/>
        <v>2.4469254305445931</v>
      </c>
      <c r="DY125" s="18" t="str">
        <f t="shared" si="43"/>
        <v/>
      </c>
      <c r="DZ125" s="18" t="str">
        <f t="shared" si="44"/>
        <v/>
      </c>
      <c r="EA125" s="18" t="str">
        <f t="shared" si="45"/>
        <v/>
      </c>
      <c r="EB125" s="18" t="str">
        <f t="shared" si="46"/>
        <v/>
      </c>
      <c r="EC125" s="18" t="str">
        <f t="shared" si="47"/>
        <v/>
      </c>
      <c r="ED125" s="18" t="str">
        <f t="shared" si="48"/>
        <v/>
      </c>
      <c r="EE125" s="18" t="str">
        <f t="shared" si="49"/>
        <v/>
      </c>
      <c r="EF125" s="18" t="str">
        <f t="shared" si="50"/>
        <v/>
      </c>
      <c r="EG125" s="18" t="str">
        <f t="shared" si="51"/>
        <v/>
      </c>
      <c r="EH125" s="18" t="str">
        <f t="shared" si="52"/>
        <v/>
      </c>
      <c r="EI125" s="18" t="str">
        <f t="shared" si="53"/>
        <v/>
      </c>
      <c r="EJ125" s="18" t="str">
        <f t="shared" si="54"/>
        <v/>
      </c>
      <c r="EK125" s="18" t="str">
        <f t="shared" si="55"/>
        <v/>
      </c>
      <c r="EL125" s="18" t="str">
        <f t="shared" si="56"/>
        <v/>
      </c>
      <c r="EM125" s="18" t="str">
        <f t="shared" si="57"/>
        <v/>
      </c>
      <c r="EN125" s="18" t="str">
        <f t="shared" si="58"/>
        <v/>
      </c>
      <c r="EO125" s="18" t="str">
        <f t="shared" si="59"/>
        <v/>
      </c>
      <c r="EP125" s="18" t="str">
        <f t="shared" si="60"/>
        <v/>
      </c>
      <c r="EQ125" s="18" t="str">
        <f t="shared" si="61"/>
        <v/>
      </c>
      <c r="ER125" s="18" t="str">
        <f t="shared" si="62"/>
        <v/>
      </c>
      <c r="ES125" s="18" t="str">
        <f t="shared" si="63"/>
        <v/>
      </c>
      <c r="ET125" s="18" t="str">
        <f t="shared" si="64"/>
        <v/>
      </c>
      <c r="EV125" s="86">
        <v>39630</v>
      </c>
      <c r="EW125" s="57" t="str">
        <f>IF(ISNA(VLOOKUP('per month Consensus'!$EV125,'5y averages Consensus'!$AG$9:$AK$36,'per month Consensus'!EW$2,FALSE)),"",VLOOKUP('per month Consensus'!$EV125,'5y averages Consensus'!$AG$9:$AK$36,'per month Consensus'!EW$2,FALSE))</f>
        <v/>
      </c>
      <c r="EX125" s="58" t="str">
        <f>IF(ISNA(VLOOKUP('per month Consensus'!$EV125,'5y averages Consensus'!$AG$9:$AK$36,'per month Consensus'!EX$2,FALSE)),"",VLOOKUP('per month Consensus'!$EV125,'5y averages Consensus'!$AG$9:$AK$36,'per month Consensus'!EX$2,FALSE))</f>
        <v/>
      </c>
      <c r="EY125" s="58" t="str">
        <f>IF(ISNA(VLOOKUP('per month Consensus'!$EV125,'5y averages Consensus'!$AG$9:$AK$36,'per month Consensus'!EY$2,FALSE)),"",VLOOKUP('per month Consensus'!$EV125,'5y averages Consensus'!$AG$9:$AK$36,'per month Consensus'!EY$2,FALSE))</f>
        <v/>
      </c>
      <c r="EZ125" s="59" t="str">
        <f>IF(ISNA(VLOOKUP('per month Consensus'!$EV125,'5y averages Consensus'!$AG$9:$AK$36,'per month Consensus'!EZ$2,FALSE)),"",VLOOKUP('per month Consensus'!$EV125,'5y averages Consensus'!$AG$9:$AK$36,'per month Consensus'!EZ$2,FALSE))</f>
        <v/>
      </c>
      <c r="FB125" s="53" t="str">
        <f t="shared" si="65"/>
        <v/>
      </c>
      <c r="FC125" s="53" t="str">
        <f t="shared" si="66"/>
        <v/>
      </c>
      <c r="FD125" s="53" t="str">
        <f t="shared" si="67"/>
        <v/>
      </c>
      <c r="FE125" s="53" t="str">
        <f t="shared" si="68"/>
        <v/>
      </c>
    </row>
    <row r="126" spans="2:161" x14ac:dyDescent="0.25">
      <c r="B126" s="22">
        <v>38534</v>
      </c>
      <c r="C126" s="18">
        <f>VLOOKUP($B126,'Data Consensus annual'!$BH$9:$BN$215,'per month Consensus'!C$1, FALSE)</f>
        <v>1.993359175715842</v>
      </c>
      <c r="D126" s="18">
        <f>VLOOKUP($B126,'Data Consensus annual'!$BH$9:$BN$215,'per month Consensus'!D$1, FALSE)</f>
        <v>1.6632170983879579</v>
      </c>
      <c r="E126" s="18" t="str">
        <f>VLOOKUP($B126,'Data Consensus annual'!$BH$9:$BN$215,'per month Consensus'!E$1, FALSE)</f>
        <v/>
      </c>
      <c r="F126" s="18" t="str">
        <f>VLOOKUP($B126,'Data Consensus annual'!$BH$9:$BN$215,'per month Consensus'!F$1, FALSE)</f>
        <v/>
      </c>
      <c r="G126" s="18" t="str">
        <f>VLOOKUP($B126,'Data Consensus annual'!$BH$9:$BN$215,'per month Consensus'!G$1, FALSE)</f>
        <v/>
      </c>
      <c r="H126" s="18" t="str">
        <f>VLOOKUP($B126,'Data Consensus annual'!$BH$9:$BN$215,'per month Consensus'!H$1, FALSE)</f>
        <v/>
      </c>
      <c r="I126" s="5"/>
      <c r="J126" s="27"/>
      <c r="K126" s="5"/>
      <c r="L126" s="5"/>
      <c r="M126" s="5"/>
      <c r="N126" s="5"/>
      <c r="CE126" s="14">
        <v>39661</v>
      </c>
      <c r="CF126" s="18" t="str">
        <f>IF(ISNA(VLOOKUP($CE126,'quarters Consensus'!$FV$9:$GC$60,'per month Consensus'!J$1,FALSE)),"",VLOOKUP($CE126,'quarters Consensus'!$FV$9:$GC$60,'per month Consensus'!J$1,FALSE))</f>
        <v/>
      </c>
      <c r="CG126" s="18" t="str">
        <f>IF(ISNA(VLOOKUP($CE126,'quarters Consensus'!$FV$9:$GC$60,'per month Consensus'!K$1,FALSE)),"",VLOOKUP($CE126,'quarters Consensus'!$FV$9:$GC$60,'per month Consensus'!K$1,FALSE))</f>
        <v/>
      </c>
      <c r="CH126" s="18" t="str">
        <f>IF(ISNA(VLOOKUP($CE126,'quarters Consensus'!$FV$9:$GC$60,'per month Consensus'!L$1,FALSE)),"",VLOOKUP($CE126,'quarters Consensus'!$FV$9:$GC$60,'per month Consensus'!L$1,FALSE))</f>
        <v/>
      </c>
      <c r="CI126" s="18" t="str">
        <f>IF(ISNA(VLOOKUP($CE126,'quarters Consensus'!$FV$9:$GC$60,'per month Consensus'!M$1,FALSE)),"",VLOOKUP($CE126,'quarters Consensus'!$FV$9:$GC$60,'per month Consensus'!M$1,FALSE))</f>
        <v/>
      </c>
      <c r="CJ126" s="18" t="str">
        <f>IF(ISNA(VLOOKUP($CE126,'quarters Consensus'!$FV$9:$GC$60,'per month Consensus'!N$1,FALSE)),"",VLOOKUP($CE126,'quarters Consensus'!$FV$9:$GC$60,'per month Consensus'!N$1,FALSE))</f>
        <v/>
      </c>
      <c r="CK126" s="18" t="str">
        <f>IF(ISNA(VLOOKUP($CE126,'quarters Consensus'!$FV$9:$GC$60,'per month Consensus'!O$1,FALSE)),"",VLOOKUP($CE126,'quarters Consensus'!$FV$9:$GC$60,'per month Consensus'!O$1,FALSE))</f>
        <v/>
      </c>
      <c r="CL126" s="18" t="str">
        <f>IF(ISNA(VLOOKUP($CE126,'quarters Consensus'!$FV$9:$GC$60,'per month Consensus'!P$1,FALSE)),"",VLOOKUP($CE126,'quarters Consensus'!$FV$9:$GC$60,'per month Consensus'!P$1,FALSE))</f>
        <v/>
      </c>
      <c r="CM126" s="18">
        <f>IF(ISNA(INDEX('annual Consensus'!$C$4:$AE$210,MATCH('per month Consensus'!$CE126,'annual Consensus'!$B$4:$B$210,0),MATCH('per month Consensus'!CM$4,'annual Consensus'!$C$3:$AE$3,0))),"",INDEX('annual Consensus'!$C$4:$AE$210,MATCH('per month Consensus'!$CE126,'annual Consensus'!$B$4:$B$210,0),MATCH('per month Consensus'!CM$4,'annual Consensus'!$C$3:$AE$3,0)))</f>
        <v>3.6101697555079491</v>
      </c>
      <c r="CN126" s="18">
        <f>IF(ISNA(INDEX('annual Consensus'!$C$4:$AE$210,MATCH('per month Consensus'!$CE126,'annual Consensus'!$B$4:$B$210,0),MATCH('per month Consensus'!CN$4,'annual Consensus'!$C$3:$AE$3,0))),"",INDEX('annual Consensus'!$C$4:$AE$210,MATCH('per month Consensus'!$CE126,'annual Consensus'!$B$4:$B$210,0),MATCH('per month Consensus'!CN$4,'annual Consensus'!$C$3:$AE$3,0)))</f>
        <v>0</v>
      </c>
      <c r="CO126" s="18">
        <f>IF(ISNA(INDEX('annual Consensus'!$C$4:$AE$210,MATCH('per month Consensus'!$CE126,'annual Consensus'!$B$4:$B$210,0),MATCH('per month Consensus'!CO$4,'annual Consensus'!$C$3:$AE$3,0))),"",INDEX('annual Consensus'!$C$4:$AE$210,MATCH('per month Consensus'!$CE126,'annual Consensus'!$B$4:$B$210,0),MATCH('per month Consensus'!CO$4,'annual Consensus'!$C$3:$AE$3,0)))</f>
        <v>0</v>
      </c>
      <c r="CP126" s="18">
        <f>IF(ISNA(INDEX('annual Consensus'!$C$4:$AE$210,MATCH('per month Consensus'!$CE126,'annual Consensus'!$B$4:$B$210,0),MATCH('per month Consensus'!CP$4,'annual Consensus'!$C$3:$AE$3,0))),"",INDEX('annual Consensus'!$C$4:$AE$210,MATCH('per month Consensus'!$CE126,'annual Consensus'!$B$4:$B$210,0),MATCH('per month Consensus'!CP$4,'annual Consensus'!$C$3:$AE$3,0)))</f>
        <v>0</v>
      </c>
      <c r="CQ126" s="18">
        <f>IF(ISNA(INDEX('annual Consensus'!$C$4:$AE$210,MATCH('per month Consensus'!$CE126,'annual Consensus'!$B$4:$B$210,0),MATCH('per month Consensus'!CQ$4,'annual Consensus'!$C$3:$AE$3,0))),"",INDEX('annual Consensus'!$C$4:$AE$210,MATCH('per month Consensus'!$CE126,'annual Consensus'!$B$4:$B$210,0),MATCH('per month Consensus'!CQ$4,'annual Consensus'!$C$3:$AE$3,0)))</f>
        <v>0</v>
      </c>
      <c r="CR126" s="18">
        <f>IF(ISNA(INDEX('annual Consensus'!$C$4:$AE$210,MATCH('per month Consensus'!$CE126,'annual Consensus'!$B$4:$B$210,0),MATCH('per month Consensus'!CR$4,'annual Consensus'!$C$3:$AE$3,0))),"",INDEX('annual Consensus'!$C$4:$AE$210,MATCH('per month Consensus'!$CE126,'annual Consensus'!$B$4:$B$210,0),MATCH('per month Consensus'!CR$4,'annual Consensus'!$C$3:$AE$3,0)))</f>
        <v>2.531614304963739</v>
      </c>
      <c r="CS126" s="18">
        <f>IF(ISNA(INDEX('annual Consensus'!$C$4:$AE$210,MATCH('per month Consensus'!$CE126,'annual Consensus'!$B$4:$B$210,0),MATCH('per month Consensus'!CS$4,'annual Consensus'!$C$3:$AE$3,0))),"",INDEX('annual Consensus'!$C$4:$AE$210,MATCH('per month Consensus'!$CE126,'annual Consensus'!$B$4:$B$210,0),MATCH('per month Consensus'!CS$4,'annual Consensus'!$C$3:$AE$3,0)))</f>
        <v>0</v>
      </c>
      <c r="CT126" s="18">
        <f>IF(ISNA(INDEX('annual Consensus'!$C$4:$AE$210,MATCH('per month Consensus'!$CE126,'annual Consensus'!$B$4:$B$210,0),MATCH('per month Consensus'!CT$4,'annual Consensus'!$C$3:$AE$3,0))),"",INDEX('annual Consensus'!$C$4:$AE$210,MATCH('per month Consensus'!$CE126,'annual Consensus'!$B$4:$B$210,0),MATCH('per month Consensus'!CT$4,'annual Consensus'!$C$3:$AE$3,0)))</f>
        <v>0</v>
      </c>
      <c r="CU126" s="18">
        <f>IF(ISNA(INDEX('annual Consensus'!$C$4:$AE$210,MATCH('per month Consensus'!$CE126,'annual Consensus'!$B$4:$B$210,0),MATCH('per month Consensus'!CU$4,'annual Consensus'!$C$3:$AE$3,0))),"",INDEX('annual Consensus'!$C$4:$AE$210,MATCH('per month Consensus'!$CE126,'annual Consensus'!$B$4:$B$210,0),MATCH('per month Consensus'!CU$4,'annual Consensus'!$C$3:$AE$3,0)))</f>
        <v>0</v>
      </c>
      <c r="CV126" s="18">
        <f>IF(ISNA(INDEX('annual Consensus'!$C$4:$AE$210,MATCH('per month Consensus'!$CE126,'annual Consensus'!$B$4:$B$210,0),MATCH('per month Consensus'!CV$4,'annual Consensus'!$C$3:$AE$3,0))),"",INDEX('annual Consensus'!$C$4:$AE$210,MATCH('per month Consensus'!$CE126,'annual Consensus'!$B$4:$B$210,0),MATCH('per month Consensus'!CV$4,'annual Consensus'!$C$3:$AE$3,0)))</f>
        <v>0</v>
      </c>
      <c r="CW126" s="18">
        <f>IF(ISNA(INDEX('annual Consensus'!$C$4:$AE$210,MATCH('per month Consensus'!$CE126,'annual Consensus'!$B$4:$B$210,0),MATCH('per month Consensus'!CW$4,'annual Consensus'!$C$3:$AE$3,0))),"",INDEX('annual Consensus'!$C$4:$AE$210,MATCH('per month Consensus'!$CE126,'annual Consensus'!$B$4:$B$210,0),MATCH('per month Consensus'!CW$4,'annual Consensus'!$C$3:$AE$3,0)))</f>
        <v>0</v>
      </c>
      <c r="CX126" s="18">
        <f>IF(ISNA(INDEX('annual Consensus'!$C$4:$AE$210,MATCH('per month Consensus'!$CE126,'annual Consensus'!$B$4:$B$210,0),MATCH('per month Consensus'!CX$4,'annual Consensus'!$C$3:$AE$3,0))),"",INDEX('annual Consensus'!$C$4:$AE$210,MATCH('per month Consensus'!$CE126,'annual Consensus'!$B$4:$B$210,0),MATCH('per month Consensus'!CX$4,'annual Consensus'!$C$3:$AE$3,0)))</f>
        <v>0</v>
      </c>
      <c r="CY126" s="18">
        <f>IF(ISNA(INDEX('annual Consensus'!$C$4:$AE$210,MATCH('per month Consensus'!$CE126,'annual Consensus'!$B$4:$B$210,0),MATCH('per month Consensus'!CY$4,'annual Consensus'!$C$3:$AE$3,0))),"",INDEX('annual Consensus'!$C$4:$AE$210,MATCH('per month Consensus'!$CE126,'annual Consensus'!$B$4:$B$210,0),MATCH('per month Consensus'!CY$4,'annual Consensus'!$C$3:$AE$3,0)))</f>
        <v>0</v>
      </c>
      <c r="CZ126" s="18">
        <f>IF(ISNA(INDEX('annual Consensus'!$C$4:$AE$210,MATCH('per month Consensus'!$CE126,'annual Consensus'!$B$4:$B$210,0),MATCH('per month Consensus'!CZ$4,'annual Consensus'!$C$3:$AE$3,0))),"",INDEX('annual Consensus'!$C$4:$AE$210,MATCH('per month Consensus'!$CE126,'annual Consensus'!$B$4:$B$210,0),MATCH('per month Consensus'!CZ$4,'annual Consensus'!$C$3:$AE$3,0)))</f>
        <v>0</v>
      </c>
      <c r="DA126" s="18">
        <f>IF(ISNA(INDEX('annual Consensus'!$C$4:$AE$210,MATCH('per month Consensus'!$CE126,'annual Consensus'!$B$4:$B$210,0),MATCH('per month Consensus'!DA$4,'annual Consensus'!$C$3:$AE$3,0))),"",INDEX('annual Consensus'!$C$4:$AE$210,MATCH('per month Consensus'!$CE126,'annual Consensus'!$B$4:$B$210,0),MATCH('per month Consensus'!DA$4,'annual Consensus'!$C$3:$AE$3,0)))</f>
        <v>0</v>
      </c>
      <c r="DB126" s="18">
        <f>IF(ISNA(INDEX('annual Consensus'!$C$4:$AE$210,MATCH('per month Consensus'!$CE126,'annual Consensus'!$B$4:$B$210,0),MATCH('per month Consensus'!DB$4,'annual Consensus'!$C$3:$AE$3,0))),"",INDEX('annual Consensus'!$C$4:$AE$210,MATCH('per month Consensus'!$CE126,'annual Consensus'!$B$4:$B$210,0),MATCH('per month Consensus'!DB$4,'annual Consensus'!$C$3:$AE$3,0)))</f>
        <v>0</v>
      </c>
      <c r="DC126" s="18">
        <f>IF(ISNA(INDEX('annual Consensus'!$C$4:$AE$210,MATCH('per month Consensus'!$CE126,'annual Consensus'!$B$4:$B$210,0),MATCH('per month Consensus'!DC$4,'annual Consensus'!$C$3:$AE$3,0))),"",INDEX('annual Consensus'!$C$4:$AE$210,MATCH('per month Consensus'!$CE126,'annual Consensus'!$B$4:$B$210,0),MATCH('per month Consensus'!DC$4,'annual Consensus'!$C$3:$AE$3,0)))</f>
        <v>0</v>
      </c>
      <c r="DD126" s="18">
        <f>IF(ISNA(INDEX('annual Consensus'!$C$4:$AE$210,MATCH('per month Consensus'!$CE126,'annual Consensus'!$B$4:$B$210,0),MATCH('per month Consensus'!DD$4,'annual Consensus'!$C$3:$AE$3,0))),"",INDEX('annual Consensus'!$C$4:$AE$210,MATCH('per month Consensus'!$CE126,'annual Consensus'!$B$4:$B$210,0),MATCH('per month Consensus'!DD$4,'annual Consensus'!$C$3:$AE$3,0)))</f>
        <v>0</v>
      </c>
      <c r="DE126" s="18">
        <f>IF(ISNA(INDEX('annual Consensus'!$C$4:$AE$210,MATCH('per month Consensus'!$CE126,'annual Consensus'!$B$4:$B$210,0),MATCH('per month Consensus'!DE$4,'annual Consensus'!$C$3:$AE$3,0))),"",INDEX('annual Consensus'!$C$4:$AE$210,MATCH('per month Consensus'!$CE126,'annual Consensus'!$B$4:$B$210,0),MATCH('per month Consensus'!DE$4,'annual Consensus'!$C$3:$AE$3,0)))</f>
        <v>0</v>
      </c>
      <c r="DF126" s="18">
        <f>IF(ISNA(INDEX('annual Consensus'!$C$4:$AE$210,MATCH('per month Consensus'!$CE126,'annual Consensus'!$B$4:$B$210,0),MATCH('per month Consensus'!DF$4,'annual Consensus'!$C$3:$AE$3,0))),"",INDEX('annual Consensus'!$C$4:$AE$210,MATCH('per month Consensus'!$CE126,'annual Consensus'!$B$4:$B$210,0),MATCH('per month Consensus'!DF$4,'annual Consensus'!$C$3:$AE$3,0)))</f>
        <v>0</v>
      </c>
      <c r="DG126" s="18">
        <f>IF(ISNA(INDEX('annual Consensus'!$C$4:$AE$210,MATCH('per month Consensus'!$CE126,'annual Consensus'!$B$4:$B$210,0),MATCH('per month Consensus'!DG$4,'annual Consensus'!$C$3:$AE$3,0))),"",INDEX('annual Consensus'!$C$4:$AE$210,MATCH('per month Consensus'!$CE126,'annual Consensus'!$B$4:$B$210,0),MATCH('per month Consensus'!DG$4,'annual Consensus'!$C$3:$AE$3,0)))</f>
        <v>0</v>
      </c>
      <c r="DH126" s="18">
        <f>IF(ISNA(INDEX('annual Consensus'!$C$4:$AE$210,MATCH('per month Consensus'!$CE126,'annual Consensus'!$B$4:$B$210,0),MATCH('per month Consensus'!DH$4,'annual Consensus'!$C$3:$AE$3,0))),"",INDEX('annual Consensus'!$C$4:$AE$210,MATCH('per month Consensus'!$CE126,'annual Consensus'!$B$4:$B$210,0),MATCH('per month Consensus'!DH$4,'annual Consensus'!$C$3:$AE$3,0)))</f>
        <v>0</v>
      </c>
      <c r="DI126" s="18">
        <f>IF(ISNA(INDEX('annual Consensus'!$C$4:$AE$210,MATCH('per month Consensus'!$CE126,'annual Consensus'!$B$4:$B$210,0),MATCH('per month Consensus'!DI$4,'annual Consensus'!$C$3:$AE$3,0))),"",INDEX('annual Consensus'!$C$4:$AE$210,MATCH('per month Consensus'!$CE126,'annual Consensus'!$B$4:$B$210,0),MATCH('per month Consensus'!DI$4,'annual Consensus'!$C$3:$AE$3,0)))</f>
        <v>0</v>
      </c>
      <c r="DJ126" s="18">
        <f>IF(ISNA(INDEX('annual Consensus'!$C$4:$AE$210,MATCH('per month Consensus'!$CE126,'annual Consensus'!$B$4:$B$210,0),MATCH('per month Consensus'!DJ$4,'annual Consensus'!$C$3:$AE$3,0))),"",INDEX('annual Consensus'!$C$4:$AE$210,MATCH('per month Consensus'!$CE126,'annual Consensus'!$B$4:$B$210,0),MATCH('per month Consensus'!DJ$4,'annual Consensus'!$C$3:$AE$3,0)))</f>
        <v>0</v>
      </c>
      <c r="DK126" s="18">
        <f>IF(ISNA(INDEX('annual Consensus'!$C$4:$AE$210,MATCH('per month Consensus'!$CE126,'annual Consensus'!$B$4:$B$210,0),MATCH('per month Consensus'!DK$4,'annual Consensus'!$C$3:$AE$3,0))),"",INDEX('annual Consensus'!$C$4:$AE$210,MATCH('per month Consensus'!$CE126,'annual Consensus'!$B$4:$B$210,0),MATCH('per month Consensus'!DK$4,'annual Consensus'!$C$3:$AE$3,0)))</f>
        <v>0</v>
      </c>
      <c r="DL126" s="18">
        <f>IF(ISNA(INDEX('annual Consensus'!$C$4:$AE$210,MATCH('per month Consensus'!$CE126,'annual Consensus'!$B$4:$B$210,0),MATCH('per month Consensus'!DL$4,'annual Consensus'!$C$3:$AE$3,0))),"",INDEX('annual Consensus'!$C$4:$AE$210,MATCH('per month Consensus'!$CE126,'annual Consensus'!$B$4:$B$210,0),MATCH('per month Consensus'!DL$4,'annual Consensus'!$C$3:$AE$3,0)))</f>
        <v>0</v>
      </c>
      <c r="DM126" s="18">
        <f>IF(ISNA(INDEX('annual Consensus'!$C$4:$AE$210,MATCH('per month Consensus'!$CE126,'annual Consensus'!$B$4:$B$210,0),MATCH('per month Consensus'!DM$4,'annual Consensus'!$C$3:$AE$3,0))),"",INDEX('annual Consensus'!$C$4:$AE$210,MATCH('per month Consensus'!$CE126,'annual Consensus'!$B$4:$B$210,0),MATCH('per month Consensus'!DM$4,'annual Consensus'!$C$3:$AE$3,0)))</f>
        <v>0</v>
      </c>
      <c r="DN126" s="18">
        <f>IF(ISNA(INDEX('annual Consensus'!$C$4:$AE$210,MATCH('per month Consensus'!$CE126,'annual Consensus'!$B$4:$B$210,0),MATCH('per month Consensus'!DN$4,'annual Consensus'!$C$3:$AE$3,0))),"",INDEX('annual Consensus'!$C$4:$AE$210,MATCH('per month Consensus'!$CE126,'annual Consensus'!$B$4:$B$210,0),MATCH('per month Consensus'!DN$4,'annual Consensus'!$C$3:$AE$3,0)))</f>
        <v>0</v>
      </c>
      <c r="DO126" s="18">
        <f>IF(ISNA(INDEX('annual Consensus'!$C$4:$AE$210,MATCH('per month Consensus'!$CE126,'annual Consensus'!$B$4:$B$210,0),MATCH('per month Consensus'!DO$4,'annual Consensus'!$C$3:$AE$3,0))),"",INDEX('annual Consensus'!$C$4:$AE$210,MATCH('per month Consensus'!$CE126,'annual Consensus'!$B$4:$B$210,0),MATCH('per month Consensus'!DO$4,'annual Consensus'!$C$3:$AE$3,0)))</f>
        <v>0</v>
      </c>
      <c r="DR126" s="18">
        <f t="shared" si="36"/>
        <v>3.6101697555079491</v>
      </c>
      <c r="DS126" s="18" t="str">
        <f t="shared" si="37"/>
        <v/>
      </c>
      <c r="DT126" s="18" t="str">
        <f t="shared" si="38"/>
        <v/>
      </c>
      <c r="DU126" s="18" t="str">
        <f t="shared" si="39"/>
        <v/>
      </c>
      <c r="DV126" s="18" t="str">
        <f t="shared" si="40"/>
        <v/>
      </c>
      <c r="DW126" s="18">
        <f t="shared" si="41"/>
        <v>2.531614304963739</v>
      </c>
      <c r="DX126" s="18" t="str">
        <f t="shared" si="42"/>
        <v/>
      </c>
      <c r="DY126" s="18" t="str">
        <f t="shared" si="43"/>
        <v/>
      </c>
      <c r="DZ126" s="18" t="str">
        <f t="shared" si="44"/>
        <v/>
      </c>
      <c r="EA126" s="18" t="str">
        <f t="shared" si="45"/>
        <v/>
      </c>
      <c r="EB126" s="18" t="str">
        <f t="shared" si="46"/>
        <v/>
      </c>
      <c r="EC126" s="18" t="str">
        <f t="shared" si="47"/>
        <v/>
      </c>
      <c r="ED126" s="18" t="str">
        <f t="shared" si="48"/>
        <v/>
      </c>
      <c r="EE126" s="18" t="str">
        <f t="shared" si="49"/>
        <v/>
      </c>
      <c r="EF126" s="18" t="str">
        <f t="shared" si="50"/>
        <v/>
      </c>
      <c r="EG126" s="18" t="str">
        <f t="shared" si="51"/>
        <v/>
      </c>
      <c r="EH126" s="18" t="str">
        <f t="shared" si="52"/>
        <v/>
      </c>
      <c r="EI126" s="18" t="str">
        <f t="shared" si="53"/>
        <v/>
      </c>
      <c r="EJ126" s="18" t="str">
        <f t="shared" si="54"/>
        <v/>
      </c>
      <c r="EK126" s="18" t="str">
        <f t="shared" si="55"/>
        <v/>
      </c>
      <c r="EL126" s="18" t="str">
        <f t="shared" si="56"/>
        <v/>
      </c>
      <c r="EM126" s="18" t="str">
        <f t="shared" si="57"/>
        <v/>
      </c>
      <c r="EN126" s="18" t="str">
        <f t="shared" si="58"/>
        <v/>
      </c>
      <c r="EO126" s="18" t="str">
        <f t="shared" si="59"/>
        <v/>
      </c>
      <c r="EP126" s="18" t="str">
        <f t="shared" si="60"/>
        <v/>
      </c>
      <c r="EQ126" s="18" t="str">
        <f t="shared" si="61"/>
        <v/>
      </c>
      <c r="ER126" s="18" t="str">
        <f t="shared" si="62"/>
        <v/>
      </c>
      <c r="ES126" s="18" t="str">
        <f t="shared" si="63"/>
        <v/>
      </c>
      <c r="ET126" s="18" t="str">
        <f t="shared" si="64"/>
        <v/>
      </c>
      <c r="EV126" s="86">
        <v>39661</v>
      </c>
      <c r="EW126" s="57" t="str">
        <f>IF(ISNA(VLOOKUP('per month Consensus'!$EV126,'5y averages Consensus'!$AG$9:$AK$36,'per month Consensus'!EW$2,FALSE)),"",VLOOKUP('per month Consensus'!$EV126,'5y averages Consensus'!$AG$9:$AK$36,'per month Consensus'!EW$2,FALSE))</f>
        <v/>
      </c>
      <c r="EX126" s="58" t="str">
        <f>IF(ISNA(VLOOKUP('per month Consensus'!$EV126,'5y averages Consensus'!$AG$9:$AK$36,'per month Consensus'!EX$2,FALSE)),"",VLOOKUP('per month Consensus'!$EV126,'5y averages Consensus'!$AG$9:$AK$36,'per month Consensus'!EX$2,FALSE))</f>
        <v/>
      </c>
      <c r="EY126" s="58" t="str">
        <f>IF(ISNA(VLOOKUP('per month Consensus'!$EV126,'5y averages Consensus'!$AG$9:$AK$36,'per month Consensus'!EY$2,FALSE)),"",VLOOKUP('per month Consensus'!$EV126,'5y averages Consensus'!$AG$9:$AK$36,'per month Consensus'!EY$2,FALSE))</f>
        <v/>
      </c>
      <c r="EZ126" s="59" t="str">
        <f>IF(ISNA(VLOOKUP('per month Consensus'!$EV126,'5y averages Consensus'!$AG$9:$AK$36,'per month Consensus'!EZ$2,FALSE)),"",VLOOKUP('per month Consensus'!$EV126,'5y averages Consensus'!$AG$9:$AK$36,'per month Consensus'!EZ$2,FALSE))</f>
        <v/>
      </c>
      <c r="FB126" s="53" t="str">
        <f t="shared" si="65"/>
        <v/>
      </c>
      <c r="FC126" s="53" t="str">
        <f t="shared" si="66"/>
        <v/>
      </c>
      <c r="FD126" s="53" t="str">
        <f t="shared" si="67"/>
        <v/>
      </c>
      <c r="FE126" s="53" t="str">
        <f t="shared" si="68"/>
        <v/>
      </c>
    </row>
    <row r="127" spans="2:161" x14ac:dyDescent="0.25">
      <c r="B127" s="22">
        <v>38899</v>
      </c>
      <c r="C127" s="18">
        <f>VLOOKUP($B127,'Data Consensus annual'!$BH$9:$BN$215,'per month Consensus'!C$1, FALSE)</f>
        <v>2.2345157465117249</v>
      </c>
      <c r="D127" s="18">
        <f>VLOOKUP($B127,'Data Consensus annual'!$BH$9:$BN$215,'per month Consensus'!D$1, FALSE)</f>
        <v>2.14881434850802</v>
      </c>
      <c r="E127" s="18" t="str">
        <f>VLOOKUP($B127,'Data Consensus annual'!$BH$9:$BN$215,'per month Consensus'!E$1, FALSE)</f>
        <v/>
      </c>
      <c r="F127" s="18" t="str">
        <f>VLOOKUP($B127,'Data Consensus annual'!$BH$9:$BN$215,'per month Consensus'!F$1, FALSE)</f>
        <v/>
      </c>
      <c r="G127" s="18" t="str">
        <f>VLOOKUP($B127,'Data Consensus annual'!$BH$9:$BN$215,'per month Consensus'!G$1, FALSE)</f>
        <v/>
      </c>
      <c r="H127" s="18" t="str">
        <f>VLOOKUP($B127,'Data Consensus annual'!$BH$9:$BN$215,'per month Consensus'!H$1, FALSE)</f>
        <v/>
      </c>
      <c r="I127" s="5"/>
      <c r="J127" s="27"/>
      <c r="K127" s="5"/>
      <c r="L127" s="5"/>
      <c r="M127" s="5"/>
      <c r="N127" s="5"/>
      <c r="CE127" s="14">
        <v>39692</v>
      </c>
      <c r="CF127" s="18">
        <f>IF(ISNA(VLOOKUP($CE127,'quarters Consensus'!$FV$9:$GC$60,'per month Consensus'!J$1,FALSE)),"",VLOOKUP($CE127,'quarters Consensus'!$FV$9:$GC$60,'per month Consensus'!J$1,FALSE))</f>
        <v>3.3</v>
      </c>
      <c r="CG127" s="18">
        <f>IF(ISNA(VLOOKUP($CE127,'quarters Consensus'!$FV$9:$GC$60,'per month Consensus'!K$1,FALSE)),"",VLOOKUP($CE127,'quarters Consensus'!$FV$9:$GC$60,'per month Consensus'!K$1,FALSE))</f>
        <v>2.9</v>
      </c>
      <c r="CH127" s="18">
        <f>IF(ISNA(VLOOKUP($CE127,'quarters Consensus'!$FV$9:$GC$60,'per month Consensus'!L$1,FALSE)),"",VLOOKUP($CE127,'quarters Consensus'!$FV$9:$GC$60,'per month Consensus'!L$1,FALSE))</f>
        <v>2.2999999999999998</v>
      </c>
      <c r="CI127" s="18">
        <f>IF(ISNA(VLOOKUP($CE127,'quarters Consensus'!$FV$9:$GC$60,'per month Consensus'!M$1,FALSE)),"",VLOOKUP($CE127,'quarters Consensus'!$FV$9:$GC$60,'per month Consensus'!M$1,FALSE))</f>
        <v>2.1</v>
      </c>
      <c r="CJ127" s="18">
        <f>IF(ISNA(VLOOKUP($CE127,'quarters Consensus'!$FV$9:$GC$60,'per month Consensus'!N$1,FALSE)),"",VLOOKUP($CE127,'quarters Consensus'!$FV$9:$GC$60,'per month Consensus'!N$1,FALSE))</f>
        <v>2.1</v>
      </c>
      <c r="CK127" s="18">
        <f>IF(ISNA(VLOOKUP($CE127,'quarters Consensus'!$FV$9:$GC$60,'per month Consensus'!O$1,FALSE)),"",VLOOKUP($CE127,'quarters Consensus'!$FV$9:$GC$60,'per month Consensus'!O$1,FALSE))</f>
        <v>2</v>
      </c>
      <c r="CL127" s="18">
        <f>IF(ISNA(VLOOKUP($CE127,'quarters Consensus'!$FV$9:$GC$60,'per month Consensus'!P$1,FALSE)),"",VLOOKUP($CE127,'quarters Consensus'!$FV$9:$GC$60,'per month Consensus'!P$1,FALSE))</f>
        <v>2</v>
      </c>
      <c r="CM127" s="18">
        <f>IF(ISNA(INDEX('annual Consensus'!$C$4:$AE$210,MATCH('per month Consensus'!$CE127,'annual Consensus'!$B$4:$B$210,0),MATCH('per month Consensus'!CM$4,'annual Consensus'!$C$3:$AE$3,0))),"",INDEX('annual Consensus'!$C$4:$AE$210,MATCH('per month Consensus'!$CE127,'annual Consensus'!$B$4:$B$210,0),MATCH('per month Consensus'!CM$4,'annual Consensus'!$C$3:$AE$3,0)))</f>
        <v>3.5466868966535618</v>
      </c>
      <c r="CN127" s="18">
        <f>IF(ISNA(INDEX('annual Consensus'!$C$4:$AE$210,MATCH('per month Consensus'!$CE127,'annual Consensus'!$B$4:$B$210,0),MATCH('per month Consensus'!CN$4,'annual Consensus'!$C$3:$AE$3,0))),"",INDEX('annual Consensus'!$C$4:$AE$210,MATCH('per month Consensus'!$CE127,'annual Consensus'!$B$4:$B$210,0),MATCH('per month Consensus'!CN$4,'annual Consensus'!$C$3:$AE$3,0)))</f>
        <v>0</v>
      </c>
      <c r="CO127" s="18">
        <f>IF(ISNA(INDEX('annual Consensus'!$C$4:$AE$210,MATCH('per month Consensus'!$CE127,'annual Consensus'!$B$4:$B$210,0),MATCH('per month Consensus'!CO$4,'annual Consensus'!$C$3:$AE$3,0))),"",INDEX('annual Consensus'!$C$4:$AE$210,MATCH('per month Consensus'!$CE127,'annual Consensus'!$B$4:$B$210,0),MATCH('per month Consensus'!CO$4,'annual Consensus'!$C$3:$AE$3,0)))</f>
        <v>0</v>
      </c>
      <c r="CP127" s="18">
        <f>IF(ISNA(INDEX('annual Consensus'!$C$4:$AE$210,MATCH('per month Consensus'!$CE127,'annual Consensus'!$B$4:$B$210,0),MATCH('per month Consensus'!CP$4,'annual Consensus'!$C$3:$AE$3,0))),"",INDEX('annual Consensus'!$C$4:$AE$210,MATCH('per month Consensus'!$CE127,'annual Consensus'!$B$4:$B$210,0),MATCH('per month Consensus'!CP$4,'annual Consensus'!$C$3:$AE$3,0)))</f>
        <v>0</v>
      </c>
      <c r="CQ127" s="18">
        <f>IF(ISNA(INDEX('annual Consensus'!$C$4:$AE$210,MATCH('per month Consensus'!$CE127,'annual Consensus'!$B$4:$B$210,0),MATCH('per month Consensus'!CQ$4,'annual Consensus'!$C$3:$AE$3,0))),"",INDEX('annual Consensus'!$C$4:$AE$210,MATCH('per month Consensus'!$CE127,'annual Consensus'!$B$4:$B$210,0),MATCH('per month Consensus'!CQ$4,'annual Consensus'!$C$3:$AE$3,0)))</f>
        <v>2.4133436539120159</v>
      </c>
      <c r="CR127" s="18">
        <f>IF(ISNA(INDEX('annual Consensus'!$C$4:$AE$210,MATCH('per month Consensus'!$CE127,'annual Consensus'!$B$4:$B$210,0),MATCH('per month Consensus'!CR$4,'annual Consensus'!$C$3:$AE$3,0))),"",INDEX('annual Consensus'!$C$4:$AE$210,MATCH('per month Consensus'!$CE127,'annual Consensus'!$B$4:$B$210,0),MATCH('per month Consensus'!CR$4,'annual Consensus'!$C$3:$AE$3,0)))</f>
        <v>0</v>
      </c>
      <c r="CS127" s="18">
        <f>IF(ISNA(INDEX('annual Consensus'!$C$4:$AE$210,MATCH('per month Consensus'!$CE127,'annual Consensus'!$B$4:$B$210,0),MATCH('per month Consensus'!CS$4,'annual Consensus'!$C$3:$AE$3,0))),"",INDEX('annual Consensus'!$C$4:$AE$210,MATCH('per month Consensus'!$CE127,'annual Consensus'!$B$4:$B$210,0),MATCH('per month Consensus'!CS$4,'annual Consensus'!$C$3:$AE$3,0)))</f>
        <v>0</v>
      </c>
      <c r="CT127" s="18">
        <f>IF(ISNA(INDEX('annual Consensus'!$C$4:$AE$210,MATCH('per month Consensus'!$CE127,'annual Consensus'!$B$4:$B$210,0),MATCH('per month Consensus'!CT$4,'annual Consensus'!$C$3:$AE$3,0))),"",INDEX('annual Consensus'!$C$4:$AE$210,MATCH('per month Consensus'!$CE127,'annual Consensus'!$B$4:$B$210,0),MATCH('per month Consensus'!CT$4,'annual Consensus'!$C$3:$AE$3,0)))</f>
        <v>0</v>
      </c>
      <c r="CU127" s="18">
        <f>IF(ISNA(INDEX('annual Consensus'!$C$4:$AE$210,MATCH('per month Consensus'!$CE127,'annual Consensus'!$B$4:$B$210,0),MATCH('per month Consensus'!CU$4,'annual Consensus'!$C$3:$AE$3,0))),"",INDEX('annual Consensus'!$C$4:$AE$210,MATCH('per month Consensus'!$CE127,'annual Consensus'!$B$4:$B$210,0),MATCH('per month Consensus'!CU$4,'annual Consensus'!$C$3:$AE$3,0)))</f>
        <v>0</v>
      </c>
      <c r="CV127" s="18">
        <f>IF(ISNA(INDEX('annual Consensus'!$C$4:$AE$210,MATCH('per month Consensus'!$CE127,'annual Consensus'!$B$4:$B$210,0),MATCH('per month Consensus'!CV$4,'annual Consensus'!$C$3:$AE$3,0))),"",INDEX('annual Consensus'!$C$4:$AE$210,MATCH('per month Consensus'!$CE127,'annual Consensus'!$B$4:$B$210,0),MATCH('per month Consensus'!CV$4,'annual Consensus'!$C$3:$AE$3,0)))</f>
        <v>0</v>
      </c>
      <c r="CW127" s="18">
        <f>IF(ISNA(INDEX('annual Consensus'!$C$4:$AE$210,MATCH('per month Consensus'!$CE127,'annual Consensus'!$B$4:$B$210,0),MATCH('per month Consensus'!CW$4,'annual Consensus'!$C$3:$AE$3,0))),"",INDEX('annual Consensus'!$C$4:$AE$210,MATCH('per month Consensus'!$CE127,'annual Consensus'!$B$4:$B$210,0),MATCH('per month Consensus'!CW$4,'annual Consensus'!$C$3:$AE$3,0)))</f>
        <v>0</v>
      </c>
      <c r="CX127" s="18">
        <f>IF(ISNA(INDEX('annual Consensus'!$C$4:$AE$210,MATCH('per month Consensus'!$CE127,'annual Consensus'!$B$4:$B$210,0),MATCH('per month Consensus'!CX$4,'annual Consensus'!$C$3:$AE$3,0))),"",INDEX('annual Consensus'!$C$4:$AE$210,MATCH('per month Consensus'!$CE127,'annual Consensus'!$B$4:$B$210,0),MATCH('per month Consensus'!CX$4,'annual Consensus'!$C$3:$AE$3,0)))</f>
        <v>0</v>
      </c>
      <c r="CY127" s="18">
        <f>IF(ISNA(INDEX('annual Consensus'!$C$4:$AE$210,MATCH('per month Consensus'!$CE127,'annual Consensus'!$B$4:$B$210,0),MATCH('per month Consensus'!CY$4,'annual Consensus'!$C$3:$AE$3,0))),"",INDEX('annual Consensus'!$C$4:$AE$210,MATCH('per month Consensus'!$CE127,'annual Consensus'!$B$4:$B$210,0),MATCH('per month Consensus'!CY$4,'annual Consensus'!$C$3:$AE$3,0)))</f>
        <v>0</v>
      </c>
      <c r="CZ127" s="18">
        <f>IF(ISNA(INDEX('annual Consensus'!$C$4:$AE$210,MATCH('per month Consensus'!$CE127,'annual Consensus'!$B$4:$B$210,0),MATCH('per month Consensus'!CZ$4,'annual Consensus'!$C$3:$AE$3,0))),"",INDEX('annual Consensus'!$C$4:$AE$210,MATCH('per month Consensus'!$CE127,'annual Consensus'!$B$4:$B$210,0),MATCH('per month Consensus'!CZ$4,'annual Consensus'!$C$3:$AE$3,0)))</f>
        <v>0</v>
      </c>
      <c r="DA127" s="18">
        <f>IF(ISNA(INDEX('annual Consensus'!$C$4:$AE$210,MATCH('per month Consensus'!$CE127,'annual Consensus'!$B$4:$B$210,0),MATCH('per month Consensus'!DA$4,'annual Consensus'!$C$3:$AE$3,0))),"",INDEX('annual Consensus'!$C$4:$AE$210,MATCH('per month Consensus'!$CE127,'annual Consensus'!$B$4:$B$210,0),MATCH('per month Consensus'!DA$4,'annual Consensus'!$C$3:$AE$3,0)))</f>
        <v>0</v>
      </c>
      <c r="DB127" s="18">
        <f>IF(ISNA(INDEX('annual Consensus'!$C$4:$AE$210,MATCH('per month Consensus'!$CE127,'annual Consensus'!$B$4:$B$210,0),MATCH('per month Consensus'!DB$4,'annual Consensus'!$C$3:$AE$3,0))),"",INDEX('annual Consensus'!$C$4:$AE$210,MATCH('per month Consensus'!$CE127,'annual Consensus'!$B$4:$B$210,0),MATCH('per month Consensus'!DB$4,'annual Consensus'!$C$3:$AE$3,0)))</f>
        <v>0</v>
      </c>
      <c r="DC127" s="18">
        <f>IF(ISNA(INDEX('annual Consensus'!$C$4:$AE$210,MATCH('per month Consensus'!$CE127,'annual Consensus'!$B$4:$B$210,0),MATCH('per month Consensus'!DC$4,'annual Consensus'!$C$3:$AE$3,0))),"",INDEX('annual Consensus'!$C$4:$AE$210,MATCH('per month Consensus'!$CE127,'annual Consensus'!$B$4:$B$210,0),MATCH('per month Consensus'!DC$4,'annual Consensus'!$C$3:$AE$3,0)))</f>
        <v>0</v>
      </c>
      <c r="DD127" s="18">
        <f>IF(ISNA(INDEX('annual Consensus'!$C$4:$AE$210,MATCH('per month Consensus'!$CE127,'annual Consensus'!$B$4:$B$210,0),MATCH('per month Consensus'!DD$4,'annual Consensus'!$C$3:$AE$3,0))),"",INDEX('annual Consensus'!$C$4:$AE$210,MATCH('per month Consensus'!$CE127,'annual Consensus'!$B$4:$B$210,0),MATCH('per month Consensus'!DD$4,'annual Consensus'!$C$3:$AE$3,0)))</f>
        <v>0</v>
      </c>
      <c r="DE127" s="18">
        <f>IF(ISNA(INDEX('annual Consensus'!$C$4:$AE$210,MATCH('per month Consensus'!$CE127,'annual Consensus'!$B$4:$B$210,0),MATCH('per month Consensus'!DE$4,'annual Consensus'!$C$3:$AE$3,0))),"",INDEX('annual Consensus'!$C$4:$AE$210,MATCH('per month Consensus'!$CE127,'annual Consensus'!$B$4:$B$210,0),MATCH('per month Consensus'!DE$4,'annual Consensus'!$C$3:$AE$3,0)))</f>
        <v>0</v>
      </c>
      <c r="DF127" s="18">
        <f>IF(ISNA(INDEX('annual Consensus'!$C$4:$AE$210,MATCH('per month Consensus'!$CE127,'annual Consensus'!$B$4:$B$210,0),MATCH('per month Consensus'!DF$4,'annual Consensus'!$C$3:$AE$3,0))),"",INDEX('annual Consensus'!$C$4:$AE$210,MATCH('per month Consensus'!$CE127,'annual Consensus'!$B$4:$B$210,0),MATCH('per month Consensus'!DF$4,'annual Consensus'!$C$3:$AE$3,0)))</f>
        <v>0</v>
      </c>
      <c r="DG127" s="18">
        <f>IF(ISNA(INDEX('annual Consensus'!$C$4:$AE$210,MATCH('per month Consensus'!$CE127,'annual Consensus'!$B$4:$B$210,0),MATCH('per month Consensus'!DG$4,'annual Consensus'!$C$3:$AE$3,0))),"",INDEX('annual Consensus'!$C$4:$AE$210,MATCH('per month Consensus'!$CE127,'annual Consensus'!$B$4:$B$210,0),MATCH('per month Consensus'!DG$4,'annual Consensus'!$C$3:$AE$3,0)))</f>
        <v>0</v>
      </c>
      <c r="DH127" s="18">
        <f>IF(ISNA(INDEX('annual Consensus'!$C$4:$AE$210,MATCH('per month Consensus'!$CE127,'annual Consensus'!$B$4:$B$210,0),MATCH('per month Consensus'!DH$4,'annual Consensus'!$C$3:$AE$3,0))),"",INDEX('annual Consensus'!$C$4:$AE$210,MATCH('per month Consensus'!$CE127,'annual Consensus'!$B$4:$B$210,0),MATCH('per month Consensus'!DH$4,'annual Consensus'!$C$3:$AE$3,0)))</f>
        <v>0</v>
      </c>
      <c r="DI127" s="18">
        <f>IF(ISNA(INDEX('annual Consensus'!$C$4:$AE$210,MATCH('per month Consensus'!$CE127,'annual Consensus'!$B$4:$B$210,0),MATCH('per month Consensus'!DI$4,'annual Consensus'!$C$3:$AE$3,0))),"",INDEX('annual Consensus'!$C$4:$AE$210,MATCH('per month Consensus'!$CE127,'annual Consensus'!$B$4:$B$210,0),MATCH('per month Consensus'!DI$4,'annual Consensus'!$C$3:$AE$3,0)))</f>
        <v>0</v>
      </c>
      <c r="DJ127" s="18">
        <f>IF(ISNA(INDEX('annual Consensus'!$C$4:$AE$210,MATCH('per month Consensus'!$CE127,'annual Consensus'!$B$4:$B$210,0),MATCH('per month Consensus'!DJ$4,'annual Consensus'!$C$3:$AE$3,0))),"",INDEX('annual Consensus'!$C$4:$AE$210,MATCH('per month Consensus'!$CE127,'annual Consensus'!$B$4:$B$210,0),MATCH('per month Consensus'!DJ$4,'annual Consensus'!$C$3:$AE$3,0)))</f>
        <v>0</v>
      </c>
      <c r="DK127" s="18">
        <f>IF(ISNA(INDEX('annual Consensus'!$C$4:$AE$210,MATCH('per month Consensus'!$CE127,'annual Consensus'!$B$4:$B$210,0),MATCH('per month Consensus'!DK$4,'annual Consensus'!$C$3:$AE$3,0))),"",INDEX('annual Consensus'!$C$4:$AE$210,MATCH('per month Consensus'!$CE127,'annual Consensus'!$B$4:$B$210,0),MATCH('per month Consensus'!DK$4,'annual Consensus'!$C$3:$AE$3,0)))</f>
        <v>0</v>
      </c>
      <c r="DL127" s="18">
        <f>IF(ISNA(INDEX('annual Consensus'!$C$4:$AE$210,MATCH('per month Consensus'!$CE127,'annual Consensus'!$B$4:$B$210,0),MATCH('per month Consensus'!DL$4,'annual Consensus'!$C$3:$AE$3,0))),"",INDEX('annual Consensus'!$C$4:$AE$210,MATCH('per month Consensus'!$CE127,'annual Consensus'!$B$4:$B$210,0),MATCH('per month Consensus'!DL$4,'annual Consensus'!$C$3:$AE$3,0)))</f>
        <v>0</v>
      </c>
      <c r="DM127" s="18">
        <f>IF(ISNA(INDEX('annual Consensus'!$C$4:$AE$210,MATCH('per month Consensus'!$CE127,'annual Consensus'!$B$4:$B$210,0),MATCH('per month Consensus'!DM$4,'annual Consensus'!$C$3:$AE$3,0))),"",INDEX('annual Consensus'!$C$4:$AE$210,MATCH('per month Consensus'!$CE127,'annual Consensus'!$B$4:$B$210,0),MATCH('per month Consensus'!DM$4,'annual Consensus'!$C$3:$AE$3,0)))</f>
        <v>0</v>
      </c>
      <c r="DN127" s="18">
        <f>IF(ISNA(INDEX('annual Consensus'!$C$4:$AE$210,MATCH('per month Consensus'!$CE127,'annual Consensus'!$B$4:$B$210,0),MATCH('per month Consensus'!DN$4,'annual Consensus'!$C$3:$AE$3,0))),"",INDEX('annual Consensus'!$C$4:$AE$210,MATCH('per month Consensus'!$CE127,'annual Consensus'!$B$4:$B$210,0),MATCH('per month Consensus'!DN$4,'annual Consensus'!$C$3:$AE$3,0)))</f>
        <v>0</v>
      </c>
      <c r="DO127" s="18">
        <f>IF(ISNA(INDEX('annual Consensus'!$C$4:$AE$210,MATCH('per month Consensus'!$CE127,'annual Consensus'!$B$4:$B$210,0),MATCH('per month Consensus'!DO$4,'annual Consensus'!$C$3:$AE$3,0))),"",INDEX('annual Consensus'!$C$4:$AE$210,MATCH('per month Consensus'!$CE127,'annual Consensus'!$B$4:$B$210,0),MATCH('per month Consensus'!DO$4,'annual Consensus'!$C$3:$AE$3,0)))</f>
        <v>0</v>
      </c>
      <c r="DR127" s="18">
        <f t="shared" si="36"/>
        <v>3.5466868966535618</v>
      </c>
      <c r="DS127" s="18" t="str">
        <f t="shared" si="37"/>
        <v/>
      </c>
      <c r="DT127" s="18" t="str">
        <f t="shared" si="38"/>
        <v/>
      </c>
      <c r="DU127" s="18" t="str">
        <f t="shared" si="39"/>
        <v/>
      </c>
      <c r="DV127" s="18">
        <f t="shared" si="40"/>
        <v>2.4133436539120159</v>
      </c>
      <c r="DW127" s="18" t="str">
        <f t="shared" si="41"/>
        <v/>
      </c>
      <c r="DX127" s="18" t="str">
        <f t="shared" si="42"/>
        <v/>
      </c>
      <c r="DY127" s="18" t="str">
        <f t="shared" si="43"/>
        <v/>
      </c>
      <c r="DZ127" s="18" t="str">
        <f t="shared" si="44"/>
        <v/>
      </c>
      <c r="EA127" s="18" t="str">
        <f t="shared" si="45"/>
        <v/>
      </c>
      <c r="EB127" s="18" t="str">
        <f t="shared" si="46"/>
        <v/>
      </c>
      <c r="EC127" s="18" t="str">
        <f t="shared" si="47"/>
        <v/>
      </c>
      <c r="ED127" s="18" t="str">
        <f t="shared" si="48"/>
        <v/>
      </c>
      <c r="EE127" s="18" t="str">
        <f t="shared" si="49"/>
        <v/>
      </c>
      <c r="EF127" s="18" t="str">
        <f t="shared" si="50"/>
        <v/>
      </c>
      <c r="EG127" s="18" t="str">
        <f t="shared" si="51"/>
        <v/>
      </c>
      <c r="EH127" s="18" t="str">
        <f t="shared" si="52"/>
        <v/>
      </c>
      <c r="EI127" s="18" t="str">
        <f t="shared" si="53"/>
        <v/>
      </c>
      <c r="EJ127" s="18" t="str">
        <f t="shared" si="54"/>
        <v/>
      </c>
      <c r="EK127" s="18" t="str">
        <f t="shared" si="55"/>
        <v/>
      </c>
      <c r="EL127" s="18" t="str">
        <f t="shared" si="56"/>
        <v/>
      </c>
      <c r="EM127" s="18" t="str">
        <f t="shared" si="57"/>
        <v/>
      </c>
      <c r="EN127" s="18" t="str">
        <f t="shared" si="58"/>
        <v/>
      </c>
      <c r="EO127" s="18" t="str">
        <f t="shared" si="59"/>
        <v/>
      </c>
      <c r="EP127" s="18" t="str">
        <f t="shared" si="60"/>
        <v/>
      </c>
      <c r="EQ127" s="18" t="str">
        <f t="shared" si="61"/>
        <v/>
      </c>
      <c r="ER127" s="18" t="str">
        <f t="shared" si="62"/>
        <v/>
      </c>
      <c r="ES127" s="18" t="str">
        <f t="shared" si="63"/>
        <v/>
      </c>
      <c r="ET127" s="18" t="str">
        <f t="shared" si="64"/>
        <v/>
      </c>
      <c r="EV127" s="86">
        <v>39692</v>
      </c>
      <c r="EW127" s="57" t="str">
        <f>IF(ISNA(VLOOKUP('per month Consensus'!$EV127,'5y averages Consensus'!$AG$9:$AK$36,'per month Consensus'!EW$2,FALSE)),"",VLOOKUP('per month Consensus'!$EV127,'5y averages Consensus'!$AG$9:$AK$36,'per month Consensus'!EW$2,FALSE))</f>
        <v/>
      </c>
      <c r="EX127" s="58" t="str">
        <f>IF(ISNA(VLOOKUP('per month Consensus'!$EV127,'5y averages Consensus'!$AG$9:$AK$36,'per month Consensus'!EX$2,FALSE)),"",VLOOKUP('per month Consensus'!$EV127,'5y averages Consensus'!$AG$9:$AK$36,'per month Consensus'!EX$2,FALSE))</f>
        <v/>
      </c>
      <c r="EY127" s="58" t="str">
        <f>IF(ISNA(VLOOKUP('per month Consensus'!$EV127,'5y averages Consensus'!$AG$9:$AK$36,'per month Consensus'!EY$2,FALSE)),"",VLOOKUP('per month Consensus'!$EV127,'5y averages Consensus'!$AG$9:$AK$36,'per month Consensus'!EY$2,FALSE))</f>
        <v/>
      </c>
      <c r="EZ127" s="59" t="str">
        <f>IF(ISNA(VLOOKUP('per month Consensus'!$EV127,'5y averages Consensus'!$AG$9:$AK$36,'per month Consensus'!EZ$2,FALSE)),"",VLOOKUP('per month Consensus'!$EV127,'5y averages Consensus'!$AG$9:$AK$36,'per month Consensus'!EZ$2,FALSE))</f>
        <v/>
      </c>
      <c r="FB127" s="53" t="str">
        <f t="shared" si="65"/>
        <v/>
      </c>
      <c r="FC127" s="53" t="str">
        <f t="shared" si="66"/>
        <v/>
      </c>
      <c r="FD127" s="53" t="str">
        <f t="shared" si="67"/>
        <v/>
      </c>
      <c r="FE127" s="53" t="str">
        <f t="shared" si="68"/>
        <v/>
      </c>
    </row>
    <row r="128" spans="2:161" x14ac:dyDescent="0.25">
      <c r="B128" s="22">
        <v>39264</v>
      </c>
      <c r="C128" s="18">
        <f>VLOOKUP($B128,'Data Consensus annual'!$BH$9:$BN$215,'per month Consensus'!C$1, FALSE)</f>
        <v>1.9734968981917982</v>
      </c>
      <c r="D128" s="18">
        <f>VLOOKUP($B128,'Data Consensus annual'!$BH$9:$BN$215,'per month Consensus'!D$1, FALSE)</f>
        <v>1.9937716049031211</v>
      </c>
      <c r="E128" s="18" t="str">
        <f>VLOOKUP($B128,'Data Consensus annual'!$BH$9:$BN$215,'per month Consensus'!E$1, FALSE)</f>
        <v/>
      </c>
      <c r="F128" s="18" t="str">
        <f>VLOOKUP($B128,'Data Consensus annual'!$BH$9:$BN$215,'per month Consensus'!F$1, FALSE)</f>
        <v/>
      </c>
      <c r="G128" s="18" t="str">
        <f>VLOOKUP($B128,'Data Consensus annual'!$BH$9:$BN$215,'per month Consensus'!G$1, FALSE)</f>
        <v/>
      </c>
      <c r="H128" s="18" t="str">
        <f>VLOOKUP($B128,'Data Consensus annual'!$BH$9:$BN$215,'per month Consensus'!H$1, FALSE)</f>
        <v/>
      </c>
      <c r="I128" s="5"/>
      <c r="J128" s="27"/>
      <c r="K128" s="5"/>
      <c r="L128" s="5"/>
      <c r="M128" s="5"/>
      <c r="N128" s="5"/>
      <c r="CE128" s="14">
        <v>39722</v>
      </c>
      <c r="CF128" s="18" t="str">
        <f>IF(ISNA(VLOOKUP($CE128,'quarters Consensus'!$FV$9:$GC$60,'per month Consensus'!J$1,FALSE)),"",VLOOKUP($CE128,'quarters Consensus'!$FV$9:$GC$60,'per month Consensus'!J$1,FALSE))</f>
        <v/>
      </c>
      <c r="CG128" s="18" t="str">
        <f>IF(ISNA(VLOOKUP($CE128,'quarters Consensus'!$FV$9:$GC$60,'per month Consensus'!K$1,FALSE)),"",VLOOKUP($CE128,'quarters Consensus'!$FV$9:$GC$60,'per month Consensus'!K$1,FALSE))</f>
        <v/>
      </c>
      <c r="CH128" s="18" t="str">
        <f>IF(ISNA(VLOOKUP($CE128,'quarters Consensus'!$FV$9:$GC$60,'per month Consensus'!L$1,FALSE)),"",VLOOKUP($CE128,'quarters Consensus'!$FV$9:$GC$60,'per month Consensus'!L$1,FALSE))</f>
        <v/>
      </c>
      <c r="CI128" s="18" t="str">
        <f>IF(ISNA(VLOOKUP($CE128,'quarters Consensus'!$FV$9:$GC$60,'per month Consensus'!M$1,FALSE)),"",VLOOKUP($CE128,'quarters Consensus'!$FV$9:$GC$60,'per month Consensus'!M$1,FALSE))</f>
        <v/>
      </c>
      <c r="CJ128" s="18" t="str">
        <f>IF(ISNA(VLOOKUP($CE128,'quarters Consensus'!$FV$9:$GC$60,'per month Consensus'!N$1,FALSE)),"",VLOOKUP($CE128,'quarters Consensus'!$FV$9:$GC$60,'per month Consensus'!N$1,FALSE))</f>
        <v/>
      </c>
      <c r="CK128" s="18" t="str">
        <f>IF(ISNA(VLOOKUP($CE128,'quarters Consensus'!$FV$9:$GC$60,'per month Consensus'!O$1,FALSE)),"",VLOOKUP($CE128,'quarters Consensus'!$FV$9:$GC$60,'per month Consensus'!O$1,FALSE))</f>
        <v/>
      </c>
      <c r="CL128" s="18" t="str">
        <f>IF(ISNA(VLOOKUP($CE128,'quarters Consensus'!$FV$9:$GC$60,'per month Consensus'!P$1,FALSE)),"",VLOOKUP($CE128,'quarters Consensus'!$FV$9:$GC$60,'per month Consensus'!P$1,FALSE))</f>
        <v/>
      </c>
      <c r="CM128" s="18">
        <f>IF(ISNA(INDEX('annual Consensus'!$C$4:$AE$210,MATCH('per month Consensus'!$CE128,'annual Consensus'!$B$4:$B$210,0),MATCH('per month Consensus'!CM$4,'annual Consensus'!$C$3:$AE$3,0))),"",INDEX('annual Consensus'!$C$4:$AE$210,MATCH('per month Consensus'!$CE128,'annual Consensus'!$B$4:$B$210,0),MATCH('per month Consensus'!CM$4,'annual Consensus'!$C$3:$AE$3,0)))</f>
        <v>3.4470051253781429</v>
      </c>
      <c r="CN128" s="18">
        <f>IF(ISNA(INDEX('annual Consensus'!$C$4:$AE$210,MATCH('per month Consensus'!$CE128,'annual Consensus'!$B$4:$B$210,0),MATCH('per month Consensus'!CN$4,'annual Consensus'!$C$3:$AE$3,0))),"",INDEX('annual Consensus'!$C$4:$AE$210,MATCH('per month Consensus'!$CE128,'annual Consensus'!$B$4:$B$210,0),MATCH('per month Consensus'!CN$4,'annual Consensus'!$C$3:$AE$3,0)))</f>
        <v>0</v>
      </c>
      <c r="CO128" s="18">
        <f>IF(ISNA(INDEX('annual Consensus'!$C$4:$AE$210,MATCH('per month Consensus'!$CE128,'annual Consensus'!$B$4:$B$210,0),MATCH('per month Consensus'!CO$4,'annual Consensus'!$C$3:$AE$3,0))),"",INDEX('annual Consensus'!$C$4:$AE$210,MATCH('per month Consensus'!$CE128,'annual Consensus'!$B$4:$B$210,0),MATCH('per month Consensus'!CO$4,'annual Consensus'!$C$3:$AE$3,0)))</f>
        <v>0</v>
      </c>
      <c r="CP128" s="18">
        <f>IF(ISNA(INDEX('annual Consensus'!$C$4:$AE$210,MATCH('per month Consensus'!$CE128,'annual Consensus'!$B$4:$B$210,0),MATCH('per month Consensus'!CP$4,'annual Consensus'!$C$3:$AE$3,0))),"",INDEX('annual Consensus'!$C$4:$AE$210,MATCH('per month Consensus'!$CE128,'annual Consensus'!$B$4:$B$210,0),MATCH('per month Consensus'!CP$4,'annual Consensus'!$C$3:$AE$3,0)))</f>
        <v>2.2456763176134631</v>
      </c>
      <c r="CQ128" s="18">
        <f>IF(ISNA(INDEX('annual Consensus'!$C$4:$AE$210,MATCH('per month Consensus'!$CE128,'annual Consensus'!$B$4:$B$210,0),MATCH('per month Consensus'!CQ$4,'annual Consensus'!$C$3:$AE$3,0))),"",INDEX('annual Consensus'!$C$4:$AE$210,MATCH('per month Consensus'!$CE128,'annual Consensus'!$B$4:$B$210,0),MATCH('per month Consensus'!CQ$4,'annual Consensus'!$C$3:$AE$3,0)))</f>
        <v>0</v>
      </c>
      <c r="CR128" s="18">
        <f>IF(ISNA(INDEX('annual Consensus'!$C$4:$AE$210,MATCH('per month Consensus'!$CE128,'annual Consensus'!$B$4:$B$210,0),MATCH('per month Consensus'!CR$4,'annual Consensus'!$C$3:$AE$3,0))),"",INDEX('annual Consensus'!$C$4:$AE$210,MATCH('per month Consensus'!$CE128,'annual Consensus'!$B$4:$B$210,0),MATCH('per month Consensus'!CR$4,'annual Consensus'!$C$3:$AE$3,0)))</f>
        <v>0</v>
      </c>
      <c r="CS128" s="18">
        <f>IF(ISNA(INDEX('annual Consensus'!$C$4:$AE$210,MATCH('per month Consensus'!$CE128,'annual Consensus'!$B$4:$B$210,0),MATCH('per month Consensus'!CS$4,'annual Consensus'!$C$3:$AE$3,0))),"",INDEX('annual Consensus'!$C$4:$AE$210,MATCH('per month Consensus'!$CE128,'annual Consensus'!$B$4:$B$210,0),MATCH('per month Consensus'!CS$4,'annual Consensus'!$C$3:$AE$3,0)))</f>
        <v>0</v>
      </c>
      <c r="CT128" s="18">
        <f>IF(ISNA(INDEX('annual Consensus'!$C$4:$AE$210,MATCH('per month Consensus'!$CE128,'annual Consensus'!$B$4:$B$210,0),MATCH('per month Consensus'!CT$4,'annual Consensus'!$C$3:$AE$3,0))),"",INDEX('annual Consensus'!$C$4:$AE$210,MATCH('per month Consensus'!$CE128,'annual Consensus'!$B$4:$B$210,0),MATCH('per month Consensus'!CT$4,'annual Consensus'!$C$3:$AE$3,0)))</f>
        <v>0</v>
      </c>
      <c r="CU128" s="18">
        <f>IF(ISNA(INDEX('annual Consensus'!$C$4:$AE$210,MATCH('per month Consensus'!$CE128,'annual Consensus'!$B$4:$B$210,0),MATCH('per month Consensus'!CU$4,'annual Consensus'!$C$3:$AE$3,0))),"",INDEX('annual Consensus'!$C$4:$AE$210,MATCH('per month Consensus'!$CE128,'annual Consensus'!$B$4:$B$210,0),MATCH('per month Consensus'!CU$4,'annual Consensus'!$C$3:$AE$3,0)))</f>
        <v>0</v>
      </c>
      <c r="CV128" s="18">
        <f>IF(ISNA(INDEX('annual Consensus'!$C$4:$AE$210,MATCH('per month Consensus'!$CE128,'annual Consensus'!$B$4:$B$210,0),MATCH('per month Consensus'!CV$4,'annual Consensus'!$C$3:$AE$3,0))),"",INDEX('annual Consensus'!$C$4:$AE$210,MATCH('per month Consensus'!$CE128,'annual Consensus'!$B$4:$B$210,0),MATCH('per month Consensus'!CV$4,'annual Consensus'!$C$3:$AE$3,0)))</f>
        <v>0</v>
      </c>
      <c r="CW128" s="18">
        <f>IF(ISNA(INDEX('annual Consensus'!$C$4:$AE$210,MATCH('per month Consensus'!$CE128,'annual Consensus'!$B$4:$B$210,0),MATCH('per month Consensus'!CW$4,'annual Consensus'!$C$3:$AE$3,0))),"",INDEX('annual Consensus'!$C$4:$AE$210,MATCH('per month Consensus'!$CE128,'annual Consensus'!$B$4:$B$210,0),MATCH('per month Consensus'!CW$4,'annual Consensus'!$C$3:$AE$3,0)))</f>
        <v>0</v>
      </c>
      <c r="CX128" s="18">
        <f>IF(ISNA(INDEX('annual Consensus'!$C$4:$AE$210,MATCH('per month Consensus'!$CE128,'annual Consensus'!$B$4:$B$210,0),MATCH('per month Consensus'!CX$4,'annual Consensus'!$C$3:$AE$3,0))),"",INDEX('annual Consensus'!$C$4:$AE$210,MATCH('per month Consensus'!$CE128,'annual Consensus'!$B$4:$B$210,0),MATCH('per month Consensus'!CX$4,'annual Consensus'!$C$3:$AE$3,0)))</f>
        <v>0</v>
      </c>
      <c r="CY128" s="18">
        <f>IF(ISNA(INDEX('annual Consensus'!$C$4:$AE$210,MATCH('per month Consensus'!$CE128,'annual Consensus'!$B$4:$B$210,0),MATCH('per month Consensus'!CY$4,'annual Consensus'!$C$3:$AE$3,0))),"",INDEX('annual Consensus'!$C$4:$AE$210,MATCH('per month Consensus'!$CE128,'annual Consensus'!$B$4:$B$210,0),MATCH('per month Consensus'!CY$4,'annual Consensus'!$C$3:$AE$3,0)))</f>
        <v>0</v>
      </c>
      <c r="CZ128" s="18">
        <f>IF(ISNA(INDEX('annual Consensus'!$C$4:$AE$210,MATCH('per month Consensus'!$CE128,'annual Consensus'!$B$4:$B$210,0),MATCH('per month Consensus'!CZ$4,'annual Consensus'!$C$3:$AE$3,0))),"",INDEX('annual Consensus'!$C$4:$AE$210,MATCH('per month Consensus'!$CE128,'annual Consensus'!$B$4:$B$210,0),MATCH('per month Consensus'!CZ$4,'annual Consensus'!$C$3:$AE$3,0)))</f>
        <v>2.0083333333333329</v>
      </c>
      <c r="DA128" s="18">
        <f>IF(ISNA(INDEX('annual Consensus'!$C$4:$AE$210,MATCH('per month Consensus'!$CE128,'annual Consensus'!$B$4:$B$210,0),MATCH('per month Consensus'!DA$4,'annual Consensus'!$C$3:$AE$3,0))),"",INDEX('annual Consensus'!$C$4:$AE$210,MATCH('per month Consensus'!$CE128,'annual Consensus'!$B$4:$B$210,0),MATCH('per month Consensus'!DA$4,'annual Consensus'!$C$3:$AE$3,0)))</f>
        <v>0</v>
      </c>
      <c r="DB128" s="18">
        <f>IF(ISNA(INDEX('annual Consensus'!$C$4:$AE$210,MATCH('per month Consensus'!$CE128,'annual Consensus'!$B$4:$B$210,0),MATCH('per month Consensus'!DB$4,'annual Consensus'!$C$3:$AE$3,0))),"",INDEX('annual Consensus'!$C$4:$AE$210,MATCH('per month Consensus'!$CE128,'annual Consensus'!$B$4:$B$210,0),MATCH('per month Consensus'!DB$4,'annual Consensus'!$C$3:$AE$3,0)))</f>
        <v>0</v>
      </c>
      <c r="DC128" s="18">
        <f>IF(ISNA(INDEX('annual Consensus'!$C$4:$AE$210,MATCH('per month Consensus'!$CE128,'annual Consensus'!$B$4:$B$210,0),MATCH('per month Consensus'!DC$4,'annual Consensus'!$C$3:$AE$3,0))),"",INDEX('annual Consensus'!$C$4:$AE$210,MATCH('per month Consensus'!$CE128,'annual Consensus'!$B$4:$B$210,0),MATCH('per month Consensus'!DC$4,'annual Consensus'!$C$3:$AE$3,0)))</f>
        <v>0</v>
      </c>
      <c r="DD128" s="18">
        <f>IF(ISNA(INDEX('annual Consensus'!$C$4:$AE$210,MATCH('per month Consensus'!$CE128,'annual Consensus'!$B$4:$B$210,0),MATCH('per month Consensus'!DD$4,'annual Consensus'!$C$3:$AE$3,0))),"",INDEX('annual Consensus'!$C$4:$AE$210,MATCH('per month Consensus'!$CE128,'annual Consensus'!$B$4:$B$210,0),MATCH('per month Consensus'!DD$4,'annual Consensus'!$C$3:$AE$3,0)))</f>
        <v>2.0125000000000002</v>
      </c>
      <c r="DE128" s="18">
        <f>IF(ISNA(INDEX('annual Consensus'!$C$4:$AE$210,MATCH('per month Consensus'!$CE128,'annual Consensus'!$B$4:$B$210,0),MATCH('per month Consensus'!DE$4,'annual Consensus'!$C$3:$AE$3,0))),"",INDEX('annual Consensus'!$C$4:$AE$210,MATCH('per month Consensus'!$CE128,'annual Consensus'!$B$4:$B$210,0),MATCH('per month Consensus'!DE$4,'annual Consensus'!$C$3:$AE$3,0)))</f>
        <v>0</v>
      </c>
      <c r="DF128" s="18">
        <f>IF(ISNA(INDEX('annual Consensus'!$C$4:$AE$210,MATCH('per month Consensus'!$CE128,'annual Consensus'!$B$4:$B$210,0),MATCH('per month Consensus'!DF$4,'annual Consensus'!$C$3:$AE$3,0))),"",INDEX('annual Consensus'!$C$4:$AE$210,MATCH('per month Consensus'!$CE128,'annual Consensus'!$B$4:$B$210,0),MATCH('per month Consensus'!DF$4,'annual Consensus'!$C$3:$AE$3,0)))</f>
        <v>0</v>
      </c>
      <c r="DG128" s="18">
        <f>IF(ISNA(INDEX('annual Consensus'!$C$4:$AE$210,MATCH('per month Consensus'!$CE128,'annual Consensus'!$B$4:$B$210,0),MATCH('per month Consensus'!DG$4,'annual Consensus'!$C$3:$AE$3,0))),"",INDEX('annual Consensus'!$C$4:$AE$210,MATCH('per month Consensus'!$CE128,'annual Consensus'!$B$4:$B$210,0),MATCH('per month Consensus'!DG$4,'annual Consensus'!$C$3:$AE$3,0)))</f>
        <v>0</v>
      </c>
      <c r="DH128" s="18">
        <f>IF(ISNA(INDEX('annual Consensus'!$C$4:$AE$210,MATCH('per month Consensus'!$CE128,'annual Consensus'!$B$4:$B$210,0),MATCH('per month Consensus'!DH$4,'annual Consensus'!$C$3:$AE$3,0))),"",INDEX('annual Consensus'!$C$4:$AE$210,MATCH('per month Consensus'!$CE128,'annual Consensus'!$B$4:$B$210,0),MATCH('per month Consensus'!DH$4,'annual Consensus'!$C$3:$AE$3,0)))</f>
        <v>2.0125000000000002</v>
      </c>
      <c r="DI128" s="18">
        <f>IF(ISNA(INDEX('annual Consensus'!$C$4:$AE$210,MATCH('per month Consensus'!$CE128,'annual Consensus'!$B$4:$B$210,0),MATCH('per month Consensus'!DI$4,'annual Consensus'!$C$3:$AE$3,0))),"",INDEX('annual Consensus'!$C$4:$AE$210,MATCH('per month Consensus'!$CE128,'annual Consensus'!$B$4:$B$210,0),MATCH('per month Consensus'!DI$4,'annual Consensus'!$C$3:$AE$3,0)))</f>
        <v>0</v>
      </c>
      <c r="DJ128" s="18">
        <f>IF(ISNA(INDEX('annual Consensus'!$C$4:$AE$210,MATCH('per month Consensus'!$CE128,'annual Consensus'!$B$4:$B$210,0),MATCH('per month Consensus'!DJ$4,'annual Consensus'!$C$3:$AE$3,0))),"",INDEX('annual Consensus'!$C$4:$AE$210,MATCH('per month Consensus'!$CE128,'annual Consensus'!$B$4:$B$210,0),MATCH('per month Consensus'!DJ$4,'annual Consensus'!$C$3:$AE$3,0)))</f>
        <v>0</v>
      </c>
      <c r="DK128" s="18">
        <f>IF(ISNA(INDEX('annual Consensus'!$C$4:$AE$210,MATCH('per month Consensus'!$CE128,'annual Consensus'!$B$4:$B$210,0),MATCH('per month Consensus'!DK$4,'annual Consensus'!$C$3:$AE$3,0))),"",INDEX('annual Consensus'!$C$4:$AE$210,MATCH('per month Consensus'!$CE128,'annual Consensus'!$B$4:$B$210,0),MATCH('per month Consensus'!DK$4,'annual Consensus'!$C$3:$AE$3,0)))</f>
        <v>0</v>
      </c>
      <c r="DL128" s="18">
        <f>IF(ISNA(INDEX('annual Consensus'!$C$4:$AE$210,MATCH('per month Consensus'!$CE128,'annual Consensus'!$B$4:$B$210,0),MATCH('per month Consensus'!DL$4,'annual Consensus'!$C$3:$AE$3,0))),"",INDEX('annual Consensus'!$C$4:$AE$210,MATCH('per month Consensus'!$CE128,'annual Consensus'!$B$4:$B$210,0),MATCH('per month Consensus'!DL$4,'annual Consensus'!$C$3:$AE$3,0)))</f>
        <v>1.9875</v>
      </c>
      <c r="DM128" s="18">
        <f>IF(ISNA(INDEX('annual Consensus'!$C$4:$AE$210,MATCH('per month Consensus'!$CE128,'annual Consensus'!$B$4:$B$210,0),MATCH('per month Consensus'!DM$4,'annual Consensus'!$C$3:$AE$3,0))),"",INDEX('annual Consensus'!$C$4:$AE$210,MATCH('per month Consensus'!$CE128,'annual Consensus'!$B$4:$B$210,0),MATCH('per month Consensus'!DM$4,'annual Consensus'!$C$3:$AE$3,0)))</f>
        <v>0</v>
      </c>
      <c r="DN128" s="18">
        <f>IF(ISNA(INDEX('annual Consensus'!$C$4:$AE$210,MATCH('per month Consensus'!$CE128,'annual Consensus'!$B$4:$B$210,0),MATCH('per month Consensus'!DN$4,'annual Consensus'!$C$3:$AE$3,0))),"",INDEX('annual Consensus'!$C$4:$AE$210,MATCH('per month Consensus'!$CE128,'annual Consensus'!$B$4:$B$210,0),MATCH('per month Consensus'!DN$4,'annual Consensus'!$C$3:$AE$3,0)))</f>
        <v>0</v>
      </c>
      <c r="DO128" s="18">
        <f>IF(ISNA(INDEX('annual Consensus'!$C$4:$AE$210,MATCH('per month Consensus'!$CE128,'annual Consensus'!$B$4:$B$210,0),MATCH('per month Consensus'!DO$4,'annual Consensus'!$C$3:$AE$3,0))),"",INDEX('annual Consensus'!$C$4:$AE$210,MATCH('per month Consensus'!$CE128,'annual Consensus'!$B$4:$B$210,0),MATCH('per month Consensus'!DO$4,'annual Consensus'!$C$3:$AE$3,0)))</f>
        <v>0</v>
      </c>
      <c r="DR128" s="18">
        <f t="shared" si="36"/>
        <v>3.4470051253781429</v>
      </c>
      <c r="DS128" s="18" t="str">
        <f t="shared" si="37"/>
        <v/>
      </c>
      <c r="DT128" s="18" t="str">
        <f t="shared" si="38"/>
        <v/>
      </c>
      <c r="DU128" s="18">
        <f t="shared" si="39"/>
        <v>2.2456763176134631</v>
      </c>
      <c r="DV128" s="18" t="str">
        <f t="shared" si="40"/>
        <v/>
      </c>
      <c r="DW128" s="18" t="str">
        <f t="shared" si="41"/>
        <v/>
      </c>
      <c r="DX128" s="18" t="str">
        <f t="shared" si="42"/>
        <v/>
      </c>
      <c r="DY128" s="18" t="str">
        <f t="shared" si="43"/>
        <v/>
      </c>
      <c r="DZ128" s="18" t="str">
        <f t="shared" si="44"/>
        <v/>
      </c>
      <c r="EA128" s="18" t="str">
        <f t="shared" si="45"/>
        <v/>
      </c>
      <c r="EB128" s="18" t="str">
        <f t="shared" si="46"/>
        <v/>
      </c>
      <c r="EC128" s="18" t="str">
        <f t="shared" si="47"/>
        <v/>
      </c>
      <c r="ED128" s="18" t="str">
        <f t="shared" si="48"/>
        <v/>
      </c>
      <c r="EE128" s="18">
        <f t="shared" si="49"/>
        <v>2.0083333333333329</v>
      </c>
      <c r="EF128" s="18" t="str">
        <f t="shared" si="50"/>
        <v/>
      </c>
      <c r="EG128" s="18" t="str">
        <f t="shared" si="51"/>
        <v/>
      </c>
      <c r="EH128" s="18" t="str">
        <f t="shared" si="52"/>
        <v/>
      </c>
      <c r="EI128" s="18">
        <f t="shared" si="53"/>
        <v>2.0125000000000002</v>
      </c>
      <c r="EJ128" s="18" t="str">
        <f t="shared" si="54"/>
        <v/>
      </c>
      <c r="EK128" s="18" t="str">
        <f t="shared" si="55"/>
        <v/>
      </c>
      <c r="EL128" s="18" t="str">
        <f t="shared" si="56"/>
        <v/>
      </c>
      <c r="EM128" s="18">
        <f t="shared" si="57"/>
        <v>2.0125000000000002</v>
      </c>
      <c r="EN128" s="18" t="str">
        <f t="shared" si="58"/>
        <v/>
      </c>
      <c r="EO128" s="18" t="str">
        <f t="shared" si="59"/>
        <v/>
      </c>
      <c r="EP128" s="18" t="str">
        <f t="shared" si="60"/>
        <v/>
      </c>
      <c r="EQ128" s="18">
        <f t="shared" si="61"/>
        <v>1.9875</v>
      </c>
      <c r="ER128" s="18" t="str">
        <f t="shared" si="62"/>
        <v/>
      </c>
      <c r="ES128" s="18" t="str">
        <f t="shared" si="63"/>
        <v/>
      </c>
      <c r="ET128" s="18" t="str">
        <f t="shared" si="64"/>
        <v/>
      </c>
      <c r="EV128" s="86">
        <v>39722</v>
      </c>
      <c r="EW128" s="57">
        <f>IF(ISNA(VLOOKUP('per month Consensus'!$EV128,'5y averages Consensus'!$AG$9:$AK$36,'per month Consensus'!EW$2,FALSE)),"",VLOOKUP('per month Consensus'!$EV128,'5y averages Consensus'!$AG$9:$AK$36,'per month Consensus'!EW$2,FALSE))</f>
        <v>0</v>
      </c>
      <c r="EX128" s="48">
        <f>IF(ISNA(VLOOKUP('per month Consensus'!$EV128,'5y averages Consensus'!$AG$9:$AK$36,'per month Consensus'!EX$2,FALSE)),"",VLOOKUP('per month Consensus'!$EV128,'5y averages Consensus'!$AG$9:$AK$36,'per month Consensus'!EX$2,FALSE))</f>
        <v>1.9928571428571431</v>
      </c>
      <c r="EY128" s="48">
        <f>IF(ISNA(VLOOKUP('per month Consensus'!$EV128,'5y averages Consensus'!$AG$9:$AK$36,'per month Consensus'!EY$2,FALSE)),"",VLOOKUP('per month Consensus'!$EV128,'5y averages Consensus'!$AG$9:$AK$36,'per month Consensus'!EY$2,FALSE))</f>
        <v>0</v>
      </c>
      <c r="EZ128" s="49">
        <f>IF(ISNA(VLOOKUP('per month Consensus'!$EV128,'5y averages Consensus'!$AG$9:$AK$36,'per month Consensus'!EZ$2,FALSE)),"",VLOOKUP('per month Consensus'!$EV128,'5y averages Consensus'!$AG$9:$AK$36,'per month Consensus'!EZ$2,FALSE))</f>
        <v>0</v>
      </c>
      <c r="FB128" s="53" t="str">
        <f t="shared" si="65"/>
        <v/>
      </c>
      <c r="FC128" s="18">
        <f t="shared" si="66"/>
        <v>1.9928571428571431</v>
      </c>
      <c r="FD128" s="53" t="str">
        <f t="shared" si="67"/>
        <v/>
      </c>
      <c r="FE128" s="53" t="str">
        <f t="shared" si="68"/>
        <v/>
      </c>
    </row>
    <row r="129" spans="2:161" x14ac:dyDescent="0.25">
      <c r="B129" s="22">
        <v>39630</v>
      </c>
      <c r="C129" s="18">
        <f>VLOOKUP($B129,'Data Consensus annual'!$BH$9:$BN$215,'per month Consensus'!C$1, FALSE)</f>
        <v>3.5725190269905864</v>
      </c>
      <c r="D129" s="18">
        <f>VLOOKUP($B129,'Data Consensus annual'!$BH$9:$BN$215,'per month Consensus'!D$1, FALSE)</f>
        <v>2.4469254305445931</v>
      </c>
      <c r="E129" s="18" t="str">
        <f>VLOOKUP($B129,'Data Consensus annual'!$BH$9:$BN$215,'per month Consensus'!E$1, FALSE)</f>
        <v/>
      </c>
      <c r="F129" s="18" t="str">
        <f>VLOOKUP($B129,'Data Consensus annual'!$BH$9:$BN$215,'per month Consensus'!F$1, FALSE)</f>
        <v/>
      </c>
      <c r="G129" s="18" t="str">
        <f>VLOOKUP($B129,'Data Consensus annual'!$BH$9:$BN$215,'per month Consensus'!G$1, FALSE)</f>
        <v/>
      </c>
      <c r="H129" s="18" t="str">
        <f>VLOOKUP($B129,'Data Consensus annual'!$BH$9:$BN$215,'per month Consensus'!H$1, FALSE)</f>
        <v/>
      </c>
      <c r="I129" s="5"/>
      <c r="J129" s="29"/>
      <c r="K129" s="5"/>
      <c r="L129" s="5"/>
      <c r="M129" s="5"/>
      <c r="N129" s="5"/>
      <c r="CE129" s="14">
        <v>39753</v>
      </c>
      <c r="CF129" s="18" t="str">
        <f>IF(ISNA(VLOOKUP($CE129,'quarters Consensus'!$FV$9:$GC$60,'per month Consensus'!J$1,FALSE)),"",VLOOKUP($CE129,'quarters Consensus'!$FV$9:$GC$60,'per month Consensus'!J$1,FALSE))</f>
        <v/>
      </c>
      <c r="CG129" s="18" t="str">
        <f>IF(ISNA(VLOOKUP($CE129,'quarters Consensus'!$FV$9:$GC$60,'per month Consensus'!K$1,FALSE)),"",VLOOKUP($CE129,'quarters Consensus'!$FV$9:$GC$60,'per month Consensus'!K$1,FALSE))</f>
        <v/>
      </c>
      <c r="CH129" s="18" t="str">
        <f>IF(ISNA(VLOOKUP($CE129,'quarters Consensus'!$FV$9:$GC$60,'per month Consensus'!L$1,FALSE)),"",VLOOKUP($CE129,'quarters Consensus'!$FV$9:$GC$60,'per month Consensus'!L$1,FALSE))</f>
        <v/>
      </c>
      <c r="CI129" s="18" t="str">
        <f>IF(ISNA(VLOOKUP($CE129,'quarters Consensus'!$FV$9:$GC$60,'per month Consensus'!M$1,FALSE)),"",VLOOKUP($CE129,'quarters Consensus'!$FV$9:$GC$60,'per month Consensus'!M$1,FALSE))</f>
        <v/>
      </c>
      <c r="CJ129" s="18" t="str">
        <f>IF(ISNA(VLOOKUP($CE129,'quarters Consensus'!$FV$9:$GC$60,'per month Consensus'!N$1,FALSE)),"",VLOOKUP($CE129,'quarters Consensus'!$FV$9:$GC$60,'per month Consensus'!N$1,FALSE))</f>
        <v/>
      </c>
      <c r="CK129" s="18" t="str">
        <f>IF(ISNA(VLOOKUP($CE129,'quarters Consensus'!$FV$9:$GC$60,'per month Consensus'!O$1,FALSE)),"",VLOOKUP($CE129,'quarters Consensus'!$FV$9:$GC$60,'per month Consensus'!O$1,FALSE))</f>
        <v/>
      </c>
      <c r="CL129" s="18" t="str">
        <f>IF(ISNA(VLOOKUP($CE129,'quarters Consensus'!$FV$9:$GC$60,'per month Consensus'!P$1,FALSE)),"",VLOOKUP($CE129,'quarters Consensus'!$FV$9:$GC$60,'per month Consensus'!P$1,FALSE))</f>
        <v/>
      </c>
      <c r="CM129" s="18">
        <f>IF(ISNA(INDEX('annual Consensus'!$C$4:$AE$210,MATCH('per month Consensus'!$CE129,'annual Consensus'!$B$4:$B$210,0),MATCH('per month Consensus'!CM$4,'annual Consensus'!$C$3:$AE$3,0))),"",INDEX('annual Consensus'!$C$4:$AE$210,MATCH('per month Consensus'!$CE129,'annual Consensus'!$B$4:$B$210,0),MATCH('per month Consensus'!CM$4,'annual Consensus'!$C$3:$AE$3,0)))</f>
        <v>3.4019144409440454</v>
      </c>
      <c r="CN129" s="18">
        <f>IF(ISNA(INDEX('annual Consensus'!$C$4:$AE$210,MATCH('per month Consensus'!$CE129,'annual Consensus'!$B$4:$B$210,0),MATCH('per month Consensus'!CN$4,'annual Consensus'!$C$3:$AE$3,0))),"",INDEX('annual Consensus'!$C$4:$AE$210,MATCH('per month Consensus'!$CE129,'annual Consensus'!$B$4:$B$210,0),MATCH('per month Consensus'!CN$4,'annual Consensus'!$C$3:$AE$3,0)))</f>
        <v>0</v>
      </c>
      <c r="CO129" s="18">
        <f>IF(ISNA(INDEX('annual Consensus'!$C$4:$AE$210,MATCH('per month Consensus'!$CE129,'annual Consensus'!$B$4:$B$210,0),MATCH('per month Consensus'!CO$4,'annual Consensus'!$C$3:$AE$3,0))),"",INDEX('annual Consensus'!$C$4:$AE$210,MATCH('per month Consensus'!$CE129,'annual Consensus'!$B$4:$B$210,0),MATCH('per month Consensus'!CO$4,'annual Consensus'!$C$3:$AE$3,0)))</f>
        <v>1.8086739073179452</v>
      </c>
      <c r="CP129" s="18">
        <f>IF(ISNA(INDEX('annual Consensus'!$C$4:$AE$210,MATCH('per month Consensus'!$CE129,'annual Consensus'!$B$4:$B$210,0),MATCH('per month Consensus'!CP$4,'annual Consensus'!$C$3:$AE$3,0))),"",INDEX('annual Consensus'!$C$4:$AE$210,MATCH('per month Consensus'!$CE129,'annual Consensus'!$B$4:$B$210,0),MATCH('per month Consensus'!CP$4,'annual Consensus'!$C$3:$AE$3,0)))</f>
        <v>0</v>
      </c>
      <c r="CQ129" s="18">
        <f>IF(ISNA(INDEX('annual Consensus'!$C$4:$AE$210,MATCH('per month Consensus'!$CE129,'annual Consensus'!$B$4:$B$210,0),MATCH('per month Consensus'!CQ$4,'annual Consensus'!$C$3:$AE$3,0))),"",INDEX('annual Consensus'!$C$4:$AE$210,MATCH('per month Consensus'!$CE129,'annual Consensus'!$B$4:$B$210,0),MATCH('per month Consensus'!CQ$4,'annual Consensus'!$C$3:$AE$3,0)))</f>
        <v>0</v>
      </c>
      <c r="CR129" s="18">
        <f>IF(ISNA(INDEX('annual Consensus'!$C$4:$AE$210,MATCH('per month Consensus'!$CE129,'annual Consensus'!$B$4:$B$210,0),MATCH('per month Consensus'!CR$4,'annual Consensus'!$C$3:$AE$3,0))),"",INDEX('annual Consensus'!$C$4:$AE$210,MATCH('per month Consensus'!$CE129,'annual Consensus'!$B$4:$B$210,0),MATCH('per month Consensus'!CR$4,'annual Consensus'!$C$3:$AE$3,0)))</f>
        <v>0</v>
      </c>
      <c r="CS129" s="18">
        <f>IF(ISNA(INDEX('annual Consensus'!$C$4:$AE$210,MATCH('per month Consensus'!$CE129,'annual Consensus'!$B$4:$B$210,0),MATCH('per month Consensus'!CS$4,'annual Consensus'!$C$3:$AE$3,0))),"",INDEX('annual Consensus'!$C$4:$AE$210,MATCH('per month Consensus'!$CE129,'annual Consensus'!$B$4:$B$210,0),MATCH('per month Consensus'!CS$4,'annual Consensus'!$C$3:$AE$3,0)))</f>
        <v>0</v>
      </c>
      <c r="CT129" s="18">
        <f>IF(ISNA(INDEX('annual Consensus'!$C$4:$AE$210,MATCH('per month Consensus'!$CE129,'annual Consensus'!$B$4:$B$210,0),MATCH('per month Consensus'!CT$4,'annual Consensus'!$C$3:$AE$3,0))),"",INDEX('annual Consensus'!$C$4:$AE$210,MATCH('per month Consensus'!$CE129,'annual Consensus'!$B$4:$B$210,0),MATCH('per month Consensus'!CT$4,'annual Consensus'!$C$3:$AE$3,0)))</f>
        <v>0</v>
      </c>
      <c r="CU129" s="18">
        <f>IF(ISNA(INDEX('annual Consensus'!$C$4:$AE$210,MATCH('per month Consensus'!$CE129,'annual Consensus'!$B$4:$B$210,0),MATCH('per month Consensus'!CU$4,'annual Consensus'!$C$3:$AE$3,0))),"",INDEX('annual Consensus'!$C$4:$AE$210,MATCH('per month Consensus'!$CE129,'annual Consensus'!$B$4:$B$210,0),MATCH('per month Consensus'!CU$4,'annual Consensus'!$C$3:$AE$3,0)))</f>
        <v>0</v>
      </c>
      <c r="CV129" s="18">
        <f>IF(ISNA(INDEX('annual Consensus'!$C$4:$AE$210,MATCH('per month Consensus'!$CE129,'annual Consensus'!$B$4:$B$210,0),MATCH('per month Consensus'!CV$4,'annual Consensus'!$C$3:$AE$3,0))),"",INDEX('annual Consensus'!$C$4:$AE$210,MATCH('per month Consensus'!$CE129,'annual Consensus'!$B$4:$B$210,0),MATCH('per month Consensus'!CV$4,'annual Consensus'!$C$3:$AE$3,0)))</f>
        <v>0</v>
      </c>
      <c r="CW129" s="18">
        <f>IF(ISNA(INDEX('annual Consensus'!$C$4:$AE$210,MATCH('per month Consensus'!$CE129,'annual Consensus'!$B$4:$B$210,0),MATCH('per month Consensus'!CW$4,'annual Consensus'!$C$3:$AE$3,0))),"",INDEX('annual Consensus'!$C$4:$AE$210,MATCH('per month Consensus'!$CE129,'annual Consensus'!$B$4:$B$210,0),MATCH('per month Consensus'!CW$4,'annual Consensus'!$C$3:$AE$3,0)))</f>
        <v>0</v>
      </c>
      <c r="CX129" s="18">
        <f>IF(ISNA(INDEX('annual Consensus'!$C$4:$AE$210,MATCH('per month Consensus'!$CE129,'annual Consensus'!$B$4:$B$210,0),MATCH('per month Consensus'!CX$4,'annual Consensus'!$C$3:$AE$3,0))),"",INDEX('annual Consensus'!$C$4:$AE$210,MATCH('per month Consensus'!$CE129,'annual Consensus'!$B$4:$B$210,0),MATCH('per month Consensus'!CX$4,'annual Consensus'!$C$3:$AE$3,0)))</f>
        <v>0</v>
      </c>
      <c r="CY129" s="18">
        <f>IF(ISNA(INDEX('annual Consensus'!$C$4:$AE$210,MATCH('per month Consensus'!$CE129,'annual Consensus'!$B$4:$B$210,0),MATCH('per month Consensus'!CY$4,'annual Consensus'!$C$3:$AE$3,0))),"",INDEX('annual Consensus'!$C$4:$AE$210,MATCH('per month Consensus'!$CE129,'annual Consensus'!$B$4:$B$210,0),MATCH('per month Consensus'!CY$4,'annual Consensus'!$C$3:$AE$3,0)))</f>
        <v>0</v>
      </c>
      <c r="CZ129" s="18">
        <f>IF(ISNA(INDEX('annual Consensus'!$C$4:$AE$210,MATCH('per month Consensus'!$CE129,'annual Consensus'!$B$4:$B$210,0),MATCH('per month Consensus'!CZ$4,'annual Consensus'!$C$3:$AE$3,0))),"",INDEX('annual Consensus'!$C$4:$AE$210,MATCH('per month Consensus'!$CE129,'annual Consensus'!$B$4:$B$210,0),MATCH('per month Consensus'!CZ$4,'annual Consensus'!$C$3:$AE$3,0)))</f>
        <v>0</v>
      </c>
      <c r="DA129" s="18">
        <f>IF(ISNA(INDEX('annual Consensus'!$C$4:$AE$210,MATCH('per month Consensus'!$CE129,'annual Consensus'!$B$4:$B$210,0),MATCH('per month Consensus'!DA$4,'annual Consensus'!$C$3:$AE$3,0))),"",INDEX('annual Consensus'!$C$4:$AE$210,MATCH('per month Consensus'!$CE129,'annual Consensus'!$B$4:$B$210,0),MATCH('per month Consensus'!DA$4,'annual Consensus'!$C$3:$AE$3,0)))</f>
        <v>0</v>
      </c>
      <c r="DB129" s="18">
        <f>IF(ISNA(INDEX('annual Consensus'!$C$4:$AE$210,MATCH('per month Consensus'!$CE129,'annual Consensus'!$B$4:$B$210,0),MATCH('per month Consensus'!DB$4,'annual Consensus'!$C$3:$AE$3,0))),"",INDEX('annual Consensus'!$C$4:$AE$210,MATCH('per month Consensus'!$CE129,'annual Consensus'!$B$4:$B$210,0),MATCH('per month Consensus'!DB$4,'annual Consensus'!$C$3:$AE$3,0)))</f>
        <v>0</v>
      </c>
      <c r="DC129" s="18">
        <f>IF(ISNA(INDEX('annual Consensus'!$C$4:$AE$210,MATCH('per month Consensus'!$CE129,'annual Consensus'!$B$4:$B$210,0),MATCH('per month Consensus'!DC$4,'annual Consensus'!$C$3:$AE$3,0))),"",INDEX('annual Consensus'!$C$4:$AE$210,MATCH('per month Consensus'!$CE129,'annual Consensus'!$B$4:$B$210,0),MATCH('per month Consensus'!DC$4,'annual Consensus'!$C$3:$AE$3,0)))</f>
        <v>0</v>
      </c>
      <c r="DD129" s="18">
        <f>IF(ISNA(INDEX('annual Consensus'!$C$4:$AE$210,MATCH('per month Consensus'!$CE129,'annual Consensus'!$B$4:$B$210,0),MATCH('per month Consensus'!DD$4,'annual Consensus'!$C$3:$AE$3,0))),"",INDEX('annual Consensus'!$C$4:$AE$210,MATCH('per month Consensus'!$CE129,'annual Consensus'!$B$4:$B$210,0),MATCH('per month Consensus'!DD$4,'annual Consensus'!$C$3:$AE$3,0)))</f>
        <v>0</v>
      </c>
      <c r="DE129" s="18">
        <f>IF(ISNA(INDEX('annual Consensus'!$C$4:$AE$210,MATCH('per month Consensus'!$CE129,'annual Consensus'!$B$4:$B$210,0),MATCH('per month Consensus'!DE$4,'annual Consensus'!$C$3:$AE$3,0))),"",INDEX('annual Consensus'!$C$4:$AE$210,MATCH('per month Consensus'!$CE129,'annual Consensus'!$B$4:$B$210,0),MATCH('per month Consensus'!DE$4,'annual Consensus'!$C$3:$AE$3,0)))</f>
        <v>0</v>
      </c>
      <c r="DF129" s="18">
        <f>IF(ISNA(INDEX('annual Consensus'!$C$4:$AE$210,MATCH('per month Consensus'!$CE129,'annual Consensus'!$B$4:$B$210,0),MATCH('per month Consensus'!DF$4,'annual Consensus'!$C$3:$AE$3,0))),"",INDEX('annual Consensus'!$C$4:$AE$210,MATCH('per month Consensus'!$CE129,'annual Consensus'!$B$4:$B$210,0),MATCH('per month Consensus'!DF$4,'annual Consensus'!$C$3:$AE$3,0)))</f>
        <v>0</v>
      </c>
      <c r="DG129" s="18">
        <f>IF(ISNA(INDEX('annual Consensus'!$C$4:$AE$210,MATCH('per month Consensus'!$CE129,'annual Consensus'!$B$4:$B$210,0),MATCH('per month Consensus'!DG$4,'annual Consensus'!$C$3:$AE$3,0))),"",INDEX('annual Consensus'!$C$4:$AE$210,MATCH('per month Consensus'!$CE129,'annual Consensus'!$B$4:$B$210,0),MATCH('per month Consensus'!DG$4,'annual Consensus'!$C$3:$AE$3,0)))</f>
        <v>0</v>
      </c>
      <c r="DH129" s="18">
        <f>IF(ISNA(INDEX('annual Consensus'!$C$4:$AE$210,MATCH('per month Consensus'!$CE129,'annual Consensus'!$B$4:$B$210,0),MATCH('per month Consensus'!DH$4,'annual Consensus'!$C$3:$AE$3,0))),"",INDEX('annual Consensus'!$C$4:$AE$210,MATCH('per month Consensus'!$CE129,'annual Consensus'!$B$4:$B$210,0),MATCH('per month Consensus'!DH$4,'annual Consensus'!$C$3:$AE$3,0)))</f>
        <v>0</v>
      </c>
      <c r="DI129" s="18">
        <f>IF(ISNA(INDEX('annual Consensus'!$C$4:$AE$210,MATCH('per month Consensus'!$CE129,'annual Consensus'!$B$4:$B$210,0),MATCH('per month Consensus'!DI$4,'annual Consensus'!$C$3:$AE$3,0))),"",INDEX('annual Consensus'!$C$4:$AE$210,MATCH('per month Consensus'!$CE129,'annual Consensus'!$B$4:$B$210,0),MATCH('per month Consensus'!DI$4,'annual Consensus'!$C$3:$AE$3,0)))</f>
        <v>0</v>
      </c>
      <c r="DJ129" s="18">
        <f>IF(ISNA(INDEX('annual Consensus'!$C$4:$AE$210,MATCH('per month Consensus'!$CE129,'annual Consensus'!$B$4:$B$210,0),MATCH('per month Consensus'!DJ$4,'annual Consensus'!$C$3:$AE$3,0))),"",INDEX('annual Consensus'!$C$4:$AE$210,MATCH('per month Consensus'!$CE129,'annual Consensus'!$B$4:$B$210,0),MATCH('per month Consensus'!DJ$4,'annual Consensus'!$C$3:$AE$3,0)))</f>
        <v>0</v>
      </c>
      <c r="DK129" s="18">
        <f>IF(ISNA(INDEX('annual Consensus'!$C$4:$AE$210,MATCH('per month Consensus'!$CE129,'annual Consensus'!$B$4:$B$210,0),MATCH('per month Consensus'!DK$4,'annual Consensus'!$C$3:$AE$3,0))),"",INDEX('annual Consensus'!$C$4:$AE$210,MATCH('per month Consensus'!$CE129,'annual Consensus'!$B$4:$B$210,0),MATCH('per month Consensus'!DK$4,'annual Consensus'!$C$3:$AE$3,0)))</f>
        <v>0</v>
      </c>
      <c r="DL129" s="18">
        <f>IF(ISNA(INDEX('annual Consensus'!$C$4:$AE$210,MATCH('per month Consensus'!$CE129,'annual Consensus'!$B$4:$B$210,0),MATCH('per month Consensus'!DL$4,'annual Consensus'!$C$3:$AE$3,0))),"",INDEX('annual Consensus'!$C$4:$AE$210,MATCH('per month Consensus'!$CE129,'annual Consensus'!$B$4:$B$210,0),MATCH('per month Consensus'!DL$4,'annual Consensus'!$C$3:$AE$3,0)))</f>
        <v>0</v>
      </c>
      <c r="DM129" s="18">
        <f>IF(ISNA(INDEX('annual Consensus'!$C$4:$AE$210,MATCH('per month Consensus'!$CE129,'annual Consensus'!$B$4:$B$210,0),MATCH('per month Consensus'!DM$4,'annual Consensus'!$C$3:$AE$3,0))),"",INDEX('annual Consensus'!$C$4:$AE$210,MATCH('per month Consensus'!$CE129,'annual Consensus'!$B$4:$B$210,0),MATCH('per month Consensus'!DM$4,'annual Consensus'!$C$3:$AE$3,0)))</f>
        <v>0</v>
      </c>
      <c r="DN129" s="18">
        <f>IF(ISNA(INDEX('annual Consensus'!$C$4:$AE$210,MATCH('per month Consensus'!$CE129,'annual Consensus'!$B$4:$B$210,0),MATCH('per month Consensus'!DN$4,'annual Consensus'!$C$3:$AE$3,0))),"",INDEX('annual Consensus'!$C$4:$AE$210,MATCH('per month Consensus'!$CE129,'annual Consensus'!$B$4:$B$210,0),MATCH('per month Consensus'!DN$4,'annual Consensus'!$C$3:$AE$3,0)))</f>
        <v>0</v>
      </c>
      <c r="DO129" s="18">
        <f>IF(ISNA(INDEX('annual Consensus'!$C$4:$AE$210,MATCH('per month Consensus'!$CE129,'annual Consensus'!$B$4:$B$210,0),MATCH('per month Consensus'!DO$4,'annual Consensus'!$C$3:$AE$3,0))),"",INDEX('annual Consensus'!$C$4:$AE$210,MATCH('per month Consensus'!$CE129,'annual Consensus'!$B$4:$B$210,0),MATCH('per month Consensus'!DO$4,'annual Consensus'!$C$3:$AE$3,0)))</f>
        <v>0</v>
      </c>
      <c r="DR129" s="18">
        <f t="shared" si="36"/>
        <v>3.4019144409440454</v>
      </c>
      <c r="DS129" s="18" t="str">
        <f t="shared" si="37"/>
        <v/>
      </c>
      <c r="DT129" s="18">
        <f t="shared" si="38"/>
        <v>1.8086739073179452</v>
      </c>
      <c r="DU129" s="18" t="str">
        <f t="shared" si="39"/>
        <v/>
      </c>
      <c r="DV129" s="18" t="str">
        <f t="shared" si="40"/>
        <v/>
      </c>
      <c r="DW129" s="18" t="str">
        <f t="shared" si="41"/>
        <v/>
      </c>
      <c r="DX129" s="18" t="str">
        <f t="shared" si="42"/>
        <v/>
      </c>
      <c r="DY129" s="18" t="str">
        <f t="shared" si="43"/>
        <v/>
      </c>
      <c r="DZ129" s="18" t="str">
        <f t="shared" si="44"/>
        <v/>
      </c>
      <c r="EA129" s="18" t="str">
        <f t="shared" si="45"/>
        <v/>
      </c>
      <c r="EB129" s="18" t="str">
        <f t="shared" si="46"/>
        <v/>
      </c>
      <c r="EC129" s="18" t="str">
        <f t="shared" si="47"/>
        <v/>
      </c>
      <c r="ED129" s="18" t="str">
        <f t="shared" si="48"/>
        <v/>
      </c>
      <c r="EE129" s="18" t="str">
        <f t="shared" si="49"/>
        <v/>
      </c>
      <c r="EF129" s="18" t="str">
        <f t="shared" si="50"/>
        <v/>
      </c>
      <c r="EG129" s="18" t="str">
        <f t="shared" si="51"/>
        <v/>
      </c>
      <c r="EH129" s="18" t="str">
        <f t="shared" si="52"/>
        <v/>
      </c>
      <c r="EI129" s="18" t="str">
        <f t="shared" si="53"/>
        <v/>
      </c>
      <c r="EJ129" s="18" t="str">
        <f t="shared" si="54"/>
        <v/>
      </c>
      <c r="EK129" s="18" t="str">
        <f t="shared" si="55"/>
        <v/>
      </c>
      <c r="EL129" s="18" t="str">
        <f t="shared" si="56"/>
        <v/>
      </c>
      <c r="EM129" s="18" t="str">
        <f t="shared" si="57"/>
        <v/>
      </c>
      <c r="EN129" s="18" t="str">
        <f t="shared" si="58"/>
        <v/>
      </c>
      <c r="EO129" s="18" t="str">
        <f t="shared" si="59"/>
        <v/>
      </c>
      <c r="EP129" s="18" t="str">
        <f t="shared" si="60"/>
        <v/>
      </c>
      <c r="EQ129" s="18" t="str">
        <f t="shared" si="61"/>
        <v/>
      </c>
      <c r="ER129" s="18" t="str">
        <f t="shared" si="62"/>
        <v/>
      </c>
      <c r="ES129" s="18" t="str">
        <f t="shared" si="63"/>
        <v/>
      </c>
      <c r="ET129" s="18" t="str">
        <f t="shared" si="64"/>
        <v/>
      </c>
      <c r="EV129" s="86">
        <v>39753</v>
      </c>
      <c r="EW129" s="57" t="str">
        <f>IF(ISNA(VLOOKUP('per month Consensus'!$EV129,'5y averages Consensus'!$AG$9:$AK$36,'per month Consensus'!EW$2,FALSE)),"",VLOOKUP('per month Consensus'!$EV129,'5y averages Consensus'!$AG$9:$AK$36,'per month Consensus'!EW$2,FALSE))</f>
        <v/>
      </c>
      <c r="EX129" s="48" t="str">
        <f>IF(ISNA(VLOOKUP('per month Consensus'!$EV129,'5y averages Consensus'!$AG$9:$AK$36,'per month Consensus'!EX$2,FALSE)),"",VLOOKUP('per month Consensus'!$EV129,'5y averages Consensus'!$AG$9:$AK$36,'per month Consensus'!EX$2,FALSE))</f>
        <v/>
      </c>
      <c r="EY129" s="48" t="str">
        <f>IF(ISNA(VLOOKUP('per month Consensus'!$EV129,'5y averages Consensus'!$AG$9:$AK$36,'per month Consensus'!EY$2,FALSE)),"",VLOOKUP('per month Consensus'!$EV129,'5y averages Consensus'!$AG$9:$AK$36,'per month Consensus'!EY$2,FALSE))</f>
        <v/>
      </c>
      <c r="EZ129" s="49" t="str">
        <f>IF(ISNA(VLOOKUP('per month Consensus'!$EV129,'5y averages Consensus'!$AG$9:$AK$36,'per month Consensus'!EZ$2,FALSE)),"",VLOOKUP('per month Consensus'!$EV129,'5y averages Consensus'!$AG$9:$AK$36,'per month Consensus'!EZ$2,FALSE))</f>
        <v/>
      </c>
      <c r="FB129" s="53" t="str">
        <f t="shared" si="65"/>
        <v/>
      </c>
      <c r="FC129" s="53" t="str">
        <f t="shared" si="66"/>
        <v/>
      </c>
      <c r="FD129" s="53" t="str">
        <f t="shared" si="67"/>
        <v/>
      </c>
      <c r="FE129" s="53" t="str">
        <f t="shared" si="68"/>
        <v/>
      </c>
    </row>
    <row r="130" spans="2:161" x14ac:dyDescent="0.25">
      <c r="B130" s="22">
        <v>39995</v>
      </c>
      <c r="C130" s="18">
        <f>VLOOKUP($B130,'Data Consensus annual'!$BH$9:$BN$215,'per month Consensus'!C$1, FALSE)</f>
        <v>0.3661917424422183</v>
      </c>
      <c r="D130" s="18">
        <f>VLOOKUP($B130,'Data Consensus annual'!$BH$9:$BN$215,'per month Consensus'!D$1, FALSE)</f>
        <v>1.2167723534201169</v>
      </c>
      <c r="E130" s="18" t="str">
        <f>VLOOKUP($B130,'Data Consensus annual'!$BH$9:$BN$215,'per month Consensus'!E$1, FALSE)</f>
        <v/>
      </c>
      <c r="F130" s="18" t="str">
        <f>VLOOKUP($B130,'Data Consensus annual'!$BH$9:$BN$215,'per month Consensus'!F$1, FALSE)</f>
        <v/>
      </c>
      <c r="G130" s="18" t="str">
        <f>VLOOKUP($B130,'Data Consensus annual'!$BH$9:$BN$215,'per month Consensus'!G$1, FALSE)</f>
        <v/>
      </c>
      <c r="H130" s="18" t="str">
        <f>VLOOKUP($B130,'Data Consensus annual'!$BH$9:$BN$215,'per month Consensus'!H$1, FALSE)</f>
        <v/>
      </c>
      <c r="I130" s="5"/>
      <c r="J130" s="27"/>
      <c r="K130" s="5"/>
      <c r="L130" s="5"/>
      <c r="M130" s="5"/>
      <c r="N130" s="5"/>
      <c r="CE130" s="14">
        <v>39783</v>
      </c>
      <c r="CF130" s="18">
        <f>IF(ISNA(VLOOKUP($CE130,'quarters Consensus'!$FV$9:$GC$60,'per month Consensus'!J$1,FALSE)),"",VLOOKUP($CE130,'quarters Consensus'!$FV$9:$GC$60,'per month Consensus'!J$1,FALSE))</f>
        <v>1.7</v>
      </c>
      <c r="CG130" s="18">
        <f>IF(ISNA(VLOOKUP($CE130,'quarters Consensus'!$FV$9:$GC$60,'per month Consensus'!K$1,FALSE)),"",VLOOKUP($CE130,'quarters Consensus'!$FV$9:$GC$60,'per month Consensus'!K$1,FALSE))</f>
        <v>1.1000000000000001</v>
      </c>
      <c r="CH130" s="18">
        <f>IF(ISNA(VLOOKUP($CE130,'quarters Consensus'!$FV$9:$GC$60,'per month Consensus'!L$1,FALSE)),"",VLOOKUP($CE130,'quarters Consensus'!$FV$9:$GC$60,'per month Consensus'!L$1,FALSE))</f>
        <v>0.8</v>
      </c>
      <c r="CI130" s="18">
        <f>IF(ISNA(VLOOKUP($CE130,'quarters Consensus'!$FV$9:$GC$60,'per month Consensus'!M$1,FALSE)),"",VLOOKUP($CE130,'quarters Consensus'!$FV$9:$GC$60,'per month Consensus'!M$1,FALSE))</f>
        <v>1.5</v>
      </c>
      <c r="CJ130" s="18">
        <f>IF(ISNA(VLOOKUP($CE130,'quarters Consensus'!$FV$9:$GC$60,'per month Consensus'!N$1,FALSE)),"",VLOOKUP($CE130,'quarters Consensus'!$FV$9:$GC$60,'per month Consensus'!N$1,FALSE))</f>
        <v>1.8</v>
      </c>
      <c r="CK130" s="18">
        <f>IF(ISNA(VLOOKUP($CE130,'quarters Consensus'!$FV$9:$GC$60,'per month Consensus'!O$1,FALSE)),"",VLOOKUP($CE130,'quarters Consensus'!$FV$9:$GC$60,'per month Consensus'!O$1,FALSE))</f>
        <v>1.8</v>
      </c>
      <c r="CL130" s="18"/>
      <c r="CM130" s="18">
        <f>IF(ISNA(INDEX('annual Consensus'!$C$4:$AE$210,MATCH('per month Consensus'!$CE130,'annual Consensus'!$B$4:$B$210,0),MATCH('per month Consensus'!CM$4,'annual Consensus'!$C$3:$AE$3,0))),"",INDEX('annual Consensus'!$C$4:$AE$210,MATCH('per month Consensus'!$CE130,'annual Consensus'!$B$4:$B$210,0),MATCH('per month Consensus'!CM$4,'annual Consensus'!$C$3:$AE$3,0)))</f>
        <v>3.315377432259762</v>
      </c>
      <c r="CN130" s="18">
        <f>IF(ISNA(INDEX('annual Consensus'!$C$4:$AE$210,MATCH('per month Consensus'!$CE130,'annual Consensus'!$B$4:$B$210,0),MATCH('per month Consensus'!CN$4,'annual Consensus'!$C$3:$AE$3,0))),"",INDEX('annual Consensus'!$C$4:$AE$210,MATCH('per month Consensus'!$CE130,'annual Consensus'!$B$4:$B$210,0),MATCH('per month Consensus'!CN$4,'annual Consensus'!$C$3:$AE$3,0)))</f>
        <v>1.358213240094083</v>
      </c>
      <c r="CO130" s="18">
        <f>IF(ISNA(INDEX('annual Consensus'!$C$4:$AE$210,MATCH('per month Consensus'!$CE130,'annual Consensus'!$B$4:$B$210,0),MATCH('per month Consensus'!CO$4,'annual Consensus'!$C$3:$AE$3,0))),"",INDEX('annual Consensus'!$C$4:$AE$210,MATCH('per month Consensus'!$CE130,'annual Consensus'!$B$4:$B$210,0),MATCH('per month Consensus'!CO$4,'annual Consensus'!$C$3:$AE$3,0)))</f>
        <v>0</v>
      </c>
      <c r="CP130" s="18">
        <f>IF(ISNA(INDEX('annual Consensus'!$C$4:$AE$210,MATCH('per month Consensus'!$CE130,'annual Consensus'!$B$4:$B$210,0),MATCH('per month Consensus'!CP$4,'annual Consensus'!$C$3:$AE$3,0))),"",INDEX('annual Consensus'!$C$4:$AE$210,MATCH('per month Consensus'!$CE130,'annual Consensus'!$B$4:$B$210,0),MATCH('per month Consensus'!CP$4,'annual Consensus'!$C$3:$AE$3,0)))</f>
        <v>0</v>
      </c>
      <c r="CQ130" s="18">
        <f>IF(ISNA(INDEX('annual Consensus'!$C$4:$AE$210,MATCH('per month Consensus'!$CE130,'annual Consensus'!$B$4:$B$210,0),MATCH('per month Consensus'!CQ$4,'annual Consensus'!$C$3:$AE$3,0))),"",INDEX('annual Consensus'!$C$4:$AE$210,MATCH('per month Consensus'!$CE130,'annual Consensus'!$B$4:$B$210,0),MATCH('per month Consensus'!CQ$4,'annual Consensus'!$C$3:$AE$3,0)))</f>
        <v>0</v>
      </c>
      <c r="CR130" s="18">
        <f>IF(ISNA(INDEX('annual Consensus'!$C$4:$AE$210,MATCH('per month Consensus'!$CE130,'annual Consensus'!$B$4:$B$210,0),MATCH('per month Consensus'!CR$4,'annual Consensus'!$C$3:$AE$3,0))),"",INDEX('annual Consensus'!$C$4:$AE$210,MATCH('per month Consensus'!$CE130,'annual Consensus'!$B$4:$B$210,0),MATCH('per month Consensus'!CR$4,'annual Consensus'!$C$3:$AE$3,0)))</f>
        <v>0</v>
      </c>
      <c r="CS130" s="18">
        <f>IF(ISNA(INDEX('annual Consensus'!$C$4:$AE$210,MATCH('per month Consensus'!$CE130,'annual Consensus'!$B$4:$B$210,0),MATCH('per month Consensus'!CS$4,'annual Consensus'!$C$3:$AE$3,0))),"",INDEX('annual Consensus'!$C$4:$AE$210,MATCH('per month Consensus'!$CE130,'annual Consensus'!$B$4:$B$210,0),MATCH('per month Consensus'!CS$4,'annual Consensus'!$C$3:$AE$3,0)))</f>
        <v>0</v>
      </c>
      <c r="CT130" s="18">
        <f>IF(ISNA(INDEX('annual Consensus'!$C$4:$AE$210,MATCH('per month Consensus'!$CE130,'annual Consensus'!$B$4:$B$210,0),MATCH('per month Consensus'!CT$4,'annual Consensus'!$C$3:$AE$3,0))),"",INDEX('annual Consensus'!$C$4:$AE$210,MATCH('per month Consensus'!$CE130,'annual Consensus'!$B$4:$B$210,0),MATCH('per month Consensus'!CT$4,'annual Consensus'!$C$3:$AE$3,0)))</f>
        <v>0</v>
      </c>
      <c r="CU130" s="18">
        <f>IF(ISNA(INDEX('annual Consensus'!$C$4:$AE$210,MATCH('per month Consensus'!$CE130,'annual Consensus'!$B$4:$B$210,0),MATCH('per month Consensus'!CU$4,'annual Consensus'!$C$3:$AE$3,0))),"",INDEX('annual Consensus'!$C$4:$AE$210,MATCH('per month Consensus'!$CE130,'annual Consensus'!$B$4:$B$210,0),MATCH('per month Consensus'!CU$4,'annual Consensus'!$C$3:$AE$3,0)))</f>
        <v>0</v>
      </c>
      <c r="CV130" s="18">
        <f>IF(ISNA(INDEX('annual Consensus'!$C$4:$AE$210,MATCH('per month Consensus'!$CE130,'annual Consensus'!$B$4:$B$210,0),MATCH('per month Consensus'!CV$4,'annual Consensus'!$C$3:$AE$3,0))),"",INDEX('annual Consensus'!$C$4:$AE$210,MATCH('per month Consensus'!$CE130,'annual Consensus'!$B$4:$B$210,0),MATCH('per month Consensus'!CV$4,'annual Consensus'!$C$3:$AE$3,0)))</f>
        <v>0</v>
      </c>
      <c r="CW130" s="18">
        <f>IF(ISNA(INDEX('annual Consensus'!$C$4:$AE$210,MATCH('per month Consensus'!$CE130,'annual Consensus'!$B$4:$B$210,0),MATCH('per month Consensus'!CW$4,'annual Consensus'!$C$3:$AE$3,0))),"",INDEX('annual Consensus'!$C$4:$AE$210,MATCH('per month Consensus'!$CE130,'annual Consensus'!$B$4:$B$210,0),MATCH('per month Consensus'!CW$4,'annual Consensus'!$C$3:$AE$3,0)))</f>
        <v>0</v>
      </c>
      <c r="CX130" s="18">
        <f>IF(ISNA(INDEX('annual Consensus'!$C$4:$AE$210,MATCH('per month Consensus'!$CE130,'annual Consensus'!$B$4:$B$210,0),MATCH('per month Consensus'!CX$4,'annual Consensus'!$C$3:$AE$3,0))),"",INDEX('annual Consensus'!$C$4:$AE$210,MATCH('per month Consensus'!$CE130,'annual Consensus'!$B$4:$B$210,0),MATCH('per month Consensus'!CX$4,'annual Consensus'!$C$3:$AE$3,0)))</f>
        <v>0</v>
      </c>
      <c r="CY130" s="18">
        <f>IF(ISNA(INDEX('annual Consensus'!$C$4:$AE$210,MATCH('per month Consensus'!$CE130,'annual Consensus'!$B$4:$B$210,0),MATCH('per month Consensus'!CY$4,'annual Consensus'!$C$3:$AE$3,0))),"",INDEX('annual Consensus'!$C$4:$AE$210,MATCH('per month Consensus'!$CE130,'annual Consensus'!$B$4:$B$210,0),MATCH('per month Consensus'!CY$4,'annual Consensus'!$C$3:$AE$3,0)))</f>
        <v>0</v>
      </c>
      <c r="CZ130" s="18">
        <f>IF(ISNA(INDEX('annual Consensus'!$C$4:$AE$210,MATCH('per month Consensus'!$CE130,'annual Consensus'!$B$4:$B$210,0),MATCH('per month Consensus'!CZ$4,'annual Consensus'!$C$3:$AE$3,0))),"",INDEX('annual Consensus'!$C$4:$AE$210,MATCH('per month Consensus'!$CE130,'annual Consensus'!$B$4:$B$210,0),MATCH('per month Consensus'!CZ$4,'annual Consensus'!$C$3:$AE$3,0)))</f>
        <v>0</v>
      </c>
      <c r="DA130" s="18">
        <f>IF(ISNA(INDEX('annual Consensus'!$C$4:$AE$210,MATCH('per month Consensus'!$CE130,'annual Consensus'!$B$4:$B$210,0),MATCH('per month Consensus'!DA$4,'annual Consensus'!$C$3:$AE$3,0))),"",INDEX('annual Consensus'!$C$4:$AE$210,MATCH('per month Consensus'!$CE130,'annual Consensus'!$B$4:$B$210,0),MATCH('per month Consensus'!DA$4,'annual Consensus'!$C$3:$AE$3,0)))</f>
        <v>0</v>
      </c>
      <c r="DB130" s="18">
        <f>IF(ISNA(INDEX('annual Consensus'!$C$4:$AE$210,MATCH('per month Consensus'!$CE130,'annual Consensus'!$B$4:$B$210,0),MATCH('per month Consensus'!DB$4,'annual Consensus'!$C$3:$AE$3,0))),"",INDEX('annual Consensus'!$C$4:$AE$210,MATCH('per month Consensus'!$CE130,'annual Consensus'!$B$4:$B$210,0),MATCH('per month Consensus'!DB$4,'annual Consensus'!$C$3:$AE$3,0)))</f>
        <v>0</v>
      </c>
      <c r="DC130" s="18">
        <f>IF(ISNA(INDEX('annual Consensus'!$C$4:$AE$210,MATCH('per month Consensus'!$CE130,'annual Consensus'!$B$4:$B$210,0),MATCH('per month Consensus'!DC$4,'annual Consensus'!$C$3:$AE$3,0))),"",INDEX('annual Consensus'!$C$4:$AE$210,MATCH('per month Consensus'!$CE130,'annual Consensus'!$B$4:$B$210,0),MATCH('per month Consensus'!DC$4,'annual Consensus'!$C$3:$AE$3,0)))</f>
        <v>0</v>
      </c>
      <c r="DD130" s="18">
        <f>IF(ISNA(INDEX('annual Consensus'!$C$4:$AE$210,MATCH('per month Consensus'!$CE130,'annual Consensus'!$B$4:$B$210,0),MATCH('per month Consensus'!DD$4,'annual Consensus'!$C$3:$AE$3,0))),"",INDEX('annual Consensus'!$C$4:$AE$210,MATCH('per month Consensus'!$CE130,'annual Consensus'!$B$4:$B$210,0),MATCH('per month Consensus'!DD$4,'annual Consensus'!$C$3:$AE$3,0)))</f>
        <v>0</v>
      </c>
      <c r="DE130" s="18">
        <f>IF(ISNA(INDEX('annual Consensus'!$C$4:$AE$210,MATCH('per month Consensus'!$CE130,'annual Consensus'!$B$4:$B$210,0),MATCH('per month Consensus'!DE$4,'annual Consensus'!$C$3:$AE$3,0))),"",INDEX('annual Consensus'!$C$4:$AE$210,MATCH('per month Consensus'!$CE130,'annual Consensus'!$B$4:$B$210,0),MATCH('per month Consensus'!DE$4,'annual Consensus'!$C$3:$AE$3,0)))</f>
        <v>0</v>
      </c>
      <c r="DF130" s="18">
        <f>IF(ISNA(INDEX('annual Consensus'!$C$4:$AE$210,MATCH('per month Consensus'!$CE130,'annual Consensus'!$B$4:$B$210,0),MATCH('per month Consensus'!DF$4,'annual Consensus'!$C$3:$AE$3,0))),"",INDEX('annual Consensus'!$C$4:$AE$210,MATCH('per month Consensus'!$CE130,'annual Consensus'!$B$4:$B$210,0),MATCH('per month Consensus'!DF$4,'annual Consensus'!$C$3:$AE$3,0)))</f>
        <v>0</v>
      </c>
      <c r="DG130" s="18">
        <f>IF(ISNA(INDEX('annual Consensus'!$C$4:$AE$210,MATCH('per month Consensus'!$CE130,'annual Consensus'!$B$4:$B$210,0),MATCH('per month Consensus'!DG$4,'annual Consensus'!$C$3:$AE$3,0))),"",INDEX('annual Consensus'!$C$4:$AE$210,MATCH('per month Consensus'!$CE130,'annual Consensus'!$B$4:$B$210,0),MATCH('per month Consensus'!DG$4,'annual Consensus'!$C$3:$AE$3,0)))</f>
        <v>0</v>
      </c>
      <c r="DH130" s="18">
        <f>IF(ISNA(INDEX('annual Consensus'!$C$4:$AE$210,MATCH('per month Consensus'!$CE130,'annual Consensus'!$B$4:$B$210,0),MATCH('per month Consensus'!DH$4,'annual Consensus'!$C$3:$AE$3,0))),"",INDEX('annual Consensus'!$C$4:$AE$210,MATCH('per month Consensus'!$CE130,'annual Consensus'!$B$4:$B$210,0),MATCH('per month Consensus'!DH$4,'annual Consensus'!$C$3:$AE$3,0)))</f>
        <v>0</v>
      </c>
      <c r="DI130" s="18">
        <f>IF(ISNA(INDEX('annual Consensus'!$C$4:$AE$210,MATCH('per month Consensus'!$CE130,'annual Consensus'!$B$4:$B$210,0),MATCH('per month Consensus'!DI$4,'annual Consensus'!$C$3:$AE$3,0))),"",INDEX('annual Consensus'!$C$4:$AE$210,MATCH('per month Consensus'!$CE130,'annual Consensus'!$B$4:$B$210,0),MATCH('per month Consensus'!DI$4,'annual Consensus'!$C$3:$AE$3,0)))</f>
        <v>0</v>
      </c>
      <c r="DJ130" s="18">
        <f>IF(ISNA(INDEX('annual Consensus'!$C$4:$AE$210,MATCH('per month Consensus'!$CE130,'annual Consensus'!$B$4:$B$210,0),MATCH('per month Consensus'!DJ$4,'annual Consensus'!$C$3:$AE$3,0))),"",INDEX('annual Consensus'!$C$4:$AE$210,MATCH('per month Consensus'!$CE130,'annual Consensus'!$B$4:$B$210,0),MATCH('per month Consensus'!DJ$4,'annual Consensus'!$C$3:$AE$3,0)))</f>
        <v>0</v>
      </c>
      <c r="DK130" s="18">
        <f>IF(ISNA(INDEX('annual Consensus'!$C$4:$AE$210,MATCH('per month Consensus'!$CE130,'annual Consensus'!$B$4:$B$210,0),MATCH('per month Consensus'!DK$4,'annual Consensus'!$C$3:$AE$3,0))),"",INDEX('annual Consensus'!$C$4:$AE$210,MATCH('per month Consensus'!$CE130,'annual Consensus'!$B$4:$B$210,0),MATCH('per month Consensus'!DK$4,'annual Consensus'!$C$3:$AE$3,0)))</f>
        <v>0</v>
      </c>
      <c r="DL130" s="18">
        <f>IF(ISNA(INDEX('annual Consensus'!$C$4:$AE$210,MATCH('per month Consensus'!$CE130,'annual Consensus'!$B$4:$B$210,0),MATCH('per month Consensus'!DL$4,'annual Consensus'!$C$3:$AE$3,0))),"",INDEX('annual Consensus'!$C$4:$AE$210,MATCH('per month Consensus'!$CE130,'annual Consensus'!$B$4:$B$210,0),MATCH('per month Consensus'!DL$4,'annual Consensus'!$C$3:$AE$3,0)))</f>
        <v>0</v>
      </c>
      <c r="DM130" s="18">
        <f>IF(ISNA(INDEX('annual Consensus'!$C$4:$AE$210,MATCH('per month Consensus'!$CE130,'annual Consensus'!$B$4:$B$210,0),MATCH('per month Consensus'!DM$4,'annual Consensus'!$C$3:$AE$3,0))),"",INDEX('annual Consensus'!$C$4:$AE$210,MATCH('per month Consensus'!$CE130,'annual Consensus'!$B$4:$B$210,0),MATCH('per month Consensus'!DM$4,'annual Consensus'!$C$3:$AE$3,0)))</f>
        <v>0</v>
      </c>
      <c r="DN130" s="18">
        <f>IF(ISNA(INDEX('annual Consensus'!$C$4:$AE$210,MATCH('per month Consensus'!$CE130,'annual Consensus'!$B$4:$B$210,0),MATCH('per month Consensus'!DN$4,'annual Consensus'!$C$3:$AE$3,0))),"",INDEX('annual Consensus'!$C$4:$AE$210,MATCH('per month Consensus'!$CE130,'annual Consensus'!$B$4:$B$210,0),MATCH('per month Consensus'!DN$4,'annual Consensus'!$C$3:$AE$3,0)))</f>
        <v>0</v>
      </c>
      <c r="DO130" s="18">
        <f>IF(ISNA(INDEX('annual Consensus'!$C$4:$AE$210,MATCH('per month Consensus'!$CE130,'annual Consensus'!$B$4:$B$210,0),MATCH('per month Consensus'!DO$4,'annual Consensus'!$C$3:$AE$3,0))),"",INDEX('annual Consensus'!$C$4:$AE$210,MATCH('per month Consensus'!$CE130,'annual Consensus'!$B$4:$B$210,0),MATCH('per month Consensus'!DO$4,'annual Consensus'!$C$3:$AE$3,0)))</f>
        <v>0</v>
      </c>
      <c r="DR130" s="18">
        <f t="shared" si="36"/>
        <v>3.315377432259762</v>
      </c>
      <c r="DS130" s="18">
        <f t="shared" si="37"/>
        <v>1.358213240094083</v>
      </c>
      <c r="DT130" s="18" t="str">
        <f t="shared" si="38"/>
        <v/>
      </c>
      <c r="DU130" s="18" t="str">
        <f t="shared" si="39"/>
        <v/>
      </c>
      <c r="DV130" s="18" t="str">
        <f t="shared" si="40"/>
        <v/>
      </c>
      <c r="DW130" s="18" t="str">
        <f t="shared" si="41"/>
        <v/>
      </c>
      <c r="DX130" s="18" t="str">
        <f t="shared" si="42"/>
        <v/>
      </c>
      <c r="DY130" s="18" t="str">
        <f t="shared" si="43"/>
        <v/>
      </c>
      <c r="DZ130" s="18" t="str">
        <f t="shared" si="44"/>
        <v/>
      </c>
      <c r="EA130" s="18" t="str">
        <f t="shared" si="45"/>
        <v/>
      </c>
      <c r="EB130" s="18" t="str">
        <f t="shared" si="46"/>
        <v/>
      </c>
      <c r="EC130" s="18" t="str">
        <f t="shared" si="47"/>
        <v/>
      </c>
      <c r="ED130" s="18" t="str">
        <f t="shared" si="48"/>
        <v/>
      </c>
      <c r="EE130" s="18" t="str">
        <f t="shared" si="49"/>
        <v/>
      </c>
      <c r="EF130" s="18" t="str">
        <f t="shared" si="50"/>
        <v/>
      </c>
      <c r="EG130" s="18" t="str">
        <f t="shared" si="51"/>
        <v/>
      </c>
      <c r="EH130" s="18" t="str">
        <f t="shared" si="52"/>
        <v/>
      </c>
      <c r="EI130" s="18" t="str">
        <f t="shared" si="53"/>
        <v/>
      </c>
      <c r="EJ130" s="18" t="str">
        <f t="shared" si="54"/>
        <v/>
      </c>
      <c r="EK130" s="18" t="str">
        <f t="shared" si="55"/>
        <v/>
      </c>
      <c r="EL130" s="18" t="str">
        <f t="shared" si="56"/>
        <v/>
      </c>
      <c r="EM130" s="18" t="str">
        <f t="shared" si="57"/>
        <v/>
      </c>
      <c r="EN130" s="18" t="str">
        <f t="shared" si="58"/>
        <v/>
      </c>
      <c r="EO130" s="18" t="str">
        <f t="shared" si="59"/>
        <v/>
      </c>
      <c r="EP130" s="18" t="str">
        <f t="shared" si="60"/>
        <v/>
      </c>
      <c r="EQ130" s="18" t="str">
        <f t="shared" si="61"/>
        <v/>
      </c>
      <c r="ER130" s="18" t="str">
        <f t="shared" si="62"/>
        <v/>
      </c>
      <c r="ES130" s="18" t="str">
        <f t="shared" si="63"/>
        <v/>
      </c>
      <c r="ET130" s="18" t="str">
        <f t="shared" si="64"/>
        <v/>
      </c>
      <c r="EV130" s="86">
        <v>39783</v>
      </c>
      <c r="EW130" s="57" t="str">
        <f>IF(ISNA(VLOOKUP('per month Consensus'!$EV130,'5y averages Consensus'!$AG$9:$AK$36,'per month Consensus'!EW$2,FALSE)),"",VLOOKUP('per month Consensus'!$EV130,'5y averages Consensus'!$AG$9:$AK$36,'per month Consensus'!EW$2,FALSE))</f>
        <v/>
      </c>
      <c r="EX130" s="48" t="str">
        <f>IF(ISNA(VLOOKUP('per month Consensus'!$EV130,'5y averages Consensus'!$AG$9:$AK$36,'per month Consensus'!EX$2,FALSE)),"",VLOOKUP('per month Consensus'!$EV130,'5y averages Consensus'!$AG$9:$AK$36,'per month Consensus'!EX$2,FALSE))</f>
        <v/>
      </c>
      <c r="EY130" s="48" t="str">
        <f>IF(ISNA(VLOOKUP('per month Consensus'!$EV130,'5y averages Consensus'!$AG$9:$AK$36,'per month Consensus'!EY$2,FALSE)),"",VLOOKUP('per month Consensus'!$EV130,'5y averages Consensus'!$AG$9:$AK$36,'per month Consensus'!EY$2,FALSE))</f>
        <v/>
      </c>
      <c r="EZ130" s="49" t="str">
        <f>IF(ISNA(VLOOKUP('per month Consensus'!$EV130,'5y averages Consensus'!$AG$9:$AK$36,'per month Consensus'!EZ$2,FALSE)),"",VLOOKUP('per month Consensus'!$EV130,'5y averages Consensus'!$AG$9:$AK$36,'per month Consensus'!EZ$2,FALSE))</f>
        <v/>
      </c>
      <c r="FB130" s="53" t="str">
        <f t="shared" si="65"/>
        <v/>
      </c>
      <c r="FC130" s="53" t="str">
        <f t="shared" si="66"/>
        <v/>
      </c>
      <c r="FD130" s="53" t="str">
        <f t="shared" si="67"/>
        <v/>
      </c>
      <c r="FE130" s="53" t="str">
        <f t="shared" si="68"/>
        <v/>
      </c>
    </row>
    <row r="131" spans="2:161" x14ac:dyDescent="0.25">
      <c r="B131" s="22">
        <v>40360</v>
      </c>
      <c r="C131" s="18">
        <f>VLOOKUP($B131,'Data Consensus annual'!$BH$9:$BN$215,'per month Consensus'!C$1, FALSE)</f>
        <v>1.45613953128477</v>
      </c>
      <c r="D131" s="18">
        <f>VLOOKUP($B131,'Data Consensus annual'!$BH$9:$BN$215,'per month Consensus'!D$1, FALSE)</f>
        <v>1.5399842988751802</v>
      </c>
      <c r="E131" s="18" t="str">
        <f>VLOOKUP($B131,'Data Consensus annual'!$BH$9:$BN$215,'per month Consensus'!E$1, FALSE)</f>
        <v/>
      </c>
      <c r="F131" s="18" t="str">
        <f>VLOOKUP($B131,'Data Consensus annual'!$BH$9:$BN$215,'per month Consensus'!F$1, FALSE)</f>
        <v/>
      </c>
      <c r="G131" s="18" t="str">
        <f>VLOOKUP($B131,'Data Consensus annual'!$BH$9:$BN$215,'per month Consensus'!G$1, FALSE)</f>
        <v/>
      </c>
      <c r="H131" s="18" t="str">
        <f>VLOOKUP($B131,'Data Consensus annual'!$BH$9:$BN$215,'per month Consensus'!H$1, FALSE)</f>
        <v/>
      </c>
      <c r="I131" s="5"/>
      <c r="J131" s="27"/>
      <c r="K131" s="5"/>
      <c r="L131" s="5"/>
      <c r="M131" s="5"/>
      <c r="N131" s="5"/>
      <c r="CE131" s="14">
        <v>39814</v>
      </c>
      <c r="CF131" s="18" t="str">
        <f>IF(ISNA(VLOOKUP($CE131,'quarters Consensus'!$FV$9:$GC$60,'per month Consensus'!J$1,FALSE)),"",VLOOKUP($CE131,'quarters Consensus'!$FV$9:$GC$60,'per month Consensus'!J$1,FALSE))</f>
        <v/>
      </c>
      <c r="CG131" s="18" t="str">
        <f>IF(ISNA(VLOOKUP($CE131,'quarters Consensus'!$FV$9:$GC$60,'per month Consensus'!K$1,FALSE)),"",VLOOKUP($CE131,'quarters Consensus'!$FV$9:$GC$60,'per month Consensus'!K$1,FALSE))</f>
        <v/>
      </c>
      <c r="CH131" s="18" t="str">
        <f>IF(ISNA(VLOOKUP($CE131,'quarters Consensus'!$FV$9:$GC$60,'per month Consensus'!L$1,FALSE)),"",VLOOKUP($CE131,'quarters Consensus'!$FV$9:$GC$60,'per month Consensus'!L$1,FALSE))</f>
        <v/>
      </c>
      <c r="CI131" s="18" t="str">
        <f>IF(ISNA(VLOOKUP($CE131,'quarters Consensus'!$FV$9:$GC$60,'per month Consensus'!M$1,FALSE)),"",VLOOKUP($CE131,'quarters Consensus'!$FV$9:$GC$60,'per month Consensus'!M$1,FALSE))</f>
        <v/>
      </c>
      <c r="CJ131" s="18" t="str">
        <f>IF(ISNA(VLOOKUP($CE131,'quarters Consensus'!$FV$9:$GC$60,'per month Consensus'!N$1,FALSE)),"",VLOOKUP($CE131,'quarters Consensus'!$FV$9:$GC$60,'per month Consensus'!N$1,FALSE))</f>
        <v/>
      </c>
      <c r="CK131" s="18" t="str">
        <f>IF(ISNA(VLOOKUP($CE131,'quarters Consensus'!$FV$9:$GC$60,'per month Consensus'!O$1,FALSE)),"",VLOOKUP($CE131,'quarters Consensus'!$FV$9:$GC$60,'per month Consensus'!O$1,FALSE))</f>
        <v/>
      </c>
      <c r="CL131" s="18" t="str">
        <f>IF(ISNA(VLOOKUP($CE131,'quarters Consensus'!$FV$9:$GC$60,'per month Consensus'!P$1,FALSE)),"",VLOOKUP($CE131,'quarters Consensus'!$FV$9:$GC$60,'per month Consensus'!P$1,FALSE))</f>
        <v/>
      </c>
      <c r="CM131" s="18">
        <f>IF(ISNA(INDEX('annual Consensus'!$C$4:$AE$210,MATCH('per month Consensus'!$CE131,'annual Consensus'!$B$4:$B$210,0),MATCH('per month Consensus'!CM$4,'annual Consensus'!$C$3:$AE$3,0))),"",INDEX('annual Consensus'!$C$4:$AE$210,MATCH('per month Consensus'!$CE131,'annual Consensus'!$B$4:$B$210,0),MATCH('per month Consensus'!CM$4,'annual Consensus'!$C$3:$AE$3,0)))</f>
        <v>1.036862103465086</v>
      </c>
      <c r="CN131" s="18">
        <f>IF(ISNA(INDEX('annual Consensus'!$C$4:$AE$210,MATCH('per month Consensus'!$CE131,'annual Consensus'!$B$4:$B$210,0),MATCH('per month Consensus'!CN$4,'annual Consensus'!$C$3:$AE$3,0))),"",INDEX('annual Consensus'!$C$4:$AE$210,MATCH('per month Consensus'!$CE131,'annual Consensus'!$B$4:$B$210,0),MATCH('per month Consensus'!CN$4,'annual Consensus'!$C$3:$AE$3,0)))</f>
        <v>0</v>
      </c>
      <c r="CO131" s="18">
        <f>IF(ISNA(INDEX('annual Consensus'!$C$4:$AE$210,MATCH('per month Consensus'!$CE131,'annual Consensus'!$B$4:$B$210,0),MATCH('per month Consensus'!CO$4,'annual Consensus'!$C$3:$AE$3,0))),"",INDEX('annual Consensus'!$C$4:$AE$210,MATCH('per month Consensus'!$CE131,'annual Consensus'!$B$4:$B$210,0),MATCH('per month Consensus'!CO$4,'annual Consensus'!$C$3:$AE$3,0)))</f>
        <v>0</v>
      </c>
      <c r="CP131" s="18">
        <f>IF(ISNA(INDEX('annual Consensus'!$C$4:$AE$210,MATCH('per month Consensus'!$CE131,'annual Consensus'!$B$4:$B$210,0),MATCH('per month Consensus'!CP$4,'annual Consensus'!$C$3:$AE$3,0))),"",INDEX('annual Consensus'!$C$4:$AE$210,MATCH('per month Consensus'!$CE131,'annual Consensus'!$B$4:$B$210,0),MATCH('per month Consensus'!CP$4,'annual Consensus'!$C$3:$AE$3,0)))</f>
        <v>0</v>
      </c>
      <c r="CQ131" s="18">
        <f>IF(ISNA(INDEX('annual Consensus'!$C$4:$AE$210,MATCH('per month Consensus'!$CE131,'annual Consensus'!$B$4:$B$210,0),MATCH('per month Consensus'!CQ$4,'annual Consensus'!$C$3:$AE$3,0))),"",INDEX('annual Consensus'!$C$4:$AE$210,MATCH('per month Consensus'!$CE131,'annual Consensus'!$B$4:$B$210,0),MATCH('per month Consensus'!CQ$4,'annual Consensus'!$C$3:$AE$3,0)))</f>
        <v>0</v>
      </c>
      <c r="CR131" s="18">
        <f>IF(ISNA(INDEX('annual Consensus'!$C$4:$AE$210,MATCH('per month Consensus'!$CE131,'annual Consensus'!$B$4:$B$210,0),MATCH('per month Consensus'!CR$4,'annual Consensus'!$C$3:$AE$3,0))),"",INDEX('annual Consensus'!$C$4:$AE$210,MATCH('per month Consensus'!$CE131,'annual Consensus'!$B$4:$B$210,0),MATCH('per month Consensus'!CR$4,'annual Consensus'!$C$3:$AE$3,0)))</f>
        <v>0</v>
      </c>
      <c r="CS131" s="18">
        <f>IF(ISNA(INDEX('annual Consensus'!$C$4:$AE$210,MATCH('per month Consensus'!$CE131,'annual Consensus'!$B$4:$B$210,0),MATCH('per month Consensus'!CS$4,'annual Consensus'!$C$3:$AE$3,0))),"",INDEX('annual Consensus'!$C$4:$AE$210,MATCH('per month Consensus'!$CE131,'annual Consensus'!$B$4:$B$210,0),MATCH('per month Consensus'!CS$4,'annual Consensus'!$C$3:$AE$3,0)))</f>
        <v>0</v>
      </c>
      <c r="CT131" s="18">
        <f>IF(ISNA(INDEX('annual Consensus'!$C$4:$AE$210,MATCH('per month Consensus'!$CE131,'annual Consensus'!$B$4:$B$210,0),MATCH('per month Consensus'!CT$4,'annual Consensus'!$C$3:$AE$3,0))),"",INDEX('annual Consensus'!$C$4:$AE$210,MATCH('per month Consensus'!$CE131,'annual Consensus'!$B$4:$B$210,0),MATCH('per month Consensus'!CT$4,'annual Consensus'!$C$3:$AE$3,0)))</f>
        <v>0</v>
      </c>
      <c r="CU131" s="18">
        <f>IF(ISNA(INDEX('annual Consensus'!$C$4:$AE$210,MATCH('per month Consensus'!$CE131,'annual Consensus'!$B$4:$B$210,0),MATCH('per month Consensus'!CU$4,'annual Consensus'!$C$3:$AE$3,0))),"",INDEX('annual Consensus'!$C$4:$AE$210,MATCH('per month Consensus'!$CE131,'annual Consensus'!$B$4:$B$210,0),MATCH('per month Consensus'!CU$4,'annual Consensus'!$C$3:$AE$3,0)))</f>
        <v>0</v>
      </c>
      <c r="CV131" s="18">
        <f>IF(ISNA(INDEX('annual Consensus'!$C$4:$AE$210,MATCH('per month Consensus'!$CE131,'annual Consensus'!$B$4:$B$210,0),MATCH('per month Consensus'!CV$4,'annual Consensus'!$C$3:$AE$3,0))),"",INDEX('annual Consensus'!$C$4:$AE$210,MATCH('per month Consensus'!$CE131,'annual Consensus'!$B$4:$B$210,0),MATCH('per month Consensus'!CV$4,'annual Consensus'!$C$3:$AE$3,0)))</f>
        <v>0</v>
      </c>
      <c r="CW131" s="18">
        <f>IF(ISNA(INDEX('annual Consensus'!$C$4:$AE$210,MATCH('per month Consensus'!$CE131,'annual Consensus'!$B$4:$B$210,0),MATCH('per month Consensus'!CW$4,'annual Consensus'!$C$3:$AE$3,0))),"",INDEX('annual Consensus'!$C$4:$AE$210,MATCH('per month Consensus'!$CE131,'annual Consensus'!$B$4:$B$210,0),MATCH('per month Consensus'!CW$4,'annual Consensus'!$C$3:$AE$3,0)))</f>
        <v>0</v>
      </c>
      <c r="CX131" s="18">
        <f>IF(ISNA(INDEX('annual Consensus'!$C$4:$AE$210,MATCH('per month Consensus'!$CE131,'annual Consensus'!$B$4:$B$210,0),MATCH('per month Consensus'!CX$4,'annual Consensus'!$C$3:$AE$3,0))),"",INDEX('annual Consensus'!$C$4:$AE$210,MATCH('per month Consensus'!$CE131,'annual Consensus'!$B$4:$B$210,0),MATCH('per month Consensus'!CX$4,'annual Consensus'!$C$3:$AE$3,0)))</f>
        <v>0</v>
      </c>
      <c r="CY131" s="18">
        <f>IF(ISNA(INDEX('annual Consensus'!$C$4:$AE$210,MATCH('per month Consensus'!$CE131,'annual Consensus'!$B$4:$B$210,0),MATCH('per month Consensus'!CY$4,'annual Consensus'!$C$3:$AE$3,0))),"",INDEX('annual Consensus'!$C$4:$AE$210,MATCH('per month Consensus'!$CE131,'annual Consensus'!$B$4:$B$210,0),MATCH('per month Consensus'!CY$4,'annual Consensus'!$C$3:$AE$3,0)))</f>
        <v>1.6926851705546748</v>
      </c>
      <c r="CZ131" s="18">
        <f>IF(ISNA(INDEX('annual Consensus'!$C$4:$AE$210,MATCH('per month Consensus'!$CE131,'annual Consensus'!$B$4:$B$210,0),MATCH('per month Consensus'!CZ$4,'annual Consensus'!$C$3:$AE$3,0))),"",INDEX('annual Consensus'!$C$4:$AE$210,MATCH('per month Consensus'!$CE131,'annual Consensus'!$B$4:$B$210,0),MATCH('per month Consensus'!CZ$4,'annual Consensus'!$C$3:$AE$3,0)))</f>
        <v>0</v>
      </c>
      <c r="DA131" s="18">
        <f>IF(ISNA(INDEX('annual Consensus'!$C$4:$AE$210,MATCH('per month Consensus'!$CE131,'annual Consensus'!$B$4:$B$210,0),MATCH('per month Consensus'!DA$4,'annual Consensus'!$C$3:$AE$3,0))),"",INDEX('annual Consensus'!$C$4:$AE$210,MATCH('per month Consensus'!$CE131,'annual Consensus'!$B$4:$B$210,0),MATCH('per month Consensus'!DA$4,'annual Consensus'!$C$3:$AE$3,0)))</f>
        <v>0</v>
      </c>
      <c r="DB131" s="18">
        <f>IF(ISNA(INDEX('annual Consensus'!$C$4:$AE$210,MATCH('per month Consensus'!$CE131,'annual Consensus'!$B$4:$B$210,0),MATCH('per month Consensus'!DB$4,'annual Consensus'!$C$3:$AE$3,0))),"",INDEX('annual Consensus'!$C$4:$AE$210,MATCH('per month Consensus'!$CE131,'annual Consensus'!$B$4:$B$210,0),MATCH('per month Consensus'!DB$4,'annual Consensus'!$C$3:$AE$3,0)))</f>
        <v>0</v>
      </c>
      <c r="DC131" s="18" t="str">
        <f>IF(ISNA(INDEX('annual Consensus'!$C$4:$AE$210,MATCH('per month Consensus'!$CE131,'annual Consensus'!$B$4:$B$210,0),MATCH('per month Consensus'!DC$4,'annual Consensus'!$C$3:$AE$3,0))),"",INDEX('annual Consensus'!$C$4:$AE$210,MATCH('per month Consensus'!$CE131,'annual Consensus'!$B$4:$B$210,0),MATCH('per month Consensus'!DC$4,'annual Consensus'!$C$3:$AE$3,0)))</f>
        <v/>
      </c>
      <c r="DD131" s="18">
        <f>IF(ISNA(INDEX('annual Consensus'!$C$4:$AE$210,MATCH('per month Consensus'!$CE131,'annual Consensus'!$B$4:$B$210,0),MATCH('per month Consensus'!DD$4,'annual Consensus'!$C$3:$AE$3,0))),"",INDEX('annual Consensus'!$C$4:$AE$210,MATCH('per month Consensus'!$CE131,'annual Consensus'!$B$4:$B$210,0),MATCH('per month Consensus'!DD$4,'annual Consensus'!$C$3:$AE$3,0)))</f>
        <v>0</v>
      </c>
      <c r="DE131" s="18">
        <f>IF(ISNA(INDEX('annual Consensus'!$C$4:$AE$210,MATCH('per month Consensus'!$CE131,'annual Consensus'!$B$4:$B$210,0),MATCH('per month Consensus'!DE$4,'annual Consensus'!$C$3:$AE$3,0))),"",INDEX('annual Consensus'!$C$4:$AE$210,MATCH('per month Consensus'!$CE131,'annual Consensus'!$B$4:$B$210,0),MATCH('per month Consensus'!DE$4,'annual Consensus'!$C$3:$AE$3,0)))</f>
        <v>0</v>
      </c>
      <c r="DF131" s="18">
        <f>IF(ISNA(INDEX('annual Consensus'!$C$4:$AE$210,MATCH('per month Consensus'!$CE131,'annual Consensus'!$B$4:$B$210,0),MATCH('per month Consensus'!DF$4,'annual Consensus'!$C$3:$AE$3,0))),"",INDEX('annual Consensus'!$C$4:$AE$210,MATCH('per month Consensus'!$CE131,'annual Consensus'!$B$4:$B$210,0),MATCH('per month Consensus'!DF$4,'annual Consensus'!$C$3:$AE$3,0)))</f>
        <v>0</v>
      </c>
      <c r="DG131" s="18" t="str">
        <f>IF(ISNA(INDEX('annual Consensus'!$C$4:$AE$210,MATCH('per month Consensus'!$CE131,'annual Consensus'!$B$4:$B$210,0),MATCH('per month Consensus'!DG$4,'annual Consensus'!$C$3:$AE$3,0))),"",INDEX('annual Consensus'!$C$4:$AE$210,MATCH('per month Consensus'!$CE131,'annual Consensus'!$B$4:$B$210,0),MATCH('per month Consensus'!DG$4,'annual Consensus'!$C$3:$AE$3,0)))</f>
        <v/>
      </c>
      <c r="DH131" s="18">
        <f>IF(ISNA(INDEX('annual Consensus'!$C$4:$AE$210,MATCH('per month Consensus'!$CE131,'annual Consensus'!$B$4:$B$210,0),MATCH('per month Consensus'!DH$4,'annual Consensus'!$C$3:$AE$3,0))),"",INDEX('annual Consensus'!$C$4:$AE$210,MATCH('per month Consensus'!$CE131,'annual Consensus'!$B$4:$B$210,0),MATCH('per month Consensus'!DH$4,'annual Consensus'!$C$3:$AE$3,0)))</f>
        <v>0</v>
      </c>
      <c r="DI131" s="18">
        <f>IF(ISNA(INDEX('annual Consensus'!$C$4:$AE$210,MATCH('per month Consensus'!$CE131,'annual Consensus'!$B$4:$B$210,0),MATCH('per month Consensus'!DI$4,'annual Consensus'!$C$3:$AE$3,0))),"",INDEX('annual Consensus'!$C$4:$AE$210,MATCH('per month Consensus'!$CE131,'annual Consensus'!$B$4:$B$210,0),MATCH('per month Consensus'!DI$4,'annual Consensus'!$C$3:$AE$3,0)))</f>
        <v>0</v>
      </c>
      <c r="DJ131" s="18">
        <f>IF(ISNA(INDEX('annual Consensus'!$C$4:$AE$210,MATCH('per month Consensus'!$CE131,'annual Consensus'!$B$4:$B$210,0),MATCH('per month Consensus'!DJ$4,'annual Consensus'!$C$3:$AE$3,0))),"",INDEX('annual Consensus'!$C$4:$AE$210,MATCH('per month Consensus'!$CE131,'annual Consensus'!$B$4:$B$210,0),MATCH('per month Consensus'!DJ$4,'annual Consensus'!$C$3:$AE$3,0)))</f>
        <v>0</v>
      </c>
      <c r="DK131" s="18" t="str">
        <f>IF(ISNA(INDEX('annual Consensus'!$C$4:$AE$210,MATCH('per month Consensus'!$CE131,'annual Consensus'!$B$4:$B$210,0),MATCH('per month Consensus'!DK$4,'annual Consensus'!$C$3:$AE$3,0))),"",INDEX('annual Consensus'!$C$4:$AE$210,MATCH('per month Consensus'!$CE131,'annual Consensus'!$B$4:$B$210,0),MATCH('per month Consensus'!DK$4,'annual Consensus'!$C$3:$AE$3,0)))</f>
        <v/>
      </c>
      <c r="DL131" s="18">
        <f>IF(ISNA(INDEX('annual Consensus'!$C$4:$AE$210,MATCH('per month Consensus'!$CE131,'annual Consensus'!$B$4:$B$210,0),MATCH('per month Consensus'!DL$4,'annual Consensus'!$C$3:$AE$3,0))),"",INDEX('annual Consensus'!$C$4:$AE$210,MATCH('per month Consensus'!$CE131,'annual Consensus'!$B$4:$B$210,0),MATCH('per month Consensus'!DL$4,'annual Consensus'!$C$3:$AE$3,0)))</f>
        <v>0</v>
      </c>
      <c r="DM131" s="18">
        <f>IF(ISNA(INDEX('annual Consensus'!$C$4:$AE$210,MATCH('per month Consensus'!$CE131,'annual Consensus'!$B$4:$B$210,0),MATCH('per month Consensus'!DM$4,'annual Consensus'!$C$3:$AE$3,0))),"",INDEX('annual Consensus'!$C$4:$AE$210,MATCH('per month Consensus'!$CE131,'annual Consensus'!$B$4:$B$210,0),MATCH('per month Consensus'!DM$4,'annual Consensus'!$C$3:$AE$3,0)))</f>
        <v>0</v>
      </c>
      <c r="DN131" s="18">
        <f>IF(ISNA(INDEX('annual Consensus'!$C$4:$AE$210,MATCH('per month Consensus'!$CE131,'annual Consensus'!$B$4:$B$210,0),MATCH('per month Consensus'!DN$4,'annual Consensus'!$C$3:$AE$3,0))),"",INDEX('annual Consensus'!$C$4:$AE$210,MATCH('per month Consensus'!$CE131,'annual Consensus'!$B$4:$B$210,0),MATCH('per month Consensus'!DN$4,'annual Consensus'!$C$3:$AE$3,0)))</f>
        <v>0</v>
      </c>
      <c r="DO131" s="18" t="str">
        <f>IF(ISNA(INDEX('annual Consensus'!$C$4:$AE$210,MATCH('per month Consensus'!$CE131,'annual Consensus'!$B$4:$B$210,0),MATCH('per month Consensus'!DO$4,'annual Consensus'!$C$3:$AE$3,0))),"",INDEX('annual Consensus'!$C$4:$AE$210,MATCH('per month Consensus'!$CE131,'annual Consensus'!$B$4:$B$210,0),MATCH('per month Consensus'!DO$4,'annual Consensus'!$C$3:$AE$3,0)))</f>
        <v/>
      </c>
      <c r="DR131" s="18">
        <f t="shared" si="36"/>
        <v>1.036862103465086</v>
      </c>
      <c r="DS131" s="18" t="str">
        <f t="shared" si="37"/>
        <v/>
      </c>
      <c r="DT131" s="18" t="str">
        <f t="shared" si="38"/>
        <v/>
      </c>
      <c r="DU131" s="18" t="str">
        <f t="shared" si="39"/>
        <v/>
      </c>
      <c r="DV131" s="18" t="str">
        <f t="shared" si="40"/>
        <v/>
      </c>
      <c r="DW131" s="18" t="str">
        <f t="shared" si="41"/>
        <v/>
      </c>
      <c r="DX131" s="18" t="str">
        <f t="shared" si="42"/>
        <v/>
      </c>
      <c r="DY131" s="18" t="str">
        <f t="shared" si="43"/>
        <v/>
      </c>
      <c r="DZ131" s="18" t="str">
        <f t="shared" si="44"/>
        <v/>
      </c>
      <c r="EA131" s="18" t="str">
        <f t="shared" si="45"/>
        <v/>
      </c>
      <c r="EB131" s="18" t="str">
        <f t="shared" si="46"/>
        <v/>
      </c>
      <c r="EC131" s="18" t="str">
        <f t="shared" si="47"/>
        <v/>
      </c>
      <c r="ED131" s="18">
        <f t="shared" si="48"/>
        <v>1.6926851705546748</v>
      </c>
      <c r="EE131" s="18" t="str">
        <f t="shared" si="49"/>
        <v/>
      </c>
      <c r="EF131" s="18" t="str">
        <f t="shared" si="50"/>
        <v/>
      </c>
      <c r="EG131" s="18" t="str">
        <f t="shared" si="51"/>
        <v/>
      </c>
      <c r="EH131" s="18" t="str">
        <f t="shared" si="52"/>
        <v/>
      </c>
      <c r="EI131" s="18" t="str">
        <f t="shared" si="53"/>
        <v/>
      </c>
      <c r="EJ131" s="18" t="str">
        <f t="shared" si="54"/>
        <v/>
      </c>
      <c r="EK131" s="18" t="str">
        <f t="shared" si="55"/>
        <v/>
      </c>
      <c r="EL131" s="18" t="str">
        <f t="shared" si="56"/>
        <v/>
      </c>
      <c r="EM131" s="18" t="str">
        <f t="shared" si="57"/>
        <v/>
      </c>
      <c r="EN131" s="18" t="str">
        <f t="shared" si="58"/>
        <v/>
      </c>
      <c r="EO131" s="18" t="str">
        <f t="shared" si="59"/>
        <v/>
      </c>
      <c r="EP131" s="18" t="str">
        <f t="shared" si="60"/>
        <v/>
      </c>
      <c r="EQ131" s="18" t="str">
        <f t="shared" si="61"/>
        <v/>
      </c>
      <c r="ER131" s="18" t="str">
        <f t="shared" si="62"/>
        <v/>
      </c>
      <c r="ES131" s="18" t="str">
        <f t="shared" si="63"/>
        <v/>
      </c>
      <c r="ET131" s="18" t="str">
        <f t="shared" si="64"/>
        <v/>
      </c>
      <c r="EV131" s="86">
        <v>39814</v>
      </c>
      <c r="EW131" s="57" t="str">
        <f>IF(ISNA(VLOOKUP('per month Consensus'!$EV131,'5y averages Consensus'!$AG$9:$AK$36,'per month Consensus'!EW$2,FALSE)),"",VLOOKUP('per month Consensus'!$EV131,'5y averages Consensus'!$AG$9:$AK$36,'per month Consensus'!EW$2,FALSE))</f>
        <v/>
      </c>
      <c r="EX131" s="48" t="str">
        <f>IF(ISNA(VLOOKUP('per month Consensus'!$EV131,'5y averages Consensus'!$AG$9:$AK$36,'per month Consensus'!EX$2,FALSE)),"",VLOOKUP('per month Consensus'!$EV131,'5y averages Consensus'!$AG$9:$AK$36,'per month Consensus'!EX$2,FALSE))</f>
        <v/>
      </c>
      <c r="EY131" s="48" t="str">
        <f>IF(ISNA(VLOOKUP('per month Consensus'!$EV131,'5y averages Consensus'!$AG$9:$AK$36,'per month Consensus'!EY$2,FALSE)),"",VLOOKUP('per month Consensus'!$EV131,'5y averages Consensus'!$AG$9:$AK$36,'per month Consensus'!EY$2,FALSE))</f>
        <v/>
      </c>
      <c r="EZ131" s="49" t="str">
        <f>IF(ISNA(VLOOKUP('per month Consensus'!$EV131,'5y averages Consensus'!$AG$9:$AK$36,'per month Consensus'!EZ$2,FALSE)),"",VLOOKUP('per month Consensus'!$EV131,'5y averages Consensus'!$AG$9:$AK$36,'per month Consensus'!EZ$2,FALSE))</f>
        <v/>
      </c>
      <c r="FB131" s="53" t="str">
        <f t="shared" si="65"/>
        <v/>
      </c>
      <c r="FC131" s="53" t="str">
        <f t="shared" si="66"/>
        <v/>
      </c>
      <c r="FD131" s="53" t="str">
        <f t="shared" si="67"/>
        <v/>
      </c>
      <c r="FE131" s="53" t="str">
        <f t="shared" si="68"/>
        <v/>
      </c>
    </row>
    <row r="132" spans="2:161" x14ac:dyDescent="0.25">
      <c r="B132" s="22">
        <v>40725</v>
      </c>
      <c r="C132" s="18">
        <f>VLOOKUP($B132,'Data Consensus annual'!$BH$9:$BN$215,'per month Consensus'!C$1, FALSE)</f>
        <v>2.6348018708717098</v>
      </c>
      <c r="D132" s="18">
        <f>VLOOKUP($B132,'Data Consensus annual'!$BH$9:$BN$215,'per month Consensus'!D$1, FALSE)</f>
        <v>1.9155177812436599</v>
      </c>
      <c r="E132" s="18" t="str">
        <f>VLOOKUP($B132,'Data Consensus annual'!$BH$9:$BN$215,'per month Consensus'!E$1, FALSE)</f>
        <v/>
      </c>
      <c r="F132" s="18" t="str">
        <f>VLOOKUP($B132,'Data Consensus annual'!$BH$9:$BN$215,'per month Consensus'!F$1, FALSE)</f>
        <v/>
      </c>
      <c r="G132" s="18" t="str">
        <f>VLOOKUP($B132,'Data Consensus annual'!$BH$9:$BN$215,'per month Consensus'!G$1, FALSE)</f>
        <v/>
      </c>
      <c r="H132" s="18" t="str">
        <f>VLOOKUP($B132,'Data Consensus annual'!$BH$9:$BN$215,'per month Consensus'!H$1, FALSE)</f>
        <v/>
      </c>
      <c r="I132" s="5"/>
      <c r="J132" s="27"/>
      <c r="K132" s="5"/>
      <c r="L132" s="5"/>
      <c r="M132" s="5"/>
      <c r="N132" s="5"/>
      <c r="CE132" s="14">
        <v>39845</v>
      </c>
      <c r="CF132" s="18" t="str">
        <f>IF(ISNA(VLOOKUP($CE132,'quarters Consensus'!$FV$9:$GC$60,'per month Consensus'!J$1,FALSE)),"",VLOOKUP($CE132,'quarters Consensus'!$FV$9:$GC$60,'per month Consensus'!J$1,FALSE))</f>
        <v/>
      </c>
      <c r="CG132" s="18" t="str">
        <f>IF(ISNA(VLOOKUP($CE132,'quarters Consensus'!$FV$9:$GC$60,'per month Consensus'!K$1,FALSE)),"",VLOOKUP($CE132,'quarters Consensus'!$FV$9:$GC$60,'per month Consensus'!K$1,FALSE))</f>
        <v/>
      </c>
      <c r="CH132" s="18" t="str">
        <f>IF(ISNA(VLOOKUP($CE132,'quarters Consensus'!$FV$9:$GC$60,'per month Consensus'!L$1,FALSE)),"",VLOOKUP($CE132,'quarters Consensus'!$FV$9:$GC$60,'per month Consensus'!L$1,FALSE))</f>
        <v/>
      </c>
      <c r="CI132" s="18" t="str">
        <f>IF(ISNA(VLOOKUP($CE132,'quarters Consensus'!$FV$9:$GC$60,'per month Consensus'!M$1,FALSE)),"",VLOOKUP($CE132,'quarters Consensus'!$FV$9:$GC$60,'per month Consensus'!M$1,FALSE))</f>
        <v/>
      </c>
      <c r="CJ132" s="18" t="str">
        <f>IF(ISNA(VLOOKUP($CE132,'quarters Consensus'!$FV$9:$GC$60,'per month Consensus'!N$1,FALSE)),"",VLOOKUP($CE132,'quarters Consensus'!$FV$9:$GC$60,'per month Consensus'!N$1,FALSE))</f>
        <v/>
      </c>
      <c r="CK132" s="18" t="str">
        <f>IF(ISNA(VLOOKUP($CE132,'quarters Consensus'!$FV$9:$GC$60,'per month Consensus'!O$1,FALSE)),"",VLOOKUP($CE132,'quarters Consensus'!$FV$9:$GC$60,'per month Consensus'!O$1,FALSE))</f>
        <v/>
      </c>
      <c r="CL132" s="18" t="str">
        <f>IF(ISNA(VLOOKUP($CE132,'quarters Consensus'!$FV$9:$GC$60,'per month Consensus'!P$1,FALSE)),"",VLOOKUP($CE132,'quarters Consensus'!$FV$9:$GC$60,'per month Consensus'!P$1,FALSE))</f>
        <v/>
      </c>
      <c r="CM132" s="18">
        <f>IF(ISNA(INDEX('annual Consensus'!$C$4:$AE$210,MATCH('per month Consensus'!$CE132,'annual Consensus'!$B$4:$B$210,0),MATCH('per month Consensus'!CM$4,'annual Consensus'!$C$3:$AE$3,0))),"",INDEX('annual Consensus'!$C$4:$AE$210,MATCH('per month Consensus'!$CE132,'annual Consensus'!$B$4:$B$210,0),MATCH('per month Consensus'!CM$4,'annual Consensus'!$C$3:$AE$3,0)))</f>
        <v>0.77517999870864518</v>
      </c>
      <c r="CN132" s="18">
        <f>IF(ISNA(INDEX('annual Consensus'!$C$4:$AE$210,MATCH('per month Consensus'!$CE132,'annual Consensus'!$B$4:$B$210,0),MATCH('per month Consensus'!CN$4,'annual Consensus'!$C$3:$AE$3,0))),"",INDEX('annual Consensus'!$C$4:$AE$210,MATCH('per month Consensus'!$CE132,'annual Consensus'!$B$4:$B$210,0),MATCH('per month Consensus'!CN$4,'annual Consensus'!$C$3:$AE$3,0)))</f>
        <v>0</v>
      </c>
      <c r="CO132" s="18">
        <f>IF(ISNA(INDEX('annual Consensus'!$C$4:$AE$210,MATCH('per month Consensus'!$CE132,'annual Consensus'!$B$4:$B$210,0),MATCH('per month Consensus'!CO$4,'annual Consensus'!$C$3:$AE$3,0))),"",INDEX('annual Consensus'!$C$4:$AE$210,MATCH('per month Consensus'!$CE132,'annual Consensus'!$B$4:$B$210,0),MATCH('per month Consensus'!CO$4,'annual Consensus'!$C$3:$AE$3,0)))</f>
        <v>0</v>
      </c>
      <c r="CP132" s="18">
        <f>IF(ISNA(INDEX('annual Consensus'!$C$4:$AE$210,MATCH('per month Consensus'!$CE132,'annual Consensus'!$B$4:$B$210,0),MATCH('per month Consensus'!CP$4,'annual Consensus'!$C$3:$AE$3,0))),"",INDEX('annual Consensus'!$C$4:$AE$210,MATCH('per month Consensus'!$CE132,'annual Consensus'!$B$4:$B$210,0),MATCH('per month Consensus'!CP$4,'annual Consensus'!$C$3:$AE$3,0)))</f>
        <v>0</v>
      </c>
      <c r="CQ132" s="18">
        <f>IF(ISNA(INDEX('annual Consensus'!$C$4:$AE$210,MATCH('per month Consensus'!$CE132,'annual Consensus'!$B$4:$B$210,0),MATCH('per month Consensus'!CQ$4,'annual Consensus'!$C$3:$AE$3,0))),"",INDEX('annual Consensus'!$C$4:$AE$210,MATCH('per month Consensus'!$CE132,'annual Consensus'!$B$4:$B$210,0),MATCH('per month Consensus'!CQ$4,'annual Consensus'!$C$3:$AE$3,0)))</f>
        <v>0</v>
      </c>
      <c r="CR132" s="18">
        <f>IF(ISNA(INDEX('annual Consensus'!$C$4:$AE$210,MATCH('per month Consensus'!$CE132,'annual Consensus'!$B$4:$B$210,0),MATCH('per month Consensus'!CR$4,'annual Consensus'!$C$3:$AE$3,0))),"",INDEX('annual Consensus'!$C$4:$AE$210,MATCH('per month Consensus'!$CE132,'annual Consensus'!$B$4:$B$210,0),MATCH('per month Consensus'!CR$4,'annual Consensus'!$C$3:$AE$3,0)))</f>
        <v>0</v>
      </c>
      <c r="CS132" s="18">
        <f>IF(ISNA(INDEX('annual Consensus'!$C$4:$AE$210,MATCH('per month Consensus'!$CE132,'annual Consensus'!$B$4:$B$210,0),MATCH('per month Consensus'!CS$4,'annual Consensus'!$C$3:$AE$3,0))),"",INDEX('annual Consensus'!$C$4:$AE$210,MATCH('per month Consensus'!$CE132,'annual Consensus'!$B$4:$B$210,0),MATCH('per month Consensus'!CS$4,'annual Consensus'!$C$3:$AE$3,0)))</f>
        <v>0</v>
      </c>
      <c r="CT132" s="18">
        <f>IF(ISNA(INDEX('annual Consensus'!$C$4:$AE$210,MATCH('per month Consensus'!$CE132,'annual Consensus'!$B$4:$B$210,0),MATCH('per month Consensus'!CT$4,'annual Consensus'!$C$3:$AE$3,0))),"",INDEX('annual Consensus'!$C$4:$AE$210,MATCH('per month Consensus'!$CE132,'annual Consensus'!$B$4:$B$210,0),MATCH('per month Consensus'!CT$4,'annual Consensus'!$C$3:$AE$3,0)))</f>
        <v>0</v>
      </c>
      <c r="CU132" s="18">
        <f>IF(ISNA(INDEX('annual Consensus'!$C$4:$AE$210,MATCH('per month Consensus'!$CE132,'annual Consensus'!$B$4:$B$210,0),MATCH('per month Consensus'!CU$4,'annual Consensus'!$C$3:$AE$3,0))),"",INDEX('annual Consensus'!$C$4:$AE$210,MATCH('per month Consensus'!$CE132,'annual Consensus'!$B$4:$B$210,0),MATCH('per month Consensus'!CU$4,'annual Consensus'!$C$3:$AE$3,0)))</f>
        <v>0</v>
      </c>
      <c r="CV132" s="18">
        <f>IF(ISNA(INDEX('annual Consensus'!$C$4:$AE$210,MATCH('per month Consensus'!$CE132,'annual Consensus'!$B$4:$B$210,0),MATCH('per month Consensus'!CV$4,'annual Consensus'!$C$3:$AE$3,0))),"",INDEX('annual Consensus'!$C$4:$AE$210,MATCH('per month Consensus'!$CE132,'annual Consensus'!$B$4:$B$210,0),MATCH('per month Consensus'!CV$4,'annual Consensus'!$C$3:$AE$3,0)))</f>
        <v>0</v>
      </c>
      <c r="CW132" s="18">
        <f>IF(ISNA(INDEX('annual Consensus'!$C$4:$AE$210,MATCH('per month Consensus'!$CE132,'annual Consensus'!$B$4:$B$210,0),MATCH('per month Consensus'!CW$4,'annual Consensus'!$C$3:$AE$3,0))),"",INDEX('annual Consensus'!$C$4:$AE$210,MATCH('per month Consensus'!$CE132,'annual Consensus'!$B$4:$B$210,0),MATCH('per month Consensus'!CW$4,'annual Consensus'!$C$3:$AE$3,0)))</f>
        <v>0</v>
      </c>
      <c r="CX132" s="18">
        <f>IF(ISNA(INDEX('annual Consensus'!$C$4:$AE$210,MATCH('per month Consensus'!$CE132,'annual Consensus'!$B$4:$B$210,0),MATCH('per month Consensus'!CX$4,'annual Consensus'!$C$3:$AE$3,0))),"",INDEX('annual Consensus'!$C$4:$AE$210,MATCH('per month Consensus'!$CE132,'annual Consensus'!$B$4:$B$210,0),MATCH('per month Consensus'!CX$4,'annual Consensus'!$C$3:$AE$3,0)))</f>
        <v>1.6376280371135792</v>
      </c>
      <c r="CY132" s="18">
        <f>IF(ISNA(INDEX('annual Consensus'!$C$4:$AE$210,MATCH('per month Consensus'!$CE132,'annual Consensus'!$B$4:$B$210,0),MATCH('per month Consensus'!CY$4,'annual Consensus'!$C$3:$AE$3,0))),"",INDEX('annual Consensus'!$C$4:$AE$210,MATCH('per month Consensus'!$CE132,'annual Consensus'!$B$4:$B$210,0),MATCH('per month Consensus'!CY$4,'annual Consensus'!$C$3:$AE$3,0)))</f>
        <v>0</v>
      </c>
      <c r="CZ132" s="18">
        <f>IF(ISNA(INDEX('annual Consensus'!$C$4:$AE$210,MATCH('per month Consensus'!$CE132,'annual Consensus'!$B$4:$B$210,0),MATCH('per month Consensus'!CZ$4,'annual Consensus'!$C$3:$AE$3,0))),"",INDEX('annual Consensus'!$C$4:$AE$210,MATCH('per month Consensus'!$CE132,'annual Consensus'!$B$4:$B$210,0),MATCH('per month Consensus'!CZ$4,'annual Consensus'!$C$3:$AE$3,0)))</f>
        <v>0</v>
      </c>
      <c r="DA132" s="18">
        <f>IF(ISNA(INDEX('annual Consensus'!$C$4:$AE$210,MATCH('per month Consensus'!$CE132,'annual Consensus'!$B$4:$B$210,0),MATCH('per month Consensus'!DA$4,'annual Consensus'!$C$3:$AE$3,0))),"",INDEX('annual Consensus'!$C$4:$AE$210,MATCH('per month Consensus'!$CE132,'annual Consensus'!$B$4:$B$210,0),MATCH('per month Consensus'!DA$4,'annual Consensus'!$C$3:$AE$3,0)))</f>
        <v>0</v>
      </c>
      <c r="DB132" s="18">
        <f>IF(ISNA(INDEX('annual Consensus'!$C$4:$AE$210,MATCH('per month Consensus'!$CE132,'annual Consensus'!$B$4:$B$210,0),MATCH('per month Consensus'!DB$4,'annual Consensus'!$C$3:$AE$3,0))),"",INDEX('annual Consensus'!$C$4:$AE$210,MATCH('per month Consensus'!$CE132,'annual Consensus'!$B$4:$B$210,0),MATCH('per month Consensus'!DB$4,'annual Consensus'!$C$3:$AE$3,0)))</f>
        <v>0</v>
      </c>
      <c r="DC132" s="18">
        <f>IF(ISNA(INDEX('annual Consensus'!$C$4:$AE$210,MATCH('per month Consensus'!$CE132,'annual Consensus'!$B$4:$B$210,0),MATCH('per month Consensus'!DC$4,'annual Consensus'!$C$3:$AE$3,0))),"",INDEX('annual Consensus'!$C$4:$AE$210,MATCH('per month Consensus'!$CE132,'annual Consensus'!$B$4:$B$210,0),MATCH('per month Consensus'!DC$4,'annual Consensus'!$C$3:$AE$3,0)))</f>
        <v>0</v>
      </c>
      <c r="DD132" s="18">
        <f>IF(ISNA(INDEX('annual Consensus'!$C$4:$AE$210,MATCH('per month Consensus'!$CE132,'annual Consensus'!$B$4:$B$210,0),MATCH('per month Consensus'!DD$4,'annual Consensus'!$C$3:$AE$3,0))),"",INDEX('annual Consensus'!$C$4:$AE$210,MATCH('per month Consensus'!$CE132,'annual Consensus'!$B$4:$B$210,0),MATCH('per month Consensus'!DD$4,'annual Consensus'!$C$3:$AE$3,0)))</f>
        <v>0</v>
      </c>
      <c r="DE132" s="18">
        <f>IF(ISNA(INDEX('annual Consensus'!$C$4:$AE$210,MATCH('per month Consensus'!$CE132,'annual Consensus'!$B$4:$B$210,0),MATCH('per month Consensus'!DE$4,'annual Consensus'!$C$3:$AE$3,0))),"",INDEX('annual Consensus'!$C$4:$AE$210,MATCH('per month Consensus'!$CE132,'annual Consensus'!$B$4:$B$210,0),MATCH('per month Consensus'!DE$4,'annual Consensus'!$C$3:$AE$3,0)))</f>
        <v>0</v>
      </c>
      <c r="DF132" s="18">
        <f>IF(ISNA(INDEX('annual Consensus'!$C$4:$AE$210,MATCH('per month Consensus'!$CE132,'annual Consensus'!$B$4:$B$210,0),MATCH('per month Consensus'!DF$4,'annual Consensus'!$C$3:$AE$3,0))),"",INDEX('annual Consensus'!$C$4:$AE$210,MATCH('per month Consensus'!$CE132,'annual Consensus'!$B$4:$B$210,0),MATCH('per month Consensus'!DF$4,'annual Consensus'!$C$3:$AE$3,0)))</f>
        <v>0</v>
      </c>
      <c r="DG132" s="18">
        <f>IF(ISNA(INDEX('annual Consensus'!$C$4:$AE$210,MATCH('per month Consensus'!$CE132,'annual Consensus'!$B$4:$B$210,0),MATCH('per month Consensus'!DG$4,'annual Consensus'!$C$3:$AE$3,0))),"",INDEX('annual Consensus'!$C$4:$AE$210,MATCH('per month Consensus'!$CE132,'annual Consensus'!$B$4:$B$210,0),MATCH('per month Consensus'!DG$4,'annual Consensus'!$C$3:$AE$3,0)))</f>
        <v>0</v>
      </c>
      <c r="DH132" s="18">
        <f>IF(ISNA(INDEX('annual Consensus'!$C$4:$AE$210,MATCH('per month Consensus'!$CE132,'annual Consensus'!$B$4:$B$210,0),MATCH('per month Consensus'!DH$4,'annual Consensus'!$C$3:$AE$3,0))),"",INDEX('annual Consensus'!$C$4:$AE$210,MATCH('per month Consensus'!$CE132,'annual Consensus'!$B$4:$B$210,0),MATCH('per month Consensus'!DH$4,'annual Consensus'!$C$3:$AE$3,0)))</f>
        <v>0</v>
      </c>
      <c r="DI132" s="18">
        <f>IF(ISNA(INDEX('annual Consensus'!$C$4:$AE$210,MATCH('per month Consensus'!$CE132,'annual Consensus'!$B$4:$B$210,0),MATCH('per month Consensus'!DI$4,'annual Consensus'!$C$3:$AE$3,0))),"",INDEX('annual Consensus'!$C$4:$AE$210,MATCH('per month Consensus'!$CE132,'annual Consensus'!$B$4:$B$210,0),MATCH('per month Consensus'!DI$4,'annual Consensus'!$C$3:$AE$3,0)))</f>
        <v>0</v>
      </c>
      <c r="DJ132" s="18">
        <f>IF(ISNA(INDEX('annual Consensus'!$C$4:$AE$210,MATCH('per month Consensus'!$CE132,'annual Consensus'!$B$4:$B$210,0),MATCH('per month Consensus'!DJ$4,'annual Consensus'!$C$3:$AE$3,0))),"",INDEX('annual Consensus'!$C$4:$AE$210,MATCH('per month Consensus'!$CE132,'annual Consensus'!$B$4:$B$210,0),MATCH('per month Consensus'!DJ$4,'annual Consensus'!$C$3:$AE$3,0)))</f>
        <v>0</v>
      </c>
      <c r="DK132" s="18">
        <f>IF(ISNA(INDEX('annual Consensus'!$C$4:$AE$210,MATCH('per month Consensus'!$CE132,'annual Consensus'!$B$4:$B$210,0),MATCH('per month Consensus'!DK$4,'annual Consensus'!$C$3:$AE$3,0))),"",INDEX('annual Consensus'!$C$4:$AE$210,MATCH('per month Consensus'!$CE132,'annual Consensus'!$B$4:$B$210,0),MATCH('per month Consensus'!DK$4,'annual Consensus'!$C$3:$AE$3,0)))</f>
        <v>0</v>
      </c>
      <c r="DL132" s="18">
        <f>IF(ISNA(INDEX('annual Consensus'!$C$4:$AE$210,MATCH('per month Consensus'!$CE132,'annual Consensus'!$B$4:$B$210,0),MATCH('per month Consensus'!DL$4,'annual Consensus'!$C$3:$AE$3,0))),"",INDEX('annual Consensus'!$C$4:$AE$210,MATCH('per month Consensus'!$CE132,'annual Consensus'!$B$4:$B$210,0),MATCH('per month Consensus'!DL$4,'annual Consensus'!$C$3:$AE$3,0)))</f>
        <v>0</v>
      </c>
      <c r="DM132" s="18">
        <f>IF(ISNA(INDEX('annual Consensus'!$C$4:$AE$210,MATCH('per month Consensus'!$CE132,'annual Consensus'!$B$4:$B$210,0),MATCH('per month Consensus'!DM$4,'annual Consensus'!$C$3:$AE$3,0))),"",INDEX('annual Consensus'!$C$4:$AE$210,MATCH('per month Consensus'!$CE132,'annual Consensus'!$B$4:$B$210,0),MATCH('per month Consensus'!DM$4,'annual Consensus'!$C$3:$AE$3,0)))</f>
        <v>0</v>
      </c>
      <c r="DN132" s="18">
        <f>IF(ISNA(INDEX('annual Consensus'!$C$4:$AE$210,MATCH('per month Consensus'!$CE132,'annual Consensus'!$B$4:$B$210,0),MATCH('per month Consensus'!DN$4,'annual Consensus'!$C$3:$AE$3,0))),"",INDEX('annual Consensus'!$C$4:$AE$210,MATCH('per month Consensus'!$CE132,'annual Consensus'!$B$4:$B$210,0),MATCH('per month Consensus'!DN$4,'annual Consensus'!$C$3:$AE$3,0)))</f>
        <v>0</v>
      </c>
      <c r="DO132" s="18">
        <f>IF(ISNA(INDEX('annual Consensus'!$C$4:$AE$210,MATCH('per month Consensus'!$CE132,'annual Consensus'!$B$4:$B$210,0),MATCH('per month Consensus'!DO$4,'annual Consensus'!$C$3:$AE$3,0))),"",INDEX('annual Consensus'!$C$4:$AE$210,MATCH('per month Consensus'!$CE132,'annual Consensus'!$B$4:$B$210,0),MATCH('per month Consensus'!DO$4,'annual Consensus'!$C$3:$AE$3,0)))</f>
        <v>0</v>
      </c>
      <c r="DR132" s="18">
        <f t="shared" si="36"/>
        <v>0.77517999870864518</v>
      </c>
      <c r="DS132" s="18" t="str">
        <f t="shared" si="37"/>
        <v/>
      </c>
      <c r="DT132" s="18" t="str">
        <f t="shared" si="38"/>
        <v/>
      </c>
      <c r="DU132" s="18" t="str">
        <f t="shared" si="39"/>
        <v/>
      </c>
      <c r="DV132" s="18" t="str">
        <f t="shared" si="40"/>
        <v/>
      </c>
      <c r="DW132" s="18" t="str">
        <f t="shared" si="41"/>
        <v/>
      </c>
      <c r="DX132" s="18" t="str">
        <f t="shared" si="42"/>
        <v/>
      </c>
      <c r="DY132" s="18" t="str">
        <f t="shared" si="43"/>
        <v/>
      </c>
      <c r="DZ132" s="18" t="str">
        <f t="shared" si="44"/>
        <v/>
      </c>
      <c r="EA132" s="18" t="str">
        <f t="shared" si="45"/>
        <v/>
      </c>
      <c r="EB132" s="18" t="str">
        <f t="shared" si="46"/>
        <v/>
      </c>
      <c r="EC132" s="18">
        <f t="shared" si="47"/>
        <v>1.6376280371135792</v>
      </c>
      <c r="ED132" s="18" t="str">
        <f t="shared" si="48"/>
        <v/>
      </c>
      <c r="EE132" s="18" t="str">
        <f t="shared" si="49"/>
        <v/>
      </c>
      <c r="EF132" s="18" t="str">
        <f t="shared" si="50"/>
        <v/>
      </c>
      <c r="EG132" s="18" t="str">
        <f t="shared" si="51"/>
        <v/>
      </c>
      <c r="EH132" s="18" t="str">
        <f t="shared" si="52"/>
        <v/>
      </c>
      <c r="EI132" s="18" t="str">
        <f t="shared" si="53"/>
        <v/>
      </c>
      <c r="EJ132" s="18" t="str">
        <f t="shared" si="54"/>
        <v/>
      </c>
      <c r="EK132" s="18" t="str">
        <f t="shared" si="55"/>
        <v/>
      </c>
      <c r="EL132" s="18" t="str">
        <f t="shared" si="56"/>
        <v/>
      </c>
      <c r="EM132" s="18" t="str">
        <f t="shared" si="57"/>
        <v/>
      </c>
      <c r="EN132" s="18" t="str">
        <f t="shared" si="58"/>
        <v/>
      </c>
      <c r="EO132" s="18" t="str">
        <f t="shared" si="59"/>
        <v/>
      </c>
      <c r="EP132" s="18" t="str">
        <f t="shared" si="60"/>
        <v/>
      </c>
      <c r="EQ132" s="18" t="str">
        <f t="shared" si="61"/>
        <v/>
      </c>
      <c r="ER132" s="18" t="str">
        <f t="shared" si="62"/>
        <v/>
      </c>
      <c r="ES132" s="18" t="str">
        <f t="shared" si="63"/>
        <v/>
      </c>
      <c r="ET132" s="18" t="str">
        <f t="shared" si="64"/>
        <v/>
      </c>
      <c r="EV132" s="86">
        <v>39845</v>
      </c>
      <c r="EW132" s="57" t="str">
        <f>IF(ISNA(VLOOKUP('per month Consensus'!$EV132,'5y averages Consensus'!$AG$9:$AK$36,'per month Consensus'!EW$2,FALSE)),"",VLOOKUP('per month Consensus'!$EV132,'5y averages Consensus'!$AG$9:$AK$36,'per month Consensus'!EW$2,FALSE))</f>
        <v/>
      </c>
      <c r="EX132" s="48" t="str">
        <f>IF(ISNA(VLOOKUP('per month Consensus'!$EV132,'5y averages Consensus'!$AG$9:$AK$36,'per month Consensus'!EX$2,FALSE)),"",VLOOKUP('per month Consensus'!$EV132,'5y averages Consensus'!$AG$9:$AK$36,'per month Consensus'!EX$2,FALSE))</f>
        <v/>
      </c>
      <c r="EY132" s="48" t="str">
        <f>IF(ISNA(VLOOKUP('per month Consensus'!$EV132,'5y averages Consensus'!$AG$9:$AK$36,'per month Consensus'!EY$2,FALSE)),"",VLOOKUP('per month Consensus'!$EV132,'5y averages Consensus'!$AG$9:$AK$36,'per month Consensus'!EY$2,FALSE))</f>
        <v/>
      </c>
      <c r="EZ132" s="49" t="str">
        <f>IF(ISNA(VLOOKUP('per month Consensus'!$EV132,'5y averages Consensus'!$AG$9:$AK$36,'per month Consensus'!EZ$2,FALSE)),"",VLOOKUP('per month Consensus'!$EV132,'5y averages Consensus'!$AG$9:$AK$36,'per month Consensus'!EZ$2,FALSE))</f>
        <v/>
      </c>
      <c r="FB132" s="53" t="str">
        <f t="shared" si="65"/>
        <v/>
      </c>
      <c r="FC132" s="53" t="str">
        <f t="shared" si="66"/>
        <v/>
      </c>
      <c r="FD132" s="53" t="str">
        <f t="shared" si="67"/>
        <v/>
      </c>
      <c r="FE132" s="53" t="str">
        <f t="shared" si="68"/>
        <v/>
      </c>
    </row>
    <row r="133" spans="2:161" x14ac:dyDescent="0.25">
      <c r="B133" s="22">
        <v>41091</v>
      </c>
      <c r="C133" s="18">
        <f>VLOOKUP($B133,'Data Consensus annual'!$BH$9:$BN$215,'per month Consensus'!C$1, FALSE)</f>
        <v>2.3134487633417917</v>
      </c>
      <c r="D133" s="18">
        <f>VLOOKUP($B133,'Data Consensus annual'!$BH$9:$BN$215,'per month Consensus'!D$1, FALSE)</f>
        <v>1.7240994838461807</v>
      </c>
      <c r="E133" s="18" t="str">
        <f>VLOOKUP($B133,'Data Consensus annual'!$BH$9:$BN$215,'per month Consensus'!E$1, FALSE)</f>
        <v/>
      </c>
      <c r="F133" s="18" t="str">
        <f>VLOOKUP($B133,'Data Consensus annual'!$BH$9:$BN$215,'per month Consensus'!F$1, FALSE)</f>
        <v/>
      </c>
      <c r="G133" s="18" t="str">
        <f>VLOOKUP($B133,'Data Consensus annual'!$BH$9:$BN$215,'per month Consensus'!G$1, FALSE)</f>
        <v/>
      </c>
      <c r="H133" s="18" t="str">
        <f>VLOOKUP($B133,'Data Consensus annual'!$BH$9:$BN$215,'per month Consensus'!H$1, FALSE)</f>
        <v/>
      </c>
      <c r="I133" s="5"/>
      <c r="J133" s="27"/>
      <c r="K133" s="5"/>
      <c r="L133" s="5"/>
      <c r="M133" s="5"/>
      <c r="N133" s="5"/>
      <c r="CE133" s="14">
        <v>39873</v>
      </c>
      <c r="CF133" s="18">
        <f>IF(ISNA(VLOOKUP($CE133,'quarters Consensus'!$FV$9:$GC$60,'per month Consensus'!J$1,FALSE)),"",VLOOKUP($CE133,'quarters Consensus'!$FV$9:$GC$60,'per month Consensus'!J$1,FALSE))</f>
        <v>0.3</v>
      </c>
      <c r="CG133" s="18">
        <f>IF(ISNA(VLOOKUP($CE133,'quarters Consensus'!$FV$9:$GC$60,'per month Consensus'!K$1,FALSE)),"",VLOOKUP($CE133,'quarters Consensus'!$FV$9:$GC$60,'per month Consensus'!K$1,FALSE))</f>
        <v>0</v>
      </c>
      <c r="CH133" s="18">
        <f>IF(ISNA(VLOOKUP($CE133,'quarters Consensus'!$FV$9:$GC$60,'per month Consensus'!L$1,FALSE)),"",VLOOKUP($CE133,'quarters Consensus'!$FV$9:$GC$60,'per month Consensus'!L$1,FALSE))</f>
        <v>0.8</v>
      </c>
      <c r="CI133" s="18">
        <f>IF(ISNA(VLOOKUP($CE133,'quarters Consensus'!$FV$9:$GC$60,'per month Consensus'!M$1,FALSE)),"",VLOOKUP($CE133,'quarters Consensus'!$FV$9:$GC$60,'per month Consensus'!M$1,FALSE))</f>
        <v>1.5</v>
      </c>
      <c r="CJ133" s="18">
        <f>IF(ISNA(VLOOKUP($CE133,'quarters Consensus'!$FV$9:$GC$60,'per month Consensus'!N$1,FALSE)),"",VLOOKUP($CE133,'quarters Consensus'!$FV$9:$GC$60,'per month Consensus'!N$1,FALSE))</f>
        <v>1.5</v>
      </c>
      <c r="CK133" s="18">
        <f>IF(ISNA(VLOOKUP($CE133,'quarters Consensus'!$FV$9:$GC$60,'per month Consensus'!O$1,FALSE)),"",VLOOKUP($CE133,'quarters Consensus'!$FV$9:$GC$60,'per month Consensus'!O$1,FALSE))</f>
        <v>1.5</v>
      </c>
      <c r="CL133" s="18">
        <f>IF(ISNA(VLOOKUP($CE133,'quarters Consensus'!$FV$9:$GC$60,'per month Consensus'!P$1,FALSE)),"",VLOOKUP($CE133,'quarters Consensus'!$FV$9:$GC$60,'per month Consensus'!P$1,FALSE))</f>
        <v>1.5</v>
      </c>
      <c r="CM133" s="18">
        <f>IF(ISNA(INDEX('annual Consensus'!$C$4:$AE$210,MATCH('per month Consensus'!$CE133,'annual Consensus'!$B$4:$B$210,0),MATCH('per month Consensus'!CM$4,'annual Consensus'!$C$3:$AE$3,0))),"",INDEX('annual Consensus'!$C$4:$AE$210,MATCH('per month Consensus'!$CE133,'annual Consensus'!$B$4:$B$210,0),MATCH('per month Consensus'!CM$4,'annual Consensus'!$C$3:$AE$3,0)))</f>
        <v>0.5702654393437856</v>
      </c>
      <c r="CN133" s="18">
        <f>IF(ISNA(INDEX('annual Consensus'!$C$4:$AE$210,MATCH('per month Consensus'!$CE133,'annual Consensus'!$B$4:$B$210,0),MATCH('per month Consensus'!CN$4,'annual Consensus'!$C$3:$AE$3,0))),"",INDEX('annual Consensus'!$C$4:$AE$210,MATCH('per month Consensus'!$CE133,'annual Consensus'!$B$4:$B$210,0),MATCH('per month Consensus'!CN$4,'annual Consensus'!$C$3:$AE$3,0)))</f>
        <v>0</v>
      </c>
      <c r="CO133" s="18">
        <f>IF(ISNA(INDEX('annual Consensus'!$C$4:$AE$210,MATCH('per month Consensus'!$CE133,'annual Consensus'!$B$4:$B$210,0),MATCH('per month Consensus'!CO$4,'annual Consensus'!$C$3:$AE$3,0))),"",INDEX('annual Consensus'!$C$4:$AE$210,MATCH('per month Consensus'!$CE133,'annual Consensus'!$B$4:$B$210,0),MATCH('per month Consensus'!CO$4,'annual Consensus'!$C$3:$AE$3,0)))</f>
        <v>0</v>
      </c>
      <c r="CP133" s="18">
        <f>IF(ISNA(INDEX('annual Consensus'!$C$4:$AE$210,MATCH('per month Consensus'!$CE133,'annual Consensus'!$B$4:$B$210,0),MATCH('per month Consensus'!CP$4,'annual Consensus'!$C$3:$AE$3,0))),"",INDEX('annual Consensus'!$C$4:$AE$210,MATCH('per month Consensus'!$CE133,'annual Consensus'!$B$4:$B$210,0),MATCH('per month Consensus'!CP$4,'annual Consensus'!$C$3:$AE$3,0)))</f>
        <v>0</v>
      </c>
      <c r="CQ133" s="18">
        <f>IF(ISNA(INDEX('annual Consensus'!$C$4:$AE$210,MATCH('per month Consensus'!$CE133,'annual Consensus'!$B$4:$B$210,0),MATCH('per month Consensus'!CQ$4,'annual Consensus'!$C$3:$AE$3,0))),"",INDEX('annual Consensus'!$C$4:$AE$210,MATCH('per month Consensus'!$CE133,'annual Consensus'!$B$4:$B$210,0),MATCH('per month Consensus'!CQ$4,'annual Consensus'!$C$3:$AE$3,0)))</f>
        <v>0</v>
      </c>
      <c r="CR133" s="18">
        <f>IF(ISNA(INDEX('annual Consensus'!$C$4:$AE$210,MATCH('per month Consensus'!$CE133,'annual Consensus'!$B$4:$B$210,0),MATCH('per month Consensus'!CR$4,'annual Consensus'!$C$3:$AE$3,0))),"",INDEX('annual Consensus'!$C$4:$AE$210,MATCH('per month Consensus'!$CE133,'annual Consensus'!$B$4:$B$210,0),MATCH('per month Consensus'!CR$4,'annual Consensus'!$C$3:$AE$3,0)))</f>
        <v>0</v>
      </c>
      <c r="CS133" s="18">
        <f>IF(ISNA(INDEX('annual Consensus'!$C$4:$AE$210,MATCH('per month Consensus'!$CE133,'annual Consensus'!$B$4:$B$210,0),MATCH('per month Consensus'!CS$4,'annual Consensus'!$C$3:$AE$3,0))),"",INDEX('annual Consensus'!$C$4:$AE$210,MATCH('per month Consensus'!$CE133,'annual Consensus'!$B$4:$B$210,0),MATCH('per month Consensus'!CS$4,'annual Consensus'!$C$3:$AE$3,0)))</f>
        <v>0</v>
      </c>
      <c r="CT133" s="18">
        <f>IF(ISNA(INDEX('annual Consensus'!$C$4:$AE$210,MATCH('per month Consensus'!$CE133,'annual Consensus'!$B$4:$B$210,0),MATCH('per month Consensus'!CT$4,'annual Consensus'!$C$3:$AE$3,0))),"",INDEX('annual Consensus'!$C$4:$AE$210,MATCH('per month Consensus'!$CE133,'annual Consensus'!$B$4:$B$210,0),MATCH('per month Consensus'!CT$4,'annual Consensus'!$C$3:$AE$3,0)))</f>
        <v>0</v>
      </c>
      <c r="CU133" s="18">
        <f>IF(ISNA(INDEX('annual Consensus'!$C$4:$AE$210,MATCH('per month Consensus'!$CE133,'annual Consensus'!$B$4:$B$210,0),MATCH('per month Consensus'!CU$4,'annual Consensus'!$C$3:$AE$3,0))),"",INDEX('annual Consensus'!$C$4:$AE$210,MATCH('per month Consensus'!$CE133,'annual Consensus'!$B$4:$B$210,0),MATCH('per month Consensus'!CU$4,'annual Consensus'!$C$3:$AE$3,0)))</f>
        <v>0</v>
      </c>
      <c r="CV133" s="18">
        <f>IF(ISNA(INDEX('annual Consensus'!$C$4:$AE$210,MATCH('per month Consensus'!$CE133,'annual Consensus'!$B$4:$B$210,0),MATCH('per month Consensus'!CV$4,'annual Consensus'!$C$3:$AE$3,0))),"",INDEX('annual Consensus'!$C$4:$AE$210,MATCH('per month Consensus'!$CE133,'annual Consensus'!$B$4:$B$210,0),MATCH('per month Consensus'!CV$4,'annual Consensus'!$C$3:$AE$3,0)))</f>
        <v>0</v>
      </c>
      <c r="CW133" s="18">
        <f>IF(ISNA(INDEX('annual Consensus'!$C$4:$AE$210,MATCH('per month Consensus'!$CE133,'annual Consensus'!$B$4:$B$210,0),MATCH('per month Consensus'!CW$4,'annual Consensus'!$C$3:$AE$3,0))),"",INDEX('annual Consensus'!$C$4:$AE$210,MATCH('per month Consensus'!$CE133,'annual Consensus'!$B$4:$B$210,0),MATCH('per month Consensus'!CW$4,'annual Consensus'!$C$3:$AE$3,0)))</f>
        <v>1.460063757203151</v>
      </c>
      <c r="CX133" s="18">
        <f>IF(ISNA(INDEX('annual Consensus'!$C$4:$AE$210,MATCH('per month Consensus'!$CE133,'annual Consensus'!$B$4:$B$210,0),MATCH('per month Consensus'!CX$4,'annual Consensus'!$C$3:$AE$3,0))),"",INDEX('annual Consensus'!$C$4:$AE$210,MATCH('per month Consensus'!$CE133,'annual Consensus'!$B$4:$B$210,0),MATCH('per month Consensus'!CX$4,'annual Consensus'!$C$3:$AE$3,0)))</f>
        <v>0</v>
      </c>
      <c r="CY133" s="18">
        <f>IF(ISNA(INDEX('annual Consensus'!$C$4:$AE$210,MATCH('per month Consensus'!$CE133,'annual Consensus'!$B$4:$B$210,0),MATCH('per month Consensus'!CY$4,'annual Consensus'!$C$3:$AE$3,0))),"",INDEX('annual Consensus'!$C$4:$AE$210,MATCH('per month Consensus'!$CE133,'annual Consensus'!$B$4:$B$210,0),MATCH('per month Consensus'!CY$4,'annual Consensus'!$C$3:$AE$3,0)))</f>
        <v>0</v>
      </c>
      <c r="CZ133" s="18">
        <f>IF(ISNA(INDEX('annual Consensus'!$C$4:$AE$210,MATCH('per month Consensus'!$CE133,'annual Consensus'!$B$4:$B$210,0),MATCH('per month Consensus'!CZ$4,'annual Consensus'!$C$3:$AE$3,0))),"",INDEX('annual Consensus'!$C$4:$AE$210,MATCH('per month Consensus'!$CE133,'annual Consensus'!$B$4:$B$210,0),MATCH('per month Consensus'!CZ$4,'annual Consensus'!$C$3:$AE$3,0)))</f>
        <v>0</v>
      </c>
      <c r="DA133" s="18">
        <f>IF(ISNA(INDEX('annual Consensus'!$C$4:$AE$210,MATCH('per month Consensus'!$CE133,'annual Consensus'!$B$4:$B$210,0),MATCH('per month Consensus'!DA$4,'annual Consensus'!$C$3:$AE$3,0))),"",INDEX('annual Consensus'!$C$4:$AE$210,MATCH('per month Consensus'!$CE133,'annual Consensus'!$B$4:$B$210,0),MATCH('per month Consensus'!DA$4,'annual Consensus'!$C$3:$AE$3,0)))</f>
        <v>0</v>
      </c>
      <c r="DB133" s="18">
        <f>IF(ISNA(INDEX('annual Consensus'!$C$4:$AE$210,MATCH('per month Consensus'!$CE133,'annual Consensus'!$B$4:$B$210,0),MATCH('per month Consensus'!DB$4,'annual Consensus'!$C$3:$AE$3,0))),"",INDEX('annual Consensus'!$C$4:$AE$210,MATCH('per month Consensus'!$CE133,'annual Consensus'!$B$4:$B$210,0),MATCH('per month Consensus'!DB$4,'annual Consensus'!$C$3:$AE$3,0)))</f>
        <v>0</v>
      </c>
      <c r="DC133" s="18">
        <f>IF(ISNA(INDEX('annual Consensus'!$C$4:$AE$210,MATCH('per month Consensus'!$CE133,'annual Consensus'!$B$4:$B$210,0),MATCH('per month Consensus'!DC$4,'annual Consensus'!$C$3:$AE$3,0))),"",INDEX('annual Consensus'!$C$4:$AE$210,MATCH('per month Consensus'!$CE133,'annual Consensus'!$B$4:$B$210,0),MATCH('per month Consensus'!DC$4,'annual Consensus'!$C$3:$AE$3,0)))</f>
        <v>0</v>
      </c>
      <c r="DD133" s="18">
        <f>IF(ISNA(INDEX('annual Consensus'!$C$4:$AE$210,MATCH('per month Consensus'!$CE133,'annual Consensus'!$B$4:$B$210,0),MATCH('per month Consensus'!DD$4,'annual Consensus'!$C$3:$AE$3,0))),"",INDEX('annual Consensus'!$C$4:$AE$210,MATCH('per month Consensus'!$CE133,'annual Consensus'!$B$4:$B$210,0),MATCH('per month Consensus'!DD$4,'annual Consensus'!$C$3:$AE$3,0)))</f>
        <v>0</v>
      </c>
      <c r="DE133" s="18">
        <f>IF(ISNA(INDEX('annual Consensus'!$C$4:$AE$210,MATCH('per month Consensus'!$CE133,'annual Consensus'!$B$4:$B$210,0),MATCH('per month Consensus'!DE$4,'annual Consensus'!$C$3:$AE$3,0))),"",INDEX('annual Consensus'!$C$4:$AE$210,MATCH('per month Consensus'!$CE133,'annual Consensus'!$B$4:$B$210,0),MATCH('per month Consensus'!DE$4,'annual Consensus'!$C$3:$AE$3,0)))</f>
        <v>0</v>
      </c>
      <c r="DF133" s="18">
        <f>IF(ISNA(INDEX('annual Consensus'!$C$4:$AE$210,MATCH('per month Consensus'!$CE133,'annual Consensus'!$B$4:$B$210,0),MATCH('per month Consensus'!DF$4,'annual Consensus'!$C$3:$AE$3,0))),"",INDEX('annual Consensus'!$C$4:$AE$210,MATCH('per month Consensus'!$CE133,'annual Consensus'!$B$4:$B$210,0),MATCH('per month Consensus'!DF$4,'annual Consensus'!$C$3:$AE$3,0)))</f>
        <v>0</v>
      </c>
      <c r="DG133" s="18">
        <f>IF(ISNA(INDEX('annual Consensus'!$C$4:$AE$210,MATCH('per month Consensus'!$CE133,'annual Consensus'!$B$4:$B$210,0),MATCH('per month Consensus'!DG$4,'annual Consensus'!$C$3:$AE$3,0))),"",INDEX('annual Consensus'!$C$4:$AE$210,MATCH('per month Consensus'!$CE133,'annual Consensus'!$B$4:$B$210,0),MATCH('per month Consensus'!DG$4,'annual Consensus'!$C$3:$AE$3,0)))</f>
        <v>0</v>
      </c>
      <c r="DH133" s="18">
        <f>IF(ISNA(INDEX('annual Consensus'!$C$4:$AE$210,MATCH('per month Consensus'!$CE133,'annual Consensus'!$B$4:$B$210,0),MATCH('per month Consensus'!DH$4,'annual Consensus'!$C$3:$AE$3,0))),"",INDEX('annual Consensus'!$C$4:$AE$210,MATCH('per month Consensus'!$CE133,'annual Consensus'!$B$4:$B$210,0),MATCH('per month Consensus'!DH$4,'annual Consensus'!$C$3:$AE$3,0)))</f>
        <v>0</v>
      </c>
      <c r="DI133" s="18">
        <f>IF(ISNA(INDEX('annual Consensus'!$C$4:$AE$210,MATCH('per month Consensus'!$CE133,'annual Consensus'!$B$4:$B$210,0),MATCH('per month Consensus'!DI$4,'annual Consensus'!$C$3:$AE$3,0))),"",INDEX('annual Consensus'!$C$4:$AE$210,MATCH('per month Consensus'!$CE133,'annual Consensus'!$B$4:$B$210,0),MATCH('per month Consensus'!DI$4,'annual Consensus'!$C$3:$AE$3,0)))</f>
        <v>0</v>
      </c>
      <c r="DJ133" s="18">
        <f>IF(ISNA(INDEX('annual Consensus'!$C$4:$AE$210,MATCH('per month Consensus'!$CE133,'annual Consensus'!$B$4:$B$210,0),MATCH('per month Consensus'!DJ$4,'annual Consensus'!$C$3:$AE$3,0))),"",INDEX('annual Consensus'!$C$4:$AE$210,MATCH('per month Consensus'!$CE133,'annual Consensus'!$B$4:$B$210,0),MATCH('per month Consensus'!DJ$4,'annual Consensus'!$C$3:$AE$3,0)))</f>
        <v>0</v>
      </c>
      <c r="DK133" s="18">
        <f>IF(ISNA(INDEX('annual Consensus'!$C$4:$AE$210,MATCH('per month Consensus'!$CE133,'annual Consensus'!$B$4:$B$210,0),MATCH('per month Consensus'!DK$4,'annual Consensus'!$C$3:$AE$3,0))),"",INDEX('annual Consensus'!$C$4:$AE$210,MATCH('per month Consensus'!$CE133,'annual Consensus'!$B$4:$B$210,0),MATCH('per month Consensus'!DK$4,'annual Consensus'!$C$3:$AE$3,0)))</f>
        <v>0</v>
      </c>
      <c r="DL133" s="18">
        <f>IF(ISNA(INDEX('annual Consensus'!$C$4:$AE$210,MATCH('per month Consensus'!$CE133,'annual Consensus'!$B$4:$B$210,0),MATCH('per month Consensus'!DL$4,'annual Consensus'!$C$3:$AE$3,0))),"",INDEX('annual Consensus'!$C$4:$AE$210,MATCH('per month Consensus'!$CE133,'annual Consensus'!$B$4:$B$210,0),MATCH('per month Consensus'!DL$4,'annual Consensus'!$C$3:$AE$3,0)))</f>
        <v>0</v>
      </c>
      <c r="DM133" s="18">
        <f>IF(ISNA(INDEX('annual Consensus'!$C$4:$AE$210,MATCH('per month Consensus'!$CE133,'annual Consensus'!$B$4:$B$210,0),MATCH('per month Consensus'!DM$4,'annual Consensus'!$C$3:$AE$3,0))),"",INDEX('annual Consensus'!$C$4:$AE$210,MATCH('per month Consensus'!$CE133,'annual Consensus'!$B$4:$B$210,0),MATCH('per month Consensus'!DM$4,'annual Consensus'!$C$3:$AE$3,0)))</f>
        <v>0</v>
      </c>
      <c r="DN133" s="18">
        <f>IF(ISNA(INDEX('annual Consensus'!$C$4:$AE$210,MATCH('per month Consensus'!$CE133,'annual Consensus'!$B$4:$B$210,0),MATCH('per month Consensus'!DN$4,'annual Consensus'!$C$3:$AE$3,0))),"",INDEX('annual Consensus'!$C$4:$AE$210,MATCH('per month Consensus'!$CE133,'annual Consensus'!$B$4:$B$210,0),MATCH('per month Consensus'!DN$4,'annual Consensus'!$C$3:$AE$3,0)))</f>
        <v>0</v>
      </c>
      <c r="DO133" s="18">
        <f>IF(ISNA(INDEX('annual Consensus'!$C$4:$AE$210,MATCH('per month Consensus'!$CE133,'annual Consensus'!$B$4:$B$210,0),MATCH('per month Consensus'!DO$4,'annual Consensus'!$C$3:$AE$3,0))),"",INDEX('annual Consensus'!$C$4:$AE$210,MATCH('per month Consensus'!$CE133,'annual Consensus'!$B$4:$B$210,0),MATCH('per month Consensus'!DO$4,'annual Consensus'!$C$3:$AE$3,0)))</f>
        <v>0</v>
      </c>
      <c r="DR133" s="18">
        <f t="shared" si="36"/>
        <v>0.5702654393437856</v>
      </c>
      <c r="DS133" s="18" t="str">
        <f t="shared" si="37"/>
        <v/>
      </c>
      <c r="DT133" s="18" t="str">
        <f t="shared" si="38"/>
        <v/>
      </c>
      <c r="DU133" s="18" t="str">
        <f t="shared" si="39"/>
        <v/>
      </c>
      <c r="DV133" s="18" t="str">
        <f t="shared" si="40"/>
        <v/>
      </c>
      <c r="DW133" s="18" t="str">
        <f t="shared" si="41"/>
        <v/>
      </c>
      <c r="DX133" s="18" t="str">
        <f t="shared" si="42"/>
        <v/>
      </c>
      <c r="DY133" s="18" t="str">
        <f t="shared" si="43"/>
        <v/>
      </c>
      <c r="DZ133" s="18" t="str">
        <f t="shared" si="44"/>
        <v/>
      </c>
      <c r="EA133" s="18" t="str">
        <f t="shared" si="45"/>
        <v/>
      </c>
      <c r="EB133" s="18">
        <f t="shared" si="46"/>
        <v>1.460063757203151</v>
      </c>
      <c r="EC133" s="18" t="str">
        <f t="shared" si="47"/>
        <v/>
      </c>
      <c r="ED133" s="18" t="str">
        <f t="shared" si="48"/>
        <v/>
      </c>
      <c r="EE133" s="18" t="str">
        <f t="shared" si="49"/>
        <v/>
      </c>
      <c r="EF133" s="18" t="str">
        <f t="shared" si="50"/>
        <v/>
      </c>
      <c r="EG133" s="18" t="str">
        <f t="shared" si="51"/>
        <v/>
      </c>
      <c r="EH133" s="18" t="str">
        <f t="shared" si="52"/>
        <v/>
      </c>
      <c r="EI133" s="18" t="str">
        <f t="shared" si="53"/>
        <v/>
      </c>
      <c r="EJ133" s="18" t="str">
        <f t="shared" si="54"/>
        <v/>
      </c>
      <c r="EK133" s="18" t="str">
        <f t="shared" si="55"/>
        <v/>
      </c>
      <c r="EL133" s="18" t="str">
        <f t="shared" si="56"/>
        <v/>
      </c>
      <c r="EM133" s="18" t="str">
        <f t="shared" si="57"/>
        <v/>
      </c>
      <c r="EN133" s="18" t="str">
        <f t="shared" si="58"/>
        <v/>
      </c>
      <c r="EO133" s="18" t="str">
        <f t="shared" si="59"/>
        <v/>
      </c>
      <c r="EP133" s="18" t="str">
        <f t="shared" si="60"/>
        <v/>
      </c>
      <c r="EQ133" s="18" t="str">
        <f t="shared" si="61"/>
        <v/>
      </c>
      <c r="ER133" s="18" t="str">
        <f t="shared" si="62"/>
        <v/>
      </c>
      <c r="ES133" s="18" t="str">
        <f t="shared" si="63"/>
        <v/>
      </c>
      <c r="ET133" s="18" t="str">
        <f t="shared" si="64"/>
        <v/>
      </c>
      <c r="EV133" s="86">
        <v>39873</v>
      </c>
      <c r="EW133" s="57" t="str">
        <f>IF(ISNA(VLOOKUP('per month Consensus'!$EV133,'5y averages Consensus'!$AG$9:$AK$36,'per month Consensus'!EW$2,FALSE)),"",VLOOKUP('per month Consensus'!$EV133,'5y averages Consensus'!$AG$9:$AK$36,'per month Consensus'!EW$2,FALSE))</f>
        <v/>
      </c>
      <c r="EX133" s="48" t="str">
        <f>IF(ISNA(VLOOKUP('per month Consensus'!$EV133,'5y averages Consensus'!$AG$9:$AK$36,'per month Consensus'!EX$2,FALSE)),"",VLOOKUP('per month Consensus'!$EV133,'5y averages Consensus'!$AG$9:$AK$36,'per month Consensus'!EX$2,FALSE))</f>
        <v/>
      </c>
      <c r="EY133" s="48" t="str">
        <f>IF(ISNA(VLOOKUP('per month Consensus'!$EV133,'5y averages Consensus'!$AG$9:$AK$36,'per month Consensus'!EY$2,FALSE)),"",VLOOKUP('per month Consensus'!$EV133,'5y averages Consensus'!$AG$9:$AK$36,'per month Consensus'!EY$2,FALSE))</f>
        <v/>
      </c>
      <c r="EZ133" s="49" t="str">
        <f>IF(ISNA(VLOOKUP('per month Consensus'!$EV133,'5y averages Consensus'!$AG$9:$AK$36,'per month Consensus'!EZ$2,FALSE)),"",VLOOKUP('per month Consensus'!$EV133,'5y averages Consensus'!$AG$9:$AK$36,'per month Consensus'!EZ$2,FALSE))</f>
        <v/>
      </c>
      <c r="FB133" s="53" t="str">
        <f t="shared" si="65"/>
        <v/>
      </c>
      <c r="FC133" s="53" t="str">
        <f t="shared" si="66"/>
        <v/>
      </c>
      <c r="FD133" s="53" t="str">
        <f t="shared" si="67"/>
        <v/>
      </c>
      <c r="FE133" s="53" t="str">
        <f t="shared" si="68"/>
        <v/>
      </c>
    </row>
    <row r="134" spans="2:161" x14ac:dyDescent="0.25">
      <c r="B134" s="22">
        <v>41456</v>
      </c>
      <c r="C134" s="18">
        <f>VLOOKUP($B134,'Data Consensus annual'!$BH$9:$BN$215,'per month Consensus'!C$1, FALSE)</f>
        <v>1.4693853231429925</v>
      </c>
      <c r="D134" s="18">
        <f>VLOOKUP($B134,'Data Consensus annual'!$BH$9:$BN$215,'per month Consensus'!D$1, FALSE)</f>
        <v>1.4620203513942964</v>
      </c>
      <c r="E134" s="18" t="str">
        <f>VLOOKUP($B134,'Data Consensus annual'!$BH$9:$BN$215,'per month Consensus'!E$1, FALSE)</f>
        <v/>
      </c>
      <c r="F134" s="18" t="str">
        <f>VLOOKUP($B134,'Data Consensus annual'!$BH$9:$BN$215,'per month Consensus'!F$1, FALSE)</f>
        <v/>
      </c>
      <c r="G134" s="18" t="str">
        <f>VLOOKUP($B134,'Data Consensus annual'!$BH$9:$BN$215,'per month Consensus'!G$1, FALSE)</f>
        <v/>
      </c>
      <c r="H134" s="18" t="str">
        <f>VLOOKUP($B134,'Data Consensus annual'!$BH$9:$BN$215,'per month Consensus'!H$1, FALSE)</f>
        <v/>
      </c>
      <c r="I134" s="5"/>
      <c r="J134" s="27"/>
      <c r="K134" s="5"/>
      <c r="L134" s="5"/>
      <c r="M134" s="5"/>
      <c r="N134" s="5"/>
      <c r="CE134" s="14">
        <v>39904</v>
      </c>
      <c r="CF134" s="18" t="str">
        <f>IF(ISNA(VLOOKUP($CE134,'quarters Consensus'!$FV$9:$GC$60,'per month Consensus'!J$1,FALSE)),"",VLOOKUP($CE134,'quarters Consensus'!$FV$9:$GC$60,'per month Consensus'!J$1,FALSE))</f>
        <v/>
      </c>
      <c r="CG134" s="18" t="str">
        <f>IF(ISNA(VLOOKUP($CE134,'quarters Consensus'!$FV$9:$GC$60,'per month Consensus'!K$1,FALSE)),"",VLOOKUP($CE134,'quarters Consensus'!$FV$9:$GC$60,'per month Consensus'!K$1,FALSE))</f>
        <v/>
      </c>
      <c r="CH134" s="18" t="str">
        <f>IF(ISNA(VLOOKUP($CE134,'quarters Consensus'!$FV$9:$GC$60,'per month Consensus'!L$1,FALSE)),"",VLOOKUP($CE134,'quarters Consensus'!$FV$9:$GC$60,'per month Consensus'!L$1,FALSE))</f>
        <v/>
      </c>
      <c r="CI134" s="18" t="str">
        <f>IF(ISNA(VLOOKUP($CE134,'quarters Consensus'!$FV$9:$GC$60,'per month Consensus'!M$1,FALSE)),"",VLOOKUP($CE134,'quarters Consensus'!$FV$9:$GC$60,'per month Consensus'!M$1,FALSE))</f>
        <v/>
      </c>
      <c r="CJ134" s="18" t="str">
        <f>IF(ISNA(VLOOKUP($CE134,'quarters Consensus'!$FV$9:$GC$60,'per month Consensus'!N$1,FALSE)),"",VLOOKUP($CE134,'quarters Consensus'!$FV$9:$GC$60,'per month Consensus'!N$1,FALSE))</f>
        <v/>
      </c>
      <c r="CK134" s="18" t="str">
        <f>IF(ISNA(VLOOKUP($CE134,'quarters Consensus'!$FV$9:$GC$60,'per month Consensus'!O$1,FALSE)),"",VLOOKUP($CE134,'quarters Consensus'!$FV$9:$GC$60,'per month Consensus'!O$1,FALSE))</f>
        <v/>
      </c>
      <c r="CL134" s="18" t="str">
        <f>IF(ISNA(VLOOKUP($CE134,'quarters Consensus'!$FV$9:$GC$60,'per month Consensus'!P$1,FALSE)),"",VLOOKUP($CE134,'quarters Consensus'!$FV$9:$GC$60,'per month Consensus'!P$1,FALSE))</f>
        <v/>
      </c>
      <c r="CM134" s="18">
        <f>IF(ISNA(INDEX('annual Consensus'!$C$4:$AE$210,MATCH('per month Consensus'!$CE134,'annual Consensus'!$B$4:$B$210,0),MATCH('per month Consensus'!CM$4,'annual Consensus'!$C$3:$AE$3,0))),"",INDEX('annual Consensus'!$C$4:$AE$210,MATCH('per month Consensus'!$CE134,'annual Consensus'!$B$4:$B$210,0),MATCH('per month Consensus'!CM$4,'annual Consensus'!$C$3:$AE$3,0)))</f>
        <v>0.43849419243256582</v>
      </c>
      <c r="CN134" s="18">
        <f>IF(ISNA(INDEX('annual Consensus'!$C$4:$AE$210,MATCH('per month Consensus'!$CE134,'annual Consensus'!$B$4:$B$210,0),MATCH('per month Consensus'!CN$4,'annual Consensus'!$C$3:$AE$3,0))),"",INDEX('annual Consensus'!$C$4:$AE$210,MATCH('per month Consensus'!$CE134,'annual Consensus'!$B$4:$B$210,0),MATCH('per month Consensus'!CN$4,'annual Consensus'!$C$3:$AE$3,0)))</f>
        <v>0</v>
      </c>
      <c r="CO134" s="18">
        <f>IF(ISNA(INDEX('annual Consensus'!$C$4:$AE$210,MATCH('per month Consensus'!$CE134,'annual Consensus'!$B$4:$B$210,0),MATCH('per month Consensus'!CO$4,'annual Consensus'!$C$3:$AE$3,0))),"",INDEX('annual Consensus'!$C$4:$AE$210,MATCH('per month Consensus'!$CE134,'annual Consensus'!$B$4:$B$210,0),MATCH('per month Consensus'!CO$4,'annual Consensus'!$C$3:$AE$3,0)))</f>
        <v>0</v>
      </c>
      <c r="CP134" s="18">
        <f>IF(ISNA(INDEX('annual Consensus'!$C$4:$AE$210,MATCH('per month Consensus'!$CE134,'annual Consensus'!$B$4:$B$210,0),MATCH('per month Consensus'!CP$4,'annual Consensus'!$C$3:$AE$3,0))),"",INDEX('annual Consensus'!$C$4:$AE$210,MATCH('per month Consensus'!$CE134,'annual Consensus'!$B$4:$B$210,0),MATCH('per month Consensus'!CP$4,'annual Consensus'!$C$3:$AE$3,0)))</f>
        <v>0</v>
      </c>
      <c r="CQ134" s="18">
        <f>IF(ISNA(INDEX('annual Consensus'!$C$4:$AE$210,MATCH('per month Consensus'!$CE134,'annual Consensus'!$B$4:$B$210,0),MATCH('per month Consensus'!CQ$4,'annual Consensus'!$C$3:$AE$3,0))),"",INDEX('annual Consensus'!$C$4:$AE$210,MATCH('per month Consensus'!$CE134,'annual Consensus'!$B$4:$B$210,0),MATCH('per month Consensus'!CQ$4,'annual Consensus'!$C$3:$AE$3,0)))</f>
        <v>0</v>
      </c>
      <c r="CR134" s="18">
        <f>IF(ISNA(INDEX('annual Consensus'!$C$4:$AE$210,MATCH('per month Consensus'!$CE134,'annual Consensus'!$B$4:$B$210,0),MATCH('per month Consensus'!CR$4,'annual Consensus'!$C$3:$AE$3,0))),"",INDEX('annual Consensus'!$C$4:$AE$210,MATCH('per month Consensus'!$CE134,'annual Consensus'!$B$4:$B$210,0),MATCH('per month Consensus'!CR$4,'annual Consensus'!$C$3:$AE$3,0)))</f>
        <v>0</v>
      </c>
      <c r="CS134" s="18">
        <f>IF(ISNA(INDEX('annual Consensus'!$C$4:$AE$210,MATCH('per month Consensus'!$CE134,'annual Consensus'!$B$4:$B$210,0),MATCH('per month Consensus'!CS$4,'annual Consensus'!$C$3:$AE$3,0))),"",INDEX('annual Consensus'!$C$4:$AE$210,MATCH('per month Consensus'!$CE134,'annual Consensus'!$B$4:$B$210,0),MATCH('per month Consensus'!CS$4,'annual Consensus'!$C$3:$AE$3,0)))</f>
        <v>0</v>
      </c>
      <c r="CT134" s="18">
        <f>IF(ISNA(INDEX('annual Consensus'!$C$4:$AE$210,MATCH('per month Consensus'!$CE134,'annual Consensus'!$B$4:$B$210,0),MATCH('per month Consensus'!CT$4,'annual Consensus'!$C$3:$AE$3,0))),"",INDEX('annual Consensus'!$C$4:$AE$210,MATCH('per month Consensus'!$CE134,'annual Consensus'!$B$4:$B$210,0),MATCH('per month Consensus'!CT$4,'annual Consensus'!$C$3:$AE$3,0)))</f>
        <v>0</v>
      </c>
      <c r="CU134" s="18">
        <f>IF(ISNA(INDEX('annual Consensus'!$C$4:$AE$210,MATCH('per month Consensus'!$CE134,'annual Consensus'!$B$4:$B$210,0),MATCH('per month Consensus'!CU$4,'annual Consensus'!$C$3:$AE$3,0))),"",INDEX('annual Consensus'!$C$4:$AE$210,MATCH('per month Consensus'!$CE134,'annual Consensus'!$B$4:$B$210,0),MATCH('per month Consensus'!CU$4,'annual Consensus'!$C$3:$AE$3,0)))</f>
        <v>0</v>
      </c>
      <c r="CV134" s="18">
        <f>IF(ISNA(INDEX('annual Consensus'!$C$4:$AE$210,MATCH('per month Consensus'!$CE134,'annual Consensus'!$B$4:$B$210,0),MATCH('per month Consensus'!CV$4,'annual Consensus'!$C$3:$AE$3,0))),"",INDEX('annual Consensus'!$C$4:$AE$210,MATCH('per month Consensus'!$CE134,'annual Consensus'!$B$4:$B$210,0),MATCH('per month Consensus'!CV$4,'annual Consensus'!$C$3:$AE$3,0)))</f>
        <v>1.275798351409017</v>
      </c>
      <c r="CW134" s="18">
        <f>IF(ISNA(INDEX('annual Consensus'!$C$4:$AE$210,MATCH('per month Consensus'!$CE134,'annual Consensus'!$B$4:$B$210,0),MATCH('per month Consensus'!CW$4,'annual Consensus'!$C$3:$AE$3,0))),"",INDEX('annual Consensus'!$C$4:$AE$210,MATCH('per month Consensus'!$CE134,'annual Consensus'!$B$4:$B$210,0),MATCH('per month Consensus'!CW$4,'annual Consensus'!$C$3:$AE$3,0)))</f>
        <v>0</v>
      </c>
      <c r="CX134" s="18">
        <f>IF(ISNA(INDEX('annual Consensus'!$C$4:$AE$210,MATCH('per month Consensus'!$CE134,'annual Consensus'!$B$4:$B$210,0),MATCH('per month Consensus'!CX$4,'annual Consensus'!$C$3:$AE$3,0))),"",INDEX('annual Consensus'!$C$4:$AE$210,MATCH('per month Consensus'!$CE134,'annual Consensus'!$B$4:$B$210,0),MATCH('per month Consensus'!CX$4,'annual Consensus'!$C$3:$AE$3,0)))</f>
        <v>0</v>
      </c>
      <c r="CY134" s="18">
        <f>IF(ISNA(INDEX('annual Consensus'!$C$4:$AE$210,MATCH('per month Consensus'!$CE134,'annual Consensus'!$B$4:$B$210,0),MATCH('per month Consensus'!CY$4,'annual Consensus'!$C$3:$AE$3,0))),"",INDEX('annual Consensus'!$C$4:$AE$210,MATCH('per month Consensus'!$CE134,'annual Consensus'!$B$4:$B$210,0),MATCH('per month Consensus'!CY$4,'annual Consensus'!$C$3:$AE$3,0)))</f>
        <v>0</v>
      </c>
      <c r="CZ134" s="18">
        <f>IF(ISNA(INDEX('annual Consensus'!$C$4:$AE$210,MATCH('per month Consensus'!$CE134,'annual Consensus'!$B$4:$B$210,0),MATCH('per month Consensus'!CZ$4,'annual Consensus'!$C$3:$AE$3,0))),"",INDEX('annual Consensus'!$C$4:$AE$210,MATCH('per month Consensus'!$CE134,'annual Consensus'!$B$4:$B$210,0),MATCH('per month Consensus'!CZ$4,'annual Consensus'!$C$3:$AE$3,0)))</f>
        <v>0</v>
      </c>
      <c r="DA134" s="18">
        <f>IF(ISNA(INDEX('annual Consensus'!$C$4:$AE$210,MATCH('per month Consensus'!$CE134,'annual Consensus'!$B$4:$B$210,0),MATCH('per month Consensus'!DA$4,'annual Consensus'!$C$3:$AE$3,0))),"",INDEX('annual Consensus'!$C$4:$AE$210,MATCH('per month Consensus'!$CE134,'annual Consensus'!$B$4:$B$210,0),MATCH('per month Consensus'!DA$4,'annual Consensus'!$C$3:$AE$3,0)))</f>
        <v>0</v>
      </c>
      <c r="DB134" s="18">
        <f>IF(ISNA(INDEX('annual Consensus'!$C$4:$AE$210,MATCH('per month Consensus'!$CE134,'annual Consensus'!$B$4:$B$210,0),MATCH('per month Consensus'!DB$4,'annual Consensus'!$C$3:$AE$3,0))),"",INDEX('annual Consensus'!$C$4:$AE$210,MATCH('per month Consensus'!$CE134,'annual Consensus'!$B$4:$B$210,0),MATCH('per month Consensus'!DB$4,'annual Consensus'!$C$3:$AE$3,0)))</f>
        <v>1.6031458333333339</v>
      </c>
      <c r="DC134" s="18">
        <f>IF(ISNA(INDEX('annual Consensus'!$C$4:$AE$210,MATCH('per month Consensus'!$CE134,'annual Consensus'!$B$4:$B$210,0),MATCH('per month Consensus'!DC$4,'annual Consensus'!$C$3:$AE$3,0))),"",INDEX('annual Consensus'!$C$4:$AE$210,MATCH('per month Consensus'!$CE134,'annual Consensus'!$B$4:$B$210,0),MATCH('per month Consensus'!DC$4,'annual Consensus'!$C$3:$AE$3,0)))</f>
        <v>0</v>
      </c>
      <c r="DD134" s="18">
        <f>IF(ISNA(INDEX('annual Consensus'!$C$4:$AE$210,MATCH('per month Consensus'!$CE134,'annual Consensus'!$B$4:$B$210,0),MATCH('per month Consensus'!DD$4,'annual Consensus'!$C$3:$AE$3,0))),"",INDEX('annual Consensus'!$C$4:$AE$210,MATCH('per month Consensus'!$CE134,'annual Consensus'!$B$4:$B$210,0),MATCH('per month Consensus'!DD$4,'annual Consensus'!$C$3:$AE$3,0)))</f>
        <v>0</v>
      </c>
      <c r="DE134" s="18">
        <f>IF(ISNA(INDEX('annual Consensus'!$C$4:$AE$210,MATCH('per month Consensus'!$CE134,'annual Consensus'!$B$4:$B$210,0),MATCH('per month Consensus'!DE$4,'annual Consensus'!$C$3:$AE$3,0))),"",INDEX('annual Consensus'!$C$4:$AE$210,MATCH('per month Consensus'!$CE134,'annual Consensus'!$B$4:$B$210,0),MATCH('per month Consensus'!DE$4,'annual Consensus'!$C$3:$AE$3,0)))</f>
        <v>0</v>
      </c>
      <c r="DF134" s="18">
        <f>IF(ISNA(INDEX('annual Consensus'!$C$4:$AE$210,MATCH('per month Consensus'!$CE134,'annual Consensus'!$B$4:$B$210,0),MATCH('per month Consensus'!DF$4,'annual Consensus'!$C$3:$AE$3,0))),"",INDEX('annual Consensus'!$C$4:$AE$210,MATCH('per month Consensus'!$CE134,'annual Consensus'!$B$4:$B$210,0),MATCH('per month Consensus'!DF$4,'annual Consensus'!$C$3:$AE$3,0)))</f>
        <v>1.823100649350649</v>
      </c>
      <c r="DG134" s="18">
        <f>IF(ISNA(INDEX('annual Consensus'!$C$4:$AE$210,MATCH('per month Consensus'!$CE134,'annual Consensus'!$B$4:$B$210,0),MATCH('per month Consensus'!DG$4,'annual Consensus'!$C$3:$AE$3,0))),"",INDEX('annual Consensus'!$C$4:$AE$210,MATCH('per month Consensus'!$CE134,'annual Consensus'!$B$4:$B$210,0),MATCH('per month Consensus'!DG$4,'annual Consensus'!$C$3:$AE$3,0)))</f>
        <v>0</v>
      </c>
      <c r="DH134" s="18">
        <f>IF(ISNA(INDEX('annual Consensus'!$C$4:$AE$210,MATCH('per month Consensus'!$CE134,'annual Consensus'!$B$4:$B$210,0),MATCH('per month Consensus'!DH$4,'annual Consensus'!$C$3:$AE$3,0))),"",INDEX('annual Consensus'!$C$4:$AE$210,MATCH('per month Consensus'!$CE134,'annual Consensus'!$B$4:$B$210,0),MATCH('per month Consensus'!DH$4,'annual Consensus'!$C$3:$AE$3,0)))</f>
        <v>0</v>
      </c>
      <c r="DI134" s="18">
        <f>IF(ISNA(INDEX('annual Consensus'!$C$4:$AE$210,MATCH('per month Consensus'!$CE134,'annual Consensus'!$B$4:$B$210,0),MATCH('per month Consensus'!DI$4,'annual Consensus'!$C$3:$AE$3,0))),"",INDEX('annual Consensus'!$C$4:$AE$210,MATCH('per month Consensus'!$CE134,'annual Consensus'!$B$4:$B$210,0),MATCH('per month Consensus'!DI$4,'annual Consensus'!$C$3:$AE$3,0)))</f>
        <v>0</v>
      </c>
      <c r="DJ134" s="18">
        <f>IF(ISNA(INDEX('annual Consensus'!$C$4:$AE$210,MATCH('per month Consensus'!$CE134,'annual Consensus'!$B$4:$B$210,0),MATCH('per month Consensus'!DJ$4,'annual Consensus'!$C$3:$AE$3,0))),"",INDEX('annual Consensus'!$C$4:$AE$210,MATCH('per month Consensus'!$CE134,'annual Consensus'!$B$4:$B$210,0),MATCH('per month Consensus'!DJ$4,'annual Consensus'!$C$3:$AE$3,0)))</f>
        <v>1.929078571428571</v>
      </c>
      <c r="DK134" s="18">
        <f>IF(ISNA(INDEX('annual Consensus'!$C$4:$AE$210,MATCH('per month Consensus'!$CE134,'annual Consensus'!$B$4:$B$210,0),MATCH('per month Consensus'!DK$4,'annual Consensus'!$C$3:$AE$3,0))),"",INDEX('annual Consensus'!$C$4:$AE$210,MATCH('per month Consensus'!$CE134,'annual Consensus'!$B$4:$B$210,0),MATCH('per month Consensus'!DK$4,'annual Consensus'!$C$3:$AE$3,0)))</f>
        <v>0</v>
      </c>
      <c r="DL134" s="18">
        <f>IF(ISNA(INDEX('annual Consensus'!$C$4:$AE$210,MATCH('per month Consensus'!$CE134,'annual Consensus'!$B$4:$B$210,0),MATCH('per month Consensus'!DL$4,'annual Consensus'!$C$3:$AE$3,0))),"",INDEX('annual Consensus'!$C$4:$AE$210,MATCH('per month Consensus'!$CE134,'annual Consensus'!$B$4:$B$210,0),MATCH('per month Consensus'!DL$4,'annual Consensus'!$C$3:$AE$3,0)))</f>
        <v>0</v>
      </c>
      <c r="DM134" s="18">
        <f>IF(ISNA(INDEX('annual Consensus'!$C$4:$AE$210,MATCH('per month Consensus'!$CE134,'annual Consensus'!$B$4:$B$210,0),MATCH('per month Consensus'!DM$4,'annual Consensus'!$C$3:$AE$3,0))),"",INDEX('annual Consensus'!$C$4:$AE$210,MATCH('per month Consensus'!$CE134,'annual Consensus'!$B$4:$B$210,0),MATCH('per month Consensus'!DM$4,'annual Consensus'!$C$3:$AE$3,0)))</f>
        <v>0</v>
      </c>
      <c r="DN134" s="18">
        <f>IF(ISNA(INDEX('annual Consensus'!$C$4:$AE$210,MATCH('per month Consensus'!$CE134,'annual Consensus'!$B$4:$B$210,0),MATCH('per month Consensus'!DN$4,'annual Consensus'!$C$3:$AE$3,0))),"",INDEX('annual Consensus'!$C$4:$AE$210,MATCH('per month Consensus'!$CE134,'annual Consensus'!$B$4:$B$210,0),MATCH('per month Consensus'!DN$4,'annual Consensus'!$C$3:$AE$3,0)))</f>
        <v>1.9524087301587301</v>
      </c>
      <c r="DO134" s="18">
        <f>IF(ISNA(INDEX('annual Consensus'!$C$4:$AE$210,MATCH('per month Consensus'!$CE134,'annual Consensus'!$B$4:$B$210,0),MATCH('per month Consensus'!DO$4,'annual Consensus'!$C$3:$AE$3,0))),"",INDEX('annual Consensus'!$C$4:$AE$210,MATCH('per month Consensus'!$CE134,'annual Consensus'!$B$4:$B$210,0),MATCH('per month Consensus'!DO$4,'annual Consensus'!$C$3:$AE$3,0)))</f>
        <v>0</v>
      </c>
      <c r="DR134" s="18">
        <f t="shared" ref="DR134:DR197" si="70">IF(CM134=0,"",CM134)</f>
        <v>0.43849419243256582</v>
      </c>
      <c r="DS134" s="18" t="str">
        <f t="shared" ref="DS134:DS197" si="71">IF(CN134=0,"",CN134)</f>
        <v/>
      </c>
      <c r="DT134" s="18" t="str">
        <f t="shared" ref="DT134:DT197" si="72">IF(CO134=0,"",CO134)</f>
        <v/>
      </c>
      <c r="DU134" s="18" t="str">
        <f t="shared" ref="DU134:DU197" si="73">IF(CP134=0,"",CP134)</f>
        <v/>
      </c>
      <c r="DV134" s="18" t="str">
        <f t="shared" ref="DV134:DV197" si="74">IF(CQ134=0,"",CQ134)</f>
        <v/>
      </c>
      <c r="DW134" s="18" t="str">
        <f t="shared" ref="DW134:DW197" si="75">IF(CR134=0,"",CR134)</f>
        <v/>
      </c>
      <c r="DX134" s="18" t="str">
        <f t="shared" ref="DX134:DX197" si="76">IF(CS134=0,"",CS134)</f>
        <v/>
      </c>
      <c r="DY134" s="18" t="str">
        <f t="shared" ref="DY134:DY197" si="77">IF(CT134=0,"",CT134)</f>
        <v/>
      </c>
      <c r="DZ134" s="18" t="str">
        <f t="shared" ref="DZ134:DZ197" si="78">IF(CU134=0,"",CU134)</f>
        <v/>
      </c>
      <c r="EA134" s="18">
        <f t="shared" ref="EA134:EA197" si="79">IF(CV134=0,"",CV134)</f>
        <v>1.275798351409017</v>
      </c>
      <c r="EB134" s="18" t="str">
        <f t="shared" ref="EB134:EB197" si="80">IF(CW134=0,"",CW134)</f>
        <v/>
      </c>
      <c r="EC134" s="18" t="str">
        <f t="shared" ref="EC134:EC197" si="81">IF(CX134=0,"",CX134)</f>
        <v/>
      </c>
      <c r="ED134" s="18" t="str">
        <f t="shared" ref="ED134:ED197" si="82">IF(CY134=0,"",CY134)</f>
        <v/>
      </c>
      <c r="EE134" s="18" t="str">
        <f t="shared" ref="EE134:EE197" si="83">IF(CZ134=0,"",CZ134)</f>
        <v/>
      </c>
      <c r="EF134" s="18" t="str">
        <f t="shared" ref="EF134:EF197" si="84">IF(DA134=0,"",DA134)</f>
        <v/>
      </c>
      <c r="EG134" s="18">
        <f t="shared" ref="EG134:EG197" si="85">IF(DB134=0,"",DB134)</f>
        <v>1.6031458333333339</v>
      </c>
      <c r="EH134" s="18" t="str">
        <f t="shared" ref="EH134:EH197" si="86">IF(DC134=0,"",DC134)</f>
        <v/>
      </c>
      <c r="EI134" s="18" t="str">
        <f t="shared" ref="EI134:EI197" si="87">IF(DD134=0,"",DD134)</f>
        <v/>
      </c>
      <c r="EJ134" s="18" t="str">
        <f t="shared" ref="EJ134:EJ197" si="88">IF(DE134=0,"",DE134)</f>
        <v/>
      </c>
      <c r="EK134" s="18">
        <f t="shared" ref="EK134:EK197" si="89">IF(DF134=0,"",DF134)</f>
        <v>1.823100649350649</v>
      </c>
      <c r="EL134" s="18" t="str">
        <f t="shared" ref="EL134:EL197" si="90">IF(DG134=0,"",DG134)</f>
        <v/>
      </c>
      <c r="EM134" s="18" t="str">
        <f t="shared" ref="EM134:EM197" si="91">IF(DH134=0,"",DH134)</f>
        <v/>
      </c>
      <c r="EN134" s="18" t="str">
        <f t="shared" ref="EN134:EN197" si="92">IF(DI134=0,"",DI134)</f>
        <v/>
      </c>
      <c r="EO134" s="18">
        <f t="shared" ref="EO134:EO197" si="93">IF(DJ134=0,"",DJ134)</f>
        <v>1.929078571428571</v>
      </c>
      <c r="EP134" s="18" t="str">
        <f t="shared" ref="EP134:EP197" si="94">IF(DK134=0,"",DK134)</f>
        <v/>
      </c>
      <c r="EQ134" s="18" t="str">
        <f t="shared" ref="EQ134:EQ197" si="95">IF(DL134=0,"",DL134)</f>
        <v/>
      </c>
      <c r="ER134" s="18" t="str">
        <f t="shared" ref="ER134:ER197" si="96">IF(DM134=0,"",DM134)</f>
        <v/>
      </c>
      <c r="ES134" s="18">
        <f t="shared" ref="ES134:ES197" si="97">IF(DN134=0,"",DN134)</f>
        <v>1.9524087301587301</v>
      </c>
      <c r="ET134" s="18" t="str">
        <f t="shared" ref="ET134:ET197" si="98">IF(DO134=0,"",DO134)</f>
        <v/>
      </c>
      <c r="EV134" s="86">
        <v>39904</v>
      </c>
      <c r="EW134" s="57">
        <f>IF(ISNA(VLOOKUP('per month Consensus'!$EV134,'5y averages Consensus'!$AG$9:$AK$36,'per month Consensus'!EW$2,FALSE)),"",VLOOKUP('per month Consensus'!$EV134,'5y averages Consensus'!$AG$9:$AK$36,'per month Consensus'!EW$2,FALSE))</f>
        <v>0</v>
      </c>
      <c r="EX134" s="48">
        <f>IF(ISNA(VLOOKUP('per month Consensus'!$EV134,'5y averages Consensus'!$AG$9:$AK$36,'per month Consensus'!EX$2,FALSE)),"",VLOOKUP('per month Consensus'!$EV134,'5y averages Consensus'!$AG$9:$AK$36,'per month Consensus'!EX$2,FALSE))</f>
        <v>0</v>
      </c>
      <c r="EY134" s="48">
        <f>IF(ISNA(VLOOKUP('per month Consensus'!$EV134,'5y averages Consensus'!$AG$9:$AK$36,'per month Consensus'!EY$2,FALSE)),"",VLOOKUP('per month Consensus'!$EV134,'5y averages Consensus'!$AG$9:$AK$36,'per month Consensus'!EY$2,FALSE))</f>
        <v>0</v>
      </c>
      <c r="EZ134" s="49">
        <f>IF(ISNA(VLOOKUP('per month Consensus'!$EV134,'5y averages Consensus'!$AG$9:$AK$36,'per month Consensus'!EZ$2,FALSE)),"",VLOOKUP('per month Consensus'!$EV134,'5y averages Consensus'!$AG$9:$AK$36,'per month Consensus'!EZ$2,FALSE))</f>
        <v>1.9281250000000001</v>
      </c>
      <c r="FB134" s="53" t="str">
        <f t="shared" ref="FB134:FB197" si="99">IF(EW134=0,"",EW134)</f>
        <v/>
      </c>
      <c r="FC134" s="18" t="str">
        <f t="shared" ref="FC134:FC197" si="100">IF(EX134=0,"",EX134)</f>
        <v/>
      </c>
      <c r="FD134" s="18" t="str">
        <f t="shared" ref="FD134:FD197" si="101">IF(EY134=0,"",EY134)</f>
        <v/>
      </c>
      <c r="FE134" s="18">
        <f t="shared" ref="FE134:FE197" si="102">IF(EZ134=0,"",EZ134)</f>
        <v>1.9281250000000001</v>
      </c>
    </row>
    <row r="135" spans="2:161" x14ac:dyDescent="0.25">
      <c r="B135" s="22">
        <v>41821</v>
      </c>
      <c r="C135" s="18">
        <f>VLOOKUP($B135,'Data Consensus annual'!$BH$9:$BN$215,'per month Consensus'!C$1, FALSE)</f>
        <v>0.65067714150924749</v>
      </c>
      <c r="D135" s="18">
        <f>VLOOKUP($B135,'Data Consensus annual'!$BH$9:$BN$215,'per month Consensus'!D$1, FALSE)</f>
        <v>1.1564857971799529</v>
      </c>
      <c r="E135" s="18">
        <f>VLOOKUP($B135,'Data Consensus annual'!$BH$9:$BN$215,'per month Consensus'!E$1, FALSE)</f>
        <v>1.4274744578903631</v>
      </c>
      <c r="F135" s="18">
        <f>VLOOKUP($B135,'Data Consensus annual'!$BH$9:$BN$215,'per month Consensus'!F$1, FALSE)</f>
        <v>1.5841743246215889</v>
      </c>
      <c r="G135" s="18">
        <f>VLOOKUP($B135,'Data Consensus annual'!$BH$9:$BN$215,'per month Consensus'!G$1, FALSE)</f>
        <v>1.690593808446027</v>
      </c>
      <c r="H135" s="18">
        <f>VLOOKUP($B135,'Data Consensus annual'!$BH$9:$BN$215,'per month Consensus'!H$1, FALSE)</f>
        <v>1.7507009401752871</v>
      </c>
      <c r="I135" s="5"/>
      <c r="J135" s="27"/>
      <c r="K135" s="5"/>
      <c r="L135" s="5"/>
      <c r="M135" s="5"/>
      <c r="N135" s="5"/>
      <c r="CE135" s="14">
        <v>39934</v>
      </c>
      <c r="CF135" s="18" t="str">
        <f>IF(ISNA(VLOOKUP($CE135,'quarters Consensus'!$FV$9:$GC$60,'per month Consensus'!J$1,FALSE)),"",VLOOKUP($CE135,'quarters Consensus'!$FV$9:$GC$60,'per month Consensus'!J$1,FALSE))</f>
        <v/>
      </c>
      <c r="CG135" s="18" t="str">
        <f>IF(ISNA(VLOOKUP($CE135,'quarters Consensus'!$FV$9:$GC$60,'per month Consensus'!K$1,FALSE)),"",VLOOKUP($CE135,'quarters Consensus'!$FV$9:$GC$60,'per month Consensus'!K$1,FALSE))</f>
        <v/>
      </c>
      <c r="CH135" s="18" t="str">
        <f>IF(ISNA(VLOOKUP($CE135,'quarters Consensus'!$FV$9:$GC$60,'per month Consensus'!L$1,FALSE)),"",VLOOKUP($CE135,'quarters Consensus'!$FV$9:$GC$60,'per month Consensus'!L$1,FALSE))</f>
        <v/>
      </c>
      <c r="CI135" s="18" t="str">
        <f>IF(ISNA(VLOOKUP($CE135,'quarters Consensus'!$FV$9:$GC$60,'per month Consensus'!M$1,FALSE)),"",VLOOKUP($CE135,'quarters Consensus'!$FV$9:$GC$60,'per month Consensus'!M$1,FALSE))</f>
        <v/>
      </c>
      <c r="CJ135" s="18" t="str">
        <f>IF(ISNA(VLOOKUP($CE135,'quarters Consensus'!$FV$9:$GC$60,'per month Consensus'!N$1,FALSE)),"",VLOOKUP($CE135,'quarters Consensus'!$FV$9:$GC$60,'per month Consensus'!N$1,FALSE))</f>
        <v/>
      </c>
      <c r="CK135" s="18" t="str">
        <f>IF(ISNA(VLOOKUP($CE135,'quarters Consensus'!$FV$9:$GC$60,'per month Consensus'!O$1,FALSE)),"",VLOOKUP($CE135,'quarters Consensus'!$FV$9:$GC$60,'per month Consensus'!O$1,FALSE))</f>
        <v/>
      </c>
      <c r="CL135" s="18" t="str">
        <f>IF(ISNA(VLOOKUP($CE135,'quarters Consensus'!$FV$9:$GC$60,'per month Consensus'!P$1,FALSE)),"",VLOOKUP($CE135,'quarters Consensus'!$FV$9:$GC$60,'per month Consensus'!P$1,FALSE))</f>
        <v/>
      </c>
      <c r="CM135" s="18">
        <f>IF(ISNA(INDEX('annual Consensus'!$C$4:$AE$210,MATCH('per month Consensus'!$CE135,'annual Consensus'!$B$4:$B$210,0),MATCH('per month Consensus'!CM$4,'annual Consensus'!$C$3:$AE$3,0))),"",INDEX('annual Consensus'!$C$4:$AE$210,MATCH('per month Consensus'!$CE135,'annual Consensus'!$B$4:$B$210,0),MATCH('per month Consensus'!CM$4,'annual Consensus'!$C$3:$AE$3,0)))</f>
        <v>0.38483427638161766</v>
      </c>
      <c r="CN135" s="18">
        <f>IF(ISNA(INDEX('annual Consensus'!$C$4:$AE$210,MATCH('per month Consensus'!$CE135,'annual Consensus'!$B$4:$B$210,0),MATCH('per month Consensus'!CN$4,'annual Consensus'!$C$3:$AE$3,0))),"",INDEX('annual Consensus'!$C$4:$AE$210,MATCH('per month Consensus'!$CE135,'annual Consensus'!$B$4:$B$210,0),MATCH('per month Consensus'!CN$4,'annual Consensus'!$C$3:$AE$3,0)))</f>
        <v>0</v>
      </c>
      <c r="CO135" s="18">
        <f>IF(ISNA(INDEX('annual Consensus'!$C$4:$AE$210,MATCH('per month Consensus'!$CE135,'annual Consensus'!$B$4:$B$210,0),MATCH('per month Consensus'!CO$4,'annual Consensus'!$C$3:$AE$3,0))),"",INDEX('annual Consensus'!$C$4:$AE$210,MATCH('per month Consensus'!$CE135,'annual Consensus'!$B$4:$B$210,0),MATCH('per month Consensus'!CO$4,'annual Consensus'!$C$3:$AE$3,0)))</f>
        <v>0</v>
      </c>
      <c r="CP135" s="18">
        <f>IF(ISNA(INDEX('annual Consensus'!$C$4:$AE$210,MATCH('per month Consensus'!$CE135,'annual Consensus'!$B$4:$B$210,0),MATCH('per month Consensus'!CP$4,'annual Consensus'!$C$3:$AE$3,0))),"",INDEX('annual Consensus'!$C$4:$AE$210,MATCH('per month Consensus'!$CE135,'annual Consensus'!$B$4:$B$210,0),MATCH('per month Consensus'!CP$4,'annual Consensus'!$C$3:$AE$3,0)))</f>
        <v>0</v>
      </c>
      <c r="CQ135" s="18">
        <f>IF(ISNA(INDEX('annual Consensus'!$C$4:$AE$210,MATCH('per month Consensus'!$CE135,'annual Consensus'!$B$4:$B$210,0),MATCH('per month Consensus'!CQ$4,'annual Consensus'!$C$3:$AE$3,0))),"",INDEX('annual Consensus'!$C$4:$AE$210,MATCH('per month Consensus'!$CE135,'annual Consensus'!$B$4:$B$210,0),MATCH('per month Consensus'!CQ$4,'annual Consensus'!$C$3:$AE$3,0)))</f>
        <v>0</v>
      </c>
      <c r="CR135" s="18">
        <f>IF(ISNA(INDEX('annual Consensus'!$C$4:$AE$210,MATCH('per month Consensus'!$CE135,'annual Consensus'!$B$4:$B$210,0),MATCH('per month Consensus'!CR$4,'annual Consensus'!$C$3:$AE$3,0))),"",INDEX('annual Consensus'!$C$4:$AE$210,MATCH('per month Consensus'!$CE135,'annual Consensus'!$B$4:$B$210,0),MATCH('per month Consensus'!CR$4,'annual Consensus'!$C$3:$AE$3,0)))</f>
        <v>0</v>
      </c>
      <c r="CS135" s="18">
        <f>IF(ISNA(INDEX('annual Consensus'!$C$4:$AE$210,MATCH('per month Consensus'!$CE135,'annual Consensus'!$B$4:$B$210,0),MATCH('per month Consensus'!CS$4,'annual Consensus'!$C$3:$AE$3,0))),"",INDEX('annual Consensus'!$C$4:$AE$210,MATCH('per month Consensus'!$CE135,'annual Consensus'!$B$4:$B$210,0),MATCH('per month Consensus'!CS$4,'annual Consensus'!$C$3:$AE$3,0)))</f>
        <v>0</v>
      </c>
      <c r="CT135" s="18">
        <f>IF(ISNA(INDEX('annual Consensus'!$C$4:$AE$210,MATCH('per month Consensus'!$CE135,'annual Consensus'!$B$4:$B$210,0),MATCH('per month Consensus'!CT$4,'annual Consensus'!$C$3:$AE$3,0))),"",INDEX('annual Consensus'!$C$4:$AE$210,MATCH('per month Consensus'!$CE135,'annual Consensus'!$B$4:$B$210,0),MATCH('per month Consensus'!CT$4,'annual Consensus'!$C$3:$AE$3,0)))</f>
        <v>0</v>
      </c>
      <c r="CU135" s="18">
        <f>IF(ISNA(INDEX('annual Consensus'!$C$4:$AE$210,MATCH('per month Consensus'!$CE135,'annual Consensus'!$B$4:$B$210,0),MATCH('per month Consensus'!CU$4,'annual Consensus'!$C$3:$AE$3,0))),"",INDEX('annual Consensus'!$C$4:$AE$210,MATCH('per month Consensus'!$CE135,'annual Consensus'!$B$4:$B$210,0),MATCH('per month Consensus'!CU$4,'annual Consensus'!$C$3:$AE$3,0)))</f>
        <v>1.2174106305800489</v>
      </c>
      <c r="CV135" s="18">
        <f>IF(ISNA(INDEX('annual Consensus'!$C$4:$AE$210,MATCH('per month Consensus'!$CE135,'annual Consensus'!$B$4:$B$210,0),MATCH('per month Consensus'!CV$4,'annual Consensus'!$C$3:$AE$3,0))),"",INDEX('annual Consensus'!$C$4:$AE$210,MATCH('per month Consensus'!$CE135,'annual Consensus'!$B$4:$B$210,0),MATCH('per month Consensus'!CV$4,'annual Consensus'!$C$3:$AE$3,0)))</f>
        <v>0</v>
      </c>
      <c r="CW135" s="18">
        <f>IF(ISNA(INDEX('annual Consensus'!$C$4:$AE$210,MATCH('per month Consensus'!$CE135,'annual Consensus'!$B$4:$B$210,0),MATCH('per month Consensus'!CW$4,'annual Consensus'!$C$3:$AE$3,0))),"",INDEX('annual Consensus'!$C$4:$AE$210,MATCH('per month Consensus'!$CE135,'annual Consensus'!$B$4:$B$210,0),MATCH('per month Consensus'!CW$4,'annual Consensus'!$C$3:$AE$3,0)))</f>
        <v>0</v>
      </c>
      <c r="CX135" s="18">
        <f>IF(ISNA(INDEX('annual Consensus'!$C$4:$AE$210,MATCH('per month Consensus'!$CE135,'annual Consensus'!$B$4:$B$210,0),MATCH('per month Consensus'!CX$4,'annual Consensus'!$C$3:$AE$3,0))),"",INDEX('annual Consensus'!$C$4:$AE$210,MATCH('per month Consensus'!$CE135,'annual Consensus'!$B$4:$B$210,0),MATCH('per month Consensus'!CX$4,'annual Consensus'!$C$3:$AE$3,0)))</f>
        <v>0</v>
      </c>
      <c r="CY135" s="18">
        <f>IF(ISNA(INDEX('annual Consensus'!$C$4:$AE$210,MATCH('per month Consensus'!$CE135,'annual Consensus'!$B$4:$B$210,0),MATCH('per month Consensus'!CY$4,'annual Consensus'!$C$3:$AE$3,0))),"",INDEX('annual Consensus'!$C$4:$AE$210,MATCH('per month Consensus'!$CE135,'annual Consensus'!$B$4:$B$210,0),MATCH('per month Consensus'!CY$4,'annual Consensus'!$C$3:$AE$3,0)))</f>
        <v>0</v>
      </c>
      <c r="CZ135" s="18">
        <f>IF(ISNA(INDEX('annual Consensus'!$C$4:$AE$210,MATCH('per month Consensus'!$CE135,'annual Consensus'!$B$4:$B$210,0),MATCH('per month Consensus'!CZ$4,'annual Consensus'!$C$3:$AE$3,0))),"",INDEX('annual Consensus'!$C$4:$AE$210,MATCH('per month Consensus'!$CE135,'annual Consensus'!$B$4:$B$210,0),MATCH('per month Consensus'!CZ$4,'annual Consensus'!$C$3:$AE$3,0)))</f>
        <v>0</v>
      </c>
      <c r="DA135" s="18">
        <f>IF(ISNA(INDEX('annual Consensus'!$C$4:$AE$210,MATCH('per month Consensus'!$CE135,'annual Consensus'!$B$4:$B$210,0),MATCH('per month Consensus'!DA$4,'annual Consensus'!$C$3:$AE$3,0))),"",INDEX('annual Consensus'!$C$4:$AE$210,MATCH('per month Consensus'!$CE135,'annual Consensus'!$B$4:$B$210,0),MATCH('per month Consensus'!DA$4,'annual Consensus'!$C$3:$AE$3,0)))</f>
        <v>0</v>
      </c>
      <c r="DB135" s="18">
        <f>IF(ISNA(INDEX('annual Consensus'!$C$4:$AE$210,MATCH('per month Consensus'!$CE135,'annual Consensus'!$B$4:$B$210,0),MATCH('per month Consensus'!DB$4,'annual Consensus'!$C$3:$AE$3,0))),"",INDEX('annual Consensus'!$C$4:$AE$210,MATCH('per month Consensus'!$CE135,'annual Consensus'!$B$4:$B$210,0),MATCH('per month Consensus'!DB$4,'annual Consensus'!$C$3:$AE$3,0)))</f>
        <v>0</v>
      </c>
      <c r="DC135" s="18">
        <f>IF(ISNA(INDEX('annual Consensus'!$C$4:$AE$210,MATCH('per month Consensus'!$CE135,'annual Consensus'!$B$4:$B$210,0),MATCH('per month Consensus'!DC$4,'annual Consensus'!$C$3:$AE$3,0))),"",INDEX('annual Consensus'!$C$4:$AE$210,MATCH('per month Consensus'!$CE135,'annual Consensus'!$B$4:$B$210,0),MATCH('per month Consensus'!DC$4,'annual Consensus'!$C$3:$AE$3,0)))</f>
        <v>0</v>
      </c>
      <c r="DD135" s="18">
        <f>IF(ISNA(INDEX('annual Consensus'!$C$4:$AE$210,MATCH('per month Consensus'!$CE135,'annual Consensus'!$B$4:$B$210,0),MATCH('per month Consensus'!DD$4,'annual Consensus'!$C$3:$AE$3,0))),"",INDEX('annual Consensus'!$C$4:$AE$210,MATCH('per month Consensus'!$CE135,'annual Consensus'!$B$4:$B$210,0),MATCH('per month Consensus'!DD$4,'annual Consensus'!$C$3:$AE$3,0)))</f>
        <v>0</v>
      </c>
      <c r="DE135" s="18">
        <f>IF(ISNA(INDEX('annual Consensus'!$C$4:$AE$210,MATCH('per month Consensus'!$CE135,'annual Consensus'!$B$4:$B$210,0),MATCH('per month Consensus'!DE$4,'annual Consensus'!$C$3:$AE$3,0))),"",INDEX('annual Consensus'!$C$4:$AE$210,MATCH('per month Consensus'!$CE135,'annual Consensus'!$B$4:$B$210,0),MATCH('per month Consensus'!DE$4,'annual Consensus'!$C$3:$AE$3,0)))</f>
        <v>0</v>
      </c>
      <c r="DF135" s="18">
        <f>IF(ISNA(INDEX('annual Consensus'!$C$4:$AE$210,MATCH('per month Consensus'!$CE135,'annual Consensus'!$B$4:$B$210,0),MATCH('per month Consensus'!DF$4,'annual Consensus'!$C$3:$AE$3,0))),"",INDEX('annual Consensus'!$C$4:$AE$210,MATCH('per month Consensus'!$CE135,'annual Consensus'!$B$4:$B$210,0),MATCH('per month Consensus'!DF$4,'annual Consensus'!$C$3:$AE$3,0)))</f>
        <v>0</v>
      </c>
      <c r="DG135" s="18">
        <f>IF(ISNA(INDEX('annual Consensus'!$C$4:$AE$210,MATCH('per month Consensus'!$CE135,'annual Consensus'!$B$4:$B$210,0),MATCH('per month Consensus'!DG$4,'annual Consensus'!$C$3:$AE$3,0))),"",INDEX('annual Consensus'!$C$4:$AE$210,MATCH('per month Consensus'!$CE135,'annual Consensus'!$B$4:$B$210,0),MATCH('per month Consensus'!DG$4,'annual Consensus'!$C$3:$AE$3,0)))</f>
        <v>0</v>
      </c>
      <c r="DH135" s="18">
        <f>IF(ISNA(INDEX('annual Consensus'!$C$4:$AE$210,MATCH('per month Consensus'!$CE135,'annual Consensus'!$B$4:$B$210,0),MATCH('per month Consensus'!DH$4,'annual Consensus'!$C$3:$AE$3,0))),"",INDEX('annual Consensus'!$C$4:$AE$210,MATCH('per month Consensus'!$CE135,'annual Consensus'!$B$4:$B$210,0),MATCH('per month Consensus'!DH$4,'annual Consensus'!$C$3:$AE$3,0)))</f>
        <v>0</v>
      </c>
      <c r="DI135" s="18">
        <f>IF(ISNA(INDEX('annual Consensus'!$C$4:$AE$210,MATCH('per month Consensus'!$CE135,'annual Consensus'!$B$4:$B$210,0),MATCH('per month Consensus'!DI$4,'annual Consensus'!$C$3:$AE$3,0))),"",INDEX('annual Consensus'!$C$4:$AE$210,MATCH('per month Consensus'!$CE135,'annual Consensus'!$B$4:$B$210,0),MATCH('per month Consensus'!DI$4,'annual Consensus'!$C$3:$AE$3,0)))</f>
        <v>0</v>
      </c>
      <c r="DJ135" s="18">
        <f>IF(ISNA(INDEX('annual Consensus'!$C$4:$AE$210,MATCH('per month Consensus'!$CE135,'annual Consensus'!$B$4:$B$210,0),MATCH('per month Consensus'!DJ$4,'annual Consensus'!$C$3:$AE$3,0))),"",INDEX('annual Consensus'!$C$4:$AE$210,MATCH('per month Consensus'!$CE135,'annual Consensus'!$B$4:$B$210,0),MATCH('per month Consensus'!DJ$4,'annual Consensus'!$C$3:$AE$3,0)))</f>
        <v>0</v>
      </c>
      <c r="DK135" s="18">
        <f>IF(ISNA(INDEX('annual Consensus'!$C$4:$AE$210,MATCH('per month Consensus'!$CE135,'annual Consensus'!$B$4:$B$210,0),MATCH('per month Consensus'!DK$4,'annual Consensus'!$C$3:$AE$3,0))),"",INDEX('annual Consensus'!$C$4:$AE$210,MATCH('per month Consensus'!$CE135,'annual Consensus'!$B$4:$B$210,0),MATCH('per month Consensus'!DK$4,'annual Consensus'!$C$3:$AE$3,0)))</f>
        <v>0</v>
      </c>
      <c r="DL135" s="18">
        <f>IF(ISNA(INDEX('annual Consensus'!$C$4:$AE$210,MATCH('per month Consensus'!$CE135,'annual Consensus'!$B$4:$B$210,0),MATCH('per month Consensus'!DL$4,'annual Consensus'!$C$3:$AE$3,0))),"",INDEX('annual Consensus'!$C$4:$AE$210,MATCH('per month Consensus'!$CE135,'annual Consensus'!$B$4:$B$210,0),MATCH('per month Consensus'!DL$4,'annual Consensus'!$C$3:$AE$3,0)))</f>
        <v>0</v>
      </c>
      <c r="DM135" s="18">
        <f>IF(ISNA(INDEX('annual Consensus'!$C$4:$AE$210,MATCH('per month Consensus'!$CE135,'annual Consensus'!$B$4:$B$210,0),MATCH('per month Consensus'!DM$4,'annual Consensus'!$C$3:$AE$3,0))),"",INDEX('annual Consensus'!$C$4:$AE$210,MATCH('per month Consensus'!$CE135,'annual Consensus'!$B$4:$B$210,0),MATCH('per month Consensus'!DM$4,'annual Consensus'!$C$3:$AE$3,0)))</f>
        <v>0</v>
      </c>
      <c r="DN135" s="18">
        <f>IF(ISNA(INDEX('annual Consensus'!$C$4:$AE$210,MATCH('per month Consensus'!$CE135,'annual Consensus'!$B$4:$B$210,0),MATCH('per month Consensus'!DN$4,'annual Consensus'!$C$3:$AE$3,0))),"",INDEX('annual Consensus'!$C$4:$AE$210,MATCH('per month Consensus'!$CE135,'annual Consensus'!$B$4:$B$210,0),MATCH('per month Consensus'!DN$4,'annual Consensus'!$C$3:$AE$3,0)))</f>
        <v>0</v>
      </c>
      <c r="DO135" s="18">
        <f>IF(ISNA(INDEX('annual Consensus'!$C$4:$AE$210,MATCH('per month Consensus'!$CE135,'annual Consensus'!$B$4:$B$210,0),MATCH('per month Consensus'!DO$4,'annual Consensus'!$C$3:$AE$3,0))),"",INDEX('annual Consensus'!$C$4:$AE$210,MATCH('per month Consensus'!$CE135,'annual Consensus'!$B$4:$B$210,0),MATCH('per month Consensus'!DO$4,'annual Consensus'!$C$3:$AE$3,0)))</f>
        <v>0</v>
      </c>
      <c r="DR135" s="18">
        <f t="shared" si="70"/>
        <v>0.38483427638161766</v>
      </c>
      <c r="DS135" s="18" t="str">
        <f t="shared" si="71"/>
        <v/>
      </c>
      <c r="DT135" s="18" t="str">
        <f t="shared" si="72"/>
        <v/>
      </c>
      <c r="DU135" s="18" t="str">
        <f t="shared" si="73"/>
        <v/>
      </c>
      <c r="DV135" s="18" t="str">
        <f t="shared" si="74"/>
        <v/>
      </c>
      <c r="DW135" s="18" t="str">
        <f t="shared" si="75"/>
        <v/>
      </c>
      <c r="DX135" s="18" t="str">
        <f t="shared" si="76"/>
        <v/>
      </c>
      <c r="DY135" s="18" t="str">
        <f t="shared" si="77"/>
        <v/>
      </c>
      <c r="DZ135" s="18">
        <f t="shared" si="78"/>
        <v>1.2174106305800489</v>
      </c>
      <c r="EA135" s="18" t="str">
        <f t="shared" si="79"/>
        <v/>
      </c>
      <c r="EB135" s="18" t="str">
        <f t="shared" si="80"/>
        <v/>
      </c>
      <c r="EC135" s="18" t="str">
        <f t="shared" si="81"/>
        <v/>
      </c>
      <c r="ED135" s="18" t="str">
        <f t="shared" si="82"/>
        <v/>
      </c>
      <c r="EE135" s="18" t="str">
        <f t="shared" si="83"/>
        <v/>
      </c>
      <c r="EF135" s="18" t="str">
        <f t="shared" si="84"/>
        <v/>
      </c>
      <c r="EG135" s="18" t="str">
        <f t="shared" si="85"/>
        <v/>
      </c>
      <c r="EH135" s="18" t="str">
        <f t="shared" si="86"/>
        <v/>
      </c>
      <c r="EI135" s="18" t="str">
        <f t="shared" si="87"/>
        <v/>
      </c>
      <c r="EJ135" s="18" t="str">
        <f t="shared" si="88"/>
        <v/>
      </c>
      <c r="EK135" s="18" t="str">
        <f t="shared" si="89"/>
        <v/>
      </c>
      <c r="EL135" s="18" t="str">
        <f t="shared" si="90"/>
        <v/>
      </c>
      <c r="EM135" s="18" t="str">
        <f t="shared" si="91"/>
        <v/>
      </c>
      <c r="EN135" s="18" t="str">
        <f t="shared" si="92"/>
        <v/>
      </c>
      <c r="EO135" s="18" t="str">
        <f t="shared" si="93"/>
        <v/>
      </c>
      <c r="EP135" s="18" t="str">
        <f t="shared" si="94"/>
        <v/>
      </c>
      <c r="EQ135" s="18" t="str">
        <f t="shared" si="95"/>
        <v/>
      </c>
      <c r="ER135" s="18" t="str">
        <f t="shared" si="96"/>
        <v/>
      </c>
      <c r="ES135" s="18" t="str">
        <f t="shared" si="97"/>
        <v/>
      </c>
      <c r="ET135" s="18" t="str">
        <f t="shared" si="98"/>
        <v/>
      </c>
      <c r="EV135" s="86">
        <v>39934</v>
      </c>
      <c r="EW135" s="57" t="str">
        <f>IF(ISNA(VLOOKUP('per month Consensus'!$EV135,'5y averages Consensus'!$AG$9:$AK$36,'per month Consensus'!EW$2,FALSE)),"",VLOOKUP('per month Consensus'!$EV135,'5y averages Consensus'!$AG$9:$AK$36,'per month Consensus'!EW$2,FALSE))</f>
        <v/>
      </c>
      <c r="EX135" s="58" t="str">
        <f>IF(ISNA(VLOOKUP('per month Consensus'!$EV135,'5y averages Consensus'!$AG$9:$AK$36,'per month Consensus'!EX$2,FALSE)),"",VLOOKUP('per month Consensus'!$EV135,'5y averages Consensus'!$AG$9:$AK$36,'per month Consensus'!EX$2,FALSE))</f>
        <v/>
      </c>
      <c r="EY135" s="58" t="str">
        <f>IF(ISNA(VLOOKUP('per month Consensus'!$EV135,'5y averages Consensus'!$AG$9:$AK$36,'per month Consensus'!EY$2,FALSE)),"",VLOOKUP('per month Consensus'!$EV135,'5y averages Consensus'!$AG$9:$AK$36,'per month Consensus'!EY$2,FALSE))</f>
        <v/>
      </c>
      <c r="EZ135" s="59" t="str">
        <f>IF(ISNA(VLOOKUP('per month Consensus'!$EV135,'5y averages Consensus'!$AG$9:$AK$36,'per month Consensus'!EZ$2,FALSE)),"",VLOOKUP('per month Consensus'!$EV135,'5y averages Consensus'!$AG$9:$AK$36,'per month Consensus'!EZ$2,FALSE))</f>
        <v/>
      </c>
      <c r="FB135" s="53" t="str">
        <f t="shared" si="99"/>
        <v/>
      </c>
      <c r="FC135" s="18" t="str">
        <f t="shared" si="100"/>
        <v/>
      </c>
      <c r="FD135" s="18" t="str">
        <f t="shared" si="101"/>
        <v/>
      </c>
      <c r="FE135" s="18" t="str">
        <f t="shared" si="102"/>
        <v/>
      </c>
    </row>
    <row r="136" spans="2:161" x14ac:dyDescent="0.25">
      <c r="B136" s="22">
        <v>42186</v>
      </c>
      <c r="C136" s="18">
        <f>VLOOKUP($B136,'Data Consensus annual'!$BH$9:$BN$215,'per month Consensus'!C$1, FALSE)</f>
        <v>0.23856806947296302</v>
      </c>
      <c r="D136" s="18">
        <f>VLOOKUP($B136,'Data Consensus annual'!$BH$9:$BN$215,'per month Consensus'!D$1, FALSE)</f>
        <v>1.2862310171192017</v>
      </c>
      <c r="E136" s="18">
        <f>VLOOKUP($B136,'Data Consensus annual'!$BH$9:$BN$215,'per month Consensus'!E$1, FALSE)</f>
        <v>1.5354180411722711</v>
      </c>
      <c r="F136" s="18">
        <f>VLOOKUP($B136,'Data Consensus annual'!$BH$9:$BN$215,'per month Consensus'!F$1, FALSE)</f>
        <v>1.6380033245931933</v>
      </c>
      <c r="G136" s="18">
        <f>VLOOKUP($B136,'Data Consensus annual'!$BH$9:$BN$215,'per month Consensus'!G$1, FALSE)</f>
        <v>1.6263576441753218</v>
      </c>
      <c r="H136" s="18">
        <f>VLOOKUP($B136,'Data Consensus annual'!$BH$9:$BN$215,'per month Consensus'!H$1, FALSE)</f>
        <v>1.7434752206687203</v>
      </c>
      <c r="I136" s="5"/>
      <c r="J136" s="27"/>
      <c r="K136" s="5"/>
      <c r="L136" s="5"/>
      <c r="M136" s="5"/>
      <c r="N136" s="5"/>
      <c r="CE136" s="14">
        <v>39965</v>
      </c>
      <c r="CF136" s="18">
        <f>IF(ISNA(VLOOKUP($CE136,'quarters Consensus'!$FV$9:$GC$60,'per month Consensus'!J$1,FALSE)),"",VLOOKUP($CE136,'quarters Consensus'!$FV$9:$GC$60,'per month Consensus'!J$1,FALSE))</f>
        <v>-0.2</v>
      </c>
      <c r="CG136" s="18">
        <f>IF(ISNA(VLOOKUP($CE136,'quarters Consensus'!$FV$9:$GC$60,'per month Consensus'!K$1,FALSE)),"",VLOOKUP($CE136,'quarters Consensus'!$FV$9:$GC$60,'per month Consensus'!K$1,FALSE))</f>
        <v>0.6</v>
      </c>
      <c r="CH136" s="18">
        <f>IF(ISNA(VLOOKUP($CE136,'quarters Consensus'!$FV$9:$GC$60,'per month Consensus'!L$1,FALSE)),"",VLOOKUP($CE136,'quarters Consensus'!$FV$9:$GC$60,'per month Consensus'!L$1,FALSE))</f>
        <v>1.1000000000000001</v>
      </c>
      <c r="CI136" s="18">
        <f>IF(ISNA(VLOOKUP($CE136,'quarters Consensus'!$FV$9:$GC$60,'per month Consensus'!M$1,FALSE)),"",VLOOKUP($CE136,'quarters Consensus'!$FV$9:$GC$60,'per month Consensus'!M$1,FALSE))</f>
        <v>1.2</v>
      </c>
      <c r="CJ136" s="18">
        <f>IF(ISNA(VLOOKUP($CE136,'quarters Consensus'!$FV$9:$GC$60,'per month Consensus'!N$1,FALSE)),"",VLOOKUP($CE136,'quarters Consensus'!$FV$9:$GC$60,'per month Consensus'!N$1,FALSE))</f>
        <v>1.2</v>
      </c>
      <c r="CK136" s="18">
        <f>IF(ISNA(VLOOKUP($CE136,'quarters Consensus'!$FV$9:$GC$60,'per month Consensus'!O$1,FALSE)),"",VLOOKUP($CE136,'quarters Consensus'!$FV$9:$GC$60,'per month Consensus'!O$1,FALSE))</f>
        <v>1.3</v>
      </c>
      <c r="CL136" s="18"/>
      <c r="CM136" s="18">
        <f>IF(ISNA(INDEX('annual Consensus'!$C$4:$AE$210,MATCH('per month Consensus'!$CE136,'annual Consensus'!$B$4:$B$210,0),MATCH('per month Consensus'!CM$4,'annual Consensus'!$C$3:$AE$3,0))),"",INDEX('annual Consensus'!$C$4:$AE$210,MATCH('per month Consensus'!$CE136,'annual Consensus'!$B$4:$B$210,0),MATCH('per month Consensus'!CM$4,'annual Consensus'!$C$3:$AE$3,0)))</f>
        <v>0.38226455838735351</v>
      </c>
      <c r="CN136" s="18">
        <f>IF(ISNA(INDEX('annual Consensus'!$C$4:$AE$210,MATCH('per month Consensus'!$CE136,'annual Consensus'!$B$4:$B$210,0),MATCH('per month Consensus'!CN$4,'annual Consensus'!$C$3:$AE$3,0))),"",INDEX('annual Consensus'!$C$4:$AE$210,MATCH('per month Consensus'!$CE136,'annual Consensus'!$B$4:$B$210,0),MATCH('per month Consensus'!CN$4,'annual Consensus'!$C$3:$AE$3,0)))</f>
        <v>0</v>
      </c>
      <c r="CO136" s="18">
        <f>IF(ISNA(INDEX('annual Consensus'!$C$4:$AE$210,MATCH('per month Consensus'!$CE136,'annual Consensus'!$B$4:$B$210,0),MATCH('per month Consensus'!CO$4,'annual Consensus'!$C$3:$AE$3,0))),"",INDEX('annual Consensus'!$C$4:$AE$210,MATCH('per month Consensus'!$CE136,'annual Consensus'!$B$4:$B$210,0),MATCH('per month Consensus'!CO$4,'annual Consensus'!$C$3:$AE$3,0)))</f>
        <v>0</v>
      </c>
      <c r="CP136" s="18">
        <f>IF(ISNA(INDEX('annual Consensus'!$C$4:$AE$210,MATCH('per month Consensus'!$CE136,'annual Consensus'!$B$4:$B$210,0),MATCH('per month Consensus'!CP$4,'annual Consensus'!$C$3:$AE$3,0))),"",INDEX('annual Consensus'!$C$4:$AE$210,MATCH('per month Consensus'!$CE136,'annual Consensus'!$B$4:$B$210,0),MATCH('per month Consensus'!CP$4,'annual Consensus'!$C$3:$AE$3,0)))</f>
        <v>0</v>
      </c>
      <c r="CQ136" s="18">
        <f>IF(ISNA(INDEX('annual Consensus'!$C$4:$AE$210,MATCH('per month Consensus'!$CE136,'annual Consensus'!$B$4:$B$210,0),MATCH('per month Consensus'!CQ$4,'annual Consensus'!$C$3:$AE$3,0))),"",INDEX('annual Consensus'!$C$4:$AE$210,MATCH('per month Consensus'!$CE136,'annual Consensus'!$B$4:$B$210,0),MATCH('per month Consensus'!CQ$4,'annual Consensus'!$C$3:$AE$3,0)))</f>
        <v>0</v>
      </c>
      <c r="CR136" s="18">
        <f>IF(ISNA(INDEX('annual Consensus'!$C$4:$AE$210,MATCH('per month Consensus'!$CE136,'annual Consensus'!$B$4:$B$210,0),MATCH('per month Consensus'!CR$4,'annual Consensus'!$C$3:$AE$3,0))),"",INDEX('annual Consensus'!$C$4:$AE$210,MATCH('per month Consensus'!$CE136,'annual Consensus'!$B$4:$B$210,0),MATCH('per month Consensus'!CR$4,'annual Consensus'!$C$3:$AE$3,0)))</f>
        <v>0</v>
      </c>
      <c r="CS136" s="18">
        <f>IF(ISNA(INDEX('annual Consensus'!$C$4:$AE$210,MATCH('per month Consensus'!$CE136,'annual Consensus'!$B$4:$B$210,0),MATCH('per month Consensus'!CS$4,'annual Consensus'!$C$3:$AE$3,0))),"",INDEX('annual Consensus'!$C$4:$AE$210,MATCH('per month Consensus'!$CE136,'annual Consensus'!$B$4:$B$210,0),MATCH('per month Consensus'!CS$4,'annual Consensus'!$C$3:$AE$3,0)))</f>
        <v>0</v>
      </c>
      <c r="CT136" s="18">
        <f>IF(ISNA(INDEX('annual Consensus'!$C$4:$AE$210,MATCH('per month Consensus'!$CE136,'annual Consensus'!$B$4:$B$210,0),MATCH('per month Consensus'!CT$4,'annual Consensus'!$C$3:$AE$3,0))),"",INDEX('annual Consensus'!$C$4:$AE$210,MATCH('per month Consensus'!$CE136,'annual Consensus'!$B$4:$B$210,0),MATCH('per month Consensus'!CT$4,'annual Consensus'!$C$3:$AE$3,0)))</f>
        <v>1.2088903433808471</v>
      </c>
      <c r="CU136" s="18">
        <f>IF(ISNA(INDEX('annual Consensus'!$C$4:$AE$210,MATCH('per month Consensus'!$CE136,'annual Consensus'!$B$4:$B$210,0),MATCH('per month Consensus'!CU$4,'annual Consensus'!$C$3:$AE$3,0))),"",INDEX('annual Consensus'!$C$4:$AE$210,MATCH('per month Consensus'!$CE136,'annual Consensus'!$B$4:$B$210,0),MATCH('per month Consensus'!CU$4,'annual Consensus'!$C$3:$AE$3,0)))</f>
        <v>0</v>
      </c>
      <c r="CV136" s="18">
        <f>IF(ISNA(INDEX('annual Consensus'!$C$4:$AE$210,MATCH('per month Consensus'!$CE136,'annual Consensus'!$B$4:$B$210,0),MATCH('per month Consensus'!CV$4,'annual Consensus'!$C$3:$AE$3,0))),"",INDEX('annual Consensus'!$C$4:$AE$210,MATCH('per month Consensus'!$CE136,'annual Consensus'!$B$4:$B$210,0),MATCH('per month Consensus'!CV$4,'annual Consensus'!$C$3:$AE$3,0)))</f>
        <v>0</v>
      </c>
      <c r="CW136" s="18">
        <f>IF(ISNA(INDEX('annual Consensus'!$C$4:$AE$210,MATCH('per month Consensus'!$CE136,'annual Consensus'!$B$4:$B$210,0),MATCH('per month Consensus'!CW$4,'annual Consensus'!$C$3:$AE$3,0))),"",INDEX('annual Consensus'!$C$4:$AE$210,MATCH('per month Consensus'!$CE136,'annual Consensus'!$B$4:$B$210,0),MATCH('per month Consensus'!CW$4,'annual Consensus'!$C$3:$AE$3,0)))</f>
        <v>0</v>
      </c>
      <c r="CX136" s="18">
        <f>IF(ISNA(INDEX('annual Consensus'!$C$4:$AE$210,MATCH('per month Consensus'!$CE136,'annual Consensus'!$B$4:$B$210,0),MATCH('per month Consensus'!CX$4,'annual Consensus'!$C$3:$AE$3,0))),"",INDEX('annual Consensus'!$C$4:$AE$210,MATCH('per month Consensus'!$CE136,'annual Consensus'!$B$4:$B$210,0),MATCH('per month Consensus'!CX$4,'annual Consensus'!$C$3:$AE$3,0)))</f>
        <v>0</v>
      </c>
      <c r="CY136" s="18">
        <f>IF(ISNA(INDEX('annual Consensus'!$C$4:$AE$210,MATCH('per month Consensus'!$CE136,'annual Consensus'!$B$4:$B$210,0),MATCH('per month Consensus'!CY$4,'annual Consensus'!$C$3:$AE$3,0))),"",INDEX('annual Consensus'!$C$4:$AE$210,MATCH('per month Consensus'!$CE136,'annual Consensus'!$B$4:$B$210,0),MATCH('per month Consensus'!CY$4,'annual Consensus'!$C$3:$AE$3,0)))</f>
        <v>0</v>
      </c>
      <c r="CZ136" s="18">
        <f>IF(ISNA(INDEX('annual Consensus'!$C$4:$AE$210,MATCH('per month Consensus'!$CE136,'annual Consensus'!$B$4:$B$210,0),MATCH('per month Consensus'!CZ$4,'annual Consensus'!$C$3:$AE$3,0))),"",INDEX('annual Consensus'!$C$4:$AE$210,MATCH('per month Consensus'!$CE136,'annual Consensus'!$B$4:$B$210,0),MATCH('per month Consensus'!CZ$4,'annual Consensus'!$C$3:$AE$3,0)))</f>
        <v>0</v>
      </c>
      <c r="DA136" s="18">
        <f>IF(ISNA(INDEX('annual Consensus'!$C$4:$AE$210,MATCH('per month Consensus'!$CE136,'annual Consensus'!$B$4:$B$210,0),MATCH('per month Consensus'!DA$4,'annual Consensus'!$C$3:$AE$3,0))),"",INDEX('annual Consensus'!$C$4:$AE$210,MATCH('per month Consensus'!$CE136,'annual Consensus'!$B$4:$B$210,0),MATCH('per month Consensus'!DA$4,'annual Consensus'!$C$3:$AE$3,0)))</f>
        <v>0</v>
      </c>
      <c r="DB136" s="18">
        <f>IF(ISNA(INDEX('annual Consensus'!$C$4:$AE$210,MATCH('per month Consensus'!$CE136,'annual Consensus'!$B$4:$B$210,0),MATCH('per month Consensus'!DB$4,'annual Consensus'!$C$3:$AE$3,0))),"",INDEX('annual Consensus'!$C$4:$AE$210,MATCH('per month Consensus'!$CE136,'annual Consensus'!$B$4:$B$210,0),MATCH('per month Consensus'!DB$4,'annual Consensus'!$C$3:$AE$3,0)))</f>
        <v>0</v>
      </c>
      <c r="DC136" s="18">
        <f>IF(ISNA(INDEX('annual Consensus'!$C$4:$AE$210,MATCH('per month Consensus'!$CE136,'annual Consensus'!$B$4:$B$210,0),MATCH('per month Consensus'!DC$4,'annual Consensus'!$C$3:$AE$3,0))),"",INDEX('annual Consensus'!$C$4:$AE$210,MATCH('per month Consensus'!$CE136,'annual Consensus'!$B$4:$B$210,0),MATCH('per month Consensus'!DC$4,'annual Consensus'!$C$3:$AE$3,0)))</f>
        <v>0</v>
      </c>
      <c r="DD136" s="18">
        <f>IF(ISNA(INDEX('annual Consensus'!$C$4:$AE$210,MATCH('per month Consensus'!$CE136,'annual Consensus'!$B$4:$B$210,0),MATCH('per month Consensus'!DD$4,'annual Consensus'!$C$3:$AE$3,0))),"",INDEX('annual Consensus'!$C$4:$AE$210,MATCH('per month Consensus'!$CE136,'annual Consensus'!$B$4:$B$210,0),MATCH('per month Consensus'!DD$4,'annual Consensus'!$C$3:$AE$3,0)))</f>
        <v>0</v>
      </c>
      <c r="DE136" s="18">
        <f>IF(ISNA(INDEX('annual Consensus'!$C$4:$AE$210,MATCH('per month Consensus'!$CE136,'annual Consensus'!$B$4:$B$210,0),MATCH('per month Consensus'!DE$4,'annual Consensus'!$C$3:$AE$3,0))),"",INDEX('annual Consensus'!$C$4:$AE$210,MATCH('per month Consensus'!$CE136,'annual Consensus'!$B$4:$B$210,0),MATCH('per month Consensus'!DE$4,'annual Consensus'!$C$3:$AE$3,0)))</f>
        <v>0</v>
      </c>
      <c r="DF136" s="18">
        <f>IF(ISNA(INDEX('annual Consensus'!$C$4:$AE$210,MATCH('per month Consensus'!$CE136,'annual Consensus'!$B$4:$B$210,0),MATCH('per month Consensus'!DF$4,'annual Consensus'!$C$3:$AE$3,0))),"",INDEX('annual Consensus'!$C$4:$AE$210,MATCH('per month Consensus'!$CE136,'annual Consensus'!$B$4:$B$210,0),MATCH('per month Consensus'!DF$4,'annual Consensus'!$C$3:$AE$3,0)))</f>
        <v>0</v>
      </c>
      <c r="DG136" s="18">
        <f>IF(ISNA(INDEX('annual Consensus'!$C$4:$AE$210,MATCH('per month Consensus'!$CE136,'annual Consensus'!$B$4:$B$210,0),MATCH('per month Consensus'!DG$4,'annual Consensus'!$C$3:$AE$3,0))),"",INDEX('annual Consensus'!$C$4:$AE$210,MATCH('per month Consensus'!$CE136,'annual Consensus'!$B$4:$B$210,0),MATCH('per month Consensus'!DG$4,'annual Consensus'!$C$3:$AE$3,0)))</f>
        <v>0</v>
      </c>
      <c r="DH136" s="18">
        <f>IF(ISNA(INDEX('annual Consensus'!$C$4:$AE$210,MATCH('per month Consensus'!$CE136,'annual Consensus'!$B$4:$B$210,0),MATCH('per month Consensus'!DH$4,'annual Consensus'!$C$3:$AE$3,0))),"",INDEX('annual Consensus'!$C$4:$AE$210,MATCH('per month Consensus'!$CE136,'annual Consensus'!$B$4:$B$210,0),MATCH('per month Consensus'!DH$4,'annual Consensus'!$C$3:$AE$3,0)))</f>
        <v>0</v>
      </c>
      <c r="DI136" s="18">
        <f>IF(ISNA(INDEX('annual Consensus'!$C$4:$AE$210,MATCH('per month Consensus'!$CE136,'annual Consensus'!$B$4:$B$210,0),MATCH('per month Consensus'!DI$4,'annual Consensus'!$C$3:$AE$3,0))),"",INDEX('annual Consensus'!$C$4:$AE$210,MATCH('per month Consensus'!$CE136,'annual Consensus'!$B$4:$B$210,0),MATCH('per month Consensus'!DI$4,'annual Consensus'!$C$3:$AE$3,0)))</f>
        <v>0</v>
      </c>
      <c r="DJ136" s="18">
        <f>IF(ISNA(INDEX('annual Consensus'!$C$4:$AE$210,MATCH('per month Consensus'!$CE136,'annual Consensus'!$B$4:$B$210,0),MATCH('per month Consensus'!DJ$4,'annual Consensus'!$C$3:$AE$3,0))),"",INDEX('annual Consensus'!$C$4:$AE$210,MATCH('per month Consensus'!$CE136,'annual Consensus'!$B$4:$B$210,0),MATCH('per month Consensus'!DJ$4,'annual Consensus'!$C$3:$AE$3,0)))</f>
        <v>0</v>
      </c>
      <c r="DK136" s="18">
        <f>IF(ISNA(INDEX('annual Consensus'!$C$4:$AE$210,MATCH('per month Consensus'!$CE136,'annual Consensus'!$B$4:$B$210,0),MATCH('per month Consensus'!DK$4,'annual Consensus'!$C$3:$AE$3,0))),"",INDEX('annual Consensus'!$C$4:$AE$210,MATCH('per month Consensus'!$CE136,'annual Consensus'!$B$4:$B$210,0),MATCH('per month Consensus'!DK$4,'annual Consensus'!$C$3:$AE$3,0)))</f>
        <v>0</v>
      </c>
      <c r="DL136" s="18">
        <f>IF(ISNA(INDEX('annual Consensus'!$C$4:$AE$210,MATCH('per month Consensus'!$CE136,'annual Consensus'!$B$4:$B$210,0),MATCH('per month Consensus'!DL$4,'annual Consensus'!$C$3:$AE$3,0))),"",INDEX('annual Consensus'!$C$4:$AE$210,MATCH('per month Consensus'!$CE136,'annual Consensus'!$B$4:$B$210,0),MATCH('per month Consensus'!DL$4,'annual Consensus'!$C$3:$AE$3,0)))</f>
        <v>0</v>
      </c>
      <c r="DM136" s="18">
        <f>IF(ISNA(INDEX('annual Consensus'!$C$4:$AE$210,MATCH('per month Consensus'!$CE136,'annual Consensus'!$B$4:$B$210,0),MATCH('per month Consensus'!DM$4,'annual Consensus'!$C$3:$AE$3,0))),"",INDEX('annual Consensus'!$C$4:$AE$210,MATCH('per month Consensus'!$CE136,'annual Consensus'!$B$4:$B$210,0),MATCH('per month Consensus'!DM$4,'annual Consensus'!$C$3:$AE$3,0)))</f>
        <v>0</v>
      </c>
      <c r="DN136" s="18">
        <f>IF(ISNA(INDEX('annual Consensus'!$C$4:$AE$210,MATCH('per month Consensus'!$CE136,'annual Consensus'!$B$4:$B$210,0),MATCH('per month Consensus'!DN$4,'annual Consensus'!$C$3:$AE$3,0))),"",INDEX('annual Consensus'!$C$4:$AE$210,MATCH('per month Consensus'!$CE136,'annual Consensus'!$B$4:$B$210,0),MATCH('per month Consensus'!DN$4,'annual Consensus'!$C$3:$AE$3,0)))</f>
        <v>0</v>
      </c>
      <c r="DO136" s="18">
        <f>IF(ISNA(INDEX('annual Consensus'!$C$4:$AE$210,MATCH('per month Consensus'!$CE136,'annual Consensus'!$B$4:$B$210,0),MATCH('per month Consensus'!DO$4,'annual Consensus'!$C$3:$AE$3,0))),"",INDEX('annual Consensus'!$C$4:$AE$210,MATCH('per month Consensus'!$CE136,'annual Consensus'!$B$4:$B$210,0),MATCH('per month Consensus'!DO$4,'annual Consensus'!$C$3:$AE$3,0)))</f>
        <v>0</v>
      </c>
      <c r="DR136" s="18">
        <f t="shared" si="70"/>
        <v>0.38226455838735351</v>
      </c>
      <c r="DS136" s="18" t="str">
        <f t="shared" si="71"/>
        <v/>
      </c>
      <c r="DT136" s="18" t="str">
        <f t="shared" si="72"/>
        <v/>
      </c>
      <c r="DU136" s="18" t="str">
        <f t="shared" si="73"/>
        <v/>
      </c>
      <c r="DV136" s="18" t="str">
        <f t="shared" si="74"/>
        <v/>
      </c>
      <c r="DW136" s="18" t="str">
        <f t="shared" si="75"/>
        <v/>
      </c>
      <c r="DX136" s="18" t="str">
        <f t="shared" si="76"/>
        <v/>
      </c>
      <c r="DY136" s="18">
        <f t="shared" si="77"/>
        <v>1.2088903433808471</v>
      </c>
      <c r="DZ136" s="18" t="str">
        <f t="shared" si="78"/>
        <v/>
      </c>
      <c r="EA136" s="18" t="str">
        <f t="shared" si="79"/>
        <v/>
      </c>
      <c r="EB136" s="18" t="str">
        <f t="shared" si="80"/>
        <v/>
      </c>
      <c r="EC136" s="18" t="str">
        <f t="shared" si="81"/>
        <v/>
      </c>
      <c r="ED136" s="18" t="str">
        <f t="shared" si="82"/>
        <v/>
      </c>
      <c r="EE136" s="18" t="str">
        <f t="shared" si="83"/>
        <v/>
      </c>
      <c r="EF136" s="18" t="str">
        <f t="shared" si="84"/>
        <v/>
      </c>
      <c r="EG136" s="18" t="str">
        <f t="shared" si="85"/>
        <v/>
      </c>
      <c r="EH136" s="18" t="str">
        <f t="shared" si="86"/>
        <v/>
      </c>
      <c r="EI136" s="18" t="str">
        <f t="shared" si="87"/>
        <v/>
      </c>
      <c r="EJ136" s="18" t="str">
        <f t="shared" si="88"/>
        <v/>
      </c>
      <c r="EK136" s="18" t="str">
        <f t="shared" si="89"/>
        <v/>
      </c>
      <c r="EL136" s="18" t="str">
        <f t="shared" si="90"/>
        <v/>
      </c>
      <c r="EM136" s="18" t="str">
        <f t="shared" si="91"/>
        <v/>
      </c>
      <c r="EN136" s="18" t="str">
        <f t="shared" si="92"/>
        <v/>
      </c>
      <c r="EO136" s="18" t="str">
        <f t="shared" si="93"/>
        <v/>
      </c>
      <c r="EP136" s="18" t="str">
        <f t="shared" si="94"/>
        <v/>
      </c>
      <c r="EQ136" s="18" t="str">
        <f t="shared" si="95"/>
        <v/>
      </c>
      <c r="ER136" s="18" t="str">
        <f t="shared" si="96"/>
        <v/>
      </c>
      <c r="ES136" s="18" t="str">
        <f t="shared" si="97"/>
        <v/>
      </c>
      <c r="ET136" s="18" t="str">
        <f t="shared" si="98"/>
        <v/>
      </c>
      <c r="EV136" s="86">
        <v>39965</v>
      </c>
      <c r="EW136" s="57" t="str">
        <f>IF(ISNA(VLOOKUP('per month Consensus'!$EV136,'5y averages Consensus'!$AG$9:$AK$36,'per month Consensus'!EW$2,FALSE)),"",VLOOKUP('per month Consensus'!$EV136,'5y averages Consensus'!$AG$9:$AK$36,'per month Consensus'!EW$2,FALSE))</f>
        <v/>
      </c>
      <c r="EX136" s="58" t="str">
        <f>IF(ISNA(VLOOKUP('per month Consensus'!$EV136,'5y averages Consensus'!$AG$9:$AK$36,'per month Consensus'!EX$2,FALSE)),"",VLOOKUP('per month Consensus'!$EV136,'5y averages Consensus'!$AG$9:$AK$36,'per month Consensus'!EX$2,FALSE))</f>
        <v/>
      </c>
      <c r="EY136" s="58" t="str">
        <f>IF(ISNA(VLOOKUP('per month Consensus'!$EV136,'5y averages Consensus'!$AG$9:$AK$36,'per month Consensus'!EY$2,FALSE)),"",VLOOKUP('per month Consensus'!$EV136,'5y averages Consensus'!$AG$9:$AK$36,'per month Consensus'!EY$2,FALSE))</f>
        <v/>
      </c>
      <c r="EZ136" s="59" t="str">
        <f>IF(ISNA(VLOOKUP('per month Consensus'!$EV136,'5y averages Consensus'!$AG$9:$AK$36,'per month Consensus'!EZ$2,FALSE)),"",VLOOKUP('per month Consensus'!$EV136,'5y averages Consensus'!$AG$9:$AK$36,'per month Consensus'!EZ$2,FALSE))</f>
        <v/>
      </c>
      <c r="FB136" s="53" t="str">
        <f t="shared" si="99"/>
        <v/>
      </c>
      <c r="FC136" s="18" t="str">
        <f t="shared" si="100"/>
        <v/>
      </c>
      <c r="FD136" s="18" t="str">
        <f t="shared" si="101"/>
        <v/>
      </c>
      <c r="FE136" s="18" t="str">
        <f t="shared" si="102"/>
        <v/>
      </c>
    </row>
    <row r="137" spans="2:161" x14ac:dyDescent="0.25">
      <c r="C137" s="5"/>
      <c r="D137" s="5"/>
      <c r="E137" s="5"/>
      <c r="F137" s="5"/>
      <c r="G137" s="5"/>
      <c r="H137" s="5"/>
      <c r="I137" s="5"/>
      <c r="J137" s="27"/>
      <c r="K137" s="5"/>
      <c r="L137" s="5"/>
      <c r="M137" s="5"/>
      <c r="N137" s="5"/>
      <c r="CE137" s="14">
        <v>39995</v>
      </c>
      <c r="CF137" s="18" t="str">
        <f>IF(ISNA(VLOOKUP($CE137,'quarters Consensus'!$FV$9:$GC$60,'per month Consensus'!J$1,FALSE)),"",VLOOKUP($CE137,'quarters Consensus'!$FV$9:$GC$60,'per month Consensus'!J$1,FALSE))</f>
        <v/>
      </c>
      <c r="CG137" s="18" t="str">
        <f>IF(ISNA(VLOOKUP($CE137,'quarters Consensus'!$FV$9:$GC$60,'per month Consensus'!K$1,FALSE)),"",VLOOKUP($CE137,'quarters Consensus'!$FV$9:$GC$60,'per month Consensus'!K$1,FALSE))</f>
        <v/>
      </c>
      <c r="CH137" s="18" t="str">
        <f>IF(ISNA(VLOOKUP($CE137,'quarters Consensus'!$FV$9:$GC$60,'per month Consensus'!L$1,FALSE)),"",VLOOKUP($CE137,'quarters Consensus'!$FV$9:$GC$60,'per month Consensus'!L$1,FALSE))</f>
        <v/>
      </c>
      <c r="CI137" s="18" t="str">
        <f>IF(ISNA(VLOOKUP($CE137,'quarters Consensus'!$FV$9:$GC$60,'per month Consensus'!M$1,FALSE)),"",VLOOKUP($CE137,'quarters Consensus'!$FV$9:$GC$60,'per month Consensus'!M$1,FALSE))</f>
        <v/>
      </c>
      <c r="CJ137" s="18" t="str">
        <f>IF(ISNA(VLOOKUP($CE137,'quarters Consensus'!$FV$9:$GC$60,'per month Consensus'!N$1,FALSE)),"",VLOOKUP($CE137,'quarters Consensus'!$FV$9:$GC$60,'per month Consensus'!N$1,FALSE))</f>
        <v/>
      </c>
      <c r="CK137" s="18" t="str">
        <f>IF(ISNA(VLOOKUP($CE137,'quarters Consensus'!$FV$9:$GC$60,'per month Consensus'!O$1,FALSE)),"",VLOOKUP($CE137,'quarters Consensus'!$FV$9:$GC$60,'per month Consensus'!O$1,FALSE))</f>
        <v/>
      </c>
      <c r="CL137" s="18" t="str">
        <f>IF(ISNA(VLOOKUP($CE137,'quarters Consensus'!$FV$9:$GC$60,'per month Consensus'!P$1,FALSE)),"",VLOOKUP($CE137,'quarters Consensus'!$FV$9:$GC$60,'per month Consensus'!P$1,FALSE))</f>
        <v/>
      </c>
      <c r="CM137" s="18">
        <f>IF(ISNA(INDEX('annual Consensus'!$C$4:$AE$210,MATCH('per month Consensus'!$CE137,'annual Consensus'!$B$4:$B$210,0),MATCH('per month Consensus'!CM$4,'annual Consensus'!$C$3:$AE$3,0))),"",INDEX('annual Consensus'!$C$4:$AE$210,MATCH('per month Consensus'!$CE137,'annual Consensus'!$B$4:$B$210,0),MATCH('per month Consensus'!CM$4,'annual Consensus'!$C$3:$AE$3,0)))</f>
        <v>0.3661917424422183</v>
      </c>
      <c r="CN137" s="18">
        <f>IF(ISNA(INDEX('annual Consensus'!$C$4:$AE$210,MATCH('per month Consensus'!$CE137,'annual Consensus'!$B$4:$B$210,0),MATCH('per month Consensus'!CN$4,'annual Consensus'!$C$3:$AE$3,0))),"",INDEX('annual Consensus'!$C$4:$AE$210,MATCH('per month Consensus'!$CE137,'annual Consensus'!$B$4:$B$210,0),MATCH('per month Consensus'!CN$4,'annual Consensus'!$C$3:$AE$3,0)))</f>
        <v>0</v>
      </c>
      <c r="CO137" s="18">
        <f>IF(ISNA(INDEX('annual Consensus'!$C$4:$AE$210,MATCH('per month Consensus'!$CE137,'annual Consensus'!$B$4:$B$210,0),MATCH('per month Consensus'!CO$4,'annual Consensus'!$C$3:$AE$3,0))),"",INDEX('annual Consensus'!$C$4:$AE$210,MATCH('per month Consensus'!$CE137,'annual Consensus'!$B$4:$B$210,0),MATCH('per month Consensus'!CO$4,'annual Consensus'!$C$3:$AE$3,0)))</f>
        <v>0</v>
      </c>
      <c r="CP137" s="18">
        <f>IF(ISNA(INDEX('annual Consensus'!$C$4:$AE$210,MATCH('per month Consensus'!$CE137,'annual Consensus'!$B$4:$B$210,0),MATCH('per month Consensus'!CP$4,'annual Consensus'!$C$3:$AE$3,0))),"",INDEX('annual Consensus'!$C$4:$AE$210,MATCH('per month Consensus'!$CE137,'annual Consensus'!$B$4:$B$210,0),MATCH('per month Consensus'!CP$4,'annual Consensus'!$C$3:$AE$3,0)))</f>
        <v>0</v>
      </c>
      <c r="CQ137" s="18">
        <f>IF(ISNA(INDEX('annual Consensus'!$C$4:$AE$210,MATCH('per month Consensus'!$CE137,'annual Consensus'!$B$4:$B$210,0),MATCH('per month Consensus'!CQ$4,'annual Consensus'!$C$3:$AE$3,0))),"",INDEX('annual Consensus'!$C$4:$AE$210,MATCH('per month Consensus'!$CE137,'annual Consensus'!$B$4:$B$210,0),MATCH('per month Consensus'!CQ$4,'annual Consensus'!$C$3:$AE$3,0)))</f>
        <v>0</v>
      </c>
      <c r="CR137" s="18">
        <f>IF(ISNA(INDEX('annual Consensus'!$C$4:$AE$210,MATCH('per month Consensus'!$CE137,'annual Consensus'!$B$4:$B$210,0),MATCH('per month Consensus'!CR$4,'annual Consensus'!$C$3:$AE$3,0))),"",INDEX('annual Consensus'!$C$4:$AE$210,MATCH('per month Consensus'!$CE137,'annual Consensus'!$B$4:$B$210,0),MATCH('per month Consensus'!CR$4,'annual Consensus'!$C$3:$AE$3,0)))</f>
        <v>0</v>
      </c>
      <c r="CS137" s="18">
        <f>IF(ISNA(INDEX('annual Consensus'!$C$4:$AE$210,MATCH('per month Consensus'!$CE137,'annual Consensus'!$B$4:$B$210,0),MATCH('per month Consensus'!CS$4,'annual Consensus'!$C$3:$AE$3,0))),"",INDEX('annual Consensus'!$C$4:$AE$210,MATCH('per month Consensus'!$CE137,'annual Consensus'!$B$4:$B$210,0),MATCH('per month Consensus'!CS$4,'annual Consensus'!$C$3:$AE$3,0)))</f>
        <v>1.2167723534201169</v>
      </c>
      <c r="CT137" s="18">
        <f>IF(ISNA(INDEX('annual Consensus'!$C$4:$AE$210,MATCH('per month Consensus'!$CE137,'annual Consensus'!$B$4:$B$210,0),MATCH('per month Consensus'!CT$4,'annual Consensus'!$C$3:$AE$3,0))),"",INDEX('annual Consensus'!$C$4:$AE$210,MATCH('per month Consensus'!$CE137,'annual Consensus'!$B$4:$B$210,0),MATCH('per month Consensus'!CT$4,'annual Consensus'!$C$3:$AE$3,0)))</f>
        <v>0</v>
      </c>
      <c r="CU137" s="18">
        <f>IF(ISNA(INDEX('annual Consensus'!$C$4:$AE$210,MATCH('per month Consensus'!$CE137,'annual Consensus'!$B$4:$B$210,0),MATCH('per month Consensus'!CU$4,'annual Consensus'!$C$3:$AE$3,0))),"",INDEX('annual Consensus'!$C$4:$AE$210,MATCH('per month Consensus'!$CE137,'annual Consensus'!$B$4:$B$210,0),MATCH('per month Consensus'!CU$4,'annual Consensus'!$C$3:$AE$3,0)))</f>
        <v>0</v>
      </c>
      <c r="CV137" s="18">
        <f>IF(ISNA(INDEX('annual Consensus'!$C$4:$AE$210,MATCH('per month Consensus'!$CE137,'annual Consensus'!$B$4:$B$210,0),MATCH('per month Consensus'!CV$4,'annual Consensus'!$C$3:$AE$3,0))),"",INDEX('annual Consensus'!$C$4:$AE$210,MATCH('per month Consensus'!$CE137,'annual Consensus'!$B$4:$B$210,0),MATCH('per month Consensus'!CV$4,'annual Consensus'!$C$3:$AE$3,0)))</f>
        <v>0</v>
      </c>
      <c r="CW137" s="18">
        <f>IF(ISNA(INDEX('annual Consensus'!$C$4:$AE$210,MATCH('per month Consensus'!$CE137,'annual Consensus'!$B$4:$B$210,0),MATCH('per month Consensus'!CW$4,'annual Consensus'!$C$3:$AE$3,0))),"",INDEX('annual Consensus'!$C$4:$AE$210,MATCH('per month Consensus'!$CE137,'annual Consensus'!$B$4:$B$210,0),MATCH('per month Consensus'!CW$4,'annual Consensus'!$C$3:$AE$3,0)))</f>
        <v>0</v>
      </c>
      <c r="CX137" s="18">
        <f>IF(ISNA(INDEX('annual Consensus'!$C$4:$AE$210,MATCH('per month Consensus'!$CE137,'annual Consensus'!$B$4:$B$210,0),MATCH('per month Consensus'!CX$4,'annual Consensus'!$C$3:$AE$3,0))),"",INDEX('annual Consensus'!$C$4:$AE$210,MATCH('per month Consensus'!$CE137,'annual Consensus'!$B$4:$B$210,0),MATCH('per month Consensus'!CX$4,'annual Consensus'!$C$3:$AE$3,0)))</f>
        <v>0</v>
      </c>
      <c r="CY137" s="18">
        <f>IF(ISNA(INDEX('annual Consensus'!$C$4:$AE$210,MATCH('per month Consensus'!$CE137,'annual Consensus'!$B$4:$B$210,0),MATCH('per month Consensus'!CY$4,'annual Consensus'!$C$3:$AE$3,0))),"",INDEX('annual Consensus'!$C$4:$AE$210,MATCH('per month Consensus'!$CE137,'annual Consensus'!$B$4:$B$210,0),MATCH('per month Consensus'!CY$4,'annual Consensus'!$C$3:$AE$3,0)))</f>
        <v>0</v>
      </c>
      <c r="CZ137" s="18">
        <f>IF(ISNA(INDEX('annual Consensus'!$C$4:$AE$210,MATCH('per month Consensus'!$CE137,'annual Consensus'!$B$4:$B$210,0),MATCH('per month Consensus'!CZ$4,'annual Consensus'!$C$3:$AE$3,0))),"",INDEX('annual Consensus'!$C$4:$AE$210,MATCH('per month Consensus'!$CE137,'annual Consensus'!$B$4:$B$210,0),MATCH('per month Consensus'!CZ$4,'annual Consensus'!$C$3:$AE$3,0)))</f>
        <v>0</v>
      </c>
      <c r="DA137" s="18" t="str">
        <f>IF(ISNA(INDEX('annual Consensus'!$C$4:$AE$210,MATCH('per month Consensus'!$CE137,'annual Consensus'!$B$4:$B$210,0),MATCH('per month Consensus'!DA$4,'annual Consensus'!$C$3:$AE$3,0))),"",INDEX('annual Consensus'!$C$4:$AE$210,MATCH('per month Consensus'!$CE137,'annual Consensus'!$B$4:$B$210,0),MATCH('per month Consensus'!DA$4,'annual Consensus'!$C$3:$AE$3,0)))</f>
        <v/>
      </c>
      <c r="DB137" s="18">
        <f>IF(ISNA(INDEX('annual Consensus'!$C$4:$AE$210,MATCH('per month Consensus'!$CE137,'annual Consensus'!$B$4:$B$210,0),MATCH('per month Consensus'!DB$4,'annual Consensus'!$C$3:$AE$3,0))),"",INDEX('annual Consensus'!$C$4:$AE$210,MATCH('per month Consensus'!$CE137,'annual Consensus'!$B$4:$B$210,0),MATCH('per month Consensus'!DB$4,'annual Consensus'!$C$3:$AE$3,0)))</f>
        <v>0</v>
      </c>
      <c r="DC137" s="18">
        <f>IF(ISNA(INDEX('annual Consensus'!$C$4:$AE$210,MATCH('per month Consensus'!$CE137,'annual Consensus'!$B$4:$B$210,0),MATCH('per month Consensus'!DC$4,'annual Consensus'!$C$3:$AE$3,0))),"",INDEX('annual Consensus'!$C$4:$AE$210,MATCH('per month Consensus'!$CE137,'annual Consensus'!$B$4:$B$210,0),MATCH('per month Consensus'!DC$4,'annual Consensus'!$C$3:$AE$3,0)))</f>
        <v>0</v>
      </c>
      <c r="DD137" s="18">
        <f>IF(ISNA(INDEX('annual Consensus'!$C$4:$AE$210,MATCH('per month Consensus'!$CE137,'annual Consensus'!$B$4:$B$210,0),MATCH('per month Consensus'!DD$4,'annual Consensus'!$C$3:$AE$3,0))),"",INDEX('annual Consensus'!$C$4:$AE$210,MATCH('per month Consensus'!$CE137,'annual Consensus'!$B$4:$B$210,0),MATCH('per month Consensus'!DD$4,'annual Consensus'!$C$3:$AE$3,0)))</f>
        <v>0</v>
      </c>
      <c r="DE137" s="18" t="str">
        <f>IF(ISNA(INDEX('annual Consensus'!$C$4:$AE$210,MATCH('per month Consensus'!$CE137,'annual Consensus'!$B$4:$B$210,0),MATCH('per month Consensus'!DE$4,'annual Consensus'!$C$3:$AE$3,0))),"",INDEX('annual Consensus'!$C$4:$AE$210,MATCH('per month Consensus'!$CE137,'annual Consensus'!$B$4:$B$210,0),MATCH('per month Consensus'!DE$4,'annual Consensus'!$C$3:$AE$3,0)))</f>
        <v/>
      </c>
      <c r="DF137" s="18">
        <f>IF(ISNA(INDEX('annual Consensus'!$C$4:$AE$210,MATCH('per month Consensus'!$CE137,'annual Consensus'!$B$4:$B$210,0),MATCH('per month Consensus'!DF$4,'annual Consensus'!$C$3:$AE$3,0))),"",INDEX('annual Consensus'!$C$4:$AE$210,MATCH('per month Consensus'!$CE137,'annual Consensus'!$B$4:$B$210,0),MATCH('per month Consensus'!DF$4,'annual Consensus'!$C$3:$AE$3,0)))</f>
        <v>0</v>
      </c>
      <c r="DG137" s="18">
        <f>IF(ISNA(INDEX('annual Consensus'!$C$4:$AE$210,MATCH('per month Consensus'!$CE137,'annual Consensus'!$B$4:$B$210,0),MATCH('per month Consensus'!DG$4,'annual Consensus'!$C$3:$AE$3,0))),"",INDEX('annual Consensus'!$C$4:$AE$210,MATCH('per month Consensus'!$CE137,'annual Consensus'!$B$4:$B$210,0),MATCH('per month Consensus'!DG$4,'annual Consensus'!$C$3:$AE$3,0)))</f>
        <v>0</v>
      </c>
      <c r="DH137" s="18">
        <f>IF(ISNA(INDEX('annual Consensus'!$C$4:$AE$210,MATCH('per month Consensus'!$CE137,'annual Consensus'!$B$4:$B$210,0),MATCH('per month Consensus'!DH$4,'annual Consensus'!$C$3:$AE$3,0))),"",INDEX('annual Consensus'!$C$4:$AE$210,MATCH('per month Consensus'!$CE137,'annual Consensus'!$B$4:$B$210,0),MATCH('per month Consensus'!DH$4,'annual Consensus'!$C$3:$AE$3,0)))</f>
        <v>0</v>
      </c>
      <c r="DI137" s="18" t="str">
        <f>IF(ISNA(INDEX('annual Consensus'!$C$4:$AE$210,MATCH('per month Consensus'!$CE137,'annual Consensus'!$B$4:$B$210,0),MATCH('per month Consensus'!DI$4,'annual Consensus'!$C$3:$AE$3,0))),"",INDEX('annual Consensus'!$C$4:$AE$210,MATCH('per month Consensus'!$CE137,'annual Consensus'!$B$4:$B$210,0),MATCH('per month Consensus'!DI$4,'annual Consensus'!$C$3:$AE$3,0)))</f>
        <v/>
      </c>
      <c r="DJ137" s="18">
        <f>IF(ISNA(INDEX('annual Consensus'!$C$4:$AE$210,MATCH('per month Consensus'!$CE137,'annual Consensus'!$B$4:$B$210,0),MATCH('per month Consensus'!DJ$4,'annual Consensus'!$C$3:$AE$3,0))),"",INDEX('annual Consensus'!$C$4:$AE$210,MATCH('per month Consensus'!$CE137,'annual Consensus'!$B$4:$B$210,0),MATCH('per month Consensus'!DJ$4,'annual Consensus'!$C$3:$AE$3,0)))</f>
        <v>0</v>
      </c>
      <c r="DK137" s="18">
        <f>IF(ISNA(INDEX('annual Consensus'!$C$4:$AE$210,MATCH('per month Consensus'!$CE137,'annual Consensus'!$B$4:$B$210,0),MATCH('per month Consensus'!DK$4,'annual Consensus'!$C$3:$AE$3,0))),"",INDEX('annual Consensus'!$C$4:$AE$210,MATCH('per month Consensus'!$CE137,'annual Consensus'!$B$4:$B$210,0),MATCH('per month Consensus'!DK$4,'annual Consensus'!$C$3:$AE$3,0)))</f>
        <v>0</v>
      </c>
      <c r="DL137" s="18">
        <f>IF(ISNA(INDEX('annual Consensus'!$C$4:$AE$210,MATCH('per month Consensus'!$CE137,'annual Consensus'!$B$4:$B$210,0),MATCH('per month Consensus'!DL$4,'annual Consensus'!$C$3:$AE$3,0))),"",INDEX('annual Consensus'!$C$4:$AE$210,MATCH('per month Consensus'!$CE137,'annual Consensus'!$B$4:$B$210,0),MATCH('per month Consensus'!DL$4,'annual Consensus'!$C$3:$AE$3,0)))</f>
        <v>0</v>
      </c>
      <c r="DM137" s="18" t="str">
        <f>IF(ISNA(INDEX('annual Consensus'!$C$4:$AE$210,MATCH('per month Consensus'!$CE137,'annual Consensus'!$B$4:$B$210,0),MATCH('per month Consensus'!DM$4,'annual Consensus'!$C$3:$AE$3,0))),"",INDEX('annual Consensus'!$C$4:$AE$210,MATCH('per month Consensus'!$CE137,'annual Consensus'!$B$4:$B$210,0),MATCH('per month Consensus'!DM$4,'annual Consensus'!$C$3:$AE$3,0)))</f>
        <v/>
      </c>
      <c r="DN137" s="18">
        <f>IF(ISNA(INDEX('annual Consensus'!$C$4:$AE$210,MATCH('per month Consensus'!$CE137,'annual Consensus'!$B$4:$B$210,0),MATCH('per month Consensus'!DN$4,'annual Consensus'!$C$3:$AE$3,0))),"",INDEX('annual Consensus'!$C$4:$AE$210,MATCH('per month Consensus'!$CE137,'annual Consensus'!$B$4:$B$210,0),MATCH('per month Consensus'!DN$4,'annual Consensus'!$C$3:$AE$3,0)))</f>
        <v>0</v>
      </c>
      <c r="DO137" s="18">
        <f>IF(ISNA(INDEX('annual Consensus'!$C$4:$AE$210,MATCH('per month Consensus'!$CE137,'annual Consensus'!$B$4:$B$210,0),MATCH('per month Consensus'!DO$4,'annual Consensus'!$C$3:$AE$3,0))),"",INDEX('annual Consensus'!$C$4:$AE$210,MATCH('per month Consensus'!$CE137,'annual Consensus'!$B$4:$B$210,0),MATCH('per month Consensus'!DO$4,'annual Consensus'!$C$3:$AE$3,0)))</f>
        <v>0</v>
      </c>
      <c r="DR137" s="18">
        <f t="shared" si="70"/>
        <v>0.3661917424422183</v>
      </c>
      <c r="DS137" s="18" t="str">
        <f t="shared" si="71"/>
        <v/>
      </c>
      <c r="DT137" s="18" t="str">
        <f t="shared" si="72"/>
        <v/>
      </c>
      <c r="DU137" s="18" t="str">
        <f t="shared" si="73"/>
        <v/>
      </c>
      <c r="DV137" s="18" t="str">
        <f t="shared" si="74"/>
        <v/>
      </c>
      <c r="DW137" s="18" t="str">
        <f t="shared" si="75"/>
        <v/>
      </c>
      <c r="DX137" s="18">
        <f t="shared" si="76"/>
        <v>1.2167723534201169</v>
      </c>
      <c r="DY137" s="18" t="str">
        <f t="shared" si="77"/>
        <v/>
      </c>
      <c r="DZ137" s="18" t="str">
        <f t="shared" si="78"/>
        <v/>
      </c>
      <c r="EA137" s="18" t="str">
        <f t="shared" si="79"/>
        <v/>
      </c>
      <c r="EB137" s="18" t="str">
        <f t="shared" si="80"/>
        <v/>
      </c>
      <c r="EC137" s="18" t="str">
        <f t="shared" si="81"/>
        <v/>
      </c>
      <c r="ED137" s="18" t="str">
        <f t="shared" si="82"/>
        <v/>
      </c>
      <c r="EE137" s="18" t="str">
        <f t="shared" si="83"/>
        <v/>
      </c>
      <c r="EF137" s="18" t="str">
        <f t="shared" si="84"/>
        <v/>
      </c>
      <c r="EG137" s="18" t="str">
        <f t="shared" si="85"/>
        <v/>
      </c>
      <c r="EH137" s="18" t="str">
        <f t="shared" si="86"/>
        <v/>
      </c>
      <c r="EI137" s="18" t="str">
        <f t="shared" si="87"/>
        <v/>
      </c>
      <c r="EJ137" s="18" t="str">
        <f t="shared" si="88"/>
        <v/>
      </c>
      <c r="EK137" s="18" t="str">
        <f t="shared" si="89"/>
        <v/>
      </c>
      <c r="EL137" s="18" t="str">
        <f t="shared" si="90"/>
        <v/>
      </c>
      <c r="EM137" s="18" t="str">
        <f t="shared" si="91"/>
        <v/>
      </c>
      <c r="EN137" s="18" t="str">
        <f t="shared" si="92"/>
        <v/>
      </c>
      <c r="EO137" s="18" t="str">
        <f t="shared" si="93"/>
        <v/>
      </c>
      <c r="EP137" s="18" t="str">
        <f t="shared" si="94"/>
        <v/>
      </c>
      <c r="EQ137" s="18" t="str">
        <f t="shared" si="95"/>
        <v/>
      </c>
      <c r="ER137" s="18" t="str">
        <f t="shared" si="96"/>
        <v/>
      </c>
      <c r="ES137" s="18" t="str">
        <f t="shared" si="97"/>
        <v/>
      </c>
      <c r="ET137" s="18" t="str">
        <f t="shared" si="98"/>
        <v/>
      </c>
      <c r="EV137" s="86">
        <v>39995</v>
      </c>
      <c r="EW137" s="57" t="str">
        <f>IF(ISNA(VLOOKUP('per month Consensus'!$EV137,'5y averages Consensus'!$AG$9:$AK$36,'per month Consensus'!EW$2,FALSE)),"",VLOOKUP('per month Consensus'!$EV137,'5y averages Consensus'!$AG$9:$AK$36,'per month Consensus'!EW$2,FALSE))</f>
        <v/>
      </c>
      <c r="EX137" s="58" t="str">
        <f>IF(ISNA(VLOOKUP('per month Consensus'!$EV137,'5y averages Consensus'!$AG$9:$AK$36,'per month Consensus'!EX$2,FALSE)),"",VLOOKUP('per month Consensus'!$EV137,'5y averages Consensus'!$AG$9:$AK$36,'per month Consensus'!EX$2,FALSE))</f>
        <v/>
      </c>
      <c r="EY137" s="58" t="str">
        <f>IF(ISNA(VLOOKUP('per month Consensus'!$EV137,'5y averages Consensus'!$AG$9:$AK$36,'per month Consensus'!EY$2,FALSE)),"",VLOOKUP('per month Consensus'!$EV137,'5y averages Consensus'!$AG$9:$AK$36,'per month Consensus'!EY$2,FALSE))</f>
        <v/>
      </c>
      <c r="EZ137" s="59" t="str">
        <f>IF(ISNA(VLOOKUP('per month Consensus'!$EV137,'5y averages Consensus'!$AG$9:$AK$36,'per month Consensus'!EZ$2,FALSE)),"",VLOOKUP('per month Consensus'!$EV137,'5y averages Consensus'!$AG$9:$AK$36,'per month Consensus'!EZ$2,FALSE))</f>
        <v/>
      </c>
      <c r="FB137" s="53" t="str">
        <f t="shared" si="99"/>
        <v/>
      </c>
      <c r="FC137" s="18" t="str">
        <f t="shared" si="100"/>
        <v/>
      </c>
      <c r="FD137" s="18" t="str">
        <f t="shared" si="101"/>
        <v/>
      </c>
      <c r="FE137" s="18" t="str">
        <f t="shared" si="102"/>
        <v/>
      </c>
    </row>
    <row r="138" spans="2:161" x14ac:dyDescent="0.25">
      <c r="C138" s="31" t="s">
        <v>309</v>
      </c>
      <c r="D138" s="31">
        <v>5</v>
      </c>
      <c r="E138" s="18"/>
      <c r="F138" s="18"/>
      <c r="G138" s="18"/>
      <c r="H138" s="18"/>
      <c r="I138" s="5"/>
      <c r="J138" s="27"/>
      <c r="K138" s="5"/>
      <c r="L138" s="5"/>
      <c r="M138" s="5"/>
      <c r="N138" s="5"/>
      <c r="CE138" s="14">
        <v>40026</v>
      </c>
      <c r="CF138" s="18" t="str">
        <f>IF(ISNA(VLOOKUP($CE138,'quarters Consensus'!$FV$9:$GC$60,'per month Consensus'!J$1,FALSE)),"",VLOOKUP($CE138,'quarters Consensus'!$FV$9:$GC$60,'per month Consensus'!J$1,FALSE))</f>
        <v/>
      </c>
      <c r="CG138" s="18" t="str">
        <f>IF(ISNA(VLOOKUP($CE138,'quarters Consensus'!$FV$9:$GC$60,'per month Consensus'!K$1,FALSE)),"",VLOOKUP($CE138,'quarters Consensus'!$FV$9:$GC$60,'per month Consensus'!K$1,FALSE))</f>
        <v/>
      </c>
      <c r="CH138" s="18" t="str">
        <f>IF(ISNA(VLOOKUP($CE138,'quarters Consensus'!$FV$9:$GC$60,'per month Consensus'!L$1,FALSE)),"",VLOOKUP($CE138,'quarters Consensus'!$FV$9:$GC$60,'per month Consensus'!L$1,FALSE))</f>
        <v/>
      </c>
      <c r="CI138" s="18" t="str">
        <f>IF(ISNA(VLOOKUP($CE138,'quarters Consensus'!$FV$9:$GC$60,'per month Consensus'!M$1,FALSE)),"",VLOOKUP($CE138,'quarters Consensus'!$FV$9:$GC$60,'per month Consensus'!M$1,FALSE))</f>
        <v/>
      </c>
      <c r="CJ138" s="18" t="str">
        <f>IF(ISNA(VLOOKUP($CE138,'quarters Consensus'!$FV$9:$GC$60,'per month Consensus'!N$1,FALSE)),"",VLOOKUP($CE138,'quarters Consensus'!$FV$9:$GC$60,'per month Consensus'!N$1,FALSE))</f>
        <v/>
      </c>
      <c r="CK138" s="18" t="str">
        <f>IF(ISNA(VLOOKUP($CE138,'quarters Consensus'!$FV$9:$GC$60,'per month Consensus'!O$1,FALSE)),"",VLOOKUP($CE138,'quarters Consensus'!$FV$9:$GC$60,'per month Consensus'!O$1,FALSE))</f>
        <v/>
      </c>
      <c r="CL138" s="18" t="str">
        <f>IF(ISNA(VLOOKUP($CE138,'quarters Consensus'!$FV$9:$GC$60,'per month Consensus'!P$1,FALSE)),"",VLOOKUP($CE138,'quarters Consensus'!$FV$9:$GC$60,'per month Consensus'!P$1,FALSE))</f>
        <v/>
      </c>
      <c r="CM138" s="18">
        <f>IF(ISNA(INDEX('annual Consensus'!$C$4:$AE$210,MATCH('per month Consensus'!$CE138,'annual Consensus'!$B$4:$B$210,0),MATCH('per month Consensus'!CM$4,'annual Consensus'!$C$3:$AE$3,0))),"",INDEX('annual Consensus'!$C$4:$AE$210,MATCH('per month Consensus'!$CE138,'annual Consensus'!$B$4:$B$210,0),MATCH('per month Consensus'!CM$4,'annual Consensus'!$C$3:$AE$3,0)))</f>
        <v>0.29626476770514737</v>
      </c>
      <c r="CN138" s="18">
        <f>IF(ISNA(INDEX('annual Consensus'!$C$4:$AE$210,MATCH('per month Consensus'!$CE138,'annual Consensus'!$B$4:$B$210,0),MATCH('per month Consensus'!CN$4,'annual Consensus'!$C$3:$AE$3,0))),"",INDEX('annual Consensus'!$C$4:$AE$210,MATCH('per month Consensus'!$CE138,'annual Consensus'!$B$4:$B$210,0),MATCH('per month Consensus'!CN$4,'annual Consensus'!$C$3:$AE$3,0)))</f>
        <v>0</v>
      </c>
      <c r="CO138" s="18">
        <f>IF(ISNA(INDEX('annual Consensus'!$C$4:$AE$210,MATCH('per month Consensus'!$CE138,'annual Consensus'!$B$4:$B$210,0),MATCH('per month Consensus'!CO$4,'annual Consensus'!$C$3:$AE$3,0))),"",INDEX('annual Consensus'!$C$4:$AE$210,MATCH('per month Consensus'!$CE138,'annual Consensus'!$B$4:$B$210,0),MATCH('per month Consensus'!CO$4,'annual Consensus'!$C$3:$AE$3,0)))</f>
        <v>0</v>
      </c>
      <c r="CP138" s="18">
        <f>IF(ISNA(INDEX('annual Consensus'!$C$4:$AE$210,MATCH('per month Consensus'!$CE138,'annual Consensus'!$B$4:$B$210,0),MATCH('per month Consensus'!CP$4,'annual Consensus'!$C$3:$AE$3,0))),"",INDEX('annual Consensus'!$C$4:$AE$210,MATCH('per month Consensus'!$CE138,'annual Consensus'!$B$4:$B$210,0),MATCH('per month Consensus'!CP$4,'annual Consensus'!$C$3:$AE$3,0)))</f>
        <v>0</v>
      </c>
      <c r="CQ138" s="18">
        <f>IF(ISNA(INDEX('annual Consensus'!$C$4:$AE$210,MATCH('per month Consensus'!$CE138,'annual Consensus'!$B$4:$B$210,0),MATCH('per month Consensus'!CQ$4,'annual Consensus'!$C$3:$AE$3,0))),"",INDEX('annual Consensus'!$C$4:$AE$210,MATCH('per month Consensus'!$CE138,'annual Consensus'!$B$4:$B$210,0),MATCH('per month Consensus'!CQ$4,'annual Consensus'!$C$3:$AE$3,0)))</f>
        <v>0</v>
      </c>
      <c r="CR138" s="18">
        <f>IF(ISNA(INDEX('annual Consensus'!$C$4:$AE$210,MATCH('per month Consensus'!$CE138,'annual Consensus'!$B$4:$B$210,0),MATCH('per month Consensus'!CR$4,'annual Consensus'!$C$3:$AE$3,0))),"",INDEX('annual Consensus'!$C$4:$AE$210,MATCH('per month Consensus'!$CE138,'annual Consensus'!$B$4:$B$210,0),MATCH('per month Consensus'!CR$4,'annual Consensus'!$C$3:$AE$3,0)))</f>
        <v>1.1844053044496821</v>
      </c>
      <c r="CS138" s="18">
        <f>IF(ISNA(INDEX('annual Consensus'!$C$4:$AE$210,MATCH('per month Consensus'!$CE138,'annual Consensus'!$B$4:$B$210,0),MATCH('per month Consensus'!CS$4,'annual Consensus'!$C$3:$AE$3,0))),"",INDEX('annual Consensus'!$C$4:$AE$210,MATCH('per month Consensus'!$CE138,'annual Consensus'!$B$4:$B$210,0),MATCH('per month Consensus'!CS$4,'annual Consensus'!$C$3:$AE$3,0)))</f>
        <v>0</v>
      </c>
      <c r="CT138" s="18">
        <f>IF(ISNA(INDEX('annual Consensus'!$C$4:$AE$210,MATCH('per month Consensus'!$CE138,'annual Consensus'!$B$4:$B$210,0),MATCH('per month Consensus'!CT$4,'annual Consensus'!$C$3:$AE$3,0))),"",INDEX('annual Consensus'!$C$4:$AE$210,MATCH('per month Consensus'!$CE138,'annual Consensus'!$B$4:$B$210,0),MATCH('per month Consensus'!CT$4,'annual Consensus'!$C$3:$AE$3,0)))</f>
        <v>0</v>
      </c>
      <c r="CU138" s="18">
        <f>IF(ISNA(INDEX('annual Consensus'!$C$4:$AE$210,MATCH('per month Consensus'!$CE138,'annual Consensus'!$B$4:$B$210,0),MATCH('per month Consensus'!CU$4,'annual Consensus'!$C$3:$AE$3,0))),"",INDEX('annual Consensus'!$C$4:$AE$210,MATCH('per month Consensus'!$CE138,'annual Consensus'!$B$4:$B$210,0),MATCH('per month Consensus'!CU$4,'annual Consensus'!$C$3:$AE$3,0)))</f>
        <v>0</v>
      </c>
      <c r="CV138" s="18">
        <f>IF(ISNA(INDEX('annual Consensus'!$C$4:$AE$210,MATCH('per month Consensus'!$CE138,'annual Consensus'!$B$4:$B$210,0),MATCH('per month Consensus'!CV$4,'annual Consensus'!$C$3:$AE$3,0))),"",INDEX('annual Consensus'!$C$4:$AE$210,MATCH('per month Consensus'!$CE138,'annual Consensus'!$B$4:$B$210,0),MATCH('per month Consensus'!CV$4,'annual Consensus'!$C$3:$AE$3,0)))</f>
        <v>0</v>
      </c>
      <c r="CW138" s="18">
        <f>IF(ISNA(INDEX('annual Consensus'!$C$4:$AE$210,MATCH('per month Consensus'!$CE138,'annual Consensus'!$B$4:$B$210,0),MATCH('per month Consensus'!CW$4,'annual Consensus'!$C$3:$AE$3,0))),"",INDEX('annual Consensus'!$C$4:$AE$210,MATCH('per month Consensus'!$CE138,'annual Consensus'!$B$4:$B$210,0),MATCH('per month Consensus'!CW$4,'annual Consensus'!$C$3:$AE$3,0)))</f>
        <v>0</v>
      </c>
      <c r="CX138" s="18">
        <f>IF(ISNA(INDEX('annual Consensus'!$C$4:$AE$210,MATCH('per month Consensus'!$CE138,'annual Consensus'!$B$4:$B$210,0),MATCH('per month Consensus'!CX$4,'annual Consensus'!$C$3:$AE$3,0))),"",INDEX('annual Consensus'!$C$4:$AE$210,MATCH('per month Consensus'!$CE138,'annual Consensus'!$B$4:$B$210,0),MATCH('per month Consensus'!CX$4,'annual Consensus'!$C$3:$AE$3,0)))</f>
        <v>0</v>
      </c>
      <c r="CY138" s="18">
        <f>IF(ISNA(INDEX('annual Consensus'!$C$4:$AE$210,MATCH('per month Consensus'!$CE138,'annual Consensus'!$B$4:$B$210,0),MATCH('per month Consensus'!CY$4,'annual Consensus'!$C$3:$AE$3,0))),"",INDEX('annual Consensus'!$C$4:$AE$210,MATCH('per month Consensus'!$CE138,'annual Consensus'!$B$4:$B$210,0),MATCH('per month Consensus'!CY$4,'annual Consensus'!$C$3:$AE$3,0)))</f>
        <v>0</v>
      </c>
      <c r="CZ138" s="18">
        <f>IF(ISNA(INDEX('annual Consensus'!$C$4:$AE$210,MATCH('per month Consensus'!$CE138,'annual Consensus'!$B$4:$B$210,0),MATCH('per month Consensus'!CZ$4,'annual Consensus'!$C$3:$AE$3,0))),"",INDEX('annual Consensus'!$C$4:$AE$210,MATCH('per month Consensus'!$CE138,'annual Consensus'!$B$4:$B$210,0),MATCH('per month Consensus'!CZ$4,'annual Consensus'!$C$3:$AE$3,0)))</f>
        <v>0</v>
      </c>
      <c r="DA138" s="18">
        <f>IF(ISNA(INDEX('annual Consensus'!$C$4:$AE$210,MATCH('per month Consensus'!$CE138,'annual Consensus'!$B$4:$B$210,0),MATCH('per month Consensus'!DA$4,'annual Consensus'!$C$3:$AE$3,0))),"",INDEX('annual Consensus'!$C$4:$AE$210,MATCH('per month Consensus'!$CE138,'annual Consensus'!$B$4:$B$210,0),MATCH('per month Consensus'!DA$4,'annual Consensus'!$C$3:$AE$3,0)))</f>
        <v>0</v>
      </c>
      <c r="DB138" s="18">
        <f>IF(ISNA(INDEX('annual Consensus'!$C$4:$AE$210,MATCH('per month Consensus'!$CE138,'annual Consensus'!$B$4:$B$210,0),MATCH('per month Consensus'!DB$4,'annual Consensus'!$C$3:$AE$3,0))),"",INDEX('annual Consensus'!$C$4:$AE$210,MATCH('per month Consensus'!$CE138,'annual Consensus'!$B$4:$B$210,0),MATCH('per month Consensus'!DB$4,'annual Consensus'!$C$3:$AE$3,0)))</f>
        <v>0</v>
      </c>
      <c r="DC138" s="18">
        <f>IF(ISNA(INDEX('annual Consensus'!$C$4:$AE$210,MATCH('per month Consensus'!$CE138,'annual Consensus'!$B$4:$B$210,0),MATCH('per month Consensus'!DC$4,'annual Consensus'!$C$3:$AE$3,0))),"",INDEX('annual Consensus'!$C$4:$AE$210,MATCH('per month Consensus'!$CE138,'annual Consensus'!$B$4:$B$210,0),MATCH('per month Consensus'!DC$4,'annual Consensus'!$C$3:$AE$3,0)))</f>
        <v>0</v>
      </c>
      <c r="DD138" s="18">
        <f>IF(ISNA(INDEX('annual Consensus'!$C$4:$AE$210,MATCH('per month Consensus'!$CE138,'annual Consensus'!$B$4:$B$210,0),MATCH('per month Consensus'!DD$4,'annual Consensus'!$C$3:$AE$3,0))),"",INDEX('annual Consensus'!$C$4:$AE$210,MATCH('per month Consensus'!$CE138,'annual Consensus'!$B$4:$B$210,0),MATCH('per month Consensus'!DD$4,'annual Consensus'!$C$3:$AE$3,0)))</f>
        <v>0</v>
      </c>
      <c r="DE138" s="18">
        <f>IF(ISNA(INDEX('annual Consensus'!$C$4:$AE$210,MATCH('per month Consensus'!$CE138,'annual Consensus'!$B$4:$B$210,0),MATCH('per month Consensus'!DE$4,'annual Consensus'!$C$3:$AE$3,0))),"",INDEX('annual Consensus'!$C$4:$AE$210,MATCH('per month Consensus'!$CE138,'annual Consensus'!$B$4:$B$210,0),MATCH('per month Consensus'!DE$4,'annual Consensus'!$C$3:$AE$3,0)))</f>
        <v>0</v>
      </c>
      <c r="DF138" s="18">
        <f>IF(ISNA(INDEX('annual Consensus'!$C$4:$AE$210,MATCH('per month Consensus'!$CE138,'annual Consensus'!$B$4:$B$210,0),MATCH('per month Consensus'!DF$4,'annual Consensus'!$C$3:$AE$3,0))),"",INDEX('annual Consensus'!$C$4:$AE$210,MATCH('per month Consensus'!$CE138,'annual Consensus'!$B$4:$B$210,0),MATCH('per month Consensus'!DF$4,'annual Consensus'!$C$3:$AE$3,0)))</f>
        <v>0</v>
      </c>
      <c r="DG138" s="18">
        <f>IF(ISNA(INDEX('annual Consensus'!$C$4:$AE$210,MATCH('per month Consensus'!$CE138,'annual Consensus'!$B$4:$B$210,0),MATCH('per month Consensus'!DG$4,'annual Consensus'!$C$3:$AE$3,0))),"",INDEX('annual Consensus'!$C$4:$AE$210,MATCH('per month Consensus'!$CE138,'annual Consensus'!$B$4:$B$210,0),MATCH('per month Consensus'!DG$4,'annual Consensus'!$C$3:$AE$3,0)))</f>
        <v>0</v>
      </c>
      <c r="DH138" s="18">
        <f>IF(ISNA(INDEX('annual Consensus'!$C$4:$AE$210,MATCH('per month Consensus'!$CE138,'annual Consensus'!$B$4:$B$210,0),MATCH('per month Consensus'!DH$4,'annual Consensus'!$C$3:$AE$3,0))),"",INDEX('annual Consensus'!$C$4:$AE$210,MATCH('per month Consensus'!$CE138,'annual Consensus'!$B$4:$B$210,0),MATCH('per month Consensus'!DH$4,'annual Consensus'!$C$3:$AE$3,0)))</f>
        <v>0</v>
      </c>
      <c r="DI138" s="18">
        <f>IF(ISNA(INDEX('annual Consensus'!$C$4:$AE$210,MATCH('per month Consensus'!$CE138,'annual Consensus'!$B$4:$B$210,0),MATCH('per month Consensus'!DI$4,'annual Consensus'!$C$3:$AE$3,0))),"",INDEX('annual Consensus'!$C$4:$AE$210,MATCH('per month Consensus'!$CE138,'annual Consensus'!$B$4:$B$210,0),MATCH('per month Consensus'!DI$4,'annual Consensus'!$C$3:$AE$3,0)))</f>
        <v>0</v>
      </c>
      <c r="DJ138" s="18">
        <f>IF(ISNA(INDEX('annual Consensus'!$C$4:$AE$210,MATCH('per month Consensus'!$CE138,'annual Consensus'!$B$4:$B$210,0),MATCH('per month Consensus'!DJ$4,'annual Consensus'!$C$3:$AE$3,0))),"",INDEX('annual Consensus'!$C$4:$AE$210,MATCH('per month Consensus'!$CE138,'annual Consensus'!$B$4:$B$210,0),MATCH('per month Consensus'!DJ$4,'annual Consensus'!$C$3:$AE$3,0)))</f>
        <v>0</v>
      </c>
      <c r="DK138" s="18">
        <f>IF(ISNA(INDEX('annual Consensus'!$C$4:$AE$210,MATCH('per month Consensus'!$CE138,'annual Consensus'!$B$4:$B$210,0),MATCH('per month Consensus'!DK$4,'annual Consensus'!$C$3:$AE$3,0))),"",INDEX('annual Consensus'!$C$4:$AE$210,MATCH('per month Consensus'!$CE138,'annual Consensus'!$B$4:$B$210,0),MATCH('per month Consensus'!DK$4,'annual Consensus'!$C$3:$AE$3,0)))</f>
        <v>0</v>
      </c>
      <c r="DL138" s="18">
        <f>IF(ISNA(INDEX('annual Consensus'!$C$4:$AE$210,MATCH('per month Consensus'!$CE138,'annual Consensus'!$B$4:$B$210,0),MATCH('per month Consensus'!DL$4,'annual Consensus'!$C$3:$AE$3,0))),"",INDEX('annual Consensus'!$C$4:$AE$210,MATCH('per month Consensus'!$CE138,'annual Consensus'!$B$4:$B$210,0),MATCH('per month Consensus'!DL$4,'annual Consensus'!$C$3:$AE$3,0)))</f>
        <v>0</v>
      </c>
      <c r="DM138" s="18">
        <f>IF(ISNA(INDEX('annual Consensus'!$C$4:$AE$210,MATCH('per month Consensus'!$CE138,'annual Consensus'!$B$4:$B$210,0),MATCH('per month Consensus'!DM$4,'annual Consensus'!$C$3:$AE$3,0))),"",INDEX('annual Consensus'!$C$4:$AE$210,MATCH('per month Consensus'!$CE138,'annual Consensus'!$B$4:$B$210,0),MATCH('per month Consensus'!DM$4,'annual Consensus'!$C$3:$AE$3,0)))</f>
        <v>0</v>
      </c>
      <c r="DN138" s="18">
        <f>IF(ISNA(INDEX('annual Consensus'!$C$4:$AE$210,MATCH('per month Consensus'!$CE138,'annual Consensus'!$B$4:$B$210,0),MATCH('per month Consensus'!DN$4,'annual Consensus'!$C$3:$AE$3,0))),"",INDEX('annual Consensus'!$C$4:$AE$210,MATCH('per month Consensus'!$CE138,'annual Consensus'!$B$4:$B$210,0),MATCH('per month Consensus'!DN$4,'annual Consensus'!$C$3:$AE$3,0)))</f>
        <v>0</v>
      </c>
      <c r="DO138" s="18">
        <f>IF(ISNA(INDEX('annual Consensus'!$C$4:$AE$210,MATCH('per month Consensus'!$CE138,'annual Consensus'!$B$4:$B$210,0),MATCH('per month Consensus'!DO$4,'annual Consensus'!$C$3:$AE$3,0))),"",INDEX('annual Consensus'!$C$4:$AE$210,MATCH('per month Consensus'!$CE138,'annual Consensus'!$B$4:$B$210,0),MATCH('per month Consensus'!DO$4,'annual Consensus'!$C$3:$AE$3,0)))</f>
        <v>0</v>
      </c>
      <c r="DR138" s="18">
        <f t="shared" si="70"/>
        <v>0.29626476770514737</v>
      </c>
      <c r="DS138" s="18" t="str">
        <f t="shared" si="71"/>
        <v/>
      </c>
      <c r="DT138" s="18" t="str">
        <f t="shared" si="72"/>
        <v/>
      </c>
      <c r="DU138" s="18" t="str">
        <f t="shared" si="73"/>
        <v/>
      </c>
      <c r="DV138" s="18" t="str">
        <f t="shared" si="74"/>
        <v/>
      </c>
      <c r="DW138" s="18">
        <f t="shared" si="75"/>
        <v>1.1844053044496821</v>
      </c>
      <c r="DX138" s="18" t="str">
        <f t="shared" si="76"/>
        <v/>
      </c>
      <c r="DY138" s="18" t="str">
        <f t="shared" si="77"/>
        <v/>
      </c>
      <c r="DZ138" s="18" t="str">
        <f t="shared" si="78"/>
        <v/>
      </c>
      <c r="EA138" s="18" t="str">
        <f t="shared" si="79"/>
        <v/>
      </c>
      <c r="EB138" s="18" t="str">
        <f t="shared" si="80"/>
        <v/>
      </c>
      <c r="EC138" s="18" t="str">
        <f t="shared" si="81"/>
        <v/>
      </c>
      <c r="ED138" s="18" t="str">
        <f t="shared" si="82"/>
        <v/>
      </c>
      <c r="EE138" s="18" t="str">
        <f t="shared" si="83"/>
        <v/>
      </c>
      <c r="EF138" s="18" t="str">
        <f t="shared" si="84"/>
        <v/>
      </c>
      <c r="EG138" s="18" t="str">
        <f t="shared" si="85"/>
        <v/>
      </c>
      <c r="EH138" s="18" t="str">
        <f t="shared" si="86"/>
        <v/>
      </c>
      <c r="EI138" s="18" t="str">
        <f t="shared" si="87"/>
        <v/>
      </c>
      <c r="EJ138" s="18" t="str">
        <f t="shared" si="88"/>
        <v/>
      </c>
      <c r="EK138" s="18" t="str">
        <f t="shared" si="89"/>
        <v/>
      </c>
      <c r="EL138" s="18" t="str">
        <f t="shared" si="90"/>
        <v/>
      </c>
      <c r="EM138" s="18" t="str">
        <f t="shared" si="91"/>
        <v/>
      </c>
      <c r="EN138" s="18" t="str">
        <f t="shared" si="92"/>
        <v/>
      </c>
      <c r="EO138" s="18" t="str">
        <f t="shared" si="93"/>
        <v/>
      </c>
      <c r="EP138" s="18" t="str">
        <f t="shared" si="94"/>
        <v/>
      </c>
      <c r="EQ138" s="18" t="str">
        <f t="shared" si="95"/>
        <v/>
      </c>
      <c r="ER138" s="18" t="str">
        <f t="shared" si="96"/>
        <v/>
      </c>
      <c r="ES138" s="18" t="str">
        <f t="shared" si="97"/>
        <v/>
      </c>
      <c r="ET138" s="18" t="str">
        <f t="shared" si="98"/>
        <v/>
      </c>
      <c r="EV138" s="86">
        <v>40026</v>
      </c>
      <c r="EW138" s="57" t="str">
        <f>IF(ISNA(VLOOKUP('per month Consensus'!$EV138,'5y averages Consensus'!$AG$9:$AK$36,'per month Consensus'!EW$2,FALSE)),"",VLOOKUP('per month Consensus'!$EV138,'5y averages Consensus'!$AG$9:$AK$36,'per month Consensus'!EW$2,FALSE))</f>
        <v/>
      </c>
      <c r="EX138" s="58" t="str">
        <f>IF(ISNA(VLOOKUP('per month Consensus'!$EV138,'5y averages Consensus'!$AG$9:$AK$36,'per month Consensus'!EX$2,FALSE)),"",VLOOKUP('per month Consensus'!$EV138,'5y averages Consensus'!$AG$9:$AK$36,'per month Consensus'!EX$2,FALSE))</f>
        <v/>
      </c>
      <c r="EY138" s="58" t="str">
        <f>IF(ISNA(VLOOKUP('per month Consensus'!$EV138,'5y averages Consensus'!$AG$9:$AK$36,'per month Consensus'!EY$2,FALSE)),"",VLOOKUP('per month Consensus'!$EV138,'5y averages Consensus'!$AG$9:$AK$36,'per month Consensus'!EY$2,FALSE))</f>
        <v/>
      </c>
      <c r="EZ138" s="59" t="str">
        <f>IF(ISNA(VLOOKUP('per month Consensus'!$EV138,'5y averages Consensus'!$AG$9:$AK$36,'per month Consensus'!EZ$2,FALSE)),"",VLOOKUP('per month Consensus'!$EV138,'5y averages Consensus'!$AG$9:$AK$36,'per month Consensus'!EZ$2,FALSE))</f>
        <v/>
      </c>
      <c r="FB138" s="53" t="str">
        <f t="shared" si="99"/>
        <v/>
      </c>
      <c r="FC138" s="18" t="str">
        <f t="shared" si="100"/>
        <v/>
      </c>
      <c r="FD138" s="18" t="str">
        <f t="shared" si="101"/>
        <v/>
      </c>
      <c r="FE138" s="18" t="str">
        <f t="shared" si="102"/>
        <v/>
      </c>
    </row>
    <row r="139" spans="2:161" x14ac:dyDescent="0.25">
      <c r="B139" s="22">
        <v>36008</v>
      </c>
      <c r="C139" s="18">
        <f>VLOOKUP($B139,'Data Consensus annual'!$BH$9:$BN$215,'per month Consensus'!C$1,FALSE)</f>
        <v>1.4</v>
      </c>
      <c r="D139" s="18">
        <f>VLOOKUP($B139,'Data Consensus annual'!$BH$9:$BN$215,'per month Consensus'!D$1,FALSE)</f>
        <v>1.7</v>
      </c>
      <c r="M139" s="5"/>
      <c r="N139" s="5"/>
      <c r="CE139" s="14">
        <v>40057</v>
      </c>
      <c r="CF139" s="18">
        <f>IF(ISNA(VLOOKUP($CE139,'quarters Consensus'!$FV$9:$GC$60,'per month Consensus'!J$1,FALSE)),"",VLOOKUP($CE139,'quarters Consensus'!$FV$9:$GC$60,'per month Consensus'!J$1,FALSE))</f>
        <v>0.4</v>
      </c>
      <c r="CG139" s="18">
        <f>IF(ISNA(VLOOKUP($CE139,'quarters Consensus'!$FV$9:$GC$60,'per month Consensus'!K$1,FALSE)),"",VLOOKUP($CE139,'quarters Consensus'!$FV$9:$GC$60,'per month Consensus'!K$1,FALSE))</f>
        <v>1.1000000000000001</v>
      </c>
      <c r="CH139" s="18">
        <f>IF(ISNA(VLOOKUP($CE139,'quarters Consensus'!$FV$9:$GC$60,'per month Consensus'!L$1,FALSE)),"",VLOOKUP($CE139,'quarters Consensus'!$FV$9:$GC$60,'per month Consensus'!L$1,FALSE))</f>
        <v>1.1000000000000001</v>
      </c>
      <c r="CI139" s="18">
        <f>IF(ISNA(VLOOKUP($CE139,'quarters Consensus'!$FV$9:$GC$60,'per month Consensus'!M$1,FALSE)),"",VLOOKUP($CE139,'quarters Consensus'!$FV$9:$GC$60,'per month Consensus'!M$1,FALSE))</f>
        <v>1.3</v>
      </c>
      <c r="CJ139" s="18">
        <f>IF(ISNA(VLOOKUP($CE139,'quarters Consensus'!$FV$9:$GC$60,'per month Consensus'!N$1,FALSE)),"",VLOOKUP($CE139,'quarters Consensus'!$FV$9:$GC$60,'per month Consensus'!N$1,FALSE))</f>
        <v>1.3</v>
      </c>
      <c r="CK139" s="18">
        <f>IF(ISNA(VLOOKUP($CE139,'quarters Consensus'!$FV$9:$GC$60,'per month Consensus'!O$1,FALSE)),"",VLOOKUP($CE139,'quarters Consensus'!$FV$9:$GC$60,'per month Consensus'!O$1,FALSE))</f>
        <v>1.8</v>
      </c>
      <c r="CL139" s="18">
        <f>IF(ISNA(VLOOKUP($CE139,'quarters Consensus'!$FV$9:$GC$60,'per month Consensus'!P$1,FALSE)),"",VLOOKUP($CE139,'quarters Consensus'!$FV$9:$GC$60,'per month Consensus'!P$1,FALSE))</f>
        <v>1.9</v>
      </c>
      <c r="CM139" s="18">
        <f>IF(ISNA(INDEX('annual Consensus'!$C$4:$AE$210,MATCH('per month Consensus'!$CE139,'annual Consensus'!$B$4:$B$210,0),MATCH('per month Consensus'!CM$4,'annual Consensus'!$C$3:$AE$3,0))),"",INDEX('annual Consensus'!$C$4:$AE$210,MATCH('per month Consensus'!$CE139,'annual Consensus'!$B$4:$B$210,0),MATCH('per month Consensus'!CM$4,'annual Consensus'!$C$3:$AE$3,0)))</f>
        <v>0.30737250316743059</v>
      </c>
      <c r="CN139" s="18">
        <f>IF(ISNA(INDEX('annual Consensus'!$C$4:$AE$210,MATCH('per month Consensus'!$CE139,'annual Consensus'!$B$4:$B$210,0),MATCH('per month Consensus'!CN$4,'annual Consensus'!$C$3:$AE$3,0))),"",INDEX('annual Consensus'!$C$4:$AE$210,MATCH('per month Consensus'!$CE139,'annual Consensus'!$B$4:$B$210,0),MATCH('per month Consensus'!CN$4,'annual Consensus'!$C$3:$AE$3,0)))</f>
        <v>0</v>
      </c>
      <c r="CO139" s="18">
        <f>IF(ISNA(INDEX('annual Consensus'!$C$4:$AE$210,MATCH('per month Consensus'!$CE139,'annual Consensus'!$B$4:$B$210,0),MATCH('per month Consensus'!CO$4,'annual Consensus'!$C$3:$AE$3,0))),"",INDEX('annual Consensus'!$C$4:$AE$210,MATCH('per month Consensus'!$CE139,'annual Consensus'!$B$4:$B$210,0),MATCH('per month Consensus'!CO$4,'annual Consensus'!$C$3:$AE$3,0)))</f>
        <v>0</v>
      </c>
      <c r="CP139" s="18">
        <f>IF(ISNA(INDEX('annual Consensus'!$C$4:$AE$210,MATCH('per month Consensus'!$CE139,'annual Consensus'!$B$4:$B$210,0),MATCH('per month Consensus'!CP$4,'annual Consensus'!$C$3:$AE$3,0))),"",INDEX('annual Consensus'!$C$4:$AE$210,MATCH('per month Consensus'!$CE139,'annual Consensus'!$B$4:$B$210,0),MATCH('per month Consensus'!CP$4,'annual Consensus'!$C$3:$AE$3,0)))</f>
        <v>0</v>
      </c>
      <c r="CQ139" s="18">
        <f>IF(ISNA(INDEX('annual Consensus'!$C$4:$AE$210,MATCH('per month Consensus'!$CE139,'annual Consensus'!$B$4:$B$210,0),MATCH('per month Consensus'!CQ$4,'annual Consensus'!$C$3:$AE$3,0))),"",INDEX('annual Consensus'!$C$4:$AE$210,MATCH('per month Consensus'!$CE139,'annual Consensus'!$B$4:$B$210,0),MATCH('per month Consensus'!CQ$4,'annual Consensus'!$C$3:$AE$3,0)))</f>
        <v>1.166119380142558</v>
      </c>
      <c r="CR139" s="18">
        <f>IF(ISNA(INDEX('annual Consensus'!$C$4:$AE$210,MATCH('per month Consensus'!$CE139,'annual Consensus'!$B$4:$B$210,0),MATCH('per month Consensus'!CR$4,'annual Consensus'!$C$3:$AE$3,0))),"",INDEX('annual Consensus'!$C$4:$AE$210,MATCH('per month Consensus'!$CE139,'annual Consensus'!$B$4:$B$210,0),MATCH('per month Consensus'!CR$4,'annual Consensus'!$C$3:$AE$3,0)))</f>
        <v>0</v>
      </c>
      <c r="CS139" s="18">
        <f>IF(ISNA(INDEX('annual Consensus'!$C$4:$AE$210,MATCH('per month Consensus'!$CE139,'annual Consensus'!$B$4:$B$210,0),MATCH('per month Consensus'!CS$4,'annual Consensus'!$C$3:$AE$3,0))),"",INDEX('annual Consensus'!$C$4:$AE$210,MATCH('per month Consensus'!$CE139,'annual Consensus'!$B$4:$B$210,0),MATCH('per month Consensus'!CS$4,'annual Consensus'!$C$3:$AE$3,0)))</f>
        <v>0</v>
      </c>
      <c r="CT139" s="18">
        <f>IF(ISNA(INDEX('annual Consensus'!$C$4:$AE$210,MATCH('per month Consensus'!$CE139,'annual Consensus'!$B$4:$B$210,0),MATCH('per month Consensus'!CT$4,'annual Consensus'!$C$3:$AE$3,0))),"",INDEX('annual Consensus'!$C$4:$AE$210,MATCH('per month Consensus'!$CE139,'annual Consensus'!$B$4:$B$210,0),MATCH('per month Consensus'!CT$4,'annual Consensus'!$C$3:$AE$3,0)))</f>
        <v>0</v>
      </c>
      <c r="CU139" s="18">
        <f>IF(ISNA(INDEX('annual Consensus'!$C$4:$AE$210,MATCH('per month Consensus'!$CE139,'annual Consensus'!$B$4:$B$210,0),MATCH('per month Consensus'!CU$4,'annual Consensus'!$C$3:$AE$3,0))),"",INDEX('annual Consensus'!$C$4:$AE$210,MATCH('per month Consensus'!$CE139,'annual Consensus'!$B$4:$B$210,0),MATCH('per month Consensus'!CU$4,'annual Consensus'!$C$3:$AE$3,0)))</f>
        <v>0</v>
      </c>
      <c r="CV139" s="18">
        <f>IF(ISNA(INDEX('annual Consensus'!$C$4:$AE$210,MATCH('per month Consensus'!$CE139,'annual Consensus'!$B$4:$B$210,0),MATCH('per month Consensus'!CV$4,'annual Consensus'!$C$3:$AE$3,0))),"",INDEX('annual Consensus'!$C$4:$AE$210,MATCH('per month Consensus'!$CE139,'annual Consensus'!$B$4:$B$210,0),MATCH('per month Consensus'!CV$4,'annual Consensus'!$C$3:$AE$3,0)))</f>
        <v>0</v>
      </c>
      <c r="CW139" s="18">
        <f>IF(ISNA(INDEX('annual Consensus'!$C$4:$AE$210,MATCH('per month Consensus'!$CE139,'annual Consensus'!$B$4:$B$210,0),MATCH('per month Consensus'!CW$4,'annual Consensus'!$C$3:$AE$3,0))),"",INDEX('annual Consensus'!$C$4:$AE$210,MATCH('per month Consensus'!$CE139,'annual Consensus'!$B$4:$B$210,0),MATCH('per month Consensus'!CW$4,'annual Consensus'!$C$3:$AE$3,0)))</f>
        <v>0</v>
      </c>
      <c r="CX139" s="18">
        <f>IF(ISNA(INDEX('annual Consensus'!$C$4:$AE$210,MATCH('per month Consensus'!$CE139,'annual Consensus'!$B$4:$B$210,0),MATCH('per month Consensus'!CX$4,'annual Consensus'!$C$3:$AE$3,0))),"",INDEX('annual Consensus'!$C$4:$AE$210,MATCH('per month Consensus'!$CE139,'annual Consensus'!$B$4:$B$210,0),MATCH('per month Consensus'!CX$4,'annual Consensus'!$C$3:$AE$3,0)))</f>
        <v>0</v>
      </c>
      <c r="CY139" s="18">
        <f>IF(ISNA(INDEX('annual Consensus'!$C$4:$AE$210,MATCH('per month Consensus'!$CE139,'annual Consensus'!$B$4:$B$210,0),MATCH('per month Consensus'!CY$4,'annual Consensus'!$C$3:$AE$3,0))),"",INDEX('annual Consensus'!$C$4:$AE$210,MATCH('per month Consensus'!$CE139,'annual Consensus'!$B$4:$B$210,0),MATCH('per month Consensus'!CY$4,'annual Consensus'!$C$3:$AE$3,0)))</f>
        <v>0</v>
      </c>
      <c r="CZ139" s="18">
        <f>IF(ISNA(INDEX('annual Consensus'!$C$4:$AE$210,MATCH('per month Consensus'!$CE139,'annual Consensus'!$B$4:$B$210,0),MATCH('per month Consensus'!CZ$4,'annual Consensus'!$C$3:$AE$3,0))),"",INDEX('annual Consensus'!$C$4:$AE$210,MATCH('per month Consensus'!$CE139,'annual Consensus'!$B$4:$B$210,0),MATCH('per month Consensus'!CZ$4,'annual Consensus'!$C$3:$AE$3,0)))</f>
        <v>0</v>
      </c>
      <c r="DA139" s="18">
        <f>IF(ISNA(INDEX('annual Consensus'!$C$4:$AE$210,MATCH('per month Consensus'!$CE139,'annual Consensus'!$B$4:$B$210,0),MATCH('per month Consensus'!DA$4,'annual Consensus'!$C$3:$AE$3,0))),"",INDEX('annual Consensus'!$C$4:$AE$210,MATCH('per month Consensus'!$CE139,'annual Consensus'!$B$4:$B$210,0),MATCH('per month Consensus'!DA$4,'annual Consensus'!$C$3:$AE$3,0)))</f>
        <v>0</v>
      </c>
      <c r="DB139" s="18">
        <f>IF(ISNA(INDEX('annual Consensus'!$C$4:$AE$210,MATCH('per month Consensus'!$CE139,'annual Consensus'!$B$4:$B$210,0),MATCH('per month Consensus'!DB$4,'annual Consensus'!$C$3:$AE$3,0))),"",INDEX('annual Consensus'!$C$4:$AE$210,MATCH('per month Consensus'!$CE139,'annual Consensus'!$B$4:$B$210,0),MATCH('per month Consensus'!DB$4,'annual Consensus'!$C$3:$AE$3,0)))</f>
        <v>0</v>
      </c>
      <c r="DC139" s="18">
        <f>IF(ISNA(INDEX('annual Consensus'!$C$4:$AE$210,MATCH('per month Consensus'!$CE139,'annual Consensus'!$B$4:$B$210,0),MATCH('per month Consensus'!DC$4,'annual Consensus'!$C$3:$AE$3,0))),"",INDEX('annual Consensus'!$C$4:$AE$210,MATCH('per month Consensus'!$CE139,'annual Consensus'!$B$4:$B$210,0),MATCH('per month Consensus'!DC$4,'annual Consensus'!$C$3:$AE$3,0)))</f>
        <v>0</v>
      </c>
      <c r="DD139" s="18">
        <f>IF(ISNA(INDEX('annual Consensus'!$C$4:$AE$210,MATCH('per month Consensus'!$CE139,'annual Consensus'!$B$4:$B$210,0),MATCH('per month Consensus'!DD$4,'annual Consensus'!$C$3:$AE$3,0))),"",INDEX('annual Consensus'!$C$4:$AE$210,MATCH('per month Consensus'!$CE139,'annual Consensus'!$B$4:$B$210,0),MATCH('per month Consensus'!DD$4,'annual Consensus'!$C$3:$AE$3,0)))</f>
        <v>0</v>
      </c>
      <c r="DE139" s="18">
        <f>IF(ISNA(INDEX('annual Consensus'!$C$4:$AE$210,MATCH('per month Consensus'!$CE139,'annual Consensus'!$B$4:$B$210,0),MATCH('per month Consensus'!DE$4,'annual Consensus'!$C$3:$AE$3,0))),"",INDEX('annual Consensus'!$C$4:$AE$210,MATCH('per month Consensus'!$CE139,'annual Consensus'!$B$4:$B$210,0),MATCH('per month Consensus'!DE$4,'annual Consensus'!$C$3:$AE$3,0)))</f>
        <v>0</v>
      </c>
      <c r="DF139" s="18">
        <f>IF(ISNA(INDEX('annual Consensus'!$C$4:$AE$210,MATCH('per month Consensus'!$CE139,'annual Consensus'!$B$4:$B$210,0),MATCH('per month Consensus'!DF$4,'annual Consensus'!$C$3:$AE$3,0))),"",INDEX('annual Consensus'!$C$4:$AE$210,MATCH('per month Consensus'!$CE139,'annual Consensus'!$B$4:$B$210,0),MATCH('per month Consensus'!DF$4,'annual Consensus'!$C$3:$AE$3,0)))</f>
        <v>0</v>
      </c>
      <c r="DG139" s="18">
        <f>IF(ISNA(INDEX('annual Consensus'!$C$4:$AE$210,MATCH('per month Consensus'!$CE139,'annual Consensus'!$B$4:$B$210,0),MATCH('per month Consensus'!DG$4,'annual Consensus'!$C$3:$AE$3,0))),"",INDEX('annual Consensus'!$C$4:$AE$210,MATCH('per month Consensus'!$CE139,'annual Consensus'!$B$4:$B$210,0),MATCH('per month Consensus'!DG$4,'annual Consensus'!$C$3:$AE$3,0)))</f>
        <v>0</v>
      </c>
      <c r="DH139" s="18">
        <f>IF(ISNA(INDEX('annual Consensus'!$C$4:$AE$210,MATCH('per month Consensus'!$CE139,'annual Consensus'!$B$4:$B$210,0),MATCH('per month Consensus'!DH$4,'annual Consensus'!$C$3:$AE$3,0))),"",INDEX('annual Consensus'!$C$4:$AE$210,MATCH('per month Consensus'!$CE139,'annual Consensus'!$B$4:$B$210,0),MATCH('per month Consensus'!DH$4,'annual Consensus'!$C$3:$AE$3,0)))</f>
        <v>0</v>
      </c>
      <c r="DI139" s="18">
        <f>IF(ISNA(INDEX('annual Consensus'!$C$4:$AE$210,MATCH('per month Consensus'!$CE139,'annual Consensus'!$B$4:$B$210,0),MATCH('per month Consensus'!DI$4,'annual Consensus'!$C$3:$AE$3,0))),"",INDEX('annual Consensus'!$C$4:$AE$210,MATCH('per month Consensus'!$CE139,'annual Consensus'!$B$4:$B$210,0),MATCH('per month Consensus'!DI$4,'annual Consensus'!$C$3:$AE$3,0)))</f>
        <v>0</v>
      </c>
      <c r="DJ139" s="18">
        <f>IF(ISNA(INDEX('annual Consensus'!$C$4:$AE$210,MATCH('per month Consensus'!$CE139,'annual Consensus'!$B$4:$B$210,0),MATCH('per month Consensus'!DJ$4,'annual Consensus'!$C$3:$AE$3,0))),"",INDEX('annual Consensus'!$C$4:$AE$210,MATCH('per month Consensus'!$CE139,'annual Consensus'!$B$4:$B$210,0),MATCH('per month Consensus'!DJ$4,'annual Consensus'!$C$3:$AE$3,0)))</f>
        <v>0</v>
      </c>
      <c r="DK139" s="18">
        <f>IF(ISNA(INDEX('annual Consensus'!$C$4:$AE$210,MATCH('per month Consensus'!$CE139,'annual Consensus'!$B$4:$B$210,0),MATCH('per month Consensus'!DK$4,'annual Consensus'!$C$3:$AE$3,0))),"",INDEX('annual Consensus'!$C$4:$AE$210,MATCH('per month Consensus'!$CE139,'annual Consensus'!$B$4:$B$210,0),MATCH('per month Consensus'!DK$4,'annual Consensus'!$C$3:$AE$3,0)))</f>
        <v>0</v>
      </c>
      <c r="DL139" s="18">
        <f>IF(ISNA(INDEX('annual Consensus'!$C$4:$AE$210,MATCH('per month Consensus'!$CE139,'annual Consensus'!$B$4:$B$210,0),MATCH('per month Consensus'!DL$4,'annual Consensus'!$C$3:$AE$3,0))),"",INDEX('annual Consensus'!$C$4:$AE$210,MATCH('per month Consensus'!$CE139,'annual Consensus'!$B$4:$B$210,0),MATCH('per month Consensus'!DL$4,'annual Consensus'!$C$3:$AE$3,0)))</f>
        <v>0</v>
      </c>
      <c r="DM139" s="18">
        <f>IF(ISNA(INDEX('annual Consensus'!$C$4:$AE$210,MATCH('per month Consensus'!$CE139,'annual Consensus'!$B$4:$B$210,0),MATCH('per month Consensus'!DM$4,'annual Consensus'!$C$3:$AE$3,0))),"",INDEX('annual Consensus'!$C$4:$AE$210,MATCH('per month Consensus'!$CE139,'annual Consensus'!$B$4:$B$210,0),MATCH('per month Consensus'!DM$4,'annual Consensus'!$C$3:$AE$3,0)))</f>
        <v>0</v>
      </c>
      <c r="DN139" s="18">
        <f>IF(ISNA(INDEX('annual Consensus'!$C$4:$AE$210,MATCH('per month Consensus'!$CE139,'annual Consensus'!$B$4:$B$210,0),MATCH('per month Consensus'!DN$4,'annual Consensus'!$C$3:$AE$3,0))),"",INDEX('annual Consensus'!$C$4:$AE$210,MATCH('per month Consensus'!$CE139,'annual Consensus'!$B$4:$B$210,0),MATCH('per month Consensus'!DN$4,'annual Consensus'!$C$3:$AE$3,0)))</f>
        <v>0</v>
      </c>
      <c r="DO139" s="18">
        <f>IF(ISNA(INDEX('annual Consensus'!$C$4:$AE$210,MATCH('per month Consensus'!$CE139,'annual Consensus'!$B$4:$B$210,0),MATCH('per month Consensus'!DO$4,'annual Consensus'!$C$3:$AE$3,0))),"",INDEX('annual Consensus'!$C$4:$AE$210,MATCH('per month Consensus'!$CE139,'annual Consensus'!$B$4:$B$210,0),MATCH('per month Consensus'!DO$4,'annual Consensus'!$C$3:$AE$3,0)))</f>
        <v>0</v>
      </c>
      <c r="DR139" s="18">
        <f t="shared" si="70"/>
        <v>0.30737250316743059</v>
      </c>
      <c r="DS139" s="18" t="str">
        <f t="shared" si="71"/>
        <v/>
      </c>
      <c r="DT139" s="18" t="str">
        <f t="shared" si="72"/>
        <v/>
      </c>
      <c r="DU139" s="18" t="str">
        <f t="shared" si="73"/>
        <v/>
      </c>
      <c r="DV139" s="18">
        <f t="shared" si="74"/>
        <v>1.166119380142558</v>
      </c>
      <c r="DW139" s="18" t="str">
        <f t="shared" si="75"/>
        <v/>
      </c>
      <c r="DX139" s="18" t="str">
        <f t="shared" si="76"/>
        <v/>
      </c>
      <c r="DY139" s="18" t="str">
        <f t="shared" si="77"/>
        <v/>
      </c>
      <c r="DZ139" s="18" t="str">
        <f t="shared" si="78"/>
        <v/>
      </c>
      <c r="EA139" s="18" t="str">
        <f t="shared" si="79"/>
        <v/>
      </c>
      <c r="EB139" s="18" t="str">
        <f t="shared" si="80"/>
        <v/>
      </c>
      <c r="EC139" s="18" t="str">
        <f t="shared" si="81"/>
        <v/>
      </c>
      <c r="ED139" s="18" t="str">
        <f t="shared" si="82"/>
        <v/>
      </c>
      <c r="EE139" s="18" t="str">
        <f t="shared" si="83"/>
        <v/>
      </c>
      <c r="EF139" s="18" t="str">
        <f t="shared" si="84"/>
        <v/>
      </c>
      <c r="EG139" s="18" t="str">
        <f t="shared" si="85"/>
        <v/>
      </c>
      <c r="EH139" s="18" t="str">
        <f t="shared" si="86"/>
        <v/>
      </c>
      <c r="EI139" s="18" t="str">
        <f t="shared" si="87"/>
        <v/>
      </c>
      <c r="EJ139" s="18" t="str">
        <f t="shared" si="88"/>
        <v/>
      </c>
      <c r="EK139" s="18" t="str">
        <f t="shared" si="89"/>
        <v/>
      </c>
      <c r="EL139" s="18" t="str">
        <f t="shared" si="90"/>
        <v/>
      </c>
      <c r="EM139" s="18" t="str">
        <f t="shared" si="91"/>
        <v/>
      </c>
      <c r="EN139" s="18" t="str">
        <f t="shared" si="92"/>
        <v/>
      </c>
      <c r="EO139" s="18" t="str">
        <f t="shared" si="93"/>
        <v/>
      </c>
      <c r="EP139" s="18" t="str">
        <f t="shared" si="94"/>
        <v/>
      </c>
      <c r="EQ139" s="18" t="str">
        <f t="shared" si="95"/>
        <v/>
      </c>
      <c r="ER139" s="18" t="str">
        <f t="shared" si="96"/>
        <v/>
      </c>
      <c r="ES139" s="18" t="str">
        <f t="shared" si="97"/>
        <v/>
      </c>
      <c r="ET139" s="18" t="str">
        <f t="shared" si="98"/>
        <v/>
      </c>
      <c r="EV139" s="86">
        <v>40057</v>
      </c>
      <c r="EW139" s="57" t="str">
        <f>IF(ISNA(VLOOKUP('per month Consensus'!$EV139,'5y averages Consensus'!$AG$9:$AK$36,'per month Consensus'!EW$2,FALSE)),"",VLOOKUP('per month Consensus'!$EV139,'5y averages Consensus'!$AG$9:$AK$36,'per month Consensus'!EW$2,FALSE))</f>
        <v/>
      </c>
      <c r="EX139" s="58" t="str">
        <f>IF(ISNA(VLOOKUP('per month Consensus'!$EV139,'5y averages Consensus'!$AG$9:$AK$36,'per month Consensus'!EX$2,FALSE)),"",VLOOKUP('per month Consensus'!$EV139,'5y averages Consensus'!$AG$9:$AK$36,'per month Consensus'!EX$2,FALSE))</f>
        <v/>
      </c>
      <c r="EY139" s="58" t="str">
        <f>IF(ISNA(VLOOKUP('per month Consensus'!$EV139,'5y averages Consensus'!$AG$9:$AK$36,'per month Consensus'!EY$2,FALSE)),"",VLOOKUP('per month Consensus'!$EV139,'5y averages Consensus'!$AG$9:$AK$36,'per month Consensus'!EY$2,FALSE))</f>
        <v/>
      </c>
      <c r="EZ139" s="59" t="str">
        <f>IF(ISNA(VLOOKUP('per month Consensus'!$EV139,'5y averages Consensus'!$AG$9:$AK$36,'per month Consensus'!EZ$2,FALSE)),"",VLOOKUP('per month Consensus'!$EV139,'5y averages Consensus'!$AG$9:$AK$36,'per month Consensus'!EZ$2,FALSE))</f>
        <v/>
      </c>
      <c r="FB139" s="53" t="str">
        <f t="shared" si="99"/>
        <v/>
      </c>
      <c r="FC139" s="18" t="str">
        <f t="shared" si="100"/>
        <v/>
      </c>
      <c r="FD139" s="18" t="str">
        <f t="shared" si="101"/>
        <v/>
      </c>
      <c r="FE139" s="18" t="str">
        <f t="shared" si="102"/>
        <v/>
      </c>
    </row>
    <row r="140" spans="2:161" x14ac:dyDescent="0.25">
      <c r="B140" s="22">
        <v>36373</v>
      </c>
      <c r="C140" s="18">
        <f>VLOOKUP($B140,'Data Consensus annual'!$BH$9:$BN$215,'per month Consensus'!C$1,FALSE)</f>
        <v>1.1000000000000001</v>
      </c>
      <c r="D140" s="18">
        <f>VLOOKUP($B140,'Data Consensus annual'!$BH$9:$BN$215,'per month Consensus'!D$1,FALSE)</f>
        <v>1.5</v>
      </c>
      <c r="E140" s="18" t="str">
        <f>VLOOKUP($B140,'Data Consensus annual'!$BH$9:$BN$215,'per month Consensus'!E$1)</f>
        <v/>
      </c>
      <c r="F140" s="18" t="str">
        <f>VLOOKUP($B140,'Data Consensus annual'!$BH$9:$BN$215,'per month Consensus'!F$1)</f>
        <v/>
      </c>
      <c r="G140" s="18" t="str">
        <f>VLOOKUP($B140,'Data Consensus annual'!$BH$9:$BN$215,'per month Consensus'!G$1)</f>
        <v/>
      </c>
      <c r="H140" s="18" t="str">
        <f>VLOOKUP($B140,'Data Consensus annual'!$BH$9:$BN$215,'per month Consensus'!H$1)</f>
        <v/>
      </c>
      <c r="I140" s="5"/>
      <c r="J140" s="27"/>
      <c r="K140" s="5"/>
      <c r="L140" s="5"/>
      <c r="M140" s="5"/>
      <c r="N140" s="5"/>
      <c r="CE140" s="14">
        <v>40087</v>
      </c>
      <c r="CF140" s="18" t="str">
        <f>IF(ISNA(VLOOKUP($CE140,'quarters Consensus'!$FV$9:$GC$60,'per month Consensus'!J$1,FALSE)),"",VLOOKUP($CE140,'quarters Consensus'!$FV$9:$GC$60,'per month Consensus'!J$1,FALSE))</f>
        <v/>
      </c>
      <c r="CG140" s="18" t="str">
        <f>IF(ISNA(VLOOKUP($CE140,'quarters Consensus'!$FV$9:$GC$60,'per month Consensus'!K$1,FALSE)),"",VLOOKUP($CE140,'quarters Consensus'!$FV$9:$GC$60,'per month Consensus'!K$1,FALSE))</f>
        <v/>
      </c>
      <c r="CH140" s="18" t="str">
        <f>IF(ISNA(VLOOKUP($CE140,'quarters Consensus'!$FV$9:$GC$60,'per month Consensus'!L$1,FALSE)),"",VLOOKUP($CE140,'quarters Consensus'!$FV$9:$GC$60,'per month Consensus'!L$1,FALSE))</f>
        <v/>
      </c>
      <c r="CI140" s="18" t="str">
        <f>IF(ISNA(VLOOKUP($CE140,'quarters Consensus'!$FV$9:$GC$60,'per month Consensus'!M$1,FALSE)),"",VLOOKUP($CE140,'quarters Consensus'!$FV$9:$GC$60,'per month Consensus'!M$1,FALSE))</f>
        <v/>
      </c>
      <c r="CJ140" s="18" t="str">
        <f>IF(ISNA(VLOOKUP($CE140,'quarters Consensus'!$FV$9:$GC$60,'per month Consensus'!N$1,FALSE)),"",VLOOKUP($CE140,'quarters Consensus'!$FV$9:$GC$60,'per month Consensus'!N$1,FALSE))</f>
        <v/>
      </c>
      <c r="CK140" s="18" t="str">
        <f>IF(ISNA(VLOOKUP($CE140,'quarters Consensus'!$FV$9:$GC$60,'per month Consensus'!O$1,FALSE)),"",VLOOKUP($CE140,'quarters Consensus'!$FV$9:$GC$60,'per month Consensus'!O$1,FALSE))</f>
        <v/>
      </c>
      <c r="CL140" s="18" t="str">
        <f>IF(ISNA(VLOOKUP($CE140,'quarters Consensus'!$FV$9:$GC$60,'per month Consensus'!P$1,FALSE)),"",VLOOKUP($CE140,'quarters Consensus'!$FV$9:$GC$60,'per month Consensus'!P$1,FALSE))</f>
        <v/>
      </c>
      <c r="CM140" s="18">
        <f>IF(ISNA(INDEX('annual Consensus'!$C$4:$AE$210,MATCH('per month Consensus'!$CE140,'annual Consensus'!$B$4:$B$210,0),MATCH('per month Consensus'!CM$4,'annual Consensus'!$C$3:$AE$3,0))),"",INDEX('annual Consensus'!$C$4:$AE$210,MATCH('per month Consensus'!$CE140,'annual Consensus'!$B$4:$B$210,0),MATCH('per month Consensus'!CM$4,'annual Consensus'!$C$3:$AE$3,0)))</f>
        <v>0.28110538299734988</v>
      </c>
      <c r="CN140" s="18">
        <f>IF(ISNA(INDEX('annual Consensus'!$C$4:$AE$210,MATCH('per month Consensus'!$CE140,'annual Consensus'!$B$4:$B$210,0),MATCH('per month Consensus'!CN$4,'annual Consensus'!$C$3:$AE$3,0))),"",INDEX('annual Consensus'!$C$4:$AE$210,MATCH('per month Consensus'!$CE140,'annual Consensus'!$B$4:$B$210,0),MATCH('per month Consensus'!CN$4,'annual Consensus'!$C$3:$AE$3,0)))</f>
        <v>0</v>
      </c>
      <c r="CO140" s="18">
        <f>IF(ISNA(INDEX('annual Consensus'!$C$4:$AE$210,MATCH('per month Consensus'!$CE140,'annual Consensus'!$B$4:$B$210,0),MATCH('per month Consensus'!CO$4,'annual Consensus'!$C$3:$AE$3,0))),"",INDEX('annual Consensus'!$C$4:$AE$210,MATCH('per month Consensus'!$CE140,'annual Consensus'!$B$4:$B$210,0),MATCH('per month Consensus'!CO$4,'annual Consensus'!$C$3:$AE$3,0)))</f>
        <v>0</v>
      </c>
      <c r="CP140" s="18">
        <f>IF(ISNA(INDEX('annual Consensus'!$C$4:$AE$210,MATCH('per month Consensus'!$CE140,'annual Consensus'!$B$4:$B$210,0),MATCH('per month Consensus'!CP$4,'annual Consensus'!$C$3:$AE$3,0))),"",INDEX('annual Consensus'!$C$4:$AE$210,MATCH('per month Consensus'!$CE140,'annual Consensus'!$B$4:$B$210,0),MATCH('per month Consensus'!CP$4,'annual Consensus'!$C$3:$AE$3,0)))</f>
        <v>1.1553581378376601</v>
      </c>
      <c r="CQ140" s="18">
        <f>IF(ISNA(INDEX('annual Consensus'!$C$4:$AE$210,MATCH('per month Consensus'!$CE140,'annual Consensus'!$B$4:$B$210,0),MATCH('per month Consensus'!CQ$4,'annual Consensus'!$C$3:$AE$3,0))),"",INDEX('annual Consensus'!$C$4:$AE$210,MATCH('per month Consensus'!$CE140,'annual Consensus'!$B$4:$B$210,0),MATCH('per month Consensus'!CQ$4,'annual Consensus'!$C$3:$AE$3,0)))</f>
        <v>0</v>
      </c>
      <c r="CR140" s="18">
        <f>IF(ISNA(INDEX('annual Consensus'!$C$4:$AE$210,MATCH('per month Consensus'!$CE140,'annual Consensus'!$B$4:$B$210,0),MATCH('per month Consensus'!CR$4,'annual Consensus'!$C$3:$AE$3,0))),"",INDEX('annual Consensus'!$C$4:$AE$210,MATCH('per month Consensus'!$CE140,'annual Consensus'!$B$4:$B$210,0),MATCH('per month Consensus'!CR$4,'annual Consensus'!$C$3:$AE$3,0)))</f>
        <v>0</v>
      </c>
      <c r="CS140" s="18">
        <f>IF(ISNA(INDEX('annual Consensus'!$C$4:$AE$210,MATCH('per month Consensus'!$CE140,'annual Consensus'!$B$4:$B$210,0),MATCH('per month Consensus'!CS$4,'annual Consensus'!$C$3:$AE$3,0))),"",INDEX('annual Consensus'!$C$4:$AE$210,MATCH('per month Consensus'!$CE140,'annual Consensus'!$B$4:$B$210,0),MATCH('per month Consensus'!CS$4,'annual Consensus'!$C$3:$AE$3,0)))</f>
        <v>0</v>
      </c>
      <c r="CT140" s="18">
        <f>IF(ISNA(INDEX('annual Consensus'!$C$4:$AE$210,MATCH('per month Consensus'!$CE140,'annual Consensus'!$B$4:$B$210,0),MATCH('per month Consensus'!CT$4,'annual Consensus'!$C$3:$AE$3,0))),"",INDEX('annual Consensus'!$C$4:$AE$210,MATCH('per month Consensus'!$CE140,'annual Consensus'!$B$4:$B$210,0),MATCH('per month Consensus'!CT$4,'annual Consensus'!$C$3:$AE$3,0)))</f>
        <v>0</v>
      </c>
      <c r="CU140" s="18">
        <f>IF(ISNA(INDEX('annual Consensus'!$C$4:$AE$210,MATCH('per month Consensus'!$CE140,'annual Consensus'!$B$4:$B$210,0),MATCH('per month Consensus'!CU$4,'annual Consensus'!$C$3:$AE$3,0))),"",INDEX('annual Consensus'!$C$4:$AE$210,MATCH('per month Consensus'!$CE140,'annual Consensus'!$B$4:$B$210,0),MATCH('per month Consensus'!CU$4,'annual Consensus'!$C$3:$AE$3,0)))</f>
        <v>0</v>
      </c>
      <c r="CV140" s="18">
        <f>IF(ISNA(INDEX('annual Consensus'!$C$4:$AE$210,MATCH('per month Consensus'!$CE140,'annual Consensus'!$B$4:$B$210,0),MATCH('per month Consensus'!CV$4,'annual Consensus'!$C$3:$AE$3,0))),"",INDEX('annual Consensus'!$C$4:$AE$210,MATCH('per month Consensus'!$CE140,'annual Consensus'!$B$4:$B$210,0),MATCH('per month Consensus'!CV$4,'annual Consensus'!$C$3:$AE$3,0)))</f>
        <v>0</v>
      </c>
      <c r="CW140" s="18">
        <f>IF(ISNA(INDEX('annual Consensus'!$C$4:$AE$210,MATCH('per month Consensus'!$CE140,'annual Consensus'!$B$4:$B$210,0),MATCH('per month Consensus'!CW$4,'annual Consensus'!$C$3:$AE$3,0))),"",INDEX('annual Consensus'!$C$4:$AE$210,MATCH('per month Consensus'!$CE140,'annual Consensus'!$B$4:$B$210,0),MATCH('per month Consensus'!CW$4,'annual Consensus'!$C$3:$AE$3,0)))</f>
        <v>0</v>
      </c>
      <c r="CX140" s="18">
        <f>IF(ISNA(INDEX('annual Consensus'!$C$4:$AE$210,MATCH('per month Consensus'!$CE140,'annual Consensus'!$B$4:$B$210,0),MATCH('per month Consensus'!CX$4,'annual Consensus'!$C$3:$AE$3,0))),"",INDEX('annual Consensus'!$C$4:$AE$210,MATCH('per month Consensus'!$CE140,'annual Consensus'!$B$4:$B$210,0),MATCH('per month Consensus'!CX$4,'annual Consensus'!$C$3:$AE$3,0)))</f>
        <v>0</v>
      </c>
      <c r="CY140" s="18">
        <f>IF(ISNA(INDEX('annual Consensus'!$C$4:$AE$210,MATCH('per month Consensus'!$CE140,'annual Consensus'!$B$4:$B$210,0),MATCH('per month Consensus'!CY$4,'annual Consensus'!$C$3:$AE$3,0))),"",INDEX('annual Consensus'!$C$4:$AE$210,MATCH('per month Consensus'!$CE140,'annual Consensus'!$B$4:$B$210,0),MATCH('per month Consensus'!CY$4,'annual Consensus'!$C$3:$AE$3,0)))</f>
        <v>0</v>
      </c>
      <c r="CZ140" s="18">
        <f>IF(ISNA(INDEX('annual Consensus'!$C$4:$AE$210,MATCH('per month Consensus'!$CE140,'annual Consensus'!$B$4:$B$210,0),MATCH('per month Consensus'!CZ$4,'annual Consensus'!$C$3:$AE$3,0))),"",INDEX('annual Consensus'!$C$4:$AE$210,MATCH('per month Consensus'!$CE140,'annual Consensus'!$B$4:$B$210,0),MATCH('per month Consensus'!CZ$4,'annual Consensus'!$C$3:$AE$3,0)))</f>
        <v>1.5499404761058959</v>
      </c>
      <c r="DA140" s="18">
        <f>IF(ISNA(INDEX('annual Consensus'!$C$4:$AE$210,MATCH('per month Consensus'!$CE140,'annual Consensus'!$B$4:$B$210,0),MATCH('per month Consensus'!DA$4,'annual Consensus'!$C$3:$AE$3,0))),"",INDEX('annual Consensus'!$C$4:$AE$210,MATCH('per month Consensus'!$CE140,'annual Consensus'!$B$4:$B$210,0),MATCH('per month Consensus'!DA$4,'annual Consensus'!$C$3:$AE$3,0)))</f>
        <v>0</v>
      </c>
      <c r="DB140" s="18">
        <f>IF(ISNA(INDEX('annual Consensus'!$C$4:$AE$210,MATCH('per month Consensus'!$CE140,'annual Consensus'!$B$4:$B$210,0),MATCH('per month Consensus'!DB$4,'annual Consensus'!$C$3:$AE$3,0))),"",INDEX('annual Consensus'!$C$4:$AE$210,MATCH('per month Consensus'!$CE140,'annual Consensus'!$B$4:$B$210,0),MATCH('per month Consensus'!DB$4,'annual Consensus'!$C$3:$AE$3,0)))</f>
        <v>0</v>
      </c>
      <c r="DC140" s="18">
        <f>IF(ISNA(INDEX('annual Consensus'!$C$4:$AE$210,MATCH('per month Consensus'!$CE140,'annual Consensus'!$B$4:$B$210,0),MATCH('per month Consensus'!DC$4,'annual Consensus'!$C$3:$AE$3,0))),"",INDEX('annual Consensus'!$C$4:$AE$210,MATCH('per month Consensus'!$CE140,'annual Consensus'!$B$4:$B$210,0),MATCH('per month Consensus'!DC$4,'annual Consensus'!$C$3:$AE$3,0)))</f>
        <v>0</v>
      </c>
      <c r="DD140" s="18">
        <f>IF(ISNA(INDEX('annual Consensus'!$C$4:$AE$210,MATCH('per month Consensus'!$CE140,'annual Consensus'!$B$4:$B$210,0),MATCH('per month Consensus'!DD$4,'annual Consensus'!$C$3:$AE$3,0))),"",INDEX('annual Consensus'!$C$4:$AE$210,MATCH('per month Consensus'!$CE140,'annual Consensus'!$B$4:$B$210,0),MATCH('per month Consensus'!DD$4,'annual Consensus'!$C$3:$AE$3,0)))</f>
        <v>1.8057597402597401</v>
      </c>
      <c r="DE140" s="18">
        <f>IF(ISNA(INDEX('annual Consensus'!$C$4:$AE$210,MATCH('per month Consensus'!$CE140,'annual Consensus'!$B$4:$B$210,0),MATCH('per month Consensus'!DE$4,'annual Consensus'!$C$3:$AE$3,0))),"",INDEX('annual Consensus'!$C$4:$AE$210,MATCH('per month Consensus'!$CE140,'annual Consensus'!$B$4:$B$210,0),MATCH('per month Consensus'!DE$4,'annual Consensus'!$C$3:$AE$3,0)))</f>
        <v>0</v>
      </c>
      <c r="DF140" s="18">
        <f>IF(ISNA(INDEX('annual Consensus'!$C$4:$AE$210,MATCH('per month Consensus'!$CE140,'annual Consensus'!$B$4:$B$210,0),MATCH('per month Consensus'!DF$4,'annual Consensus'!$C$3:$AE$3,0))),"",INDEX('annual Consensus'!$C$4:$AE$210,MATCH('per month Consensus'!$CE140,'annual Consensus'!$B$4:$B$210,0),MATCH('per month Consensus'!DF$4,'annual Consensus'!$C$3:$AE$3,0)))</f>
        <v>0</v>
      </c>
      <c r="DG140" s="18">
        <f>IF(ISNA(INDEX('annual Consensus'!$C$4:$AE$210,MATCH('per month Consensus'!$CE140,'annual Consensus'!$B$4:$B$210,0),MATCH('per month Consensus'!DG$4,'annual Consensus'!$C$3:$AE$3,0))),"",INDEX('annual Consensus'!$C$4:$AE$210,MATCH('per month Consensus'!$CE140,'annual Consensus'!$B$4:$B$210,0),MATCH('per month Consensus'!DG$4,'annual Consensus'!$C$3:$AE$3,0)))</f>
        <v>0</v>
      </c>
      <c r="DH140" s="18">
        <f>IF(ISNA(INDEX('annual Consensus'!$C$4:$AE$210,MATCH('per month Consensus'!$CE140,'annual Consensus'!$B$4:$B$210,0),MATCH('per month Consensus'!DH$4,'annual Consensus'!$C$3:$AE$3,0))),"",INDEX('annual Consensus'!$C$4:$AE$210,MATCH('per month Consensus'!$CE140,'annual Consensus'!$B$4:$B$210,0),MATCH('per month Consensus'!DH$4,'annual Consensus'!$C$3:$AE$3,0)))</f>
        <v>2.1266542207792209</v>
      </c>
      <c r="DI140" s="18">
        <f>IF(ISNA(INDEX('annual Consensus'!$C$4:$AE$210,MATCH('per month Consensus'!$CE140,'annual Consensus'!$B$4:$B$210,0),MATCH('per month Consensus'!DI$4,'annual Consensus'!$C$3:$AE$3,0))),"",INDEX('annual Consensus'!$C$4:$AE$210,MATCH('per month Consensus'!$CE140,'annual Consensus'!$B$4:$B$210,0),MATCH('per month Consensus'!DI$4,'annual Consensus'!$C$3:$AE$3,0)))</f>
        <v>0</v>
      </c>
      <c r="DJ140" s="18">
        <f>IF(ISNA(INDEX('annual Consensus'!$C$4:$AE$210,MATCH('per month Consensus'!$CE140,'annual Consensus'!$B$4:$B$210,0),MATCH('per month Consensus'!DJ$4,'annual Consensus'!$C$3:$AE$3,0))),"",INDEX('annual Consensus'!$C$4:$AE$210,MATCH('per month Consensus'!$CE140,'annual Consensus'!$B$4:$B$210,0),MATCH('per month Consensus'!DJ$4,'annual Consensus'!$C$3:$AE$3,0)))</f>
        <v>0</v>
      </c>
      <c r="DK140" s="18">
        <f>IF(ISNA(INDEX('annual Consensus'!$C$4:$AE$210,MATCH('per month Consensus'!$CE140,'annual Consensus'!$B$4:$B$210,0),MATCH('per month Consensus'!DK$4,'annual Consensus'!$C$3:$AE$3,0))),"",INDEX('annual Consensus'!$C$4:$AE$210,MATCH('per month Consensus'!$CE140,'annual Consensus'!$B$4:$B$210,0),MATCH('per month Consensus'!DK$4,'annual Consensus'!$C$3:$AE$3,0)))</f>
        <v>0</v>
      </c>
      <c r="DL140" s="18">
        <f>IF(ISNA(INDEX('annual Consensus'!$C$4:$AE$210,MATCH('per month Consensus'!$CE140,'annual Consensus'!$B$4:$B$210,0),MATCH('per month Consensus'!DL$4,'annual Consensus'!$C$3:$AE$3,0))),"",INDEX('annual Consensus'!$C$4:$AE$210,MATCH('per month Consensus'!$CE140,'annual Consensus'!$B$4:$B$210,0),MATCH('per month Consensus'!DL$4,'annual Consensus'!$C$3:$AE$3,0)))</f>
        <v>1.9963928571428571</v>
      </c>
      <c r="DM140" s="18">
        <f>IF(ISNA(INDEX('annual Consensus'!$C$4:$AE$210,MATCH('per month Consensus'!$CE140,'annual Consensus'!$B$4:$B$210,0),MATCH('per month Consensus'!DM$4,'annual Consensus'!$C$3:$AE$3,0))),"",INDEX('annual Consensus'!$C$4:$AE$210,MATCH('per month Consensus'!$CE140,'annual Consensus'!$B$4:$B$210,0),MATCH('per month Consensus'!DM$4,'annual Consensus'!$C$3:$AE$3,0)))</f>
        <v>0</v>
      </c>
      <c r="DN140" s="18">
        <f>IF(ISNA(INDEX('annual Consensus'!$C$4:$AE$210,MATCH('per month Consensus'!$CE140,'annual Consensus'!$B$4:$B$210,0),MATCH('per month Consensus'!DN$4,'annual Consensus'!$C$3:$AE$3,0))),"",INDEX('annual Consensus'!$C$4:$AE$210,MATCH('per month Consensus'!$CE140,'annual Consensus'!$B$4:$B$210,0),MATCH('per month Consensus'!DN$4,'annual Consensus'!$C$3:$AE$3,0)))</f>
        <v>0</v>
      </c>
      <c r="DO140" s="18">
        <f>IF(ISNA(INDEX('annual Consensus'!$C$4:$AE$210,MATCH('per month Consensus'!$CE140,'annual Consensus'!$B$4:$B$210,0),MATCH('per month Consensus'!DO$4,'annual Consensus'!$C$3:$AE$3,0))),"",INDEX('annual Consensus'!$C$4:$AE$210,MATCH('per month Consensus'!$CE140,'annual Consensus'!$B$4:$B$210,0),MATCH('per month Consensus'!DO$4,'annual Consensus'!$C$3:$AE$3,0)))</f>
        <v>0</v>
      </c>
      <c r="DR140" s="18">
        <f t="shared" si="70"/>
        <v>0.28110538299734988</v>
      </c>
      <c r="DS140" s="18" t="str">
        <f t="shared" si="71"/>
        <v/>
      </c>
      <c r="DT140" s="18" t="str">
        <f t="shared" si="72"/>
        <v/>
      </c>
      <c r="DU140" s="18">
        <f t="shared" si="73"/>
        <v>1.1553581378376601</v>
      </c>
      <c r="DV140" s="18" t="str">
        <f t="shared" si="74"/>
        <v/>
      </c>
      <c r="DW140" s="18" t="str">
        <f t="shared" si="75"/>
        <v/>
      </c>
      <c r="DX140" s="18" t="str">
        <f t="shared" si="76"/>
        <v/>
      </c>
      <c r="DY140" s="18" t="str">
        <f t="shared" si="77"/>
        <v/>
      </c>
      <c r="DZ140" s="18" t="str">
        <f t="shared" si="78"/>
        <v/>
      </c>
      <c r="EA140" s="18" t="str">
        <f t="shared" si="79"/>
        <v/>
      </c>
      <c r="EB140" s="18" t="str">
        <f t="shared" si="80"/>
        <v/>
      </c>
      <c r="EC140" s="18" t="str">
        <f t="shared" si="81"/>
        <v/>
      </c>
      <c r="ED140" s="18" t="str">
        <f t="shared" si="82"/>
        <v/>
      </c>
      <c r="EE140" s="18">
        <f t="shared" si="83"/>
        <v>1.5499404761058959</v>
      </c>
      <c r="EF140" s="18" t="str">
        <f t="shared" si="84"/>
        <v/>
      </c>
      <c r="EG140" s="18" t="str">
        <f t="shared" si="85"/>
        <v/>
      </c>
      <c r="EH140" s="18" t="str">
        <f t="shared" si="86"/>
        <v/>
      </c>
      <c r="EI140" s="18">
        <f t="shared" si="87"/>
        <v>1.8057597402597401</v>
      </c>
      <c r="EJ140" s="18" t="str">
        <f t="shared" si="88"/>
        <v/>
      </c>
      <c r="EK140" s="18" t="str">
        <f t="shared" si="89"/>
        <v/>
      </c>
      <c r="EL140" s="18" t="str">
        <f t="shared" si="90"/>
        <v/>
      </c>
      <c r="EM140" s="18">
        <f t="shared" si="91"/>
        <v>2.1266542207792209</v>
      </c>
      <c r="EN140" s="18" t="str">
        <f t="shared" si="92"/>
        <v/>
      </c>
      <c r="EO140" s="18" t="str">
        <f t="shared" si="93"/>
        <v/>
      </c>
      <c r="EP140" s="18" t="str">
        <f t="shared" si="94"/>
        <v/>
      </c>
      <c r="EQ140" s="18">
        <f t="shared" si="95"/>
        <v>1.9963928571428571</v>
      </c>
      <c r="ER140" s="18" t="str">
        <f t="shared" si="96"/>
        <v/>
      </c>
      <c r="ES140" s="18" t="str">
        <f t="shared" si="97"/>
        <v/>
      </c>
      <c r="ET140" s="18" t="str">
        <f t="shared" si="98"/>
        <v/>
      </c>
      <c r="EV140" s="86">
        <v>40087</v>
      </c>
      <c r="EW140" s="57">
        <f>IF(ISNA(VLOOKUP('per month Consensus'!$EV140,'5y averages Consensus'!$AG$9:$AK$36,'per month Consensus'!EW$2,FALSE)),"",VLOOKUP('per month Consensus'!$EV140,'5y averages Consensus'!$AG$9:$AK$36,'per month Consensus'!EW$2,FALSE))</f>
        <v>0</v>
      </c>
      <c r="EX140" s="48">
        <f>IF(ISNA(VLOOKUP('per month Consensus'!$EV140,'5y averages Consensus'!$AG$9:$AK$36,'per month Consensus'!EX$2,FALSE)),"",VLOOKUP('per month Consensus'!$EV140,'5y averages Consensus'!$AG$9:$AK$36,'per month Consensus'!EX$2,FALSE))</f>
        <v>1.944444444444444</v>
      </c>
      <c r="EY140" s="48">
        <f>IF(ISNA(VLOOKUP('per month Consensus'!$EV140,'5y averages Consensus'!$AG$9:$AK$36,'per month Consensus'!EY$2,FALSE)),"",VLOOKUP('per month Consensus'!$EV140,'5y averages Consensus'!$AG$9:$AK$36,'per month Consensus'!EY$2,FALSE))</f>
        <v>0</v>
      </c>
      <c r="EZ140" s="49">
        <f>IF(ISNA(VLOOKUP('per month Consensus'!$EV140,'5y averages Consensus'!$AG$9:$AK$36,'per month Consensus'!EZ$2,FALSE)),"",VLOOKUP('per month Consensus'!$EV140,'5y averages Consensus'!$AG$9:$AK$36,'per month Consensus'!EZ$2,FALSE))</f>
        <v>0</v>
      </c>
      <c r="FB140" s="53" t="str">
        <f t="shared" si="99"/>
        <v/>
      </c>
      <c r="FC140" s="18">
        <f t="shared" si="100"/>
        <v>1.944444444444444</v>
      </c>
      <c r="FD140" s="18" t="str">
        <f t="shared" si="101"/>
        <v/>
      </c>
      <c r="FE140" s="18" t="str">
        <f t="shared" si="102"/>
        <v/>
      </c>
    </row>
    <row r="141" spans="2:161" x14ac:dyDescent="0.25">
      <c r="B141" s="22">
        <v>36739</v>
      </c>
      <c r="C141" s="18">
        <f>VLOOKUP($B141,'Data Consensus annual'!$BH$9:$BN$215,'per month Consensus'!C$1,FALSE)</f>
        <v>2</v>
      </c>
      <c r="D141" s="18">
        <f>VLOOKUP($B141,'Data Consensus annual'!$BH$9:$BN$215,'per month Consensus'!D$1,FALSE)</f>
        <v>1.7</v>
      </c>
      <c r="E141" s="18" t="str">
        <f>VLOOKUP($B141,'Data Consensus annual'!$BH$9:$BN$215,'per month Consensus'!E$1)</f>
        <v/>
      </c>
      <c r="F141" s="18" t="str">
        <f>VLOOKUP($B141,'Data Consensus annual'!$BH$9:$BN$215,'per month Consensus'!F$1)</f>
        <v/>
      </c>
      <c r="G141" s="18" t="str">
        <f>VLOOKUP($B141,'Data Consensus annual'!$BH$9:$BN$215,'per month Consensus'!G$1)</f>
        <v/>
      </c>
      <c r="H141" s="18" t="str">
        <f>VLOOKUP($B141,'Data Consensus annual'!$BH$9:$BN$215,'per month Consensus'!H$1)</f>
        <v/>
      </c>
      <c r="I141" s="5"/>
      <c r="J141" s="27"/>
      <c r="K141" s="5"/>
      <c r="L141" s="5"/>
      <c r="M141" s="5"/>
      <c r="N141" s="5"/>
      <c r="CE141" s="14">
        <v>40118</v>
      </c>
      <c r="CF141" s="18" t="str">
        <f>IF(ISNA(VLOOKUP($CE141,'quarters Consensus'!$FV$9:$GC$60,'per month Consensus'!J$1,FALSE)),"",VLOOKUP($CE141,'quarters Consensus'!$FV$9:$GC$60,'per month Consensus'!J$1,FALSE))</f>
        <v/>
      </c>
      <c r="CG141" s="18" t="str">
        <f>IF(ISNA(VLOOKUP($CE141,'quarters Consensus'!$FV$9:$GC$60,'per month Consensus'!K$1,FALSE)),"",VLOOKUP($CE141,'quarters Consensus'!$FV$9:$GC$60,'per month Consensus'!K$1,FALSE))</f>
        <v/>
      </c>
      <c r="CH141" s="18" t="str">
        <f>IF(ISNA(VLOOKUP($CE141,'quarters Consensus'!$FV$9:$GC$60,'per month Consensus'!L$1,FALSE)),"",VLOOKUP($CE141,'quarters Consensus'!$FV$9:$GC$60,'per month Consensus'!L$1,FALSE))</f>
        <v/>
      </c>
      <c r="CI141" s="18" t="str">
        <f>IF(ISNA(VLOOKUP($CE141,'quarters Consensus'!$FV$9:$GC$60,'per month Consensus'!M$1,FALSE)),"",VLOOKUP($CE141,'quarters Consensus'!$FV$9:$GC$60,'per month Consensus'!M$1,FALSE))</f>
        <v/>
      </c>
      <c r="CJ141" s="18" t="str">
        <f>IF(ISNA(VLOOKUP($CE141,'quarters Consensus'!$FV$9:$GC$60,'per month Consensus'!N$1,FALSE)),"",VLOOKUP($CE141,'quarters Consensus'!$FV$9:$GC$60,'per month Consensus'!N$1,FALSE))</f>
        <v/>
      </c>
      <c r="CK141" s="18" t="str">
        <f>IF(ISNA(VLOOKUP($CE141,'quarters Consensus'!$FV$9:$GC$60,'per month Consensus'!O$1,FALSE)),"",VLOOKUP($CE141,'quarters Consensus'!$FV$9:$GC$60,'per month Consensus'!O$1,FALSE))</f>
        <v/>
      </c>
      <c r="CL141" s="18" t="str">
        <f>IF(ISNA(VLOOKUP($CE141,'quarters Consensus'!$FV$9:$GC$60,'per month Consensus'!P$1,FALSE)),"",VLOOKUP($CE141,'quarters Consensus'!$FV$9:$GC$60,'per month Consensus'!P$1,FALSE))</f>
        <v/>
      </c>
      <c r="CM141" s="18">
        <f>IF(ISNA(INDEX('annual Consensus'!$C$4:$AE$210,MATCH('per month Consensus'!$CE141,'annual Consensus'!$B$4:$B$210,0),MATCH('per month Consensus'!CM$4,'annual Consensus'!$C$3:$AE$3,0))),"",INDEX('annual Consensus'!$C$4:$AE$210,MATCH('per month Consensus'!$CE141,'annual Consensus'!$B$4:$B$210,0),MATCH('per month Consensus'!CM$4,'annual Consensus'!$C$3:$AE$3,0)))</f>
        <v>0.2747231675311807</v>
      </c>
      <c r="CN141" s="18">
        <f>IF(ISNA(INDEX('annual Consensus'!$C$4:$AE$210,MATCH('per month Consensus'!$CE141,'annual Consensus'!$B$4:$B$210,0),MATCH('per month Consensus'!CN$4,'annual Consensus'!$C$3:$AE$3,0))),"",INDEX('annual Consensus'!$C$4:$AE$210,MATCH('per month Consensus'!$CE141,'annual Consensus'!$B$4:$B$210,0),MATCH('per month Consensus'!CN$4,'annual Consensus'!$C$3:$AE$3,0)))</f>
        <v>0</v>
      </c>
      <c r="CO141" s="18">
        <f>IF(ISNA(INDEX('annual Consensus'!$C$4:$AE$210,MATCH('per month Consensus'!$CE141,'annual Consensus'!$B$4:$B$210,0),MATCH('per month Consensus'!CO$4,'annual Consensus'!$C$3:$AE$3,0))),"",INDEX('annual Consensus'!$C$4:$AE$210,MATCH('per month Consensus'!$CE141,'annual Consensus'!$B$4:$B$210,0),MATCH('per month Consensus'!CO$4,'annual Consensus'!$C$3:$AE$3,0)))</f>
        <v>1.132941368465807</v>
      </c>
      <c r="CP141" s="18">
        <f>IF(ISNA(INDEX('annual Consensus'!$C$4:$AE$210,MATCH('per month Consensus'!$CE141,'annual Consensus'!$B$4:$B$210,0),MATCH('per month Consensus'!CP$4,'annual Consensus'!$C$3:$AE$3,0))),"",INDEX('annual Consensus'!$C$4:$AE$210,MATCH('per month Consensus'!$CE141,'annual Consensus'!$B$4:$B$210,0),MATCH('per month Consensus'!CP$4,'annual Consensus'!$C$3:$AE$3,0)))</f>
        <v>0</v>
      </c>
      <c r="CQ141" s="18">
        <f>IF(ISNA(INDEX('annual Consensus'!$C$4:$AE$210,MATCH('per month Consensus'!$CE141,'annual Consensus'!$B$4:$B$210,0),MATCH('per month Consensus'!CQ$4,'annual Consensus'!$C$3:$AE$3,0))),"",INDEX('annual Consensus'!$C$4:$AE$210,MATCH('per month Consensus'!$CE141,'annual Consensus'!$B$4:$B$210,0),MATCH('per month Consensus'!CQ$4,'annual Consensus'!$C$3:$AE$3,0)))</f>
        <v>0</v>
      </c>
      <c r="CR141" s="18">
        <f>IF(ISNA(INDEX('annual Consensus'!$C$4:$AE$210,MATCH('per month Consensus'!$CE141,'annual Consensus'!$B$4:$B$210,0),MATCH('per month Consensus'!CR$4,'annual Consensus'!$C$3:$AE$3,0))),"",INDEX('annual Consensus'!$C$4:$AE$210,MATCH('per month Consensus'!$CE141,'annual Consensus'!$B$4:$B$210,0),MATCH('per month Consensus'!CR$4,'annual Consensus'!$C$3:$AE$3,0)))</f>
        <v>0</v>
      </c>
      <c r="CS141" s="18">
        <f>IF(ISNA(INDEX('annual Consensus'!$C$4:$AE$210,MATCH('per month Consensus'!$CE141,'annual Consensus'!$B$4:$B$210,0),MATCH('per month Consensus'!CS$4,'annual Consensus'!$C$3:$AE$3,0))),"",INDEX('annual Consensus'!$C$4:$AE$210,MATCH('per month Consensus'!$CE141,'annual Consensus'!$B$4:$B$210,0),MATCH('per month Consensus'!CS$4,'annual Consensus'!$C$3:$AE$3,0)))</f>
        <v>0</v>
      </c>
      <c r="CT141" s="18">
        <f>IF(ISNA(INDEX('annual Consensus'!$C$4:$AE$210,MATCH('per month Consensus'!$CE141,'annual Consensus'!$B$4:$B$210,0),MATCH('per month Consensus'!CT$4,'annual Consensus'!$C$3:$AE$3,0))),"",INDEX('annual Consensus'!$C$4:$AE$210,MATCH('per month Consensus'!$CE141,'annual Consensus'!$B$4:$B$210,0),MATCH('per month Consensus'!CT$4,'annual Consensus'!$C$3:$AE$3,0)))</f>
        <v>0</v>
      </c>
      <c r="CU141" s="18">
        <f>IF(ISNA(INDEX('annual Consensus'!$C$4:$AE$210,MATCH('per month Consensus'!$CE141,'annual Consensus'!$B$4:$B$210,0),MATCH('per month Consensus'!CU$4,'annual Consensus'!$C$3:$AE$3,0))),"",INDEX('annual Consensus'!$C$4:$AE$210,MATCH('per month Consensus'!$CE141,'annual Consensus'!$B$4:$B$210,0),MATCH('per month Consensus'!CU$4,'annual Consensus'!$C$3:$AE$3,0)))</f>
        <v>0</v>
      </c>
      <c r="CV141" s="18">
        <f>IF(ISNA(INDEX('annual Consensus'!$C$4:$AE$210,MATCH('per month Consensus'!$CE141,'annual Consensus'!$B$4:$B$210,0),MATCH('per month Consensus'!CV$4,'annual Consensus'!$C$3:$AE$3,0))),"",INDEX('annual Consensus'!$C$4:$AE$210,MATCH('per month Consensus'!$CE141,'annual Consensus'!$B$4:$B$210,0),MATCH('per month Consensus'!CV$4,'annual Consensus'!$C$3:$AE$3,0)))</f>
        <v>0</v>
      </c>
      <c r="CW141" s="18">
        <f>IF(ISNA(INDEX('annual Consensus'!$C$4:$AE$210,MATCH('per month Consensus'!$CE141,'annual Consensus'!$B$4:$B$210,0),MATCH('per month Consensus'!CW$4,'annual Consensus'!$C$3:$AE$3,0))),"",INDEX('annual Consensus'!$C$4:$AE$210,MATCH('per month Consensus'!$CE141,'annual Consensus'!$B$4:$B$210,0),MATCH('per month Consensus'!CW$4,'annual Consensus'!$C$3:$AE$3,0)))</f>
        <v>0</v>
      </c>
      <c r="CX141" s="18">
        <f>IF(ISNA(INDEX('annual Consensus'!$C$4:$AE$210,MATCH('per month Consensus'!$CE141,'annual Consensus'!$B$4:$B$210,0),MATCH('per month Consensus'!CX$4,'annual Consensus'!$C$3:$AE$3,0))),"",INDEX('annual Consensus'!$C$4:$AE$210,MATCH('per month Consensus'!$CE141,'annual Consensus'!$B$4:$B$210,0),MATCH('per month Consensus'!CX$4,'annual Consensus'!$C$3:$AE$3,0)))</f>
        <v>0</v>
      </c>
      <c r="CY141" s="18">
        <f>IF(ISNA(INDEX('annual Consensus'!$C$4:$AE$210,MATCH('per month Consensus'!$CE141,'annual Consensus'!$B$4:$B$210,0),MATCH('per month Consensus'!CY$4,'annual Consensus'!$C$3:$AE$3,0))),"",INDEX('annual Consensus'!$C$4:$AE$210,MATCH('per month Consensus'!$CE141,'annual Consensus'!$B$4:$B$210,0),MATCH('per month Consensus'!CY$4,'annual Consensus'!$C$3:$AE$3,0)))</f>
        <v>0</v>
      </c>
      <c r="CZ141" s="18">
        <f>IF(ISNA(INDEX('annual Consensus'!$C$4:$AE$210,MATCH('per month Consensus'!$CE141,'annual Consensus'!$B$4:$B$210,0),MATCH('per month Consensus'!CZ$4,'annual Consensus'!$C$3:$AE$3,0))),"",INDEX('annual Consensus'!$C$4:$AE$210,MATCH('per month Consensus'!$CE141,'annual Consensus'!$B$4:$B$210,0),MATCH('per month Consensus'!CZ$4,'annual Consensus'!$C$3:$AE$3,0)))</f>
        <v>0</v>
      </c>
      <c r="DA141" s="18">
        <f>IF(ISNA(INDEX('annual Consensus'!$C$4:$AE$210,MATCH('per month Consensus'!$CE141,'annual Consensus'!$B$4:$B$210,0),MATCH('per month Consensus'!DA$4,'annual Consensus'!$C$3:$AE$3,0))),"",INDEX('annual Consensus'!$C$4:$AE$210,MATCH('per month Consensus'!$CE141,'annual Consensus'!$B$4:$B$210,0),MATCH('per month Consensus'!DA$4,'annual Consensus'!$C$3:$AE$3,0)))</f>
        <v>0</v>
      </c>
      <c r="DB141" s="18">
        <f>IF(ISNA(INDEX('annual Consensus'!$C$4:$AE$210,MATCH('per month Consensus'!$CE141,'annual Consensus'!$B$4:$B$210,0),MATCH('per month Consensus'!DB$4,'annual Consensus'!$C$3:$AE$3,0))),"",INDEX('annual Consensus'!$C$4:$AE$210,MATCH('per month Consensus'!$CE141,'annual Consensus'!$B$4:$B$210,0),MATCH('per month Consensus'!DB$4,'annual Consensus'!$C$3:$AE$3,0)))</f>
        <v>0</v>
      </c>
      <c r="DC141" s="18">
        <f>IF(ISNA(INDEX('annual Consensus'!$C$4:$AE$210,MATCH('per month Consensus'!$CE141,'annual Consensus'!$B$4:$B$210,0),MATCH('per month Consensus'!DC$4,'annual Consensus'!$C$3:$AE$3,0))),"",INDEX('annual Consensus'!$C$4:$AE$210,MATCH('per month Consensus'!$CE141,'annual Consensus'!$B$4:$B$210,0),MATCH('per month Consensus'!DC$4,'annual Consensus'!$C$3:$AE$3,0)))</f>
        <v>0</v>
      </c>
      <c r="DD141" s="18">
        <f>IF(ISNA(INDEX('annual Consensus'!$C$4:$AE$210,MATCH('per month Consensus'!$CE141,'annual Consensus'!$B$4:$B$210,0),MATCH('per month Consensus'!DD$4,'annual Consensus'!$C$3:$AE$3,0))),"",INDEX('annual Consensus'!$C$4:$AE$210,MATCH('per month Consensus'!$CE141,'annual Consensus'!$B$4:$B$210,0),MATCH('per month Consensus'!DD$4,'annual Consensus'!$C$3:$AE$3,0)))</f>
        <v>0</v>
      </c>
      <c r="DE141" s="18">
        <f>IF(ISNA(INDEX('annual Consensus'!$C$4:$AE$210,MATCH('per month Consensus'!$CE141,'annual Consensus'!$B$4:$B$210,0),MATCH('per month Consensus'!DE$4,'annual Consensus'!$C$3:$AE$3,0))),"",INDEX('annual Consensus'!$C$4:$AE$210,MATCH('per month Consensus'!$CE141,'annual Consensus'!$B$4:$B$210,0),MATCH('per month Consensus'!DE$4,'annual Consensus'!$C$3:$AE$3,0)))</f>
        <v>0</v>
      </c>
      <c r="DF141" s="18">
        <f>IF(ISNA(INDEX('annual Consensus'!$C$4:$AE$210,MATCH('per month Consensus'!$CE141,'annual Consensus'!$B$4:$B$210,0),MATCH('per month Consensus'!DF$4,'annual Consensus'!$C$3:$AE$3,0))),"",INDEX('annual Consensus'!$C$4:$AE$210,MATCH('per month Consensus'!$CE141,'annual Consensus'!$B$4:$B$210,0),MATCH('per month Consensus'!DF$4,'annual Consensus'!$C$3:$AE$3,0)))</f>
        <v>0</v>
      </c>
      <c r="DG141" s="18">
        <f>IF(ISNA(INDEX('annual Consensus'!$C$4:$AE$210,MATCH('per month Consensus'!$CE141,'annual Consensus'!$B$4:$B$210,0),MATCH('per month Consensus'!DG$4,'annual Consensus'!$C$3:$AE$3,0))),"",INDEX('annual Consensus'!$C$4:$AE$210,MATCH('per month Consensus'!$CE141,'annual Consensus'!$B$4:$B$210,0),MATCH('per month Consensus'!DG$4,'annual Consensus'!$C$3:$AE$3,0)))</f>
        <v>0</v>
      </c>
      <c r="DH141" s="18">
        <f>IF(ISNA(INDEX('annual Consensus'!$C$4:$AE$210,MATCH('per month Consensus'!$CE141,'annual Consensus'!$B$4:$B$210,0),MATCH('per month Consensus'!DH$4,'annual Consensus'!$C$3:$AE$3,0))),"",INDEX('annual Consensus'!$C$4:$AE$210,MATCH('per month Consensus'!$CE141,'annual Consensus'!$B$4:$B$210,0),MATCH('per month Consensus'!DH$4,'annual Consensus'!$C$3:$AE$3,0)))</f>
        <v>0</v>
      </c>
      <c r="DI141" s="18">
        <f>IF(ISNA(INDEX('annual Consensus'!$C$4:$AE$210,MATCH('per month Consensus'!$CE141,'annual Consensus'!$B$4:$B$210,0),MATCH('per month Consensus'!DI$4,'annual Consensus'!$C$3:$AE$3,0))),"",INDEX('annual Consensus'!$C$4:$AE$210,MATCH('per month Consensus'!$CE141,'annual Consensus'!$B$4:$B$210,0),MATCH('per month Consensus'!DI$4,'annual Consensus'!$C$3:$AE$3,0)))</f>
        <v>0</v>
      </c>
      <c r="DJ141" s="18">
        <f>IF(ISNA(INDEX('annual Consensus'!$C$4:$AE$210,MATCH('per month Consensus'!$CE141,'annual Consensus'!$B$4:$B$210,0),MATCH('per month Consensus'!DJ$4,'annual Consensus'!$C$3:$AE$3,0))),"",INDEX('annual Consensus'!$C$4:$AE$210,MATCH('per month Consensus'!$CE141,'annual Consensus'!$B$4:$B$210,0),MATCH('per month Consensus'!DJ$4,'annual Consensus'!$C$3:$AE$3,0)))</f>
        <v>0</v>
      </c>
      <c r="DK141" s="18">
        <f>IF(ISNA(INDEX('annual Consensus'!$C$4:$AE$210,MATCH('per month Consensus'!$CE141,'annual Consensus'!$B$4:$B$210,0),MATCH('per month Consensus'!DK$4,'annual Consensus'!$C$3:$AE$3,0))),"",INDEX('annual Consensus'!$C$4:$AE$210,MATCH('per month Consensus'!$CE141,'annual Consensus'!$B$4:$B$210,0),MATCH('per month Consensus'!DK$4,'annual Consensus'!$C$3:$AE$3,0)))</f>
        <v>0</v>
      </c>
      <c r="DL141" s="18">
        <f>IF(ISNA(INDEX('annual Consensus'!$C$4:$AE$210,MATCH('per month Consensus'!$CE141,'annual Consensus'!$B$4:$B$210,0),MATCH('per month Consensus'!DL$4,'annual Consensus'!$C$3:$AE$3,0))),"",INDEX('annual Consensus'!$C$4:$AE$210,MATCH('per month Consensus'!$CE141,'annual Consensus'!$B$4:$B$210,0),MATCH('per month Consensus'!DL$4,'annual Consensus'!$C$3:$AE$3,0)))</f>
        <v>0</v>
      </c>
      <c r="DM141" s="18">
        <f>IF(ISNA(INDEX('annual Consensus'!$C$4:$AE$210,MATCH('per month Consensus'!$CE141,'annual Consensus'!$B$4:$B$210,0),MATCH('per month Consensus'!DM$4,'annual Consensus'!$C$3:$AE$3,0))),"",INDEX('annual Consensus'!$C$4:$AE$210,MATCH('per month Consensus'!$CE141,'annual Consensus'!$B$4:$B$210,0),MATCH('per month Consensus'!DM$4,'annual Consensus'!$C$3:$AE$3,0)))</f>
        <v>0</v>
      </c>
      <c r="DN141" s="18">
        <f>IF(ISNA(INDEX('annual Consensus'!$C$4:$AE$210,MATCH('per month Consensus'!$CE141,'annual Consensus'!$B$4:$B$210,0),MATCH('per month Consensus'!DN$4,'annual Consensus'!$C$3:$AE$3,0))),"",INDEX('annual Consensus'!$C$4:$AE$210,MATCH('per month Consensus'!$CE141,'annual Consensus'!$B$4:$B$210,0),MATCH('per month Consensus'!DN$4,'annual Consensus'!$C$3:$AE$3,0)))</f>
        <v>0</v>
      </c>
      <c r="DO141" s="18">
        <f>IF(ISNA(INDEX('annual Consensus'!$C$4:$AE$210,MATCH('per month Consensus'!$CE141,'annual Consensus'!$B$4:$B$210,0),MATCH('per month Consensus'!DO$4,'annual Consensus'!$C$3:$AE$3,0))),"",INDEX('annual Consensus'!$C$4:$AE$210,MATCH('per month Consensus'!$CE141,'annual Consensus'!$B$4:$B$210,0),MATCH('per month Consensus'!DO$4,'annual Consensus'!$C$3:$AE$3,0)))</f>
        <v>0</v>
      </c>
      <c r="DR141" s="18">
        <f t="shared" si="70"/>
        <v>0.2747231675311807</v>
      </c>
      <c r="DS141" s="18" t="str">
        <f t="shared" si="71"/>
        <v/>
      </c>
      <c r="DT141" s="18">
        <f t="shared" si="72"/>
        <v>1.132941368465807</v>
      </c>
      <c r="DU141" s="18" t="str">
        <f t="shared" si="73"/>
        <v/>
      </c>
      <c r="DV141" s="18" t="str">
        <f t="shared" si="74"/>
        <v/>
      </c>
      <c r="DW141" s="18" t="str">
        <f t="shared" si="75"/>
        <v/>
      </c>
      <c r="DX141" s="18" t="str">
        <f t="shared" si="76"/>
        <v/>
      </c>
      <c r="DY141" s="18" t="str">
        <f t="shared" si="77"/>
        <v/>
      </c>
      <c r="DZ141" s="18" t="str">
        <f t="shared" si="78"/>
        <v/>
      </c>
      <c r="EA141" s="18" t="str">
        <f t="shared" si="79"/>
        <v/>
      </c>
      <c r="EB141" s="18" t="str">
        <f t="shared" si="80"/>
        <v/>
      </c>
      <c r="EC141" s="18" t="str">
        <f t="shared" si="81"/>
        <v/>
      </c>
      <c r="ED141" s="18" t="str">
        <f t="shared" si="82"/>
        <v/>
      </c>
      <c r="EE141" s="18" t="str">
        <f t="shared" si="83"/>
        <v/>
      </c>
      <c r="EF141" s="18" t="str">
        <f t="shared" si="84"/>
        <v/>
      </c>
      <c r="EG141" s="18" t="str">
        <f t="shared" si="85"/>
        <v/>
      </c>
      <c r="EH141" s="18" t="str">
        <f t="shared" si="86"/>
        <v/>
      </c>
      <c r="EI141" s="18" t="str">
        <f t="shared" si="87"/>
        <v/>
      </c>
      <c r="EJ141" s="18" t="str">
        <f t="shared" si="88"/>
        <v/>
      </c>
      <c r="EK141" s="18" t="str">
        <f t="shared" si="89"/>
        <v/>
      </c>
      <c r="EL141" s="18" t="str">
        <f t="shared" si="90"/>
        <v/>
      </c>
      <c r="EM141" s="18" t="str">
        <f t="shared" si="91"/>
        <v/>
      </c>
      <c r="EN141" s="18" t="str">
        <f t="shared" si="92"/>
        <v/>
      </c>
      <c r="EO141" s="18" t="str">
        <f t="shared" si="93"/>
        <v/>
      </c>
      <c r="EP141" s="18" t="str">
        <f t="shared" si="94"/>
        <v/>
      </c>
      <c r="EQ141" s="18" t="str">
        <f t="shared" si="95"/>
        <v/>
      </c>
      <c r="ER141" s="18" t="str">
        <f t="shared" si="96"/>
        <v/>
      </c>
      <c r="ES141" s="18" t="str">
        <f t="shared" si="97"/>
        <v/>
      </c>
      <c r="ET141" s="18" t="str">
        <f t="shared" si="98"/>
        <v/>
      </c>
      <c r="EV141" s="86">
        <v>40118</v>
      </c>
      <c r="EW141" s="57" t="str">
        <f>IF(ISNA(VLOOKUP('per month Consensus'!$EV141,'5y averages Consensus'!$AG$9:$AK$36,'per month Consensus'!EW$2,FALSE)),"",VLOOKUP('per month Consensus'!$EV141,'5y averages Consensus'!$AG$9:$AK$36,'per month Consensus'!EW$2,FALSE))</f>
        <v/>
      </c>
      <c r="EX141" s="48" t="str">
        <f>IF(ISNA(VLOOKUP('per month Consensus'!$EV141,'5y averages Consensus'!$AG$9:$AK$36,'per month Consensus'!EX$2,FALSE)),"",VLOOKUP('per month Consensus'!$EV141,'5y averages Consensus'!$AG$9:$AK$36,'per month Consensus'!EX$2,FALSE))</f>
        <v/>
      </c>
      <c r="EY141" s="48" t="str">
        <f>IF(ISNA(VLOOKUP('per month Consensus'!$EV141,'5y averages Consensus'!$AG$9:$AK$36,'per month Consensus'!EY$2,FALSE)),"",VLOOKUP('per month Consensus'!$EV141,'5y averages Consensus'!$AG$9:$AK$36,'per month Consensus'!EY$2,FALSE))</f>
        <v/>
      </c>
      <c r="EZ141" s="49" t="str">
        <f>IF(ISNA(VLOOKUP('per month Consensus'!$EV141,'5y averages Consensus'!$AG$9:$AK$36,'per month Consensus'!EZ$2,FALSE)),"",VLOOKUP('per month Consensus'!$EV141,'5y averages Consensus'!$AG$9:$AK$36,'per month Consensus'!EZ$2,FALSE))</f>
        <v/>
      </c>
      <c r="FB141" s="53" t="str">
        <f t="shared" si="99"/>
        <v/>
      </c>
      <c r="FC141" s="53" t="str">
        <f t="shared" si="100"/>
        <v/>
      </c>
      <c r="FD141" s="53" t="str">
        <f t="shared" si="101"/>
        <v/>
      </c>
      <c r="FE141" s="53" t="str">
        <f t="shared" si="102"/>
        <v/>
      </c>
    </row>
    <row r="142" spans="2:161" x14ac:dyDescent="0.25">
      <c r="B142" s="22">
        <v>37104</v>
      </c>
      <c r="C142" s="18">
        <f>VLOOKUP($B142,'Data Consensus annual'!$BH$9:$BN$215,'per month Consensus'!C$1,FALSE)</f>
        <v>2.6</v>
      </c>
      <c r="D142" s="18">
        <f>VLOOKUP($B142,'Data Consensus annual'!$BH$9:$BN$215,'per month Consensus'!D$1,FALSE)</f>
        <v>1.9</v>
      </c>
      <c r="E142" s="18" t="str">
        <f>VLOOKUP($B142,'Data Consensus annual'!$BH$9:$BN$215,'per month Consensus'!E$1)</f>
        <v/>
      </c>
      <c r="F142" s="18" t="str">
        <f>VLOOKUP($B142,'Data Consensus annual'!$BH$9:$BN$215,'per month Consensus'!F$1)</f>
        <v/>
      </c>
      <c r="G142" s="18" t="str">
        <f>VLOOKUP($B142,'Data Consensus annual'!$BH$9:$BN$215,'per month Consensus'!G$1)</f>
        <v/>
      </c>
      <c r="H142" s="18" t="str">
        <f>VLOOKUP($B142,'Data Consensus annual'!$BH$9:$BN$215,'per month Consensus'!H$1)</f>
        <v/>
      </c>
      <c r="I142" s="5"/>
      <c r="J142" s="27"/>
      <c r="K142" s="5"/>
      <c r="L142" s="5"/>
      <c r="M142" s="5"/>
      <c r="N142" s="5"/>
      <c r="CE142" s="14">
        <v>40148</v>
      </c>
      <c r="CF142" s="18">
        <f>IF(ISNA(VLOOKUP($CE142,'quarters Consensus'!$FV$9:$GC$60,'per month Consensus'!J$1,FALSE)),"",VLOOKUP($CE142,'quarters Consensus'!$FV$9:$GC$60,'per month Consensus'!J$1,FALSE))</f>
        <v>1.1000000000000001</v>
      </c>
      <c r="CG142" s="18">
        <f>IF(ISNA(VLOOKUP($CE142,'quarters Consensus'!$FV$9:$GC$60,'per month Consensus'!K$1,FALSE)),"",VLOOKUP($CE142,'quarters Consensus'!$FV$9:$GC$60,'per month Consensus'!K$1,FALSE))</f>
        <v>1.1000000000000001</v>
      </c>
      <c r="CH142" s="18">
        <f>IF(ISNA(VLOOKUP($CE142,'quarters Consensus'!$FV$9:$GC$60,'per month Consensus'!L$1,FALSE)),"",VLOOKUP($CE142,'quarters Consensus'!$FV$9:$GC$60,'per month Consensus'!L$1,FALSE))</f>
        <v>1.3</v>
      </c>
      <c r="CI142" s="18">
        <f>IF(ISNA(VLOOKUP($CE142,'quarters Consensus'!$FV$9:$GC$60,'per month Consensus'!M$1,FALSE)),"",VLOOKUP($CE142,'quarters Consensus'!$FV$9:$GC$60,'per month Consensus'!M$1,FALSE))</f>
        <v>1.3</v>
      </c>
      <c r="CJ142" s="18">
        <f>IF(ISNA(VLOOKUP($CE142,'quarters Consensus'!$FV$9:$GC$60,'per month Consensus'!N$1,FALSE)),"",VLOOKUP($CE142,'quarters Consensus'!$FV$9:$GC$60,'per month Consensus'!N$1,FALSE))</f>
        <v>1.3</v>
      </c>
      <c r="CK142" s="18">
        <f>IF(ISNA(VLOOKUP($CE142,'quarters Consensus'!$FV$9:$GC$60,'per month Consensus'!O$1,FALSE)),"",VLOOKUP($CE142,'quarters Consensus'!$FV$9:$GC$60,'per month Consensus'!O$1,FALSE))</f>
        <v>1.3</v>
      </c>
      <c r="CL142" s="18"/>
      <c r="CM142" s="18">
        <f>IF(ISNA(INDEX('annual Consensus'!$C$4:$AE$210,MATCH('per month Consensus'!$CE142,'annual Consensus'!$B$4:$B$210,0),MATCH('per month Consensus'!CM$4,'annual Consensus'!$C$3:$AE$3,0))),"",INDEX('annual Consensus'!$C$4:$AE$210,MATCH('per month Consensus'!$CE142,'annual Consensus'!$B$4:$B$210,0),MATCH('per month Consensus'!CM$4,'annual Consensus'!$C$3:$AE$3,0)))</f>
        <v>0.2898903931095877</v>
      </c>
      <c r="CN142" s="18">
        <f>IF(ISNA(INDEX('annual Consensus'!$C$4:$AE$210,MATCH('per month Consensus'!$CE142,'annual Consensus'!$B$4:$B$210,0),MATCH('per month Consensus'!CN$4,'annual Consensus'!$C$3:$AE$3,0))),"",INDEX('annual Consensus'!$C$4:$AE$210,MATCH('per month Consensus'!$CE142,'annual Consensus'!$B$4:$B$210,0),MATCH('per month Consensus'!CN$4,'annual Consensus'!$C$3:$AE$3,0)))</f>
        <v>1.2094201571432539</v>
      </c>
      <c r="CO142" s="18">
        <f>IF(ISNA(INDEX('annual Consensus'!$C$4:$AE$210,MATCH('per month Consensus'!$CE142,'annual Consensus'!$B$4:$B$210,0),MATCH('per month Consensus'!CO$4,'annual Consensus'!$C$3:$AE$3,0))),"",INDEX('annual Consensus'!$C$4:$AE$210,MATCH('per month Consensus'!$CE142,'annual Consensus'!$B$4:$B$210,0),MATCH('per month Consensus'!CO$4,'annual Consensus'!$C$3:$AE$3,0)))</f>
        <v>0</v>
      </c>
      <c r="CP142" s="18">
        <f>IF(ISNA(INDEX('annual Consensus'!$C$4:$AE$210,MATCH('per month Consensus'!$CE142,'annual Consensus'!$B$4:$B$210,0),MATCH('per month Consensus'!CP$4,'annual Consensus'!$C$3:$AE$3,0))),"",INDEX('annual Consensus'!$C$4:$AE$210,MATCH('per month Consensus'!$CE142,'annual Consensus'!$B$4:$B$210,0),MATCH('per month Consensus'!CP$4,'annual Consensus'!$C$3:$AE$3,0)))</f>
        <v>0</v>
      </c>
      <c r="CQ142" s="18">
        <f>IF(ISNA(INDEX('annual Consensus'!$C$4:$AE$210,MATCH('per month Consensus'!$CE142,'annual Consensus'!$B$4:$B$210,0),MATCH('per month Consensus'!CQ$4,'annual Consensus'!$C$3:$AE$3,0))),"",INDEX('annual Consensus'!$C$4:$AE$210,MATCH('per month Consensus'!$CE142,'annual Consensus'!$B$4:$B$210,0),MATCH('per month Consensus'!CQ$4,'annual Consensus'!$C$3:$AE$3,0)))</f>
        <v>0</v>
      </c>
      <c r="CR142" s="18">
        <f>IF(ISNA(INDEX('annual Consensus'!$C$4:$AE$210,MATCH('per month Consensus'!$CE142,'annual Consensus'!$B$4:$B$210,0),MATCH('per month Consensus'!CR$4,'annual Consensus'!$C$3:$AE$3,0))),"",INDEX('annual Consensus'!$C$4:$AE$210,MATCH('per month Consensus'!$CE142,'annual Consensus'!$B$4:$B$210,0),MATCH('per month Consensus'!CR$4,'annual Consensus'!$C$3:$AE$3,0)))</f>
        <v>0</v>
      </c>
      <c r="CS142" s="18">
        <f>IF(ISNA(INDEX('annual Consensus'!$C$4:$AE$210,MATCH('per month Consensus'!$CE142,'annual Consensus'!$B$4:$B$210,0),MATCH('per month Consensus'!CS$4,'annual Consensus'!$C$3:$AE$3,0))),"",INDEX('annual Consensus'!$C$4:$AE$210,MATCH('per month Consensus'!$CE142,'annual Consensus'!$B$4:$B$210,0),MATCH('per month Consensus'!CS$4,'annual Consensus'!$C$3:$AE$3,0)))</f>
        <v>0</v>
      </c>
      <c r="CT142" s="18">
        <f>IF(ISNA(INDEX('annual Consensus'!$C$4:$AE$210,MATCH('per month Consensus'!$CE142,'annual Consensus'!$B$4:$B$210,0),MATCH('per month Consensus'!CT$4,'annual Consensus'!$C$3:$AE$3,0))),"",INDEX('annual Consensus'!$C$4:$AE$210,MATCH('per month Consensus'!$CE142,'annual Consensus'!$B$4:$B$210,0),MATCH('per month Consensus'!CT$4,'annual Consensus'!$C$3:$AE$3,0)))</f>
        <v>0</v>
      </c>
      <c r="CU142" s="18">
        <f>IF(ISNA(INDEX('annual Consensus'!$C$4:$AE$210,MATCH('per month Consensus'!$CE142,'annual Consensus'!$B$4:$B$210,0),MATCH('per month Consensus'!CU$4,'annual Consensus'!$C$3:$AE$3,0))),"",INDEX('annual Consensus'!$C$4:$AE$210,MATCH('per month Consensus'!$CE142,'annual Consensus'!$B$4:$B$210,0),MATCH('per month Consensus'!CU$4,'annual Consensus'!$C$3:$AE$3,0)))</f>
        <v>0</v>
      </c>
      <c r="CV142" s="18">
        <f>IF(ISNA(INDEX('annual Consensus'!$C$4:$AE$210,MATCH('per month Consensus'!$CE142,'annual Consensus'!$B$4:$B$210,0),MATCH('per month Consensus'!CV$4,'annual Consensus'!$C$3:$AE$3,0))),"",INDEX('annual Consensus'!$C$4:$AE$210,MATCH('per month Consensus'!$CE142,'annual Consensus'!$B$4:$B$210,0),MATCH('per month Consensus'!CV$4,'annual Consensus'!$C$3:$AE$3,0)))</f>
        <v>0</v>
      </c>
      <c r="CW142" s="18">
        <f>IF(ISNA(INDEX('annual Consensus'!$C$4:$AE$210,MATCH('per month Consensus'!$CE142,'annual Consensus'!$B$4:$B$210,0),MATCH('per month Consensus'!CW$4,'annual Consensus'!$C$3:$AE$3,0))),"",INDEX('annual Consensus'!$C$4:$AE$210,MATCH('per month Consensus'!$CE142,'annual Consensus'!$B$4:$B$210,0),MATCH('per month Consensus'!CW$4,'annual Consensus'!$C$3:$AE$3,0)))</f>
        <v>0</v>
      </c>
      <c r="CX142" s="18">
        <f>IF(ISNA(INDEX('annual Consensus'!$C$4:$AE$210,MATCH('per month Consensus'!$CE142,'annual Consensus'!$B$4:$B$210,0),MATCH('per month Consensus'!CX$4,'annual Consensus'!$C$3:$AE$3,0))),"",INDEX('annual Consensus'!$C$4:$AE$210,MATCH('per month Consensus'!$CE142,'annual Consensus'!$B$4:$B$210,0),MATCH('per month Consensus'!CX$4,'annual Consensus'!$C$3:$AE$3,0)))</f>
        <v>0</v>
      </c>
      <c r="CY142" s="18">
        <f>IF(ISNA(INDEX('annual Consensus'!$C$4:$AE$210,MATCH('per month Consensus'!$CE142,'annual Consensus'!$B$4:$B$210,0),MATCH('per month Consensus'!CY$4,'annual Consensus'!$C$3:$AE$3,0))),"",INDEX('annual Consensus'!$C$4:$AE$210,MATCH('per month Consensus'!$CE142,'annual Consensus'!$B$4:$B$210,0),MATCH('per month Consensus'!CY$4,'annual Consensus'!$C$3:$AE$3,0)))</f>
        <v>0</v>
      </c>
      <c r="CZ142" s="18">
        <f>IF(ISNA(INDEX('annual Consensus'!$C$4:$AE$210,MATCH('per month Consensus'!$CE142,'annual Consensus'!$B$4:$B$210,0),MATCH('per month Consensus'!CZ$4,'annual Consensus'!$C$3:$AE$3,0))),"",INDEX('annual Consensus'!$C$4:$AE$210,MATCH('per month Consensus'!$CE142,'annual Consensus'!$B$4:$B$210,0),MATCH('per month Consensus'!CZ$4,'annual Consensus'!$C$3:$AE$3,0)))</f>
        <v>0</v>
      </c>
      <c r="DA142" s="18">
        <f>IF(ISNA(INDEX('annual Consensus'!$C$4:$AE$210,MATCH('per month Consensus'!$CE142,'annual Consensus'!$B$4:$B$210,0),MATCH('per month Consensus'!DA$4,'annual Consensus'!$C$3:$AE$3,0))),"",INDEX('annual Consensus'!$C$4:$AE$210,MATCH('per month Consensus'!$CE142,'annual Consensus'!$B$4:$B$210,0),MATCH('per month Consensus'!DA$4,'annual Consensus'!$C$3:$AE$3,0)))</f>
        <v>0</v>
      </c>
      <c r="DB142" s="18">
        <f>IF(ISNA(INDEX('annual Consensus'!$C$4:$AE$210,MATCH('per month Consensus'!$CE142,'annual Consensus'!$B$4:$B$210,0),MATCH('per month Consensus'!DB$4,'annual Consensus'!$C$3:$AE$3,0))),"",INDEX('annual Consensus'!$C$4:$AE$210,MATCH('per month Consensus'!$CE142,'annual Consensus'!$B$4:$B$210,0),MATCH('per month Consensus'!DB$4,'annual Consensus'!$C$3:$AE$3,0)))</f>
        <v>0</v>
      </c>
      <c r="DC142" s="18">
        <f>IF(ISNA(INDEX('annual Consensus'!$C$4:$AE$210,MATCH('per month Consensus'!$CE142,'annual Consensus'!$B$4:$B$210,0),MATCH('per month Consensus'!DC$4,'annual Consensus'!$C$3:$AE$3,0))),"",INDEX('annual Consensus'!$C$4:$AE$210,MATCH('per month Consensus'!$CE142,'annual Consensus'!$B$4:$B$210,0),MATCH('per month Consensus'!DC$4,'annual Consensus'!$C$3:$AE$3,0)))</f>
        <v>0</v>
      </c>
      <c r="DD142" s="18">
        <f>IF(ISNA(INDEX('annual Consensus'!$C$4:$AE$210,MATCH('per month Consensus'!$CE142,'annual Consensus'!$B$4:$B$210,0),MATCH('per month Consensus'!DD$4,'annual Consensus'!$C$3:$AE$3,0))),"",INDEX('annual Consensus'!$C$4:$AE$210,MATCH('per month Consensus'!$CE142,'annual Consensus'!$B$4:$B$210,0),MATCH('per month Consensus'!DD$4,'annual Consensus'!$C$3:$AE$3,0)))</f>
        <v>0</v>
      </c>
      <c r="DE142" s="18">
        <f>IF(ISNA(INDEX('annual Consensus'!$C$4:$AE$210,MATCH('per month Consensus'!$CE142,'annual Consensus'!$B$4:$B$210,0),MATCH('per month Consensus'!DE$4,'annual Consensus'!$C$3:$AE$3,0))),"",INDEX('annual Consensus'!$C$4:$AE$210,MATCH('per month Consensus'!$CE142,'annual Consensus'!$B$4:$B$210,0),MATCH('per month Consensus'!DE$4,'annual Consensus'!$C$3:$AE$3,0)))</f>
        <v>0</v>
      </c>
      <c r="DF142" s="18">
        <f>IF(ISNA(INDEX('annual Consensus'!$C$4:$AE$210,MATCH('per month Consensus'!$CE142,'annual Consensus'!$B$4:$B$210,0),MATCH('per month Consensus'!DF$4,'annual Consensus'!$C$3:$AE$3,0))),"",INDEX('annual Consensus'!$C$4:$AE$210,MATCH('per month Consensus'!$CE142,'annual Consensus'!$B$4:$B$210,0),MATCH('per month Consensus'!DF$4,'annual Consensus'!$C$3:$AE$3,0)))</f>
        <v>0</v>
      </c>
      <c r="DG142" s="18">
        <f>IF(ISNA(INDEX('annual Consensus'!$C$4:$AE$210,MATCH('per month Consensus'!$CE142,'annual Consensus'!$B$4:$B$210,0),MATCH('per month Consensus'!DG$4,'annual Consensus'!$C$3:$AE$3,0))),"",INDEX('annual Consensus'!$C$4:$AE$210,MATCH('per month Consensus'!$CE142,'annual Consensus'!$B$4:$B$210,0),MATCH('per month Consensus'!DG$4,'annual Consensus'!$C$3:$AE$3,0)))</f>
        <v>0</v>
      </c>
      <c r="DH142" s="18">
        <f>IF(ISNA(INDEX('annual Consensus'!$C$4:$AE$210,MATCH('per month Consensus'!$CE142,'annual Consensus'!$B$4:$B$210,0),MATCH('per month Consensus'!DH$4,'annual Consensus'!$C$3:$AE$3,0))),"",INDEX('annual Consensus'!$C$4:$AE$210,MATCH('per month Consensus'!$CE142,'annual Consensus'!$B$4:$B$210,0),MATCH('per month Consensus'!DH$4,'annual Consensus'!$C$3:$AE$3,0)))</f>
        <v>0</v>
      </c>
      <c r="DI142" s="18">
        <f>IF(ISNA(INDEX('annual Consensus'!$C$4:$AE$210,MATCH('per month Consensus'!$CE142,'annual Consensus'!$B$4:$B$210,0),MATCH('per month Consensus'!DI$4,'annual Consensus'!$C$3:$AE$3,0))),"",INDEX('annual Consensus'!$C$4:$AE$210,MATCH('per month Consensus'!$CE142,'annual Consensus'!$B$4:$B$210,0),MATCH('per month Consensus'!DI$4,'annual Consensus'!$C$3:$AE$3,0)))</f>
        <v>0</v>
      </c>
      <c r="DJ142" s="18">
        <f>IF(ISNA(INDEX('annual Consensus'!$C$4:$AE$210,MATCH('per month Consensus'!$CE142,'annual Consensus'!$B$4:$B$210,0),MATCH('per month Consensus'!DJ$4,'annual Consensus'!$C$3:$AE$3,0))),"",INDEX('annual Consensus'!$C$4:$AE$210,MATCH('per month Consensus'!$CE142,'annual Consensus'!$B$4:$B$210,0),MATCH('per month Consensus'!DJ$4,'annual Consensus'!$C$3:$AE$3,0)))</f>
        <v>0</v>
      </c>
      <c r="DK142" s="18">
        <f>IF(ISNA(INDEX('annual Consensus'!$C$4:$AE$210,MATCH('per month Consensus'!$CE142,'annual Consensus'!$B$4:$B$210,0),MATCH('per month Consensus'!DK$4,'annual Consensus'!$C$3:$AE$3,0))),"",INDEX('annual Consensus'!$C$4:$AE$210,MATCH('per month Consensus'!$CE142,'annual Consensus'!$B$4:$B$210,0),MATCH('per month Consensus'!DK$4,'annual Consensus'!$C$3:$AE$3,0)))</f>
        <v>0</v>
      </c>
      <c r="DL142" s="18">
        <f>IF(ISNA(INDEX('annual Consensus'!$C$4:$AE$210,MATCH('per month Consensus'!$CE142,'annual Consensus'!$B$4:$B$210,0),MATCH('per month Consensus'!DL$4,'annual Consensus'!$C$3:$AE$3,0))),"",INDEX('annual Consensus'!$C$4:$AE$210,MATCH('per month Consensus'!$CE142,'annual Consensus'!$B$4:$B$210,0),MATCH('per month Consensus'!DL$4,'annual Consensus'!$C$3:$AE$3,0)))</f>
        <v>0</v>
      </c>
      <c r="DM142" s="18">
        <f>IF(ISNA(INDEX('annual Consensus'!$C$4:$AE$210,MATCH('per month Consensus'!$CE142,'annual Consensus'!$B$4:$B$210,0),MATCH('per month Consensus'!DM$4,'annual Consensus'!$C$3:$AE$3,0))),"",INDEX('annual Consensus'!$C$4:$AE$210,MATCH('per month Consensus'!$CE142,'annual Consensus'!$B$4:$B$210,0),MATCH('per month Consensus'!DM$4,'annual Consensus'!$C$3:$AE$3,0)))</f>
        <v>0</v>
      </c>
      <c r="DN142" s="18">
        <f>IF(ISNA(INDEX('annual Consensus'!$C$4:$AE$210,MATCH('per month Consensus'!$CE142,'annual Consensus'!$B$4:$B$210,0),MATCH('per month Consensus'!DN$4,'annual Consensus'!$C$3:$AE$3,0))),"",INDEX('annual Consensus'!$C$4:$AE$210,MATCH('per month Consensus'!$CE142,'annual Consensus'!$B$4:$B$210,0),MATCH('per month Consensus'!DN$4,'annual Consensus'!$C$3:$AE$3,0)))</f>
        <v>0</v>
      </c>
      <c r="DO142" s="18">
        <f>IF(ISNA(INDEX('annual Consensus'!$C$4:$AE$210,MATCH('per month Consensus'!$CE142,'annual Consensus'!$B$4:$B$210,0),MATCH('per month Consensus'!DO$4,'annual Consensus'!$C$3:$AE$3,0))),"",INDEX('annual Consensus'!$C$4:$AE$210,MATCH('per month Consensus'!$CE142,'annual Consensus'!$B$4:$B$210,0),MATCH('per month Consensus'!DO$4,'annual Consensus'!$C$3:$AE$3,0)))</f>
        <v>0</v>
      </c>
      <c r="DR142" s="18">
        <f t="shared" si="70"/>
        <v>0.2898903931095877</v>
      </c>
      <c r="DS142" s="18">
        <f t="shared" si="71"/>
        <v>1.2094201571432539</v>
      </c>
      <c r="DT142" s="18" t="str">
        <f t="shared" si="72"/>
        <v/>
      </c>
      <c r="DU142" s="18" t="str">
        <f t="shared" si="73"/>
        <v/>
      </c>
      <c r="DV142" s="18" t="str">
        <f t="shared" si="74"/>
        <v/>
      </c>
      <c r="DW142" s="18" t="str">
        <f t="shared" si="75"/>
        <v/>
      </c>
      <c r="DX142" s="18" t="str">
        <f t="shared" si="76"/>
        <v/>
      </c>
      <c r="DY142" s="18" t="str">
        <f t="shared" si="77"/>
        <v/>
      </c>
      <c r="DZ142" s="18" t="str">
        <f t="shared" si="78"/>
        <v/>
      </c>
      <c r="EA142" s="18" t="str">
        <f t="shared" si="79"/>
        <v/>
      </c>
      <c r="EB142" s="18" t="str">
        <f t="shared" si="80"/>
        <v/>
      </c>
      <c r="EC142" s="18" t="str">
        <f t="shared" si="81"/>
        <v/>
      </c>
      <c r="ED142" s="18" t="str">
        <f t="shared" si="82"/>
        <v/>
      </c>
      <c r="EE142" s="18" t="str">
        <f t="shared" si="83"/>
        <v/>
      </c>
      <c r="EF142" s="18" t="str">
        <f t="shared" si="84"/>
        <v/>
      </c>
      <c r="EG142" s="18" t="str">
        <f t="shared" si="85"/>
        <v/>
      </c>
      <c r="EH142" s="18" t="str">
        <f t="shared" si="86"/>
        <v/>
      </c>
      <c r="EI142" s="18" t="str">
        <f t="shared" si="87"/>
        <v/>
      </c>
      <c r="EJ142" s="18" t="str">
        <f t="shared" si="88"/>
        <v/>
      </c>
      <c r="EK142" s="18" t="str">
        <f t="shared" si="89"/>
        <v/>
      </c>
      <c r="EL142" s="18" t="str">
        <f t="shared" si="90"/>
        <v/>
      </c>
      <c r="EM142" s="18" t="str">
        <f t="shared" si="91"/>
        <v/>
      </c>
      <c r="EN142" s="18" t="str">
        <f t="shared" si="92"/>
        <v/>
      </c>
      <c r="EO142" s="18" t="str">
        <f t="shared" si="93"/>
        <v/>
      </c>
      <c r="EP142" s="18" t="str">
        <f t="shared" si="94"/>
        <v/>
      </c>
      <c r="EQ142" s="18" t="str">
        <f t="shared" si="95"/>
        <v/>
      </c>
      <c r="ER142" s="18" t="str">
        <f t="shared" si="96"/>
        <v/>
      </c>
      <c r="ES142" s="18" t="str">
        <f t="shared" si="97"/>
        <v/>
      </c>
      <c r="ET142" s="18" t="str">
        <f t="shared" si="98"/>
        <v/>
      </c>
      <c r="EV142" s="86">
        <v>40148</v>
      </c>
      <c r="EW142" s="57" t="str">
        <f>IF(ISNA(VLOOKUP('per month Consensus'!$EV142,'5y averages Consensus'!$AG$9:$AK$36,'per month Consensus'!EW$2,FALSE)),"",VLOOKUP('per month Consensus'!$EV142,'5y averages Consensus'!$AG$9:$AK$36,'per month Consensus'!EW$2,FALSE))</f>
        <v/>
      </c>
      <c r="EX142" s="48" t="str">
        <f>IF(ISNA(VLOOKUP('per month Consensus'!$EV142,'5y averages Consensus'!$AG$9:$AK$36,'per month Consensus'!EX$2,FALSE)),"",VLOOKUP('per month Consensus'!$EV142,'5y averages Consensus'!$AG$9:$AK$36,'per month Consensus'!EX$2,FALSE))</f>
        <v/>
      </c>
      <c r="EY142" s="48" t="str">
        <f>IF(ISNA(VLOOKUP('per month Consensus'!$EV142,'5y averages Consensus'!$AG$9:$AK$36,'per month Consensus'!EY$2,FALSE)),"",VLOOKUP('per month Consensus'!$EV142,'5y averages Consensus'!$AG$9:$AK$36,'per month Consensus'!EY$2,FALSE))</f>
        <v/>
      </c>
      <c r="EZ142" s="49" t="str">
        <f>IF(ISNA(VLOOKUP('per month Consensus'!$EV142,'5y averages Consensus'!$AG$9:$AK$36,'per month Consensus'!EZ$2,FALSE)),"",VLOOKUP('per month Consensus'!$EV142,'5y averages Consensus'!$AG$9:$AK$36,'per month Consensus'!EZ$2,FALSE))</f>
        <v/>
      </c>
      <c r="FB142" s="53" t="str">
        <f t="shared" si="99"/>
        <v/>
      </c>
      <c r="FC142" s="53" t="str">
        <f t="shared" si="100"/>
        <v/>
      </c>
      <c r="FD142" s="53" t="str">
        <f t="shared" si="101"/>
        <v/>
      </c>
      <c r="FE142" s="53" t="str">
        <f t="shared" si="102"/>
        <v/>
      </c>
    </row>
    <row r="143" spans="2:161" x14ac:dyDescent="0.25">
      <c r="B143" s="22">
        <v>37469</v>
      </c>
      <c r="C143" s="18">
        <f>VLOOKUP($B143,'Data Consensus annual'!$BH$9:$BN$215,'per month Consensus'!C$1,FALSE)</f>
        <v>2.1</v>
      </c>
      <c r="D143" s="18">
        <f>VLOOKUP($B143,'Data Consensus annual'!$BH$9:$BN$215,'per month Consensus'!D$1,FALSE)</f>
        <v>1.8</v>
      </c>
      <c r="E143" s="18" t="str">
        <f>VLOOKUP($B143,'Data Consensus annual'!$BH$9:$BN$215,'per month Consensus'!E$1)</f>
        <v/>
      </c>
      <c r="F143" s="18" t="str">
        <f>VLOOKUP($B143,'Data Consensus annual'!$BH$9:$BN$215,'per month Consensus'!F$1)</f>
        <v/>
      </c>
      <c r="G143" s="18" t="str">
        <f>VLOOKUP($B143,'Data Consensus annual'!$BH$9:$BN$215,'per month Consensus'!G$1)</f>
        <v/>
      </c>
      <c r="H143" s="18" t="str">
        <f>VLOOKUP($B143,'Data Consensus annual'!$BH$9:$BN$215,'per month Consensus'!H$1)</f>
        <v/>
      </c>
      <c r="I143" s="5"/>
      <c r="J143" s="29"/>
      <c r="K143" s="5"/>
      <c r="L143" s="5"/>
      <c r="M143" s="5"/>
      <c r="N143" s="5"/>
      <c r="CE143" s="14">
        <v>40179</v>
      </c>
      <c r="CF143" s="18" t="str">
        <f>IF(ISNA(VLOOKUP($CE143,'quarters Consensus'!$FV$9:$GC$60,'per month Consensus'!J$1,FALSE)),"",VLOOKUP($CE143,'quarters Consensus'!$FV$9:$GC$60,'per month Consensus'!J$1,FALSE))</f>
        <v/>
      </c>
      <c r="CG143" s="18" t="str">
        <f>IF(ISNA(VLOOKUP($CE143,'quarters Consensus'!$FV$9:$GC$60,'per month Consensus'!K$1,FALSE)),"",VLOOKUP($CE143,'quarters Consensus'!$FV$9:$GC$60,'per month Consensus'!K$1,FALSE))</f>
        <v/>
      </c>
      <c r="CH143" s="18" t="str">
        <f>IF(ISNA(VLOOKUP($CE143,'quarters Consensus'!$FV$9:$GC$60,'per month Consensus'!L$1,FALSE)),"",VLOOKUP($CE143,'quarters Consensus'!$FV$9:$GC$60,'per month Consensus'!L$1,FALSE))</f>
        <v/>
      </c>
      <c r="CI143" s="18" t="str">
        <f>IF(ISNA(VLOOKUP($CE143,'quarters Consensus'!$FV$9:$GC$60,'per month Consensus'!M$1,FALSE)),"",VLOOKUP($CE143,'quarters Consensus'!$FV$9:$GC$60,'per month Consensus'!M$1,FALSE))</f>
        <v/>
      </c>
      <c r="CJ143" s="18" t="str">
        <f>IF(ISNA(VLOOKUP($CE143,'quarters Consensus'!$FV$9:$GC$60,'per month Consensus'!N$1,FALSE)),"",VLOOKUP($CE143,'quarters Consensus'!$FV$9:$GC$60,'per month Consensus'!N$1,FALSE))</f>
        <v/>
      </c>
      <c r="CK143" s="18" t="str">
        <f>IF(ISNA(VLOOKUP($CE143,'quarters Consensus'!$FV$9:$GC$60,'per month Consensus'!O$1,FALSE)),"",VLOOKUP($CE143,'quarters Consensus'!$FV$9:$GC$60,'per month Consensus'!O$1,FALSE))</f>
        <v/>
      </c>
      <c r="CL143" s="18" t="str">
        <f>IF(ISNA(VLOOKUP($CE143,'quarters Consensus'!$FV$9:$GC$60,'per month Consensus'!P$1,FALSE)),"",VLOOKUP($CE143,'quarters Consensus'!$FV$9:$GC$60,'per month Consensus'!P$1,FALSE))</f>
        <v/>
      </c>
      <c r="CM143" s="18">
        <f>IF(ISNA(INDEX('annual Consensus'!$C$4:$AE$210,MATCH('per month Consensus'!$CE143,'annual Consensus'!$B$4:$B$210,0),MATCH('per month Consensus'!CM$4,'annual Consensus'!$C$3:$AE$3,0))),"",INDEX('annual Consensus'!$C$4:$AE$210,MATCH('per month Consensus'!$CE143,'annual Consensus'!$B$4:$B$210,0),MATCH('per month Consensus'!CM$4,'annual Consensus'!$C$3:$AE$3,0)))</f>
        <v>1.207878350535452</v>
      </c>
      <c r="CN143" s="18">
        <f>IF(ISNA(INDEX('annual Consensus'!$C$4:$AE$210,MATCH('per month Consensus'!$CE143,'annual Consensus'!$B$4:$B$210,0),MATCH('per month Consensus'!CN$4,'annual Consensus'!$C$3:$AE$3,0))),"",INDEX('annual Consensus'!$C$4:$AE$210,MATCH('per month Consensus'!$CE143,'annual Consensus'!$B$4:$B$210,0),MATCH('per month Consensus'!CN$4,'annual Consensus'!$C$3:$AE$3,0)))</f>
        <v>0</v>
      </c>
      <c r="CO143" s="18">
        <f>IF(ISNA(INDEX('annual Consensus'!$C$4:$AE$210,MATCH('per month Consensus'!$CE143,'annual Consensus'!$B$4:$B$210,0),MATCH('per month Consensus'!CO$4,'annual Consensus'!$C$3:$AE$3,0))),"",INDEX('annual Consensus'!$C$4:$AE$210,MATCH('per month Consensus'!$CE143,'annual Consensus'!$B$4:$B$210,0),MATCH('per month Consensus'!CO$4,'annual Consensus'!$C$3:$AE$3,0)))</f>
        <v>0</v>
      </c>
      <c r="CP143" s="18">
        <f>IF(ISNA(INDEX('annual Consensus'!$C$4:$AE$210,MATCH('per month Consensus'!$CE143,'annual Consensus'!$B$4:$B$210,0),MATCH('per month Consensus'!CP$4,'annual Consensus'!$C$3:$AE$3,0))),"",INDEX('annual Consensus'!$C$4:$AE$210,MATCH('per month Consensus'!$CE143,'annual Consensus'!$B$4:$B$210,0),MATCH('per month Consensus'!CP$4,'annual Consensus'!$C$3:$AE$3,0)))</f>
        <v>0</v>
      </c>
      <c r="CQ143" s="18">
        <f>IF(ISNA(INDEX('annual Consensus'!$C$4:$AE$210,MATCH('per month Consensus'!$CE143,'annual Consensus'!$B$4:$B$210,0),MATCH('per month Consensus'!CQ$4,'annual Consensus'!$C$3:$AE$3,0))),"",INDEX('annual Consensus'!$C$4:$AE$210,MATCH('per month Consensus'!$CE143,'annual Consensus'!$B$4:$B$210,0),MATCH('per month Consensus'!CQ$4,'annual Consensus'!$C$3:$AE$3,0)))</f>
        <v>0</v>
      </c>
      <c r="CR143" s="18">
        <f>IF(ISNA(INDEX('annual Consensus'!$C$4:$AE$210,MATCH('per month Consensus'!$CE143,'annual Consensus'!$B$4:$B$210,0),MATCH('per month Consensus'!CR$4,'annual Consensus'!$C$3:$AE$3,0))),"",INDEX('annual Consensus'!$C$4:$AE$210,MATCH('per month Consensus'!$CE143,'annual Consensus'!$B$4:$B$210,0),MATCH('per month Consensus'!CR$4,'annual Consensus'!$C$3:$AE$3,0)))</f>
        <v>0</v>
      </c>
      <c r="CS143" s="18">
        <f>IF(ISNA(INDEX('annual Consensus'!$C$4:$AE$210,MATCH('per month Consensus'!$CE143,'annual Consensus'!$B$4:$B$210,0),MATCH('per month Consensus'!CS$4,'annual Consensus'!$C$3:$AE$3,0))),"",INDEX('annual Consensus'!$C$4:$AE$210,MATCH('per month Consensus'!$CE143,'annual Consensus'!$B$4:$B$210,0),MATCH('per month Consensus'!CS$4,'annual Consensus'!$C$3:$AE$3,0)))</f>
        <v>0</v>
      </c>
      <c r="CT143" s="18">
        <f>IF(ISNA(INDEX('annual Consensus'!$C$4:$AE$210,MATCH('per month Consensus'!$CE143,'annual Consensus'!$B$4:$B$210,0),MATCH('per month Consensus'!CT$4,'annual Consensus'!$C$3:$AE$3,0))),"",INDEX('annual Consensus'!$C$4:$AE$210,MATCH('per month Consensus'!$CE143,'annual Consensus'!$B$4:$B$210,0),MATCH('per month Consensus'!CT$4,'annual Consensus'!$C$3:$AE$3,0)))</f>
        <v>0</v>
      </c>
      <c r="CU143" s="18">
        <f>IF(ISNA(INDEX('annual Consensus'!$C$4:$AE$210,MATCH('per month Consensus'!$CE143,'annual Consensus'!$B$4:$B$210,0),MATCH('per month Consensus'!CU$4,'annual Consensus'!$C$3:$AE$3,0))),"",INDEX('annual Consensus'!$C$4:$AE$210,MATCH('per month Consensus'!$CE143,'annual Consensus'!$B$4:$B$210,0),MATCH('per month Consensus'!CU$4,'annual Consensus'!$C$3:$AE$3,0)))</f>
        <v>0</v>
      </c>
      <c r="CV143" s="18">
        <f>IF(ISNA(INDEX('annual Consensus'!$C$4:$AE$210,MATCH('per month Consensus'!$CE143,'annual Consensus'!$B$4:$B$210,0),MATCH('per month Consensus'!CV$4,'annual Consensus'!$C$3:$AE$3,0))),"",INDEX('annual Consensus'!$C$4:$AE$210,MATCH('per month Consensus'!$CE143,'annual Consensus'!$B$4:$B$210,0),MATCH('per month Consensus'!CV$4,'annual Consensus'!$C$3:$AE$3,0)))</f>
        <v>0</v>
      </c>
      <c r="CW143" s="18">
        <f>IF(ISNA(INDEX('annual Consensus'!$C$4:$AE$210,MATCH('per month Consensus'!$CE143,'annual Consensus'!$B$4:$B$210,0),MATCH('per month Consensus'!CW$4,'annual Consensus'!$C$3:$AE$3,0))),"",INDEX('annual Consensus'!$C$4:$AE$210,MATCH('per month Consensus'!$CE143,'annual Consensus'!$B$4:$B$210,0),MATCH('per month Consensus'!CW$4,'annual Consensus'!$C$3:$AE$3,0)))</f>
        <v>0</v>
      </c>
      <c r="CX143" s="18">
        <f>IF(ISNA(INDEX('annual Consensus'!$C$4:$AE$210,MATCH('per month Consensus'!$CE143,'annual Consensus'!$B$4:$B$210,0),MATCH('per month Consensus'!CX$4,'annual Consensus'!$C$3:$AE$3,0))),"",INDEX('annual Consensus'!$C$4:$AE$210,MATCH('per month Consensus'!$CE143,'annual Consensus'!$B$4:$B$210,0),MATCH('per month Consensus'!CX$4,'annual Consensus'!$C$3:$AE$3,0)))</f>
        <v>0</v>
      </c>
      <c r="CY143" s="18">
        <f>IF(ISNA(INDEX('annual Consensus'!$C$4:$AE$210,MATCH('per month Consensus'!$CE143,'annual Consensus'!$B$4:$B$210,0),MATCH('per month Consensus'!CY$4,'annual Consensus'!$C$3:$AE$3,0))),"",INDEX('annual Consensus'!$C$4:$AE$210,MATCH('per month Consensus'!$CE143,'annual Consensus'!$B$4:$B$210,0),MATCH('per month Consensus'!CY$4,'annual Consensus'!$C$3:$AE$3,0)))</f>
        <v>1.516884110873046</v>
      </c>
      <c r="CZ143" s="18">
        <f>IF(ISNA(INDEX('annual Consensus'!$C$4:$AE$210,MATCH('per month Consensus'!$CE143,'annual Consensus'!$B$4:$B$210,0),MATCH('per month Consensus'!CZ$4,'annual Consensus'!$C$3:$AE$3,0))),"",INDEX('annual Consensus'!$C$4:$AE$210,MATCH('per month Consensus'!$CE143,'annual Consensus'!$B$4:$B$210,0),MATCH('per month Consensus'!CZ$4,'annual Consensus'!$C$3:$AE$3,0)))</f>
        <v>0</v>
      </c>
      <c r="DA143" s="18">
        <f>IF(ISNA(INDEX('annual Consensus'!$C$4:$AE$210,MATCH('per month Consensus'!$CE143,'annual Consensus'!$B$4:$B$210,0),MATCH('per month Consensus'!DA$4,'annual Consensus'!$C$3:$AE$3,0))),"",INDEX('annual Consensus'!$C$4:$AE$210,MATCH('per month Consensus'!$CE143,'annual Consensus'!$B$4:$B$210,0),MATCH('per month Consensus'!DA$4,'annual Consensus'!$C$3:$AE$3,0)))</f>
        <v>0</v>
      </c>
      <c r="DB143" s="18">
        <f>IF(ISNA(INDEX('annual Consensus'!$C$4:$AE$210,MATCH('per month Consensus'!$CE143,'annual Consensus'!$B$4:$B$210,0),MATCH('per month Consensus'!DB$4,'annual Consensus'!$C$3:$AE$3,0))),"",INDEX('annual Consensus'!$C$4:$AE$210,MATCH('per month Consensus'!$CE143,'annual Consensus'!$B$4:$B$210,0),MATCH('per month Consensus'!DB$4,'annual Consensus'!$C$3:$AE$3,0)))</f>
        <v>0</v>
      </c>
      <c r="DC143" s="18" t="str">
        <f>IF(ISNA(INDEX('annual Consensus'!$C$4:$AE$210,MATCH('per month Consensus'!$CE143,'annual Consensus'!$B$4:$B$210,0),MATCH('per month Consensus'!DC$4,'annual Consensus'!$C$3:$AE$3,0))),"",INDEX('annual Consensus'!$C$4:$AE$210,MATCH('per month Consensus'!$CE143,'annual Consensus'!$B$4:$B$210,0),MATCH('per month Consensus'!DC$4,'annual Consensus'!$C$3:$AE$3,0)))</f>
        <v/>
      </c>
      <c r="DD143" s="18">
        <f>IF(ISNA(INDEX('annual Consensus'!$C$4:$AE$210,MATCH('per month Consensus'!$CE143,'annual Consensus'!$B$4:$B$210,0),MATCH('per month Consensus'!DD$4,'annual Consensus'!$C$3:$AE$3,0))),"",INDEX('annual Consensus'!$C$4:$AE$210,MATCH('per month Consensus'!$CE143,'annual Consensus'!$B$4:$B$210,0),MATCH('per month Consensus'!DD$4,'annual Consensus'!$C$3:$AE$3,0)))</f>
        <v>0</v>
      </c>
      <c r="DE143" s="18">
        <f>IF(ISNA(INDEX('annual Consensus'!$C$4:$AE$210,MATCH('per month Consensus'!$CE143,'annual Consensus'!$B$4:$B$210,0),MATCH('per month Consensus'!DE$4,'annual Consensus'!$C$3:$AE$3,0))),"",INDEX('annual Consensus'!$C$4:$AE$210,MATCH('per month Consensus'!$CE143,'annual Consensus'!$B$4:$B$210,0),MATCH('per month Consensus'!DE$4,'annual Consensus'!$C$3:$AE$3,0)))</f>
        <v>0</v>
      </c>
      <c r="DF143" s="18">
        <f>IF(ISNA(INDEX('annual Consensus'!$C$4:$AE$210,MATCH('per month Consensus'!$CE143,'annual Consensus'!$B$4:$B$210,0),MATCH('per month Consensus'!DF$4,'annual Consensus'!$C$3:$AE$3,0))),"",INDEX('annual Consensus'!$C$4:$AE$210,MATCH('per month Consensus'!$CE143,'annual Consensus'!$B$4:$B$210,0),MATCH('per month Consensus'!DF$4,'annual Consensus'!$C$3:$AE$3,0)))</f>
        <v>0</v>
      </c>
      <c r="DG143" s="18" t="str">
        <f>IF(ISNA(INDEX('annual Consensus'!$C$4:$AE$210,MATCH('per month Consensus'!$CE143,'annual Consensus'!$B$4:$B$210,0),MATCH('per month Consensus'!DG$4,'annual Consensus'!$C$3:$AE$3,0))),"",INDEX('annual Consensus'!$C$4:$AE$210,MATCH('per month Consensus'!$CE143,'annual Consensus'!$B$4:$B$210,0),MATCH('per month Consensus'!DG$4,'annual Consensus'!$C$3:$AE$3,0)))</f>
        <v/>
      </c>
      <c r="DH143" s="18">
        <f>IF(ISNA(INDEX('annual Consensus'!$C$4:$AE$210,MATCH('per month Consensus'!$CE143,'annual Consensus'!$B$4:$B$210,0),MATCH('per month Consensus'!DH$4,'annual Consensus'!$C$3:$AE$3,0))),"",INDEX('annual Consensus'!$C$4:$AE$210,MATCH('per month Consensus'!$CE143,'annual Consensus'!$B$4:$B$210,0),MATCH('per month Consensus'!DH$4,'annual Consensus'!$C$3:$AE$3,0)))</f>
        <v>0</v>
      </c>
      <c r="DI143" s="18">
        <f>IF(ISNA(INDEX('annual Consensus'!$C$4:$AE$210,MATCH('per month Consensus'!$CE143,'annual Consensus'!$B$4:$B$210,0),MATCH('per month Consensus'!DI$4,'annual Consensus'!$C$3:$AE$3,0))),"",INDEX('annual Consensus'!$C$4:$AE$210,MATCH('per month Consensus'!$CE143,'annual Consensus'!$B$4:$B$210,0),MATCH('per month Consensus'!DI$4,'annual Consensus'!$C$3:$AE$3,0)))</f>
        <v>0</v>
      </c>
      <c r="DJ143" s="18">
        <f>IF(ISNA(INDEX('annual Consensus'!$C$4:$AE$210,MATCH('per month Consensus'!$CE143,'annual Consensus'!$B$4:$B$210,0),MATCH('per month Consensus'!DJ$4,'annual Consensus'!$C$3:$AE$3,0))),"",INDEX('annual Consensus'!$C$4:$AE$210,MATCH('per month Consensus'!$CE143,'annual Consensus'!$B$4:$B$210,0),MATCH('per month Consensus'!DJ$4,'annual Consensus'!$C$3:$AE$3,0)))</f>
        <v>0</v>
      </c>
      <c r="DK143" s="18" t="str">
        <f>IF(ISNA(INDEX('annual Consensus'!$C$4:$AE$210,MATCH('per month Consensus'!$CE143,'annual Consensus'!$B$4:$B$210,0),MATCH('per month Consensus'!DK$4,'annual Consensus'!$C$3:$AE$3,0))),"",INDEX('annual Consensus'!$C$4:$AE$210,MATCH('per month Consensus'!$CE143,'annual Consensus'!$B$4:$B$210,0),MATCH('per month Consensus'!DK$4,'annual Consensus'!$C$3:$AE$3,0)))</f>
        <v/>
      </c>
      <c r="DL143" s="18">
        <f>IF(ISNA(INDEX('annual Consensus'!$C$4:$AE$210,MATCH('per month Consensus'!$CE143,'annual Consensus'!$B$4:$B$210,0),MATCH('per month Consensus'!DL$4,'annual Consensus'!$C$3:$AE$3,0))),"",INDEX('annual Consensus'!$C$4:$AE$210,MATCH('per month Consensus'!$CE143,'annual Consensus'!$B$4:$B$210,0),MATCH('per month Consensus'!DL$4,'annual Consensus'!$C$3:$AE$3,0)))</f>
        <v>0</v>
      </c>
      <c r="DM143" s="18">
        <f>IF(ISNA(INDEX('annual Consensus'!$C$4:$AE$210,MATCH('per month Consensus'!$CE143,'annual Consensus'!$B$4:$B$210,0),MATCH('per month Consensus'!DM$4,'annual Consensus'!$C$3:$AE$3,0))),"",INDEX('annual Consensus'!$C$4:$AE$210,MATCH('per month Consensus'!$CE143,'annual Consensus'!$B$4:$B$210,0),MATCH('per month Consensus'!DM$4,'annual Consensus'!$C$3:$AE$3,0)))</f>
        <v>0</v>
      </c>
      <c r="DN143" s="18">
        <f>IF(ISNA(INDEX('annual Consensus'!$C$4:$AE$210,MATCH('per month Consensus'!$CE143,'annual Consensus'!$B$4:$B$210,0),MATCH('per month Consensus'!DN$4,'annual Consensus'!$C$3:$AE$3,0))),"",INDEX('annual Consensus'!$C$4:$AE$210,MATCH('per month Consensus'!$CE143,'annual Consensus'!$B$4:$B$210,0),MATCH('per month Consensus'!DN$4,'annual Consensus'!$C$3:$AE$3,0)))</f>
        <v>0</v>
      </c>
      <c r="DO143" s="18" t="str">
        <f>IF(ISNA(INDEX('annual Consensus'!$C$4:$AE$210,MATCH('per month Consensus'!$CE143,'annual Consensus'!$B$4:$B$210,0),MATCH('per month Consensus'!DO$4,'annual Consensus'!$C$3:$AE$3,0))),"",INDEX('annual Consensus'!$C$4:$AE$210,MATCH('per month Consensus'!$CE143,'annual Consensus'!$B$4:$B$210,0),MATCH('per month Consensus'!DO$4,'annual Consensus'!$C$3:$AE$3,0)))</f>
        <v/>
      </c>
      <c r="DR143" s="18">
        <f t="shared" si="70"/>
        <v>1.207878350535452</v>
      </c>
      <c r="DS143" s="18" t="str">
        <f t="shared" si="71"/>
        <v/>
      </c>
      <c r="DT143" s="18" t="str">
        <f t="shared" si="72"/>
        <v/>
      </c>
      <c r="DU143" s="18" t="str">
        <f t="shared" si="73"/>
        <v/>
      </c>
      <c r="DV143" s="18" t="str">
        <f t="shared" si="74"/>
        <v/>
      </c>
      <c r="DW143" s="18" t="str">
        <f t="shared" si="75"/>
        <v/>
      </c>
      <c r="DX143" s="18" t="str">
        <f t="shared" si="76"/>
        <v/>
      </c>
      <c r="DY143" s="18" t="str">
        <f t="shared" si="77"/>
        <v/>
      </c>
      <c r="DZ143" s="18" t="str">
        <f t="shared" si="78"/>
        <v/>
      </c>
      <c r="EA143" s="18" t="str">
        <f t="shared" si="79"/>
        <v/>
      </c>
      <c r="EB143" s="18" t="str">
        <f t="shared" si="80"/>
        <v/>
      </c>
      <c r="EC143" s="18" t="str">
        <f t="shared" si="81"/>
        <v/>
      </c>
      <c r="ED143" s="18">
        <f t="shared" si="82"/>
        <v>1.516884110873046</v>
      </c>
      <c r="EE143" s="18" t="str">
        <f t="shared" si="83"/>
        <v/>
      </c>
      <c r="EF143" s="18" t="str">
        <f t="shared" si="84"/>
        <v/>
      </c>
      <c r="EG143" s="18" t="str">
        <f t="shared" si="85"/>
        <v/>
      </c>
      <c r="EH143" s="18" t="str">
        <f t="shared" si="86"/>
        <v/>
      </c>
      <c r="EI143" s="18" t="str">
        <f t="shared" si="87"/>
        <v/>
      </c>
      <c r="EJ143" s="18" t="str">
        <f t="shared" si="88"/>
        <v/>
      </c>
      <c r="EK143" s="18" t="str">
        <f t="shared" si="89"/>
        <v/>
      </c>
      <c r="EL143" s="18" t="str">
        <f t="shared" si="90"/>
        <v/>
      </c>
      <c r="EM143" s="18" t="str">
        <f t="shared" si="91"/>
        <v/>
      </c>
      <c r="EN143" s="18" t="str">
        <f t="shared" si="92"/>
        <v/>
      </c>
      <c r="EO143" s="18" t="str">
        <f t="shared" si="93"/>
        <v/>
      </c>
      <c r="EP143" s="18" t="str">
        <f t="shared" si="94"/>
        <v/>
      </c>
      <c r="EQ143" s="18" t="str">
        <f t="shared" si="95"/>
        <v/>
      </c>
      <c r="ER143" s="18" t="str">
        <f t="shared" si="96"/>
        <v/>
      </c>
      <c r="ES143" s="18" t="str">
        <f t="shared" si="97"/>
        <v/>
      </c>
      <c r="ET143" s="18" t="str">
        <f t="shared" si="98"/>
        <v/>
      </c>
      <c r="EV143" s="86">
        <v>40179</v>
      </c>
      <c r="EW143" s="57" t="str">
        <f>IF(ISNA(VLOOKUP('per month Consensus'!$EV143,'5y averages Consensus'!$AG$9:$AK$36,'per month Consensus'!EW$2,FALSE)),"",VLOOKUP('per month Consensus'!$EV143,'5y averages Consensus'!$AG$9:$AK$36,'per month Consensus'!EW$2,FALSE))</f>
        <v/>
      </c>
      <c r="EX143" s="48" t="str">
        <f>IF(ISNA(VLOOKUP('per month Consensus'!$EV143,'5y averages Consensus'!$AG$9:$AK$36,'per month Consensus'!EX$2,FALSE)),"",VLOOKUP('per month Consensus'!$EV143,'5y averages Consensus'!$AG$9:$AK$36,'per month Consensus'!EX$2,FALSE))</f>
        <v/>
      </c>
      <c r="EY143" s="48" t="str">
        <f>IF(ISNA(VLOOKUP('per month Consensus'!$EV143,'5y averages Consensus'!$AG$9:$AK$36,'per month Consensus'!EY$2,FALSE)),"",VLOOKUP('per month Consensus'!$EV143,'5y averages Consensus'!$AG$9:$AK$36,'per month Consensus'!EY$2,FALSE))</f>
        <v/>
      </c>
      <c r="EZ143" s="49" t="str">
        <f>IF(ISNA(VLOOKUP('per month Consensus'!$EV143,'5y averages Consensus'!$AG$9:$AK$36,'per month Consensus'!EZ$2,FALSE)),"",VLOOKUP('per month Consensus'!$EV143,'5y averages Consensus'!$AG$9:$AK$36,'per month Consensus'!EZ$2,FALSE))</f>
        <v/>
      </c>
      <c r="FB143" s="53" t="str">
        <f t="shared" si="99"/>
        <v/>
      </c>
      <c r="FC143" s="53" t="str">
        <f t="shared" si="100"/>
        <v/>
      </c>
      <c r="FD143" s="53" t="str">
        <f t="shared" si="101"/>
        <v/>
      </c>
      <c r="FE143" s="53" t="str">
        <f t="shared" si="102"/>
        <v/>
      </c>
    </row>
    <row r="144" spans="2:161" x14ac:dyDescent="0.25">
      <c r="B144" s="22">
        <v>37834</v>
      </c>
      <c r="C144" s="18">
        <f>VLOOKUP($B144,'Data Consensus annual'!$BH$9:$BN$215,'per month Consensus'!C$1,FALSE)</f>
        <v>1.91768802280554</v>
      </c>
      <c r="D144" s="18">
        <f>VLOOKUP($B144,'Data Consensus annual'!$BH$9:$BN$215,'per month Consensus'!D$1,FALSE)</f>
        <v>1.4271855353411611</v>
      </c>
      <c r="E144" s="18" t="str">
        <f>VLOOKUP($B144,'Data Consensus annual'!$BH$9:$BN$215,'per month Consensus'!E$1)</f>
        <v/>
      </c>
      <c r="F144" s="18" t="str">
        <f>VLOOKUP($B144,'Data Consensus annual'!$BH$9:$BN$215,'per month Consensus'!F$1)</f>
        <v/>
      </c>
      <c r="G144" s="18" t="str">
        <f>VLOOKUP($B144,'Data Consensus annual'!$BH$9:$BN$215,'per month Consensus'!G$1)</f>
        <v/>
      </c>
      <c r="H144" s="18" t="str">
        <f>VLOOKUP($B144,'Data Consensus annual'!$BH$9:$BN$215,'per month Consensus'!H$1)</f>
        <v/>
      </c>
      <c r="I144" s="5"/>
      <c r="J144" s="27"/>
      <c r="K144" s="5"/>
      <c r="L144" s="5"/>
      <c r="M144" s="5"/>
      <c r="N144" s="5"/>
      <c r="CE144" s="14">
        <v>40210</v>
      </c>
      <c r="CF144" s="18" t="str">
        <f>IF(ISNA(VLOOKUP($CE144,'quarters Consensus'!$FV$9:$GC$60,'per month Consensus'!J$1,FALSE)),"",VLOOKUP($CE144,'quarters Consensus'!$FV$9:$GC$60,'per month Consensus'!J$1,FALSE))</f>
        <v/>
      </c>
      <c r="CG144" s="18" t="str">
        <f>IF(ISNA(VLOOKUP($CE144,'quarters Consensus'!$FV$9:$GC$60,'per month Consensus'!K$1,FALSE)),"",VLOOKUP($CE144,'quarters Consensus'!$FV$9:$GC$60,'per month Consensus'!K$1,FALSE))</f>
        <v/>
      </c>
      <c r="CH144" s="18" t="str">
        <f>IF(ISNA(VLOOKUP($CE144,'quarters Consensus'!$FV$9:$GC$60,'per month Consensus'!L$1,FALSE)),"",VLOOKUP($CE144,'quarters Consensus'!$FV$9:$GC$60,'per month Consensus'!L$1,FALSE))</f>
        <v/>
      </c>
      <c r="CI144" s="18" t="str">
        <f>IF(ISNA(VLOOKUP($CE144,'quarters Consensus'!$FV$9:$GC$60,'per month Consensus'!M$1,FALSE)),"",VLOOKUP($CE144,'quarters Consensus'!$FV$9:$GC$60,'per month Consensus'!M$1,FALSE))</f>
        <v/>
      </c>
      <c r="CJ144" s="18" t="str">
        <f>IF(ISNA(VLOOKUP($CE144,'quarters Consensus'!$FV$9:$GC$60,'per month Consensus'!N$1,FALSE)),"",VLOOKUP($CE144,'quarters Consensus'!$FV$9:$GC$60,'per month Consensus'!N$1,FALSE))</f>
        <v/>
      </c>
      <c r="CK144" s="18" t="str">
        <f>IF(ISNA(VLOOKUP($CE144,'quarters Consensus'!$FV$9:$GC$60,'per month Consensus'!O$1,FALSE)),"",VLOOKUP($CE144,'quarters Consensus'!$FV$9:$GC$60,'per month Consensus'!O$1,FALSE))</f>
        <v/>
      </c>
      <c r="CL144" s="18" t="str">
        <f>IF(ISNA(VLOOKUP($CE144,'quarters Consensus'!$FV$9:$GC$60,'per month Consensus'!P$1,FALSE)),"",VLOOKUP($CE144,'quarters Consensus'!$FV$9:$GC$60,'per month Consensus'!P$1,FALSE))</f>
        <v/>
      </c>
      <c r="CM144" s="18">
        <f>IF(ISNA(INDEX('annual Consensus'!$C$4:$AE$210,MATCH('per month Consensus'!$CE144,'annual Consensus'!$B$4:$B$210,0),MATCH('per month Consensus'!CM$4,'annual Consensus'!$C$3:$AE$3,0))),"",INDEX('annual Consensus'!$C$4:$AE$210,MATCH('per month Consensus'!$CE144,'annual Consensus'!$B$4:$B$210,0),MATCH('per month Consensus'!CM$4,'annual Consensus'!$C$3:$AE$3,0)))</f>
        <v>1.2199857361221</v>
      </c>
      <c r="CN144" s="18">
        <f>IF(ISNA(INDEX('annual Consensus'!$C$4:$AE$210,MATCH('per month Consensus'!$CE144,'annual Consensus'!$B$4:$B$210,0),MATCH('per month Consensus'!CN$4,'annual Consensus'!$C$3:$AE$3,0))),"",INDEX('annual Consensus'!$C$4:$AE$210,MATCH('per month Consensus'!$CE144,'annual Consensus'!$B$4:$B$210,0),MATCH('per month Consensus'!CN$4,'annual Consensus'!$C$3:$AE$3,0)))</f>
        <v>0</v>
      </c>
      <c r="CO144" s="18">
        <f>IF(ISNA(INDEX('annual Consensus'!$C$4:$AE$210,MATCH('per month Consensus'!$CE144,'annual Consensus'!$B$4:$B$210,0),MATCH('per month Consensus'!CO$4,'annual Consensus'!$C$3:$AE$3,0))),"",INDEX('annual Consensus'!$C$4:$AE$210,MATCH('per month Consensus'!$CE144,'annual Consensus'!$B$4:$B$210,0),MATCH('per month Consensus'!CO$4,'annual Consensus'!$C$3:$AE$3,0)))</f>
        <v>0</v>
      </c>
      <c r="CP144" s="18">
        <f>IF(ISNA(INDEX('annual Consensus'!$C$4:$AE$210,MATCH('per month Consensus'!$CE144,'annual Consensus'!$B$4:$B$210,0),MATCH('per month Consensus'!CP$4,'annual Consensus'!$C$3:$AE$3,0))),"",INDEX('annual Consensus'!$C$4:$AE$210,MATCH('per month Consensus'!$CE144,'annual Consensus'!$B$4:$B$210,0),MATCH('per month Consensus'!CP$4,'annual Consensus'!$C$3:$AE$3,0)))</f>
        <v>0</v>
      </c>
      <c r="CQ144" s="18">
        <f>IF(ISNA(INDEX('annual Consensus'!$C$4:$AE$210,MATCH('per month Consensus'!$CE144,'annual Consensus'!$B$4:$B$210,0),MATCH('per month Consensus'!CQ$4,'annual Consensus'!$C$3:$AE$3,0))),"",INDEX('annual Consensus'!$C$4:$AE$210,MATCH('per month Consensus'!$CE144,'annual Consensus'!$B$4:$B$210,0),MATCH('per month Consensus'!CQ$4,'annual Consensus'!$C$3:$AE$3,0)))</f>
        <v>0</v>
      </c>
      <c r="CR144" s="18">
        <f>IF(ISNA(INDEX('annual Consensus'!$C$4:$AE$210,MATCH('per month Consensus'!$CE144,'annual Consensus'!$B$4:$B$210,0),MATCH('per month Consensus'!CR$4,'annual Consensus'!$C$3:$AE$3,0))),"",INDEX('annual Consensus'!$C$4:$AE$210,MATCH('per month Consensus'!$CE144,'annual Consensus'!$B$4:$B$210,0),MATCH('per month Consensus'!CR$4,'annual Consensus'!$C$3:$AE$3,0)))</f>
        <v>0</v>
      </c>
      <c r="CS144" s="18">
        <f>IF(ISNA(INDEX('annual Consensus'!$C$4:$AE$210,MATCH('per month Consensus'!$CE144,'annual Consensus'!$B$4:$B$210,0),MATCH('per month Consensus'!CS$4,'annual Consensus'!$C$3:$AE$3,0))),"",INDEX('annual Consensus'!$C$4:$AE$210,MATCH('per month Consensus'!$CE144,'annual Consensus'!$B$4:$B$210,0),MATCH('per month Consensus'!CS$4,'annual Consensus'!$C$3:$AE$3,0)))</f>
        <v>0</v>
      </c>
      <c r="CT144" s="18">
        <f>IF(ISNA(INDEX('annual Consensus'!$C$4:$AE$210,MATCH('per month Consensus'!$CE144,'annual Consensus'!$B$4:$B$210,0),MATCH('per month Consensus'!CT$4,'annual Consensus'!$C$3:$AE$3,0))),"",INDEX('annual Consensus'!$C$4:$AE$210,MATCH('per month Consensus'!$CE144,'annual Consensus'!$B$4:$B$210,0),MATCH('per month Consensus'!CT$4,'annual Consensus'!$C$3:$AE$3,0)))</f>
        <v>0</v>
      </c>
      <c r="CU144" s="18">
        <f>IF(ISNA(INDEX('annual Consensus'!$C$4:$AE$210,MATCH('per month Consensus'!$CE144,'annual Consensus'!$B$4:$B$210,0),MATCH('per month Consensus'!CU$4,'annual Consensus'!$C$3:$AE$3,0))),"",INDEX('annual Consensus'!$C$4:$AE$210,MATCH('per month Consensus'!$CE144,'annual Consensus'!$B$4:$B$210,0),MATCH('per month Consensus'!CU$4,'annual Consensus'!$C$3:$AE$3,0)))</f>
        <v>0</v>
      </c>
      <c r="CV144" s="18">
        <f>IF(ISNA(INDEX('annual Consensus'!$C$4:$AE$210,MATCH('per month Consensus'!$CE144,'annual Consensus'!$B$4:$B$210,0),MATCH('per month Consensus'!CV$4,'annual Consensus'!$C$3:$AE$3,0))),"",INDEX('annual Consensus'!$C$4:$AE$210,MATCH('per month Consensus'!$CE144,'annual Consensus'!$B$4:$B$210,0),MATCH('per month Consensus'!CV$4,'annual Consensus'!$C$3:$AE$3,0)))</f>
        <v>0</v>
      </c>
      <c r="CW144" s="18">
        <f>IF(ISNA(INDEX('annual Consensus'!$C$4:$AE$210,MATCH('per month Consensus'!$CE144,'annual Consensus'!$B$4:$B$210,0),MATCH('per month Consensus'!CW$4,'annual Consensus'!$C$3:$AE$3,0))),"",INDEX('annual Consensus'!$C$4:$AE$210,MATCH('per month Consensus'!$CE144,'annual Consensus'!$B$4:$B$210,0),MATCH('per month Consensus'!CW$4,'annual Consensus'!$C$3:$AE$3,0)))</f>
        <v>0</v>
      </c>
      <c r="CX144" s="18">
        <f>IF(ISNA(INDEX('annual Consensus'!$C$4:$AE$210,MATCH('per month Consensus'!$CE144,'annual Consensus'!$B$4:$B$210,0),MATCH('per month Consensus'!CX$4,'annual Consensus'!$C$3:$AE$3,0))),"",INDEX('annual Consensus'!$C$4:$AE$210,MATCH('per month Consensus'!$CE144,'annual Consensus'!$B$4:$B$210,0),MATCH('per month Consensus'!CX$4,'annual Consensus'!$C$3:$AE$3,0)))</f>
        <v>1.5072893611529699</v>
      </c>
      <c r="CY144" s="18">
        <f>IF(ISNA(INDEX('annual Consensus'!$C$4:$AE$210,MATCH('per month Consensus'!$CE144,'annual Consensus'!$B$4:$B$210,0),MATCH('per month Consensus'!CY$4,'annual Consensus'!$C$3:$AE$3,0))),"",INDEX('annual Consensus'!$C$4:$AE$210,MATCH('per month Consensus'!$CE144,'annual Consensus'!$B$4:$B$210,0),MATCH('per month Consensus'!CY$4,'annual Consensus'!$C$3:$AE$3,0)))</f>
        <v>0</v>
      </c>
      <c r="CZ144" s="18">
        <f>IF(ISNA(INDEX('annual Consensus'!$C$4:$AE$210,MATCH('per month Consensus'!$CE144,'annual Consensus'!$B$4:$B$210,0),MATCH('per month Consensus'!CZ$4,'annual Consensus'!$C$3:$AE$3,0))),"",INDEX('annual Consensus'!$C$4:$AE$210,MATCH('per month Consensus'!$CE144,'annual Consensus'!$B$4:$B$210,0),MATCH('per month Consensus'!CZ$4,'annual Consensus'!$C$3:$AE$3,0)))</f>
        <v>0</v>
      </c>
      <c r="DA144" s="18">
        <f>IF(ISNA(INDEX('annual Consensus'!$C$4:$AE$210,MATCH('per month Consensus'!$CE144,'annual Consensus'!$B$4:$B$210,0),MATCH('per month Consensus'!DA$4,'annual Consensus'!$C$3:$AE$3,0))),"",INDEX('annual Consensus'!$C$4:$AE$210,MATCH('per month Consensus'!$CE144,'annual Consensus'!$B$4:$B$210,0),MATCH('per month Consensus'!DA$4,'annual Consensus'!$C$3:$AE$3,0)))</f>
        <v>0</v>
      </c>
      <c r="DB144" s="18">
        <f>IF(ISNA(INDEX('annual Consensus'!$C$4:$AE$210,MATCH('per month Consensus'!$CE144,'annual Consensus'!$B$4:$B$210,0),MATCH('per month Consensus'!DB$4,'annual Consensus'!$C$3:$AE$3,0))),"",INDEX('annual Consensus'!$C$4:$AE$210,MATCH('per month Consensus'!$CE144,'annual Consensus'!$B$4:$B$210,0),MATCH('per month Consensus'!DB$4,'annual Consensus'!$C$3:$AE$3,0)))</f>
        <v>0</v>
      </c>
      <c r="DC144" s="18">
        <f>IF(ISNA(INDEX('annual Consensus'!$C$4:$AE$210,MATCH('per month Consensus'!$CE144,'annual Consensus'!$B$4:$B$210,0),MATCH('per month Consensus'!DC$4,'annual Consensus'!$C$3:$AE$3,0))),"",INDEX('annual Consensus'!$C$4:$AE$210,MATCH('per month Consensus'!$CE144,'annual Consensus'!$B$4:$B$210,0),MATCH('per month Consensus'!DC$4,'annual Consensus'!$C$3:$AE$3,0)))</f>
        <v>0</v>
      </c>
      <c r="DD144" s="18">
        <f>IF(ISNA(INDEX('annual Consensus'!$C$4:$AE$210,MATCH('per month Consensus'!$CE144,'annual Consensus'!$B$4:$B$210,0),MATCH('per month Consensus'!DD$4,'annual Consensus'!$C$3:$AE$3,0))),"",INDEX('annual Consensus'!$C$4:$AE$210,MATCH('per month Consensus'!$CE144,'annual Consensus'!$B$4:$B$210,0),MATCH('per month Consensus'!DD$4,'annual Consensus'!$C$3:$AE$3,0)))</f>
        <v>0</v>
      </c>
      <c r="DE144" s="18">
        <f>IF(ISNA(INDEX('annual Consensus'!$C$4:$AE$210,MATCH('per month Consensus'!$CE144,'annual Consensus'!$B$4:$B$210,0),MATCH('per month Consensus'!DE$4,'annual Consensus'!$C$3:$AE$3,0))),"",INDEX('annual Consensus'!$C$4:$AE$210,MATCH('per month Consensus'!$CE144,'annual Consensus'!$B$4:$B$210,0),MATCH('per month Consensus'!DE$4,'annual Consensus'!$C$3:$AE$3,0)))</f>
        <v>0</v>
      </c>
      <c r="DF144" s="18">
        <f>IF(ISNA(INDEX('annual Consensus'!$C$4:$AE$210,MATCH('per month Consensus'!$CE144,'annual Consensus'!$B$4:$B$210,0),MATCH('per month Consensus'!DF$4,'annual Consensus'!$C$3:$AE$3,0))),"",INDEX('annual Consensus'!$C$4:$AE$210,MATCH('per month Consensus'!$CE144,'annual Consensus'!$B$4:$B$210,0),MATCH('per month Consensus'!DF$4,'annual Consensus'!$C$3:$AE$3,0)))</f>
        <v>0</v>
      </c>
      <c r="DG144" s="18">
        <f>IF(ISNA(INDEX('annual Consensus'!$C$4:$AE$210,MATCH('per month Consensus'!$CE144,'annual Consensus'!$B$4:$B$210,0),MATCH('per month Consensus'!DG$4,'annual Consensus'!$C$3:$AE$3,0))),"",INDEX('annual Consensus'!$C$4:$AE$210,MATCH('per month Consensus'!$CE144,'annual Consensus'!$B$4:$B$210,0),MATCH('per month Consensus'!DG$4,'annual Consensus'!$C$3:$AE$3,0)))</f>
        <v>0</v>
      </c>
      <c r="DH144" s="18">
        <f>IF(ISNA(INDEX('annual Consensus'!$C$4:$AE$210,MATCH('per month Consensus'!$CE144,'annual Consensus'!$B$4:$B$210,0),MATCH('per month Consensus'!DH$4,'annual Consensus'!$C$3:$AE$3,0))),"",INDEX('annual Consensus'!$C$4:$AE$210,MATCH('per month Consensus'!$CE144,'annual Consensus'!$B$4:$B$210,0),MATCH('per month Consensus'!DH$4,'annual Consensus'!$C$3:$AE$3,0)))</f>
        <v>0</v>
      </c>
      <c r="DI144" s="18">
        <f>IF(ISNA(INDEX('annual Consensus'!$C$4:$AE$210,MATCH('per month Consensus'!$CE144,'annual Consensus'!$B$4:$B$210,0),MATCH('per month Consensus'!DI$4,'annual Consensus'!$C$3:$AE$3,0))),"",INDEX('annual Consensus'!$C$4:$AE$210,MATCH('per month Consensus'!$CE144,'annual Consensus'!$B$4:$B$210,0),MATCH('per month Consensus'!DI$4,'annual Consensus'!$C$3:$AE$3,0)))</f>
        <v>0</v>
      </c>
      <c r="DJ144" s="18">
        <f>IF(ISNA(INDEX('annual Consensus'!$C$4:$AE$210,MATCH('per month Consensus'!$CE144,'annual Consensus'!$B$4:$B$210,0),MATCH('per month Consensus'!DJ$4,'annual Consensus'!$C$3:$AE$3,0))),"",INDEX('annual Consensus'!$C$4:$AE$210,MATCH('per month Consensus'!$CE144,'annual Consensus'!$B$4:$B$210,0),MATCH('per month Consensus'!DJ$4,'annual Consensus'!$C$3:$AE$3,0)))</f>
        <v>0</v>
      </c>
      <c r="DK144" s="18">
        <f>IF(ISNA(INDEX('annual Consensus'!$C$4:$AE$210,MATCH('per month Consensus'!$CE144,'annual Consensus'!$B$4:$B$210,0),MATCH('per month Consensus'!DK$4,'annual Consensus'!$C$3:$AE$3,0))),"",INDEX('annual Consensus'!$C$4:$AE$210,MATCH('per month Consensus'!$CE144,'annual Consensus'!$B$4:$B$210,0),MATCH('per month Consensus'!DK$4,'annual Consensus'!$C$3:$AE$3,0)))</f>
        <v>0</v>
      </c>
      <c r="DL144" s="18">
        <f>IF(ISNA(INDEX('annual Consensus'!$C$4:$AE$210,MATCH('per month Consensus'!$CE144,'annual Consensus'!$B$4:$B$210,0),MATCH('per month Consensus'!DL$4,'annual Consensus'!$C$3:$AE$3,0))),"",INDEX('annual Consensus'!$C$4:$AE$210,MATCH('per month Consensus'!$CE144,'annual Consensus'!$B$4:$B$210,0),MATCH('per month Consensus'!DL$4,'annual Consensus'!$C$3:$AE$3,0)))</f>
        <v>0</v>
      </c>
      <c r="DM144" s="18">
        <f>IF(ISNA(INDEX('annual Consensus'!$C$4:$AE$210,MATCH('per month Consensus'!$CE144,'annual Consensus'!$B$4:$B$210,0),MATCH('per month Consensus'!DM$4,'annual Consensus'!$C$3:$AE$3,0))),"",INDEX('annual Consensus'!$C$4:$AE$210,MATCH('per month Consensus'!$CE144,'annual Consensus'!$B$4:$B$210,0),MATCH('per month Consensus'!DM$4,'annual Consensus'!$C$3:$AE$3,0)))</f>
        <v>0</v>
      </c>
      <c r="DN144" s="18">
        <f>IF(ISNA(INDEX('annual Consensus'!$C$4:$AE$210,MATCH('per month Consensus'!$CE144,'annual Consensus'!$B$4:$B$210,0),MATCH('per month Consensus'!DN$4,'annual Consensus'!$C$3:$AE$3,0))),"",INDEX('annual Consensus'!$C$4:$AE$210,MATCH('per month Consensus'!$CE144,'annual Consensus'!$B$4:$B$210,0),MATCH('per month Consensus'!DN$4,'annual Consensus'!$C$3:$AE$3,0)))</f>
        <v>0</v>
      </c>
      <c r="DO144" s="18">
        <f>IF(ISNA(INDEX('annual Consensus'!$C$4:$AE$210,MATCH('per month Consensus'!$CE144,'annual Consensus'!$B$4:$B$210,0),MATCH('per month Consensus'!DO$4,'annual Consensus'!$C$3:$AE$3,0))),"",INDEX('annual Consensus'!$C$4:$AE$210,MATCH('per month Consensus'!$CE144,'annual Consensus'!$B$4:$B$210,0),MATCH('per month Consensus'!DO$4,'annual Consensus'!$C$3:$AE$3,0)))</f>
        <v>0</v>
      </c>
      <c r="DR144" s="18">
        <f t="shared" si="70"/>
        <v>1.2199857361221</v>
      </c>
      <c r="DS144" s="18" t="str">
        <f t="shared" si="71"/>
        <v/>
      </c>
      <c r="DT144" s="18" t="str">
        <f t="shared" si="72"/>
        <v/>
      </c>
      <c r="DU144" s="18" t="str">
        <f t="shared" si="73"/>
        <v/>
      </c>
      <c r="DV144" s="18" t="str">
        <f t="shared" si="74"/>
        <v/>
      </c>
      <c r="DW144" s="18" t="str">
        <f t="shared" si="75"/>
        <v/>
      </c>
      <c r="DX144" s="18" t="str">
        <f t="shared" si="76"/>
        <v/>
      </c>
      <c r="DY144" s="18" t="str">
        <f t="shared" si="77"/>
        <v/>
      </c>
      <c r="DZ144" s="18" t="str">
        <f t="shared" si="78"/>
        <v/>
      </c>
      <c r="EA144" s="18" t="str">
        <f t="shared" si="79"/>
        <v/>
      </c>
      <c r="EB144" s="18" t="str">
        <f t="shared" si="80"/>
        <v/>
      </c>
      <c r="EC144" s="18">
        <f t="shared" si="81"/>
        <v>1.5072893611529699</v>
      </c>
      <c r="ED144" s="18" t="str">
        <f t="shared" si="82"/>
        <v/>
      </c>
      <c r="EE144" s="18" t="str">
        <f t="shared" si="83"/>
        <v/>
      </c>
      <c r="EF144" s="18" t="str">
        <f t="shared" si="84"/>
        <v/>
      </c>
      <c r="EG144" s="18" t="str">
        <f t="shared" si="85"/>
        <v/>
      </c>
      <c r="EH144" s="18" t="str">
        <f t="shared" si="86"/>
        <v/>
      </c>
      <c r="EI144" s="18" t="str">
        <f t="shared" si="87"/>
        <v/>
      </c>
      <c r="EJ144" s="18" t="str">
        <f t="shared" si="88"/>
        <v/>
      </c>
      <c r="EK144" s="18" t="str">
        <f t="shared" si="89"/>
        <v/>
      </c>
      <c r="EL144" s="18" t="str">
        <f t="shared" si="90"/>
        <v/>
      </c>
      <c r="EM144" s="18" t="str">
        <f t="shared" si="91"/>
        <v/>
      </c>
      <c r="EN144" s="18" t="str">
        <f t="shared" si="92"/>
        <v/>
      </c>
      <c r="EO144" s="18" t="str">
        <f t="shared" si="93"/>
        <v/>
      </c>
      <c r="EP144" s="18" t="str">
        <f t="shared" si="94"/>
        <v/>
      </c>
      <c r="EQ144" s="18" t="str">
        <f t="shared" si="95"/>
        <v/>
      </c>
      <c r="ER144" s="18" t="str">
        <f t="shared" si="96"/>
        <v/>
      </c>
      <c r="ES144" s="18" t="str">
        <f t="shared" si="97"/>
        <v/>
      </c>
      <c r="ET144" s="18" t="str">
        <f t="shared" si="98"/>
        <v/>
      </c>
      <c r="EV144" s="86">
        <v>40210</v>
      </c>
      <c r="EW144" s="57" t="str">
        <f>IF(ISNA(VLOOKUP('per month Consensus'!$EV144,'5y averages Consensus'!$AG$9:$AK$36,'per month Consensus'!EW$2,FALSE)),"",VLOOKUP('per month Consensus'!$EV144,'5y averages Consensus'!$AG$9:$AK$36,'per month Consensus'!EW$2,FALSE))</f>
        <v/>
      </c>
      <c r="EX144" s="48" t="str">
        <f>IF(ISNA(VLOOKUP('per month Consensus'!$EV144,'5y averages Consensus'!$AG$9:$AK$36,'per month Consensus'!EX$2,FALSE)),"",VLOOKUP('per month Consensus'!$EV144,'5y averages Consensus'!$AG$9:$AK$36,'per month Consensus'!EX$2,FALSE))</f>
        <v/>
      </c>
      <c r="EY144" s="48" t="str">
        <f>IF(ISNA(VLOOKUP('per month Consensus'!$EV144,'5y averages Consensus'!$AG$9:$AK$36,'per month Consensus'!EY$2,FALSE)),"",VLOOKUP('per month Consensus'!$EV144,'5y averages Consensus'!$AG$9:$AK$36,'per month Consensus'!EY$2,FALSE))</f>
        <v/>
      </c>
      <c r="EZ144" s="49" t="str">
        <f>IF(ISNA(VLOOKUP('per month Consensus'!$EV144,'5y averages Consensus'!$AG$9:$AK$36,'per month Consensus'!EZ$2,FALSE)),"",VLOOKUP('per month Consensus'!$EV144,'5y averages Consensus'!$AG$9:$AK$36,'per month Consensus'!EZ$2,FALSE))</f>
        <v/>
      </c>
      <c r="FB144" s="53" t="str">
        <f t="shared" si="99"/>
        <v/>
      </c>
      <c r="FC144" s="53" t="str">
        <f t="shared" si="100"/>
        <v/>
      </c>
      <c r="FD144" s="53" t="str">
        <f t="shared" si="101"/>
        <v/>
      </c>
      <c r="FE144" s="53" t="str">
        <f t="shared" si="102"/>
        <v/>
      </c>
    </row>
    <row r="145" spans="2:161" x14ac:dyDescent="0.25">
      <c r="B145" s="22">
        <v>38200</v>
      </c>
      <c r="C145" s="18">
        <f>VLOOKUP($B145,'Data Consensus annual'!$BH$9:$BN$215,'per month Consensus'!C$1,FALSE)</f>
        <v>2.103899664912932</v>
      </c>
      <c r="D145" s="18">
        <f>VLOOKUP($B145,'Data Consensus annual'!$BH$9:$BN$215,'per month Consensus'!D$1,FALSE)</f>
        <v>1.7572752439691339</v>
      </c>
      <c r="E145" s="18" t="str">
        <f>VLOOKUP($B145,'Data Consensus annual'!$BH$9:$BN$215,'per month Consensus'!E$1)</f>
        <v/>
      </c>
      <c r="F145" s="18" t="str">
        <f>VLOOKUP($B145,'Data Consensus annual'!$BH$9:$BN$215,'per month Consensus'!F$1)</f>
        <v/>
      </c>
      <c r="G145" s="18" t="str">
        <f>VLOOKUP($B145,'Data Consensus annual'!$BH$9:$BN$215,'per month Consensus'!G$1)</f>
        <v/>
      </c>
      <c r="H145" s="18" t="str">
        <f>VLOOKUP($B145,'Data Consensus annual'!$BH$9:$BN$215,'per month Consensus'!H$1)</f>
        <v/>
      </c>
      <c r="I145" s="5"/>
      <c r="J145" s="27"/>
      <c r="K145" s="5"/>
      <c r="L145" s="5"/>
      <c r="M145" s="5"/>
      <c r="N145" s="5"/>
      <c r="CE145" s="14">
        <v>40238</v>
      </c>
      <c r="CF145" s="18">
        <f>IF(ISNA(VLOOKUP($CE145,'quarters Consensus'!$FV$9:$GC$60,'per month Consensus'!J$1,FALSE)),"",VLOOKUP($CE145,'quarters Consensus'!$FV$9:$GC$60,'per month Consensus'!J$1,FALSE))</f>
        <v>1.1000000000000001</v>
      </c>
      <c r="CG145" s="18">
        <f>IF(ISNA(VLOOKUP($CE145,'quarters Consensus'!$FV$9:$GC$60,'per month Consensus'!K$1,FALSE)),"",VLOOKUP($CE145,'quarters Consensus'!$FV$9:$GC$60,'per month Consensus'!K$1,FALSE))</f>
        <v>1.2</v>
      </c>
      <c r="CH145" s="18">
        <f>IF(ISNA(VLOOKUP($CE145,'quarters Consensus'!$FV$9:$GC$60,'per month Consensus'!L$1,FALSE)),"",VLOOKUP($CE145,'quarters Consensus'!$FV$9:$GC$60,'per month Consensus'!L$1,FALSE))</f>
        <v>1.2</v>
      </c>
      <c r="CI145" s="18">
        <f>IF(ISNA(VLOOKUP($CE145,'quarters Consensus'!$FV$9:$GC$60,'per month Consensus'!M$1,FALSE)),"",VLOOKUP($CE145,'quarters Consensus'!$FV$9:$GC$60,'per month Consensus'!M$1,FALSE))</f>
        <v>1.3</v>
      </c>
      <c r="CJ145" s="18">
        <f>IF(ISNA(VLOOKUP($CE145,'quarters Consensus'!$FV$9:$GC$60,'per month Consensus'!N$1,FALSE)),"",VLOOKUP($CE145,'quarters Consensus'!$FV$9:$GC$60,'per month Consensus'!N$1,FALSE))</f>
        <v>1.3</v>
      </c>
      <c r="CK145" s="18">
        <f>IF(ISNA(VLOOKUP($CE145,'quarters Consensus'!$FV$9:$GC$60,'per month Consensus'!O$1,FALSE)),"",VLOOKUP($CE145,'quarters Consensus'!$FV$9:$GC$60,'per month Consensus'!O$1,FALSE))</f>
        <v>1.4</v>
      </c>
      <c r="CL145" s="18">
        <f>IF(ISNA(VLOOKUP($CE145,'quarters Consensus'!$FV$9:$GC$60,'per month Consensus'!P$1,FALSE)),"",VLOOKUP($CE145,'quarters Consensus'!$FV$9:$GC$60,'per month Consensus'!P$1,FALSE))</f>
        <v>1.5</v>
      </c>
      <c r="CM145" s="18">
        <f>IF(ISNA(INDEX('annual Consensus'!$C$4:$AE$210,MATCH('per month Consensus'!$CE145,'annual Consensus'!$B$4:$B$210,0),MATCH('per month Consensus'!CM$4,'annual Consensus'!$C$3:$AE$3,0))),"",INDEX('annual Consensus'!$C$4:$AE$210,MATCH('per month Consensus'!$CE145,'annual Consensus'!$B$4:$B$210,0),MATCH('per month Consensus'!CM$4,'annual Consensus'!$C$3:$AE$3,0)))</f>
        <v>1.1397659352240899</v>
      </c>
      <c r="CN145" s="18">
        <f>IF(ISNA(INDEX('annual Consensus'!$C$4:$AE$210,MATCH('per month Consensus'!$CE145,'annual Consensus'!$B$4:$B$210,0),MATCH('per month Consensus'!CN$4,'annual Consensus'!$C$3:$AE$3,0))),"",INDEX('annual Consensus'!$C$4:$AE$210,MATCH('per month Consensus'!$CE145,'annual Consensus'!$B$4:$B$210,0),MATCH('per month Consensus'!CN$4,'annual Consensus'!$C$3:$AE$3,0)))</f>
        <v>0</v>
      </c>
      <c r="CO145" s="18">
        <f>IF(ISNA(INDEX('annual Consensus'!$C$4:$AE$210,MATCH('per month Consensus'!$CE145,'annual Consensus'!$B$4:$B$210,0),MATCH('per month Consensus'!CO$4,'annual Consensus'!$C$3:$AE$3,0))),"",INDEX('annual Consensus'!$C$4:$AE$210,MATCH('per month Consensus'!$CE145,'annual Consensus'!$B$4:$B$210,0),MATCH('per month Consensus'!CO$4,'annual Consensus'!$C$3:$AE$3,0)))</f>
        <v>0</v>
      </c>
      <c r="CP145" s="18">
        <f>IF(ISNA(INDEX('annual Consensus'!$C$4:$AE$210,MATCH('per month Consensus'!$CE145,'annual Consensus'!$B$4:$B$210,0),MATCH('per month Consensus'!CP$4,'annual Consensus'!$C$3:$AE$3,0))),"",INDEX('annual Consensus'!$C$4:$AE$210,MATCH('per month Consensus'!$CE145,'annual Consensus'!$B$4:$B$210,0),MATCH('per month Consensus'!CP$4,'annual Consensus'!$C$3:$AE$3,0)))</f>
        <v>0</v>
      </c>
      <c r="CQ145" s="18">
        <f>IF(ISNA(INDEX('annual Consensus'!$C$4:$AE$210,MATCH('per month Consensus'!$CE145,'annual Consensus'!$B$4:$B$210,0),MATCH('per month Consensus'!CQ$4,'annual Consensus'!$C$3:$AE$3,0))),"",INDEX('annual Consensus'!$C$4:$AE$210,MATCH('per month Consensus'!$CE145,'annual Consensus'!$B$4:$B$210,0),MATCH('per month Consensus'!CQ$4,'annual Consensus'!$C$3:$AE$3,0)))</f>
        <v>0</v>
      </c>
      <c r="CR145" s="18">
        <f>IF(ISNA(INDEX('annual Consensus'!$C$4:$AE$210,MATCH('per month Consensus'!$CE145,'annual Consensus'!$B$4:$B$210,0),MATCH('per month Consensus'!CR$4,'annual Consensus'!$C$3:$AE$3,0))),"",INDEX('annual Consensus'!$C$4:$AE$210,MATCH('per month Consensus'!$CE145,'annual Consensus'!$B$4:$B$210,0),MATCH('per month Consensus'!CR$4,'annual Consensus'!$C$3:$AE$3,0)))</f>
        <v>0</v>
      </c>
      <c r="CS145" s="18">
        <f>IF(ISNA(INDEX('annual Consensus'!$C$4:$AE$210,MATCH('per month Consensus'!$CE145,'annual Consensus'!$B$4:$B$210,0),MATCH('per month Consensus'!CS$4,'annual Consensus'!$C$3:$AE$3,0))),"",INDEX('annual Consensus'!$C$4:$AE$210,MATCH('per month Consensus'!$CE145,'annual Consensus'!$B$4:$B$210,0),MATCH('per month Consensus'!CS$4,'annual Consensus'!$C$3:$AE$3,0)))</f>
        <v>0</v>
      </c>
      <c r="CT145" s="18">
        <f>IF(ISNA(INDEX('annual Consensus'!$C$4:$AE$210,MATCH('per month Consensus'!$CE145,'annual Consensus'!$B$4:$B$210,0),MATCH('per month Consensus'!CT$4,'annual Consensus'!$C$3:$AE$3,0))),"",INDEX('annual Consensus'!$C$4:$AE$210,MATCH('per month Consensus'!$CE145,'annual Consensus'!$B$4:$B$210,0),MATCH('per month Consensus'!CT$4,'annual Consensus'!$C$3:$AE$3,0)))</f>
        <v>0</v>
      </c>
      <c r="CU145" s="18">
        <f>IF(ISNA(INDEX('annual Consensus'!$C$4:$AE$210,MATCH('per month Consensus'!$CE145,'annual Consensus'!$B$4:$B$210,0),MATCH('per month Consensus'!CU$4,'annual Consensus'!$C$3:$AE$3,0))),"",INDEX('annual Consensus'!$C$4:$AE$210,MATCH('per month Consensus'!$CE145,'annual Consensus'!$B$4:$B$210,0),MATCH('per month Consensus'!CU$4,'annual Consensus'!$C$3:$AE$3,0)))</f>
        <v>0</v>
      </c>
      <c r="CV145" s="18">
        <f>IF(ISNA(INDEX('annual Consensus'!$C$4:$AE$210,MATCH('per month Consensus'!$CE145,'annual Consensus'!$B$4:$B$210,0),MATCH('per month Consensus'!CV$4,'annual Consensus'!$C$3:$AE$3,0))),"",INDEX('annual Consensus'!$C$4:$AE$210,MATCH('per month Consensus'!$CE145,'annual Consensus'!$B$4:$B$210,0),MATCH('per month Consensus'!CV$4,'annual Consensus'!$C$3:$AE$3,0)))</f>
        <v>0</v>
      </c>
      <c r="CW145" s="18">
        <f>IF(ISNA(INDEX('annual Consensus'!$C$4:$AE$210,MATCH('per month Consensus'!$CE145,'annual Consensus'!$B$4:$B$210,0),MATCH('per month Consensus'!CW$4,'annual Consensus'!$C$3:$AE$3,0))),"",INDEX('annual Consensus'!$C$4:$AE$210,MATCH('per month Consensus'!$CE145,'annual Consensus'!$B$4:$B$210,0),MATCH('per month Consensus'!CW$4,'annual Consensus'!$C$3:$AE$3,0)))</f>
        <v>1.4238909772478301</v>
      </c>
      <c r="CX145" s="18">
        <f>IF(ISNA(INDEX('annual Consensus'!$C$4:$AE$210,MATCH('per month Consensus'!$CE145,'annual Consensus'!$B$4:$B$210,0),MATCH('per month Consensus'!CX$4,'annual Consensus'!$C$3:$AE$3,0))),"",INDEX('annual Consensus'!$C$4:$AE$210,MATCH('per month Consensus'!$CE145,'annual Consensus'!$B$4:$B$210,0),MATCH('per month Consensus'!CX$4,'annual Consensus'!$C$3:$AE$3,0)))</f>
        <v>0</v>
      </c>
      <c r="CY145" s="18">
        <f>IF(ISNA(INDEX('annual Consensus'!$C$4:$AE$210,MATCH('per month Consensus'!$CE145,'annual Consensus'!$B$4:$B$210,0),MATCH('per month Consensus'!CY$4,'annual Consensus'!$C$3:$AE$3,0))),"",INDEX('annual Consensus'!$C$4:$AE$210,MATCH('per month Consensus'!$CE145,'annual Consensus'!$B$4:$B$210,0),MATCH('per month Consensus'!CY$4,'annual Consensus'!$C$3:$AE$3,0)))</f>
        <v>0</v>
      </c>
      <c r="CZ145" s="18">
        <f>IF(ISNA(INDEX('annual Consensus'!$C$4:$AE$210,MATCH('per month Consensus'!$CE145,'annual Consensus'!$B$4:$B$210,0),MATCH('per month Consensus'!CZ$4,'annual Consensus'!$C$3:$AE$3,0))),"",INDEX('annual Consensus'!$C$4:$AE$210,MATCH('per month Consensus'!$CE145,'annual Consensus'!$B$4:$B$210,0),MATCH('per month Consensus'!CZ$4,'annual Consensus'!$C$3:$AE$3,0)))</f>
        <v>0</v>
      </c>
      <c r="DA145" s="18">
        <f>IF(ISNA(INDEX('annual Consensus'!$C$4:$AE$210,MATCH('per month Consensus'!$CE145,'annual Consensus'!$B$4:$B$210,0),MATCH('per month Consensus'!DA$4,'annual Consensus'!$C$3:$AE$3,0))),"",INDEX('annual Consensus'!$C$4:$AE$210,MATCH('per month Consensus'!$CE145,'annual Consensus'!$B$4:$B$210,0),MATCH('per month Consensus'!DA$4,'annual Consensus'!$C$3:$AE$3,0)))</f>
        <v>0</v>
      </c>
      <c r="DB145" s="18">
        <f>IF(ISNA(INDEX('annual Consensus'!$C$4:$AE$210,MATCH('per month Consensus'!$CE145,'annual Consensus'!$B$4:$B$210,0),MATCH('per month Consensus'!DB$4,'annual Consensus'!$C$3:$AE$3,0))),"",INDEX('annual Consensus'!$C$4:$AE$210,MATCH('per month Consensus'!$CE145,'annual Consensus'!$B$4:$B$210,0),MATCH('per month Consensus'!DB$4,'annual Consensus'!$C$3:$AE$3,0)))</f>
        <v>0</v>
      </c>
      <c r="DC145" s="18">
        <f>IF(ISNA(INDEX('annual Consensus'!$C$4:$AE$210,MATCH('per month Consensus'!$CE145,'annual Consensus'!$B$4:$B$210,0),MATCH('per month Consensus'!DC$4,'annual Consensus'!$C$3:$AE$3,0))),"",INDEX('annual Consensus'!$C$4:$AE$210,MATCH('per month Consensus'!$CE145,'annual Consensus'!$B$4:$B$210,0),MATCH('per month Consensus'!DC$4,'annual Consensus'!$C$3:$AE$3,0)))</f>
        <v>0</v>
      </c>
      <c r="DD145" s="18">
        <f>IF(ISNA(INDEX('annual Consensus'!$C$4:$AE$210,MATCH('per month Consensus'!$CE145,'annual Consensus'!$B$4:$B$210,0),MATCH('per month Consensus'!DD$4,'annual Consensus'!$C$3:$AE$3,0))),"",INDEX('annual Consensus'!$C$4:$AE$210,MATCH('per month Consensus'!$CE145,'annual Consensus'!$B$4:$B$210,0),MATCH('per month Consensus'!DD$4,'annual Consensus'!$C$3:$AE$3,0)))</f>
        <v>0</v>
      </c>
      <c r="DE145" s="18">
        <f>IF(ISNA(INDEX('annual Consensus'!$C$4:$AE$210,MATCH('per month Consensus'!$CE145,'annual Consensus'!$B$4:$B$210,0),MATCH('per month Consensus'!DE$4,'annual Consensus'!$C$3:$AE$3,0))),"",INDEX('annual Consensus'!$C$4:$AE$210,MATCH('per month Consensus'!$CE145,'annual Consensus'!$B$4:$B$210,0),MATCH('per month Consensus'!DE$4,'annual Consensus'!$C$3:$AE$3,0)))</f>
        <v>0</v>
      </c>
      <c r="DF145" s="18">
        <f>IF(ISNA(INDEX('annual Consensus'!$C$4:$AE$210,MATCH('per month Consensus'!$CE145,'annual Consensus'!$B$4:$B$210,0),MATCH('per month Consensus'!DF$4,'annual Consensus'!$C$3:$AE$3,0))),"",INDEX('annual Consensus'!$C$4:$AE$210,MATCH('per month Consensus'!$CE145,'annual Consensus'!$B$4:$B$210,0),MATCH('per month Consensus'!DF$4,'annual Consensus'!$C$3:$AE$3,0)))</f>
        <v>0</v>
      </c>
      <c r="DG145" s="18">
        <f>IF(ISNA(INDEX('annual Consensus'!$C$4:$AE$210,MATCH('per month Consensus'!$CE145,'annual Consensus'!$B$4:$B$210,0),MATCH('per month Consensus'!DG$4,'annual Consensus'!$C$3:$AE$3,0))),"",INDEX('annual Consensus'!$C$4:$AE$210,MATCH('per month Consensus'!$CE145,'annual Consensus'!$B$4:$B$210,0),MATCH('per month Consensus'!DG$4,'annual Consensus'!$C$3:$AE$3,0)))</f>
        <v>0</v>
      </c>
      <c r="DH145" s="18">
        <f>IF(ISNA(INDEX('annual Consensus'!$C$4:$AE$210,MATCH('per month Consensus'!$CE145,'annual Consensus'!$B$4:$B$210,0),MATCH('per month Consensus'!DH$4,'annual Consensus'!$C$3:$AE$3,0))),"",INDEX('annual Consensus'!$C$4:$AE$210,MATCH('per month Consensus'!$CE145,'annual Consensus'!$B$4:$B$210,0),MATCH('per month Consensus'!DH$4,'annual Consensus'!$C$3:$AE$3,0)))</f>
        <v>0</v>
      </c>
      <c r="DI145" s="18">
        <f>IF(ISNA(INDEX('annual Consensus'!$C$4:$AE$210,MATCH('per month Consensus'!$CE145,'annual Consensus'!$B$4:$B$210,0),MATCH('per month Consensus'!DI$4,'annual Consensus'!$C$3:$AE$3,0))),"",INDEX('annual Consensus'!$C$4:$AE$210,MATCH('per month Consensus'!$CE145,'annual Consensus'!$B$4:$B$210,0),MATCH('per month Consensus'!DI$4,'annual Consensus'!$C$3:$AE$3,0)))</f>
        <v>0</v>
      </c>
      <c r="DJ145" s="18">
        <f>IF(ISNA(INDEX('annual Consensus'!$C$4:$AE$210,MATCH('per month Consensus'!$CE145,'annual Consensus'!$B$4:$B$210,0),MATCH('per month Consensus'!DJ$4,'annual Consensus'!$C$3:$AE$3,0))),"",INDEX('annual Consensus'!$C$4:$AE$210,MATCH('per month Consensus'!$CE145,'annual Consensus'!$B$4:$B$210,0),MATCH('per month Consensus'!DJ$4,'annual Consensus'!$C$3:$AE$3,0)))</f>
        <v>0</v>
      </c>
      <c r="DK145" s="18">
        <f>IF(ISNA(INDEX('annual Consensus'!$C$4:$AE$210,MATCH('per month Consensus'!$CE145,'annual Consensus'!$B$4:$B$210,0),MATCH('per month Consensus'!DK$4,'annual Consensus'!$C$3:$AE$3,0))),"",INDEX('annual Consensus'!$C$4:$AE$210,MATCH('per month Consensus'!$CE145,'annual Consensus'!$B$4:$B$210,0),MATCH('per month Consensus'!DK$4,'annual Consensus'!$C$3:$AE$3,0)))</f>
        <v>0</v>
      </c>
      <c r="DL145" s="18">
        <f>IF(ISNA(INDEX('annual Consensus'!$C$4:$AE$210,MATCH('per month Consensus'!$CE145,'annual Consensus'!$B$4:$B$210,0),MATCH('per month Consensus'!DL$4,'annual Consensus'!$C$3:$AE$3,0))),"",INDEX('annual Consensus'!$C$4:$AE$210,MATCH('per month Consensus'!$CE145,'annual Consensus'!$B$4:$B$210,0),MATCH('per month Consensus'!DL$4,'annual Consensus'!$C$3:$AE$3,0)))</f>
        <v>0</v>
      </c>
      <c r="DM145" s="18">
        <f>IF(ISNA(INDEX('annual Consensus'!$C$4:$AE$210,MATCH('per month Consensus'!$CE145,'annual Consensus'!$B$4:$B$210,0),MATCH('per month Consensus'!DM$4,'annual Consensus'!$C$3:$AE$3,0))),"",INDEX('annual Consensus'!$C$4:$AE$210,MATCH('per month Consensus'!$CE145,'annual Consensus'!$B$4:$B$210,0),MATCH('per month Consensus'!DM$4,'annual Consensus'!$C$3:$AE$3,0)))</f>
        <v>0</v>
      </c>
      <c r="DN145" s="18">
        <f>IF(ISNA(INDEX('annual Consensus'!$C$4:$AE$210,MATCH('per month Consensus'!$CE145,'annual Consensus'!$B$4:$B$210,0),MATCH('per month Consensus'!DN$4,'annual Consensus'!$C$3:$AE$3,0))),"",INDEX('annual Consensus'!$C$4:$AE$210,MATCH('per month Consensus'!$CE145,'annual Consensus'!$B$4:$B$210,0),MATCH('per month Consensus'!DN$4,'annual Consensus'!$C$3:$AE$3,0)))</f>
        <v>0</v>
      </c>
      <c r="DO145" s="18">
        <f>IF(ISNA(INDEX('annual Consensus'!$C$4:$AE$210,MATCH('per month Consensus'!$CE145,'annual Consensus'!$B$4:$B$210,0),MATCH('per month Consensus'!DO$4,'annual Consensus'!$C$3:$AE$3,0))),"",INDEX('annual Consensus'!$C$4:$AE$210,MATCH('per month Consensus'!$CE145,'annual Consensus'!$B$4:$B$210,0),MATCH('per month Consensus'!DO$4,'annual Consensus'!$C$3:$AE$3,0)))</f>
        <v>0</v>
      </c>
      <c r="DR145" s="18">
        <f t="shared" si="70"/>
        <v>1.1397659352240899</v>
      </c>
      <c r="DS145" s="18" t="str">
        <f t="shared" si="71"/>
        <v/>
      </c>
      <c r="DT145" s="18" t="str">
        <f t="shared" si="72"/>
        <v/>
      </c>
      <c r="DU145" s="18" t="str">
        <f t="shared" si="73"/>
        <v/>
      </c>
      <c r="DV145" s="18" t="str">
        <f t="shared" si="74"/>
        <v/>
      </c>
      <c r="DW145" s="18" t="str">
        <f t="shared" si="75"/>
        <v/>
      </c>
      <c r="DX145" s="18" t="str">
        <f t="shared" si="76"/>
        <v/>
      </c>
      <c r="DY145" s="18" t="str">
        <f t="shared" si="77"/>
        <v/>
      </c>
      <c r="DZ145" s="18" t="str">
        <f t="shared" si="78"/>
        <v/>
      </c>
      <c r="EA145" s="18" t="str">
        <f t="shared" si="79"/>
        <v/>
      </c>
      <c r="EB145" s="18">
        <f t="shared" si="80"/>
        <v>1.4238909772478301</v>
      </c>
      <c r="EC145" s="18" t="str">
        <f t="shared" si="81"/>
        <v/>
      </c>
      <c r="ED145" s="18" t="str">
        <f t="shared" si="82"/>
        <v/>
      </c>
      <c r="EE145" s="18" t="str">
        <f t="shared" si="83"/>
        <v/>
      </c>
      <c r="EF145" s="18" t="str">
        <f t="shared" si="84"/>
        <v/>
      </c>
      <c r="EG145" s="18" t="str">
        <f t="shared" si="85"/>
        <v/>
      </c>
      <c r="EH145" s="18" t="str">
        <f t="shared" si="86"/>
        <v/>
      </c>
      <c r="EI145" s="18" t="str">
        <f t="shared" si="87"/>
        <v/>
      </c>
      <c r="EJ145" s="18" t="str">
        <f t="shared" si="88"/>
        <v/>
      </c>
      <c r="EK145" s="18" t="str">
        <f t="shared" si="89"/>
        <v/>
      </c>
      <c r="EL145" s="18" t="str">
        <f t="shared" si="90"/>
        <v/>
      </c>
      <c r="EM145" s="18" t="str">
        <f t="shared" si="91"/>
        <v/>
      </c>
      <c r="EN145" s="18" t="str">
        <f t="shared" si="92"/>
        <v/>
      </c>
      <c r="EO145" s="18" t="str">
        <f t="shared" si="93"/>
        <v/>
      </c>
      <c r="EP145" s="18" t="str">
        <f t="shared" si="94"/>
        <v/>
      </c>
      <c r="EQ145" s="18" t="str">
        <f t="shared" si="95"/>
        <v/>
      </c>
      <c r="ER145" s="18" t="str">
        <f t="shared" si="96"/>
        <v/>
      </c>
      <c r="ES145" s="18" t="str">
        <f t="shared" si="97"/>
        <v/>
      </c>
      <c r="ET145" s="18" t="str">
        <f t="shared" si="98"/>
        <v/>
      </c>
      <c r="EV145" s="86">
        <v>40238</v>
      </c>
      <c r="EW145" s="57" t="str">
        <f>IF(ISNA(VLOOKUP('per month Consensus'!$EV145,'5y averages Consensus'!$AG$9:$AK$36,'per month Consensus'!EW$2,FALSE)),"",VLOOKUP('per month Consensus'!$EV145,'5y averages Consensus'!$AG$9:$AK$36,'per month Consensus'!EW$2,FALSE))</f>
        <v/>
      </c>
      <c r="EX145" s="48" t="str">
        <f>IF(ISNA(VLOOKUP('per month Consensus'!$EV145,'5y averages Consensus'!$AG$9:$AK$36,'per month Consensus'!EX$2,FALSE)),"",VLOOKUP('per month Consensus'!$EV145,'5y averages Consensus'!$AG$9:$AK$36,'per month Consensus'!EX$2,FALSE))</f>
        <v/>
      </c>
      <c r="EY145" s="48" t="str">
        <f>IF(ISNA(VLOOKUP('per month Consensus'!$EV145,'5y averages Consensus'!$AG$9:$AK$36,'per month Consensus'!EY$2,FALSE)),"",VLOOKUP('per month Consensus'!$EV145,'5y averages Consensus'!$AG$9:$AK$36,'per month Consensus'!EY$2,FALSE))</f>
        <v/>
      </c>
      <c r="EZ145" s="49" t="str">
        <f>IF(ISNA(VLOOKUP('per month Consensus'!$EV145,'5y averages Consensus'!$AG$9:$AK$36,'per month Consensus'!EZ$2,FALSE)),"",VLOOKUP('per month Consensus'!$EV145,'5y averages Consensus'!$AG$9:$AK$36,'per month Consensus'!EZ$2,FALSE))</f>
        <v/>
      </c>
      <c r="FB145" s="53" t="str">
        <f t="shared" si="99"/>
        <v/>
      </c>
      <c r="FC145" s="53" t="str">
        <f t="shared" si="100"/>
        <v/>
      </c>
      <c r="FD145" s="53" t="str">
        <f t="shared" si="101"/>
        <v/>
      </c>
      <c r="FE145" s="53" t="str">
        <f t="shared" si="102"/>
        <v/>
      </c>
    </row>
    <row r="146" spans="2:161" x14ac:dyDescent="0.25">
      <c r="B146" s="22">
        <v>38565</v>
      </c>
      <c r="C146" s="18">
        <f>VLOOKUP($B146,'Data Consensus annual'!$BH$9:$BN$215,'per month Consensus'!C$1,FALSE)</f>
        <v>2.011079677486892</v>
      </c>
      <c r="D146" s="18">
        <f>VLOOKUP($B146,'Data Consensus annual'!$BH$9:$BN$215,'per month Consensus'!D$1,FALSE)</f>
        <v>1.6679524943928001</v>
      </c>
      <c r="E146" s="18" t="str">
        <f>VLOOKUP($B146,'Data Consensus annual'!$BH$9:$BN$215,'per month Consensus'!E$1)</f>
        <v/>
      </c>
      <c r="F146" s="18" t="str">
        <f>VLOOKUP($B146,'Data Consensus annual'!$BH$9:$BN$215,'per month Consensus'!F$1)</f>
        <v/>
      </c>
      <c r="G146" s="18" t="str">
        <f>VLOOKUP($B146,'Data Consensus annual'!$BH$9:$BN$215,'per month Consensus'!G$1)</f>
        <v/>
      </c>
      <c r="H146" s="18" t="str">
        <f>VLOOKUP($B146,'Data Consensus annual'!$BH$9:$BN$215,'per month Consensus'!H$1)</f>
        <v/>
      </c>
      <c r="I146" s="5"/>
      <c r="J146" s="27"/>
      <c r="K146" s="5"/>
      <c r="L146" s="5"/>
      <c r="M146" s="5"/>
      <c r="N146" s="5"/>
      <c r="CE146" s="14">
        <v>40269</v>
      </c>
      <c r="CF146" s="18" t="str">
        <f>IF(ISNA(VLOOKUP($CE146,'quarters Consensus'!$FV$9:$GC$60,'per month Consensus'!J$1,FALSE)),"",VLOOKUP($CE146,'quarters Consensus'!$FV$9:$GC$60,'per month Consensus'!J$1,FALSE))</f>
        <v/>
      </c>
      <c r="CG146" s="18" t="str">
        <f>IF(ISNA(VLOOKUP($CE146,'quarters Consensus'!$FV$9:$GC$60,'per month Consensus'!K$1,FALSE)),"",VLOOKUP($CE146,'quarters Consensus'!$FV$9:$GC$60,'per month Consensus'!K$1,FALSE))</f>
        <v/>
      </c>
      <c r="CH146" s="18" t="str">
        <f>IF(ISNA(VLOOKUP($CE146,'quarters Consensus'!$FV$9:$GC$60,'per month Consensus'!L$1,FALSE)),"",VLOOKUP($CE146,'quarters Consensus'!$FV$9:$GC$60,'per month Consensus'!L$1,FALSE))</f>
        <v/>
      </c>
      <c r="CI146" s="18" t="str">
        <f>IF(ISNA(VLOOKUP($CE146,'quarters Consensus'!$FV$9:$GC$60,'per month Consensus'!M$1,FALSE)),"",VLOOKUP($CE146,'quarters Consensus'!$FV$9:$GC$60,'per month Consensus'!M$1,FALSE))</f>
        <v/>
      </c>
      <c r="CJ146" s="18" t="str">
        <f>IF(ISNA(VLOOKUP($CE146,'quarters Consensus'!$FV$9:$GC$60,'per month Consensus'!N$1,FALSE)),"",VLOOKUP($CE146,'quarters Consensus'!$FV$9:$GC$60,'per month Consensus'!N$1,FALSE))</f>
        <v/>
      </c>
      <c r="CK146" s="18" t="str">
        <f>IF(ISNA(VLOOKUP($CE146,'quarters Consensus'!$FV$9:$GC$60,'per month Consensus'!O$1,FALSE)),"",VLOOKUP($CE146,'quarters Consensus'!$FV$9:$GC$60,'per month Consensus'!O$1,FALSE))</f>
        <v/>
      </c>
      <c r="CL146" s="18" t="str">
        <f>IF(ISNA(VLOOKUP($CE146,'quarters Consensus'!$FV$9:$GC$60,'per month Consensus'!P$1,FALSE)),"",VLOOKUP($CE146,'quarters Consensus'!$FV$9:$GC$60,'per month Consensus'!P$1,FALSE))</f>
        <v/>
      </c>
      <c r="CM146" s="18">
        <f>IF(ISNA(INDEX('annual Consensus'!$C$4:$AE$210,MATCH('per month Consensus'!$CE146,'annual Consensus'!$B$4:$B$210,0),MATCH('per month Consensus'!CM$4,'annual Consensus'!$C$3:$AE$3,0))),"",INDEX('annual Consensus'!$C$4:$AE$210,MATCH('per month Consensus'!$CE146,'annual Consensus'!$B$4:$B$210,0),MATCH('per month Consensus'!CM$4,'annual Consensus'!$C$3:$AE$3,0)))</f>
        <v>1.2489320391707459</v>
      </c>
      <c r="CN146" s="18">
        <f>IF(ISNA(INDEX('annual Consensus'!$C$4:$AE$210,MATCH('per month Consensus'!$CE146,'annual Consensus'!$B$4:$B$210,0),MATCH('per month Consensus'!CN$4,'annual Consensus'!$C$3:$AE$3,0))),"",INDEX('annual Consensus'!$C$4:$AE$210,MATCH('per month Consensus'!$CE146,'annual Consensus'!$B$4:$B$210,0),MATCH('per month Consensus'!CN$4,'annual Consensus'!$C$3:$AE$3,0)))</f>
        <v>0</v>
      </c>
      <c r="CO146" s="18">
        <f>IF(ISNA(INDEX('annual Consensus'!$C$4:$AE$210,MATCH('per month Consensus'!$CE146,'annual Consensus'!$B$4:$B$210,0),MATCH('per month Consensus'!CO$4,'annual Consensus'!$C$3:$AE$3,0))),"",INDEX('annual Consensus'!$C$4:$AE$210,MATCH('per month Consensus'!$CE146,'annual Consensus'!$B$4:$B$210,0),MATCH('per month Consensus'!CO$4,'annual Consensus'!$C$3:$AE$3,0)))</f>
        <v>0</v>
      </c>
      <c r="CP146" s="18">
        <f>IF(ISNA(INDEX('annual Consensus'!$C$4:$AE$210,MATCH('per month Consensus'!$CE146,'annual Consensus'!$B$4:$B$210,0),MATCH('per month Consensus'!CP$4,'annual Consensus'!$C$3:$AE$3,0))),"",INDEX('annual Consensus'!$C$4:$AE$210,MATCH('per month Consensus'!$CE146,'annual Consensus'!$B$4:$B$210,0),MATCH('per month Consensus'!CP$4,'annual Consensus'!$C$3:$AE$3,0)))</f>
        <v>0</v>
      </c>
      <c r="CQ146" s="18">
        <f>IF(ISNA(INDEX('annual Consensus'!$C$4:$AE$210,MATCH('per month Consensus'!$CE146,'annual Consensus'!$B$4:$B$210,0),MATCH('per month Consensus'!CQ$4,'annual Consensus'!$C$3:$AE$3,0))),"",INDEX('annual Consensus'!$C$4:$AE$210,MATCH('per month Consensus'!$CE146,'annual Consensus'!$B$4:$B$210,0),MATCH('per month Consensus'!CQ$4,'annual Consensus'!$C$3:$AE$3,0)))</f>
        <v>0</v>
      </c>
      <c r="CR146" s="18">
        <f>IF(ISNA(INDEX('annual Consensus'!$C$4:$AE$210,MATCH('per month Consensus'!$CE146,'annual Consensus'!$B$4:$B$210,0),MATCH('per month Consensus'!CR$4,'annual Consensus'!$C$3:$AE$3,0))),"",INDEX('annual Consensus'!$C$4:$AE$210,MATCH('per month Consensus'!$CE146,'annual Consensus'!$B$4:$B$210,0),MATCH('per month Consensus'!CR$4,'annual Consensus'!$C$3:$AE$3,0)))</f>
        <v>0</v>
      </c>
      <c r="CS146" s="18">
        <f>IF(ISNA(INDEX('annual Consensus'!$C$4:$AE$210,MATCH('per month Consensus'!$CE146,'annual Consensus'!$B$4:$B$210,0),MATCH('per month Consensus'!CS$4,'annual Consensus'!$C$3:$AE$3,0))),"",INDEX('annual Consensus'!$C$4:$AE$210,MATCH('per month Consensus'!$CE146,'annual Consensus'!$B$4:$B$210,0),MATCH('per month Consensus'!CS$4,'annual Consensus'!$C$3:$AE$3,0)))</f>
        <v>0</v>
      </c>
      <c r="CT146" s="18">
        <f>IF(ISNA(INDEX('annual Consensus'!$C$4:$AE$210,MATCH('per month Consensus'!$CE146,'annual Consensus'!$B$4:$B$210,0),MATCH('per month Consensus'!CT$4,'annual Consensus'!$C$3:$AE$3,0))),"",INDEX('annual Consensus'!$C$4:$AE$210,MATCH('per month Consensus'!$CE146,'annual Consensus'!$B$4:$B$210,0),MATCH('per month Consensus'!CT$4,'annual Consensus'!$C$3:$AE$3,0)))</f>
        <v>0</v>
      </c>
      <c r="CU146" s="18">
        <f>IF(ISNA(INDEX('annual Consensus'!$C$4:$AE$210,MATCH('per month Consensus'!$CE146,'annual Consensus'!$B$4:$B$210,0),MATCH('per month Consensus'!CU$4,'annual Consensus'!$C$3:$AE$3,0))),"",INDEX('annual Consensus'!$C$4:$AE$210,MATCH('per month Consensus'!$CE146,'annual Consensus'!$B$4:$B$210,0),MATCH('per month Consensus'!CU$4,'annual Consensus'!$C$3:$AE$3,0)))</f>
        <v>0</v>
      </c>
      <c r="CV146" s="18">
        <f>IF(ISNA(INDEX('annual Consensus'!$C$4:$AE$210,MATCH('per month Consensus'!$CE146,'annual Consensus'!$B$4:$B$210,0),MATCH('per month Consensus'!CV$4,'annual Consensus'!$C$3:$AE$3,0))),"",INDEX('annual Consensus'!$C$4:$AE$210,MATCH('per month Consensus'!$CE146,'annual Consensus'!$B$4:$B$210,0),MATCH('per month Consensus'!CV$4,'annual Consensus'!$C$3:$AE$3,0)))</f>
        <v>1.447051391114897</v>
      </c>
      <c r="CW146" s="18">
        <f>IF(ISNA(INDEX('annual Consensus'!$C$4:$AE$210,MATCH('per month Consensus'!$CE146,'annual Consensus'!$B$4:$B$210,0),MATCH('per month Consensus'!CW$4,'annual Consensus'!$C$3:$AE$3,0))),"",INDEX('annual Consensus'!$C$4:$AE$210,MATCH('per month Consensus'!$CE146,'annual Consensus'!$B$4:$B$210,0),MATCH('per month Consensus'!CW$4,'annual Consensus'!$C$3:$AE$3,0)))</f>
        <v>0</v>
      </c>
      <c r="CX146" s="18">
        <f>IF(ISNA(INDEX('annual Consensus'!$C$4:$AE$210,MATCH('per month Consensus'!$CE146,'annual Consensus'!$B$4:$B$210,0),MATCH('per month Consensus'!CX$4,'annual Consensus'!$C$3:$AE$3,0))),"",INDEX('annual Consensus'!$C$4:$AE$210,MATCH('per month Consensus'!$CE146,'annual Consensus'!$B$4:$B$210,0),MATCH('per month Consensus'!CX$4,'annual Consensus'!$C$3:$AE$3,0)))</f>
        <v>0</v>
      </c>
      <c r="CY146" s="18">
        <f>IF(ISNA(INDEX('annual Consensus'!$C$4:$AE$210,MATCH('per month Consensus'!$CE146,'annual Consensus'!$B$4:$B$210,0),MATCH('per month Consensus'!CY$4,'annual Consensus'!$C$3:$AE$3,0))),"",INDEX('annual Consensus'!$C$4:$AE$210,MATCH('per month Consensus'!$CE146,'annual Consensus'!$B$4:$B$210,0),MATCH('per month Consensus'!CY$4,'annual Consensus'!$C$3:$AE$3,0)))</f>
        <v>0</v>
      </c>
      <c r="CZ146" s="18">
        <f>IF(ISNA(INDEX('annual Consensus'!$C$4:$AE$210,MATCH('per month Consensus'!$CE146,'annual Consensus'!$B$4:$B$210,0),MATCH('per month Consensus'!CZ$4,'annual Consensus'!$C$3:$AE$3,0))),"",INDEX('annual Consensus'!$C$4:$AE$210,MATCH('per month Consensus'!$CE146,'annual Consensus'!$B$4:$B$210,0),MATCH('per month Consensus'!CZ$4,'annual Consensus'!$C$3:$AE$3,0)))</f>
        <v>0</v>
      </c>
      <c r="DA146" s="18">
        <f>IF(ISNA(INDEX('annual Consensus'!$C$4:$AE$210,MATCH('per month Consensus'!$CE146,'annual Consensus'!$B$4:$B$210,0),MATCH('per month Consensus'!DA$4,'annual Consensus'!$C$3:$AE$3,0))),"",INDEX('annual Consensus'!$C$4:$AE$210,MATCH('per month Consensus'!$CE146,'annual Consensus'!$B$4:$B$210,0),MATCH('per month Consensus'!DA$4,'annual Consensus'!$C$3:$AE$3,0)))</f>
        <v>0</v>
      </c>
      <c r="DB146" s="18">
        <f>IF(ISNA(INDEX('annual Consensus'!$C$4:$AE$210,MATCH('per month Consensus'!$CE146,'annual Consensus'!$B$4:$B$210,0),MATCH('per month Consensus'!DB$4,'annual Consensus'!$C$3:$AE$3,0))),"",INDEX('annual Consensus'!$C$4:$AE$210,MATCH('per month Consensus'!$CE146,'annual Consensus'!$B$4:$B$210,0),MATCH('per month Consensus'!DB$4,'annual Consensus'!$C$3:$AE$3,0)))</f>
        <v>1.5081506867685279</v>
      </c>
      <c r="DC146" s="18">
        <f>IF(ISNA(INDEX('annual Consensus'!$C$4:$AE$210,MATCH('per month Consensus'!$CE146,'annual Consensus'!$B$4:$B$210,0),MATCH('per month Consensus'!DC$4,'annual Consensus'!$C$3:$AE$3,0))),"",INDEX('annual Consensus'!$C$4:$AE$210,MATCH('per month Consensus'!$CE146,'annual Consensus'!$B$4:$B$210,0),MATCH('per month Consensus'!DC$4,'annual Consensus'!$C$3:$AE$3,0)))</f>
        <v>0</v>
      </c>
      <c r="DD146" s="18">
        <f>IF(ISNA(INDEX('annual Consensus'!$C$4:$AE$210,MATCH('per month Consensus'!$CE146,'annual Consensus'!$B$4:$B$210,0),MATCH('per month Consensus'!DD$4,'annual Consensus'!$C$3:$AE$3,0))),"",INDEX('annual Consensus'!$C$4:$AE$210,MATCH('per month Consensus'!$CE146,'annual Consensus'!$B$4:$B$210,0),MATCH('per month Consensus'!DD$4,'annual Consensus'!$C$3:$AE$3,0)))</f>
        <v>0</v>
      </c>
      <c r="DE146" s="18">
        <f>IF(ISNA(INDEX('annual Consensus'!$C$4:$AE$210,MATCH('per month Consensus'!$CE146,'annual Consensus'!$B$4:$B$210,0),MATCH('per month Consensus'!DE$4,'annual Consensus'!$C$3:$AE$3,0))),"",INDEX('annual Consensus'!$C$4:$AE$210,MATCH('per month Consensus'!$CE146,'annual Consensus'!$B$4:$B$210,0),MATCH('per month Consensus'!DE$4,'annual Consensus'!$C$3:$AE$3,0)))</f>
        <v>0</v>
      </c>
      <c r="DF146" s="18">
        <f>IF(ISNA(INDEX('annual Consensus'!$C$4:$AE$210,MATCH('per month Consensus'!$CE146,'annual Consensus'!$B$4:$B$210,0),MATCH('per month Consensus'!DF$4,'annual Consensus'!$C$3:$AE$3,0))),"",INDEX('annual Consensus'!$C$4:$AE$210,MATCH('per month Consensus'!$CE146,'annual Consensus'!$B$4:$B$210,0),MATCH('per month Consensus'!DF$4,'annual Consensus'!$C$3:$AE$3,0)))</f>
        <v>1.836363636363636</v>
      </c>
      <c r="DG146" s="18">
        <f>IF(ISNA(INDEX('annual Consensus'!$C$4:$AE$210,MATCH('per month Consensus'!$CE146,'annual Consensus'!$B$4:$B$210,0),MATCH('per month Consensus'!DG$4,'annual Consensus'!$C$3:$AE$3,0))),"",INDEX('annual Consensus'!$C$4:$AE$210,MATCH('per month Consensus'!$CE146,'annual Consensus'!$B$4:$B$210,0),MATCH('per month Consensus'!DG$4,'annual Consensus'!$C$3:$AE$3,0)))</f>
        <v>0</v>
      </c>
      <c r="DH146" s="18">
        <f>IF(ISNA(INDEX('annual Consensus'!$C$4:$AE$210,MATCH('per month Consensus'!$CE146,'annual Consensus'!$B$4:$B$210,0),MATCH('per month Consensus'!DH$4,'annual Consensus'!$C$3:$AE$3,0))),"",INDEX('annual Consensus'!$C$4:$AE$210,MATCH('per month Consensus'!$CE146,'annual Consensus'!$B$4:$B$210,0),MATCH('per month Consensus'!DH$4,'annual Consensus'!$C$3:$AE$3,0)))</f>
        <v>0</v>
      </c>
      <c r="DI146" s="18">
        <f>IF(ISNA(INDEX('annual Consensus'!$C$4:$AE$210,MATCH('per month Consensus'!$CE146,'annual Consensus'!$B$4:$B$210,0),MATCH('per month Consensus'!DI$4,'annual Consensus'!$C$3:$AE$3,0))),"",INDEX('annual Consensus'!$C$4:$AE$210,MATCH('per month Consensus'!$CE146,'annual Consensus'!$B$4:$B$210,0),MATCH('per month Consensus'!DI$4,'annual Consensus'!$C$3:$AE$3,0)))</f>
        <v>0</v>
      </c>
      <c r="DJ146" s="18">
        <f>IF(ISNA(INDEX('annual Consensus'!$C$4:$AE$210,MATCH('per month Consensus'!$CE146,'annual Consensus'!$B$4:$B$210,0),MATCH('per month Consensus'!DJ$4,'annual Consensus'!$C$3:$AE$3,0))),"",INDEX('annual Consensus'!$C$4:$AE$210,MATCH('per month Consensus'!$CE146,'annual Consensus'!$B$4:$B$210,0),MATCH('per month Consensus'!DJ$4,'annual Consensus'!$C$3:$AE$3,0)))</f>
        <v>1.9</v>
      </c>
      <c r="DK146" s="18">
        <f>IF(ISNA(INDEX('annual Consensus'!$C$4:$AE$210,MATCH('per month Consensus'!$CE146,'annual Consensus'!$B$4:$B$210,0),MATCH('per month Consensus'!DK$4,'annual Consensus'!$C$3:$AE$3,0))),"",INDEX('annual Consensus'!$C$4:$AE$210,MATCH('per month Consensus'!$CE146,'annual Consensus'!$B$4:$B$210,0),MATCH('per month Consensus'!DK$4,'annual Consensus'!$C$3:$AE$3,0)))</f>
        <v>0</v>
      </c>
      <c r="DL146" s="18">
        <f>IF(ISNA(INDEX('annual Consensus'!$C$4:$AE$210,MATCH('per month Consensus'!$CE146,'annual Consensus'!$B$4:$B$210,0),MATCH('per month Consensus'!DL$4,'annual Consensus'!$C$3:$AE$3,0))),"",INDEX('annual Consensus'!$C$4:$AE$210,MATCH('per month Consensus'!$CE146,'annual Consensus'!$B$4:$B$210,0),MATCH('per month Consensus'!DL$4,'annual Consensus'!$C$3:$AE$3,0)))</f>
        <v>0</v>
      </c>
      <c r="DM146" s="18">
        <f>IF(ISNA(INDEX('annual Consensus'!$C$4:$AE$210,MATCH('per month Consensus'!$CE146,'annual Consensus'!$B$4:$B$210,0),MATCH('per month Consensus'!DM$4,'annual Consensus'!$C$3:$AE$3,0))),"",INDEX('annual Consensus'!$C$4:$AE$210,MATCH('per month Consensus'!$CE146,'annual Consensus'!$B$4:$B$210,0),MATCH('per month Consensus'!DM$4,'annual Consensus'!$C$3:$AE$3,0)))</f>
        <v>0</v>
      </c>
      <c r="DN146" s="18">
        <f>IF(ISNA(INDEX('annual Consensus'!$C$4:$AE$210,MATCH('per month Consensus'!$CE146,'annual Consensus'!$B$4:$B$210,0),MATCH('per month Consensus'!DN$4,'annual Consensus'!$C$3:$AE$3,0))),"",INDEX('annual Consensus'!$C$4:$AE$210,MATCH('per month Consensus'!$CE146,'annual Consensus'!$B$4:$B$210,0),MATCH('per month Consensus'!DN$4,'annual Consensus'!$C$3:$AE$3,0)))</f>
        <v>1.96</v>
      </c>
      <c r="DO146" s="18">
        <f>IF(ISNA(INDEX('annual Consensus'!$C$4:$AE$210,MATCH('per month Consensus'!$CE146,'annual Consensus'!$B$4:$B$210,0),MATCH('per month Consensus'!DO$4,'annual Consensus'!$C$3:$AE$3,0))),"",INDEX('annual Consensus'!$C$4:$AE$210,MATCH('per month Consensus'!$CE146,'annual Consensus'!$B$4:$B$210,0),MATCH('per month Consensus'!DO$4,'annual Consensus'!$C$3:$AE$3,0)))</f>
        <v>0</v>
      </c>
      <c r="DR146" s="18">
        <f t="shared" si="70"/>
        <v>1.2489320391707459</v>
      </c>
      <c r="DS146" s="18" t="str">
        <f t="shared" si="71"/>
        <v/>
      </c>
      <c r="DT146" s="18" t="str">
        <f t="shared" si="72"/>
        <v/>
      </c>
      <c r="DU146" s="18" t="str">
        <f t="shared" si="73"/>
        <v/>
      </c>
      <c r="DV146" s="18" t="str">
        <f t="shared" si="74"/>
        <v/>
      </c>
      <c r="DW146" s="18" t="str">
        <f t="shared" si="75"/>
        <v/>
      </c>
      <c r="DX146" s="18" t="str">
        <f t="shared" si="76"/>
        <v/>
      </c>
      <c r="DY146" s="18" t="str">
        <f t="shared" si="77"/>
        <v/>
      </c>
      <c r="DZ146" s="18" t="str">
        <f t="shared" si="78"/>
        <v/>
      </c>
      <c r="EA146" s="18">
        <f t="shared" si="79"/>
        <v>1.447051391114897</v>
      </c>
      <c r="EB146" s="18" t="str">
        <f t="shared" si="80"/>
        <v/>
      </c>
      <c r="EC146" s="18" t="str">
        <f t="shared" si="81"/>
        <v/>
      </c>
      <c r="ED146" s="18" t="str">
        <f t="shared" si="82"/>
        <v/>
      </c>
      <c r="EE146" s="18" t="str">
        <f t="shared" si="83"/>
        <v/>
      </c>
      <c r="EF146" s="18" t="str">
        <f t="shared" si="84"/>
        <v/>
      </c>
      <c r="EG146" s="18">
        <f t="shared" si="85"/>
        <v>1.5081506867685279</v>
      </c>
      <c r="EH146" s="18" t="str">
        <f t="shared" si="86"/>
        <v/>
      </c>
      <c r="EI146" s="18" t="str">
        <f t="shared" si="87"/>
        <v/>
      </c>
      <c r="EJ146" s="18" t="str">
        <f t="shared" si="88"/>
        <v/>
      </c>
      <c r="EK146" s="18">
        <f t="shared" si="89"/>
        <v>1.836363636363636</v>
      </c>
      <c r="EL146" s="18" t="str">
        <f t="shared" si="90"/>
        <v/>
      </c>
      <c r="EM146" s="18" t="str">
        <f t="shared" si="91"/>
        <v/>
      </c>
      <c r="EN146" s="18" t="str">
        <f t="shared" si="92"/>
        <v/>
      </c>
      <c r="EO146" s="18">
        <f t="shared" si="93"/>
        <v>1.9</v>
      </c>
      <c r="EP146" s="18" t="str">
        <f t="shared" si="94"/>
        <v/>
      </c>
      <c r="EQ146" s="18" t="str">
        <f t="shared" si="95"/>
        <v/>
      </c>
      <c r="ER146" s="18" t="str">
        <f t="shared" si="96"/>
        <v/>
      </c>
      <c r="ES146" s="18">
        <f t="shared" si="97"/>
        <v>1.96</v>
      </c>
      <c r="ET146" s="18" t="str">
        <f t="shared" si="98"/>
        <v/>
      </c>
      <c r="EV146" s="86">
        <v>40269</v>
      </c>
      <c r="EW146" s="57">
        <f>IF(ISNA(VLOOKUP('per month Consensus'!$EV146,'5y averages Consensus'!$AG$9:$AK$36,'per month Consensus'!EW$2,FALSE)),"",VLOOKUP('per month Consensus'!$EV146,'5y averages Consensus'!$AG$9:$AK$36,'per month Consensus'!EW$2,FALSE))</f>
        <v>0</v>
      </c>
      <c r="EX146" s="48">
        <f>IF(ISNA(VLOOKUP('per month Consensus'!$EV146,'5y averages Consensus'!$AG$9:$AK$36,'per month Consensus'!EX$2,FALSE)),"",VLOOKUP('per month Consensus'!$EV146,'5y averages Consensus'!$AG$9:$AK$36,'per month Consensus'!EX$2,FALSE))</f>
        <v>0</v>
      </c>
      <c r="EY146" s="48">
        <f>IF(ISNA(VLOOKUP('per month Consensus'!$EV146,'5y averages Consensus'!$AG$9:$AK$36,'per month Consensus'!EY$2,FALSE)),"",VLOOKUP('per month Consensus'!$EV146,'5y averages Consensus'!$AG$9:$AK$36,'per month Consensus'!EY$2,FALSE))</f>
        <v>0</v>
      </c>
      <c r="EZ146" s="49">
        <f>IF(ISNA(VLOOKUP('per month Consensus'!$EV146,'5y averages Consensus'!$AG$9:$AK$36,'per month Consensus'!EZ$2,FALSE)),"",VLOOKUP('per month Consensus'!$EV146,'5y averages Consensus'!$AG$9:$AK$36,'per month Consensus'!EZ$2,FALSE))</f>
        <v>1.89</v>
      </c>
      <c r="FB146" s="53" t="str">
        <f t="shared" si="99"/>
        <v/>
      </c>
      <c r="FC146" s="18" t="str">
        <f t="shared" si="100"/>
        <v/>
      </c>
      <c r="FD146" s="18" t="str">
        <f t="shared" si="101"/>
        <v/>
      </c>
      <c r="FE146" s="18">
        <f t="shared" si="102"/>
        <v>1.89</v>
      </c>
    </row>
    <row r="147" spans="2:161" x14ac:dyDescent="0.25">
      <c r="B147" s="22">
        <v>38930</v>
      </c>
      <c r="C147" s="18">
        <f>VLOOKUP($B147,'Data Consensus annual'!$BH$9:$BN$215,'per month Consensus'!C$1,FALSE)</f>
        <v>2.273545660168836</v>
      </c>
      <c r="D147" s="18">
        <f>VLOOKUP($B147,'Data Consensus annual'!$BH$9:$BN$215,'per month Consensus'!D$1,FALSE)</f>
        <v>2.190673047818394</v>
      </c>
      <c r="E147" s="18" t="str">
        <f>VLOOKUP($B147,'Data Consensus annual'!$BH$9:$BN$215,'per month Consensus'!E$1)</f>
        <v/>
      </c>
      <c r="F147" s="18" t="str">
        <f>VLOOKUP($B147,'Data Consensus annual'!$BH$9:$BN$215,'per month Consensus'!F$1)</f>
        <v/>
      </c>
      <c r="G147" s="18" t="str">
        <f>VLOOKUP($B147,'Data Consensus annual'!$BH$9:$BN$215,'per month Consensus'!G$1)</f>
        <v/>
      </c>
      <c r="H147" s="18" t="str">
        <f>VLOOKUP($B147,'Data Consensus annual'!$BH$9:$BN$215,'per month Consensus'!H$1)</f>
        <v/>
      </c>
      <c r="I147" s="5"/>
      <c r="J147" s="27"/>
      <c r="K147" s="5"/>
      <c r="L147" s="5"/>
      <c r="M147" s="5"/>
      <c r="N147" s="5"/>
      <c r="CE147" s="14">
        <v>40299</v>
      </c>
      <c r="CF147" s="18" t="str">
        <f>IF(ISNA(VLOOKUP($CE147,'quarters Consensus'!$FV$9:$GC$60,'per month Consensus'!J$1,FALSE)),"",VLOOKUP($CE147,'quarters Consensus'!$FV$9:$GC$60,'per month Consensus'!J$1,FALSE))</f>
        <v/>
      </c>
      <c r="CG147" s="18" t="str">
        <f>IF(ISNA(VLOOKUP($CE147,'quarters Consensus'!$FV$9:$GC$60,'per month Consensus'!K$1,FALSE)),"",VLOOKUP($CE147,'quarters Consensus'!$FV$9:$GC$60,'per month Consensus'!K$1,FALSE))</f>
        <v/>
      </c>
      <c r="CH147" s="18" t="str">
        <f>IF(ISNA(VLOOKUP($CE147,'quarters Consensus'!$FV$9:$GC$60,'per month Consensus'!L$1,FALSE)),"",VLOOKUP($CE147,'quarters Consensus'!$FV$9:$GC$60,'per month Consensus'!L$1,FALSE))</f>
        <v/>
      </c>
      <c r="CI147" s="18" t="str">
        <f>IF(ISNA(VLOOKUP($CE147,'quarters Consensus'!$FV$9:$GC$60,'per month Consensus'!M$1,FALSE)),"",VLOOKUP($CE147,'quarters Consensus'!$FV$9:$GC$60,'per month Consensus'!M$1,FALSE))</f>
        <v/>
      </c>
      <c r="CJ147" s="18" t="str">
        <f>IF(ISNA(VLOOKUP($CE147,'quarters Consensus'!$FV$9:$GC$60,'per month Consensus'!N$1,FALSE)),"",VLOOKUP($CE147,'quarters Consensus'!$FV$9:$GC$60,'per month Consensus'!N$1,FALSE))</f>
        <v/>
      </c>
      <c r="CK147" s="18" t="str">
        <f>IF(ISNA(VLOOKUP($CE147,'quarters Consensus'!$FV$9:$GC$60,'per month Consensus'!O$1,FALSE)),"",VLOOKUP($CE147,'quarters Consensus'!$FV$9:$GC$60,'per month Consensus'!O$1,FALSE))</f>
        <v/>
      </c>
      <c r="CL147" s="18" t="str">
        <f>IF(ISNA(VLOOKUP($CE147,'quarters Consensus'!$FV$9:$GC$60,'per month Consensus'!P$1,FALSE)),"",VLOOKUP($CE147,'quarters Consensus'!$FV$9:$GC$60,'per month Consensus'!P$1,FALSE))</f>
        <v/>
      </c>
      <c r="CM147" s="18">
        <f>IF(ISNA(INDEX('annual Consensus'!$C$4:$AE$210,MATCH('per month Consensus'!$CE147,'annual Consensus'!$B$4:$B$210,0),MATCH('per month Consensus'!CM$4,'annual Consensus'!$C$3:$AE$3,0))),"",INDEX('annual Consensus'!$C$4:$AE$210,MATCH('per month Consensus'!$CE147,'annual Consensus'!$B$4:$B$210,0),MATCH('per month Consensus'!CM$4,'annual Consensus'!$C$3:$AE$3,0)))</f>
        <v>1.33202015683643</v>
      </c>
      <c r="CN147" s="18">
        <f>IF(ISNA(INDEX('annual Consensus'!$C$4:$AE$210,MATCH('per month Consensus'!$CE147,'annual Consensus'!$B$4:$B$210,0),MATCH('per month Consensus'!CN$4,'annual Consensus'!$C$3:$AE$3,0))),"",INDEX('annual Consensus'!$C$4:$AE$210,MATCH('per month Consensus'!$CE147,'annual Consensus'!$B$4:$B$210,0),MATCH('per month Consensus'!CN$4,'annual Consensus'!$C$3:$AE$3,0)))</f>
        <v>0</v>
      </c>
      <c r="CO147" s="18">
        <f>IF(ISNA(INDEX('annual Consensus'!$C$4:$AE$210,MATCH('per month Consensus'!$CE147,'annual Consensus'!$B$4:$B$210,0),MATCH('per month Consensus'!CO$4,'annual Consensus'!$C$3:$AE$3,0))),"",INDEX('annual Consensus'!$C$4:$AE$210,MATCH('per month Consensus'!$CE147,'annual Consensus'!$B$4:$B$210,0),MATCH('per month Consensus'!CO$4,'annual Consensus'!$C$3:$AE$3,0)))</f>
        <v>0</v>
      </c>
      <c r="CP147" s="18">
        <f>IF(ISNA(INDEX('annual Consensus'!$C$4:$AE$210,MATCH('per month Consensus'!$CE147,'annual Consensus'!$B$4:$B$210,0),MATCH('per month Consensus'!CP$4,'annual Consensus'!$C$3:$AE$3,0))),"",INDEX('annual Consensus'!$C$4:$AE$210,MATCH('per month Consensus'!$CE147,'annual Consensus'!$B$4:$B$210,0),MATCH('per month Consensus'!CP$4,'annual Consensus'!$C$3:$AE$3,0)))</f>
        <v>0</v>
      </c>
      <c r="CQ147" s="18">
        <f>IF(ISNA(INDEX('annual Consensus'!$C$4:$AE$210,MATCH('per month Consensus'!$CE147,'annual Consensus'!$B$4:$B$210,0),MATCH('per month Consensus'!CQ$4,'annual Consensus'!$C$3:$AE$3,0))),"",INDEX('annual Consensus'!$C$4:$AE$210,MATCH('per month Consensus'!$CE147,'annual Consensus'!$B$4:$B$210,0),MATCH('per month Consensus'!CQ$4,'annual Consensus'!$C$3:$AE$3,0)))</f>
        <v>0</v>
      </c>
      <c r="CR147" s="18">
        <f>IF(ISNA(INDEX('annual Consensus'!$C$4:$AE$210,MATCH('per month Consensus'!$CE147,'annual Consensus'!$B$4:$B$210,0),MATCH('per month Consensus'!CR$4,'annual Consensus'!$C$3:$AE$3,0))),"",INDEX('annual Consensus'!$C$4:$AE$210,MATCH('per month Consensus'!$CE147,'annual Consensus'!$B$4:$B$210,0),MATCH('per month Consensus'!CR$4,'annual Consensus'!$C$3:$AE$3,0)))</f>
        <v>0</v>
      </c>
      <c r="CS147" s="18">
        <f>IF(ISNA(INDEX('annual Consensus'!$C$4:$AE$210,MATCH('per month Consensus'!$CE147,'annual Consensus'!$B$4:$B$210,0),MATCH('per month Consensus'!CS$4,'annual Consensus'!$C$3:$AE$3,0))),"",INDEX('annual Consensus'!$C$4:$AE$210,MATCH('per month Consensus'!$CE147,'annual Consensus'!$B$4:$B$210,0),MATCH('per month Consensus'!CS$4,'annual Consensus'!$C$3:$AE$3,0)))</f>
        <v>0</v>
      </c>
      <c r="CT147" s="18">
        <f>IF(ISNA(INDEX('annual Consensus'!$C$4:$AE$210,MATCH('per month Consensus'!$CE147,'annual Consensus'!$B$4:$B$210,0),MATCH('per month Consensus'!CT$4,'annual Consensus'!$C$3:$AE$3,0))),"",INDEX('annual Consensus'!$C$4:$AE$210,MATCH('per month Consensus'!$CE147,'annual Consensus'!$B$4:$B$210,0),MATCH('per month Consensus'!CT$4,'annual Consensus'!$C$3:$AE$3,0)))</f>
        <v>0</v>
      </c>
      <c r="CU147" s="18">
        <f>IF(ISNA(INDEX('annual Consensus'!$C$4:$AE$210,MATCH('per month Consensus'!$CE147,'annual Consensus'!$B$4:$B$210,0),MATCH('per month Consensus'!CU$4,'annual Consensus'!$C$3:$AE$3,0))),"",INDEX('annual Consensus'!$C$4:$AE$210,MATCH('per month Consensus'!$CE147,'annual Consensus'!$B$4:$B$210,0),MATCH('per month Consensus'!CU$4,'annual Consensus'!$C$3:$AE$3,0)))</f>
        <v>1.43365336704221</v>
      </c>
      <c r="CV147" s="18">
        <f>IF(ISNA(INDEX('annual Consensus'!$C$4:$AE$210,MATCH('per month Consensus'!$CE147,'annual Consensus'!$B$4:$B$210,0),MATCH('per month Consensus'!CV$4,'annual Consensus'!$C$3:$AE$3,0))),"",INDEX('annual Consensus'!$C$4:$AE$210,MATCH('per month Consensus'!$CE147,'annual Consensus'!$B$4:$B$210,0),MATCH('per month Consensus'!CV$4,'annual Consensus'!$C$3:$AE$3,0)))</f>
        <v>0</v>
      </c>
      <c r="CW147" s="18">
        <f>IF(ISNA(INDEX('annual Consensus'!$C$4:$AE$210,MATCH('per month Consensus'!$CE147,'annual Consensus'!$B$4:$B$210,0),MATCH('per month Consensus'!CW$4,'annual Consensus'!$C$3:$AE$3,0))),"",INDEX('annual Consensus'!$C$4:$AE$210,MATCH('per month Consensus'!$CE147,'annual Consensus'!$B$4:$B$210,0),MATCH('per month Consensus'!CW$4,'annual Consensus'!$C$3:$AE$3,0)))</f>
        <v>0</v>
      </c>
      <c r="CX147" s="18">
        <f>IF(ISNA(INDEX('annual Consensus'!$C$4:$AE$210,MATCH('per month Consensus'!$CE147,'annual Consensus'!$B$4:$B$210,0),MATCH('per month Consensus'!CX$4,'annual Consensus'!$C$3:$AE$3,0))),"",INDEX('annual Consensus'!$C$4:$AE$210,MATCH('per month Consensus'!$CE147,'annual Consensus'!$B$4:$B$210,0),MATCH('per month Consensus'!CX$4,'annual Consensus'!$C$3:$AE$3,0)))</f>
        <v>0</v>
      </c>
      <c r="CY147" s="18">
        <f>IF(ISNA(INDEX('annual Consensus'!$C$4:$AE$210,MATCH('per month Consensus'!$CE147,'annual Consensus'!$B$4:$B$210,0),MATCH('per month Consensus'!CY$4,'annual Consensus'!$C$3:$AE$3,0))),"",INDEX('annual Consensus'!$C$4:$AE$210,MATCH('per month Consensus'!$CE147,'annual Consensus'!$B$4:$B$210,0),MATCH('per month Consensus'!CY$4,'annual Consensus'!$C$3:$AE$3,0)))</f>
        <v>0</v>
      </c>
      <c r="CZ147" s="18">
        <f>IF(ISNA(INDEX('annual Consensus'!$C$4:$AE$210,MATCH('per month Consensus'!$CE147,'annual Consensus'!$B$4:$B$210,0),MATCH('per month Consensus'!CZ$4,'annual Consensus'!$C$3:$AE$3,0))),"",INDEX('annual Consensus'!$C$4:$AE$210,MATCH('per month Consensus'!$CE147,'annual Consensus'!$B$4:$B$210,0),MATCH('per month Consensus'!CZ$4,'annual Consensus'!$C$3:$AE$3,0)))</f>
        <v>0</v>
      </c>
      <c r="DA147" s="18">
        <f>IF(ISNA(INDEX('annual Consensus'!$C$4:$AE$210,MATCH('per month Consensus'!$CE147,'annual Consensus'!$B$4:$B$210,0),MATCH('per month Consensus'!DA$4,'annual Consensus'!$C$3:$AE$3,0))),"",INDEX('annual Consensus'!$C$4:$AE$210,MATCH('per month Consensus'!$CE147,'annual Consensus'!$B$4:$B$210,0),MATCH('per month Consensus'!DA$4,'annual Consensus'!$C$3:$AE$3,0)))</f>
        <v>0</v>
      </c>
      <c r="DB147" s="18">
        <f>IF(ISNA(INDEX('annual Consensus'!$C$4:$AE$210,MATCH('per month Consensus'!$CE147,'annual Consensus'!$B$4:$B$210,0),MATCH('per month Consensus'!DB$4,'annual Consensus'!$C$3:$AE$3,0))),"",INDEX('annual Consensus'!$C$4:$AE$210,MATCH('per month Consensus'!$CE147,'annual Consensus'!$B$4:$B$210,0),MATCH('per month Consensus'!DB$4,'annual Consensus'!$C$3:$AE$3,0)))</f>
        <v>0</v>
      </c>
      <c r="DC147" s="18">
        <f>IF(ISNA(INDEX('annual Consensus'!$C$4:$AE$210,MATCH('per month Consensus'!$CE147,'annual Consensus'!$B$4:$B$210,0),MATCH('per month Consensus'!DC$4,'annual Consensus'!$C$3:$AE$3,0))),"",INDEX('annual Consensus'!$C$4:$AE$210,MATCH('per month Consensus'!$CE147,'annual Consensus'!$B$4:$B$210,0),MATCH('per month Consensus'!DC$4,'annual Consensus'!$C$3:$AE$3,0)))</f>
        <v>0</v>
      </c>
      <c r="DD147" s="18">
        <f>IF(ISNA(INDEX('annual Consensus'!$C$4:$AE$210,MATCH('per month Consensus'!$CE147,'annual Consensus'!$B$4:$B$210,0),MATCH('per month Consensus'!DD$4,'annual Consensus'!$C$3:$AE$3,0))),"",INDEX('annual Consensus'!$C$4:$AE$210,MATCH('per month Consensus'!$CE147,'annual Consensus'!$B$4:$B$210,0),MATCH('per month Consensus'!DD$4,'annual Consensus'!$C$3:$AE$3,0)))</f>
        <v>0</v>
      </c>
      <c r="DE147" s="18">
        <f>IF(ISNA(INDEX('annual Consensus'!$C$4:$AE$210,MATCH('per month Consensus'!$CE147,'annual Consensus'!$B$4:$B$210,0),MATCH('per month Consensus'!DE$4,'annual Consensus'!$C$3:$AE$3,0))),"",INDEX('annual Consensus'!$C$4:$AE$210,MATCH('per month Consensus'!$CE147,'annual Consensus'!$B$4:$B$210,0),MATCH('per month Consensus'!DE$4,'annual Consensus'!$C$3:$AE$3,0)))</f>
        <v>0</v>
      </c>
      <c r="DF147" s="18">
        <f>IF(ISNA(INDEX('annual Consensus'!$C$4:$AE$210,MATCH('per month Consensus'!$CE147,'annual Consensus'!$B$4:$B$210,0),MATCH('per month Consensus'!DF$4,'annual Consensus'!$C$3:$AE$3,0))),"",INDEX('annual Consensus'!$C$4:$AE$210,MATCH('per month Consensus'!$CE147,'annual Consensus'!$B$4:$B$210,0),MATCH('per month Consensus'!DF$4,'annual Consensus'!$C$3:$AE$3,0)))</f>
        <v>0</v>
      </c>
      <c r="DG147" s="18">
        <f>IF(ISNA(INDEX('annual Consensus'!$C$4:$AE$210,MATCH('per month Consensus'!$CE147,'annual Consensus'!$B$4:$B$210,0),MATCH('per month Consensus'!DG$4,'annual Consensus'!$C$3:$AE$3,0))),"",INDEX('annual Consensus'!$C$4:$AE$210,MATCH('per month Consensus'!$CE147,'annual Consensus'!$B$4:$B$210,0),MATCH('per month Consensus'!DG$4,'annual Consensus'!$C$3:$AE$3,0)))</f>
        <v>0</v>
      </c>
      <c r="DH147" s="18">
        <f>IF(ISNA(INDEX('annual Consensus'!$C$4:$AE$210,MATCH('per month Consensus'!$CE147,'annual Consensus'!$B$4:$B$210,0),MATCH('per month Consensus'!DH$4,'annual Consensus'!$C$3:$AE$3,0))),"",INDEX('annual Consensus'!$C$4:$AE$210,MATCH('per month Consensus'!$CE147,'annual Consensus'!$B$4:$B$210,0),MATCH('per month Consensus'!DH$4,'annual Consensus'!$C$3:$AE$3,0)))</f>
        <v>0</v>
      </c>
      <c r="DI147" s="18">
        <f>IF(ISNA(INDEX('annual Consensus'!$C$4:$AE$210,MATCH('per month Consensus'!$CE147,'annual Consensus'!$B$4:$B$210,0),MATCH('per month Consensus'!DI$4,'annual Consensus'!$C$3:$AE$3,0))),"",INDEX('annual Consensus'!$C$4:$AE$210,MATCH('per month Consensus'!$CE147,'annual Consensus'!$B$4:$B$210,0),MATCH('per month Consensus'!DI$4,'annual Consensus'!$C$3:$AE$3,0)))</f>
        <v>0</v>
      </c>
      <c r="DJ147" s="18">
        <f>IF(ISNA(INDEX('annual Consensus'!$C$4:$AE$210,MATCH('per month Consensus'!$CE147,'annual Consensus'!$B$4:$B$210,0),MATCH('per month Consensus'!DJ$4,'annual Consensus'!$C$3:$AE$3,0))),"",INDEX('annual Consensus'!$C$4:$AE$210,MATCH('per month Consensus'!$CE147,'annual Consensus'!$B$4:$B$210,0),MATCH('per month Consensus'!DJ$4,'annual Consensus'!$C$3:$AE$3,0)))</f>
        <v>0</v>
      </c>
      <c r="DK147" s="18">
        <f>IF(ISNA(INDEX('annual Consensus'!$C$4:$AE$210,MATCH('per month Consensus'!$CE147,'annual Consensus'!$B$4:$B$210,0),MATCH('per month Consensus'!DK$4,'annual Consensus'!$C$3:$AE$3,0))),"",INDEX('annual Consensus'!$C$4:$AE$210,MATCH('per month Consensus'!$CE147,'annual Consensus'!$B$4:$B$210,0),MATCH('per month Consensus'!DK$4,'annual Consensus'!$C$3:$AE$3,0)))</f>
        <v>0</v>
      </c>
      <c r="DL147" s="18">
        <f>IF(ISNA(INDEX('annual Consensus'!$C$4:$AE$210,MATCH('per month Consensus'!$CE147,'annual Consensus'!$B$4:$B$210,0),MATCH('per month Consensus'!DL$4,'annual Consensus'!$C$3:$AE$3,0))),"",INDEX('annual Consensus'!$C$4:$AE$210,MATCH('per month Consensus'!$CE147,'annual Consensus'!$B$4:$B$210,0),MATCH('per month Consensus'!DL$4,'annual Consensus'!$C$3:$AE$3,0)))</f>
        <v>0</v>
      </c>
      <c r="DM147" s="18">
        <f>IF(ISNA(INDEX('annual Consensus'!$C$4:$AE$210,MATCH('per month Consensus'!$CE147,'annual Consensus'!$B$4:$B$210,0),MATCH('per month Consensus'!DM$4,'annual Consensus'!$C$3:$AE$3,0))),"",INDEX('annual Consensus'!$C$4:$AE$210,MATCH('per month Consensus'!$CE147,'annual Consensus'!$B$4:$B$210,0),MATCH('per month Consensus'!DM$4,'annual Consensus'!$C$3:$AE$3,0)))</f>
        <v>0</v>
      </c>
      <c r="DN147" s="18">
        <f>IF(ISNA(INDEX('annual Consensus'!$C$4:$AE$210,MATCH('per month Consensus'!$CE147,'annual Consensus'!$B$4:$B$210,0),MATCH('per month Consensus'!DN$4,'annual Consensus'!$C$3:$AE$3,0))),"",INDEX('annual Consensus'!$C$4:$AE$210,MATCH('per month Consensus'!$CE147,'annual Consensus'!$B$4:$B$210,0),MATCH('per month Consensus'!DN$4,'annual Consensus'!$C$3:$AE$3,0)))</f>
        <v>0</v>
      </c>
      <c r="DO147" s="18">
        <f>IF(ISNA(INDEX('annual Consensus'!$C$4:$AE$210,MATCH('per month Consensus'!$CE147,'annual Consensus'!$B$4:$B$210,0),MATCH('per month Consensus'!DO$4,'annual Consensus'!$C$3:$AE$3,0))),"",INDEX('annual Consensus'!$C$4:$AE$210,MATCH('per month Consensus'!$CE147,'annual Consensus'!$B$4:$B$210,0),MATCH('per month Consensus'!DO$4,'annual Consensus'!$C$3:$AE$3,0)))</f>
        <v>0</v>
      </c>
      <c r="DR147" s="18">
        <f t="shared" si="70"/>
        <v>1.33202015683643</v>
      </c>
      <c r="DS147" s="18" t="str">
        <f t="shared" si="71"/>
        <v/>
      </c>
      <c r="DT147" s="18" t="str">
        <f t="shared" si="72"/>
        <v/>
      </c>
      <c r="DU147" s="18" t="str">
        <f t="shared" si="73"/>
        <v/>
      </c>
      <c r="DV147" s="18" t="str">
        <f t="shared" si="74"/>
        <v/>
      </c>
      <c r="DW147" s="18" t="str">
        <f t="shared" si="75"/>
        <v/>
      </c>
      <c r="DX147" s="18" t="str">
        <f t="shared" si="76"/>
        <v/>
      </c>
      <c r="DY147" s="18" t="str">
        <f t="shared" si="77"/>
        <v/>
      </c>
      <c r="DZ147" s="18">
        <f t="shared" si="78"/>
        <v>1.43365336704221</v>
      </c>
      <c r="EA147" s="18" t="str">
        <f t="shared" si="79"/>
        <v/>
      </c>
      <c r="EB147" s="18" t="str">
        <f t="shared" si="80"/>
        <v/>
      </c>
      <c r="EC147" s="18" t="str">
        <f t="shared" si="81"/>
        <v/>
      </c>
      <c r="ED147" s="18" t="str">
        <f t="shared" si="82"/>
        <v/>
      </c>
      <c r="EE147" s="18" t="str">
        <f t="shared" si="83"/>
        <v/>
      </c>
      <c r="EF147" s="18" t="str">
        <f t="shared" si="84"/>
        <v/>
      </c>
      <c r="EG147" s="18" t="str">
        <f t="shared" si="85"/>
        <v/>
      </c>
      <c r="EH147" s="18" t="str">
        <f t="shared" si="86"/>
        <v/>
      </c>
      <c r="EI147" s="18" t="str">
        <f t="shared" si="87"/>
        <v/>
      </c>
      <c r="EJ147" s="18" t="str">
        <f t="shared" si="88"/>
        <v/>
      </c>
      <c r="EK147" s="18" t="str">
        <f t="shared" si="89"/>
        <v/>
      </c>
      <c r="EL147" s="18" t="str">
        <f t="shared" si="90"/>
        <v/>
      </c>
      <c r="EM147" s="18" t="str">
        <f t="shared" si="91"/>
        <v/>
      </c>
      <c r="EN147" s="18" t="str">
        <f t="shared" si="92"/>
        <v/>
      </c>
      <c r="EO147" s="18" t="str">
        <f t="shared" si="93"/>
        <v/>
      </c>
      <c r="EP147" s="18" t="str">
        <f t="shared" si="94"/>
        <v/>
      </c>
      <c r="EQ147" s="18" t="str">
        <f t="shared" si="95"/>
        <v/>
      </c>
      <c r="ER147" s="18" t="str">
        <f t="shared" si="96"/>
        <v/>
      </c>
      <c r="ES147" s="18" t="str">
        <f t="shared" si="97"/>
        <v/>
      </c>
      <c r="ET147" s="18" t="str">
        <f t="shared" si="98"/>
        <v/>
      </c>
      <c r="EV147" s="86">
        <v>40299</v>
      </c>
      <c r="EW147" s="57" t="str">
        <f>IF(ISNA(VLOOKUP('per month Consensus'!$EV147,'5y averages Consensus'!$AG$9:$AK$36,'per month Consensus'!EW$2,FALSE)),"",VLOOKUP('per month Consensus'!$EV147,'5y averages Consensus'!$AG$9:$AK$36,'per month Consensus'!EW$2,FALSE))</f>
        <v/>
      </c>
      <c r="EX147" s="58" t="str">
        <f>IF(ISNA(VLOOKUP('per month Consensus'!$EV147,'5y averages Consensus'!$AG$9:$AK$36,'per month Consensus'!EX$2,FALSE)),"",VLOOKUP('per month Consensus'!$EV147,'5y averages Consensus'!$AG$9:$AK$36,'per month Consensus'!EX$2,FALSE))</f>
        <v/>
      </c>
      <c r="EY147" s="58" t="str">
        <f>IF(ISNA(VLOOKUP('per month Consensus'!$EV147,'5y averages Consensus'!$AG$9:$AK$36,'per month Consensus'!EY$2,FALSE)),"",VLOOKUP('per month Consensus'!$EV147,'5y averages Consensus'!$AG$9:$AK$36,'per month Consensus'!EY$2,FALSE))</f>
        <v/>
      </c>
      <c r="EZ147" s="59" t="str">
        <f>IF(ISNA(VLOOKUP('per month Consensus'!$EV147,'5y averages Consensus'!$AG$9:$AK$36,'per month Consensus'!EZ$2,FALSE)),"",VLOOKUP('per month Consensus'!$EV147,'5y averages Consensus'!$AG$9:$AK$36,'per month Consensus'!EZ$2,FALSE))</f>
        <v/>
      </c>
      <c r="FB147" s="53" t="str">
        <f t="shared" si="99"/>
        <v/>
      </c>
      <c r="FC147" s="18" t="str">
        <f t="shared" si="100"/>
        <v/>
      </c>
      <c r="FD147" s="18" t="str">
        <f t="shared" si="101"/>
        <v/>
      </c>
      <c r="FE147" s="18" t="str">
        <f t="shared" si="102"/>
        <v/>
      </c>
    </row>
    <row r="148" spans="2:161" x14ac:dyDescent="0.25">
      <c r="B148" s="22">
        <v>39295</v>
      </c>
      <c r="C148" s="18">
        <f>VLOOKUP($B148,'Data Consensus annual'!$BH$9:$BN$215,'per month Consensus'!C$1,FALSE)</f>
        <v>1.9847714153388998</v>
      </c>
      <c r="D148" s="18">
        <f>VLOOKUP($B148,'Data Consensus annual'!$BH$9:$BN$215,'per month Consensus'!D$1,FALSE)</f>
        <v>2.0053279378547217</v>
      </c>
      <c r="E148" s="18" t="str">
        <f>VLOOKUP($B148,'Data Consensus annual'!$BH$9:$BN$215,'per month Consensus'!E$1)</f>
        <v/>
      </c>
      <c r="F148" s="18" t="str">
        <f>VLOOKUP($B148,'Data Consensus annual'!$BH$9:$BN$215,'per month Consensus'!F$1)</f>
        <v/>
      </c>
      <c r="G148" s="18" t="str">
        <f>VLOOKUP($B148,'Data Consensus annual'!$BH$9:$BN$215,'per month Consensus'!G$1)</f>
        <v/>
      </c>
      <c r="H148" s="18" t="str">
        <f>VLOOKUP($B148,'Data Consensus annual'!$BH$9:$BN$215,'per month Consensus'!H$1)</f>
        <v/>
      </c>
      <c r="I148" s="5"/>
      <c r="J148" s="27"/>
      <c r="K148" s="5"/>
      <c r="L148" s="5"/>
      <c r="M148" s="5"/>
      <c r="N148" s="5"/>
      <c r="CE148" s="14">
        <v>40330</v>
      </c>
      <c r="CF148" s="18">
        <f>IF(ISNA(VLOOKUP($CE148,'quarters Consensus'!$FV$9:$GC$60,'per month Consensus'!J$1,FALSE)),"",VLOOKUP($CE148,'quarters Consensus'!$FV$9:$GC$60,'per month Consensus'!J$1,FALSE))</f>
        <v>1.6</v>
      </c>
      <c r="CG148" s="18">
        <f>IF(ISNA(VLOOKUP($CE148,'quarters Consensus'!$FV$9:$GC$60,'per month Consensus'!K$1,FALSE)),"",VLOOKUP($CE148,'quarters Consensus'!$FV$9:$GC$60,'per month Consensus'!K$1,FALSE))</f>
        <v>1.6</v>
      </c>
      <c r="CH148" s="18">
        <f>IF(ISNA(VLOOKUP($CE148,'quarters Consensus'!$FV$9:$GC$60,'per month Consensus'!L$1,FALSE)),"",VLOOKUP($CE148,'quarters Consensus'!$FV$9:$GC$60,'per month Consensus'!L$1,FALSE))</f>
        <v>1.6</v>
      </c>
      <c r="CI148" s="18">
        <f>IF(ISNA(VLOOKUP($CE148,'quarters Consensus'!$FV$9:$GC$60,'per month Consensus'!M$1,FALSE)),"",VLOOKUP($CE148,'quarters Consensus'!$FV$9:$GC$60,'per month Consensus'!M$1,FALSE))</f>
        <v>1.4</v>
      </c>
      <c r="CJ148" s="18">
        <f>IF(ISNA(VLOOKUP($CE148,'quarters Consensus'!$FV$9:$GC$60,'per month Consensus'!N$1,FALSE)),"",VLOOKUP($CE148,'quarters Consensus'!$FV$9:$GC$60,'per month Consensus'!N$1,FALSE))</f>
        <v>1.5</v>
      </c>
      <c r="CK148" s="18">
        <f>IF(ISNA(VLOOKUP($CE148,'quarters Consensus'!$FV$9:$GC$60,'per month Consensus'!O$1,FALSE)),"",VLOOKUP($CE148,'quarters Consensus'!$FV$9:$GC$60,'per month Consensus'!O$1,FALSE))</f>
        <v>1.5</v>
      </c>
      <c r="CL148" s="18"/>
      <c r="CM148" s="18">
        <f>IF(ISNA(INDEX('annual Consensus'!$C$4:$AE$210,MATCH('per month Consensus'!$CE148,'annual Consensus'!$B$4:$B$210,0),MATCH('per month Consensus'!CM$4,'annual Consensus'!$C$3:$AE$3,0))),"",INDEX('annual Consensus'!$C$4:$AE$210,MATCH('per month Consensus'!$CE148,'annual Consensus'!$B$4:$B$210,0),MATCH('per month Consensus'!CM$4,'annual Consensus'!$C$3:$AE$3,0)))</f>
        <v>1.4368098797765498</v>
      </c>
      <c r="CN148" s="18">
        <f>IF(ISNA(INDEX('annual Consensus'!$C$4:$AE$210,MATCH('per month Consensus'!$CE148,'annual Consensus'!$B$4:$B$210,0),MATCH('per month Consensus'!CN$4,'annual Consensus'!$C$3:$AE$3,0))),"",INDEX('annual Consensus'!$C$4:$AE$210,MATCH('per month Consensus'!$CE148,'annual Consensus'!$B$4:$B$210,0),MATCH('per month Consensus'!CN$4,'annual Consensus'!$C$3:$AE$3,0)))</f>
        <v>0</v>
      </c>
      <c r="CO148" s="18">
        <f>IF(ISNA(INDEX('annual Consensus'!$C$4:$AE$210,MATCH('per month Consensus'!$CE148,'annual Consensus'!$B$4:$B$210,0),MATCH('per month Consensus'!CO$4,'annual Consensus'!$C$3:$AE$3,0))),"",INDEX('annual Consensus'!$C$4:$AE$210,MATCH('per month Consensus'!$CE148,'annual Consensus'!$B$4:$B$210,0),MATCH('per month Consensus'!CO$4,'annual Consensus'!$C$3:$AE$3,0)))</f>
        <v>0</v>
      </c>
      <c r="CP148" s="18">
        <f>IF(ISNA(INDEX('annual Consensus'!$C$4:$AE$210,MATCH('per month Consensus'!$CE148,'annual Consensus'!$B$4:$B$210,0),MATCH('per month Consensus'!CP$4,'annual Consensus'!$C$3:$AE$3,0))),"",INDEX('annual Consensus'!$C$4:$AE$210,MATCH('per month Consensus'!$CE148,'annual Consensus'!$B$4:$B$210,0),MATCH('per month Consensus'!CP$4,'annual Consensus'!$C$3:$AE$3,0)))</f>
        <v>0</v>
      </c>
      <c r="CQ148" s="18">
        <f>IF(ISNA(INDEX('annual Consensus'!$C$4:$AE$210,MATCH('per month Consensus'!$CE148,'annual Consensus'!$B$4:$B$210,0),MATCH('per month Consensus'!CQ$4,'annual Consensus'!$C$3:$AE$3,0))),"",INDEX('annual Consensus'!$C$4:$AE$210,MATCH('per month Consensus'!$CE148,'annual Consensus'!$B$4:$B$210,0),MATCH('per month Consensus'!CQ$4,'annual Consensus'!$C$3:$AE$3,0)))</f>
        <v>0</v>
      </c>
      <c r="CR148" s="18">
        <f>IF(ISNA(INDEX('annual Consensus'!$C$4:$AE$210,MATCH('per month Consensus'!$CE148,'annual Consensus'!$B$4:$B$210,0),MATCH('per month Consensus'!CR$4,'annual Consensus'!$C$3:$AE$3,0))),"",INDEX('annual Consensus'!$C$4:$AE$210,MATCH('per month Consensus'!$CE148,'annual Consensus'!$B$4:$B$210,0),MATCH('per month Consensus'!CR$4,'annual Consensus'!$C$3:$AE$3,0)))</f>
        <v>0</v>
      </c>
      <c r="CS148" s="18">
        <f>IF(ISNA(INDEX('annual Consensus'!$C$4:$AE$210,MATCH('per month Consensus'!$CE148,'annual Consensus'!$B$4:$B$210,0),MATCH('per month Consensus'!CS$4,'annual Consensus'!$C$3:$AE$3,0))),"",INDEX('annual Consensus'!$C$4:$AE$210,MATCH('per month Consensus'!$CE148,'annual Consensus'!$B$4:$B$210,0),MATCH('per month Consensus'!CS$4,'annual Consensus'!$C$3:$AE$3,0)))</f>
        <v>0</v>
      </c>
      <c r="CT148" s="18">
        <f>IF(ISNA(INDEX('annual Consensus'!$C$4:$AE$210,MATCH('per month Consensus'!$CE148,'annual Consensus'!$B$4:$B$210,0),MATCH('per month Consensus'!CT$4,'annual Consensus'!$C$3:$AE$3,0))),"",INDEX('annual Consensus'!$C$4:$AE$210,MATCH('per month Consensus'!$CE148,'annual Consensus'!$B$4:$B$210,0),MATCH('per month Consensus'!CT$4,'annual Consensus'!$C$3:$AE$3,0)))</f>
        <v>1.5200490621887499</v>
      </c>
      <c r="CU148" s="18">
        <f>IF(ISNA(INDEX('annual Consensus'!$C$4:$AE$210,MATCH('per month Consensus'!$CE148,'annual Consensus'!$B$4:$B$210,0),MATCH('per month Consensus'!CU$4,'annual Consensus'!$C$3:$AE$3,0))),"",INDEX('annual Consensus'!$C$4:$AE$210,MATCH('per month Consensus'!$CE148,'annual Consensus'!$B$4:$B$210,0),MATCH('per month Consensus'!CU$4,'annual Consensus'!$C$3:$AE$3,0)))</f>
        <v>0</v>
      </c>
      <c r="CV148" s="18">
        <f>IF(ISNA(INDEX('annual Consensus'!$C$4:$AE$210,MATCH('per month Consensus'!$CE148,'annual Consensus'!$B$4:$B$210,0),MATCH('per month Consensus'!CV$4,'annual Consensus'!$C$3:$AE$3,0))),"",INDEX('annual Consensus'!$C$4:$AE$210,MATCH('per month Consensus'!$CE148,'annual Consensus'!$B$4:$B$210,0),MATCH('per month Consensus'!CV$4,'annual Consensus'!$C$3:$AE$3,0)))</f>
        <v>0</v>
      </c>
      <c r="CW148" s="18">
        <f>IF(ISNA(INDEX('annual Consensus'!$C$4:$AE$210,MATCH('per month Consensus'!$CE148,'annual Consensus'!$B$4:$B$210,0),MATCH('per month Consensus'!CW$4,'annual Consensus'!$C$3:$AE$3,0))),"",INDEX('annual Consensus'!$C$4:$AE$210,MATCH('per month Consensus'!$CE148,'annual Consensus'!$B$4:$B$210,0),MATCH('per month Consensus'!CW$4,'annual Consensus'!$C$3:$AE$3,0)))</f>
        <v>0</v>
      </c>
      <c r="CX148" s="18">
        <f>IF(ISNA(INDEX('annual Consensus'!$C$4:$AE$210,MATCH('per month Consensus'!$CE148,'annual Consensus'!$B$4:$B$210,0),MATCH('per month Consensus'!CX$4,'annual Consensus'!$C$3:$AE$3,0))),"",INDEX('annual Consensus'!$C$4:$AE$210,MATCH('per month Consensus'!$CE148,'annual Consensus'!$B$4:$B$210,0),MATCH('per month Consensus'!CX$4,'annual Consensus'!$C$3:$AE$3,0)))</f>
        <v>0</v>
      </c>
      <c r="CY148" s="18">
        <f>IF(ISNA(INDEX('annual Consensus'!$C$4:$AE$210,MATCH('per month Consensus'!$CE148,'annual Consensus'!$B$4:$B$210,0),MATCH('per month Consensus'!CY$4,'annual Consensus'!$C$3:$AE$3,0))),"",INDEX('annual Consensus'!$C$4:$AE$210,MATCH('per month Consensus'!$CE148,'annual Consensus'!$B$4:$B$210,0),MATCH('per month Consensus'!CY$4,'annual Consensus'!$C$3:$AE$3,0)))</f>
        <v>0</v>
      </c>
      <c r="CZ148" s="18">
        <f>IF(ISNA(INDEX('annual Consensus'!$C$4:$AE$210,MATCH('per month Consensus'!$CE148,'annual Consensus'!$B$4:$B$210,0),MATCH('per month Consensus'!CZ$4,'annual Consensus'!$C$3:$AE$3,0))),"",INDEX('annual Consensus'!$C$4:$AE$210,MATCH('per month Consensus'!$CE148,'annual Consensus'!$B$4:$B$210,0),MATCH('per month Consensus'!CZ$4,'annual Consensus'!$C$3:$AE$3,0)))</f>
        <v>0</v>
      </c>
      <c r="DA148" s="18">
        <f>IF(ISNA(INDEX('annual Consensus'!$C$4:$AE$210,MATCH('per month Consensus'!$CE148,'annual Consensus'!$B$4:$B$210,0),MATCH('per month Consensus'!DA$4,'annual Consensus'!$C$3:$AE$3,0))),"",INDEX('annual Consensus'!$C$4:$AE$210,MATCH('per month Consensus'!$CE148,'annual Consensus'!$B$4:$B$210,0),MATCH('per month Consensus'!DA$4,'annual Consensus'!$C$3:$AE$3,0)))</f>
        <v>0</v>
      </c>
      <c r="DB148" s="18">
        <f>IF(ISNA(INDEX('annual Consensus'!$C$4:$AE$210,MATCH('per month Consensus'!$CE148,'annual Consensus'!$B$4:$B$210,0),MATCH('per month Consensus'!DB$4,'annual Consensus'!$C$3:$AE$3,0))),"",INDEX('annual Consensus'!$C$4:$AE$210,MATCH('per month Consensus'!$CE148,'annual Consensus'!$B$4:$B$210,0),MATCH('per month Consensus'!DB$4,'annual Consensus'!$C$3:$AE$3,0)))</f>
        <v>0</v>
      </c>
      <c r="DC148" s="18">
        <f>IF(ISNA(INDEX('annual Consensus'!$C$4:$AE$210,MATCH('per month Consensus'!$CE148,'annual Consensus'!$B$4:$B$210,0),MATCH('per month Consensus'!DC$4,'annual Consensus'!$C$3:$AE$3,0))),"",INDEX('annual Consensus'!$C$4:$AE$210,MATCH('per month Consensus'!$CE148,'annual Consensus'!$B$4:$B$210,0),MATCH('per month Consensus'!DC$4,'annual Consensus'!$C$3:$AE$3,0)))</f>
        <v>0</v>
      </c>
      <c r="DD148" s="18">
        <f>IF(ISNA(INDEX('annual Consensus'!$C$4:$AE$210,MATCH('per month Consensus'!$CE148,'annual Consensus'!$B$4:$B$210,0),MATCH('per month Consensus'!DD$4,'annual Consensus'!$C$3:$AE$3,0))),"",INDEX('annual Consensus'!$C$4:$AE$210,MATCH('per month Consensus'!$CE148,'annual Consensus'!$B$4:$B$210,0),MATCH('per month Consensus'!DD$4,'annual Consensus'!$C$3:$AE$3,0)))</f>
        <v>0</v>
      </c>
      <c r="DE148" s="18">
        <f>IF(ISNA(INDEX('annual Consensus'!$C$4:$AE$210,MATCH('per month Consensus'!$CE148,'annual Consensus'!$B$4:$B$210,0),MATCH('per month Consensus'!DE$4,'annual Consensus'!$C$3:$AE$3,0))),"",INDEX('annual Consensus'!$C$4:$AE$210,MATCH('per month Consensus'!$CE148,'annual Consensus'!$B$4:$B$210,0),MATCH('per month Consensus'!DE$4,'annual Consensus'!$C$3:$AE$3,0)))</f>
        <v>0</v>
      </c>
      <c r="DF148" s="18">
        <f>IF(ISNA(INDEX('annual Consensus'!$C$4:$AE$210,MATCH('per month Consensus'!$CE148,'annual Consensus'!$B$4:$B$210,0),MATCH('per month Consensus'!DF$4,'annual Consensus'!$C$3:$AE$3,0))),"",INDEX('annual Consensus'!$C$4:$AE$210,MATCH('per month Consensus'!$CE148,'annual Consensus'!$B$4:$B$210,0),MATCH('per month Consensus'!DF$4,'annual Consensus'!$C$3:$AE$3,0)))</f>
        <v>0</v>
      </c>
      <c r="DG148" s="18">
        <f>IF(ISNA(INDEX('annual Consensus'!$C$4:$AE$210,MATCH('per month Consensus'!$CE148,'annual Consensus'!$B$4:$B$210,0),MATCH('per month Consensus'!DG$4,'annual Consensus'!$C$3:$AE$3,0))),"",INDEX('annual Consensus'!$C$4:$AE$210,MATCH('per month Consensus'!$CE148,'annual Consensus'!$B$4:$B$210,0),MATCH('per month Consensus'!DG$4,'annual Consensus'!$C$3:$AE$3,0)))</f>
        <v>0</v>
      </c>
      <c r="DH148" s="18">
        <f>IF(ISNA(INDEX('annual Consensus'!$C$4:$AE$210,MATCH('per month Consensus'!$CE148,'annual Consensus'!$B$4:$B$210,0),MATCH('per month Consensus'!DH$4,'annual Consensus'!$C$3:$AE$3,0))),"",INDEX('annual Consensus'!$C$4:$AE$210,MATCH('per month Consensus'!$CE148,'annual Consensus'!$B$4:$B$210,0),MATCH('per month Consensus'!DH$4,'annual Consensus'!$C$3:$AE$3,0)))</f>
        <v>0</v>
      </c>
      <c r="DI148" s="18">
        <f>IF(ISNA(INDEX('annual Consensus'!$C$4:$AE$210,MATCH('per month Consensus'!$CE148,'annual Consensus'!$B$4:$B$210,0),MATCH('per month Consensus'!DI$4,'annual Consensus'!$C$3:$AE$3,0))),"",INDEX('annual Consensus'!$C$4:$AE$210,MATCH('per month Consensus'!$CE148,'annual Consensus'!$B$4:$B$210,0),MATCH('per month Consensus'!DI$4,'annual Consensus'!$C$3:$AE$3,0)))</f>
        <v>0</v>
      </c>
      <c r="DJ148" s="18">
        <f>IF(ISNA(INDEX('annual Consensus'!$C$4:$AE$210,MATCH('per month Consensus'!$CE148,'annual Consensus'!$B$4:$B$210,0),MATCH('per month Consensus'!DJ$4,'annual Consensus'!$C$3:$AE$3,0))),"",INDEX('annual Consensus'!$C$4:$AE$210,MATCH('per month Consensus'!$CE148,'annual Consensus'!$B$4:$B$210,0),MATCH('per month Consensus'!DJ$4,'annual Consensus'!$C$3:$AE$3,0)))</f>
        <v>0</v>
      </c>
      <c r="DK148" s="18">
        <f>IF(ISNA(INDEX('annual Consensus'!$C$4:$AE$210,MATCH('per month Consensus'!$CE148,'annual Consensus'!$B$4:$B$210,0),MATCH('per month Consensus'!DK$4,'annual Consensus'!$C$3:$AE$3,0))),"",INDEX('annual Consensus'!$C$4:$AE$210,MATCH('per month Consensus'!$CE148,'annual Consensus'!$B$4:$B$210,0),MATCH('per month Consensus'!DK$4,'annual Consensus'!$C$3:$AE$3,0)))</f>
        <v>0</v>
      </c>
      <c r="DL148" s="18">
        <f>IF(ISNA(INDEX('annual Consensus'!$C$4:$AE$210,MATCH('per month Consensus'!$CE148,'annual Consensus'!$B$4:$B$210,0),MATCH('per month Consensus'!DL$4,'annual Consensus'!$C$3:$AE$3,0))),"",INDEX('annual Consensus'!$C$4:$AE$210,MATCH('per month Consensus'!$CE148,'annual Consensus'!$B$4:$B$210,0),MATCH('per month Consensus'!DL$4,'annual Consensus'!$C$3:$AE$3,0)))</f>
        <v>0</v>
      </c>
      <c r="DM148" s="18">
        <f>IF(ISNA(INDEX('annual Consensus'!$C$4:$AE$210,MATCH('per month Consensus'!$CE148,'annual Consensus'!$B$4:$B$210,0),MATCH('per month Consensus'!DM$4,'annual Consensus'!$C$3:$AE$3,0))),"",INDEX('annual Consensus'!$C$4:$AE$210,MATCH('per month Consensus'!$CE148,'annual Consensus'!$B$4:$B$210,0),MATCH('per month Consensus'!DM$4,'annual Consensus'!$C$3:$AE$3,0)))</f>
        <v>0</v>
      </c>
      <c r="DN148" s="18">
        <f>IF(ISNA(INDEX('annual Consensus'!$C$4:$AE$210,MATCH('per month Consensus'!$CE148,'annual Consensus'!$B$4:$B$210,0),MATCH('per month Consensus'!DN$4,'annual Consensus'!$C$3:$AE$3,0))),"",INDEX('annual Consensus'!$C$4:$AE$210,MATCH('per month Consensus'!$CE148,'annual Consensus'!$B$4:$B$210,0),MATCH('per month Consensus'!DN$4,'annual Consensus'!$C$3:$AE$3,0)))</f>
        <v>0</v>
      </c>
      <c r="DO148" s="18">
        <f>IF(ISNA(INDEX('annual Consensus'!$C$4:$AE$210,MATCH('per month Consensus'!$CE148,'annual Consensus'!$B$4:$B$210,0),MATCH('per month Consensus'!DO$4,'annual Consensus'!$C$3:$AE$3,0))),"",INDEX('annual Consensus'!$C$4:$AE$210,MATCH('per month Consensus'!$CE148,'annual Consensus'!$B$4:$B$210,0),MATCH('per month Consensus'!DO$4,'annual Consensus'!$C$3:$AE$3,0)))</f>
        <v>0</v>
      </c>
      <c r="DR148" s="18">
        <f t="shared" si="70"/>
        <v>1.4368098797765498</v>
      </c>
      <c r="DS148" s="18" t="str">
        <f t="shared" si="71"/>
        <v/>
      </c>
      <c r="DT148" s="18" t="str">
        <f t="shared" si="72"/>
        <v/>
      </c>
      <c r="DU148" s="18" t="str">
        <f t="shared" si="73"/>
        <v/>
      </c>
      <c r="DV148" s="18" t="str">
        <f t="shared" si="74"/>
        <v/>
      </c>
      <c r="DW148" s="18" t="str">
        <f t="shared" si="75"/>
        <v/>
      </c>
      <c r="DX148" s="18" t="str">
        <f t="shared" si="76"/>
        <v/>
      </c>
      <c r="DY148" s="18">
        <f t="shared" si="77"/>
        <v>1.5200490621887499</v>
      </c>
      <c r="DZ148" s="18" t="str">
        <f t="shared" si="78"/>
        <v/>
      </c>
      <c r="EA148" s="18" t="str">
        <f t="shared" si="79"/>
        <v/>
      </c>
      <c r="EB148" s="18" t="str">
        <f t="shared" si="80"/>
        <v/>
      </c>
      <c r="EC148" s="18" t="str">
        <f t="shared" si="81"/>
        <v/>
      </c>
      <c r="ED148" s="18" t="str">
        <f t="shared" si="82"/>
        <v/>
      </c>
      <c r="EE148" s="18" t="str">
        <f t="shared" si="83"/>
        <v/>
      </c>
      <c r="EF148" s="18" t="str">
        <f t="shared" si="84"/>
        <v/>
      </c>
      <c r="EG148" s="18" t="str">
        <f t="shared" si="85"/>
        <v/>
      </c>
      <c r="EH148" s="18" t="str">
        <f t="shared" si="86"/>
        <v/>
      </c>
      <c r="EI148" s="18" t="str">
        <f t="shared" si="87"/>
        <v/>
      </c>
      <c r="EJ148" s="18" t="str">
        <f t="shared" si="88"/>
        <v/>
      </c>
      <c r="EK148" s="18" t="str">
        <f t="shared" si="89"/>
        <v/>
      </c>
      <c r="EL148" s="18" t="str">
        <f t="shared" si="90"/>
        <v/>
      </c>
      <c r="EM148" s="18" t="str">
        <f t="shared" si="91"/>
        <v/>
      </c>
      <c r="EN148" s="18" t="str">
        <f t="shared" si="92"/>
        <v/>
      </c>
      <c r="EO148" s="18" t="str">
        <f t="shared" si="93"/>
        <v/>
      </c>
      <c r="EP148" s="18" t="str">
        <f t="shared" si="94"/>
        <v/>
      </c>
      <c r="EQ148" s="18" t="str">
        <f t="shared" si="95"/>
        <v/>
      </c>
      <c r="ER148" s="18" t="str">
        <f t="shared" si="96"/>
        <v/>
      </c>
      <c r="ES148" s="18" t="str">
        <f t="shared" si="97"/>
        <v/>
      </c>
      <c r="ET148" s="18" t="str">
        <f t="shared" si="98"/>
        <v/>
      </c>
      <c r="EV148" s="86">
        <v>40330</v>
      </c>
      <c r="EW148" s="57" t="str">
        <f>IF(ISNA(VLOOKUP('per month Consensus'!$EV148,'5y averages Consensus'!$AG$9:$AK$36,'per month Consensus'!EW$2,FALSE)),"",VLOOKUP('per month Consensus'!$EV148,'5y averages Consensus'!$AG$9:$AK$36,'per month Consensus'!EW$2,FALSE))</f>
        <v/>
      </c>
      <c r="EX148" s="58" t="str">
        <f>IF(ISNA(VLOOKUP('per month Consensus'!$EV148,'5y averages Consensus'!$AG$9:$AK$36,'per month Consensus'!EX$2,FALSE)),"",VLOOKUP('per month Consensus'!$EV148,'5y averages Consensus'!$AG$9:$AK$36,'per month Consensus'!EX$2,FALSE))</f>
        <v/>
      </c>
      <c r="EY148" s="58" t="str">
        <f>IF(ISNA(VLOOKUP('per month Consensus'!$EV148,'5y averages Consensus'!$AG$9:$AK$36,'per month Consensus'!EY$2,FALSE)),"",VLOOKUP('per month Consensus'!$EV148,'5y averages Consensus'!$AG$9:$AK$36,'per month Consensus'!EY$2,FALSE))</f>
        <v/>
      </c>
      <c r="EZ148" s="59" t="str">
        <f>IF(ISNA(VLOOKUP('per month Consensus'!$EV148,'5y averages Consensus'!$AG$9:$AK$36,'per month Consensus'!EZ$2,FALSE)),"",VLOOKUP('per month Consensus'!$EV148,'5y averages Consensus'!$AG$9:$AK$36,'per month Consensus'!EZ$2,FALSE))</f>
        <v/>
      </c>
      <c r="FB148" s="53" t="str">
        <f t="shared" si="99"/>
        <v/>
      </c>
      <c r="FC148" s="18" t="str">
        <f t="shared" si="100"/>
        <v/>
      </c>
      <c r="FD148" s="18" t="str">
        <f t="shared" si="101"/>
        <v/>
      </c>
      <c r="FE148" s="18" t="str">
        <f t="shared" si="102"/>
        <v/>
      </c>
    </row>
    <row r="149" spans="2:161" x14ac:dyDescent="0.25">
      <c r="B149" s="22">
        <v>39661</v>
      </c>
      <c r="C149" s="18">
        <f>VLOOKUP($B149,'Data Consensus annual'!$BH$9:$BN$215,'per month Consensus'!C$1,FALSE)</f>
        <v>3.6101697555079491</v>
      </c>
      <c r="D149" s="18">
        <f>VLOOKUP($B149,'Data Consensus annual'!$BH$9:$BN$215,'per month Consensus'!D$1,FALSE)</f>
        <v>2.531614304963739</v>
      </c>
      <c r="E149" s="18" t="str">
        <f>VLOOKUP($B149,'Data Consensus annual'!$BH$9:$BN$215,'per month Consensus'!E$1)</f>
        <v/>
      </c>
      <c r="F149" s="18" t="str">
        <f>VLOOKUP($B149,'Data Consensus annual'!$BH$9:$BN$215,'per month Consensus'!F$1)</f>
        <v/>
      </c>
      <c r="G149" s="18" t="str">
        <f>VLOOKUP($B149,'Data Consensus annual'!$BH$9:$BN$215,'per month Consensus'!G$1)</f>
        <v/>
      </c>
      <c r="H149" s="18" t="str">
        <f>VLOOKUP($B149,'Data Consensus annual'!$BH$9:$BN$215,'per month Consensus'!H$1)</f>
        <v/>
      </c>
      <c r="I149" s="5"/>
      <c r="J149" s="27"/>
      <c r="K149" s="5"/>
      <c r="L149" s="5"/>
      <c r="M149" s="5"/>
      <c r="N149" s="5"/>
      <c r="CE149" s="14">
        <v>40360</v>
      </c>
      <c r="CF149" s="18" t="str">
        <f>IF(ISNA(VLOOKUP($CE149,'quarters Consensus'!$FV$9:$GC$60,'per month Consensus'!J$1,FALSE)),"",VLOOKUP($CE149,'quarters Consensus'!$FV$9:$GC$60,'per month Consensus'!J$1,FALSE))</f>
        <v/>
      </c>
      <c r="CG149" s="18" t="str">
        <f>IF(ISNA(VLOOKUP($CE149,'quarters Consensus'!$FV$9:$GC$60,'per month Consensus'!K$1,FALSE)),"",VLOOKUP($CE149,'quarters Consensus'!$FV$9:$GC$60,'per month Consensus'!K$1,FALSE))</f>
        <v/>
      </c>
      <c r="CH149" s="18" t="str">
        <f>IF(ISNA(VLOOKUP($CE149,'quarters Consensus'!$FV$9:$GC$60,'per month Consensus'!L$1,FALSE)),"",VLOOKUP($CE149,'quarters Consensus'!$FV$9:$GC$60,'per month Consensus'!L$1,FALSE))</f>
        <v/>
      </c>
      <c r="CI149" s="18" t="str">
        <f>IF(ISNA(VLOOKUP($CE149,'quarters Consensus'!$FV$9:$GC$60,'per month Consensus'!M$1,FALSE)),"",VLOOKUP($CE149,'quarters Consensus'!$FV$9:$GC$60,'per month Consensus'!M$1,FALSE))</f>
        <v/>
      </c>
      <c r="CJ149" s="18" t="str">
        <f>IF(ISNA(VLOOKUP($CE149,'quarters Consensus'!$FV$9:$GC$60,'per month Consensus'!N$1,FALSE)),"",VLOOKUP($CE149,'quarters Consensus'!$FV$9:$GC$60,'per month Consensus'!N$1,FALSE))</f>
        <v/>
      </c>
      <c r="CK149" s="18" t="str">
        <f>IF(ISNA(VLOOKUP($CE149,'quarters Consensus'!$FV$9:$GC$60,'per month Consensus'!O$1,FALSE)),"",VLOOKUP($CE149,'quarters Consensus'!$FV$9:$GC$60,'per month Consensus'!O$1,FALSE))</f>
        <v/>
      </c>
      <c r="CL149" s="18" t="str">
        <f>IF(ISNA(VLOOKUP($CE149,'quarters Consensus'!$FV$9:$GC$60,'per month Consensus'!P$1,FALSE)),"",VLOOKUP($CE149,'quarters Consensus'!$FV$9:$GC$60,'per month Consensus'!P$1,FALSE))</f>
        <v/>
      </c>
      <c r="CM149" s="18">
        <f>IF(ISNA(INDEX('annual Consensus'!$C$4:$AE$210,MATCH('per month Consensus'!$CE149,'annual Consensus'!$B$4:$B$210,0),MATCH('per month Consensus'!CM$4,'annual Consensus'!$C$3:$AE$3,0))),"",INDEX('annual Consensus'!$C$4:$AE$210,MATCH('per month Consensus'!$CE149,'annual Consensus'!$B$4:$B$210,0),MATCH('per month Consensus'!CM$4,'annual Consensus'!$C$3:$AE$3,0)))</f>
        <v>1.45613953128477</v>
      </c>
      <c r="CN149" s="18">
        <f>IF(ISNA(INDEX('annual Consensus'!$C$4:$AE$210,MATCH('per month Consensus'!$CE149,'annual Consensus'!$B$4:$B$210,0),MATCH('per month Consensus'!CN$4,'annual Consensus'!$C$3:$AE$3,0))),"",INDEX('annual Consensus'!$C$4:$AE$210,MATCH('per month Consensus'!$CE149,'annual Consensus'!$B$4:$B$210,0),MATCH('per month Consensus'!CN$4,'annual Consensus'!$C$3:$AE$3,0)))</f>
        <v>0</v>
      </c>
      <c r="CO149" s="18">
        <f>IF(ISNA(INDEX('annual Consensus'!$C$4:$AE$210,MATCH('per month Consensus'!$CE149,'annual Consensus'!$B$4:$B$210,0),MATCH('per month Consensus'!CO$4,'annual Consensus'!$C$3:$AE$3,0))),"",INDEX('annual Consensus'!$C$4:$AE$210,MATCH('per month Consensus'!$CE149,'annual Consensus'!$B$4:$B$210,0),MATCH('per month Consensus'!CO$4,'annual Consensus'!$C$3:$AE$3,0)))</f>
        <v>0</v>
      </c>
      <c r="CP149" s="18">
        <f>IF(ISNA(INDEX('annual Consensus'!$C$4:$AE$210,MATCH('per month Consensus'!$CE149,'annual Consensus'!$B$4:$B$210,0),MATCH('per month Consensus'!CP$4,'annual Consensus'!$C$3:$AE$3,0))),"",INDEX('annual Consensus'!$C$4:$AE$210,MATCH('per month Consensus'!$CE149,'annual Consensus'!$B$4:$B$210,0),MATCH('per month Consensus'!CP$4,'annual Consensus'!$C$3:$AE$3,0)))</f>
        <v>0</v>
      </c>
      <c r="CQ149" s="18">
        <f>IF(ISNA(INDEX('annual Consensus'!$C$4:$AE$210,MATCH('per month Consensus'!$CE149,'annual Consensus'!$B$4:$B$210,0),MATCH('per month Consensus'!CQ$4,'annual Consensus'!$C$3:$AE$3,0))),"",INDEX('annual Consensus'!$C$4:$AE$210,MATCH('per month Consensus'!$CE149,'annual Consensus'!$B$4:$B$210,0),MATCH('per month Consensus'!CQ$4,'annual Consensus'!$C$3:$AE$3,0)))</f>
        <v>0</v>
      </c>
      <c r="CR149" s="18">
        <f>IF(ISNA(INDEX('annual Consensus'!$C$4:$AE$210,MATCH('per month Consensus'!$CE149,'annual Consensus'!$B$4:$B$210,0),MATCH('per month Consensus'!CR$4,'annual Consensus'!$C$3:$AE$3,0))),"",INDEX('annual Consensus'!$C$4:$AE$210,MATCH('per month Consensus'!$CE149,'annual Consensus'!$B$4:$B$210,0),MATCH('per month Consensus'!CR$4,'annual Consensus'!$C$3:$AE$3,0)))</f>
        <v>0</v>
      </c>
      <c r="CS149" s="18">
        <f>IF(ISNA(INDEX('annual Consensus'!$C$4:$AE$210,MATCH('per month Consensus'!$CE149,'annual Consensus'!$B$4:$B$210,0),MATCH('per month Consensus'!CS$4,'annual Consensus'!$C$3:$AE$3,0))),"",INDEX('annual Consensus'!$C$4:$AE$210,MATCH('per month Consensus'!$CE149,'annual Consensus'!$B$4:$B$210,0),MATCH('per month Consensus'!CS$4,'annual Consensus'!$C$3:$AE$3,0)))</f>
        <v>1.5399842988751802</v>
      </c>
      <c r="CT149" s="18">
        <f>IF(ISNA(INDEX('annual Consensus'!$C$4:$AE$210,MATCH('per month Consensus'!$CE149,'annual Consensus'!$B$4:$B$210,0),MATCH('per month Consensus'!CT$4,'annual Consensus'!$C$3:$AE$3,0))),"",INDEX('annual Consensus'!$C$4:$AE$210,MATCH('per month Consensus'!$CE149,'annual Consensus'!$B$4:$B$210,0),MATCH('per month Consensus'!CT$4,'annual Consensus'!$C$3:$AE$3,0)))</f>
        <v>0</v>
      </c>
      <c r="CU149" s="18">
        <f>IF(ISNA(INDEX('annual Consensus'!$C$4:$AE$210,MATCH('per month Consensus'!$CE149,'annual Consensus'!$B$4:$B$210,0),MATCH('per month Consensus'!CU$4,'annual Consensus'!$C$3:$AE$3,0))),"",INDEX('annual Consensus'!$C$4:$AE$210,MATCH('per month Consensus'!$CE149,'annual Consensus'!$B$4:$B$210,0),MATCH('per month Consensus'!CU$4,'annual Consensus'!$C$3:$AE$3,0)))</f>
        <v>0</v>
      </c>
      <c r="CV149" s="18">
        <f>IF(ISNA(INDEX('annual Consensus'!$C$4:$AE$210,MATCH('per month Consensus'!$CE149,'annual Consensus'!$B$4:$B$210,0),MATCH('per month Consensus'!CV$4,'annual Consensus'!$C$3:$AE$3,0))),"",INDEX('annual Consensus'!$C$4:$AE$210,MATCH('per month Consensus'!$CE149,'annual Consensus'!$B$4:$B$210,0),MATCH('per month Consensus'!CV$4,'annual Consensus'!$C$3:$AE$3,0)))</f>
        <v>0</v>
      </c>
      <c r="CW149" s="18">
        <f>IF(ISNA(INDEX('annual Consensus'!$C$4:$AE$210,MATCH('per month Consensus'!$CE149,'annual Consensus'!$B$4:$B$210,0),MATCH('per month Consensus'!CW$4,'annual Consensus'!$C$3:$AE$3,0))),"",INDEX('annual Consensus'!$C$4:$AE$210,MATCH('per month Consensus'!$CE149,'annual Consensus'!$B$4:$B$210,0),MATCH('per month Consensus'!CW$4,'annual Consensus'!$C$3:$AE$3,0)))</f>
        <v>0</v>
      </c>
      <c r="CX149" s="18">
        <f>IF(ISNA(INDEX('annual Consensus'!$C$4:$AE$210,MATCH('per month Consensus'!$CE149,'annual Consensus'!$B$4:$B$210,0),MATCH('per month Consensus'!CX$4,'annual Consensus'!$C$3:$AE$3,0))),"",INDEX('annual Consensus'!$C$4:$AE$210,MATCH('per month Consensus'!$CE149,'annual Consensus'!$B$4:$B$210,0),MATCH('per month Consensus'!CX$4,'annual Consensus'!$C$3:$AE$3,0)))</f>
        <v>0</v>
      </c>
      <c r="CY149" s="18">
        <f>IF(ISNA(INDEX('annual Consensus'!$C$4:$AE$210,MATCH('per month Consensus'!$CE149,'annual Consensus'!$B$4:$B$210,0),MATCH('per month Consensus'!CY$4,'annual Consensus'!$C$3:$AE$3,0))),"",INDEX('annual Consensus'!$C$4:$AE$210,MATCH('per month Consensus'!$CE149,'annual Consensus'!$B$4:$B$210,0),MATCH('per month Consensus'!CY$4,'annual Consensus'!$C$3:$AE$3,0)))</f>
        <v>0</v>
      </c>
      <c r="CZ149" s="18">
        <f>IF(ISNA(INDEX('annual Consensus'!$C$4:$AE$210,MATCH('per month Consensus'!$CE149,'annual Consensus'!$B$4:$B$210,0),MATCH('per month Consensus'!CZ$4,'annual Consensus'!$C$3:$AE$3,0))),"",INDEX('annual Consensus'!$C$4:$AE$210,MATCH('per month Consensus'!$CE149,'annual Consensus'!$B$4:$B$210,0),MATCH('per month Consensus'!CZ$4,'annual Consensus'!$C$3:$AE$3,0)))</f>
        <v>0</v>
      </c>
      <c r="DA149" s="18" t="str">
        <f>IF(ISNA(INDEX('annual Consensus'!$C$4:$AE$210,MATCH('per month Consensus'!$CE149,'annual Consensus'!$B$4:$B$210,0),MATCH('per month Consensus'!DA$4,'annual Consensus'!$C$3:$AE$3,0))),"",INDEX('annual Consensus'!$C$4:$AE$210,MATCH('per month Consensus'!$CE149,'annual Consensus'!$B$4:$B$210,0),MATCH('per month Consensus'!DA$4,'annual Consensus'!$C$3:$AE$3,0)))</f>
        <v/>
      </c>
      <c r="DB149" s="18">
        <f>IF(ISNA(INDEX('annual Consensus'!$C$4:$AE$210,MATCH('per month Consensus'!$CE149,'annual Consensus'!$B$4:$B$210,0),MATCH('per month Consensus'!DB$4,'annual Consensus'!$C$3:$AE$3,0))),"",INDEX('annual Consensus'!$C$4:$AE$210,MATCH('per month Consensus'!$CE149,'annual Consensus'!$B$4:$B$210,0),MATCH('per month Consensus'!DB$4,'annual Consensus'!$C$3:$AE$3,0)))</f>
        <v>0</v>
      </c>
      <c r="DC149" s="18">
        <f>IF(ISNA(INDEX('annual Consensus'!$C$4:$AE$210,MATCH('per month Consensus'!$CE149,'annual Consensus'!$B$4:$B$210,0),MATCH('per month Consensus'!DC$4,'annual Consensus'!$C$3:$AE$3,0))),"",INDEX('annual Consensus'!$C$4:$AE$210,MATCH('per month Consensus'!$CE149,'annual Consensus'!$B$4:$B$210,0),MATCH('per month Consensus'!DC$4,'annual Consensus'!$C$3:$AE$3,0)))</f>
        <v>0</v>
      </c>
      <c r="DD149" s="18">
        <f>IF(ISNA(INDEX('annual Consensus'!$C$4:$AE$210,MATCH('per month Consensus'!$CE149,'annual Consensus'!$B$4:$B$210,0),MATCH('per month Consensus'!DD$4,'annual Consensus'!$C$3:$AE$3,0))),"",INDEX('annual Consensus'!$C$4:$AE$210,MATCH('per month Consensus'!$CE149,'annual Consensus'!$B$4:$B$210,0),MATCH('per month Consensus'!DD$4,'annual Consensus'!$C$3:$AE$3,0)))</f>
        <v>0</v>
      </c>
      <c r="DE149" s="18" t="str">
        <f>IF(ISNA(INDEX('annual Consensus'!$C$4:$AE$210,MATCH('per month Consensus'!$CE149,'annual Consensus'!$B$4:$B$210,0),MATCH('per month Consensus'!DE$4,'annual Consensus'!$C$3:$AE$3,0))),"",INDEX('annual Consensus'!$C$4:$AE$210,MATCH('per month Consensus'!$CE149,'annual Consensus'!$B$4:$B$210,0),MATCH('per month Consensus'!DE$4,'annual Consensus'!$C$3:$AE$3,0)))</f>
        <v/>
      </c>
      <c r="DF149" s="18">
        <f>IF(ISNA(INDEX('annual Consensus'!$C$4:$AE$210,MATCH('per month Consensus'!$CE149,'annual Consensus'!$B$4:$B$210,0),MATCH('per month Consensus'!DF$4,'annual Consensus'!$C$3:$AE$3,0))),"",INDEX('annual Consensus'!$C$4:$AE$210,MATCH('per month Consensus'!$CE149,'annual Consensus'!$B$4:$B$210,0),MATCH('per month Consensus'!DF$4,'annual Consensus'!$C$3:$AE$3,0)))</f>
        <v>0</v>
      </c>
      <c r="DG149" s="18">
        <f>IF(ISNA(INDEX('annual Consensus'!$C$4:$AE$210,MATCH('per month Consensus'!$CE149,'annual Consensus'!$B$4:$B$210,0),MATCH('per month Consensus'!DG$4,'annual Consensus'!$C$3:$AE$3,0))),"",INDEX('annual Consensus'!$C$4:$AE$210,MATCH('per month Consensus'!$CE149,'annual Consensus'!$B$4:$B$210,0),MATCH('per month Consensus'!DG$4,'annual Consensus'!$C$3:$AE$3,0)))</f>
        <v>0</v>
      </c>
      <c r="DH149" s="18">
        <f>IF(ISNA(INDEX('annual Consensus'!$C$4:$AE$210,MATCH('per month Consensus'!$CE149,'annual Consensus'!$B$4:$B$210,0),MATCH('per month Consensus'!DH$4,'annual Consensus'!$C$3:$AE$3,0))),"",INDEX('annual Consensus'!$C$4:$AE$210,MATCH('per month Consensus'!$CE149,'annual Consensus'!$B$4:$B$210,0),MATCH('per month Consensus'!DH$4,'annual Consensus'!$C$3:$AE$3,0)))</f>
        <v>0</v>
      </c>
      <c r="DI149" s="18" t="str">
        <f>IF(ISNA(INDEX('annual Consensus'!$C$4:$AE$210,MATCH('per month Consensus'!$CE149,'annual Consensus'!$B$4:$B$210,0),MATCH('per month Consensus'!DI$4,'annual Consensus'!$C$3:$AE$3,0))),"",INDEX('annual Consensus'!$C$4:$AE$210,MATCH('per month Consensus'!$CE149,'annual Consensus'!$B$4:$B$210,0),MATCH('per month Consensus'!DI$4,'annual Consensus'!$C$3:$AE$3,0)))</f>
        <v/>
      </c>
      <c r="DJ149" s="18">
        <f>IF(ISNA(INDEX('annual Consensus'!$C$4:$AE$210,MATCH('per month Consensus'!$CE149,'annual Consensus'!$B$4:$B$210,0),MATCH('per month Consensus'!DJ$4,'annual Consensus'!$C$3:$AE$3,0))),"",INDEX('annual Consensus'!$C$4:$AE$210,MATCH('per month Consensus'!$CE149,'annual Consensus'!$B$4:$B$210,0),MATCH('per month Consensus'!DJ$4,'annual Consensus'!$C$3:$AE$3,0)))</f>
        <v>0</v>
      </c>
      <c r="DK149" s="18">
        <f>IF(ISNA(INDEX('annual Consensus'!$C$4:$AE$210,MATCH('per month Consensus'!$CE149,'annual Consensus'!$B$4:$B$210,0),MATCH('per month Consensus'!DK$4,'annual Consensus'!$C$3:$AE$3,0))),"",INDEX('annual Consensus'!$C$4:$AE$210,MATCH('per month Consensus'!$CE149,'annual Consensus'!$B$4:$B$210,0),MATCH('per month Consensus'!DK$4,'annual Consensus'!$C$3:$AE$3,0)))</f>
        <v>0</v>
      </c>
      <c r="DL149" s="18">
        <f>IF(ISNA(INDEX('annual Consensus'!$C$4:$AE$210,MATCH('per month Consensus'!$CE149,'annual Consensus'!$B$4:$B$210,0),MATCH('per month Consensus'!DL$4,'annual Consensus'!$C$3:$AE$3,0))),"",INDEX('annual Consensus'!$C$4:$AE$210,MATCH('per month Consensus'!$CE149,'annual Consensus'!$B$4:$B$210,0),MATCH('per month Consensus'!DL$4,'annual Consensus'!$C$3:$AE$3,0)))</f>
        <v>0</v>
      </c>
      <c r="DM149" s="18" t="str">
        <f>IF(ISNA(INDEX('annual Consensus'!$C$4:$AE$210,MATCH('per month Consensus'!$CE149,'annual Consensus'!$B$4:$B$210,0),MATCH('per month Consensus'!DM$4,'annual Consensus'!$C$3:$AE$3,0))),"",INDEX('annual Consensus'!$C$4:$AE$210,MATCH('per month Consensus'!$CE149,'annual Consensus'!$B$4:$B$210,0),MATCH('per month Consensus'!DM$4,'annual Consensus'!$C$3:$AE$3,0)))</f>
        <v/>
      </c>
      <c r="DN149" s="18">
        <f>IF(ISNA(INDEX('annual Consensus'!$C$4:$AE$210,MATCH('per month Consensus'!$CE149,'annual Consensus'!$B$4:$B$210,0),MATCH('per month Consensus'!DN$4,'annual Consensus'!$C$3:$AE$3,0))),"",INDEX('annual Consensus'!$C$4:$AE$210,MATCH('per month Consensus'!$CE149,'annual Consensus'!$B$4:$B$210,0),MATCH('per month Consensus'!DN$4,'annual Consensus'!$C$3:$AE$3,0)))</f>
        <v>0</v>
      </c>
      <c r="DO149" s="18">
        <f>IF(ISNA(INDEX('annual Consensus'!$C$4:$AE$210,MATCH('per month Consensus'!$CE149,'annual Consensus'!$B$4:$B$210,0),MATCH('per month Consensus'!DO$4,'annual Consensus'!$C$3:$AE$3,0))),"",INDEX('annual Consensus'!$C$4:$AE$210,MATCH('per month Consensus'!$CE149,'annual Consensus'!$B$4:$B$210,0),MATCH('per month Consensus'!DO$4,'annual Consensus'!$C$3:$AE$3,0)))</f>
        <v>0</v>
      </c>
      <c r="DR149" s="18">
        <f t="shared" si="70"/>
        <v>1.45613953128477</v>
      </c>
      <c r="DS149" s="18" t="str">
        <f t="shared" si="71"/>
        <v/>
      </c>
      <c r="DT149" s="18" t="str">
        <f t="shared" si="72"/>
        <v/>
      </c>
      <c r="DU149" s="18" t="str">
        <f t="shared" si="73"/>
        <v/>
      </c>
      <c r="DV149" s="18" t="str">
        <f t="shared" si="74"/>
        <v/>
      </c>
      <c r="DW149" s="18" t="str">
        <f t="shared" si="75"/>
        <v/>
      </c>
      <c r="DX149" s="18">
        <f t="shared" si="76"/>
        <v>1.5399842988751802</v>
      </c>
      <c r="DY149" s="18" t="str">
        <f t="shared" si="77"/>
        <v/>
      </c>
      <c r="DZ149" s="18" t="str">
        <f t="shared" si="78"/>
        <v/>
      </c>
      <c r="EA149" s="18" t="str">
        <f t="shared" si="79"/>
        <v/>
      </c>
      <c r="EB149" s="18" t="str">
        <f t="shared" si="80"/>
        <v/>
      </c>
      <c r="EC149" s="18" t="str">
        <f t="shared" si="81"/>
        <v/>
      </c>
      <c r="ED149" s="18" t="str">
        <f t="shared" si="82"/>
        <v/>
      </c>
      <c r="EE149" s="18" t="str">
        <f t="shared" si="83"/>
        <v/>
      </c>
      <c r="EF149" s="18" t="str">
        <f t="shared" si="84"/>
        <v/>
      </c>
      <c r="EG149" s="18" t="str">
        <f t="shared" si="85"/>
        <v/>
      </c>
      <c r="EH149" s="18" t="str">
        <f t="shared" si="86"/>
        <v/>
      </c>
      <c r="EI149" s="18" t="str">
        <f t="shared" si="87"/>
        <v/>
      </c>
      <c r="EJ149" s="18" t="str">
        <f t="shared" si="88"/>
        <v/>
      </c>
      <c r="EK149" s="18" t="str">
        <f t="shared" si="89"/>
        <v/>
      </c>
      <c r="EL149" s="18" t="str">
        <f t="shared" si="90"/>
        <v/>
      </c>
      <c r="EM149" s="18" t="str">
        <f t="shared" si="91"/>
        <v/>
      </c>
      <c r="EN149" s="18" t="str">
        <f t="shared" si="92"/>
        <v/>
      </c>
      <c r="EO149" s="18" t="str">
        <f t="shared" si="93"/>
        <v/>
      </c>
      <c r="EP149" s="18" t="str">
        <f t="shared" si="94"/>
        <v/>
      </c>
      <c r="EQ149" s="18" t="str">
        <f t="shared" si="95"/>
        <v/>
      </c>
      <c r="ER149" s="18" t="str">
        <f t="shared" si="96"/>
        <v/>
      </c>
      <c r="ES149" s="18" t="str">
        <f t="shared" si="97"/>
        <v/>
      </c>
      <c r="ET149" s="18" t="str">
        <f t="shared" si="98"/>
        <v/>
      </c>
      <c r="EV149" s="86">
        <v>40360</v>
      </c>
      <c r="EW149" s="57" t="str">
        <f>IF(ISNA(VLOOKUP('per month Consensus'!$EV149,'5y averages Consensus'!$AG$9:$AK$36,'per month Consensus'!EW$2,FALSE)),"",VLOOKUP('per month Consensus'!$EV149,'5y averages Consensus'!$AG$9:$AK$36,'per month Consensus'!EW$2,FALSE))</f>
        <v/>
      </c>
      <c r="EX149" s="58" t="str">
        <f>IF(ISNA(VLOOKUP('per month Consensus'!$EV149,'5y averages Consensus'!$AG$9:$AK$36,'per month Consensus'!EX$2,FALSE)),"",VLOOKUP('per month Consensus'!$EV149,'5y averages Consensus'!$AG$9:$AK$36,'per month Consensus'!EX$2,FALSE))</f>
        <v/>
      </c>
      <c r="EY149" s="58" t="str">
        <f>IF(ISNA(VLOOKUP('per month Consensus'!$EV149,'5y averages Consensus'!$AG$9:$AK$36,'per month Consensus'!EY$2,FALSE)),"",VLOOKUP('per month Consensus'!$EV149,'5y averages Consensus'!$AG$9:$AK$36,'per month Consensus'!EY$2,FALSE))</f>
        <v/>
      </c>
      <c r="EZ149" s="59" t="str">
        <f>IF(ISNA(VLOOKUP('per month Consensus'!$EV149,'5y averages Consensus'!$AG$9:$AK$36,'per month Consensus'!EZ$2,FALSE)),"",VLOOKUP('per month Consensus'!$EV149,'5y averages Consensus'!$AG$9:$AK$36,'per month Consensus'!EZ$2,FALSE))</f>
        <v/>
      </c>
      <c r="FB149" s="53" t="str">
        <f t="shared" si="99"/>
        <v/>
      </c>
      <c r="FC149" s="18" t="str">
        <f t="shared" si="100"/>
        <v/>
      </c>
      <c r="FD149" s="18" t="str">
        <f t="shared" si="101"/>
        <v/>
      </c>
      <c r="FE149" s="18" t="str">
        <f t="shared" si="102"/>
        <v/>
      </c>
    </row>
    <row r="150" spans="2:161" x14ac:dyDescent="0.25">
      <c r="B150" s="22">
        <v>40026</v>
      </c>
      <c r="C150" s="18">
        <f>VLOOKUP($B150,'Data Consensus annual'!$BH$9:$BN$215,'per month Consensus'!C$1,FALSE)</f>
        <v>0.29626476770514737</v>
      </c>
      <c r="D150" s="18">
        <f>VLOOKUP($B150,'Data Consensus annual'!$BH$9:$BN$215,'per month Consensus'!D$1,FALSE)</f>
        <v>1.1844053044496821</v>
      </c>
      <c r="E150" s="18" t="str">
        <f>VLOOKUP($B150,'Data Consensus annual'!$BH$9:$BN$215,'per month Consensus'!E$1)</f>
        <v/>
      </c>
      <c r="F150" s="18" t="str">
        <f>VLOOKUP($B150,'Data Consensus annual'!$BH$9:$BN$215,'per month Consensus'!F$1)</f>
        <v/>
      </c>
      <c r="G150" s="18" t="str">
        <f>VLOOKUP($B150,'Data Consensus annual'!$BH$9:$BN$215,'per month Consensus'!G$1)</f>
        <v/>
      </c>
      <c r="H150" s="18" t="str">
        <f>VLOOKUP($B150,'Data Consensus annual'!$BH$9:$BN$215,'per month Consensus'!H$1)</f>
        <v/>
      </c>
      <c r="I150" s="5"/>
      <c r="J150" s="27"/>
      <c r="K150" s="5"/>
      <c r="L150" s="5"/>
      <c r="M150" s="5"/>
      <c r="N150" s="5"/>
      <c r="CE150" s="14">
        <v>40391</v>
      </c>
      <c r="CF150" s="18" t="str">
        <f>IF(ISNA(VLOOKUP($CE150,'quarters Consensus'!$FV$9:$GC$60,'per month Consensus'!J$1,FALSE)),"",VLOOKUP($CE150,'quarters Consensus'!$FV$9:$GC$60,'per month Consensus'!J$1,FALSE))</f>
        <v/>
      </c>
      <c r="CG150" s="18" t="str">
        <f>IF(ISNA(VLOOKUP($CE150,'quarters Consensus'!$FV$9:$GC$60,'per month Consensus'!K$1,FALSE)),"",VLOOKUP($CE150,'quarters Consensus'!$FV$9:$GC$60,'per month Consensus'!K$1,FALSE))</f>
        <v/>
      </c>
      <c r="CH150" s="18" t="str">
        <f>IF(ISNA(VLOOKUP($CE150,'quarters Consensus'!$FV$9:$GC$60,'per month Consensus'!L$1,FALSE)),"",VLOOKUP($CE150,'quarters Consensus'!$FV$9:$GC$60,'per month Consensus'!L$1,FALSE))</f>
        <v/>
      </c>
      <c r="CI150" s="18" t="str">
        <f>IF(ISNA(VLOOKUP($CE150,'quarters Consensus'!$FV$9:$GC$60,'per month Consensus'!M$1,FALSE)),"",VLOOKUP($CE150,'quarters Consensus'!$FV$9:$GC$60,'per month Consensus'!M$1,FALSE))</f>
        <v/>
      </c>
      <c r="CJ150" s="18" t="str">
        <f>IF(ISNA(VLOOKUP($CE150,'quarters Consensus'!$FV$9:$GC$60,'per month Consensus'!N$1,FALSE)),"",VLOOKUP($CE150,'quarters Consensus'!$FV$9:$GC$60,'per month Consensus'!N$1,FALSE))</f>
        <v/>
      </c>
      <c r="CK150" s="18" t="str">
        <f>IF(ISNA(VLOOKUP($CE150,'quarters Consensus'!$FV$9:$GC$60,'per month Consensus'!O$1,FALSE)),"",VLOOKUP($CE150,'quarters Consensus'!$FV$9:$GC$60,'per month Consensus'!O$1,FALSE))</f>
        <v/>
      </c>
      <c r="CL150" s="18" t="str">
        <f>IF(ISNA(VLOOKUP($CE150,'quarters Consensus'!$FV$9:$GC$60,'per month Consensus'!P$1,FALSE)),"",VLOOKUP($CE150,'quarters Consensus'!$FV$9:$GC$60,'per month Consensus'!P$1,FALSE))</f>
        <v/>
      </c>
      <c r="CM150" s="18">
        <f>IF(ISNA(INDEX('annual Consensus'!$C$4:$AE$210,MATCH('per month Consensus'!$CE150,'annual Consensus'!$B$4:$B$210,0),MATCH('per month Consensus'!CM$4,'annual Consensus'!$C$3:$AE$3,0))),"",INDEX('annual Consensus'!$C$4:$AE$210,MATCH('per month Consensus'!$CE150,'annual Consensus'!$B$4:$B$210,0),MATCH('per month Consensus'!CM$4,'annual Consensus'!$C$3:$AE$3,0)))</f>
        <v>1.47906975819449</v>
      </c>
      <c r="CN150" s="18">
        <f>IF(ISNA(INDEX('annual Consensus'!$C$4:$AE$210,MATCH('per month Consensus'!$CE150,'annual Consensus'!$B$4:$B$210,0),MATCH('per month Consensus'!CN$4,'annual Consensus'!$C$3:$AE$3,0))),"",INDEX('annual Consensus'!$C$4:$AE$210,MATCH('per month Consensus'!$CE150,'annual Consensus'!$B$4:$B$210,0),MATCH('per month Consensus'!CN$4,'annual Consensus'!$C$3:$AE$3,0)))</f>
        <v>0</v>
      </c>
      <c r="CO150" s="18">
        <f>IF(ISNA(INDEX('annual Consensus'!$C$4:$AE$210,MATCH('per month Consensus'!$CE150,'annual Consensus'!$B$4:$B$210,0),MATCH('per month Consensus'!CO$4,'annual Consensus'!$C$3:$AE$3,0))),"",INDEX('annual Consensus'!$C$4:$AE$210,MATCH('per month Consensus'!$CE150,'annual Consensus'!$B$4:$B$210,0),MATCH('per month Consensus'!CO$4,'annual Consensus'!$C$3:$AE$3,0)))</f>
        <v>0</v>
      </c>
      <c r="CP150" s="18">
        <f>IF(ISNA(INDEX('annual Consensus'!$C$4:$AE$210,MATCH('per month Consensus'!$CE150,'annual Consensus'!$B$4:$B$210,0),MATCH('per month Consensus'!CP$4,'annual Consensus'!$C$3:$AE$3,0))),"",INDEX('annual Consensus'!$C$4:$AE$210,MATCH('per month Consensus'!$CE150,'annual Consensus'!$B$4:$B$210,0),MATCH('per month Consensus'!CP$4,'annual Consensus'!$C$3:$AE$3,0)))</f>
        <v>0</v>
      </c>
      <c r="CQ150" s="18">
        <f>IF(ISNA(INDEX('annual Consensus'!$C$4:$AE$210,MATCH('per month Consensus'!$CE150,'annual Consensus'!$B$4:$B$210,0),MATCH('per month Consensus'!CQ$4,'annual Consensus'!$C$3:$AE$3,0))),"",INDEX('annual Consensus'!$C$4:$AE$210,MATCH('per month Consensus'!$CE150,'annual Consensus'!$B$4:$B$210,0),MATCH('per month Consensus'!CQ$4,'annual Consensus'!$C$3:$AE$3,0)))</f>
        <v>0</v>
      </c>
      <c r="CR150" s="18">
        <f>IF(ISNA(INDEX('annual Consensus'!$C$4:$AE$210,MATCH('per month Consensus'!$CE150,'annual Consensus'!$B$4:$B$210,0),MATCH('per month Consensus'!CR$4,'annual Consensus'!$C$3:$AE$3,0))),"",INDEX('annual Consensus'!$C$4:$AE$210,MATCH('per month Consensus'!$CE150,'annual Consensus'!$B$4:$B$210,0),MATCH('per month Consensus'!CR$4,'annual Consensus'!$C$3:$AE$3,0)))</f>
        <v>1.5514065350326001</v>
      </c>
      <c r="CS150" s="18">
        <f>IF(ISNA(INDEX('annual Consensus'!$C$4:$AE$210,MATCH('per month Consensus'!$CE150,'annual Consensus'!$B$4:$B$210,0),MATCH('per month Consensus'!CS$4,'annual Consensus'!$C$3:$AE$3,0))),"",INDEX('annual Consensus'!$C$4:$AE$210,MATCH('per month Consensus'!$CE150,'annual Consensus'!$B$4:$B$210,0),MATCH('per month Consensus'!CS$4,'annual Consensus'!$C$3:$AE$3,0)))</f>
        <v>0</v>
      </c>
      <c r="CT150" s="18">
        <f>IF(ISNA(INDEX('annual Consensus'!$C$4:$AE$210,MATCH('per month Consensus'!$CE150,'annual Consensus'!$B$4:$B$210,0),MATCH('per month Consensus'!CT$4,'annual Consensus'!$C$3:$AE$3,0))),"",INDEX('annual Consensus'!$C$4:$AE$210,MATCH('per month Consensus'!$CE150,'annual Consensus'!$B$4:$B$210,0),MATCH('per month Consensus'!CT$4,'annual Consensus'!$C$3:$AE$3,0)))</f>
        <v>0</v>
      </c>
      <c r="CU150" s="18">
        <f>IF(ISNA(INDEX('annual Consensus'!$C$4:$AE$210,MATCH('per month Consensus'!$CE150,'annual Consensus'!$B$4:$B$210,0),MATCH('per month Consensus'!CU$4,'annual Consensus'!$C$3:$AE$3,0))),"",INDEX('annual Consensus'!$C$4:$AE$210,MATCH('per month Consensus'!$CE150,'annual Consensus'!$B$4:$B$210,0),MATCH('per month Consensus'!CU$4,'annual Consensus'!$C$3:$AE$3,0)))</f>
        <v>0</v>
      </c>
      <c r="CV150" s="18">
        <f>IF(ISNA(INDEX('annual Consensus'!$C$4:$AE$210,MATCH('per month Consensus'!$CE150,'annual Consensus'!$B$4:$B$210,0),MATCH('per month Consensus'!CV$4,'annual Consensus'!$C$3:$AE$3,0))),"",INDEX('annual Consensus'!$C$4:$AE$210,MATCH('per month Consensus'!$CE150,'annual Consensus'!$B$4:$B$210,0),MATCH('per month Consensus'!CV$4,'annual Consensus'!$C$3:$AE$3,0)))</f>
        <v>0</v>
      </c>
      <c r="CW150" s="18">
        <f>IF(ISNA(INDEX('annual Consensus'!$C$4:$AE$210,MATCH('per month Consensus'!$CE150,'annual Consensus'!$B$4:$B$210,0),MATCH('per month Consensus'!CW$4,'annual Consensus'!$C$3:$AE$3,0))),"",INDEX('annual Consensus'!$C$4:$AE$210,MATCH('per month Consensus'!$CE150,'annual Consensus'!$B$4:$B$210,0),MATCH('per month Consensus'!CW$4,'annual Consensus'!$C$3:$AE$3,0)))</f>
        <v>0</v>
      </c>
      <c r="CX150" s="18">
        <f>IF(ISNA(INDEX('annual Consensus'!$C$4:$AE$210,MATCH('per month Consensus'!$CE150,'annual Consensus'!$B$4:$B$210,0),MATCH('per month Consensus'!CX$4,'annual Consensus'!$C$3:$AE$3,0))),"",INDEX('annual Consensus'!$C$4:$AE$210,MATCH('per month Consensus'!$CE150,'annual Consensus'!$B$4:$B$210,0),MATCH('per month Consensus'!CX$4,'annual Consensus'!$C$3:$AE$3,0)))</f>
        <v>0</v>
      </c>
      <c r="CY150" s="18">
        <f>IF(ISNA(INDEX('annual Consensus'!$C$4:$AE$210,MATCH('per month Consensus'!$CE150,'annual Consensus'!$B$4:$B$210,0),MATCH('per month Consensus'!CY$4,'annual Consensus'!$C$3:$AE$3,0))),"",INDEX('annual Consensus'!$C$4:$AE$210,MATCH('per month Consensus'!$CE150,'annual Consensus'!$B$4:$B$210,0),MATCH('per month Consensus'!CY$4,'annual Consensus'!$C$3:$AE$3,0)))</f>
        <v>0</v>
      </c>
      <c r="CZ150" s="18">
        <f>IF(ISNA(INDEX('annual Consensus'!$C$4:$AE$210,MATCH('per month Consensus'!$CE150,'annual Consensus'!$B$4:$B$210,0),MATCH('per month Consensus'!CZ$4,'annual Consensus'!$C$3:$AE$3,0))),"",INDEX('annual Consensus'!$C$4:$AE$210,MATCH('per month Consensus'!$CE150,'annual Consensus'!$B$4:$B$210,0),MATCH('per month Consensus'!CZ$4,'annual Consensus'!$C$3:$AE$3,0)))</f>
        <v>0</v>
      </c>
      <c r="DA150" s="18">
        <f>IF(ISNA(INDEX('annual Consensus'!$C$4:$AE$210,MATCH('per month Consensus'!$CE150,'annual Consensus'!$B$4:$B$210,0),MATCH('per month Consensus'!DA$4,'annual Consensus'!$C$3:$AE$3,0))),"",INDEX('annual Consensus'!$C$4:$AE$210,MATCH('per month Consensus'!$CE150,'annual Consensus'!$B$4:$B$210,0),MATCH('per month Consensus'!DA$4,'annual Consensus'!$C$3:$AE$3,0)))</f>
        <v>0</v>
      </c>
      <c r="DB150" s="18">
        <f>IF(ISNA(INDEX('annual Consensus'!$C$4:$AE$210,MATCH('per month Consensus'!$CE150,'annual Consensus'!$B$4:$B$210,0),MATCH('per month Consensus'!DB$4,'annual Consensus'!$C$3:$AE$3,0))),"",INDEX('annual Consensus'!$C$4:$AE$210,MATCH('per month Consensus'!$CE150,'annual Consensus'!$B$4:$B$210,0),MATCH('per month Consensus'!DB$4,'annual Consensus'!$C$3:$AE$3,0)))</f>
        <v>0</v>
      </c>
      <c r="DC150" s="18">
        <f>IF(ISNA(INDEX('annual Consensus'!$C$4:$AE$210,MATCH('per month Consensus'!$CE150,'annual Consensus'!$B$4:$B$210,0),MATCH('per month Consensus'!DC$4,'annual Consensus'!$C$3:$AE$3,0))),"",INDEX('annual Consensus'!$C$4:$AE$210,MATCH('per month Consensus'!$CE150,'annual Consensus'!$B$4:$B$210,0),MATCH('per month Consensus'!DC$4,'annual Consensus'!$C$3:$AE$3,0)))</f>
        <v>0</v>
      </c>
      <c r="DD150" s="18">
        <f>IF(ISNA(INDEX('annual Consensus'!$C$4:$AE$210,MATCH('per month Consensus'!$CE150,'annual Consensus'!$B$4:$B$210,0),MATCH('per month Consensus'!DD$4,'annual Consensus'!$C$3:$AE$3,0))),"",INDEX('annual Consensus'!$C$4:$AE$210,MATCH('per month Consensus'!$CE150,'annual Consensus'!$B$4:$B$210,0),MATCH('per month Consensus'!DD$4,'annual Consensus'!$C$3:$AE$3,0)))</f>
        <v>0</v>
      </c>
      <c r="DE150" s="18">
        <f>IF(ISNA(INDEX('annual Consensus'!$C$4:$AE$210,MATCH('per month Consensus'!$CE150,'annual Consensus'!$B$4:$B$210,0),MATCH('per month Consensus'!DE$4,'annual Consensus'!$C$3:$AE$3,0))),"",INDEX('annual Consensus'!$C$4:$AE$210,MATCH('per month Consensus'!$CE150,'annual Consensus'!$B$4:$B$210,0),MATCH('per month Consensus'!DE$4,'annual Consensus'!$C$3:$AE$3,0)))</f>
        <v>0</v>
      </c>
      <c r="DF150" s="18">
        <f>IF(ISNA(INDEX('annual Consensus'!$C$4:$AE$210,MATCH('per month Consensus'!$CE150,'annual Consensus'!$B$4:$B$210,0),MATCH('per month Consensus'!DF$4,'annual Consensus'!$C$3:$AE$3,0))),"",INDEX('annual Consensus'!$C$4:$AE$210,MATCH('per month Consensus'!$CE150,'annual Consensus'!$B$4:$B$210,0),MATCH('per month Consensus'!DF$4,'annual Consensus'!$C$3:$AE$3,0)))</f>
        <v>0</v>
      </c>
      <c r="DG150" s="18">
        <f>IF(ISNA(INDEX('annual Consensus'!$C$4:$AE$210,MATCH('per month Consensus'!$CE150,'annual Consensus'!$B$4:$B$210,0),MATCH('per month Consensus'!DG$4,'annual Consensus'!$C$3:$AE$3,0))),"",INDEX('annual Consensus'!$C$4:$AE$210,MATCH('per month Consensus'!$CE150,'annual Consensus'!$B$4:$B$210,0),MATCH('per month Consensus'!DG$4,'annual Consensus'!$C$3:$AE$3,0)))</f>
        <v>0</v>
      </c>
      <c r="DH150" s="18">
        <f>IF(ISNA(INDEX('annual Consensus'!$C$4:$AE$210,MATCH('per month Consensus'!$CE150,'annual Consensus'!$B$4:$B$210,0),MATCH('per month Consensus'!DH$4,'annual Consensus'!$C$3:$AE$3,0))),"",INDEX('annual Consensus'!$C$4:$AE$210,MATCH('per month Consensus'!$CE150,'annual Consensus'!$B$4:$B$210,0),MATCH('per month Consensus'!DH$4,'annual Consensus'!$C$3:$AE$3,0)))</f>
        <v>0</v>
      </c>
      <c r="DI150" s="18">
        <f>IF(ISNA(INDEX('annual Consensus'!$C$4:$AE$210,MATCH('per month Consensus'!$CE150,'annual Consensus'!$B$4:$B$210,0),MATCH('per month Consensus'!DI$4,'annual Consensus'!$C$3:$AE$3,0))),"",INDEX('annual Consensus'!$C$4:$AE$210,MATCH('per month Consensus'!$CE150,'annual Consensus'!$B$4:$B$210,0),MATCH('per month Consensus'!DI$4,'annual Consensus'!$C$3:$AE$3,0)))</f>
        <v>0</v>
      </c>
      <c r="DJ150" s="18">
        <f>IF(ISNA(INDEX('annual Consensus'!$C$4:$AE$210,MATCH('per month Consensus'!$CE150,'annual Consensus'!$B$4:$B$210,0),MATCH('per month Consensus'!DJ$4,'annual Consensus'!$C$3:$AE$3,0))),"",INDEX('annual Consensus'!$C$4:$AE$210,MATCH('per month Consensus'!$CE150,'annual Consensus'!$B$4:$B$210,0),MATCH('per month Consensus'!DJ$4,'annual Consensus'!$C$3:$AE$3,0)))</f>
        <v>0</v>
      </c>
      <c r="DK150" s="18">
        <f>IF(ISNA(INDEX('annual Consensus'!$C$4:$AE$210,MATCH('per month Consensus'!$CE150,'annual Consensus'!$B$4:$B$210,0),MATCH('per month Consensus'!DK$4,'annual Consensus'!$C$3:$AE$3,0))),"",INDEX('annual Consensus'!$C$4:$AE$210,MATCH('per month Consensus'!$CE150,'annual Consensus'!$B$4:$B$210,0),MATCH('per month Consensus'!DK$4,'annual Consensus'!$C$3:$AE$3,0)))</f>
        <v>0</v>
      </c>
      <c r="DL150" s="18">
        <f>IF(ISNA(INDEX('annual Consensus'!$C$4:$AE$210,MATCH('per month Consensus'!$CE150,'annual Consensus'!$B$4:$B$210,0),MATCH('per month Consensus'!DL$4,'annual Consensus'!$C$3:$AE$3,0))),"",INDEX('annual Consensus'!$C$4:$AE$210,MATCH('per month Consensus'!$CE150,'annual Consensus'!$B$4:$B$210,0),MATCH('per month Consensus'!DL$4,'annual Consensus'!$C$3:$AE$3,0)))</f>
        <v>0</v>
      </c>
      <c r="DM150" s="18">
        <f>IF(ISNA(INDEX('annual Consensus'!$C$4:$AE$210,MATCH('per month Consensus'!$CE150,'annual Consensus'!$B$4:$B$210,0),MATCH('per month Consensus'!DM$4,'annual Consensus'!$C$3:$AE$3,0))),"",INDEX('annual Consensus'!$C$4:$AE$210,MATCH('per month Consensus'!$CE150,'annual Consensus'!$B$4:$B$210,0),MATCH('per month Consensus'!DM$4,'annual Consensus'!$C$3:$AE$3,0)))</f>
        <v>0</v>
      </c>
      <c r="DN150" s="18">
        <f>IF(ISNA(INDEX('annual Consensus'!$C$4:$AE$210,MATCH('per month Consensus'!$CE150,'annual Consensus'!$B$4:$B$210,0),MATCH('per month Consensus'!DN$4,'annual Consensus'!$C$3:$AE$3,0))),"",INDEX('annual Consensus'!$C$4:$AE$210,MATCH('per month Consensus'!$CE150,'annual Consensus'!$B$4:$B$210,0),MATCH('per month Consensus'!DN$4,'annual Consensus'!$C$3:$AE$3,0)))</f>
        <v>0</v>
      </c>
      <c r="DO150" s="18">
        <f>IF(ISNA(INDEX('annual Consensus'!$C$4:$AE$210,MATCH('per month Consensus'!$CE150,'annual Consensus'!$B$4:$B$210,0),MATCH('per month Consensus'!DO$4,'annual Consensus'!$C$3:$AE$3,0))),"",INDEX('annual Consensus'!$C$4:$AE$210,MATCH('per month Consensus'!$CE150,'annual Consensus'!$B$4:$B$210,0),MATCH('per month Consensus'!DO$4,'annual Consensus'!$C$3:$AE$3,0)))</f>
        <v>0</v>
      </c>
      <c r="DR150" s="18">
        <f t="shared" si="70"/>
        <v>1.47906975819449</v>
      </c>
      <c r="DS150" s="18" t="str">
        <f t="shared" si="71"/>
        <v/>
      </c>
      <c r="DT150" s="18" t="str">
        <f t="shared" si="72"/>
        <v/>
      </c>
      <c r="DU150" s="18" t="str">
        <f t="shared" si="73"/>
        <v/>
      </c>
      <c r="DV150" s="18" t="str">
        <f t="shared" si="74"/>
        <v/>
      </c>
      <c r="DW150" s="18">
        <f t="shared" si="75"/>
        <v>1.5514065350326001</v>
      </c>
      <c r="DX150" s="18" t="str">
        <f t="shared" si="76"/>
        <v/>
      </c>
      <c r="DY150" s="18" t="str">
        <f t="shared" si="77"/>
        <v/>
      </c>
      <c r="DZ150" s="18" t="str">
        <f t="shared" si="78"/>
        <v/>
      </c>
      <c r="EA150" s="18" t="str">
        <f t="shared" si="79"/>
        <v/>
      </c>
      <c r="EB150" s="18" t="str">
        <f t="shared" si="80"/>
        <v/>
      </c>
      <c r="EC150" s="18" t="str">
        <f t="shared" si="81"/>
        <v/>
      </c>
      <c r="ED150" s="18" t="str">
        <f t="shared" si="82"/>
        <v/>
      </c>
      <c r="EE150" s="18" t="str">
        <f t="shared" si="83"/>
        <v/>
      </c>
      <c r="EF150" s="18" t="str">
        <f t="shared" si="84"/>
        <v/>
      </c>
      <c r="EG150" s="18" t="str">
        <f t="shared" si="85"/>
        <v/>
      </c>
      <c r="EH150" s="18" t="str">
        <f t="shared" si="86"/>
        <v/>
      </c>
      <c r="EI150" s="18" t="str">
        <f t="shared" si="87"/>
        <v/>
      </c>
      <c r="EJ150" s="18" t="str">
        <f t="shared" si="88"/>
        <v/>
      </c>
      <c r="EK150" s="18" t="str">
        <f t="shared" si="89"/>
        <v/>
      </c>
      <c r="EL150" s="18" t="str">
        <f t="shared" si="90"/>
        <v/>
      </c>
      <c r="EM150" s="18" t="str">
        <f t="shared" si="91"/>
        <v/>
      </c>
      <c r="EN150" s="18" t="str">
        <f t="shared" si="92"/>
        <v/>
      </c>
      <c r="EO150" s="18" t="str">
        <f t="shared" si="93"/>
        <v/>
      </c>
      <c r="EP150" s="18" t="str">
        <f t="shared" si="94"/>
        <v/>
      </c>
      <c r="EQ150" s="18" t="str">
        <f t="shared" si="95"/>
        <v/>
      </c>
      <c r="ER150" s="18" t="str">
        <f t="shared" si="96"/>
        <v/>
      </c>
      <c r="ES150" s="18" t="str">
        <f t="shared" si="97"/>
        <v/>
      </c>
      <c r="ET150" s="18" t="str">
        <f t="shared" si="98"/>
        <v/>
      </c>
      <c r="EV150" s="86">
        <v>40391</v>
      </c>
      <c r="EW150" s="57" t="str">
        <f>IF(ISNA(VLOOKUP('per month Consensus'!$EV150,'5y averages Consensus'!$AG$9:$AK$36,'per month Consensus'!EW$2,FALSE)),"",VLOOKUP('per month Consensus'!$EV150,'5y averages Consensus'!$AG$9:$AK$36,'per month Consensus'!EW$2,FALSE))</f>
        <v/>
      </c>
      <c r="EX150" s="58" t="str">
        <f>IF(ISNA(VLOOKUP('per month Consensus'!$EV150,'5y averages Consensus'!$AG$9:$AK$36,'per month Consensus'!EX$2,FALSE)),"",VLOOKUP('per month Consensus'!$EV150,'5y averages Consensus'!$AG$9:$AK$36,'per month Consensus'!EX$2,FALSE))</f>
        <v/>
      </c>
      <c r="EY150" s="58" t="str">
        <f>IF(ISNA(VLOOKUP('per month Consensus'!$EV150,'5y averages Consensus'!$AG$9:$AK$36,'per month Consensus'!EY$2,FALSE)),"",VLOOKUP('per month Consensus'!$EV150,'5y averages Consensus'!$AG$9:$AK$36,'per month Consensus'!EY$2,FALSE))</f>
        <v/>
      </c>
      <c r="EZ150" s="59" t="str">
        <f>IF(ISNA(VLOOKUP('per month Consensus'!$EV150,'5y averages Consensus'!$AG$9:$AK$36,'per month Consensus'!EZ$2,FALSE)),"",VLOOKUP('per month Consensus'!$EV150,'5y averages Consensus'!$AG$9:$AK$36,'per month Consensus'!EZ$2,FALSE))</f>
        <v/>
      </c>
      <c r="FB150" s="53" t="str">
        <f t="shared" si="99"/>
        <v/>
      </c>
      <c r="FC150" s="18" t="str">
        <f t="shared" si="100"/>
        <v/>
      </c>
      <c r="FD150" s="18" t="str">
        <f t="shared" si="101"/>
        <v/>
      </c>
      <c r="FE150" s="18" t="str">
        <f t="shared" si="102"/>
        <v/>
      </c>
    </row>
    <row r="151" spans="2:161" x14ac:dyDescent="0.25">
      <c r="B151" s="22">
        <v>40391</v>
      </c>
      <c r="C151" s="18">
        <f>VLOOKUP($B151,'Data Consensus annual'!$BH$9:$BN$215,'per month Consensus'!C$1,FALSE)</f>
        <v>1.47906975819449</v>
      </c>
      <c r="D151" s="18">
        <f>VLOOKUP($B151,'Data Consensus annual'!$BH$9:$BN$215,'per month Consensus'!D$1,FALSE)</f>
        <v>1.5514065350326001</v>
      </c>
      <c r="E151" s="18" t="str">
        <f>VLOOKUP($B151,'Data Consensus annual'!$BH$9:$BN$215,'per month Consensus'!E$1)</f>
        <v/>
      </c>
      <c r="F151" s="18" t="str">
        <f>VLOOKUP($B151,'Data Consensus annual'!$BH$9:$BN$215,'per month Consensus'!F$1)</f>
        <v/>
      </c>
      <c r="G151" s="18" t="str">
        <f>VLOOKUP($B151,'Data Consensus annual'!$BH$9:$BN$215,'per month Consensus'!G$1)</f>
        <v/>
      </c>
      <c r="H151" s="18" t="str">
        <f>VLOOKUP($B151,'Data Consensus annual'!$BH$9:$BN$215,'per month Consensus'!H$1)</f>
        <v/>
      </c>
      <c r="I151" s="5"/>
      <c r="J151" s="27"/>
      <c r="K151" s="5"/>
      <c r="L151" s="5"/>
      <c r="M151" s="5"/>
      <c r="N151" s="5"/>
      <c r="CE151" s="14">
        <v>40422</v>
      </c>
      <c r="CF151" s="18">
        <f>IF(ISNA(VLOOKUP($CE151,'quarters Consensus'!$FV$9:$GC$60,'per month Consensus'!J$1,FALSE)),"",VLOOKUP($CE151,'quarters Consensus'!$FV$9:$GC$60,'per month Consensus'!J$1,FALSE))</f>
        <v>1.8</v>
      </c>
      <c r="CG151" s="18">
        <f>IF(ISNA(VLOOKUP($CE151,'quarters Consensus'!$FV$9:$GC$60,'per month Consensus'!K$1,FALSE)),"",VLOOKUP($CE151,'quarters Consensus'!$FV$9:$GC$60,'per month Consensus'!K$1,FALSE))</f>
        <v>1.7</v>
      </c>
      <c r="CH151" s="18">
        <f>IF(ISNA(VLOOKUP($CE151,'quarters Consensus'!$FV$9:$GC$60,'per month Consensus'!L$1,FALSE)),"",VLOOKUP($CE151,'quarters Consensus'!$FV$9:$GC$60,'per month Consensus'!L$1,FALSE))</f>
        <v>1.5</v>
      </c>
      <c r="CI151" s="18">
        <f>IF(ISNA(VLOOKUP($CE151,'quarters Consensus'!$FV$9:$GC$60,'per month Consensus'!M$1,FALSE)),"",VLOOKUP($CE151,'quarters Consensus'!$FV$9:$GC$60,'per month Consensus'!M$1,FALSE))</f>
        <v>1.5</v>
      </c>
      <c r="CJ151" s="18">
        <f>IF(ISNA(VLOOKUP($CE151,'quarters Consensus'!$FV$9:$GC$60,'per month Consensus'!N$1,FALSE)),"",VLOOKUP($CE151,'quarters Consensus'!$FV$9:$GC$60,'per month Consensus'!N$1,FALSE))</f>
        <v>1.5</v>
      </c>
      <c r="CK151" s="18">
        <f>IF(ISNA(VLOOKUP($CE151,'quarters Consensus'!$FV$9:$GC$60,'per month Consensus'!O$1,FALSE)),"",VLOOKUP($CE151,'quarters Consensus'!$FV$9:$GC$60,'per month Consensus'!O$1,FALSE))</f>
        <v>1.4</v>
      </c>
      <c r="CL151" s="18">
        <f>IF(ISNA(VLOOKUP($CE151,'quarters Consensus'!$FV$9:$GC$60,'per month Consensus'!P$1,FALSE)),"",VLOOKUP($CE151,'quarters Consensus'!$FV$9:$GC$60,'per month Consensus'!P$1,FALSE))</f>
        <v>1.5</v>
      </c>
      <c r="CM151" s="18">
        <f>IF(ISNA(INDEX('annual Consensus'!$C$4:$AE$210,MATCH('per month Consensus'!$CE151,'annual Consensus'!$B$4:$B$210,0),MATCH('per month Consensus'!CM$4,'annual Consensus'!$C$3:$AE$3,0))),"",INDEX('annual Consensus'!$C$4:$AE$210,MATCH('per month Consensus'!$CE151,'annual Consensus'!$B$4:$B$210,0),MATCH('per month Consensus'!CM$4,'annual Consensus'!$C$3:$AE$3,0)))</f>
        <v>1.5103351871912301</v>
      </c>
      <c r="CN151" s="18">
        <f>IF(ISNA(INDEX('annual Consensus'!$C$4:$AE$210,MATCH('per month Consensus'!$CE151,'annual Consensus'!$B$4:$B$210,0),MATCH('per month Consensus'!CN$4,'annual Consensus'!$C$3:$AE$3,0))),"",INDEX('annual Consensus'!$C$4:$AE$210,MATCH('per month Consensus'!$CE151,'annual Consensus'!$B$4:$B$210,0),MATCH('per month Consensus'!CN$4,'annual Consensus'!$C$3:$AE$3,0)))</f>
        <v>0</v>
      </c>
      <c r="CO151" s="18">
        <f>IF(ISNA(INDEX('annual Consensus'!$C$4:$AE$210,MATCH('per month Consensus'!$CE151,'annual Consensus'!$B$4:$B$210,0),MATCH('per month Consensus'!CO$4,'annual Consensus'!$C$3:$AE$3,0))),"",INDEX('annual Consensus'!$C$4:$AE$210,MATCH('per month Consensus'!$CE151,'annual Consensus'!$B$4:$B$210,0),MATCH('per month Consensus'!CO$4,'annual Consensus'!$C$3:$AE$3,0)))</f>
        <v>0</v>
      </c>
      <c r="CP151" s="18">
        <f>IF(ISNA(INDEX('annual Consensus'!$C$4:$AE$210,MATCH('per month Consensus'!$CE151,'annual Consensus'!$B$4:$B$210,0),MATCH('per month Consensus'!CP$4,'annual Consensus'!$C$3:$AE$3,0))),"",INDEX('annual Consensus'!$C$4:$AE$210,MATCH('per month Consensus'!$CE151,'annual Consensus'!$B$4:$B$210,0),MATCH('per month Consensus'!CP$4,'annual Consensus'!$C$3:$AE$3,0)))</f>
        <v>0</v>
      </c>
      <c r="CQ151" s="18">
        <f>IF(ISNA(INDEX('annual Consensus'!$C$4:$AE$210,MATCH('per month Consensus'!$CE151,'annual Consensus'!$B$4:$B$210,0),MATCH('per month Consensus'!CQ$4,'annual Consensus'!$C$3:$AE$3,0))),"",INDEX('annual Consensus'!$C$4:$AE$210,MATCH('per month Consensus'!$CE151,'annual Consensus'!$B$4:$B$210,0),MATCH('per month Consensus'!CQ$4,'annual Consensus'!$C$3:$AE$3,0)))</f>
        <v>1.5655969319586602</v>
      </c>
      <c r="CR151" s="18">
        <f>IF(ISNA(INDEX('annual Consensus'!$C$4:$AE$210,MATCH('per month Consensus'!$CE151,'annual Consensus'!$B$4:$B$210,0),MATCH('per month Consensus'!CR$4,'annual Consensus'!$C$3:$AE$3,0))),"",INDEX('annual Consensus'!$C$4:$AE$210,MATCH('per month Consensus'!$CE151,'annual Consensus'!$B$4:$B$210,0),MATCH('per month Consensus'!CR$4,'annual Consensus'!$C$3:$AE$3,0)))</f>
        <v>0</v>
      </c>
      <c r="CS151" s="18">
        <f>IF(ISNA(INDEX('annual Consensus'!$C$4:$AE$210,MATCH('per month Consensus'!$CE151,'annual Consensus'!$B$4:$B$210,0),MATCH('per month Consensus'!CS$4,'annual Consensus'!$C$3:$AE$3,0))),"",INDEX('annual Consensus'!$C$4:$AE$210,MATCH('per month Consensus'!$CE151,'annual Consensus'!$B$4:$B$210,0),MATCH('per month Consensus'!CS$4,'annual Consensus'!$C$3:$AE$3,0)))</f>
        <v>0</v>
      </c>
      <c r="CT151" s="18">
        <f>IF(ISNA(INDEX('annual Consensus'!$C$4:$AE$210,MATCH('per month Consensus'!$CE151,'annual Consensus'!$B$4:$B$210,0),MATCH('per month Consensus'!CT$4,'annual Consensus'!$C$3:$AE$3,0))),"",INDEX('annual Consensus'!$C$4:$AE$210,MATCH('per month Consensus'!$CE151,'annual Consensus'!$B$4:$B$210,0),MATCH('per month Consensus'!CT$4,'annual Consensus'!$C$3:$AE$3,0)))</f>
        <v>0</v>
      </c>
      <c r="CU151" s="18">
        <f>IF(ISNA(INDEX('annual Consensus'!$C$4:$AE$210,MATCH('per month Consensus'!$CE151,'annual Consensus'!$B$4:$B$210,0),MATCH('per month Consensus'!CU$4,'annual Consensus'!$C$3:$AE$3,0))),"",INDEX('annual Consensus'!$C$4:$AE$210,MATCH('per month Consensus'!$CE151,'annual Consensus'!$B$4:$B$210,0),MATCH('per month Consensus'!CU$4,'annual Consensus'!$C$3:$AE$3,0)))</f>
        <v>0</v>
      </c>
      <c r="CV151" s="18">
        <f>IF(ISNA(INDEX('annual Consensus'!$C$4:$AE$210,MATCH('per month Consensus'!$CE151,'annual Consensus'!$B$4:$B$210,0),MATCH('per month Consensus'!CV$4,'annual Consensus'!$C$3:$AE$3,0))),"",INDEX('annual Consensus'!$C$4:$AE$210,MATCH('per month Consensus'!$CE151,'annual Consensus'!$B$4:$B$210,0),MATCH('per month Consensus'!CV$4,'annual Consensus'!$C$3:$AE$3,0)))</f>
        <v>0</v>
      </c>
      <c r="CW151" s="18">
        <f>IF(ISNA(INDEX('annual Consensus'!$C$4:$AE$210,MATCH('per month Consensus'!$CE151,'annual Consensus'!$B$4:$B$210,0),MATCH('per month Consensus'!CW$4,'annual Consensus'!$C$3:$AE$3,0))),"",INDEX('annual Consensus'!$C$4:$AE$210,MATCH('per month Consensus'!$CE151,'annual Consensus'!$B$4:$B$210,0),MATCH('per month Consensus'!CW$4,'annual Consensus'!$C$3:$AE$3,0)))</f>
        <v>0</v>
      </c>
      <c r="CX151" s="18">
        <f>IF(ISNA(INDEX('annual Consensus'!$C$4:$AE$210,MATCH('per month Consensus'!$CE151,'annual Consensus'!$B$4:$B$210,0),MATCH('per month Consensus'!CX$4,'annual Consensus'!$C$3:$AE$3,0))),"",INDEX('annual Consensus'!$C$4:$AE$210,MATCH('per month Consensus'!$CE151,'annual Consensus'!$B$4:$B$210,0),MATCH('per month Consensus'!CX$4,'annual Consensus'!$C$3:$AE$3,0)))</f>
        <v>0</v>
      </c>
      <c r="CY151" s="18">
        <f>IF(ISNA(INDEX('annual Consensus'!$C$4:$AE$210,MATCH('per month Consensus'!$CE151,'annual Consensus'!$B$4:$B$210,0),MATCH('per month Consensus'!CY$4,'annual Consensus'!$C$3:$AE$3,0))),"",INDEX('annual Consensus'!$C$4:$AE$210,MATCH('per month Consensus'!$CE151,'annual Consensus'!$B$4:$B$210,0),MATCH('per month Consensus'!CY$4,'annual Consensus'!$C$3:$AE$3,0)))</f>
        <v>0</v>
      </c>
      <c r="CZ151" s="18">
        <f>IF(ISNA(INDEX('annual Consensus'!$C$4:$AE$210,MATCH('per month Consensus'!$CE151,'annual Consensus'!$B$4:$B$210,0),MATCH('per month Consensus'!CZ$4,'annual Consensus'!$C$3:$AE$3,0))),"",INDEX('annual Consensus'!$C$4:$AE$210,MATCH('per month Consensus'!$CE151,'annual Consensus'!$B$4:$B$210,0),MATCH('per month Consensus'!CZ$4,'annual Consensus'!$C$3:$AE$3,0)))</f>
        <v>0</v>
      </c>
      <c r="DA151" s="18">
        <f>IF(ISNA(INDEX('annual Consensus'!$C$4:$AE$210,MATCH('per month Consensus'!$CE151,'annual Consensus'!$B$4:$B$210,0),MATCH('per month Consensus'!DA$4,'annual Consensus'!$C$3:$AE$3,0))),"",INDEX('annual Consensus'!$C$4:$AE$210,MATCH('per month Consensus'!$CE151,'annual Consensus'!$B$4:$B$210,0),MATCH('per month Consensus'!DA$4,'annual Consensus'!$C$3:$AE$3,0)))</f>
        <v>0</v>
      </c>
      <c r="DB151" s="18">
        <f>IF(ISNA(INDEX('annual Consensus'!$C$4:$AE$210,MATCH('per month Consensus'!$CE151,'annual Consensus'!$B$4:$B$210,0),MATCH('per month Consensus'!DB$4,'annual Consensus'!$C$3:$AE$3,0))),"",INDEX('annual Consensus'!$C$4:$AE$210,MATCH('per month Consensus'!$CE151,'annual Consensus'!$B$4:$B$210,0),MATCH('per month Consensus'!DB$4,'annual Consensus'!$C$3:$AE$3,0)))</f>
        <v>0</v>
      </c>
      <c r="DC151" s="18">
        <f>IF(ISNA(INDEX('annual Consensus'!$C$4:$AE$210,MATCH('per month Consensus'!$CE151,'annual Consensus'!$B$4:$B$210,0),MATCH('per month Consensus'!DC$4,'annual Consensus'!$C$3:$AE$3,0))),"",INDEX('annual Consensus'!$C$4:$AE$210,MATCH('per month Consensus'!$CE151,'annual Consensus'!$B$4:$B$210,0),MATCH('per month Consensus'!DC$4,'annual Consensus'!$C$3:$AE$3,0)))</f>
        <v>0</v>
      </c>
      <c r="DD151" s="18">
        <f>IF(ISNA(INDEX('annual Consensus'!$C$4:$AE$210,MATCH('per month Consensus'!$CE151,'annual Consensus'!$B$4:$B$210,0),MATCH('per month Consensus'!DD$4,'annual Consensus'!$C$3:$AE$3,0))),"",INDEX('annual Consensus'!$C$4:$AE$210,MATCH('per month Consensus'!$CE151,'annual Consensus'!$B$4:$B$210,0),MATCH('per month Consensus'!DD$4,'annual Consensus'!$C$3:$AE$3,0)))</f>
        <v>0</v>
      </c>
      <c r="DE151" s="18">
        <f>IF(ISNA(INDEX('annual Consensus'!$C$4:$AE$210,MATCH('per month Consensus'!$CE151,'annual Consensus'!$B$4:$B$210,0),MATCH('per month Consensus'!DE$4,'annual Consensus'!$C$3:$AE$3,0))),"",INDEX('annual Consensus'!$C$4:$AE$210,MATCH('per month Consensus'!$CE151,'annual Consensus'!$B$4:$B$210,0),MATCH('per month Consensus'!DE$4,'annual Consensus'!$C$3:$AE$3,0)))</f>
        <v>0</v>
      </c>
      <c r="DF151" s="18">
        <f>IF(ISNA(INDEX('annual Consensus'!$C$4:$AE$210,MATCH('per month Consensus'!$CE151,'annual Consensus'!$B$4:$B$210,0),MATCH('per month Consensus'!DF$4,'annual Consensus'!$C$3:$AE$3,0))),"",INDEX('annual Consensus'!$C$4:$AE$210,MATCH('per month Consensus'!$CE151,'annual Consensus'!$B$4:$B$210,0),MATCH('per month Consensus'!DF$4,'annual Consensus'!$C$3:$AE$3,0)))</f>
        <v>0</v>
      </c>
      <c r="DG151" s="18">
        <f>IF(ISNA(INDEX('annual Consensus'!$C$4:$AE$210,MATCH('per month Consensus'!$CE151,'annual Consensus'!$B$4:$B$210,0),MATCH('per month Consensus'!DG$4,'annual Consensus'!$C$3:$AE$3,0))),"",INDEX('annual Consensus'!$C$4:$AE$210,MATCH('per month Consensus'!$CE151,'annual Consensus'!$B$4:$B$210,0),MATCH('per month Consensus'!DG$4,'annual Consensus'!$C$3:$AE$3,0)))</f>
        <v>0</v>
      </c>
      <c r="DH151" s="18">
        <f>IF(ISNA(INDEX('annual Consensus'!$C$4:$AE$210,MATCH('per month Consensus'!$CE151,'annual Consensus'!$B$4:$B$210,0),MATCH('per month Consensus'!DH$4,'annual Consensus'!$C$3:$AE$3,0))),"",INDEX('annual Consensus'!$C$4:$AE$210,MATCH('per month Consensus'!$CE151,'annual Consensus'!$B$4:$B$210,0),MATCH('per month Consensus'!DH$4,'annual Consensus'!$C$3:$AE$3,0)))</f>
        <v>0</v>
      </c>
      <c r="DI151" s="18">
        <f>IF(ISNA(INDEX('annual Consensus'!$C$4:$AE$210,MATCH('per month Consensus'!$CE151,'annual Consensus'!$B$4:$B$210,0),MATCH('per month Consensus'!DI$4,'annual Consensus'!$C$3:$AE$3,0))),"",INDEX('annual Consensus'!$C$4:$AE$210,MATCH('per month Consensus'!$CE151,'annual Consensus'!$B$4:$B$210,0),MATCH('per month Consensus'!DI$4,'annual Consensus'!$C$3:$AE$3,0)))</f>
        <v>0</v>
      </c>
      <c r="DJ151" s="18">
        <f>IF(ISNA(INDEX('annual Consensus'!$C$4:$AE$210,MATCH('per month Consensus'!$CE151,'annual Consensus'!$B$4:$B$210,0),MATCH('per month Consensus'!DJ$4,'annual Consensus'!$C$3:$AE$3,0))),"",INDEX('annual Consensus'!$C$4:$AE$210,MATCH('per month Consensus'!$CE151,'annual Consensus'!$B$4:$B$210,0),MATCH('per month Consensus'!DJ$4,'annual Consensus'!$C$3:$AE$3,0)))</f>
        <v>0</v>
      </c>
      <c r="DK151" s="18">
        <f>IF(ISNA(INDEX('annual Consensus'!$C$4:$AE$210,MATCH('per month Consensus'!$CE151,'annual Consensus'!$B$4:$B$210,0),MATCH('per month Consensus'!DK$4,'annual Consensus'!$C$3:$AE$3,0))),"",INDEX('annual Consensus'!$C$4:$AE$210,MATCH('per month Consensus'!$CE151,'annual Consensus'!$B$4:$B$210,0),MATCH('per month Consensus'!DK$4,'annual Consensus'!$C$3:$AE$3,0)))</f>
        <v>0</v>
      </c>
      <c r="DL151" s="18">
        <f>IF(ISNA(INDEX('annual Consensus'!$C$4:$AE$210,MATCH('per month Consensus'!$CE151,'annual Consensus'!$B$4:$B$210,0),MATCH('per month Consensus'!DL$4,'annual Consensus'!$C$3:$AE$3,0))),"",INDEX('annual Consensus'!$C$4:$AE$210,MATCH('per month Consensus'!$CE151,'annual Consensus'!$B$4:$B$210,0),MATCH('per month Consensus'!DL$4,'annual Consensus'!$C$3:$AE$3,0)))</f>
        <v>0</v>
      </c>
      <c r="DM151" s="18">
        <f>IF(ISNA(INDEX('annual Consensus'!$C$4:$AE$210,MATCH('per month Consensus'!$CE151,'annual Consensus'!$B$4:$B$210,0),MATCH('per month Consensus'!DM$4,'annual Consensus'!$C$3:$AE$3,0))),"",INDEX('annual Consensus'!$C$4:$AE$210,MATCH('per month Consensus'!$CE151,'annual Consensus'!$B$4:$B$210,0),MATCH('per month Consensus'!DM$4,'annual Consensus'!$C$3:$AE$3,0)))</f>
        <v>0</v>
      </c>
      <c r="DN151" s="18">
        <f>IF(ISNA(INDEX('annual Consensus'!$C$4:$AE$210,MATCH('per month Consensus'!$CE151,'annual Consensus'!$B$4:$B$210,0),MATCH('per month Consensus'!DN$4,'annual Consensus'!$C$3:$AE$3,0))),"",INDEX('annual Consensus'!$C$4:$AE$210,MATCH('per month Consensus'!$CE151,'annual Consensus'!$B$4:$B$210,0),MATCH('per month Consensus'!DN$4,'annual Consensus'!$C$3:$AE$3,0)))</f>
        <v>0</v>
      </c>
      <c r="DO151" s="18">
        <f>IF(ISNA(INDEX('annual Consensus'!$C$4:$AE$210,MATCH('per month Consensus'!$CE151,'annual Consensus'!$B$4:$B$210,0),MATCH('per month Consensus'!DO$4,'annual Consensus'!$C$3:$AE$3,0))),"",INDEX('annual Consensus'!$C$4:$AE$210,MATCH('per month Consensus'!$CE151,'annual Consensus'!$B$4:$B$210,0),MATCH('per month Consensus'!DO$4,'annual Consensus'!$C$3:$AE$3,0)))</f>
        <v>0</v>
      </c>
      <c r="DR151" s="18">
        <f t="shared" si="70"/>
        <v>1.5103351871912301</v>
      </c>
      <c r="DS151" s="18" t="str">
        <f t="shared" si="71"/>
        <v/>
      </c>
      <c r="DT151" s="18" t="str">
        <f t="shared" si="72"/>
        <v/>
      </c>
      <c r="DU151" s="18" t="str">
        <f t="shared" si="73"/>
        <v/>
      </c>
      <c r="DV151" s="18">
        <f t="shared" si="74"/>
        <v>1.5655969319586602</v>
      </c>
      <c r="DW151" s="18" t="str">
        <f t="shared" si="75"/>
        <v/>
      </c>
      <c r="DX151" s="18" t="str">
        <f t="shared" si="76"/>
        <v/>
      </c>
      <c r="DY151" s="18" t="str">
        <f t="shared" si="77"/>
        <v/>
      </c>
      <c r="DZ151" s="18" t="str">
        <f t="shared" si="78"/>
        <v/>
      </c>
      <c r="EA151" s="18" t="str">
        <f t="shared" si="79"/>
        <v/>
      </c>
      <c r="EB151" s="18" t="str">
        <f t="shared" si="80"/>
        <v/>
      </c>
      <c r="EC151" s="18" t="str">
        <f t="shared" si="81"/>
        <v/>
      </c>
      <c r="ED151" s="18" t="str">
        <f t="shared" si="82"/>
        <v/>
      </c>
      <c r="EE151" s="18" t="str">
        <f t="shared" si="83"/>
        <v/>
      </c>
      <c r="EF151" s="18" t="str">
        <f t="shared" si="84"/>
        <v/>
      </c>
      <c r="EG151" s="18" t="str">
        <f t="shared" si="85"/>
        <v/>
      </c>
      <c r="EH151" s="18" t="str">
        <f t="shared" si="86"/>
        <v/>
      </c>
      <c r="EI151" s="18" t="str">
        <f t="shared" si="87"/>
        <v/>
      </c>
      <c r="EJ151" s="18" t="str">
        <f t="shared" si="88"/>
        <v/>
      </c>
      <c r="EK151" s="18" t="str">
        <f t="shared" si="89"/>
        <v/>
      </c>
      <c r="EL151" s="18" t="str">
        <f t="shared" si="90"/>
        <v/>
      </c>
      <c r="EM151" s="18" t="str">
        <f t="shared" si="91"/>
        <v/>
      </c>
      <c r="EN151" s="18" t="str">
        <f t="shared" si="92"/>
        <v/>
      </c>
      <c r="EO151" s="18" t="str">
        <f t="shared" si="93"/>
        <v/>
      </c>
      <c r="EP151" s="18" t="str">
        <f t="shared" si="94"/>
        <v/>
      </c>
      <c r="EQ151" s="18" t="str">
        <f t="shared" si="95"/>
        <v/>
      </c>
      <c r="ER151" s="18" t="str">
        <f t="shared" si="96"/>
        <v/>
      </c>
      <c r="ES151" s="18" t="str">
        <f t="shared" si="97"/>
        <v/>
      </c>
      <c r="ET151" s="18" t="str">
        <f t="shared" si="98"/>
        <v/>
      </c>
      <c r="EV151" s="86">
        <v>40422</v>
      </c>
      <c r="EW151" s="57" t="str">
        <f>IF(ISNA(VLOOKUP('per month Consensus'!$EV151,'5y averages Consensus'!$AG$9:$AK$36,'per month Consensus'!EW$2,FALSE)),"",VLOOKUP('per month Consensus'!$EV151,'5y averages Consensus'!$AG$9:$AK$36,'per month Consensus'!EW$2,FALSE))</f>
        <v/>
      </c>
      <c r="EX151" s="58" t="str">
        <f>IF(ISNA(VLOOKUP('per month Consensus'!$EV151,'5y averages Consensus'!$AG$9:$AK$36,'per month Consensus'!EX$2,FALSE)),"",VLOOKUP('per month Consensus'!$EV151,'5y averages Consensus'!$AG$9:$AK$36,'per month Consensus'!EX$2,FALSE))</f>
        <v/>
      </c>
      <c r="EY151" s="58" t="str">
        <f>IF(ISNA(VLOOKUP('per month Consensus'!$EV151,'5y averages Consensus'!$AG$9:$AK$36,'per month Consensus'!EY$2,FALSE)),"",VLOOKUP('per month Consensus'!$EV151,'5y averages Consensus'!$AG$9:$AK$36,'per month Consensus'!EY$2,FALSE))</f>
        <v/>
      </c>
      <c r="EZ151" s="59" t="str">
        <f>IF(ISNA(VLOOKUP('per month Consensus'!$EV151,'5y averages Consensus'!$AG$9:$AK$36,'per month Consensus'!EZ$2,FALSE)),"",VLOOKUP('per month Consensus'!$EV151,'5y averages Consensus'!$AG$9:$AK$36,'per month Consensus'!EZ$2,FALSE))</f>
        <v/>
      </c>
      <c r="FB151" s="53" t="str">
        <f t="shared" si="99"/>
        <v/>
      </c>
      <c r="FC151" s="18" t="str">
        <f t="shared" si="100"/>
        <v/>
      </c>
      <c r="FD151" s="18" t="str">
        <f t="shared" si="101"/>
        <v/>
      </c>
      <c r="FE151" s="18" t="str">
        <f t="shared" si="102"/>
        <v/>
      </c>
    </row>
    <row r="152" spans="2:161" x14ac:dyDescent="0.25">
      <c r="B152" s="22">
        <v>40756</v>
      </c>
      <c r="C152" s="18">
        <f>VLOOKUP($B152,'Data Consensus annual'!$BH$9:$BN$215,'per month Consensus'!C$1,FALSE)</f>
        <v>2.6073368560083199</v>
      </c>
      <c r="D152" s="18">
        <f>VLOOKUP($B152,'Data Consensus annual'!$BH$9:$BN$215,'per month Consensus'!D$1,FALSE)</f>
        <v>1.89654475851467</v>
      </c>
      <c r="E152" s="18" t="str">
        <f>VLOOKUP($B152,'Data Consensus annual'!$BH$9:$BN$215,'per month Consensus'!E$1)</f>
        <v/>
      </c>
      <c r="F152" s="18" t="str">
        <f>VLOOKUP($B152,'Data Consensus annual'!$BH$9:$BN$215,'per month Consensus'!F$1)</f>
        <v/>
      </c>
      <c r="G152" s="18" t="str">
        <f>VLOOKUP($B152,'Data Consensus annual'!$BH$9:$BN$215,'per month Consensus'!G$1)</f>
        <v/>
      </c>
      <c r="H152" s="18" t="str">
        <f>VLOOKUP($B152,'Data Consensus annual'!$BH$9:$BN$215,'per month Consensus'!H$1)</f>
        <v/>
      </c>
      <c r="I152" s="5"/>
      <c r="J152" s="27"/>
      <c r="K152" s="5"/>
      <c r="L152" s="5"/>
      <c r="M152" s="5"/>
      <c r="N152" s="5"/>
      <c r="CE152" s="14">
        <v>40452</v>
      </c>
      <c r="CF152" s="18" t="str">
        <f>IF(ISNA(VLOOKUP($CE152,'quarters Consensus'!$FV$9:$GC$60,'per month Consensus'!J$1,FALSE)),"",VLOOKUP($CE152,'quarters Consensus'!$FV$9:$GC$60,'per month Consensus'!J$1,FALSE))</f>
        <v/>
      </c>
      <c r="CG152" s="18" t="str">
        <f>IF(ISNA(VLOOKUP($CE152,'quarters Consensus'!$FV$9:$GC$60,'per month Consensus'!K$1,FALSE)),"",VLOOKUP($CE152,'quarters Consensus'!$FV$9:$GC$60,'per month Consensus'!K$1,FALSE))</f>
        <v/>
      </c>
      <c r="CH152" s="18" t="str">
        <f>IF(ISNA(VLOOKUP($CE152,'quarters Consensus'!$FV$9:$GC$60,'per month Consensus'!L$1,FALSE)),"",VLOOKUP($CE152,'quarters Consensus'!$FV$9:$GC$60,'per month Consensus'!L$1,FALSE))</f>
        <v/>
      </c>
      <c r="CI152" s="18" t="str">
        <f>IF(ISNA(VLOOKUP($CE152,'quarters Consensus'!$FV$9:$GC$60,'per month Consensus'!M$1,FALSE)),"",VLOOKUP($CE152,'quarters Consensus'!$FV$9:$GC$60,'per month Consensus'!M$1,FALSE))</f>
        <v/>
      </c>
      <c r="CJ152" s="18" t="str">
        <f>IF(ISNA(VLOOKUP($CE152,'quarters Consensus'!$FV$9:$GC$60,'per month Consensus'!N$1,FALSE)),"",VLOOKUP($CE152,'quarters Consensus'!$FV$9:$GC$60,'per month Consensus'!N$1,FALSE))</f>
        <v/>
      </c>
      <c r="CK152" s="18" t="str">
        <f>IF(ISNA(VLOOKUP($CE152,'quarters Consensus'!$FV$9:$GC$60,'per month Consensus'!O$1,FALSE)),"",VLOOKUP($CE152,'quarters Consensus'!$FV$9:$GC$60,'per month Consensus'!O$1,FALSE))</f>
        <v/>
      </c>
      <c r="CL152" s="18" t="str">
        <f>IF(ISNA(VLOOKUP($CE152,'quarters Consensus'!$FV$9:$GC$60,'per month Consensus'!P$1,FALSE)),"",VLOOKUP($CE152,'quarters Consensus'!$FV$9:$GC$60,'per month Consensus'!P$1,FALSE))</f>
        <v/>
      </c>
      <c r="CM152" s="18">
        <f>IF(ISNA(INDEX('annual Consensus'!$C$4:$AE$210,MATCH('per month Consensus'!$CE152,'annual Consensus'!$B$4:$B$210,0),MATCH('per month Consensus'!CM$4,'annual Consensus'!$C$3:$AE$3,0))),"",INDEX('annual Consensus'!$C$4:$AE$210,MATCH('per month Consensus'!$CE152,'annual Consensus'!$B$4:$B$210,0),MATCH('per month Consensus'!CM$4,'annual Consensus'!$C$3:$AE$3,0)))</f>
        <v>1.527542352642123</v>
      </c>
      <c r="CN152" s="18">
        <f>IF(ISNA(INDEX('annual Consensus'!$C$4:$AE$210,MATCH('per month Consensus'!$CE152,'annual Consensus'!$B$4:$B$210,0),MATCH('per month Consensus'!CN$4,'annual Consensus'!$C$3:$AE$3,0))),"",INDEX('annual Consensus'!$C$4:$AE$210,MATCH('per month Consensus'!$CE152,'annual Consensus'!$B$4:$B$210,0),MATCH('per month Consensus'!CN$4,'annual Consensus'!$C$3:$AE$3,0)))</f>
        <v>0</v>
      </c>
      <c r="CO152" s="18">
        <f>IF(ISNA(INDEX('annual Consensus'!$C$4:$AE$210,MATCH('per month Consensus'!$CE152,'annual Consensus'!$B$4:$B$210,0),MATCH('per month Consensus'!CO$4,'annual Consensus'!$C$3:$AE$3,0))),"",INDEX('annual Consensus'!$C$4:$AE$210,MATCH('per month Consensus'!$CE152,'annual Consensus'!$B$4:$B$210,0),MATCH('per month Consensus'!CO$4,'annual Consensus'!$C$3:$AE$3,0)))</f>
        <v>0</v>
      </c>
      <c r="CP152" s="18">
        <f>IF(ISNA(INDEX('annual Consensus'!$C$4:$AE$210,MATCH('per month Consensus'!$CE152,'annual Consensus'!$B$4:$B$210,0),MATCH('per month Consensus'!CP$4,'annual Consensus'!$C$3:$AE$3,0))),"",INDEX('annual Consensus'!$C$4:$AE$210,MATCH('per month Consensus'!$CE152,'annual Consensus'!$B$4:$B$210,0),MATCH('per month Consensus'!CP$4,'annual Consensus'!$C$3:$AE$3,0)))</f>
        <v>1.5512588899067969</v>
      </c>
      <c r="CQ152" s="18">
        <f>IF(ISNA(INDEX('annual Consensus'!$C$4:$AE$210,MATCH('per month Consensus'!$CE152,'annual Consensus'!$B$4:$B$210,0),MATCH('per month Consensus'!CQ$4,'annual Consensus'!$C$3:$AE$3,0))),"",INDEX('annual Consensus'!$C$4:$AE$210,MATCH('per month Consensus'!$CE152,'annual Consensus'!$B$4:$B$210,0),MATCH('per month Consensus'!CQ$4,'annual Consensus'!$C$3:$AE$3,0)))</f>
        <v>0</v>
      </c>
      <c r="CR152" s="18">
        <f>IF(ISNA(INDEX('annual Consensus'!$C$4:$AE$210,MATCH('per month Consensus'!$CE152,'annual Consensus'!$B$4:$B$210,0),MATCH('per month Consensus'!CR$4,'annual Consensus'!$C$3:$AE$3,0))),"",INDEX('annual Consensus'!$C$4:$AE$210,MATCH('per month Consensus'!$CE152,'annual Consensus'!$B$4:$B$210,0),MATCH('per month Consensus'!CR$4,'annual Consensus'!$C$3:$AE$3,0)))</f>
        <v>0</v>
      </c>
      <c r="CS152" s="18">
        <f>IF(ISNA(INDEX('annual Consensus'!$C$4:$AE$210,MATCH('per month Consensus'!$CE152,'annual Consensus'!$B$4:$B$210,0),MATCH('per month Consensus'!CS$4,'annual Consensus'!$C$3:$AE$3,0))),"",INDEX('annual Consensus'!$C$4:$AE$210,MATCH('per month Consensus'!$CE152,'annual Consensus'!$B$4:$B$210,0),MATCH('per month Consensus'!CS$4,'annual Consensus'!$C$3:$AE$3,0)))</f>
        <v>0</v>
      </c>
      <c r="CT152" s="18">
        <f>IF(ISNA(INDEX('annual Consensus'!$C$4:$AE$210,MATCH('per month Consensus'!$CE152,'annual Consensus'!$B$4:$B$210,0),MATCH('per month Consensus'!CT$4,'annual Consensus'!$C$3:$AE$3,0))),"",INDEX('annual Consensus'!$C$4:$AE$210,MATCH('per month Consensus'!$CE152,'annual Consensus'!$B$4:$B$210,0),MATCH('per month Consensus'!CT$4,'annual Consensus'!$C$3:$AE$3,0)))</f>
        <v>0</v>
      </c>
      <c r="CU152" s="18">
        <f>IF(ISNA(INDEX('annual Consensus'!$C$4:$AE$210,MATCH('per month Consensus'!$CE152,'annual Consensus'!$B$4:$B$210,0),MATCH('per month Consensus'!CU$4,'annual Consensus'!$C$3:$AE$3,0))),"",INDEX('annual Consensus'!$C$4:$AE$210,MATCH('per month Consensus'!$CE152,'annual Consensus'!$B$4:$B$210,0),MATCH('per month Consensus'!CU$4,'annual Consensus'!$C$3:$AE$3,0)))</f>
        <v>0</v>
      </c>
      <c r="CV152" s="18">
        <f>IF(ISNA(INDEX('annual Consensus'!$C$4:$AE$210,MATCH('per month Consensus'!$CE152,'annual Consensus'!$B$4:$B$210,0),MATCH('per month Consensus'!CV$4,'annual Consensus'!$C$3:$AE$3,0))),"",INDEX('annual Consensus'!$C$4:$AE$210,MATCH('per month Consensus'!$CE152,'annual Consensus'!$B$4:$B$210,0),MATCH('per month Consensus'!CV$4,'annual Consensus'!$C$3:$AE$3,0)))</f>
        <v>0</v>
      </c>
      <c r="CW152" s="18">
        <f>IF(ISNA(INDEX('annual Consensus'!$C$4:$AE$210,MATCH('per month Consensus'!$CE152,'annual Consensus'!$B$4:$B$210,0),MATCH('per month Consensus'!CW$4,'annual Consensus'!$C$3:$AE$3,0))),"",INDEX('annual Consensus'!$C$4:$AE$210,MATCH('per month Consensus'!$CE152,'annual Consensus'!$B$4:$B$210,0),MATCH('per month Consensus'!CW$4,'annual Consensus'!$C$3:$AE$3,0)))</f>
        <v>0</v>
      </c>
      <c r="CX152" s="18">
        <f>IF(ISNA(INDEX('annual Consensus'!$C$4:$AE$210,MATCH('per month Consensus'!$CE152,'annual Consensus'!$B$4:$B$210,0),MATCH('per month Consensus'!CX$4,'annual Consensus'!$C$3:$AE$3,0))),"",INDEX('annual Consensus'!$C$4:$AE$210,MATCH('per month Consensus'!$CE152,'annual Consensus'!$B$4:$B$210,0),MATCH('per month Consensus'!CX$4,'annual Consensus'!$C$3:$AE$3,0)))</f>
        <v>0</v>
      </c>
      <c r="CY152" s="18">
        <f>IF(ISNA(INDEX('annual Consensus'!$C$4:$AE$210,MATCH('per month Consensus'!$CE152,'annual Consensus'!$B$4:$B$210,0),MATCH('per month Consensus'!CY$4,'annual Consensus'!$C$3:$AE$3,0))),"",INDEX('annual Consensus'!$C$4:$AE$210,MATCH('per month Consensus'!$CE152,'annual Consensus'!$B$4:$B$210,0),MATCH('per month Consensus'!CY$4,'annual Consensus'!$C$3:$AE$3,0)))</f>
        <v>0</v>
      </c>
      <c r="CZ152" s="18">
        <f>IF(ISNA(INDEX('annual Consensus'!$C$4:$AE$210,MATCH('per month Consensus'!$CE152,'annual Consensus'!$B$4:$B$210,0),MATCH('per month Consensus'!CZ$4,'annual Consensus'!$C$3:$AE$3,0))),"",INDEX('annual Consensus'!$C$4:$AE$210,MATCH('per month Consensus'!$CE152,'annual Consensus'!$B$4:$B$210,0),MATCH('per month Consensus'!CZ$4,'annual Consensus'!$C$3:$AE$3,0)))</f>
        <v>1.5487536252270331</v>
      </c>
      <c r="DA152" s="18">
        <f>IF(ISNA(INDEX('annual Consensus'!$C$4:$AE$210,MATCH('per month Consensus'!$CE152,'annual Consensus'!$B$4:$B$210,0),MATCH('per month Consensus'!DA$4,'annual Consensus'!$C$3:$AE$3,0))),"",INDEX('annual Consensus'!$C$4:$AE$210,MATCH('per month Consensus'!$CE152,'annual Consensus'!$B$4:$B$210,0),MATCH('per month Consensus'!DA$4,'annual Consensus'!$C$3:$AE$3,0)))</f>
        <v>0</v>
      </c>
      <c r="DB152" s="18">
        <f>IF(ISNA(INDEX('annual Consensus'!$C$4:$AE$210,MATCH('per month Consensus'!$CE152,'annual Consensus'!$B$4:$B$210,0),MATCH('per month Consensus'!DB$4,'annual Consensus'!$C$3:$AE$3,0))),"",INDEX('annual Consensus'!$C$4:$AE$210,MATCH('per month Consensus'!$CE152,'annual Consensus'!$B$4:$B$210,0),MATCH('per month Consensus'!DB$4,'annual Consensus'!$C$3:$AE$3,0)))</f>
        <v>0</v>
      </c>
      <c r="DC152" s="18">
        <f>IF(ISNA(INDEX('annual Consensus'!$C$4:$AE$210,MATCH('per month Consensus'!$CE152,'annual Consensus'!$B$4:$B$210,0),MATCH('per month Consensus'!DC$4,'annual Consensus'!$C$3:$AE$3,0))),"",INDEX('annual Consensus'!$C$4:$AE$210,MATCH('per month Consensus'!$CE152,'annual Consensus'!$B$4:$B$210,0),MATCH('per month Consensus'!DC$4,'annual Consensus'!$C$3:$AE$3,0)))</f>
        <v>0</v>
      </c>
      <c r="DD152" s="18">
        <f>IF(ISNA(INDEX('annual Consensus'!$C$4:$AE$210,MATCH('per month Consensus'!$CE152,'annual Consensus'!$B$4:$B$210,0),MATCH('per month Consensus'!DD$4,'annual Consensus'!$C$3:$AE$3,0))),"",INDEX('annual Consensus'!$C$4:$AE$210,MATCH('per month Consensus'!$CE152,'annual Consensus'!$B$4:$B$210,0),MATCH('per month Consensus'!DD$4,'annual Consensus'!$C$3:$AE$3,0)))</f>
        <v>1.6824123466935561</v>
      </c>
      <c r="DE152" s="18">
        <f>IF(ISNA(INDEX('annual Consensus'!$C$4:$AE$210,MATCH('per month Consensus'!$CE152,'annual Consensus'!$B$4:$B$210,0),MATCH('per month Consensus'!DE$4,'annual Consensus'!$C$3:$AE$3,0))),"",INDEX('annual Consensus'!$C$4:$AE$210,MATCH('per month Consensus'!$CE152,'annual Consensus'!$B$4:$B$210,0),MATCH('per month Consensus'!DE$4,'annual Consensus'!$C$3:$AE$3,0)))</f>
        <v>0</v>
      </c>
      <c r="DF152" s="18">
        <f>IF(ISNA(INDEX('annual Consensus'!$C$4:$AE$210,MATCH('per month Consensus'!$CE152,'annual Consensus'!$B$4:$B$210,0),MATCH('per month Consensus'!DF$4,'annual Consensus'!$C$3:$AE$3,0))),"",INDEX('annual Consensus'!$C$4:$AE$210,MATCH('per month Consensus'!$CE152,'annual Consensus'!$B$4:$B$210,0),MATCH('per month Consensus'!DF$4,'annual Consensus'!$C$3:$AE$3,0)))</f>
        <v>0</v>
      </c>
      <c r="DG152" s="18">
        <f>IF(ISNA(INDEX('annual Consensus'!$C$4:$AE$210,MATCH('per month Consensus'!$CE152,'annual Consensus'!$B$4:$B$210,0),MATCH('per month Consensus'!DG$4,'annual Consensus'!$C$3:$AE$3,0))),"",INDEX('annual Consensus'!$C$4:$AE$210,MATCH('per month Consensus'!$CE152,'annual Consensus'!$B$4:$B$210,0),MATCH('per month Consensus'!DG$4,'annual Consensus'!$C$3:$AE$3,0)))</f>
        <v>0</v>
      </c>
      <c r="DH152" s="18">
        <f>IF(ISNA(INDEX('annual Consensus'!$C$4:$AE$210,MATCH('per month Consensus'!$CE152,'annual Consensus'!$B$4:$B$210,0),MATCH('per month Consensus'!DH$4,'annual Consensus'!$C$3:$AE$3,0))),"",INDEX('annual Consensus'!$C$4:$AE$210,MATCH('per month Consensus'!$CE152,'annual Consensus'!$B$4:$B$210,0),MATCH('per month Consensus'!DH$4,'annual Consensus'!$C$3:$AE$3,0)))</f>
        <v>1.855542618908284</v>
      </c>
      <c r="DI152" s="18">
        <f>IF(ISNA(INDEX('annual Consensus'!$C$4:$AE$210,MATCH('per month Consensus'!$CE152,'annual Consensus'!$B$4:$B$210,0),MATCH('per month Consensus'!DI$4,'annual Consensus'!$C$3:$AE$3,0))),"",INDEX('annual Consensus'!$C$4:$AE$210,MATCH('per month Consensus'!$CE152,'annual Consensus'!$B$4:$B$210,0),MATCH('per month Consensus'!DI$4,'annual Consensus'!$C$3:$AE$3,0)))</f>
        <v>0</v>
      </c>
      <c r="DJ152" s="18">
        <f>IF(ISNA(INDEX('annual Consensus'!$C$4:$AE$210,MATCH('per month Consensus'!$CE152,'annual Consensus'!$B$4:$B$210,0),MATCH('per month Consensus'!DJ$4,'annual Consensus'!$C$3:$AE$3,0))),"",INDEX('annual Consensus'!$C$4:$AE$210,MATCH('per month Consensus'!$CE152,'annual Consensus'!$B$4:$B$210,0),MATCH('per month Consensus'!DJ$4,'annual Consensus'!$C$3:$AE$3,0)))</f>
        <v>0</v>
      </c>
      <c r="DK152" s="18">
        <f>IF(ISNA(INDEX('annual Consensus'!$C$4:$AE$210,MATCH('per month Consensus'!$CE152,'annual Consensus'!$B$4:$B$210,0),MATCH('per month Consensus'!DK$4,'annual Consensus'!$C$3:$AE$3,0))),"",INDEX('annual Consensus'!$C$4:$AE$210,MATCH('per month Consensus'!$CE152,'annual Consensus'!$B$4:$B$210,0),MATCH('per month Consensus'!DK$4,'annual Consensus'!$C$3:$AE$3,0)))</f>
        <v>0</v>
      </c>
      <c r="DL152" s="18">
        <f>IF(ISNA(INDEX('annual Consensus'!$C$4:$AE$210,MATCH('per month Consensus'!$CE152,'annual Consensus'!$B$4:$B$210,0),MATCH('per month Consensus'!DL$4,'annual Consensus'!$C$3:$AE$3,0))),"",INDEX('annual Consensus'!$C$4:$AE$210,MATCH('per month Consensus'!$CE152,'annual Consensus'!$B$4:$B$210,0),MATCH('per month Consensus'!DL$4,'annual Consensus'!$C$3:$AE$3,0)))</f>
        <v>2.0493195876288661</v>
      </c>
      <c r="DM152" s="18">
        <f>IF(ISNA(INDEX('annual Consensus'!$C$4:$AE$210,MATCH('per month Consensus'!$CE152,'annual Consensus'!$B$4:$B$210,0),MATCH('per month Consensus'!DM$4,'annual Consensus'!$C$3:$AE$3,0))),"",INDEX('annual Consensus'!$C$4:$AE$210,MATCH('per month Consensus'!$CE152,'annual Consensus'!$B$4:$B$210,0),MATCH('per month Consensus'!DM$4,'annual Consensus'!$C$3:$AE$3,0)))</f>
        <v>0</v>
      </c>
      <c r="DN152" s="18">
        <f>IF(ISNA(INDEX('annual Consensus'!$C$4:$AE$210,MATCH('per month Consensus'!$CE152,'annual Consensus'!$B$4:$B$210,0),MATCH('per month Consensus'!DN$4,'annual Consensus'!$C$3:$AE$3,0))),"",INDEX('annual Consensus'!$C$4:$AE$210,MATCH('per month Consensus'!$CE152,'annual Consensus'!$B$4:$B$210,0),MATCH('per month Consensus'!DN$4,'annual Consensus'!$C$3:$AE$3,0)))</f>
        <v>0</v>
      </c>
      <c r="DO152" s="18">
        <f>IF(ISNA(INDEX('annual Consensus'!$C$4:$AE$210,MATCH('per month Consensus'!$CE152,'annual Consensus'!$B$4:$B$210,0),MATCH('per month Consensus'!DO$4,'annual Consensus'!$C$3:$AE$3,0))),"",INDEX('annual Consensus'!$C$4:$AE$210,MATCH('per month Consensus'!$CE152,'annual Consensus'!$B$4:$B$210,0),MATCH('per month Consensus'!DO$4,'annual Consensus'!$C$3:$AE$3,0)))</f>
        <v>0</v>
      </c>
      <c r="DR152" s="18">
        <f t="shared" si="70"/>
        <v>1.527542352642123</v>
      </c>
      <c r="DS152" s="18" t="str">
        <f t="shared" si="71"/>
        <v/>
      </c>
      <c r="DT152" s="18" t="str">
        <f t="shared" si="72"/>
        <v/>
      </c>
      <c r="DU152" s="18">
        <f t="shared" si="73"/>
        <v>1.5512588899067969</v>
      </c>
      <c r="DV152" s="18" t="str">
        <f t="shared" si="74"/>
        <v/>
      </c>
      <c r="DW152" s="18" t="str">
        <f t="shared" si="75"/>
        <v/>
      </c>
      <c r="DX152" s="18" t="str">
        <f t="shared" si="76"/>
        <v/>
      </c>
      <c r="DY152" s="18" t="str">
        <f t="shared" si="77"/>
        <v/>
      </c>
      <c r="DZ152" s="18" t="str">
        <f t="shared" si="78"/>
        <v/>
      </c>
      <c r="EA152" s="18" t="str">
        <f t="shared" si="79"/>
        <v/>
      </c>
      <c r="EB152" s="18" t="str">
        <f t="shared" si="80"/>
        <v/>
      </c>
      <c r="EC152" s="18" t="str">
        <f t="shared" si="81"/>
        <v/>
      </c>
      <c r="ED152" s="18" t="str">
        <f t="shared" si="82"/>
        <v/>
      </c>
      <c r="EE152" s="18">
        <f t="shared" si="83"/>
        <v>1.5487536252270331</v>
      </c>
      <c r="EF152" s="18" t="str">
        <f t="shared" si="84"/>
        <v/>
      </c>
      <c r="EG152" s="18" t="str">
        <f t="shared" si="85"/>
        <v/>
      </c>
      <c r="EH152" s="18" t="str">
        <f t="shared" si="86"/>
        <v/>
      </c>
      <c r="EI152" s="18">
        <f t="shared" si="87"/>
        <v>1.6824123466935561</v>
      </c>
      <c r="EJ152" s="18" t="str">
        <f t="shared" si="88"/>
        <v/>
      </c>
      <c r="EK152" s="18" t="str">
        <f t="shared" si="89"/>
        <v/>
      </c>
      <c r="EL152" s="18" t="str">
        <f t="shared" si="90"/>
        <v/>
      </c>
      <c r="EM152" s="18">
        <f t="shared" si="91"/>
        <v>1.855542618908284</v>
      </c>
      <c r="EN152" s="18" t="str">
        <f t="shared" si="92"/>
        <v/>
      </c>
      <c r="EO152" s="18" t="str">
        <f t="shared" si="93"/>
        <v/>
      </c>
      <c r="EP152" s="18" t="str">
        <f t="shared" si="94"/>
        <v/>
      </c>
      <c r="EQ152" s="18">
        <f t="shared" si="95"/>
        <v>2.0493195876288661</v>
      </c>
      <c r="ER152" s="18" t="str">
        <f t="shared" si="96"/>
        <v/>
      </c>
      <c r="ES152" s="18" t="str">
        <f t="shared" si="97"/>
        <v/>
      </c>
      <c r="ET152" s="18" t="str">
        <f t="shared" si="98"/>
        <v/>
      </c>
      <c r="EV152" s="86">
        <v>40452</v>
      </c>
      <c r="EW152" s="57">
        <f>IF(ISNA(VLOOKUP('per month Consensus'!$EV152,'5y averages Consensus'!$AG$9:$AK$36,'per month Consensus'!EW$2,FALSE)),"",VLOOKUP('per month Consensus'!$EV152,'5y averages Consensus'!$AG$9:$AK$36,'per month Consensus'!EW$2,FALSE))</f>
        <v>0</v>
      </c>
      <c r="EX152" s="48">
        <f>IF(ISNA(VLOOKUP('per month Consensus'!$EV152,'5y averages Consensus'!$AG$9:$AK$36,'per month Consensus'!EX$2,FALSE)),"",VLOOKUP('per month Consensus'!$EV152,'5y averages Consensus'!$AG$9:$AK$36,'per month Consensus'!EX$2,FALSE))</f>
        <v>2.0499999999999998</v>
      </c>
      <c r="EY152" s="48">
        <f>IF(ISNA(VLOOKUP('per month Consensus'!$EV152,'5y averages Consensus'!$AG$9:$AK$36,'per month Consensus'!EY$2,FALSE)),"",VLOOKUP('per month Consensus'!$EV152,'5y averages Consensus'!$AG$9:$AK$36,'per month Consensus'!EY$2,FALSE))</f>
        <v>0</v>
      </c>
      <c r="EZ152" s="49">
        <f>IF(ISNA(VLOOKUP('per month Consensus'!$EV152,'5y averages Consensus'!$AG$9:$AK$36,'per month Consensus'!EZ$2,FALSE)),"",VLOOKUP('per month Consensus'!$EV152,'5y averages Consensus'!$AG$9:$AK$36,'per month Consensus'!EZ$2,FALSE))</f>
        <v>0</v>
      </c>
      <c r="FB152" s="53" t="str">
        <f t="shared" si="99"/>
        <v/>
      </c>
      <c r="FC152" s="18">
        <f t="shared" si="100"/>
        <v>2.0499999999999998</v>
      </c>
      <c r="FD152" s="18" t="str">
        <f t="shared" si="101"/>
        <v/>
      </c>
      <c r="FE152" s="18" t="str">
        <f t="shared" si="102"/>
        <v/>
      </c>
    </row>
    <row r="153" spans="2:161" x14ac:dyDescent="0.25">
      <c r="B153" s="22">
        <v>41122</v>
      </c>
      <c r="C153" s="18">
        <f>VLOOKUP($B153,'Data Consensus annual'!$BH$9:$BN$215,'per month Consensus'!C$1,FALSE)</f>
        <v>2.3326231739375793</v>
      </c>
      <c r="D153" s="18">
        <f>VLOOKUP($B153,'Data Consensus annual'!$BH$9:$BN$215,'per month Consensus'!D$1,FALSE)</f>
        <v>1.735897565791799</v>
      </c>
      <c r="E153" s="18" t="str">
        <f>VLOOKUP($B153,'Data Consensus annual'!$BH$9:$BN$215,'per month Consensus'!E$1)</f>
        <v/>
      </c>
      <c r="F153" s="18" t="str">
        <f>VLOOKUP($B153,'Data Consensus annual'!$BH$9:$BN$215,'per month Consensus'!F$1)</f>
        <v/>
      </c>
      <c r="G153" s="18" t="str">
        <f>VLOOKUP($B153,'Data Consensus annual'!$BH$9:$BN$215,'per month Consensus'!G$1)</f>
        <v/>
      </c>
      <c r="H153" s="18" t="str">
        <f>VLOOKUP($B153,'Data Consensus annual'!$BH$9:$BN$215,'per month Consensus'!H$1)</f>
        <v/>
      </c>
      <c r="I153" s="5"/>
      <c r="J153" s="27"/>
      <c r="K153" s="5"/>
      <c r="L153" s="5"/>
      <c r="M153" s="5"/>
      <c r="N153" s="5"/>
      <c r="CE153" s="14">
        <v>40483</v>
      </c>
      <c r="CF153" s="18" t="str">
        <f>IF(ISNA(VLOOKUP($CE153,'quarters Consensus'!$FV$9:$GC$60,'per month Consensus'!J$1,FALSE)),"",VLOOKUP($CE153,'quarters Consensus'!$FV$9:$GC$60,'per month Consensus'!J$1,FALSE))</f>
        <v/>
      </c>
      <c r="CG153" s="18" t="str">
        <f>IF(ISNA(VLOOKUP($CE153,'quarters Consensus'!$FV$9:$GC$60,'per month Consensus'!K$1,FALSE)),"",VLOOKUP($CE153,'quarters Consensus'!$FV$9:$GC$60,'per month Consensus'!K$1,FALSE))</f>
        <v/>
      </c>
      <c r="CH153" s="18" t="str">
        <f>IF(ISNA(VLOOKUP($CE153,'quarters Consensus'!$FV$9:$GC$60,'per month Consensus'!L$1,FALSE)),"",VLOOKUP($CE153,'quarters Consensus'!$FV$9:$GC$60,'per month Consensus'!L$1,FALSE))</f>
        <v/>
      </c>
      <c r="CI153" s="18" t="str">
        <f>IF(ISNA(VLOOKUP($CE153,'quarters Consensus'!$FV$9:$GC$60,'per month Consensus'!M$1,FALSE)),"",VLOOKUP($CE153,'quarters Consensus'!$FV$9:$GC$60,'per month Consensus'!M$1,FALSE))</f>
        <v/>
      </c>
      <c r="CJ153" s="18" t="str">
        <f>IF(ISNA(VLOOKUP($CE153,'quarters Consensus'!$FV$9:$GC$60,'per month Consensus'!N$1,FALSE)),"",VLOOKUP($CE153,'quarters Consensus'!$FV$9:$GC$60,'per month Consensus'!N$1,FALSE))</f>
        <v/>
      </c>
      <c r="CK153" s="18" t="str">
        <f>IF(ISNA(VLOOKUP($CE153,'quarters Consensus'!$FV$9:$GC$60,'per month Consensus'!O$1,FALSE)),"",VLOOKUP($CE153,'quarters Consensus'!$FV$9:$GC$60,'per month Consensus'!O$1,FALSE))</f>
        <v/>
      </c>
      <c r="CL153" s="18" t="str">
        <f>IF(ISNA(VLOOKUP($CE153,'quarters Consensus'!$FV$9:$GC$60,'per month Consensus'!P$1,FALSE)),"",VLOOKUP($CE153,'quarters Consensus'!$FV$9:$GC$60,'per month Consensus'!P$1,FALSE))</f>
        <v/>
      </c>
      <c r="CM153" s="18">
        <f>IF(ISNA(INDEX('annual Consensus'!$C$4:$AE$210,MATCH('per month Consensus'!$CE153,'annual Consensus'!$B$4:$B$210,0),MATCH('per month Consensus'!CM$4,'annual Consensus'!$C$3:$AE$3,0))),"",INDEX('annual Consensus'!$C$4:$AE$210,MATCH('per month Consensus'!$CE153,'annual Consensus'!$B$4:$B$210,0),MATCH('per month Consensus'!CM$4,'annual Consensus'!$C$3:$AE$3,0)))</f>
        <v>1.53008603160477</v>
      </c>
      <c r="CN153" s="18">
        <f>IF(ISNA(INDEX('annual Consensus'!$C$4:$AE$210,MATCH('per month Consensus'!$CE153,'annual Consensus'!$B$4:$B$210,0),MATCH('per month Consensus'!CN$4,'annual Consensus'!$C$3:$AE$3,0))),"",INDEX('annual Consensus'!$C$4:$AE$210,MATCH('per month Consensus'!$CE153,'annual Consensus'!$B$4:$B$210,0),MATCH('per month Consensus'!CN$4,'annual Consensus'!$C$3:$AE$3,0)))</f>
        <v>0</v>
      </c>
      <c r="CO153" s="18">
        <f>IF(ISNA(INDEX('annual Consensus'!$C$4:$AE$210,MATCH('per month Consensus'!$CE153,'annual Consensus'!$B$4:$B$210,0),MATCH('per month Consensus'!CO$4,'annual Consensus'!$C$3:$AE$3,0))),"",INDEX('annual Consensus'!$C$4:$AE$210,MATCH('per month Consensus'!$CE153,'annual Consensus'!$B$4:$B$210,0),MATCH('per month Consensus'!CO$4,'annual Consensus'!$C$3:$AE$3,0)))</f>
        <v>1.5866584431445001</v>
      </c>
      <c r="CP153" s="18">
        <f>IF(ISNA(INDEX('annual Consensus'!$C$4:$AE$210,MATCH('per month Consensus'!$CE153,'annual Consensus'!$B$4:$B$210,0),MATCH('per month Consensus'!CP$4,'annual Consensus'!$C$3:$AE$3,0))),"",INDEX('annual Consensus'!$C$4:$AE$210,MATCH('per month Consensus'!$CE153,'annual Consensus'!$B$4:$B$210,0),MATCH('per month Consensus'!CP$4,'annual Consensus'!$C$3:$AE$3,0)))</f>
        <v>0</v>
      </c>
      <c r="CQ153" s="18">
        <f>IF(ISNA(INDEX('annual Consensus'!$C$4:$AE$210,MATCH('per month Consensus'!$CE153,'annual Consensus'!$B$4:$B$210,0),MATCH('per month Consensus'!CQ$4,'annual Consensus'!$C$3:$AE$3,0))),"",INDEX('annual Consensus'!$C$4:$AE$210,MATCH('per month Consensus'!$CE153,'annual Consensus'!$B$4:$B$210,0),MATCH('per month Consensus'!CQ$4,'annual Consensus'!$C$3:$AE$3,0)))</f>
        <v>0</v>
      </c>
      <c r="CR153" s="18">
        <f>IF(ISNA(INDEX('annual Consensus'!$C$4:$AE$210,MATCH('per month Consensus'!$CE153,'annual Consensus'!$B$4:$B$210,0),MATCH('per month Consensus'!CR$4,'annual Consensus'!$C$3:$AE$3,0))),"",INDEX('annual Consensus'!$C$4:$AE$210,MATCH('per month Consensus'!$CE153,'annual Consensus'!$B$4:$B$210,0),MATCH('per month Consensus'!CR$4,'annual Consensus'!$C$3:$AE$3,0)))</f>
        <v>0</v>
      </c>
      <c r="CS153" s="18">
        <f>IF(ISNA(INDEX('annual Consensus'!$C$4:$AE$210,MATCH('per month Consensus'!$CE153,'annual Consensus'!$B$4:$B$210,0),MATCH('per month Consensus'!CS$4,'annual Consensus'!$C$3:$AE$3,0))),"",INDEX('annual Consensus'!$C$4:$AE$210,MATCH('per month Consensus'!$CE153,'annual Consensus'!$B$4:$B$210,0),MATCH('per month Consensus'!CS$4,'annual Consensus'!$C$3:$AE$3,0)))</f>
        <v>0</v>
      </c>
      <c r="CT153" s="18">
        <f>IF(ISNA(INDEX('annual Consensus'!$C$4:$AE$210,MATCH('per month Consensus'!$CE153,'annual Consensus'!$B$4:$B$210,0),MATCH('per month Consensus'!CT$4,'annual Consensus'!$C$3:$AE$3,0))),"",INDEX('annual Consensus'!$C$4:$AE$210,MATCH('per month Consensus'!$CE153,'annual Consensus'!$B$4:$B$210,0),MATCH('per month Consensus'!CT$4,'annual Consensus'!$C$3:$AE$3,0)))</f>
        <v>0</v>
      </c>
      <c r="CU153" s="18">
        <f>IF(ISNA(INDEX('annual Consensus'!$C$4:$AE$210,MATCH('per month Consensus'!$CE153,'annual Consensus'!$B$4:$B$210,0),MATCH('per month Consensus'!CU$4,'annual Consensus'!$C$3:$AE$3,0))),"",INDEX('annual Consensus'!$C$4:$AE$210,MATCH('per month Consensus'!$CE153,'annual Consensus'!$B$4:$B$210,0),MATCH('per month Consensus'!CU$4,'annual Consensus'!$C$3:$AE$3,0)))</f>
        <v>0</v>
      </c>
      <c r="CV153" s="18">
        <f>IF(ISNA(INDEX('annual Consensus'!$C$4:$AE$210,MATCH('per month Consensus'!$CE153,'annual Consensus'!$B$4:$B$210,0),MATCH('per month Consensus'!CV$4,'annual Consensus'!$C$3:$AE$3,0))),"",INDEX('annual Consensus'!$C$4:$AE$210,MATCH('per month Consensus'!$CE153,'annual Consensus'!$B$4:$B$210,0),MATCH('per month Consensus'!CV$4,'annual Consensus'!$C$3:$AE$3,0)))</f>
        <v>0</v>
      </c>
      <c r="CW153" s="18">
        <f>IF(ISNA(INDEX('annual Consensus'!$C$4:$AE$210,MATCH('per month Consensus'!$CE153,'annual Consensus'!$B$4:$B$210,0),MATCH('per month Consensus'!CW$4,'annual Consensus'!$C$3:$AE$3,0))),"",INDEX('annual Consensus'!$C$4:$AE$210,MATCH('per month Consensus'!$CE153,'annual Consensus'!$B$4:$B$210,0),MATCH('per month Consensus'!CW$4,'annual Consensus'!$C$3:$AE$3,0)))</f>
        <v>0</v>
      </c>
      <c r="CX153" s="18">
        <f>IF(ISNA(INDEX('annual Consensus'!$C$4:$AE$210,MATCH('per month Consensus'!$CE153,'annual Consensus'!$B$4:$B$210,0),MATCH('per month Consensus'!CX$4,'annual Consensus'!$C$3:$AE$3,0))),"",INDEX('annual Consensus'!$C$4:$AE$210,MATCH('per month Consensus'!$CE153,'annual Consensus'!$B$4:$B$210,0),MATCH('per month Consensus'!CX$4,'annual Consensus'!$C$3:$AE$3,0)))</f>
        <v>0</v>
      </c>
      <c r="CY153" s="18">
        <f>IF(ISNA(INDEX('annual Consensus'!$C$4:$AE$210,MATCH('per month Consensus'!$CE153,'annual Consensus'!$B$4:$B$210,0),MATCH('per month Consensus'!CY$4,'annual Consensus'!$C$3:$AE$3,0))),"",INDEX('annual Consensus'!$C$4:$AE$210,MATCH('per month Consensus'!$CE153,'annual Consensus'!$B$4:$B$210,0),MATCH('per month Consensus'!CY$4,'annual Consensus'!$C$3:$AE$3,0)))</f>
        <v>0</v>
      </c>
      <c r="CZ153" s="18">
        <f>IF(ISNA(INDEX('annual Consensus'!$C$4:$AE$210,MATCH('per month Consensus'!$CE153,'annual Consensus'!$B$4:$B$210,0),MATCH('per month Consensus'!CZ$4,'annual Consensus'!$C$3:$AE$3,0))),"",INDEX('annual Consensus'!$C$4:$AE$210,MATCH('per month Consensus'!$CE153,'annual Consensus'!$B$4:$B$210,0),MATCH('per month Consensus'!CZ$4,'annual Consensus'!$C$3:$AE$3,0)))</f>
        <v>0</v>
      </c>
      <c r="DA153" s="18">
        <f>IF(ISNA(INDEX('annual Consensus'!$C$4:$AE$210,MATCH('per month Consensus'!$CE153,'annual Consensus'!$B$4:$B$210,0),MATCH('per month Consensus'!DA$4,'annual Consensus'!$C$3:$AE$3,0))),"",INDEX('annual Consensus'!$C$4:$AE$210,MATCH('per month Consensus'!$CE153,'annual Consensus'!$B$4:$B$210,0),MATCH('per month Consensus'!DA$4,'annual Consensus'!$C$3:$AE$3,0)))</f>
        <v>0</v>
      </c>
      <c r="DB153" s="18">
        <f>IF(ISNA(INDEX('annual Consensus'!$C$4:$AE$210,MATCH('per month Consensus'!$CE153,'annual Consensus'!$B$4:$B$210,0),MATCH('per month Consensus'!DB$4,'annual Consensus'!$C$3:$AE$3,0))),"",INDEX('annual Consensus'!$C$4:$AE$210,MATCH('per month Consensus'!$CE153,'annual Consensus'!$B$4:$B$210,0),MATCH('per month Consensus'!DB$4,'annual Consensus'!$C$3:$AE$3,0)))</f>
        <v>0</v>
      </c>
      <c r="DC153" s="18">
        <f>IF(ISNA(INDEX('annual Consensus'!$C$4:$AE$210,MATCH('per month Consensus'!$CE153,'annual Consensus'!$B$4:$B$210,0),MATCH('per month Consensus'!DC$4,'annual Consensus'!$C$3:$AE$3,0))),"",INDEX('annual Consensus'!$C$4:$AE$210,MATCH('per month Consensus'!$CE153,'annual Consensus'!$B$4:$B$210,0),MATCH('per month Consensus'!DC$4,'annual Consensus'!$C$3:$AE$3,0)))</f>
        <v>0</v>
      </c>
      <c r="DD153" s="18">
        <f>IF(ISNA(INDEX('annual Consensus'!$C$4:$AE$210,MATCH('per month Consensus'!$CE153,'annual Consensus'!$B$4:$B$210,0),MATCH('per month Consensus'!DD$4,'annual Consensus'!$C$3:$AE$3,0))),"",INDEX('annual Consensus'!$C$4:$AE$210,MATCH('per month Consensus'!$CE153,'annual Consensus'!$B$4:$B$210,0),MATCH('per month Consensus'!DD$4,'annual Consensus'!$C$3:$AE$3,0)))</f>
        <v>0</v>
      </c>
      <c r="DE153" s="18">
        <f>IF(ISNA(INDEX('annual Consensus'!$C$4:$AE$210,MATCH('per month Consensus'!$CE153,'annual Consensus'!$B$4:$B$210,0),MATCH('per month Consensus'!DE$4,'annual Consensus'!$C$3:$AE$3,0))),"",INDEX('annual Consensus'!$C$4:$AE$210,MATCH('per month Consensus'!$CE153,'annual Consensus'!$B$4:$B$210,0),MATCH('per month Consensus'!DE$4,'annual Consensus'!$C$3:$AE$3,0)))</f>
        <v>0</v>
      </c>
      <c r="DF153" s="18">
        <f>IF(ISNA(INDEX('annual Consensus'!$C$4:$AE$210,MATCH('per month Consensus'!$CE153,'annual Consensus'!$B$4:$B$210,0),MATCH('per month Consensus'!DF$4,'annual Consensus'!$C$3:$AE$3,0))),"",INDEX('annual Consensus'!$C$4:$AE$210,MATCH('per month Consensus'!$CE153,'annual Consensus'!$B$4:$B$210,0),MATCH('per month Consensus'!DF$4,'annual Consensus'!$C$3:$AE$3,0)))</f>
        <v>0</v>
      </c>
      <c r="DG153" s="18">
        <f>IF(ISNA(INDEX('annual Consensus'!$C$4:$AE$210,MATCH('per month Consensus'!$CE153,'annual Consensus'!$B$4:$B$210,0),MATCH('per month Consensus'!DG$4,'annual Consensus'!$C$3:$AE$3,0))),"",INDEX('annual Consensus'!$C$4:$AE$210,MATCH('per month Consensus'!$CE153,'annual Consensus'!$B$4:$B$210,0),MATCH('per month Consensus'!DG$4,'annual Consensus'!$C$3:$AE$3,0)))</f>
        <v>0</v>
      </c>
      <c r="DH153" s="18">
        <f>IF(ISNA(INDEX('annual Consensus'!$C$4:$AE$210,MATCH('per month Consensus'!$CE153,'annual Consensus'!$B$4:$B$210,0),MATCH('per month Consensus'!DH$4,'annual Consensus'!$C$3:$AE$3,0))),"",INDEX('annual Consensus'!$C$4:$AE$210,MATCH('per month Consensus'!$CE153,'annual Consensus'!$B$4:$B$210,0),MATCH('per month Consensus'!DH$4,'annual Consensus'!$C$3:$AE$3,0)))</f>
        <v>0</v>
      </c>
      <c r="DI153" s="18">
        <f>IF(ISNA(INDEX('annual Consensus'!$C$4:$AE$210,MATCH('per month Consensus'!$CE153,'annual Consensus'!$B$4:$B$210,0),MATCH('per month Consensus'!DI$4,'annual Consensus'!$C$3:$AE$3,0))),"",INDEX('annual Consensus'!$C$4:$AE$210,MATCH('per month Consensus'!$CE153,'annual Consensus'!$B$4:$B$210,0),MATCH('per month Consensus'!DI$4,'annual Consensus'!$C$3:$AE$3,0)))</f>
        <v>0</v>
      </c>
      <c r="DJ153" s="18">
        <f>IF(ISNA(INDEX('annual Consensus'!$C$4:$AE$210,MATCH('per month Consensus'!$CE153,'annual Consensus'!$B$4:$B$210,0),MATCH('per month Consensus'!DJ$4,'annual Consensus'!$C$3:$AE$3,0))),"",INDEX('annual Consensus'!$C$4:$AE$210,MATCH('per month Consensus'!$CE153,'annual Consensus'!$B$4:$B$210,0),MATCH('per month Consensus'!DJ$4,'annual Consensus'!$C$3:$AE$3,0)))</f>
        <v>0</v>
      </c>
      <c r="DK153" s="18">
        <f>IF(ISNA(INDEX('annual Consensus'!$C$4:$AE$210,MATCH('per month Consensus'!$CE153,'annual Consensus'!$B$4:$B$210,0),MATCH('per month Consensus'!DK$4,'annual Consensus'!$C$3:$AE$3,0))),"",INDEX('annual Consensus'!$C$4:$AE$210,MATCH('per month Consensus'!$CE153,'annual Consensus'!$B$4:$B$210,0),MATCH('per month Consensus'!DK$4,'annual Consensus'!$C$3:$AE$3,0)))</f>
        <v>0</v>
      </c>
      <c r="DL153" s="18">
        <f>IF(ISNA(INDEX('annual Consensus'!$C$4:$AE$210,MATCH('per month Consensus'!$CE153,'annual Consensus'!$B$4:$B$210,0),MATCH('per month Consensus'!DL$4,'annual Consensus'!$C$3:$AE$3,0))),"",INDEX('annual Consensus'!$C$4:$AE$210,MATCH('per month Consensus'!$CE153,'annual Consensus'!$B$4:$B$210,0),MATCH('per month Consensus'!DL$4,'annual Consensus'!$C$3:$AE$3,0)))</f>
        <v>0</v>
      </c>
      <c r="DM153" s="18">
        <f>IF(ISNA(INDEX('annual Consensus'!$C$4:$AE$210,MATCH('per month Consensus'!$CE153,'annual Consensus'!$B$4:$B$210,0),MATCH('per month Consensus'!DM$4,'annual Consensus'!$C$3:$AE$3,0))),"",INDEX('annual Consensus'!$C$4:$AE$210,MATCH('per month Consensus'!$CE153,'annual Consensus'!$B$4:$B$210,0),MATCH('per month Consensus'!DM$4,'annual Consensus'!$C$3:$AE$3,0)))</f>
        <v>0</v>
      </c>
      <c r="DN153" s="18">
        <f>IF(ISNA(INDEX('annual Consensus'!$C$4:$AE$210,MATCH('per month Consensus'!$CE153,'annual Consensus'!$B$4:$B$210,0),MATCH('per month Consensus'!DN$4,'annual Consensus'!$C$3:$AE$3,0))),"",INDEX('annual Consensus'!$C$4:$AE$210,MATCH('per month Consensus'!$CE153,'annual Consensus'!$B$4:$B$210,0),MATCH('per month Consensus'!DN$4,'annual Consensus'!$C$3:$AE$3,0)))</f>
        <v>0</v>
      </c>
      <c r="DO153" s="18">
        <f>IF(ISNA(INDEX('annual Consensus'!$C$4:$AE$210,MATCH('per month Consensus'!$CE153,'annual Consensus'!$B$4:$B$210,0),MATCH('per month Consensus'!DO$4,'annual Consensus'!$C$3:$AE$3,0))),"",INDEX('annual Consensus'!$C$4:$AE$210,MATCH('per month Consensus'!$CE153,'annual Consensus'!$B$4:$B$210,0),MATCH('per month Consensus'!DO$4,'annual Consensus'!$C$3:$AE$3,0)))</f>
        <v>0</v>
      </c>
      <c r="DR153" s="18">
        <f t="shared" si="70"/>
        <v>1.53008603160477</v>
      </c>
      <c r="DS153" s="18" t="str">
        <f t="shared" si="71"/>
        <v/>
      </c>
      <c r="DT153" s="18">
        <f t="shared" si="72"/>
        <v>1.5866584431445001</v>
      </c>
      <c r="DU153" s="18" t="str">
        <f t="shared" si="73"/>
        <v/>
      </c>
      <c r="DV153" s="18" t="str">
        <f t="shared" si="74"/>
        <v/>
      </c>
      <c r="DW153" s="18" t="str">
        <f t="shared" si="75"/>
        <v/>
      </c>
      <c r="DX153" s="18" t="str">
        <f t="shared" si="76"/>
        <v/>
      </c>
      <c r="DY153" s="18" t="str">
        <f t="shared" si="77"/>
        <v/>
      </c>
      <c r="DZ153" s="18" t="str">
        <f t="shared" si="78"/>
        <v/>
      </c>
      <c r="EA153" s="18" t="str">
        <f t="shared" si="79"/>
        <v/>
      </c>
      <c r="EB153" s="18" t="str">
        <f t="shared" si="80"/>
        <v/>
      </c>
      <c r="EC153" s="18" t="str">
        <f t="shared" si="81"/>
        <v/>
      </c>
      <c r="ED153" s="18" t="str">
        <f t="shared" si="82"/>
        <v/>
      </c>
      <c r="EE153" s="18" t="str">
        <f t="shared" si="83"/>
        <v/>
      </c>
      <c r="EF153" s="18" t="str">
        <f t="shared" si="84"/>
        <v/>
      </c>
      <c r="EG153" s="18" t="str">
        <f t="shared" si="85"/>
        <v/>
      </c>
      <c r="EH153" s="18" t="str">
        <f t="shared" si="86"/>
        <v/>
      </c>
      <c r="EI153" s="18" t="str">
        <f t="shared" si="87"/>
        <v/>
      </c>
      <c r="EJ153" s="18" t="str">
        <f t="shared" si="88"/>
        <v/>
      </c>
      <c r="EK153" s="18" t="str">
        <f t="shared" si="89"/>
        <v/>
      </c>
      <c r="EL153" s="18" t="str">
        <f t="shared" si="90"/>
        <v/>
      </c>
      <c r="EM153" s="18" t="str">
        <f t="shared" si="91"/>
        <v/>
      </c>
      <c r="EN153" s="18" t="str">
        <f t="shared" si="92"/>
        <v/>
      </c>
      <c r="EO153" s="18" t="str">
        <f t="shared" si="93"/>
        <v/>
      </c>
      <c r="EP153" s="18" t="str">
        <f t="shared" si="94"/>
        <v/>
      </c>
      <c r="EQ153" s="18" t="str">
        <f t="shared" si="95"/>
        <v/>
      </c>
      <c r="ER153" s="18" t="str">
        <f t="shared" si="96"/>
        <v/>
      </c>
      <c r="ES153" s="18" t="str">
        <f t="shared" si="97"/>
        <v/>
      </c>
      <c r="ET153" s="18" t="str">
        <f t="shared" si="98"/>
        <v/>
      </c>
      <c r="EV153" s="86">
        <v>40483</v>
      </c>
      <c r="EW153" s="57" t="str">
        <f>IF(ISNA(VLOOKUP('per month Consensus'!$EV153,'5y averages Consensus'!$AG$9:$AK$36,'per month Consensus'!EW$2,FALSE)),"",VLOOKUP('per month Consensus'!$EV153,'5y averages Consensus'!$AG$9:$AK$36,'per month Consensus'!EW$2,FALSE))</f>
        <v/>
      </c>
      <c r="EX153" s="48" t="str">
        <f>IF(ISNA(VLOOKUP('per month Consensus'!$EV153,'5y averages Consensus'!$AG$9:$AK$36,'per month Consensus'!EX$2,FALSE)),"",VLOOKUP('per month Consensus'!$EV153,'5y averages Consensus'!$AG$9:$AK$36,'per month Consensus'!EX$2,FALSE))</f>
        <v/>
      </c>
      <c r="EY153" s="48" t="str">
        <f>IF(ISNA(VLOOKUP('per month Consensus'!$EV153,'5y averages Consensus'!$AG$9:$AK$36,'per month Consensus'!EY$2,FALSE)),"",VLOOKUP('per month Consensus'!$EV153,'5y averages Consensus'!$AG$9:$AK$36,'per month Consensus'!EY$2,FALSE))</f>
        <v/>
      </c>
      <c r="EZ153" s="49" t="str">
        <f>IF(ISNA(VLOOKUP('per month Consensus'!$EV153,'5y averages Consensus'!$AG$9:$AK$36,'per month Consensus'!EZ$2,FALSE)),"",VLOOKUP('per month Consensus'!$EV153,'5y averages Consensus'!$AG$9:$AK$36,'per month Consensus'!EZ$2,FALSE))</f>
        <v/>
      </c>
      <c r="FB153" s="53" t="str">
        <f t="shared" si="99"/>
        <v/>
      </c>
      <c r="FC153" s="18" t="str">
        <f t="shared" si="100"/>
        <v/>
      </c>
      <c r="FD153" s="18" t="str">
        <f t="shared" si="101"/>
        <v/>
      </c>
      <c r="FE153" s="18" t="str">
        <f t="shared" si="102"/>
        <v/>
      </c>
    </row>
    <row r="154" spans="2:161" x14ac:dyDescent="0.25">
      <c r="B154" s="22">
        <v>41487</v>
      </c>
      <c r="C154" s="18">
        <f>VLOOKUP($B154,'Data Consensus annual'!$BH$9:$BN$215,'per month Consensus'!C$1,FALSE)</f>
        <v>1.4901789383530548</v>
      </c>
      <c r="D154" s="18">
        <f>VLOOKUP($B154,'Data Consensus annual'!$BH$9:$BN$215,'per month Consensus'!D$1,FALSE)</f>
        <v>1.4811833172226425</v>
      </c>
      <c r="E154" s="18" t="str">
        <f>VLOOKUP($B154,'Data Consensus annual'!$BH$9:$BN$215,'per month Consensus'!E$1)</f>
        <v/>
      </c>
      <c r="F154" s="18" t="str">
        <f>VLOOKUP($B154,'Data Consensus annual'!$BH$9:$BN$215,'per month Consensus'!F$1)</f>
        <v/>
      </c>
      <c r="G154" s="18" t="str">
        <f>VLOOKUP($B154,'Data Consensus annual'!$BH$9:$BN$215,'per month Consensus'!G$1)</f>
        <v/>
      </c>
      <c r="H154" s="18" t="str">
        <f>VLOOKUP($B154,'Data Consensus annual'!$BH$9:$BN$215,'per month Consensus'!H$1)</f>
        <v/>
      </c>
      <c r="I154" s="5"/>
      <c r="J154" s="27"/>
      <c r="K154" s="5"/>
      <c r="L154" s="5"/>
      <c r="M154" s="5"/>
      <c r="N154" s="5"/>
      <c r="CE154" s="14">
        <v>40513</v>
      </c>
      <c r="CF154" s="18">
        <f>IF(ISNA(VLOOKUP($CE154,'quarters Consensus'!$FV$9:$GC$60,'per month Consensus'!J$1,FALSE)),"",VLOOKUP($CE154,'quarters Consensus'!$FV$9:$GC$60,'per month Consensus'!J$1,FALSE))</f>
        <v>1.8</v>
      </c>
      <c r="CG154" s="18">
        <f>IF(ISNA(VLOOKUP($CE154,'quarters Consensus'!$FV$9:$GC$60,'per month Consensus'!K$1,FALSE)),"",VLOOKUP($CE154,'quarters Consensus'!$FV$9:$GC$60,'per month Consensus'!K$1,FALSE))</f>
        <v>1.6</v>
      </c>
      <c r="CH154" s="18">
        <f>IF(ISNA(VLOOKUP($CE154,'quarters Consensus'!$FV$9:$GC$60,'per month Consensus'!L$1,FALSE)),"",VLOOKUP($CE154,'quarters Consensus'!$FV$9:$GC$60,'per month Consensus'!L$1,FALSE))</f>
        <v>1.7</v>
      </c>
      <c r="CI154" s="18">
        <f>IF(ISNA(VLOOKUP($CE154,'quarters Consensus'!$FV$9:$GC$60,'per month Consensus'!M$1,FALSE)),"",VLOOKUP($CE154,'quarters Consensus'!$FV$9:$GC$60,'per month Consensus'!M$1,FALSE))</f>
        <v>1.5</v>
      </c>
      <c r="CJ154" s="18">
        <f>IF(ISNA(VLOOKUP($CE154,'quarters Consensus'!$FV$9:$GC$60,'per month Consensus'!N$1,FALSE)),"",VLOOKUP($CE154,'quarters Consensus'!$FV$9:$GC$60,'per month Consensus'!N$1,FALSE))</f>
        <v>1.6</v>
      </c>
      <c r="CK154" s="18">
        <f>IF(ISNA(VLOOKUP($CE154,'quarters Consensus'!$FV$9:$GC$60,'per month Consensus'!O$1,FALSE)),"",VLOOKUP($CE154,'quarters Consensus'!$FV$9:$GC$60,'per month Consensus'!O$1,FALSE))</f>
        <v>1.6</v>
      </c>
      <c r="CL154" s="18"/>
      <c r="CM154" s="18">
        <f>IF(ISNA(INDEX('annual Consensus'!$C$4:$AE$210,MATCH('per month Consensus'!$CE154,'annual Consensus'!$B$4:$B$210,0),MATCH('per month Consensus'!CM$4,'annual Consensus'!$C$3:$AE$3,0))),"",INDEX('annual Consensus'!$C$4:$AE$210,MATCH('per month Consensus'!$CE154,'annual Consensus'!$B$4:$B$210,0),MATCH('per month Consensus'!CM$4,'annual Consensus'!$C$3:$AE$3,0)))</f>
        <v>1.5515599778826319</v>
      </c>
      <c r="CN154" s="18">
        <f>IF(ISNA(INDEX('annual Consensus'!$C$4:$AE$210,MATCH('per month Consensus'!$CE154,'annual Consensus'!$B$4:$B$210,0),MATCH('per month Consensus'!CN$4,'annual Consensus'!$C$3:$AE$3,0))),"",INDEX('annual Consensus'!$C$4:$AE$210,MATCH('per month Consensus'!$CE154,'annual Consensus'!$B$4:$B$210,0),MATCH('per month Consensus'!CN$4,'annual Consensus'!$C$3:$AE$3,0)))</f>
        <v>1.6296665354568192</v>
      </c>
      <c r="CO154" s="18">
        <f>IF(ISNA(INDEX('annual Consensus'!$C$4:$AE$210,MATCH('per month Consensus'!$CE154,'annual Consensus'!$B$4:$B$210,0),MATCH('per month Consensus'!CO$4,'annual Consensus'!$C$3:$AE$3,0))),"",INDEX('annual Consensus'!$C$4:$AE$210,MATCH('per month Consensus'!$CE154,'annual Consensus'!$B$4:$B$210,0),MATCH('per month Consensus'!CO$4,'annual Consensus'!$C$3:$AE$3,0)))</f>
        <v>0</v>
      </c>
      <c r="CP154" s="18">
        <f>IF(ISNA(INDEX('annual Consensus'!$C$4:$AE$210,MATCH('per month Consensus'!$CE154,'annual Consensus'!$B$4:$B$210,0),MATCH('per month Consensus'!CP$4,'annual Consensus'!$C$3:$AE$3,0))),"",INDEX('annual Consensus'!$C$4:$AE$210,MATCH('per month Consensus'!$CE154,'annual Consensus'!$B$4:$B$210,0),MATCH('per month Consensus'!CP$4,'annual Consensus'!$C$3:$AE$3,0)))</f>
        <v>0</v>
      </c>
      <c r="CQ154" s="18">
        <f>IF(ISNA(INDEX('annual Consensus'!$C$4:$AE$210,MATCH('per month Consensus'!$CE154,'annual Consensus'!$B$4:$B$210,0),MATCH('per month Consensus'!CQ$4,'annual Consensus'!$C$3:$AE$3,0))),"",INDEX('annual Consensus'!$C$4:$AE$210,MATCH('per month Consensus'!$CE154,'annual Consensus'!$B$4:$B$210,0),MATCH('per month Consensus'!CQ$4,'annual Consensus'!$C$3:$AE$3,0)))</f>
        <v>0</v>
      </c>
      <c r="CR154" s="18">
        <f>IF(ISNA(INDEX('annual Consensus'!$C$4:$AE$210,MATCH('per month Consensus'!$CE154,'annual Consensus'!$B$4:$B$210,0),MATCH('per month Consensus'!CR$4,'annual Consensus'!$C$3:$AE$3,0))),"",INDEX('annual Consensus'!$C$4:$AE$210,MATCH('per month Consensus'!$CE154,'annual Consensus'!$B$4:$B$210,0),MATCH('per month Consensus'!CR$4,'annual Consensus'!$C$3:$AE$3,0)))</f>
        <v>0</v>
      </c>
      <c r="CS154" s="18">
        <f>IF(ISNA(INDEX('annual Consensus'!$C$4:$AE$210,MATCH('per month Consensus'!$CE154,'annual Consensus'!$B$4:$B$210,0),MATCH('per month Consensus'!CS$4,'annual Consensus'!$C$3:$AE$3,0))),"",INDEX('annual Consensus'!$C$4:$AE$210,MATCH('per month Consensus'!$CE154,'annual Consensus'!$B$4:$B$210,0),MATCH('per month Consensus'!CS$4,'annual Consensus'!$C$3:$AE$3,0)))</f>
        <v>0</v>
      </c>
      <c r="CT154" s="18">
        <f>IF(ISNA(INDEX('annual Consensus'!$C$4:$AE$210,MATCH('per month Consensus'!$CE154,'annual Consensus'!$B$4:$B$210,0),MATCH('per month Consensus'!CT$4,'annual Consensus'!$C$3:$AE$3,0))),"",INDEX('annual Consensus'!$C$4:$AE$210,MATCH('per month Consensus'!$CE154,'annual Consensus'!$B$4:$B$210,0),MATCH('per month Consensus'!CT$4,'annual Consensus'!$C$3:$AE$3,0)))</f>
        <v>0</v>
      </c>
      <c r="CU154" s="18">
        <f>IF(ISNA(INDEX('annual Consensus'!$C$4:$AE$210,MATCH('per month Consensus'!$CE154,'annual Consensus'!$B$4:$B$210,0),MATCH('per month Consensus'!CU$4,'annual Consensus'!$C$3:$AE$3,0))),"",INDEX('annual Consensus'!$C$4:$AE$210,MATCH('per month Consensus'!$CE154,'annual Consensus'!$B$4:$B$210,0),MATCH('per month Consensus'!CU$4,'annual Consensus'!$C$3:$AE$3,0)))</f>
        <v>0</v>
      </c>
      <c r="CV154" s="18">
        <f>IF(ISNA(INDEX('annual Consensus'!$C$4:$AE$210,MATCH('per month Consensus'!$CE154,'annual Consensus'!$B$4:$B$210,0),MATCH('per month Consensus'!CV$4,'annual Consensus'!$C$3:$AE$3,0))),"",INDEX('annual Consensus'!$C$4:$AE$210,MATCH('per month Consensus'!$CE154,'annual Consensus'!$B$4:$B$210,0),MATCH('per month Consensus'!CV$4,'annual Consensus'!$C$3:$AE$3,0)))</f>
        <v>0</v>
      </c>
      <c r="CW154" s="18">
        <f>IF(ISNA(INDEX('annual Consensus'!$C$4:$AE$210,MATCH('per month Consensus'!$CE154,'annual Consensus'!$B$4:$B$210,0),MATCH('per month Consensus'!CW$4,'annual Consensus'!$C$3:$AE$3,0))),"",INDEX('annual Consensus'!$C$4:$AE$210,MATCH('per month Consensus'!$CE154,'annual Consensus'!$B$4:$B$210,0),MATCH('per month Consensus'!CW$4,'annual Consensus'!$C$3:$AE$3,0)))</f>
        <v>0</v>
      </c>
      <c r="CX154" s="18">
        <f>IF(ISNA(INDEX('annual Consensus'!$C$4:$AE$210,MATCH('per month Consensus'!$CE154,'annual Consensus'!$B$4:$B$210,0),MATCH('per month Consensus'!CX$4,'annual Consensus'!$C$3:$AE$3,0))),"",INDEX('annual Consensus'!$C$4:$AE$210,MATCH('per month Consensus'!$CE154,'annual Consensus'!$B$4:$B$210,0),MATCH('per month Consensus'!CX$4,'annual Consensus'!$C$3:$AE$3,0)))</f>
        <v>0</v>
      </c>
      <c r="CY154" s="18">
        <f>IF(ISNA(INDEX('annual Consensus'!$C$4:$AE$210,MATCH('per month Consensus'!$CE154,'annual Consensus'!$B$4:$B$210,0),MATCH('per month Consensus'!CY$4,'annual Consensus'!$C$3:$AE$3,0))),"",INDEX('annual Consensus'!$C$4:$AE$210,MATCH('per month Consensus'!$CE154,'annual Consensus'!$B$4:$B$210,0),MATCH('per month Consensus'!CY$4,'annual Consensus'!$C$3:$AE$3,0)))</f>
        <v>0</v>
      </c>
      <c r="CZ154" s="18">
        <f>IF(ISNA(INDEX('annual Consensus'!$C$4:$AE$210,MATCH('per month Consensus'!$CE154,'annual Consensus'!$B$4:$B$210,0),MATCH('per month Consensus'!CZ$4,'annual Consensus'!$C$3:$AE$3,0))),"",INDEX('annual Consensus'!$C$4:$AE$210,MATCH('per month Consensus'!$CE154,'annual Consensus'!$B$4:$B$210,0),MATCH('per month Consensus'!CZ$4,'annual Consensus'!$C$3:$AE$3,0)))</f>
        <v>0</v>
      </c>
      <c r="DA154" s="18">
        <f>IF(ISNA(INDEX('annual Consensus'!$C$4:$AE$210,MATCH('per month Consensus'!$CE154,'annual Consensus'!$B$4:$B$210,0),MATCH('per month Consensus'!DA$4,'annual Consensus'!$C$3:$AE$3,0))),"",INDEX('annual Consensus'!$C$4:$AE$210,MATCH('per month Consensus'!$CE154,'annual Consensus'!$B$4:$B$210,0),MATCH('per month Consensus'!DA$4,'annual Consensus'!$C$3:$AE$3,0)))</f>
        <v>0</v>
      </c>
      <c r="DB154" s="18">
        <f>IF(ISNA(INDEX('annual Consensus'!$C$4:$AE$210,MATCH('per month Consensus'!$CE154,'annual Consensus'!$B$4:$B$210,0),MATCH('per month Consensus'!DB$4,'annual Consensus'!$C$3:$AE$3,0))),"",INDEX('annual Consensus'!$C$4:$AE$210,MATCH('per month Consensus'!$CE154,'annual Consensus'!$B$4:$B$210,0),MATCH('per month Consensus'!DB$4,'annual Consensus'!$C$3:$AE$3,0)))</f>
        <v>0</v>
      </c>
      <c r="DC154" s="18">
        <f>IF(ISNA(INDEX('annual Consensus'!$C$4:$AE$210,MATCH('per month Consensus'!$CE154,'annual Consensus'!$B$4:$B$210,0),MATCH('per month Consensus'!DC$4,'annual Consensus'!$C$3:$AE$3,0))),"",INDEX('annual Consensus'!$C$4:$AE$210,MATCH('per month Consensus'!$CE154,'annual Consensus'!$B$4:$B$210,0),MATCH('per month Consensus'!DC$4,'annual Consensus'!$C$3:$AE$3,0)))</f>
        <v>0</v>
      </c>
      <c r="DD154" s="18">
        <f>IF(ISNA(INDEX('annual Consensus'!$C$4:$AE$210,MATCH('per month Consensus'!$CE154,'annual Consensus'!$B$4:$B$210,0),MATCH('per month Consensus'!DD$4,'annual Consensus'!$C$3:$AE$3,0))),"",INDEX('annual Consensus'!$C$4:$AE$210,MATCH('per month Consensus'!$CE154,'annual Consensus'!$B$4:$B$210,0),MATCH('per month Consensus'!DD$4,'annual Consensus'!$C$3:$AE$3,0)))</f>
        <v>0</v>
      </c>
      <c r="DE154" s="18">
        <f>IF(ISNA(INDEX('annual Consensus'!$C$4:$AE$210,MATCH('per month Consensus'!$CE154,'annual Consensus'!$B$4:$B$210,0),MATCH('per month Consensus'!DE$4,'annual Consensus'!$C$3:$AE$3,0))),"",INDEX('annual Consensus'!$C$4:$AE$210,MATCH('per month Consensus'!$CE154,'annual Consensus'!$B$4:$B$210,0),MATCH('per month Consensus'!DE$4,'annual Consensus'!$C$3:$AE$3,0)))</f>
        <v>0</v>
      </c>
      <c r="DF154" s="18">
        <f>IF(ISNA(INDEX('annual Consensus'!$C$4:$AE$210,MATCH('per month Consensus'!$CE154,'annual Consensus'!$B$4:$B$210,0),MATCH('per month Consensus'!DF$4,'annual Consensus'!$C$3:$AE$3,0))),"",INDEX('annual Consensus'!$C$4:$AE$210,MATCH('per month Consensus'!$CE154,'annual Consensus'!$B$4:$B$210,0),MATCH('per month Consensus'!DF$4,'annual Consensus'!$C$3:$AE$3,0)))</f>
        <v>0</v>
      </c>
      <c r="DG154" s="18">
        <f>IF(ISNA(INDEX('annual Consensus'!$C$4:$AE$210,MATCH('per month Consensus'!$CE154,'annual Consensus'!$B$4:$B$210,0),MATCH('per month Consensus'!DG$4,'annual Consensus'!$C$3:$AE$3,0))),"",INDEX('annual Consensus'!$C$4:$AE$210,MATCH('per month Consensus'!$CE154,'annual Consensus'!$B$4:$B$210,0),MATCH('per month Consensus'!DG$4,'annual Consensus'!$C$3:$AE$3,0)))</f>
        <v>0</v>
      </c>
      <c r="DH154" s="18">
        <f>IF(ISNA(INDEX('annual Consensus'!$C$4:$AE$210,MATCH('per month Consensus'!$CE154,'annual Consensus'!$B$4:$B$210,0),MATCH('per month Consensus'!DH$4,'annual Consensus'!$C$3:$AE$3,0))),"",INDEX('annual Consensus'!$C$4:$AE$210,MATCH('per month Consensus'!$CE154,'annual Consensus'!$B$4:$B$210,0),MATCH('per month Consensus'!DH$4,'annual Consensus'!$C$3:$AE$3,0)))</f>
        <v>0</v>
      </c>
      <c r="DI154" s="18">
        <f>IF(ISNA(INDEX('annual Consensus'!$C$4:$AE$210,MATCH('per month Consensus'!$CE154,'annual Consensus'!$B$4:$B$210,0),MATCH('per month Consensus'!DI$4,'annual Consensus'!$C$3:$AE$3,0))),"",INDEX('annual Consensus'!$C$4:$AE$210,MATCH('per month Consensus'!$CE154,'annual Consensus'!$B$4:$B$210,0),MATCH('per month Consensus'!DI$4,'annual Consensus'!$C$3:$AE$3,0)))</f>
        <v>0</v>
      </c>
      <c r="DJ154" s="18">
        <f>IF(ISNA(INDEX('annual Consensus'!$C$4:$AE$210,MATCH('per month Consensus'!$CE154,'annual Consensus'!$B$4:$B$210,0),MATCH('per month Consensus'!DJ$4,'annual Consensus'!$C$3:$AE$3,0))),"",INDEX('annual Consensus'!$C$4:$AE$210,MATCH('per month Consensus'!$CE154,'annual Consensus'!$B$4:$B$210,0),MATCH('per month Consensus'!DJ$4,'annual Consensus'!$C$3:$AE$3,0)))</f>
        <v>0</v>
      </c>
      <c r="DK154" s="18">
        <f>IF(ISNA(INDEX('annual Consensus'!$C$4:$AE$210,MATCH('per month Consensus'!$CE154,'annual Consensus'!$B$4:$B$210,0),MATCH('per month Consensus'!DK$4,'annual Consensus'!$C$3:$AE$3,0))),"",INDEX('annual Consensus'!$C$4:$AE$210,MATCH('per month Consensus'!$CE154,'annual Consensus'!$B$4:$B$210,0),MATCH('per month Consensus'!DK$4,'annual Consensus'!$C$3:$AE$3,0)))</f>
        <v>0</v>
      </c>
      <c r="DL154" s="18">
        <f>IF(ISNA(INDEX('annual Consensus'!$C$4:$AE$210,MATCH('per month Consensus'!$CE154,'annual Consensus'!$B$4:$B$210,0),MATCH('per month Consensus'!DL$4,'annual Consensus'!$C$3:$AE$3,0))),"",INDEX('annual Consensus'!$C$4:$AE$210,MATCH('per month Consensus'!$CE154,'annual Consensus'!$B$4:$B$210,0),MATCH('per month Consensus'!DL$4,'annual Consensus'!$C$3:$AE$3,0)))</f>
        <v>0</v>
      </c>
      <c r="DM154" s="18">
        <f>IF(ISNA(INDEX('annual Consensus'!$C$4:$AE$210,MATCH('per month Consensus'!$CE154,'annual Consensus'!$B$4:$B$210,0),MATCH('per month Consensus'!DM$4,'annual Consensus'!$C$3:$AE$3,0))),"",INDEX('annual Consensus'!$C$4:$AE$210,MATCH('per month Consensus'!$CE154,'annual Consensus'!$B$4:$B$210,0),MATCH('per month Consensus'!DM$4,'annual Consensus'!$C$3:$AE$3,0)))</f>
        <v>0</v>
      </c>
      <c r="DN154" s="18">
        <f>IF(ISNA(INDEX('annual Consensus'!$C$4:$AE$210,MATCH('per month Consensus'!$CE154,'annual Consensus'!$B$4:$B$210,0),MATCH('per month Consensus'!DN$4,'annual Consensus'!$C$3:$AE$3,0))),"",INDEX('annual Consensus'!$C$4:$AE$210,MATCH('per month Consensus'!$CE154,'annual Consensus'!$B$4:$B$210,0),MATCH('per month Consensus'!DN$4,'annual Consensus'!$C$3:$AE$3,0)))</f>
        <v>0</v>
      </c>
      <c r="DO154" s="18">
        <f>IF(ISNA(INDEX('annual Consensus'!$C$4:$AE$210,MATCH('per month Consensus'!$CE154,'annual Consensus'!$B$4:$B$210,0),MATCH('per month Consensus'!DO$4,'annual Consensus'!$C$3:$AE$3,0))),"",INDEX('annual Consensus'!$C$4:$AE$210,MATCH('per month Consensus'!$CE154,'annual Consensus'!$B$4:$B$210,0),MATCH('per month Consensus'!DO$4,'annual Consensus'!$C$3:$AE$3,0)))</f>
        <v>0</v>
      </c>
      <c r="DR154" s="18">
        <f t="shared" si="70"/>
        <v>1.5515599778826319</v>
      </c>
      <c r="DS154" s="18">
        <f t="shared" si="71"/>
        <v>1.6296665354568192</v>
      </c>
      <c r="DT154" s="18" t="str">
        <f t="shared" si="72"/>
        <v/>
      </c>
      <c r="DU154" s="18" t="str">
        <f t="shared" si="73"/>
        <v/>
      </c>
      <c r="DV154" s="18" t="str">
        <f t="shared" si="74"/>
        <v/>
      </c>
      <c r="DW154" s="18" t="str">
        <f t="shared" si="75"/>
        <v/>
      </c>
      <c r="DX154" s="18" t="str">
        <f t="shared" si="76"/>
        <v/>
      </c>
      <c r="DY154" s="18" t="str">
        <f t="shared" si="77"/>
        <v/>
      </c>
      <c r="DZ154" s="18" t="str">
        <f t="shared" si="78"/>
        <v/>
      </c>
      <c r="EA154" s="18" t="str">
        <f t="shared" si="79"/>
        <v/>
      </c>
      <c r="EB154" s="18" t="str">
        <f t="shared" si="80"/>
        <v/>
      </c>
      <c r="EC154" s="18" t="str">
        <f t="shared" si="81"/>
        <v/>
      </c>
      <c r="ED154" s="18" t="str">
        <f t="shared" si="82"/>
        <v/>
      </c>
      <c r="EE154" s="18" t="str">
        <f t="shared" si="83"/>
        <v/>
      </c>
      <c r="EF154" s="18" t="str">
        <f t="shared" si="84"/>
        <v/>
      </c>
      <c r="EG154" s="18" t="str">
        <f t="shared" si="85"/>
        <v/>
      </c>
      <c r="EH154" s="18" t="str">
        <f t="shared" si="86"/>
        <v/>
      </c>
      <c r="EI154" s="18" t="str">
        <f t="shared" si="87"/>
        <v/>
      </c>
      <c r="EJ154" s="18" t="str">
        <f t="shared" si="88"/>
        <v/>
      </c>
      <c r="EK154" s="18" t="str">
        <f t="shared" si="89"/>
        <v/>
      </c>
      <c r="EL154" s="18" t="str">
        <f t="shared" si="90"/>
        <v/>
      </c>
      <c r="EM154" s="18" t="str">
        <f t="shared" si="91"/>
        <v/>
      </c>
      <c r="EN154" s="18" t="str">
        <f t="shared" si="92"/>
        <v/>
      </c>
      <c r="EO154" s="18" t="str">
        <f t="shared" si="93"/>
        <v/>
      </c>
      <c r="EP154" s="18" t="str">
        <f t="shared" si="94"/>
        <v/>
      </c>
      <c r="EQ154" s="18" t="str">
        <f t="shared" si="95"/>
        <v/>
      </c>
      <c r="ER154" s="18" t="str">
        <f t="shared" si="96"/>
        <v/>
      </c>
      <c r="ES154" s="18" t="str">
        <f t="shared" si="97"/>
        <v/>
      </c>
      <c r="ET154" s="18" t="str">
        <f t="shared" si="98"/>
        <v/>
      </c>
      <c r="EV154" s="86">
        <v>40513</v>
      </c>
      <c r="EW154" s="57" t="str">
        <f>IF(ISNA(VLOOKUP('per month Consensus'!$EV154,'5y averages Consensus'!$AG$9:$AK$36,'per month Consensus'!EW$2,FALSE)),"",VLOOKUP('per month Consensus'!$EV154,'5y averages Consensus'!$AG$9:$AK$36,'per month Consensus'!EW$2,FALSE))</f>
        <v/>
      </c>
      <c r="EX154" s="48" t="str">
        <f>IF(ISNA(VLOOKUP('per month Consensus'!$EV154,'5y averages Consensus'!$AG$9:$AK$36,'per month Consensus'!EX$2,FALSE)),"",VLOOKUP('per month Consensus'!$EV154,'5y averages Consensus'!$AG$9:$AK$36,'per month Consensus'!EX$2,FALSE))</f>
        <v/>
      </c>
      <c r="EY154" s="48" t="str">
        <f>IF(ISNA(VLOOKUP('per month Consensus'!$EV154,'5y averages Consensus'!$AG$9:$AK$36,'per month Consensus'!EY$2,FALSE)),"",VLOOKUP('per month Consensus'!$EV154,'5y averages Consensus'!$AG$9:$AK$36,'per month Consensus'!EY$2,FALSE))</f>
        <v/>
      </c>
      <c r="EZ154" s="49" t="str">
        <f>IF(ISNA(VLOOKUP('per month Consensus'!$EV154,'5y averages Consensus'!$AG$9:$AK$36,'per month Consensus'!EZ$2,FALSE)),"",VLOOKUP('per month Consensus'!$EV154,'5y averages Consensus'!$AG$9:$AK$36,'per month Consensus'!EZ$2,FALSE))</f>
        <v/>
      </c>
      <c r="FB154" s="53" t="str">
        <f t="shared" si="99"/>
        <v/>
      </c>
      <c r="FC154" s="18" t="str">
        <f t="shared" si="100"/>
        <v/>
      </c>
      <c r="FD154" s="18" t="str">
        <f t="shared" si="101"/>
        <v/>
      </c>
      <c r="FE154" s="18" t="str">
        <f t="shared" si="102"/>
        <v/>
      </c>
    </row>
    <row r="155" spans="2:161" x14ac:dyDescent="0.25">
      <c r="B155" s="22">
        <v>41852</v>
      </c>
      <c r="C155" s="18">
        <f>VLOOKUP($B155,'Data Consensus annual'!$BH$9:$BN$215,'per month Consensus'!C$1,FALSE)</f>
        <v>0.64145240372420975</v>
      </c>
      <c r="D155" s="18">
        <f>VLOOKUP($B155,'Data Consensus annual'!$BH$9:$BN$215,'per month Consensus'!D$1,FALSE)</f>
        <v>1.1012746532854982</v>
      </c>
      <c r="E155" s="18" t="str">
        <f>VLOOKUP($B155,'Data Consensus annual'!$BH$9:$BN$215,'per month Consensus'!E$1)</f>
        <v/>
      </c>
      <c r="F155" s="18" t="str">
        <f>VLOOKUP($B155,'Data Consensus annual'!$BH$9:$BN$215,'per month Consensus'!F$1)</f>
        <v/>
      </c>
      <c r="G155" s="18" t="str">
        <f>VLOOKUP($B155,'Data Consensus annual'!$BH$9:$BN$215,'per month Consensus'!G$1)</f>
        <v/>
      </c>
      <c r="H155" s="18" t="str">
        <f>VLOOKUP($B155,'Data Consensus annual'!$BH$9:$BN$215,'per month Consensus'!H$1)</f>
        <v/>
      </c>
      <c r="I155" s="5"/>
      <c r="J155" s="27"/>
      <c r="K155" s="5"/>
      <c r="L155" s="5"/>
      <c r="CE155" s="14">
        <v>40544</v>
      </c>
      <c r="CF155" s="18" t="str">
        <f>IF(ISNA(VLOOKUP($CE155,'quarters Consensus'!$FV$9:$GC$60,'per month Consensus'!J$1,FALSE)),"",VLOOKUP($CE155,'quarters Consensus'!$FV$9:$GC$60,'per month Consensus'!J$1,FALSE))</f>
        <v/>
      </c>
      <c r="CG155" s="18" t="str">
        <f>IF(ISNA(VLOOKUP($CE155,'quarters Consensus'!$FV$9:$GC$60,'per month Consensus'!K$1,FALSE)),"",VLOOKUP($CE155,'quarters Consensus'!$FV$9:$GC$60,'per month Consensus'!K$1,FALSE))</f>
        <v/>
      </c>
      <c r="CH155" s="18" t="str">
        <f>IF(ISNA(VLOOKUP($CE155,'quarters Consensus'!$FV$9:$GC$60,'per month Consensus'!L$1,FALSE)),"",VLOOKUP($CE155,'quarters Consensus'!$FV$9:$GC$60,'per month Consensus'!L$1,FALSE))</f>
        <v/>
      </c>
      <c r="CI155" s="18" t="str">
        <f>IF(ISNA(VLOOKUP($CE155,'quarters Consensus'!$FV$9:$GC$60,'per month Consensus'!M$1,FALSE)),"",VLOOKUP($CE155,'quarters Consensus'!$FV$9:$GC$60,'per month Consensus'!M$1,FALSE))</f>
        <v/>
      </c>
      <c r="CJ155" s="18" t="str">
        <f>IF(ISNA(VLOOKUP($CE155,'quarters Consensus'!$FV$9:$GC$60,'per month Consensus'!N$1,FALSE)),"",VLOOKUP($CE155,'quarters Consensus'!$FV$9:$GC$60,'per month Consensus'!N$1,FALSE))</f>
        <v/>
      </c>
      <c r="CK155" s="18" t="str">
        <f>IF(ISNA(VLOOKUP($CE155,'quarters Consensus'!$FV$9:$GC$60,'per month Consensus'!O$1,FALSE)),"",VLOOKUP($CE155,'quarters Consensus'!$FV$9:$GC$60,'per month Consensus'!O$1,FALSE))</f>
        <v/>
      </c>
      <c r="CL155" s="18" t="str">
        <f>IF(ISNA(VLOOKUP($CE155,'quarters Consensus'!$FV$9:$GC$60,'per month Consensus'!P$1,FALSE)),"",VLOOKUP($CE155,'quarters Consensus'!$FV$9:$GC$60,'per month Consensus'!P$1,FALSE))</f>
        <v/>
      </c>
      <c r="CM155" s="18">
        <f>IF(ISNA(INDEX('annual Consensus'!$C$4:$AE$210,MATCH('per month Consensus'!$CE155,'annual Consensus'!$B$4:$B$210,0),MATCH('per month Consensus'!CM$4,'annual Consensus'!$C$3:$AE$3,0))),"",INDEX('annual Consensus'!$C$4:$AE$210,MATCH('per month Consensus'!$CE155,'annual Consensus'!$B$4:$B$210,0),MATCH('per month Consensus'!CM$4,'annual Consensus'!$C$3:$AE$3,0)))</f>
        <v>1.7755138799374899</v>
      </c>
      <c r="CN155" s="18">
        <f>IF(ISNA(INDEX('annual Consensus'!$C$4:$AE$210,MATCH('per month Consensus'!$CE155,'annual Consensus'!$B$4:$B$210,0),MATCH('per month Consensus'!CN$4,'annual Consensus'!$C$3:$AE$3,0))),"",INDEX('annual Consensus'!$C$4:$AE$210,MATCH('per month Consensus'!$CE155,'annual Consensus'!$B$4:$B$210,0),MATCH('per month Consensus'!CN$4,'annual Consensus'!$C$3:$AE$3,0)))</f>
        <v>0</v>
      </c>
      <c r="CO155" s="18">
        <f>IF(ISNA(INDEX('annual Consensus'!$C$4:$AE$210,MATCH('per month Consensus'!$CE155,'annual Consensus'!$B$4:$B$210,0),MATCH('per month Consensus'!CO$4,'annual Consensus'!$C$3:$AE$3,0))),"",INDEX('annual Consensus'!$C$4:$AE$210,MATCH('per month Consensus'!$CE155,'annual Consensus'!$B$4:$B$210,0),MATCH('per month Consensus'!CO$4,'annual Consensus'!$C$3:$AE$3,0)))</f>
        <v>0</v>
      </c>
      <c r="CP155" s="18">
        <f>IF(ISNA(INDEX('annual Consensus'!$C$4:$AE$210,MATCH('per month Consensus'!$CE155,'annual Consensus'!$B$4:$B$210,0),MATCH('per month Consensus'!CP$4,'annual Consensus'!$C$3:$AE$3,0))),"",INDEX('annual Consensus'!$C$4:$AE$210,MATCH('per month Consensus'!$CE155,'annual Consensus'!$B$4:$B$210,0),MATCH('per month Consensus'!CP$4,'annual Consensus'!$C$3:$AE$3,0)))</f>
        <v>0</v>
      </c>
      <c r="CQ155" s="18">
        <f>IF(ISNA(INDEX('annual Consensus'!$C$4:$AE$210,MATCH('per month Consensus'!$CE155,'annual Consensus'!$B$4:$B$210,0),MATCH('per month Consensus'!CQ$4,'annual Consensus'!$C$3:$AE$3,0))),"",INDEX('annual Consensus'!$C$4:$AE$210,MATCH('per month Consensus'!$CE155,'annual Consensus'!$B$4:$B$210,0),MATCH('per month Consensus'!CQ$4,'annual Consensus'!$C$3:$AE$3,0)))</f>
        <v>0</v>
      </c>
      <c r="CR155" s="18">
        <f>IF(ISNA(INDEX('annual Consensus'!$C$4:$AE$210,MATCH('per month Consensus'!$CE155,'annual Consensus'!$B$4:$B$210,0),MATCH('per month Consensus'!CR$4,'annual Consensus'!$C$3:$AE$3,0))),"",INDEX('annual Consensus'!$C$4:$AE$210,MATCH('per month Consensus'!$CE155,'annual Consensus'!$B$4:$B$210,0),MATCH('per month Consensus'!CR$4,'annual Consensus'!$C$3:$AE$3,0)))</f>
        <v>0</v>
      </c>
      <c r="CS155" s="18">
        <f>IF(ISNA(INDEX('annual Consensus'!$C$4:$AE$210,MATCH('per month Consensus'!$CE155,'annual Consensus'!$B$4:$B$210,0),MATCH('per month Consensus'!CS$4,'annual Consensus'!$C$3:$AE$3,0))),"",INDEX('annual Consensus'!$C$4:$AE$210,MATCH('per month Consensus'!$CE155,'annual Consensus'!$B$4:$B$210,0),MATCH('per month Consensus'!CS$4,'annual Consensus'!$C$3:$AE$3,0)))</f>
        <v>0</v>
      </c>
      <c r="CT155" s="18">
        <f>IF(ISNA(INDEX('annual Consensus'!$C$4:$AE$210,MATCH('per month Consensus'!$CE155,'annual Consensus'!$B$4:$B$210,0),MATCH('per month Consensus'!CT$4,'annual Consensus'!$C$3:$AE$3,0))),"",INDEX('annual Consensus'!$C$4:$AE$210,MATCH('per month Consensus'!$CE155,'annual Consensus'!$B$4:$B$210,0),MATCH('per month Consensus'!CT$4,'annual Consensus'!$C$3:$AE$3,0)))</f>
        <v>0</v>
      </c>
      <c r="CU155" s="18">
        <f>IF(ISNA(INDEX('annual Consensus'!$C$4:$AE$210,MATCH('per month Consensus'!$CE155,'annual Consensus'!$B$4:$B$210,0),MATCH('per month Consensus'!CU$4,'annual Consensus'!$C$3:$AE$3,0))),"",INDEX('annual Consensus'!$C$4:$AE$210,MATCH('per month Consensus'!$CE155,'annual Consensus'!$B$4:$B$210,0),MATCH('per month Consensus'!CU$4,'annual Consensus'!$C$3:$AE$3,0)))</f>
        <v>0</v>
      </c>
      <c r="CV155" s="18">
        <f>IF(ISNA(INDEX('annual Consensus'!$C$4:$AE$210,MATCH('per month Consensus'!$CE155,'annual Consensus'!$B$4:$B$210,0),MATCH('per month Consensus'!CV$4,'annual Consensus'!$C$3:$AE$3,0))),"",INDEX('annual Consensus'!$C$4:$AE$210,MATCH('per month Consensus'!$CE155,'annual Consensus'!$B$4:$B$210,0),MATCH('per month Consensus'!CV$4,'annual Consensus'!$C$3:$AE$3,0)))</f>
        <v>0</v>
      </c>
      <c r="CW155" s="18">
        <f>IF(ISNA(INDEX('annual Consensus'!$C$4:$AE$210,MATCH('per month Consensus'!$CE155,'annual Consensus'!$B$4:$B$210,0),MATCH('per month Consensus'!CW$4,'annual Consensus'!$C$3:$AE$3,0))),"",INDEX('annual Consensus'!$C$4:$AE$210,MATCH('per month Consensus'!$CE155,'annual Consensus'!$B$4:$B$210,0),MATCH('per month Consensus'!CW$4,'annual Consensus'!$C$3:$AE$3,0)))</f>
        <v>0</v>
      </c>
      <c r="CX155" s="18">
        <f>IF(ISNA(INDEX('annual Consensus'!$C$4:$AE$210,MATCH('per month Consensus'!$CE155,'annual Consensus'!$B$4:$B$210,0),MATCH('per month Consensus'!CX$4,'annual Consensus'!$C$3:$AE$3,0))),"",INDEX('annual Consensus'!$C$4:$AE$210,MATCH('per month Consensus'!$CE155,'annual Consensus'!$B$4:$B$210,0),MATCH('per month Consensus'!CX$4,'annual Consensus'!$C$3:$AE$3,0)))</f>
        <v>0</v>
      </c>
      <c r="CY155" s="18">
        <f>IF(ISNA(INDEX('annual Consensus'!$C$4:$AE$210,MATCH('per month Consensus'!$CE155,'annual Consensus'!$B$4:$B$210,0),MATCH('per month Consensus'!CY$4,'annual Consensus'!$C$3:$AE$3,0))),"",INDEX('annual Consensus'!$C$4:$AE$210,MATCH('per month Consensus'!$CE155,'annual Consensus'!$B$4:$B$210,0),MATCH('per month Consensus'!CY$4,'annual Consensus'!$C$3:$AE$3,0)))</f>
        <v>1.68488776855432</v>
      </c>
      <c r="CZ155" s="18">
        <f>IF(ISNA(INDEX('annual Consensus'!$C$4:$AE$210,MATCH('per month Consensus'!$CE155,'annual Consensus'!$B$4:$B$210,0),MATCH('per month Consensus'!CZ$4,'annual Consensus'!$C$3:$AE$3,0))),"",INDEX('annual Consensus'!$C$4:$AE$210,MATCH('per month Consensus'!$CE155,'annual Consensus'!$B$4:$B$210,0),MATCH('per month Consensus'!CZ$4,'annual Consensus'!$C$3:$AE$3,0)))</f>
        <v>0</v>
      </c>
      <c r="DA155" s="18">
        <f>IF(ISNA(INDEX('annual Consensus'!$C$4:$AE$210,MATCH('per month Consensus'!$CE155,'annual Consensus'!$B$4:$B$210,0),MATCH('per month Consensus'!DA$4,'annual Consensus'!$C$3:$AE$3,0))),"",INDEX('annual Consensus'!$C$4:$AE$210,MATCH('per month Consensus'!$CE155,'annual Consensus'!$B$4:$B$210,0),MATCH('per month Consensus'!DA$4,'annual Consensus'!$C$3:$AE$3,0)))</f>
        <v>0</v>
      </c>
      <c r="DB155" s="18">
        <f>IF(ISNA(INDEX('annual Consensus'!$C$4:$AE$210,MATCH('per month Consensus'!$CE155,'annual Consensus'!$B$4:$B$210,0),MATCH('per month Consensus'!DB$4,'annual Consensus'!$C$3:$AE$3,0))),"",INDEX('annual Consensus'!$C$4:$AE$210,MATCH('per month Consensus'!$CE155,'annual Consensus'!$B$4:$B$210,0),MATCH('per month Consensus'!DB$4,'annual Consensus'!$C$3:$AE$3,0)))</f>
        <v>0</v>
      </c>
      <c r="DC155" s="18" t="str">
        <f>IF(ISNA(INDEX('annual Consensus'!$C$4:$AE$210,MATCH('per month Consensus'!$CE155,'annual Consensus'!$B$4:$B$210,0),MATCH('per month Consensus'!DC$4,'annual Consensus'!$C$3:$AE$3,0))),"",INDEX('annual Consensus'!$C$4:$AE$210,MATCH('per month Consensus'!$CE155,'annual Consensus'!$B$4:$B$210,0),MATCH('per month Consensus'!DC$4,'annual Consensus'!$C$3:$AE$3,0)))</f>
        <v/>
      </c>
      <c r="DD155" s="18">
        <f>IF(ISNA(INDEX('annual Consensus'!$C$4:$AE$210,MATCH('per month Consensus'!$CE155,'annual Consensus'!$B$4:$B$210,0),MATCH('per month Consensus'!DD$4,'annual Consensus'!$C$3:$AE$3,0))),"",INDEX('annual Consensus'!$C$4:$AE$210,MATCH('per month Consensus'!$CE155,'annual Consensus'!$B$4:$B$210,0),MATCH('per month Consensus'!DD$4,'annual Consensus'!$C$3:$AE$3,0)))</f>
        <v>0</v>
      </c>
      <c r="DE155" s="18">
        <f>IF(ISNA(INDEX('annual Consensus'!$C$4:$AE$210,MATCH('per month Consensus'!$CE155,'annual Consensus'!$B$4:$B$210,0),MATCH('per month Consensus'!DE$4,'annual Consensus'!$C$3:$AE$3,0))),"",INDEX('annual Consensus'!$C$4:$AE$210,MATCH('per month Consensus'!$CE155,'annual Consensus'!$B$4:$B$210,0),MATCH('per month Consensus'!DE$4,'annual Consensus'!$C$3:$AE$3,0)))</f>
        <v>0</v>
      </c>
      <c r="DF155" s="18">
        <f>IF(ISNA(INDEX('annual Consensus'!$C$4:$AE$210,MATCH('per month Consensus'!$CE155,'annual Consensus'!$B$4:$B$210,0),MATCH('per month Consensus'!DF$4,'annual Consensus'!$C$3:$AE$3,0))),"",INDEX('annual Consensus'!$C$4:$AE$210,MATCH('per month Consensus'!$CE155,'annual Consensus'!$B$4:$B$210,0),MATCH('per month Consensus'!DF$4,'annual Consensus'!$C$3:$AE$3,0)))</f>
        <v>0</v>
      </c>
      <c r="DG155" s="18" t="str">
        <f>IF(ISNA(INDEX('annual Consensus'!$C$4:$AE$210,MATCH('per month Consensus'!$CE155,'annual Consensus'!$B$4:$B$210,0),MATCH('per month Consensus'!DG$4,'annual Consensus'!$C$3:$AE$3,0))),"",INDEX('annual Consensus'!$C$4:$AE$210,MATCH('per month Consensus'!$CE155,'annual Consensus'!$B$4:$B$210,0),MATCH('per month Consensus'!DG$4,'annual Consensus'!$C$3:$AE$3,0)))</f>
        <v/>
      </c>
      <c r="DH155" s="18">
        <f>IF(ISNA(INDEX('annual Consensus'!$C$4:$AE$210,MATCH('per month Consensus'!$CE155,'annual Consensus'!$B$4:$B$210,0),MATCH('per month Consensus'!DH$4,'annual Consensus'!$C$3:$AE$3,0))),"",INDEX('annual Consensus'!$C$4:$AE$210,MATCH('per month Consensus'!$CE155,'annual Consensus'!$B$4:$B$210,0),MATCH('per month Consensus'!DH$4,'annual Consensus'!$C$3:$AE$3,0)))</f>
        <v>0</v>
      </c>
      <c r="DI155" s="18">
        <f>IF(ISNA(INDEX('annual Consensus'!$C$4:$AE$210,MATCH('per month Consensus'!$CE155,'annual Consensus'!$B$4:$B$210,0),MATCH('per month Consensus'!DI$4,'annual Consensus'!$C$3:$AE$3,0))),"",INDEX('annual Consensus'!$C$4:$AE$210,MATCH('per month Consensus'!$CE155,'annual Consensus'!$B$4:$B$210,0),MATCH('per month Consensus'!DI$4,'annual Consensus'!$C$3:$AE$3,0)))</f>
        <v>0</v>
      </c>
      <c r="DJ155" s="18">
        <f>IF(ISNA(INDEX('annual Consensus'!$C$4:$AE$210,MATCH('per month Consensus'!$CE155,'annual Consensus'!$B$4:$B$210,0),MATCH('per month Consensus'!DJ$4,'annual Consensus'!$C$3:$AE$3,0))),"",INDEX('annual Consensus'!$C$4:$AE$210,MATCH('per month Consensus'!$CE155,'annual Consensus'!$B$4:$B$210,0),MATCH('per month Consensus'!DJ$4,'annual Consensus'!$C$3:$AE$3,0)))</f>
        <v>0</v>
      </c>
      <c r="DK155" s="18" t="str">
        <f>IF(ISNA(INDEX('annual Consensus'!$C$4:$AE$210,MATCH('per month Consensus'!$CE155,'annual Consensus'!$B$4:$B$210,0),MATCH('per month Consensus'!DK$4,'annual Consensus'!$C$3:$AE$3,0))),"",INDEX('annual Consensus'!$C$4:$AE$210,MATCH('per month Consensus'!$CE155,'annual Consensus'!$B$4:$B$210,0),MATCH('per month Consensus'!DK$4,'annual Consensus'!$C$3:$AE$3,0)))</f>
        <v/>
      </c>
      <c r="DL155" s="18">
        <f>IF(ISNA(INDEX('annual Consensus'!$C$4:$AE$210,MATCH('per month Consensus'!$CE155,'annual Consensus'!$B$4:$B$210,0),MATCH('per month Consensus'!DL$4,'annual Consensus'!$C$3:$AE$3,0))),"",INDEX('annual Consensus'!$C$4:$AE$210,MATCH('per month Consensus'!$CE155,'annual Consensus'!$B$4:$B$210,0),MATCH('per month Consensus'!DL$4,'annual Consensus'!$C$3:$AE$3,0)))</f>
        <v>0</v>
      </c>
      <c r="DM155" s="18">
        <f>IF(ISNA(INDEX('annual Consensus'!$C$4:$AE$210,MATCH('per month Consensus'!$CE155,'annual Consensus'!$B$4:$B$210,0),MATCH('per month Consensus'!DM$4,'annual Consensus'!$C$3:$AE$3,0))),"",INDEX('annual Consensus'!$C$4:$AE$210,MATCH('per month Consensus'!$CE155,'annual Consensus'!$B$4:$B$210,0),MATCH('per month Consensus'!DM$4,'annual Consensus'!$C$3:$AE$3,0)))</f>
        <v>0</v>
      </c>
      <c r="DN155" s="18">
        <f>IF(ISNA(INDEX('annual Consensus'!$C$4:$AE$210,MATCH('per month Consensus'!$CE155,'annual Consensus'!$B$4:$B$210,0),MATCH('per month Consensus'!DN$4,'annual Consensus'!$C$3:$AE$3,0))),"",INDEX('annual Consensus'!$C$4:$AE$210,MATCH('per month Consensus'!$CE155,'annual Consensus'!$B$4:$B$210,0),MATCH('per month Consensus'!DN$4,'annual Consensus'!$C$3:$AE$3,0)))</f>
        <v>0</v>
      </c>
      <c r="DO155" s="18" t="str">
        <f>IF(ISNA(INDEX('annual Consensus'!$C$4:$AE$210,MATCH('per month Consensus'!$CE155,'annual Consensus'!$B$4:$B$210,0),MATCH('per month Consensus'!DO$4,'annual Consensus'!$C$3:$AE$3,0))),"",INDEX('annual Consensus'!$C$4:$AE$210,MATCH('per month Consensus'!$CE155,'annual Consensus'!$B$4:$B$210,0),MATCH('per month Consensus'!DO$4,'annual Consensus'!$C$3:$AE$3,0)))</f>
        <v/>
      </c>
      <c r="DR155" s="18">
        <f t="shared" si="70"/>
        <v>1.7755138799374899</v>
      </c>
      <c r="DS155" s="18" t="str">
        <f t="shared" si="71"/>
        <v/>
      </c>
      <c r="DT155" s="18" t="str">
        <f t="shared" si="72"/>
        <v/>
      </c>
      <c r="DU155" s="18" t="str">
        <f t="shared" si="73"/>
        <v/>
      </c>
      <c r="DV155" s="18" t="str">
        <f t="shared" si="74"/>
        <v/>
      </c>
      <c r="DW155" s="18" t="str">
        <f t="shared" si="75"/>
        <v/>
      </c>
      <c r="DX155" s="18" t="str">
        <f t="shared" si="76"/>
        <v/>
      </c>
      <c r="DY155" s="18" t="str">
        <f t="shared" si="77"/>
        <v/>
      </c>
      <c r="DZ155" s="18" t="str">
        <f t="shared" si="78"/>
        <v/>
      </c>
      <c r="EA155" s="18" t="str">
        <f t="shared" si="79"/>
        <v/>
      </c>
      <c r="EB155" s="18" t="str">
        <f t="shared" si="80"/>
        <v/>
      </c>
      <c r="EC155" s="18" t="str">
        <f t="shared" si="81"/>
        <v/>
      </c>
      <c r="ED155" s="18">
        <f t="shared" si="82"/>
        <v>1.68488776855432</v>
      </c>
      <c r="EE155" s="18" t="str">
        <f t="shared" si="83"/>
        <v/>
      </c>
      <c r="EF155" s="18" t="str">
        <f t="shared" si="84"/>
        <v/>
      </c>
      <c r="EG155" s="18" t="str">
        <f t="shared" si="85"/>
        <v/>
      </c>
      <c r="EH155" s="18" t="str">
        <f t="shared" si="86"/>
        <v/>
      </c>
      <c r="EI155" s="18" t="str">
        <f t="shared" si="87"/>
        <v/>
      </c>
      <c r="EJ155" s="18" t="str">
        <f t="shared" si="88"/>
        <v/>
      </c>
      <c r="EK155" s="18" t="str">
        <f t="shared" si="89"/>
        <v/>
      </c>
      <c r="EL155" s="18" t="str">
        <f t="shared" si="90"/>
        <v/>
      </c>
      <c r="EM155" s="18" t="str">
        <f t="shared" si="91"/>
        <v/>
      </c>
      <c r="EN155" s="18" t="str">
        <f t="shared" si="92"/>
        <v/>
      </c>
      <c r="EO155" s="18" t="str">
        <f t="shared" si="93"/>
        <v/>
      </c>
      <c r="EP155" s="18" t="str">
        <f t="shared" si="94"/>
        <v/>
      </c>
      <c r="EQ155" s="18" t="str">
        <f t="shared" si="95"/>
        <v/>
      </c>
      <c r="ER155" s="18" t="str">
        <f t="shared" si="96"/>
        <v/>
      </c>
      <c r="ES155" s="18" t="str">
        <f t="shared" si="97"/>
        <v/>
      </c>
      <c r="ET155" s="18" t="str">
        <f t="shared" si="98"/>
        <v/>
      </c>
      <c r="EV155" s="86">
        <v>40544</v>
      </c>
      <c r="EW155" s="57" t="str">
        <f>IF(ISNA(VLOOKUP('per month Consensus'!$EV155,'5y averages Consensus'!$AG$9:$AK$36,'per month Consensus'!EW$2,FALSE)),"",VLOOKUP('per month Consensus'!$EV155,'5y averages Consensus'!$AG$9:$AK$36,'per month Consensus'!EW$2,FALSE))</f>
        <v/>
      </c>
      <c r="EX155" s="48" t="str">
        <f>IF(ISNA(VLOOKUP('per month Consensus'!$EV155,'5y averages Consensus'!$AG$9:$AK$36,'per month Consensus'!EX$2,FALSE)),"",VLOOKUP('per month Consensus'!$EV155,'5y averages Consensus'!$AG$9:$AK$36,'per month Consensus'!EX$2,FALSE))</f>
        <v/>
      </c>
      <c r="EY155" s="48" t="str">
        <f>IF(ISNA(VLOOKUP('per month Consensus'!$EV155,'5y averages Consensus'!$AG$9:$AK$36,'per month Consensus'!EY$2,FALSE)),"",VLOOKUP('per month Consensus'!$EV155,'5y averages Consensus'!$AG$9:$AK$36,'per month Consensus'!EY$2,FALSE))</f>
        <v/>
      </c>
      <c r="EZ155" s="49" t="str">
        <f>IF(ISNA(VLOOKUP('per month Consensus'!$EV155,'5y averages Consensus'!$AG$9:$AK$36,'per month Consensus'!EZ$2,FALSE)),"",VLOOKUP('per month Consensus'!$EV155,'5y averages Consensus'!$AG$9:$AK$36,'per month Consensus'!EZ$2,FALSE))</f>
        <v/>
      </c>
      <c r="FB155" s="53" t="str">
        <f t="shared" si="99"/>
        <v/>
      </c>
      <c r="FC155" s="18" t="str">
        <f t="shared" si="100"/>
        <v/>
      </c>
      <c r="FD155" s="18" t="str">
        <f t="shared" si="101"/>
        <v/>
      </c>
      <c r="FE155" s="18" t="str">
        <f t="shared" si="102"/>
        <v/>
      </c>
    </row>
    <row r="156" spans="2:161" x14ac:dyDescent="0.25">
      <c r="B156" s="22">
        <v>42217</v>
      </c>
      <c r="C156" s="18">
        <f>VLOOKUP($B156,'Data Consensus annual'!$BH$9:$BN$215,'per month Consensus'!C$1,FALSE)</f>
        <v>0.21944750332216231</v>
      </c>
      <c r="D156" s="18">
        <f>VLOOKUP($B156,'Data Consensus annual'!$BH$9:$BN$215,'per month Consensus'!D$1,FALSE)</f>
        <v>1.2787257246996337</v>
      </c>
      <c r="E156" s="18" t="str">
        <f>VLOOKUP($B156,'Data Consensus annual'!$BH$9:$BN$215,'per month Consensus'!E$1)</f>
        <v/>
      </c>
      <c r="F156" s="18" t="str">
        <f>VLOOKUP($B156,'Data Consensus annual'!$BH$9:$BN$215,'per month Consensus'!F$1)</f>
        <v/>
      </c>
      <c r="G156" s="18" t="str">
        <f>VLOOKUP($B156,'Data Consensus annual'!$BH$9:$BN$215,'per month Consensus'!G$1)</f>
        <v/>
      </c>
      <c r="H156" s="18" t="str">
        <f>VLOOKUP($B156,'Data Consensus annual'!$BH$9:$BN$215,'per month Consensus'!H$1)</f>
        <v/>
      </c>
      <c r="I156" s="5"/>
      <c r="J156" s="5"/>
      <c r="K156" s="5"/>
      <c r="L156" s="5"/>
      <c r="CE156" s="14">
        <v>40575</v>
      </c>
      <c r="CF156" s="18" t="str">
        <f>IF(ISNA(VLOOKUP($CE156,'quarters Consensus'!$FV$9:$GC$60,'per month Consensus'!J$1,FALSE)),"",VLOOKUP($CE156,'quarters Consensus'!$FV$9:$GC$60,'per month Consensus'!J$1,FALSE))</f>
        <v/>
      </c>
      <c r="CG156" s="18" t="str">
        <f>IF(ISNA(VLOOKUP($CE156,'quarters Consensus'!$FV$9:$GC$60,'per month Consensus'!K$1,FALSE)),"",VLOOKUP($CE156,'quarters Consensus'!$FV$9:$GC$60,'per month Consensus'!K$1,FALSE))</f>
        <v/>
      </c>
      <c r="CH156" s="18" t="str">
        <f>IF(ISNA(VLOOKUP($CE156,'quarters Consensus'!$FV$9:$GC$60,'per month Consensus'!L$1,FALSE)),"",VLOOKUP($CE156,'quarters Consensus'!$FV$9:$GC$60,'per month Consensus'!L$1,FALSE))</f>
        <v/>
      </c>
      <c r="CI156" s="18" t="str">
        <f>IF(ISNA(VLOOKUP($CE156,'quarters Consensus'!$FV$9:$GC$60,'per month Consensus'!M$1,FALSE)),"",VLOOKUP($CE156,'quarters Consensus'!$FV$9:$GC$60,'per month Consensus'!M$1,FALSE))</f>
        <v/>
      </c>
      <c r="CJ156" s="18" t="str">
        <f>IF(ISNA(VLOOKUP($CE156,'quarters Consensus'!$FV$9:$GC$60,'per month Consensus'!N$1,FALSE)),"",VLOOKUP($CE156,'quarters Consensus'!$FV$9:$GC$60,'per month Consensus'!N$1,FALSE))</f>
        <v/>
      </c>
      <c r="CK156" s="18" t="str">
        <f>IF(ISNA(VLOOKUP($CE156,'quarters Consensus'!$FV$9:$GC$60,'per month Consensus'!O$1,FALSE)),"",VLOOKUP($CE156,'quarters Consensus'!$FV$9:$GC$60,'per month Consensus'!O$1,FALSE))</f>
        <v/>
      </c>
      <c r="CL156" s="18" t="str">
        <f>IF(ISNA(VLOOKUP($CE156,'quarters Consensus'!$FV$9:$GC$60,'per month Consensus'!P$1,FALSE)),"",VLOOKUP($CE156,'quarters Consensus'!$FV$9:$GC$60,'per month Consensus'!P$1,FALSE))</f>
        <v/>
      </c>
      <c r="CM156" s="18">
        <f>IF(ISNA(INDEX('annual Consensus'!$C$4:$AE$210,MATCH('per month Consensus'!$CE156,'annual Consensus'!$B$4:$B$210,0),MATCH('per month Consensus'!CM$4,'annual Consensus'!$C$3:$AE$3,0))),"",INDEX('annual Consensus'!$C$4:$AE$210,MATCH('per month Consensus'!$CE156,'annual Consensus'!$B$4:$B$210,0),MATCH('per month Consensus'!CM$4,'annual Consensus'!$C$3:$AE$3,0)))</f>
        <v>2.0474526443435601</v>
      </c>
      <c r="CN156" s="18">
        <f>IF(ISNA(INDEX('annual Consensus'!$C$4:$AE$210,MATCH('per month Consensus'!$CE156,'annual Consensus'!$B$4:$B$210,0),MATCH('per month Consensus'!CN$4,'annual Consensus'!$C$3:$AE$3,0))),"",INDEX('annual Consensus'!$C$4:$AE$210,MATCH('per month Consensus'!$CE156,'annual Consensus'!$B$4:$B$210,0),MATCH('per month Consensus'!CN$4,'annual Consensus'!$C$3:$AE$3,0)))</f>
        <v>0</v>
      </c>
      <c r="CO156" s="18">
        <f>IF(ISNA(INDEX('annual Consensus'!$C$4:$AE$210,MATCH('per month Consensus'!$CE156,'annual Consensus'!$B$4:$B$210,0),MATCH('per month Consensus'!CO$4,'annual Consensus'!$C$3:$AE$3,0))),"",INDEX('annual Consensus'!$C$4:$AE$210,MATCH('per month Consensus'!$CE156,'annual Consensus'!$B$4:$B$210,0),MATCH('per month Consensus'!CO$4,'annual Consensus'!$C$3:$AE$3,0)))</f>
        <v>0</v>
      </c>
      <c r="CP156" s="18">
        <f>IF(ISNA(INDEX('annual Consensus'!$C$4:$AE$210,MATCH('per month Consensus'!$CE156,'annual Consensus'!$B$4:$B$210,0),MATCH('per month Consensus'!CP$4,'annual Consensus'!$C$3:$AE$3,0))),"",INDEX('annual Consensus'!$C$4:$AE$210,MATCH('per month Consensus'!$CE156,'annual Consensus'!$B$4:$B$210,0),MATCH('per month Consensus'!CP$4,'annual Consensus'!$C$3:$AE$3,0)))</f>
        <v>0</v>
      </c>
      <c r="CQ156" s="18">
        <f>IF(ISNA(INDEX('annual Consensus'!$C$4:$AE$210,MATCH('per month Consensus'!$CE156,'annual Consensus'!$B$4:$B$210,0),MATCH('per month Consensus'!CQ$4,'annual Consensus'!$C$3:$AE$3,0))),"",INDEX('annual Consensus'!$C$4:$AE$210,MATCH('per month Consensus'!$CE156,'annual Consensus'!$B$4:$B$210,0),MATCH('per month Consensus'!CQ$4,'annual Consensus'!$C$3:$AE$3,0)))</f>
        <v>0</v>
      </c>
      <c r="CR156" s="18">
        <f>IF(ISNA(INDEX('annual Consensus'!$C$4:$AE$210,MATCH('per month Consensus'!$CE156,'annual Consensus'!$B$4:$B$210,0),MATCH('per month Consensus'!CR$4,'annual Consensus'!$C$3:$AE$3,0))),"",INDEX('annual Consensus'!$C$4:$AE$210,MATCH('per month Consensus'!$CE156,'annual Consensus'!$B$4:$B$210,0),MATCH('per month Consensus'!CR$4,'annual Consensus'!$C$3:$AE$3,0)))</f>
        <v>0</v>
      </c>
      <c r="CS156" s="18">
        <f>IF(ISNA(INDEX('annual Consensus'!$C$4:$AE$210,MATCH('per month Consensus'!$CE156,'annual Consensus'!$B$4:$B$210,0),MATCH('per month Consensus'!CS$4,'annual Consensus'!$C$3:$AE$3,0))),"",INDEX('annual Consensus'!$C$4:$AE$210,MATCH('per month Consensus'!$CE156,'annual Consensus'!$B$4:$B$210,0),MATCH('per month Consensus'!CS$4,'annual Consensus'!$C$3:$AE$3,0)))</f>
        <v>0</v>
      </c>
      <c r="CT156" s="18">
        <f>IF(ISNA(INDEX('annual Consensus'!$C$4:$AE$210,MATCH('per month Consensus'!$CE156,'annual Consensus'!$B$4:$B$210,0),MATCH('per month Consensus'!CT$4,'annual Consensus'!$C$3:$AE$3,0))),"",INDEX('annual Consensus'!$C$4:$AE$210,MATCH('per month Consensus'!$CE156,'annual Consensus'!$B$4:$B$210,0),MATCH('per month Consensus'!CT$4,'annual Consensus'!$C$3:$AE$3,0)))</f>
        <v>0</v>
      </c>
      <c r="CU156" s="18">
        <f>IF(ISNA(INDEX('annual Consensus'!$C$4:$AE$210,MATCH('per month Consensus'!$CE156,'annual Consensus'!$B$4:$B$210,0),MATCH('per month Consensus'!CU$4,'annual Consensus'!$C$3:$AE$3,0))),"",INDEX('annual Consensus'!$C$4:$AE$210,MATCH('per month Consensus'!$CE156,'annual Consensus'!$B$4:$B$210,0),MATCH('per month Consensus'!CU$4,'annual Consensus'!$C$3:$AE$3,0)))</f>
        <v>0</v>
      </c>
      <c r="CV156" s="18">
        <f>IF(ISNA(INDEX('annual Consensus'!$C$4:$AE$210,MATCH('per month Consensus'!$CE156,'annual Consensus'!$B$4:$B$210,0),MATCH('per month Consensus'!CV$4,'annual Consensus'!$C$3:$AE$3,0))),"",INDEX('annual Consensus'!$C$4:$AE$210,MATCH('per month Consensus'!$CE156,'annual Consensus'!$B$4:$B$210,0),MATCH('per month Consensus'!CV$4,'annual Consensus'!$C$3:$AE$3,0)))</f>
        <v>0</v>
      </c>
      <c r="CW156" s="18">
        <f>IF(ISNA(INDEX('annual Consensus'!$C$4:$AE$210,MATCH('per month Consensus'!$CE156,'annual Consensus'!$B$4:$B$210,0),MATCH('per month Consensus'!CW$4,'annual Consensus'!$C$3:$AE$3,0))),"",INDEX('annual Consensus'!$C$4:$AE$210,MATCH('per month Consensus'!$CE156,'annual Consensus'!$B$4:$B$210,0),MATCH('per month Consensus'!CW$4,'annual Consensus'!$C$3:$AE$3,0)))</f>
        <v>0</v>
      </c>
      <c r="CX156" s="18">
        <f>IF(ISNA(INDEX('annual Consensus'!$C$4:$AE$210,MATCH('per month Consensus'!$CE156,'annual Consensus'!$B$4:$B$210,0),MATCH('per month Consensus'!CX$4,'annual Consensus'!$C$3:$AE$3,0))),"",INDEX('annual Consensus'!$C$4:$AE$210,MATCH('per month Consensus'!$CE156,'annual Consensus'!$B$4:$B$210,0),MATCH('per month Consensus'!CX$4,'annual Consensus'!$C$3:$AE$3,0)))</f>
        <v>1.7600310455741102</v>
      </c>
      <c r="CY156" s="18">
        <f>IF(ISNA(INDEX('annual Consensus'!$C$4:$AE$210,MATCH('per month Consensus'!$CE156,'annual Consensus'!$B$4:$B$210,0),MATCH('per month Consensus'!CY$4,'annual Consensus'!$C$3:$AE$3,0))),"",INDEX('annual Consensus'!$C$4:$AE$210,MATCH('per month Consensus'!$CE156,'annual Consensus'!$B$4:$B$210,0),MATCH('per month Consensus'!CY$4,'annual Consensus'!$C$3:$AE$3,0)))</f>
        <v>0</v>
      </c>
      <c r="CZ156" s="18">
        <f>IF(ISNA(INDEX('annual Consensus'!$C$4:$AE$210,MATCH('per month Consensus'!$CE156,'annual Consensus'!$B$4:$B$210,0),MATCH('per month Consensus'!CZ$4,'annual Consensus'!$C$3:$AE$3,0))),"",INDEX('annual Consensus'!$C$4:$AE$210,MATCH('per month Consensus'!$CE156,'annual Consensus'!$B$4:$B$210,0),MATCH('per month Consensus'!CZ$4,'annual Consensus'!$C$3:$AE$3,0)))</f>
        <v>0</v>
      </c>
      <c r="DA156" s="18">
        <f>IF(ISNA(INDEX('annual Consensus'!$C$4:$AE$210,MATCH('per month Consensus'!$CE156,'annual Consensus'!$B$4:$B$210,0),MATCH('per month Consensus'!DA$4,'annual Consensus'!$C$3:$AE$3,0))),"",INDEX('annual Consensus'!$C$4:$AE$210,MATCH('per month Consensus'!$CE156,'annual Consensus'!$B$4:$B$210,0),MATCH('per month Consensus'!DA$4,'annual Consensus'!$C$3:$AE$3,0)))</f>
        <v>0</v>
      </c>
      <c r="DB156" s="18">
        <f>IF(ISNA(INDEX('annual Consensus'!$C$4:$AE$210,MATCH('per month Consensus'!$CE156,'annual Consensus'!$B$4:$B$210,0),MATCH('per month Consensus'!DB$4,'annual Consensus'!$C$3:$AE$3,0))),"",INDEX('annual Consensus'!$C$4:$AE$210,MATCH('per month Consensus'!$CE156,'annual Consensus'!$B$4:$B$210,0),MATCH('per month Consensus'!DB$4,'annual Consensus'!$C$3:$AE$3,0)))</f>
        <v>0</v>
      </c>
      <c r="DC156" s="18">
        <f>IF(ISNA(INDEX('annual Consensus'!$C$4:$AE$210,MATCH('per month Consensus'!$CE156,'annual Consensus'!$B$4:$B$210,0),MATCH('per month Consensus'!DC$4,'annual Consensus'!$C$3:$AE$3,0))),"",INDEX('annual Consensus'!$C$4:$AE$210,MATCH('per month Consensus'!$CE156,'annual Consensus'!$B$4:$B$210,0),MATCH('per month Consensus'!DC$4,'annual Consensus'!$C$3:$AE$3,0)))</f>
        <v>0</v>
      </c>
      <c r="DD156" s="18">
        <f>IF(ISNA(INDEX('annual Consensus'!$C$4:$AE$210,MATCH('per month Consensus'!$CE156,'annual Consensus'!$B$4:$B$210,0),MATCH('per month Consensus'!DD$4,'annual Consensus'!$C$3:$AE$3,0))),"",INDEX('annual Consensus'!$C$4:$AE$210,MATCH('per month Consensus'!$CE156,'annual Consensus'!$B$4:$B$210,0),MATCH('per month Consensus'!DD$4,'annual Consensus'!$C$3:$AE$3,0)))</f>
        <v>0</v>
      </c>
      <c r="DE156" s="18">
        <f>IF(ISNA(INDEX('annual Consensus'!$C$4:$AE$210,MATCH('per month Consensus'!$CE156,'annual Consensus'!$B$4:$B$210,0),MATCH('per month Consensus'!DE$4,'annual Consensus'!$C$3:$AE$3,0))),"",INDEX('annual Consensus'!$C$4:$AE$210,MATCH('per month Consensus'!$CE156,'annual Consensus'!$B$4:$B$210,0),MATCH('per month Consensus'!DE$4,'annual Consensus'!$C$3:$AE$3,0)))</f>
        <v>0</v>
      </c>
      <c r="DF156" s="18">
        <f>IF(ISNA(INDEX('annual Consensus'!$C$4:$AE$210,MATCH('per month Consensus'!$CE156,'annual Consensus'!$B$4:$B$210,0),MATCH('per month Consensus'!DF$4,'annual Consensus'!$C$3:$AE$3,0))),"",INDEX('annual Consensus'!$C$4:$AE$210,MATCH('per month Consensus'!$CE156,'annual Consensus'!$B$4:$B$210,0),MATCH('per month Consensus'!DF$4,'annual Consensus'!$C$3:$AE$3,0)))</f>
        <v>0</v>
      </c>
      <c r="DG156" s="18">
        <f>IF(ISNA(INDEX('annual Consensus'!$C$4:$AE$210,MATCH('per month Consensus'!$CE156,'annual Consensus'!$B$4:$B$210,0),MATCH('per month Consensus'!DG$4,'annual Consensus'!$C$3:$AE$3,0))),"",INDEX('annual Consensus'!$C$4:$AE$210,MATCH('per month Consensus'!$CE156,'annual Consensus'!$B$4:$B$210,0),MATCH('per month Consensus'!DG$4,'annual Consensus'!$C$3:$AE$3,0)))</f>
        <v>0</v>
      </c>
      <c r="DH156" s="18">
        <f>IF(ISNA(INDEX('annual Consensus'!$C$4:$AE$210,MATCH('per month Consensus'!$CE156,'annual Consensus'!$B$4:$B$210,0),MATCH('per month Consensus'!DH$4,'annual Consensus'!$C$3:$AE$3,0))),"",INDEX('annual Consensus'!$C$4:$AE$210,MATCH('per month Consensus'!$CE156,'annual Consensus'!$B$4:$B$210,0),MATCH('per month Consensus'!DH$4,'annual Consensus'!$C$3:$AE$3,0)))</f>
        <v>0</v>
      </c>
      <c r="DI156" s="18">
        <f>IF(ISNA(INDEX('annual Consensus'!$C$4:$AE$210,MATCH('per month Consensus'!$CE156,'annual Consensus'!$B$4:$B$210,0),MATCH('per month Consensus'!DI$4,'annual Consensus'!$C$3:$AE$3,0))),"",INDEX('annual Consensus'!$C$4:$AE$210,MATCH('per month Consensus'!$CE156,'annual Consensus'!$B$4:$B$210,0),MATCH('per month Consensus'!DI$4,'annual Consensus'!$C$3:$AE$3,0)))</f>
        <v>0</v>
      </c>
      <c r="DJ156" s="18">
        <f>IF(ISNA(INDEX('annual Consensus'!$C$4:$AE$210,MATCH('per month Consensus'!$CE156,'annual Consensus'!$B$4:$B$210,0),MATCH('per month Consensus'!DJ$4,'annual Consensus'!$C$3:$AE$3,0))),"",INDEX('annual Consensus'!$C$4:$AE$210,MATCH('per month Consensus'!$CE156,'annual Consensus'!$B$4:$B$210,0),MATCH('per month Consensus'!DJ$4,'annual Consensus'!$C$3:$AE$3,0)))</f>
        <v>0</v>
      </c>
      <c r="DK156" s="18">
        <f>IF(ISNA(INDEX('annual Consensus'!$C$4:$AE$210,MATCH('per month Consensus'!$CE156,'annual Consensus'!$B$4:$B$210,0),MATCH('per month Consensus'!DK$4,'annual Consensus'!$C$3:$AE$3,0))),"",INDEX('annual Consensus'!$C$4:$AE$210,MATCH('per month Consensus'!$CE156,'annual Consensus'!$B$4:$B$210,0),MATCH('per month Consensus'!DK$4,'annual Consensus'!$C$3:$AE$3,0)))</f>
        <v>0</v>
      </c>
      <c r="DL156" s="18">
        <f>IF(ISNA(INDEX('annual Consensus'!$C$4:$AE$210,MATCH('per month Consensus'!$CE156,'annual Consensus'!$B$4:$B$210,0),MATCH('per month Consensus'!DL$4,'annual Consensus'!$C$3:$AE$3,0))),"",INDEX('annual Consensus'!$C$4:$AE$210,MATCH('per month Consensus'!$CE156,'annual Consensus'!$B$4:$B$210,0),MATCH('per month Consensus'!DL$4,'annual Consensus'!$C$3:$AE$3,0)))</f>
        <v>0</v>
      </c>
      <c r="DM156" s="18">
        <f>IF(ISNA(INDEX('annual Consensus'!$C$4:$AE$210,MATCH('per month Consensus'!$CE156,'annual Consensus'!$B$4:$B$210,0),MATCH('per month Consensus'!DM$4,'annual Consensus'!$C$3:$AE$3,0))),"",INDEX('annual Consensus'!$C$4:$AE$210,MATCH('per month Consensus'!$CE156,'annual Consensus'!$B$4:$B$210,0),MATCH('per month Consensus'!DM$4,'annual Consensus'!$C$3:$AE$3,0)))</f>
        <v>0</v>
      </c>
      <c r="DN156" s="18">
        <f>IF(ISNA(INDEX('annual Consensus'!$C$4:$AE$210,MATCH('per month Consensus'!$CE156,'annual Consensus'!$B$4:$B$210,0),MATCH('per month Consensus'!DN$4,'annual Consensus'!$C$3:$AE$3,0))),"",INDEX('annual Consensus'!$C$4:$AE$210,MATCH('per month Consensus'!$CE156,'annual Consensus'!$B$4:$B$210,0),MATCH('per month Consensus'!DN$4,'annual Consensus'!$C$3:$AE$3,0)))</f>
        <v>0</v>
      </c>
      <c r="DO156" s="18">
        <f>IF(ISNA(INDEX('annual Consensus'!$C$4:$AE$210,MATCH('per month Consensus'!$CE156,'annual Consensus'!$B$4:$B$210,0),MATCH('per month Consensus'!DO$4,'annual Consensus'!$C$3:$AE$3,0))),"",INDEX('annual Consensus'!$C$4:$AE$210,MATCH('per month Consensus'!$CE156,'annual Consensus'!$B$4:$B$210,0),MATCH('per month Consensus'!DO$4,'annual Consensus'!$C$3:$AE$3,0)))</f>
        <v>0</v>
      </c>
      <c r="DR156" s="18">
        <f t="shared" si="70"/>
        <v>2.0474526443435601</v>
      </c>
      <c r="DS156" s="18" t="str">
        <f t="shared" si="71"/>
        <v/>
      </c>
      <c r="DT156" s="18" t="str">
        <f t="shared" si="72"/>
        <v/>
      </c>
      <c r="DU156" s="18" t="str">
        <f t="shared" si="73"/>
        <v/>
      </c>
      <c r="DV156" s="18" t="str">
        <f t="shared" si="74"/>
        <v/>
      </c>
      <c r="DW156" s="18" t="str">
        <f t="shared" si="75"/>
        <v/>
      </c>
      <c r="DX156" s="18" t="str">
        <f t="shared" si="76"/>
        <v/>
      </c>
      <c r="DY156" s="18" t="str">
        <f t="shared" si="77"/>
        <v/>
      </c>
      <c r="DZ156" s="18" t="str">
        <f t="shared" si="78"/>
        <v/>
      </c>
      <c r="EA156" s="18" t="str">
        <f t="shared" si="79"/>
        <v/>
      </c>
      <c r="EB156" s="18" t="str">
        <f t="shared" si="80"/>
        <v/>
      </c>
      <c r="EC156" s="18">
        <f t="shared" si="81"/>
        <v>1.7600310455741102</v>
      </c>
      <c r="ED156" s="18" t="str">
        <f t="shared" si="82"/>
        <v/>
      </c>
      <c r="EE156" s="18" t="str">
        <f t="shared" si="83"/>
        <v/>
      </c>
      <c r="EF156" s="18" t="str">
        <f t="shared" si="84"/>
        <v/>
      </c>
      <c r="EG156" s="18" t="str">
        <f t="shared" si="85"/>
        <v/>
      </c>
      <c r="EH156" s="18" t="str">
        <f t="shared" si="86"/>
        <v/>
      </c>
      <c r="EI156" s="18" t="str">
        <f t="shared" si="87"/>
        <v/>
      </c>
      <c r="EJ156" s="18" t="str">
        <f t="shared" si="88"/>
        <v/>
      </c>
      <c r="EK156" s="18" t="str">
        <f t="shared" si="89"/>
        <v/>
      </c>
      <c r="EL156" s="18" t="str">
        <f t="shared" si="90"/>
        <v/>
      </c>
      <c r="EM156" s="18" t="str">
        <f t="shared" si="91"/>
        <v/>
      </c>
      <c r="EN156" s="18" t="str">
        <f t="shared" si="92"/>
        <v/>
      </c>
      <c r="EO156" s="18" t="str">
        <f t="shared" si="93"/>
        <v/>
      </c>
      <c r="EP156" s="18" t="str">
        <f t="shared" si="94"/>
        <v/>
      </c>
      <c r="EQ156" s="18" t="str">
        <f t="shared" si="95"/>
        <v/>
      </c>
      <c r="ER156" s="18" t="str">
        <f t="shared" si="96"/>
        <v/>
      </c>
      <c r="ES156" s="18" t="str">
        <f t="shared" si="97"/>
        <v/>
      </c>
      <c r="ET156" s="18" t="str">
        <f t="shared" si="98"/>
        <v/>
      </c>
      <c r="EV156" s="86">
        <v>40575</v>
      </c>
      <c r="EW156" s="57" t="str">
        <f>IF(ISNA(VLOOKUP('per month Consensus'!$EV156,'5y averages Consensus'!$AG$9:$AK$36,'per month Consensus'!EW$2,FALSE)),"",VLOOKUP('per month Consensus'!$EV156,'5y averages Consensus'!$AG$9:$AK$36,'per month Consensus'!EW$2,FALSE))</f>
        <v/>
      </c>
      <c r="EX156" s="48" t="str">
        <f>IF(ISNA(VLOOKUP('per month Consensus'!$EV156,'5y averages Consensus'!$AG$9:$AK$36,'per month Consensus'!EX$2,FALSE)),"",VLOOKUP('per month Consensus'!$EV156,'5y averages Consensus'!$AG$9:$AK$36,'per month Consensus'!EX$2,FALSE))</f>
        <v/>
      </c>
      <c r="EY156" s="48" t="str">
        <f>IF(ISNA(VLOOKUP('per month Consensus'!$EV156,'5y averages Consensus'!$AG$9:$AK$36,'per month Consensus'!EY$2,FALSE)),"",VLOOKUP('per month Consensus'!$EV156,'5y averages Consensus'!$AG$9:$AK$36,'per month Consensus'!EY$2,FALSE))</f>
        <v/>
      </c>
      <c r="EZ156" s="49" t="str">
        <f>IF(ISNA(VLOOKUP('per month Consensus'!$EV156,'5y averages Consensus'!$AG$9:$AK$36,'per month Consensus'!EZ$2,FALSE)),"",VLOOKUP('per month Consensus'!$EV156,'5y averages Consensus'!$AG$9:$AK$36,'per month Consensus'!EZ$2,FALSE))</f>
        <v/>
      </c>
      <c r="FB156" s="53" t="str">
        <f t="shared" si="99"/>
        <v/>
      </c>
      <c r="FC156" s="18" t="str">
        <f t="shared" si="100"/>
        <v/>
      </c>
      <c r="FD156" s="18" t="str">
        <f t="shared" si="101"/>
        <v/>
      </c>
      <c r="FE156" s="18" t="str">
        <f t="shared" si="102"/>
        <v/>
      </c>
    </row>
    <row r="157" spans="2:161" x14ac:dyDescent="0.25">
      <c r="C157" s="5"/>
      <c r="D157" s="5"/>
      <c r="E157" s="5"/>
      <c r="F157" s="137" t="s">
        <v>328</v>
      </c>
      <c r="G157" s="137"/>
      <c r="H157" s="137"/>
      <c r="I157" s="137"/>
      <c r="J157" s="137"/>
      <c r="K157" s="137"/>
      <c r="L157" s="137"/>
      <c r="CE157" s="14">
        <v>40603</v>
      </c>
      <c r="CF157" s="18">
        <f>IF(ISNA(VLOOKUP($CE157,'quarters Consensus'!$FV$9:$GC$60,'per month Consensus'!J$1,FALSE)),"",VLOOKUP($CE157,'quarters Consensus'!$FV$9:$GC$60,'per month Consensus'!J$1,FALSE))</f>
        <v>2.2999999999999998</v>
      </c>
      <c r="CG157" s="18">
        <f>IF(ISNA(VLOOKUP($CE157,'quarters Consensus'!$FV$9:$GC$60,'per month Consensus'!K$1,FALSE)),"",VLOOKUP($CE157,'quarters Consensus'!$FV$9:$GC$60,'per month Consensus'!K$1,FALSE))</f>
        <v>2.4</v>
      </c>
      <c r="CH157" s="18">
        <f>IF(ISNA(VLOOKUP($CE157,'quarters Consensus'!$FV$9:$GC$60,'per month Consensus'!L$1,FALSE)),"",VLOOKUP($CE157,'quarters Consensus'!$FV$9:$GC$60,'per month Consensus'!L$1,FALSE))</f>
        <v>2.1</v>
      </c>
      <c r="CI157" s="18">
        <f>IF(ISNA(VLOOKUP($CE157,'quarters Consensus'!$FV$9:$GC$60,'per month Consensus'!M$1,FALSE)),"",VLOOKUP($CE157,'quarters Consensus'!$FV$9:$GC$60,'per month Consensus'!M$1,FALSE))</f>
        <v>1.8</v>
      </c>
      <c r="CJ157" s="18">
        <f>IF(ISNA(VLOOKUP($CE157,'quarters Consensus'!$FV$9:$GC$60,'per month Consensus'!N$1,FALSE)),"",VLOOKUP($CE157,'quarters Consensus'!$FV$9:$GC$60,'per month Consensus'!N$1,FALSE))</f>
        <v>1.7</v>
      </c>
      <c r="CK157" s="18">
        <f>IF(ISNA(VLOOKUP($CE157,'quarters Consensus'!$FV$9:$GC$60,'per month Consensus'!O$1,FALSE)),"",VLOOKUP($CE157,'quarters Consensus'!$FV$9:$GC$60,'per month Consensus'!O$1,FALSE))</f>
        <v>1.8</v>
      </c>
      <c r="CL157" s="18">
        <f>IF(ISNA(VLOOKUP($CE157,'quarters Consensus'!$FV$9:$GC$60,'per month Consensus'!P$1,FALSE)),"",VLOOKUP($CE157,'quarters Consensus'!$FV$9:$GC$60,'per month Consensus'!P$1,FALSE))</f>
        <v>1.8</v>
      </c>
      <c r="CM157" s="18">
        <f>IF(ISNA(INDEX('annual Consensus'!$C$4:$AE$210,MATCH('per month Consensus'!$CE157,'annual Consensus'!$B$4:$B$210,0),MATCH('per month Consensus'!CM$4,'annual Consensus'!$C$3:$AE$3,0))),"",INDEX('annual Consensus'!$C$4:$AE$210,MATCH('per month Consensus'!$CE157,'annual Consensus'!$B$4:$B$210,0),MATCH('per month Consensus'!CM$4,'annual Consensus'!$C$3:$AE$3,0)))</f>
        <v>2.2870280503841203</v>
      </c>
      <c r="CN157" s="18">
        <f>IF(ISNA(INDEX('annual Consensus'!$C$4:$AE$210,MATCH('per month Consensus'!$CE157,'annual Consensus'!$B$4:$B$210,0),MATCH('per month Consensus'!CN$4,'annual Consensus'!$C$3:$AE$3,0))),"",INDEX('annual Consensus'!$C$4:$AE$210,MATCH('per month Consensus'!$CE157,'annual Consensus'!$B$4:$B$210,0),MATCH('per month Consensus'!CN$4,'annual Consensus'!$C$3:$AE$3,0)))</f>
        <v>0</v>
      </c>
      <c r="CO157" s="18">
        <f>IF(ISNA(INDEX('annual Consensus'!$C$4:$AE$210,MATCH('per month Consensus'!$CE157,'annual Consensus'!$B$4:$B$210,0),MATCH('per month Consensus'!CO$4,'annual Consensus'!$C$3:$AE$3,0))),"",INDEX('annual Consensus'!$C$4:$AE$210,MATCH('per month Consensus'!$CE157,'annual Consensus'!$B$4:$B$210,0),MATCH('per month Consensus'!CO$4,'annual Consensus'!$C$3:$AE$3,0)))</f>
        <v>0</v>
      </c>
      <c r="CP157" s="18">
        <f>IF(ISNA(INDEX('annual Consensus'!$C$4:$AE$210,MATCH('per month Consensus'!$CE157,'annual Consensus'!$B$4:$B$210,0),MATCH('per month Consensus'!CP$4,'annual Consensus'!$C$3:$AE$3,0))),"",INDEX('annual Consensus'!$C$4:$AE$210,MATCH('per month Consensus'!$CE157,'annual Consensus'!$B$4:$B$210,0),MATCH('per month Consensus'!CP$4,'annual Consensus'!$C$3:$AE$3,0)))</f>
        <v>0</v>
      </c>
      <c r="CQ157" s="18">
        <f>IF(ISNA(INDEX('annual Consensus'!$C$4:$AE$210,MATCH('per month Consensus'!$CE157,'annual Consensus'!$B$4:$B$210,0),MATCH('per month Consensus'!CQ$4,'annual Consensus'!$C$3:$AE$3,0))),"",INDEX('annual Consensus'!$C$4:$AE$210,MATCH('per month Consensus'!$CE157,'annual Consensus'!$B$4:$B$210,0),MATCH('per month Consensus'!CQ$4,'annual Consensus'!$C$3:$AE$3,0)))</f>
        <v>0</v>
      </c>
      <c r="CR157" s="18">
        <f>IF(ISNA(INDEX('annual Consensus'!$C$4:$AE$210,MATCH('per month Consensus'!$CE157,'annual Consensus'!$B$4:$B$210,0),MATCH('per month Consensus'!CR$4,'annual Consensus'!$C$3:$AE$3,0))),"",INDEX('annual Consensus'!$C$4:$AE$210,MATCH('per month Consensus'!$CE157,'annual Consensus'!$B$4:$B$210,0),MATCH('per month Consensus'!CR$4,'annual Consensus'!$C$3:$AE$3,0)))</f>
        <v>0</v>
      </c>
      <c r="CS157" s="18">
        <f>IF(ISNA(INDEX('annual Consensus'!$C$4:$AE$210,MATCH('per month Consensus'!$CE157,'annual Consensus'!$B$4:$B$210,0),MATCH('per month Consensus'!CS$4,'annual Consensus'!$C$3:$AE$3,0))),"",INDEX('annual Consensus'!$C$4:$AE$210,MATCH('per month Consensus'!$CE157,'annual Consensus'!$B$4:$B$210,0),MATCH('per month Consensus'!CS$4,'annual Consensus'!$C$3:$AE$3,0)))</f>
        <v>0</v>
      </c>
      <c r="CT157" s="18">
        <f>IF(ISNA(INDEX('annual Consensus'!$C$4:$AE$210,MATCH('per month Consensus'!$CE157,'annual Consensus'!$B$4:$B$210,0),MATCH('per month Consensus'!CT$4,'annual Consensus'!$C$3:$AE$3,0))),"",INDEX('annual Consensus'!$C$4:$AE$210,MATCH('per month Consensus'!$CE157,'annual Consensus'!$B$4:$B$210,0),MATCH('per month Consensus'!CT$4,'annual Consensus'!$C$3:$AE$3,0)))</f>
        <v>0</v>
      </c>
      <c r="CU157" s="18">
        <f>IF(ISNA(INDEX('annual Consensus'!$C$4:$AE$210,MATCH('per month Consensus'!$CE157,'annual Consensus'!$B$4:$B$210,0),MATCH('per month Consensus'!CU$4,'annual Consensus'!$C$3:$AE$3,0))),"",INDEX('annual Consensus'!$C$4:$AE$210,MATCH('per month Consensus'!$CE157,'annual Consensus'!$B$4:$B$210,0),MATCH('per month Consensus'!CU$4,'annual Consensus'!$C$3:$AE$3,0)))</f>
        <v>0</v>
      </c>
      <c r="CV157" s="18">
        <f>IF(ISNA(INDEX('annual Consensus'!$C$4:$AE$210,MATCH('per month Consensus'!$CE157,'annual Consensus'!$B$4:$B$210,0),MATCH('per month Consensus'!CV$4,'annual Consensus'!$C$3:$AE$3,0))),"",INDEX('annual Consensus'!$C$4:$AE$210,MATCH('per month Consensus'!$CE157,'annual Consensus'!$B$4:$B$210,0),MATCH('per month Consensus'!CV$4,'annual Consensus'!$C$3:$AE$3,0)))</f>
        <v>0</v>
      </c>
      <c r="CW157" s="18">
        <f>IF(ISNA(INDEX('annual Consensus'!$C$4:$AE$210,MATCH('per month Consensus'!$CE157,'annual Consensus'!$B$4:$B$210,0),MATCH('per month Consensus'!CW$4,'annual Consensus'!$C$3:$AE$3,0))),"",INDEX('annual Consensus'!$C$4:$AE$210,MATCH('per month Consensus'!$CE157,'annual Consensus'!$B$4:$B$210,0),MATCH('per month Consensus'!CW$4,'annual Consensus'!$C$3:$AE$3,0)))</f>
        <v>1.7869574615858401</v>
      </c>
      <c r="CX157" s="18">
        <f>IF(ISNA(INDEX('annual Consensus'!$C$4:$AE$210,MATCH('per month Consensus'!$CE157,'annual Consensus'!$B$4:$B$210,0),MATCH('per month Consensus'!CX$4,'annual Consensus'!$C$3:$AE$3,0))),"",INDEX('annual Consensus'!$C$4:$AE$210,MATCH('per month Consensus'!$CE157,'annual Consensus'!$B$4:$B$210,0),MATCH('per month Consensus'!CX$4,'annual Consensus'!$C$3:$AE$3,0)))</f>
        <v>0</v>
      </c>
      <c r="CY157" s="18">
        <f>IF(ISNA(INDEX('annual Consensus'!$C$4:$AE$210,MATCH('per month Consensus'!$CE157,'annual Consensus'!$B$4:$B$210,0),MATCH('per month Consensus'!CY$4,'annual Consensus'!$C$3:$AE$3,0))),"",INDEX('annual Consensus'!$C$4:$AE$210,MATCH('per month Consensus'!$CE157,'annual Consensus'!$B$4:$B$210,0),MATCH('per month Consensus'!CY$4,'annual Consensus'!$C$3:$AE$3,0)))</f>
        <v>0</v>
      </c>
      <c r="CZ157" s="18">
        <f>IF(ISNA(INDEX('annual Consensus'!$C$4:$AE$210,MATCH('per month Consensus'!$CE157,'annual Consensus'!$B$4:$B$210,0),MATCH('per month Consensus'!CZ$4,'annual Consensus'!$C$3:$AE$3,0))),"",INDEX('annual Consensus'!$C$4:$AE$210,MATCH('per month Consensus'!$CE157,'annual Consensus'!$B$4:$B$210,0),MATCH('per month Consensus'!CZ$4,'annual Consensus'!$C$3:$AE$3,0)))</f>
        <v>0</v>
      </c>
      <c r="DA157" s="18">
        <f>IF(ISNA(INDEX('annual Consensus'!$C$4:$AE$210,MATCH('per month Consensus'!$CE157,'annual Consensus'!$B$4:$B$210,0),MATCH('per month Consensus'!DA$4,'annual Consensus'!$C$3:$AE$3,0))),"",INDEX('annual Consensus'!$C$4:$AE$210,MATCH('per month Consensus'!$CE157,'annual Consensus'!$B$4:$B$210,0),MATCH('per month Consensus'!DA$4,'annual Consensus'!$C$3:$AE$3,0)))</f>
        <v>0</v>
      </c>
      <c r="DB157" s="18">
        <f>IF(ISNA(INDEX('annual Consensus'!$C$4:$AE$210,MATCH('per month Consensus'!$CE157,'annual Consensus'!$B$4:$B$210,0),MATCH('per month Consensus'!DB$4,'annual Consensus'!$C$3:$AE$3,0))),"",INDEX('annual Consensus'!$C$4:$AE$210,MATCH('per month Consensus'!$CE157,'annual Consensus'!$B$4:$B$210,0),MATCH('per month Consensus'!DB$4,'annual Consensus'!$C$3:$AE$3,0)))</f>
        <v>0</v>
      </c>
      <c r="DC157" s="18">
        <f>IF(ISNA(INDEX('annual Consensus'!$C$4:$AE$210,MATCH('per month Consensus'!$CE157,'annual Consensus'!$B$4:$B$210,0),MATCH('per month Consensus'!DC$4,'annual Consensus'!$C$3:$AE$3,0))),"",INDEX('annual Consensus'!$C$4:$AE$210,MATCH('per month Consensus'!$CE157,'annual Consensus'!$B$4:$B$210,0),MATCH('per month Consensus'!DC$4,'annual Consensus'!$C$3:$AE$3,0)))</f>
        <v>0</v>
      </c>
      <c r="DD157" s="18">
        <f>IF(ISNA(INDEX('annual Consensus'!$C$4:$AE$210,MATCH('per month Consensus'!$CE157,'annual Consensus'!$B$4:$B$210,0),MATCH('per month Consensus'!DD$4,'annual Consensus'!$C$3:$AE$3,0))),"",INDEX('annual Consensus'!$C$4:$AE$210,MATCH('per month Consensus'!$CE157,'annual Consensus'!$B$4:$B$210,0),MATCH('per month Consensus'!DD$4,'annual Consensus'!$C$3:$AE$3,0)))</f>
        <v>0</v>
      </c>
      <c r="DE157" s="18">
        <f>IF(ISNA(INDEX('annual Consensus'!$C$4:$AE$210,MATCH('per month Consensus'!$CE157,'annual Consensus'!$B$4:$B$210,0),MATCH('per month Consensus'!DE$4,'annual Consensus'!$C$3:$AE$3,0))),"",INDEX('annual Consensus'!$C$4:$AE$210,MATCH('per month Consensus'!$CE157,'annual Consensus'!$B$4:$B$210,0),MATCH('per month Consensus'!DE$4,'annual Consensus'!$C$3:$AE$3,0)))</f>
        <v>0</v>
      </c>
      <c r="DF157" s="18">
        <f>IF(ISNA(INDEX('annual Consensus'!$C$4:$AE$210,MATCH('per month Consensus'!$CE157,'annual Consensus'!$B$4:$B$210,0),MATCH('per month Consensus'!DF$4,'annual Consensus'!$C$3:$AE$3,0))),"",INDEX('annual Consensus'!$C$4:$AE$210,MATCH('per month Consensus'!$CE157,'annual Consensus'!$B$4:$B$210,0),MATCH('per month Consensus'!DF$4,'annual Consensus'!$C$3:$AE$3,0)))</f>
        <v>0</v>
      </c>
      <c r="DG157" s="18">
        <f>IF(ISNA(INDEX('annual Consensus'!$C$4:$AE$210,MATCH('per month Consensus'!$CE157,'annual Consensus'!$B$4:$B$210,0),MATCH('per month Consensus'!DG$4,'annual Consensus'!$C$3:$AE$3,0))),"",INDEX('annual Consensus'!$C$4:$AE$210,MATCH('per month Consensus'!$CE157,'annual Consensus'!$B$4:$B$210,0),MATCH('per month Consensus'!DG$4,'annual Consensus'!$C$3:$AE$3,0)))</f>
        <v>0</v>
      </c>
      <c r="DH157" s="18">
        <f>IF(ISNA(INDEX('annual Consensus'!$C$4:$AE$210,MATCH('per month Consensus'!$CE157,'annual Consensus'!$B$4:$B$210,0),MATCH('per month Consensus'!DH$4,'annual Consensus'!$C$3:$AE$3,0))),"",INDEX('annual Consensus'!$C$4:$AE$210,MATCH('per month Consensus'!$CE157,'annual Consensus'!$B$4:$B$210,0),MATCH('per month Consensus'!DH$4,'annual Consensus'!$C$3:$AE$3,0)))</f>
        <v>0</v>
      </c>
      <c r="DI157" s="18">
        <f>IF(ISNA(INDEX('annual Consensus'!$C$4:$AE$210,MATCH('per month Consensus'!$CE157,'annual Consensus'!$B$4:$B$210,0),MATCH('per month Consensus'!DI$4,'annual Consensus'!$C$3:$AE$3,0))),"",INDEX('annual Consensus'!$C$4:$AE$210,MATCH('per month Consensus'!$CE157,'annual Consensus'!$B$4:$B$210,0),MATCH('per month Consensus'!DI$4,'annual Consensus'!$C$3:$AE$3,0)))</f>
        <v>0</v>
      </c>
      <c r="DJ157" s="18">
        <f>IF(ISNA(INDEX('annual Consensus'!$C$4:$AE$210,MATCH('per month Consensus'!$CE157,'annual Consensus'!$B$4:$B$210,0),MATCH('per month Consensus'!DJ$4,'annual Consensus'!$C$3:$AE$3,0))),"",INDEX('annual Consensus'!$C$4:$AE$210,MATCH('per month Consensus'!$CE157,'annual Consensus'!$B$4:$B$210,0),MATCH('per month Consensus'!DJ$4,'annual Consensus'!$C$3:$AE$3,0)))</f>
        <v>0</v>
      </c>
      <c r="DK157" s="18">
        <f>IF(ISNA(INDEX('annual Consensus'!$C$4:$AE$210,MATCH('per month Consensus'!$CE157,'annual Consensus'!$B$4:$B$210,0),MATCH('per month Consensus'!DK$4,'annual Consensus'!$C$3:$AE$3,0))),"",INDEX('annual Consensus'!$C$4:$AE$210,MATCH('per month Consensus'!$CE157,'annual Consensus'!$B$4:$B$210,0),MATCH('per month Consensus'!DK$4,'annual Consensus'!$C$3:$AE$3,0)))</f>
        <v>0</v>
      </c>
      <c r="DL157" s="18">
        <f>IF(ISNA(INDEX('annual Consensus'!$C$4:$AE$210,MATCH('per month Consensus'!$CE157,'annual Consensus'!$B$4:$B$210,0),MATCH('per month Consensus'!DL$4,'annual Consensus'!$C$3:$AE$3,0))),"",INDEX('annual Consensus'!$C$4:$AE$210,MATCH('per month Consensus'!$CE157,'annual Consensus'!$B$4:$B$210,0),MATCH('per month Consensus'!DL$4,'annual Consensus'!$C$3:$AE$3,0)))</f>
        <v>0</v>
      </c>
      <c r="DM157" s="18">
        <f>IF(ISNA(INDEX('annual Consensus'!$C$4:$AE$210,MATCH('per month Consensus'!$CE157,'annual Consensus'!$B$4:$B$210,0),MATCH('per month Consensus'!DM$4,'annual Consensus'!$C$3:$AE$3,0))),"",INDEX('annual Consensus'!$C$4:$AE$210,MATCH('per month Consensus'!$CE157,'annual Consensus'!$B$4:$B$210,0),MATCH('per month Consensus'!DM$4,'annual Consensus'!$C$3:$AE$3,0)))</f>
        <v>0</v>
      </c>
      <c r="DN157" s="18">
        <f>IF(ISNA(INDEX('annual Consensus'!$C$4:$AE$210,MATCH('per month Consensus'!$CE157,'annual Consensus'!$B$4:$B$210,0),MATCH('per month Consensus'!DN$4,'annual Consensus'!$C$3:$AE$3,0))),"",INDEX('annual Consensus'!$C$4:$AE$210,MATCH('per month Consensus'!$CE157,'annual Consensus'!$B$4:$B$210,0),MATCH('per month Consensus'!DN$4,'annual Consensus'!$C$3:$AE$3,0)))</f>
        <v>0</v>
      </c>
      <c r="DO157" s="18">
        <f>IF(ISNA(INDEX('annual Consensus'!$C$4:$AE$210,MATCH('per month Consensus'!$CE157,'annual Consensus'!$B$4:$B$210,0),MATCH('per month Consensus'!DO$4,'annual Consensus'!$C$3:$AE$3,0))),"",INDEX('annual Consensus'!$C$4:$AE$210,MATCH('per month Consensus'!$CE157,'annual Consensus'!$B$4:$B$210,0),MATCH('per month Consensus'!DO$4,'annual Consensus'!$C$3:$AE$3,0)))</f>
        <v>0</v>
      </c>
      <c r="DR157" s="18">
        <f t="shared" si="70"/>
        <v>2.2870280503841203</v>
      </c>
      <c r="DS157" s="18" t="str">
        <f t="shared" si="71"/>
        <v/>
      </c>
      <c r="DT157" s="18" t="str">
        <f t="shared" si="72"/>
        <v/>
      </c>
      <c r="DU157" s="18" t="str">
        <f t="shared" si="73"/>
        <v/>
      </c>
      <c r="DV157" s="18" t="str">
        <f t="shared" si="74"/>
        <v/>
      </c>
      <c r="DW157" s="18" t="str">
        <f t="shared" si="75"/>
        <v/>
      </c>
      <c r="DX157" s="18" t="str">
        <f t="shared" si="76"/>
        <v/>
      </c>
      <c r="DY157" s="18" t="str">
        <f t="shared" si="77"/>
        <v/>
      </c>
      <c r="DZ157" s="18" t="str">
        <f t="shared" si="78"/>
        <v/>
      </c>
      <c r="EA157" s="18" t="str">
        <f t="shared" si="79"/>
        <v/>
      </c>
      <c r="EB157" s="18">
        <f t="shared" si="80"/>
        <v>1.7869574615858401</v>
      </c>
      <c r="EC157" s="18" t="str">
        <f t="shared" si="81"/>
        <v/>
      </c>
      <c r="ED157" s="18" t="str">
        <f t="shared" si="82"/>
        <v/>
      </c>
      <c r="EE157" s="18" t="str">
        <f t="shared" si="83"/>
        <v/>
      </c>
      <c r="EF157" s="18" t="str">
        <f t="shared" si="84"/>
        <v/>
      </c>
      <c r="EG157" s="18" t="str">
        <f t="shared" si="85"/>
        <v/>
      </c>
      <c r="EH157" s="18" t="str">
        <f t="shared" si="86"/>
        <v/>
      </c>
      <c r="EI157" s="18" t="str">
        <f t="shared" si="87"/>
        <v/>
      </c>
      <c r="EJ157" s="18" t="str">
        <f t="shared" si="88"/>
        <v/>
      </c>
      <c r="EK157" s="18" t="str">
        <f t="shared" si="89"/>
        <v/>
      </c>
      <c r="EL157" s="18" t="str">
        <f t="shared" si="90"/>
        <v/>
      </c>
      <c r="EM157" s="18" t="str">
        <f t="shared" si="91"/>
        <v/>
      </c>
      <c r="EN157" s="18" t="str">
        <f t="shared" si="92"/>
        <v/>
      </c>
      <c r="EO157" s="18" t="str">
        <f t="shared" si="93"/>
        <v/>
      </c>
      <c r="EP157" s="18" t="str">
        <f t="shared" si="94"/>
        <v/>
      </c>
      <c r="EQ157" s="18" t="str">
        <f t="shared" si="95"/>
        <v/>
      </c>
      <c r="ER157" s="18" t="str">
        <f t="shared" si="96"/>
        <v/>
      </c>
      <c r="ES157" s="18" t="str">
        <f t="shared" si="97"/>
        <v/>
      </c>
      <c r="ET157" s="18" t="str">
        <f t="shared" si="98"/>
        <v/>
      </c>
      <c r="EV157" s="86">
        <v>40603</v>
      </c>
      <c r="EW157" s="57" t="str">
        <f>IF(ISNA(VLOOKUP('per month Consensus'!$EV157,'5y averages Consensus'!$AG$9:$AK$36,'per month Consensus'!EW$2,FALSE)),"",VLOOKUP('per month Consensus'!$EV157,'5y averages Consensus'!$AG$9:$AK$36,'per month Consensus'!EW$2,FALSE))</f>
        <v/>
      </c>
      <c r="EX157" s="48" t="str">
        <f>IF(ISNA(VLOOKUP('per month Consensus'!$EV157,'5y averages Consensus'!$AG$9:$AK$36,'per month Consensus'!EX$2,FALSE)),"",VLOOKUP('per month Consensus'!$EV157,'5y averages Consensus'!$AG$9:$AK$36,'per month Consensus'!EX$2,FALSE))</f>
        <v/>
      </c>
      <c r="EY157" s="48" t="str">
        <f>IF(ISNA(VLOOKUP('per month Consensus'!$EV157,'5y averages Consensus'!$AG$9:$AK$36,'per month Consensus'!EY$2,FALSE)),"",VLOOKUP('per month Consensus'!$EV157,'5y averages Consensus'!$AG$9:$AK$36,'per month Consensus'!EY$2,FALSE))</f>
        <v/>
      </c>
      <c r="EZ157" s="49" t="str">
        <f>IF(ISNA(VLOOKUP('per month Consensus'!$EV157,'5y averages Consensus'!$AG$9:$AK$36,'per month Consensus'!EZ$2,FALSE)),"",VLOOKUP('per month Consensus'!$EV157,'5y averages Consensus'!$AG$9:$AK$36,'per month Consensus'!EZ$2,FALSE))</f>
        <v/>
      </c>
      <c r="FB157" s="53" t="str">
        <f t="shared" si="99"/>
        <v/>
      </c>
      <c r="FC157" s="18" t="str">
        <f t="shared" si="100"/>
        <v/>
      </c>
      <c r="FD157" s="18" t="str">
        <f t="shared" si="101"/>
        <v/>
      </c>
      <c r="FE157" s="18" t="str">
        <f t="shared" si="102"/>
        <v/>
      </c>
    </row>
    <row r="158" spans="2:161" x14ac:dyDescent="0.25">
      <c r="C158" s="31" t="s">
        <v>309</v>
      </c>
      <c r="D158" s="31">
        <v>4</v>
      </c>
      <c r="E158" s="20"/>
      <c r="F158" s="31">
        <v>3</v>
      </c>
      <c r="G158" s="31">
        <v>6</v>
      </c>
      <c r="H158" s="31">
        <v>9</v>
      </c>
      <c r="I158" s="31">
        <v>12</v>
      </c>
      <c r="J158" s="31">
        <v>15</v>
      </c>
      <c r="K158" s="31">
        <v>18</v>
      </c>
      <c r="L158" s="31">
        <v>21</v>
      </c>
      <c r="CE158" s="14">
        <v>40634</v>
      </c>
      <c r="CF158" s="18" t="str">
        <f>IF(ISNA(VLOOKUP($CE158,'quarters Consensus'!$FV$9:$GC$60,'per month Consensus'!J$1,FALSE)),"",VLOOKUP($CE158,'quarters Consensus'!$FV$9:$GC$60,'per month Consensus'!J$1,FALSE))</f>
        <v/>
      </c>
      <c r="CG158" s="18" t="str">
        <f>IF(ISNA(VLOOKUP($CE158,'quarters Consensus'!$FV$9:$GC$60,'per month Consensus'!K$1,FALSE)),"",VLOOKUP($CE158,'quarters Consensus'!$FV$9:$GC$60,'per month Consensus'!K$1,FALSE))</f>
        <v/>
      </c>
      <c r="CH158" s="18" t="str">
        <f>IF(ISNA(VLOOKUP($CE158,'quarters Consensus'!$FV$9:$GC$60,'per month Consensus'!L$1,FALSE)),"",VLOOKUP($CE158,'quarters Consensus'!$FV$9:$GC$60,'per month Consensus'!L$1,FALSE))</f>
        <v/>
      </c>
      <c r="CI158" s="18" t="str">
        <f>IF(ISNA(VLOOKUP($CE158,'quarters Consensus'!$FV$9:$GC$60,'per month Consensus'!M$1,FALSE)),"",VLOOKUP($CE158,'quarters Consensus'!$FV$9:$GC$60,'per month Consensus'!M$1,FALSE))</f>
        <v/>
      </c>
      <c r="CJ158" s="18" t="str">
        <f>IF(ISNA(VLOOKUP($CE158,'quarters Consensus'!$FV$9:$GC$60,'per month Consensus'!N$1,FALSE)),"",VLOOKUP($CE158,'quarters Consensus'!$FV$9:$GC$60,'per month Consensus'!N$1,FALSE))</f>
        <v/>
      </c>
      <c r="CK158" s="18" t="str">
        <f>IF(ISNA(VLOOKUP($CE158,'quarters Consensus'!$FV$9:$GC$60,'per month Consensus'!O$1,FALSE)),"",VLOOKUP($CE158,'quarters Consensus'!$FV$9:$GC$60,'per month Consensus'!O$1,FALSE))</f>
        <v/>
      </c>
      <c r="CL158" s="18" t="str">
        <f>IF(ISNA(VLOOKUP($CE158,'quarters Consensus'!$FV$9:$GC$60,'per month Consensus'!P$1,FALSE)),"",VLOOKUP($CE158,'quarters Consensus'!$FV$9:$GC$60,'per month Consensus'!P$1,FALSE))</f>
        <v/>
      </c>
      <c r="CM158" s="18">
        <f>IF(ISNA(INDEX('annual Consensus'!$C$4:$AE$210,MATCH('per month Consensus'!$CE158,'annual Consensus'!$B$4:$B$210,0),MATCH('per month Consensus'!CM$4,'annual Consensus'!$C$3:$AE$3,0))),"",INDEX('annual Consensus'!$C$4:$AE$210,MATCH('per month Consensus'!$CE158,'annual Consensus'!$B$4:$B$210,0),MATCH('per month Consensus'!CM$4,'annual Consensus'!$C$3:$AE$3,0)))</f>
        <v>2.4357247634036772</v>
      </c>
      <c r="CN158" s="18">
        <f>IF(ISNA(INDEX('annual Consensus'!$C$4:$AE$210,MATCH('per month Consensus'!$CE158,'annual Consensus'!$B$4:$B$210,0),MATCH('per month Consensus'!CN$4,'annual Consensus'!$C$3:$AE$3,0))),"",INDEX('annual Consensus'!$C$4:$AE$210,MATCH('per month Consensus'!$CE158,'annual Consensus'!$B$4:$B$210,0),MATCH('per month Consensus'!CN$4,'annual Consensus'!$C$3:$AE$3,0)))</f>
        <v>0</v>
      </c>
      <c r="CO158" s="18">
        <f>IF(ISNA(INDEX('annual Consensus'!$C$4:$AE$210,MATCH('per month Consensus'!$CE158,'annual Consensus'!$B$4:$B$210,0),MATCH('per month Consensus'!CO$4,'annual Consensus'!$C$3:$AE$3,0))),"",INDEX('annual Consensus'!$C$4:$AE$210,MATCH('per month Consensus'!$CE158,'annual Consensus'!$B$4:$B$210,0),MATCH('per month Consensus'!CO$4,'annual Consensus'!$C$3:$AE$3,0)))</f>
        <v>0</v>
      </c>
      <c r="CP158" s="18">
        <f>IF(ISNA(INDEX('annual Consensus'!$C$4:$AE$210,MATCH('per month Consensus'!$CE158,'annual Consensus'!$B$4:$B$210,0),MATCH('per month Consensus'!CP$4,'annual Consensus'!$C$3:$AE$3,0))),"",INDEX('annual Consensus'!$C$4:$AE$210,MATCH('per month Consensus'!$CE158,'annual Consensus'!$B$4:$B$210,0),MATCH('per month Consensus'!CP$4,'annual Consensus'!$C$3:$AE$3,0)))</f>
        <v>0</v>
      </c>
      <c r="CQ158" s="18">
        <f>IF(ISNA(INDEX('annual Consensus'!$C$4:$AE$210,MATCH('per month Consensus'!$CE158,'annual Consensus'!$B$4:$B$210,0),MATCH('per month Consensus'!CQ$4,'annual Consensus'!$C$3:$AE$3,0))),"",INDEX('annual Consensus'!$C$4:$AE$210,MATCH('per month Consensus'!$CE158,'annual Consensus'!$B$4:$B$210,0),MATCH('per month Consensus'!CQ$4,'annual Consensus'!$C$3:$AE$3,0)))</f>
        <v>0</v>
      </c>
      <c r="CR158" s="18">
        <f>IF(ISNA(INDEX('annual Consensus'!$C$4:$AE$210,MATCH('per month Consensus'!$CE158,'annual Consensus'!$B$4:$B$210,0),MATCH('per month Consensus'!CR$4,'annual Consensus'!$C$3:$AE$3,0))),"",INDEX('annual Consensus'!$C$4:$AE$210,MATCH('per month Consensus'!$CE158,'annual Consensus'!$B$4:$B$210,0),MATCH('per month Consensus'!CR$4,'annual Consensus'!$C$3:$AE$3,0)))</f>
        <v>0</v>
      </c>
      <c r="CS158" s="18">
        <f>IF(ISNA(INDEX('annual Consensus'!$C$4:$AE$210,MATCH('per month Consensus'!$CE158,'annual Consensus'!$B$4:$B$210,0),MATCH('per month Consensus'!CS$4,'annual Consensus'!$C$3:$AE$3,0))),"",INDEX('annual Consensus'!$C$4:$AE$210,MATCH('per month Consensus'!$CE158,'annual Consensus'!$B$4:$B$210,0),MATCH('per month Consensus'!CS$4,'annual Consensus'!$C$3:$AE$3,0)))</f>
        <v>0</v>
      </c>
      <c r="CT158" s="18">
        <f>IF(ISNA(INDEX('annual Consensus'!$C$4:$AE$210,MATCH('per month Consensus'!$CE158,'annual Consensus'!$B$4:$B$210,0),MATCH('per month Consensus'!CT$4,'annual Consensus'!$C$3:$AE$3,0))),"",INDEX('annual Consensus'!$C$4:$AE$210,MATCH('per month Consensus'!$CE158,'annual Consensus'!$B$4:$B$210,0),MATCH('per month Consensus'!CT$4,'annual Consensus'!$C$3:$AE$3,0)))</f>
        <v>0</v>
      </c>
      <c r="CU158" s="18">
        <f>IF(ISNA(INDEX('annual Consensus'!$C$4:$AE$210,MATCH('per month Consensus'!$CE158,'annual Consensus'!$B$4:$B$210,0),MATCH('per month Consensus'!CU$4,'annual Consensus'!$C$3:$AE$3,0))),"",INDEX('annual Consensus'!$C$4:$AE$210,MATCH('per month Consensus'!$CE158,'annual Consensus'!$B$4:$B$210,0),MATCH('per month Consensus'!CU$4,'annual Consensus'!$C$3:$AE$3,0)))</f>
        <v>0</v>
      </c>
      <c r="CV158" s="18">
        <f>IF(ISNA(INDEX('annual Consensus'!$C$4:$AE$210,MATCH('per month Consensus'!$CE158,'annual Consensus'!$B$4:$B$210,0),MATCH('per month Consensus'!CV$4,'annual Consensus'!$C$3:$AE$3,0))),"",INDEX('annual Consensus'!$C$4:$AE$210,MATCH('per month Consensus'!$CE158,'annual Consensus'!$B$4:$B$210,0),MATCH('per month Consensus'!CV$4,'annual Consensus'!$C$3:$AE$3,0)))</f>
        <v>1.8220449093235651</v>
      </c>
      <c r="CW158" s="18">
        <f>IF(ISNA(INDEX('annual Consensus'!$C$4:$AE$210,MATCH('per month Consensus'!$CE158,'annual Consensus'!$B$4:$B$210,0),MATCH('per month Consensus'!CW$4,'annual Consensus'!$C$3:$AE$3,0))),"",INDEX('annual Consensus'!$C$4:$AE$210,MATCH('per month Consensus'!$CE158,'annual Consensus'!$B$4:$B$210,0),MATCH('per month Consensus'!CW$4,'annual Consensus'!$C$3:$AE$3,0)))</f>
        <v>0</v>
      </c>
      <c r="CX158" s="18">
        <f>IF(ISNA(INDEX('annual Consensus'!$C$4:$AE$210,MATCH('per month Consensus'!$CE158,'annual Consensus'!$B$4:$B$210,0),MATCH('per month Consensus'!CX$4,'annual Consensus'!$C$3:$AE$3,0))),"",INDEX('annual Consensus'!$C$4:$AE$210,MATCH('per month Consensus'!$CE158,'annual Consensus'!$B$4:$B$210,0),MATCH('per month Consensus'!CX$4,'annual Consensus'!$C$3:$AE$3,0)))</f>
        <v>0</v>
      </c>
      <c r="CY158" s="18">
        <f>IF(ISNA(INDEX('annual Consensus'!$C$4:$AE$210,MATCH('per month Consensus'!$CE158,'annual Consensus'!$B$4:$B$210,0),MATCH('per month Consensus'!CY$4,'annual Consensus'!$C$3:$AE$3,0))),"",INDEX('annual Consensus'!$C$4:$AE$210,MATCH('per month Consensus'!$CE158,'annual Consensus'!$B$4:$B$210,0),MATCH('per month Consensus'!CY$4,'annual Consensus'!$C$3:$AE$3,0)))</f>
        <v>0</v>
      </c>
      <c r="CZ158" s="18">
        <f>IF(ISNA(INDEX('annual Consensus'!$C$4:$AE$210,MATCH('per month Consensus'!$CE158,'annual Consensus'!$B$4:$B$210,0),MATCH('per month Consensus'!CZ$4,'annual Consensus'!$C$3:$AE$3,0))),"",INDEX('annual Consensus'!$C$4:$AE$210,MATCH('per month Consensus'!$CE158,'annual Consensus'!$B$4:$B$210,0),MATCH('per month Consensus'!CZ$4,'annual Consensus'!$C$3:$AE$3,0)))</f>
        <v>0</v>
      </c>
      <c r="DA158" s="18">
        <f>IF(ISNA(INDEX('annual Consensus'!$C$4:$AE$210,MATCH('per month Consensus'!$CE158,'annual Consensus'!$B$4:$B$210,0),MATCH('per month Consensus'!DA$4,'annual Consensus'!$C$3:$AE$3,0))),"",INDEX('annual Consensus'!$C$4:$AE$210,MATCH('per month Consensus'!$CE158,'annual Consensus'!$B$4:$B$210,0),MATCH('per month Consensus'!DA$4,'annual Consensus'!$C$3:$AE$3,0)))</f>
        <v>0</v>
      </c>
      <c r="DB158" s="18">
        <f>IF(ISNA(INDEX('annual Consensus'!$C$4:$AE$210,MATCH('per month Consensus'!$CE158,'annual Consensus'!$B$4:$B$210,0),MATCH('per month Consensus'!DB$4,'annual Consensus'!$C$3:$AE$3,0))),"",INDEX('annual Consensus'!$C$4:$AE$210,MATCH('per month Consensus'!$CE158,'annual Consensus'!$B$4:$B$210,0),MATCH('per month Consensus'!DB$4,'annual Consensus'!$C$3:$AE$3,0)))</f>
        <v>1.733470398953497</v>
      </c>
      <c r="DC158" s="18">
        <f>IF(ISNA(INDEX('annual Consensus'!$C$4:$AE$210,MATCH('per month Consensus'!$CE158,'annual Consensus'!$B$4:$B$210,0),MATCH('per month Consensus'!DC$4,'annual Consensus'!$C$3:$AE$3,0))),"",INDEX('annual Consensus'!$C$4:$AE$210,MATCH('per month Consensus'!$CE158,'annual Consensus'!$B$4:$B$210,0),MATCH('per month Consensus'!DC$4,'annual Consensus'!$C$3:$AE$3,0)))</f>
        <v>0</v>
      </c>
      <c r="DD158" s="18">
        <f>IF(ISNA(INDEX('annual Consensus'!$C$4:$AE$210,MATCH('per month Consensus'!$CE158,'annual Consensus'!$B$4:$B$210,0),MATCH('per month Consensus'!DD$4,'annual Consensus'!$C$3:$AE$3,0))),"",INDEX('annual Consensus'!$C$4:$AE$210,MATCH('per month Consensus'!$CE158,'annual Consensus'!$B$4:$B$210,0),MATCH('per month Consensus'!DD$4,'annual Consensus'!$C$3:$AE$3,0)))</f>
        <v>0</v>
      </c>
      <c r="DE158" s="18">
        <f>IF(ISNA(INDEX('annual Consensus'!$C$4:$AE$210,MATCH('per month Consensus'!$CE158,'annual Consensus'!$B$4:$B$210,0),MATCH('per month Consensus'!DE$4,'annual Consensus'!$C$3:$AE$3,0))),"",INDEX('annual Consensus'!$C$4:$AE$210,MATCH('per month Consensus'!$CE158,'annual Consensus'!$B$4:$B$210,0),MATCH('per month Consensus'!DE$4,'annual Consensus'!$C$3:$AE$3,0)))</f>
        <v>0</v>
      </c>
      <c r="DF158" s="18">
        <f>IF(ISNA(INDEX('annual Consensus'!$C$4:$AE$210,MATCH('per month Consensus'!$CE158,'annual Consensus'!$B$4:$B$210,0),MATCH('per month Consensus'!DF$4,'annual Consensus'!$C$3:$AE$3,0))),"",INDEX('annual Consensus'!$C$4:$AE$210,MATCH('per month Consensus'!$CE158,'annual Consensus'!$B$4:$B$210,0),MATCH('per month Consensus'!DF$4,'annual Consensus'!$C$3:$AE$3,0)))</f>
        <v>1.9365719805998389</v>
      </c>
      <c r="DG158" s="18">
        <f>IF(ISNA(INDEX('annual Consensus'!$C$4:$AE$210,MATCH('per month Consensus'!$CE158,'annual Consensus'!$B$4:$B$210,0),MATCH('per month Consensus'!DG$4,'annual Consensus'!$C$3:$AE$3,0))),"",INDEX('annual Consensus'!$C$4:$AE$210,MATCH('per month Consensus'!$CE158,'annual Consensus'!$B$4:$B$210,0),MATCH('per month Consensus'!DG$4,'annual Consensus'!$C$3:$AE$3,0)))</f>
        <v>0</v>
      </c>
      <c r="DH158" s="18">
        <f>IF(ISNA(INDEX('annual Consensus'!$C$4:$AE$210,MATCH('per month Consensus'!$CE158,'annual Consensus'!$B$4:$B$210,0),MATCH('per month Consensus'!DH$4,'annual Consensus'!$C$3:$AE$3,0))),"",INDEX('annual Consensus'!$C$4:$AE$210,MATCH('per month Consensus'!$CE158,'annual Consensus'!$B$4:$B$210,0),MATCH('per month Consensus'!DH$4,'annual Consensus'!$C$3:$AE$3,0)))</f>
        <v>0</v>
      </c>
      <c r="DI158" s="18">
        <f>IF(ISNA(INDEX('annual Consensus'!$C$4:$AE$210,MATCH('per month Consensus'!$CE158,'annual Consensus'!$B$4:$B$210,0),MATCH('per month Consensus'!DI$4,'annual Consensus'!$C$3:$AE$3,0))),"",INDEX('annual Consensus'!$C$4:$AE$210,MATCH('per month Consensus'!$CE158,'annual Consensus'!$B$4:$B$210,0),MATCH('per month Consensus'!DI$4,'annual Consensus'!$C$3:$AE$3,0)))</f>
        <v>0</v>
      </c>
      <c r="DJ158" s="18">
        <f>IF(ISNA(INDEX('annual Consensus'!$C$4:$AE$210,MATCH('per month Consensus'!$CE158,'annual Consensus'!$B$4:$B$210,0),MATCH('per month Consensus'!DJ$4,'annual Consensus'!$C$3:$AE$3,0))),"",INDEX('annual Consensus'!$C$4:$AE$210,MATCH('per month Consensus'!$CE158,'annual Consensus'!$B$4:$B$210,0),MATCH('per month Consensus'!DJ$4,'annual Consensus'!$C$3:$AE$3,0)))</f>
        <v>2.0511716873791301</v>
      </c>
      <c r="DK158" s="18">
        <f>IF(ISNA(INDEX('annual Consensus'!$C$4:$AE$210,MATCH('per month Consensus'!$CE158,'annual Consensus'!$B$4:$B$210,0),MATCH('per month Consensus'!DK$4,'annual Consensus'!$C$3:$AE$3,0))),"",INDEX('annual Consensus'!$C$4:$AE$210,MATCH('per month Consensus'!$CE158,'annual Consensus'!$B$4:$B$210,0),MATCH('per month Consensus'!DK$4,'annual Consensus'!$C$3:$AE$3,0)))</f>
        <v>0</v>
      </c>
      <c r="DL158" s="18">
        <f>IF(ISNA(INDEX('annual Consensus'!$C$4:$AE$210,MATCH('per month Consensus'!$CE158,'annual Consensus'!$B$4:$B$210,0),MATCH('per month Consensus'!DL$4,'annual Consensus'!$C$3:$AE$3,0))),"",INDEX('annual Consensus'!$C$4:$AE$210,MATCH('per month Consensus'!$CE158,'annual Consensus'!$B$4:$B$210,0),MATCH('per month Consensus'!DL$4,'annual Consensus'!$C$3:$AE$3,0)))</f>
        <v>0</v>
      </c>
      <c r="DM158" s="18">
        <f>IF(ISNA(INDEX('annual Consensus'!$C$4:$AE$210,MATCH('per month Consensus'!$CE158,'annual Consensus'!$B$4:$B$210,0),MATCH('per month Consensus'!DM$4,'annual Consensus'!$C$3:$AE$3,0))),"",INDEX('annual Consensus'!$C$4:$AE$210,MATCH('per month Consensus'!$CE158,'annual Consensus'!$B$4:$B$210,0),MATCH('per month Consensus'!DM$4,'annual Consensus'!$C$3:$AE$3,0)))</f>
        <v>0</v>
      </c>
      <c r="DN158" s="18">
        <f>IF(ISNA(INDEX('annual Consensus'!$C$4:$AE$210,MATCH('per month Consensus'!$CE158,'annual Consensus'!$B$4:$B$210,0),MATCH('per month Consensus'!DN$4,'annual Consensus'!$C$3:$AE$3,0))),"",INDEX('annual Consensus'!$C$4:$AE$210,MATCH('per month Consensus'!$CE158,'annual Consensus'!$B$4:$B$210,0),MATCH('per month Consensus'!DN$4,'annual Consensus'!$C$3:$AE$3,0)))</f>
        <v>2.2666666666666671</v>
      </c>
      <c r="DO158" s="18">
        <f>IF(ISNA(INDEX('annual Consensus'!$C$4:$AE$210,MATCH('per month Consensus'!$CE158,'annual Consensus'!$B$4:$B$210,0),MATCH('per month Consensus'!DO$4,'annual Consensus'!$C$3:$AE$3,0))),"",INDEX('annual Consensus'!$C$4:$AE$210,MATCH('per month Consensus'!$CE158,'annual Consensus'!$B$4:$B$210,0),MATCH('per month Consensus'!DO$4,'annual Consensus'!$C$3:$AE$3,0)))</f>
        <v>0</v>
      </c>
      <c r="DR158" s="18">
        <f t="shared" si="70"/>
        <v>2.4357247634036772</v>
      </c>
      <c r="DS158" s="18" t="str">
        <f t="shared" si="71"/>
        <v/>
      </c>
      <c r="DT158" s="18" t="str">
        <f t="shared" si="72"/>
        <v/>
      </c>
      <c r="DU158" s="18" t="str">
        <f t="shared" si="73"/>
        <v/>
      </c>
      <c r="DV158" s="18" t="str">
        <f t="shared" si="74"/>
        <v/>
      </c>
      <c r="DW158" s="18" t="str">
        <f t="shared" si="75"/>
        <v/>
      </c>
      <c r="DX158" s="18" t="str">
        <f t="shared" si="76"/>
        <v/>
      </c>
      <c r="DY158" s="18" t="str">
        <f t="shared" si="77"/>
        <v/>
      </c>
      <c r="DZ158" s="18" t="str">
        <f t="shared" si="78"/>
        <v/>
      </c>
      <c r="EA158" s="18">
        <f t="shared" si="79"/>
        <v>1.8220449093235651</v>
      </c>
      <c r="EB158" s="18" t="str">
        <f t="shared" si="80"/>
        <v/>
      </c>
      <c r="EC158" s="18" t="str">
        <f t="shared" si="81"/>
        <v/>
      </c>
      <c r="ED158" s="18" t="str">
        <f t="shared" si="82"/>
        <v/>
      </c>
      <c r="EE158" s="18" t="str">
        <f t="shared" si="83"/>
        <v/>
      </c>
      <c r="EF158" s="18" t="str">
        <f t="shared" si="84"/>
        <v/>
      </c>
      <c r="EG158" s="18">
        <f t="shared" si="85"/>
        <v>1.733470398953497</v>
      </c>
      <c r="EH158" s="18" t="str">
        <f t="shared" si="86"/>
        <v/>
      </c>
      <c r="EI158" s="18" t="str">
        <f t="shared" si="87"/>
        <v/>
      </c>
      <c r="EJ158" s="18" t="str">
        <f t="shared" si="88"/>
        <v/>
      </c>
      <c r="EK158" s="18">
        <f t="shared" si="89"/>
        <v>1.9365719805998389</v>
      </c>
      <c r="EL158" s="18" t="str">
        <f t="shared" si="90"/>
        <v/>
      </c>
      <c r="EM158" s="18" t="str">
        <f t="shared" si="91"/>
        <v/>
      </c>
      <c r="EN158" s="18" t="str">
        <f t="shared" si="92"/>
        <v/>
      </c>
      <c r="EO158" s="18">
        <f t="shared" si="93"/>
        <v>2.0511716873791301</v>
      </c>
      <c r="EP158" s="18" t="str">
        <f t="shared" si="94"/>
        <v/>
      </c>
      <c r="EQ158" s="18" t="str">
        <f t="shared" si="95"/>
        <v/>
      </c>
      <c r="ER158" s="18" t="str">
        <f t="shared" si="96"/>
        <v/>
      </c>
      <c r="ES158" s="18">
        <f t="shared" si="97"/>
        <v>2.2666666666666671</v>
      </c>
      <c r="ET158" s="18" t="str">
        <f t="shared" si="98"/>
        <v/>
      </c>
      <c r="EV158" s="86">
        <v>40634</v>
      </c>
      <c r="EW158" s="57">
        <f>IF(ISNA(VLOOKUP('per month Consensus'!$EV158,'5y averages Consensus'!$AG$9:$AK$36,'per month Consensus'!EW$2,FALSE)),"",VLOOKUP('per month Consensus'!$EV158,'5y averages Consensus'!$AG$9:$AK$36,'per month Consensus'!EW$2,FALSE))</f>
        <v>0</v>
      </c>
      <c r="EX158" s="48">
        <f>IF(ISNA(VLOOKUP('per month Consensus'!$EV158,'5y averages Consensus'!$AG$9:$AK$36,'per month Consensus'!EX$2,FALSE)),"",VLOOKUP('per month Consensus'!$EV158,'5y averages Consensus'!$AG$9:$AK$36,'per month Consensus'!EX$2,FALSE))</f>
        <v>0</v>
      </c>
      <c r="EY158" s="48">
        <f>IF(ISNA(VLOOKUP('per month Consensus'!$EV158,'5y averages Consensus'!$AG$9:$AK$36,'per month Consensus'!EY$2,FALSE)),"",VLOOKUP('per month Consensus'!$EV158,'5y averages Consensus'!$AG$9:$AK$36,'per month Consensus'!EY$2,FALSE))</f>
        <v>0</v>
      </c>
      <c r="EZ158" s="49">
        <f>IF(ISNA(VLOOKUP('per month Consensus'!$EV158,'5y averages Consensus'!$AG$9:$AK$36,'per month Consensus'!EZ$2,FALSE)),"",VLOOKUP('per month Consensus'!$EV158,'5y averages Consensus'!$AG$9:$AK$36,'per month Consensus'!EZ$2,FALSE))</f>
        <v>2.1749999999999998</v>
      </c>
      <c r="FB158" s="53" t="str">
        <f t="shared" si="99"/>
        <v/>
      </c>
      <c r="FC158" s="18" t="str">
        <f t="shared" si="100"/>
        <v/>
      </c>
      <c r="FD158" s="18" t="str">
        <f t="shared" si="101"/>
        <v/>
      </c>
      <c r="FE158" s="18">
        <f t="shared" si="102"/>
        <v>2.1749999999999998</v>
      </c>
    </row>
    <row r="159" spans="2:161" x14ac:dyDescent="0.25">
      <c r="B159" s="22">
        <v>36039</v>
      </c>
      <c r="C159" s="18">
        <f>VLOOKUP($B159,'Data Consensus annual'!$BH$9:$BN$215,'per month Consensus'!C$1,FALSE)</f>
        <v>1.3</v>
      </c>
      <c r="D159" s="18">
        <f>VLOOKUP($B159,'Data Consensus annual'!$BH$9:$BN$215,'per month Consensus'!D$1,FALSE)</f>
        <v>1.5</v>
      </c>
      <c r="CE159" s="14">
        <v>40664</v>
      </c>
      <c r="CF159" s="18" t="str">
        <f>IF(ISNA(VLOOKUP($CE159,'quarters Consensus'!$FV$9:$GC$60,'per month Consensus'!J$1,FALSE)),"",VLOOKUP($CE159,'quarters Consensus'!$FV$9:$GC$60,'per month Consensus'!J$1,FALSE))</f>
        <v/>
      </c>
      <c r="CG159" s="18" t="str">
        <f>IF(ISNA(VLOOKUP($CE159,'quarters Consensus'!$FV$9:$GC$60,'per month Consensus'!K$1,FALSE)),"",VLOOKUP($CE159,'quarters Consensus'!$FV$9:$GC$60,'per month Consensus'!K$1,FALSE))</f>
        <v/>
      </c>
      <c r="CH159" s="18" t="str">
        <f>IF(ISNA(VLOOKUP($CE159,'quarters Consensus'!$FV$9:$GC$60,'per month Consensus'!L$1,FALSE)),"",VLOOKUP($CE159,'quarters Consensus'!$FV$9:$GC$60,'per month Consensus'!L$1,FALSE))</f>
        <v/>
      </c>
      <c r="CI159" s="18" t="str">
        <f>IF(ISNA(VLOOKUP($CE159,'quarters Consensus'!$FV$9:$GC$60,'per month Consensus'!M$1,FALSE)),"",VLOOKUP($CE159,'quarters Consensus'!$FV$9:$GC$60,'per month Consensus'!M$1,FALSE))</f>
        <v/>
      </c>
      <c r="CJ159" s="18" t="str">
        <f>IF(ISNA(VLOOKUP($CE159,'quarters Consensus'!$FV$9:$GC$60,'per month Consensus'!N$1,FALSE)),"",VLOOKUP($CE159,'quarters Consensus'!$FV$9:$GC$60,'per month Consensus'!N$1,FALSE))</f>
        <v/>
      </c>
      <c r="CK159" s="18" t="str">
        <f>IF(ISNA(VLOOKUP($CE159,'quarters Consensus'!$FV$9:$GC$60,'per month Consensus'!O$1,FALSE)),"",VLOOKUP($CE159,'quarters Consensus'!$FV$9:$GC$60,'per month Consensus'!O$1,FALSE))</f>
        <v/>
      </c>
      <c r="CL159" s="18" t="str">
        <f>IF(ISNA(VLOOKUP($CE159,'quarters Consensus'!$FV$9:$GC$60,'per month Consensus'!P$1,FALSE)),"",VLOOKUP($CE159,'quarters Consensus'!$FV$9:$GC$60,'per month Consensus'!P$1,FALSE))</f>
        <v/>
      </c>
      <c r="CM159" s="18">
        <f>IF(ISNA(INDEX('annual Consensus'!$C$4:$AE$210,MATCH('per month Consensus'!$CE159,'annual Consensus'!$B$4:$B$210,0),MATCH('per month Consensus'!CM$4,'annual Consensus'!$C$3:$AE$3,0))),"",INDEX('annual Consensus'!$C$4:$AE$210,MATCH('per month Consensus'!$CE159,'annual Consensus'!$B$4:$B$210,0),MATCH('per month Consensus'!CM$4,'annual Consensus'!$C$3:$AE$3,0)))</f>
        <v>2.5462893970336</v>
      </c>
      <c r="CN159" s="18">
        <f>IF(ISNA(INDEX('annual Consensus'!$C$4:$AE$210,MATCH('per month Consensus'!$CE159,'annual Consensus'!$B$4:$B$210,0),MATCH('per month Consensus'!CN$4,'annual Consensus'!$C$3:$AE$3,0))),"",INDEX('annual Consensus'!$C$4:$AE$210,MATCH('per month Consensus'!$CE159,'annual Consensus'!$B$4:$B$210,0),MATCH('per month Consensus'!CN$4,'annual Consensus'!$C$3:$AE$3,0)))</f>
        <v>0</v>
      </c>
      <c r="CO159" s="18">
        <f>IF(ISNA(INDEX('annual Consensus'!$C$4:$AE$210,MATCH('per month Consensus'!$CE159,'annual Consensus'!$B$4:$B$210,0),MATCH('per month Consensus'!CO$4,'annual Consensus'!$C$3:$AE$3,0))),"",INDEX('annual Consensus'!$C$4:$AE$210,MATCH('per month Consensus'!$CE159,'annual Consensus'!$B$4:$B$210,0),MATCH('per month Consensus'!CO$4,'annual Consensus'!$C$3:$AE$3,0)))</f>
        <v>0</v>
      </c>
      <c r="CP159" s="18">
        <f>IF(ISNA(INDEX('annual Consensus'!$C$4:$AE$210,MATCH('per month Consensus'!$CE159,'annual Consensus'!$B$4:$B$210,0),MATCH('per month Consensus'!CP$4,'annual Consensus'!$C$3:$AE$3,0))),"",INDEX('annual Consensus'!$C$4:$AE$210,MATCH('per month Consensus'!$CE159,'annual Consensus'!$B$4:$B$210,0),MATCH('per month Consensus'!CP$4,'annual Consensus'!$C$3:$AE$3,0)))</f>
        <v>0</v>
      </c>
      <c r="CQ159" s="18">
        <f>IF(ISNA(INDEX('annual Consensus'!$C$4:$AE$210,MATCH('per month Consensus'!$CE159,'annual Consensus'!$B$4:$B$210,0),MATCH('per month Consensus'!CQ$4,'annual Consensus'!$C$3:$AE$3,0))),"",INDEX('annual Consensus'!$C$4:$AE$210,MATCH('per month Consensus'!$CE159,'annual Consensus'!$B$4:$B$210,0),MATCH('per month Consensus'!CQ$4,'annual Consensus'!$C$3:$AE$3,0)))</f>
        <v>0</v>
      </c>
      <c r="CR159" s="18">
        <f>IF(ISNA(INDEX('annual Consensus'!$C$4:$AE$210,MATCH('per month Consensus'!$CE159,'annual Consensus'!$B$4:$B$210,0),MATCH('per month Consensus'!CR$4,'annual Consensus'!$C$3:$AE$3,0))),"",INDEX('annual Consensus'!$C$4:$AE$210,MATCH('per month Consensus'!$CE159,'annual Consensus'!$B$4:$B$210,0),MATCH('per month Consensus'!CR$4,'annual Consensus'!$C$3:$AE$3,0)))</f>
        <v>0</v>
      </c>
      <c r="CS159" s="18">
        <f>IF(ISNA(INDEX('annual Consensus'!$C$4:$AE$210,MATCH('per month Consensus'!$CE159,'annual Consensus'!$B$4:$B$210,0),MATCH('per month Consensus'!CS$4,'annual Consensus'!$C$3:$AE$3,0))),"",INDEX('annual Consensus'!$C$4:$AE$210,MATCH('per month Consensus'!$CE159,'annual Consensus'!$B$4:$B$210,0),MATCH('per month Consensus'!CS$4,'annual Consensus'!$C$3:$AE$3,0)))</f>
        <v>0</v>
      </c>
      <c r="CT159" s="18">
        <f>IF(ISNA(INDEX('annual Consensus'!$C$4:$AE$210,MATCH('per month Consensus'!$CE159,'annual Consensus'!$B$4:$B$210,0),MATCH('per month Consensus'!CT$4,'annual Consensus'!$C$3:$AE$3,0))),"",INDEX('annual Consensus'!$C$4:$AE$210,MATCH('per month Consensus'!$CE159,'annual Consensus'!$B$4:$B$210,0),MATCH('per month Consensus'!CT$4,'annual Consensus'!$C$3:$AE$3,0)))</f>
        <v>0</v>
      </c>
      <c r="CU159" s="18">
        <f>IF(ISNA(INDEX('annual Consensus'!$C$4:$AE$210,MATCH('per month Consensus'!$CE159,'annual Consensus'!$B$4:$B$210,0),MATCH('per month Consensus'!CU$4,'annual Consensus'!$C$3:$AE$3,0))),"",INDEX('annual Consensus'!$C$4:$AE$210,MATCH('per month Consensus'!$CE159,'annual Consensus'!$B$4:$B$210,0),MATCH('per month Consensus'!CU$4,'annual Consensus'!$C$3:$AE$3,0)))</f>
        <v>1.8600623171779798</v>
      </c>
      <c r="CV159" s="18">
        <f>IF(ISNA(INDEX('annual Consensus'!$C$4:$AE$210,MATCH('per month Consensus'!$CE159,'annual Consensus'!$B$4:$B$210,0),MATCH('per month Consensus'!CV$4,'annual Consensus'!$C$3:$AE$3,0))),"",INDEX('annual Consensus'!$C$4:$AE$210,MATCH('per month Consensus'!$CE159,'annual Consensus'!$B$4:$B$210,0),MATCH('per month Consensus'!CV$4,'annual Consensus'!$C$3:$AE$3,0)))</f>
        <v>0</v>
      </c>
      <c r="CW159" s="18">
        <f>IF(ISNA(INDEX('annual Consensus'!$C$4:$AE$210,MATCH('per month Consensus'!$CE159,'annual Consensus'!$B$4:$B$210,0),MATCH('per month Consensus'!CW$4,'annual Consensus'!$C$3:$AE$3,0))),"",INDEX('annual Consensus'!$C$4:$AE$210,MATCH('per month Consensus'!$CE159,'annual Consensus'!$B$4:$B$210,0),MATCH('per month Consensus'!CW$4,'annual Consensus'!$C$3:$AE$3,0)))</f>
        <v>0</v>
      </c>
      <c r="CX159" s="18">
        <f>IF(ISNA(INDEX('annual Consensus'!$C$4:$AE$210,MATCH('per month Consensus'!$CE159,'annual Consensus'!$B$4:$B$210,0),MATCH('per month Consensus'!CX$4,'annual Consensus'!$C$3:$AE$3,0))),"",INDEX('annual Consensus'!$C$4:$AE$210,MATCH('per month Consensus'!$CE159,'annual Consensus'!$B$4:$B$210,0),MATCH('per month Consensus'!CX$4,'annual Consensus'!$C$3:$AE$3,0)))</f>
        <v>0</v>
      </c>
      <c r="CY159" s="18">
        <f>IF(ISNA(INDEX('annual Consensus'!$C$4:$AE$210,MATCH('per month Consensus'!$CE159,'annual Consensus'!$B$4:$B$210,0),MATCH('per month Consensus'!CY$4,'annual Consensus'!$C$3:$AE$3,0))),"",INDEX('annual Consensus'!$C$4:$AE$210,MATCH('per month Consensus'!$CE159,'annual Consensus'!$B$4:$B$210,0),MATCH('per month Consensus'!CY$4,'annual Consensus'!$C$3:$AE$3,0)))</f>
        <v>0</v>
      </c>
      <c r="CZ159" s="18">
        <f>IF(ISNA(INDEX('annual Consensus'!$C$4:$AE$210,MATCH('per month Consensus'!$CE159,'annual Consensus'!$B$4:$B$210,0),MATCH('per month Consensus'!CZ$4,'annual Consensus'!$C$3:$AE$3,0))),"",INDEX('annual Consensus'!$C$4:$AE$210,MATCH('per month Consensus'!$CE159,'annual Consensus'!$B$4:$B$210,0),MATCH('per month Consensus'!CZ$4,'annual Consensus'!$C$3:$AE$3,0)))</f>
        <v>0</v>
      </c>
      <c r="DA159" s="18">
        <f>IF(ISNA(INDEX('annual Consensus'!$C$4:$AE$210,MATCH('per month Consensus'!$CE159,'annual Consensus'!$B$4:$B$210,0),MATCH('per month Consensus'!DA$4,'annual Consensus'!$C$3:$AE$3,0))),"",INDEX('annual Consensus'!$C$4:$AE$210,MATCH('per month Consensus'!$CE159,'annual Consensus'!$B$4:$B$210,0),MATCH('per month Consensus'!DA$4,'annual Consensus'!$C$3:$AE$3,0)))</f>
        <v>0</v>
      </c>
      <c r="DB159" s="18">
        <f>IF(ISNA(INDEX('annual Consensus'!$C$4:$AE$210,MATCH('per month Consensus'!$CE159,'annual Consensus'!$B$4:$B$210,0),MATCH('per month Consensus'!DB$4,'annual Consensus'!$C$3:$AE$3,0))),"",INDEX('annual Consensus'!$C$4:$AE$210,MATCH('per month Consensus'!$CE159,'annual Consensus'!$B$4:$B$210,0),MATCH('per month Consensus'!DB$4,'annual Consensus'!$C$3:$AE$3,0)))</f>
        <v>0</v>
      </c>
      <c r="DC159" s="18">
        <f>IF(ISNA(INDEX('annual Consensus'!$C$4:$AE$210,MATCH('per month Consensus'!$CE159,'annual Consensus'!$B$4:$B$210,0),MATCH('per month Consensus'!DC$4,'annual Consensus'!$C$3:$AE$3,0))),"",INDEX('annual Consensus'!$C$4:$AE$210,MATCH('per month Consensus'!$CE159,'annual Consensus'!$B$4:$B$210,0),MATCH('per month Consensus'!DC$4,'annual Consensus'!$C$3:$AE$3,0)))</f>
        <v>0</v>
      </c>
      <c r="DD159" s="18">
        <f>IF(ISNA(INDEX('annual Consensus'!$C$4:$AE$210,MATCH('per month Consensus'!$CE159,'annual Consensus'!$B$4:$B$210,0),MATCH('per month Consensus'!DD$4,'annual Consensus'!$C$3:$AE$3,0))),"",INDEX('annual Consensus'!$C$4:$AE$210,MATCH('per month Consensus'!$CE159,'annual Consensus'!$B$4:$B$210,0),MATCH('per month Consensus'!DD$4,'annual Consensus'!$C$3:$AE$3,0)))</f>
        <v>0</v>
      </c>
      <c r="DE159" s="18">
        <f>IF(ISNA(INDEX('annual Consensus'!$C$4:$AE$210,MATCH('per month Consensus'!$CE159,'annual Consensus'!$B$4:$B$210,0),MATCH('per month Consensus'!DE$4,'annual Consensus'!$C$3:$AE$3,0))),"",INDEX('annual Consensus'!$C$4:$AE$210,MATCH('per month Consensus'!$CE159,'annual Consensus'!$B$4:$B$210,0),MATCH('per month Consensus'!DE$4,'annual Consensus'!$C$3:$AE$3,0)))</f>
        <v>0</v>
      </c>
      <c r="DF159" s="18">
        <f>IF(ISNA(INDEX('annual Consensus'!$C$4:$AE$210,MATCH('per month Consensus'!$CE159,'annual Consensus'!$B$4:$B$210,0),MATCH('per month Consensus'!DF$4,'annual Consensus'!$C$3:$AE$3,0))),"",INDEX('annual Consensus'!$C$4:$AE$210,MATCH('per month Consensus'!$CE159,'annual Consensus'!$B$4:$B$210,0),MATCH('per month Consensus'!DF$4,'annual Consensus'!$C$3:$AE$3,0)))</f>
        <v>0</v>
      </c>
      <c r="DG159" s="18">
        <f>IF(ISNA(INDEX('annual Consensus'!$C$4:$AE$210,MATCH('per month Consensus'!$CE159,'annual Consensus'!$B$4:$B$210,0),MATCH('per month Consensus'!DG$4,'annual Consensus'!$C$3:$AE$3,0))),"",INDEX('annual Consensus'!$C$4:$AE$210,MATCH('per month Consensus'!$CE159,'annual Consensus'!$B$4:$B$210,0),MATCH('per month Consensus'!DG$4,'annual Consensus'!$C$3:$AE$3,0)))</f>
        <v>0</v>
      </c>
      <c r="DH159" s="18">
        <f>IF(ISNA(INDEX('annual Consensus'!$C$4:$AE$210,MATCH('per month Consensus'!$CE159,'annual Consensus'!$B$4:$B$210,0),MATCH('per month Consensus'!DH$4,'annual Consensus'!$C$3:$AE$3,0))),"",INDEX('annual Consensus'!$C$4:$AE$210,MATCH('per month Consensus'!$CE159,'annual Consensus'!$B$4:$B$210,0),MATCH('per month Consensus'!DH$4,'annual Consensus'!$C$3:$AE$3,0)))</f>
        <v>0</v>
      </c>
      <c r="DI159" s="18">
        <f>IF(ISNA(INDEX('annual Consensus'!$C$4:$AE$210,MATCH('per month Consensus'!$CE159,'annual Consensus'!$B$4:$B$210,0),MATCH('per month Consensus'!DI$4,'annual Consensus'!$C$3:$AE$3,0))),"",INDEX('annual Consensus'!$C$4:$AE$210,MATCH('per month Consensus'!$CE159,'annual Consensus'!$B$4:$B$210,0),MATCH('per month Consensus'!DI$4,'annual Consensus'!$C$3:$AE$3,0)))</f>
        <v>0</v>
      </c>
      <c r="DJ159" s="18">
        <f>IF(ISNA(INDEX('annual Consensus'!$C$4:$AE$210,MATCH('per month Consensus'!$CE159,'annual Consensus'!$B$4:$B$210,0),MATCH('per month Consensus'!DJ$4,'annual Consensus'!$C$3:$AE$3,0))),"",INDEX('annual Consensus'!$C$4:$AE$210,MATCH('per month Consensus'!$CE159,'annual Consensus'!$B$4:$B$210,0),MATCH('per month Consensus'!DJ$4,'annual Consensus'!$C$3:$AE$3,0)))</f>
        <v>0</v>
      </c>
      <c r="DK159" s="18">
        <f>IF(ISNA(INDEX('annual Consensus'!$C$4:$AE$210,MATCH('per month Consensus'!$CE159,'annual Consensus'!$B$4:$B$210,0),MATCH('per month Consensus'!DK$4,'annual Consensus'!$C$3:$AE$3,0))),"",INDEX('annual Consensus'!$C$4:$AE$210,MATCH('per month Consensus'!$CE159,'annual Consensus'!$B$4:$B$210,0),MATCH('per month Consensus'!DK$4,'annual Consensus'!$C$3:$AE$3,0)))</f>
        <v>0</v>
      </c>
      <c r="DL159" s="18">
        <f>IF(ISNA(INDEX('annual Consensus'!$C$4:$AE$210,MATCH('per month Consensus'!$CE159,'annual Consensus'!$B$4:$B$210,0),MATCH('per month Consensus'!DL$4,'annual Consensus'!$C$3:$AE$3,0))),"",INDEX('annual Consensus'!$C$4:$AE$210,MATCH('per month Consensus'!$CE159,'annual Consensus'!$B$4:$B$210,0),MATCH('per month Consensus'!DL$4,'annual Consensus'!$C$3:$AE$3,0)))</f>
        <v>0</v>
      </c>
      <c r="DM159" s="18">
        <f>IF(ISNA(INDEX('annual Consensus'!$C$4:$AE$210,MATCH('per month Consensus'!$CE159,'annual Consensus'!$B$4:$B$210,0),MATCH('per month Consensus'!DM$4,'annual Consensus'!$C$3:$AE$3,0))),"",INDEX('annual Consensus'!$C$4:$AE$210,MATCH('per month Consensus'!$CE159,'annual Consensus'!$B$4:$B$210,0),MATCH('per month Consensus'!DM$4,'annual Consensus'!$C$3:$AE$3,0)))</f>
        <v>0</v>
      </c>
      <c r="DN159" s="18">
        <f>IF(ISNA(INDEX('annual Consensus'!$C$4:$AE$210,MATCH('per month Consensus'!$CE159,'annual Consensus'!$B$4:$B$210,0),MATCH('per month Consensus'!DN$4,'annual Consensus'!$C$3:$AE$3,0))),"",INDEX('annual Consensus'!$C$4:$AE$210,MATCH('per month Consensus'!$CE159,'annual Consensus'!$B$4:$B$210,0),MATCH('per month Consensus'!DN$4,'annual Consensus'!$C$3:$AE$3,0)))</f>
        <v>0</v>
      </c>
      <c r="DO159" s="18">
        <f>IF(ISNA(INDEX('annual Consensus'!$C$4:$AE$210,MATCH('per month Consensus'!$CE159,'annual Consensus'!$B$4:$B$210,0),MATCH('per month Consensus'!DO$4,'annual Consensus'!$C$3:$AE$3,0))),"",INDEX('annual Consensus'!$C$4:$AE$210,MATCH('per month Consensus'!$CE159,'annual Consensus'!$B$4:$B$210,0),MATCH('per month Consensus'!DO$4,'annual Consensus'!$C$3:$AE$3,0)))</f>
        <v>0</v>
      </c>
      <c r="DR159" s="18">
        <f t="shared" si="70"/>
        <v>2.5462893970336</v>
      </c>
      <c r="DS159" s="18" t="str">
        <f t="shared" si="71"/>
        <v/>
      </c>
      <c r="DT159" s="18" t="str">
        <f t="shared" si="72"/>
        <v/>
      </c>
      <c r="DU159" s="18" t="str">
        <f t="shared" si="73"/>
        <v/>
      </c>
      <c r="DV159" s="18" t="str">
        <f t="shared" si="74"/>
        <v/>
      </c>
      <c r="DW159" s="18" t="str">
        <f t="shared" si="75"/>
        <v/>
      </c>
      <c r="DX159" s="18" t="str">
        <f t="shared" si="76"/>
        <v/>
      </c>
      <c r="DY159" s="18" t="str">
        <f t="shared" si="77"/>
        <v/>
      </c>
      <c r="DZ159" s="18">
        <f t="shared" si="78"/>
        <v>1.8600623171779798</v>
      </c>
      <c r="EA159" s="18" t="str">
        <f t="shared" si="79"/>
        <v/>
      </c>
      <c r="EB159" s="18" t="str">
        <f t="shared" si="80"/>
        <v/>
      </c>
      <c r="EC159" s="18" t="str">
        <f t="shared" si="81"/>
        <v/>
      </c>
      <c r="ED159" s="18" t="str">
        <f t="shared" si="82"/>
        <v/>
      </c>
      <c r="EE159" s="18" t="str">
        <f t="shared" si="83"/>
        <v/>
      </c>
      <c r="EF159" s="18" t="str">
        <f t="shared" si="84"/>
        <v/>
      </c>
      <c r="EG159" s="18" t="str">
        <f t="shared" si="85"/>
        <v/>
      </c>
      <c r="EH159" s="18" t="str">
        <f t="shared" si="86"/>
        <v/>
      </c>
      <c r="EI159" s="18" t="str">
        <f t="shared" si="87"/>
        <v/>
      </c>
      <c r="EJ159" s="18" t="str">
        <f t="shared" si="88"/>
        <v/>
      </c>
      <c r="EK159" s="18" t="str">
        <f t="shared" si="89"/>
        <v/>
      </c>
      <c r="EL159" s="18" t="str">
        <f t="shared" si="90"/>
        <v/>
      </c>
      <c r="EM159" s="18" t="str">
        <f t="shared" si="91"/>
        <v/>
      </c>
      <c r="EN159" s="18" t="str">
        <f t="shared" si="92"/>
        <v/>
      </c>
      <c r="EO159" s="18" t="str">
        <f t="shared" si="93"/>
        <v/>
      </c>
      <c r="EP159" s="18" t="str">
        <f t="shared" si="94"/>
        <v/>
      </c>
      <c r="EQ159" s="18" t="str">
        <f t="shared" si="95"/>
        <v/>
      </c>
      <c r="ER159" s="18" t="str">
        <f t="shared" si="96"/>
        <v/>
      </c>
      <c r="ES159" s="18" t="str">
        <f t="shared" si="97"/>
        <v/>
      </c>
      <c r="ET159" s="18" t="str">
        <f t="shared" si="98"/>
        <v/>
      </c>
      <c r="EV159" s="86">
        <v>40664</v>
      </c>
      <c r="EW159" s="57" t="str">
        <f>IF(ISNA(VLOOKUP('per month Consensus'!$EV159,'5y averages Consensus'!$AG$9:$AK$36,'per month Consensus'!EW$2,FALSE)),"",VLOOKUP('per month Consensus'!$EV159,'5y averages Consensus'!$AG$9:$AK$36,'per month Consensus'!EW$2,FALSE))</f>
        <v/>
      </c>
      <c r="EX159" s="58" t="str">
        <f>IF(ISNA(VLOOKUP('per month Consensus'!$EV159,'5y averages Consensus'!$AG$9:$AK$36,'per month Consensus'!EX$2,FALSE)),"",VLOOKUP('per month Consensus'!$EV159,'5y averages Consensus'!$AG$9:$AK$36,'per month Consensus'!EX$2,FALSE))</f>
        <v/>
      </c>
      <c r="EY159" s="58" t="str">
        <f>IF(ISNA(VLOOKUP('per month Consensus'!$EV159,'5y averages Consensus'!$AG$9:$AK$36,'per month Consensus'!EY$2,FALSE)),"",VLOOKUP('per month Consensus'!$EV159,'5y averages Consensus'!$AG$9:$AK$36,'per month Consensus'!EY$2,FALSE))</f>
        <v/>
      </c>
      <c r="EZ159" s="59" t="str">
        <f>IF(ISNA(VLOOKUP('per month Consensus'!$EV159,'5y averages Consensus'!$AG$9:$AK$36,'per month Consensus'!EZ$2,FALSE)),"",VLOOKUP('per month Consensus'!$EV159,'5y averages Consensus'!$AG$9:$AK$36,'per month Consensus'!EZ$2,FALSE))</f>
        <v/>
      </c>
      <c r="FB159" s="53" t="str">
        <f t="shared" si="99"/>
        <v/>
      </c>
      <c r="FC159" s="18" t="str">
        <f t="shared" si="100"/>
        <v/>
      </c>
      <c r="FD159" s="18" t="str">
        <f t="shared" si="101"/>
        <v/>
      </c>
      <c r="FE159" s="18" t="str">
        <f t="shared" si="102"/>
        <v/>
      </c>
    </row>
    <row r="160" spans="2:161" x14ac:dyDescent="0.25">
      <c r="B160" s="22">
        <v>36404</v>
      </c>
      <c r="C160" s="18">
        <f>VLOOKUP($B160,'Data Consensus annual'!$BH$9:$BN$215,'per month Consensus'!C$1,FALSE)</f>
        <v>1.1000000000000001</v>
      </c>
      <c r="D160" s="18">
        <f>VLOOKUP($B160,'Data Consensus annual'!$BH$9:$BN$215,'per month Consensus'!D$1,FALSE)</f>
        <v>1.6</v>
      </c>
      <c r="E160" s="18" t="str">
        <f>VLOOKUP($B160,'Data Consensus annual'!$BH$9:$BN$215,'per month Consensus'!E$1)</f>
        <v/>
      </c>
      <c r="F160" s="5"/>
      <c r="G160" s="5"/>
      <c r="H160" s="5"/>
      <c r="I160" s="5"/>
      <c r="J160" s="5"/>
      <c r="K160" s="5"/>
      <c r="L160" s="5"/>
      <c r="CE160" s="14">
        <v>40695</v>
      </c>
      <c r="CF160" s="18">
        <f>IF(ISNA(VLOOKUP($CE160,'quarters Consensus'!$FV$9:$GC$60,'per month Consensus'!J$1,FALSE)),"",VLOOKUP($CE160,'quarters Consensus'!$FV$9:$GC$60,'per month Consensus'!J$1,FALSE))</f>
        <v>2.7</v>
      </c>
      <c r="CG160" s="18">
        <f>IF(ISNA(VLOOKUP($CE160,'quarters Consensus'!$FV$9:$GC$60,'per month Consensus'!K$1,FALSE)),"",VLOOKUP($CE160,'quarters Consensus'!$FV$9:$GC$60,'per month Consensus'!K$1,FALSE))</f>
        <v>2.6</v>
      </c>
      <c r="CH160" s="18">
        <f>IF(ISNA(VLOOKUP($CE160,'quarters Consensus'!$FV$9:$GC$60,'per month Consensus'!L$1,FALSE)),"",VLOOKUP($CE160,'quarters Consensus'!$FV$9:$GC$60,'per month Consensus'!L$1,FALSE))</f>
        <v>2.1</v>
      </c>
      <c r="CI160" s="18">
        <f>IF(ISNA(VLOOKUP($CE160,'quarters Consensus'!$FV$9:$GC$60,'per month Consensus'!M$1,FALSE)),"",VLOOKUP($CE160,'quarters Consensus'!$FV$9:$GC$60,'per month Consensus'!M$1,FALSE))</f>
        <v>1.7</v>
      </c>
      <c r="CJ160" s="18">
        <f>IF(ISNA(VLOOKUP($CE160,'quarters Consensus'!$FV$9:$GC$60,'per month Consensus'!N$1,FALSE)),"",VLOOKUP($CE160,'quarters Consensus'!$FV$9:$GC$60,'per month Consensus'!N$1,FALSE))</f>
        <v>1.9</v>
      </c>
      <c r="CK160" s="18">
        <f>IF(ISNA(VLOOKUP($CE160,'quarters Consensus'!$FV$9:$GC$60,'per month Consensus'!O$1,FALSE)),"",VLOOKUP($CE160,'quarters Consensus'!$FV$9:$GC$60,'per month Consensus'!O$1,FALSE))</f>
        <v>1.9</v>
      </c>
      <c r="CL160" s="18"/>
      <c r="CM160" s="18">
        <f>IF(ISNA(INDEX('annual Consensus'!$C$4:$AE$210,MATCH('per month Consensus'!$CE160,'annual Consensus'!$B$4:$B$210,0),MATCH('per month Consensus'!CM$4,'annual Consensus'!$C$3:$AE$3,0))),"",INDEX('annual Consensus'!$C$4:$AE$210,MATCH('per month Consensus'!$CE160,'annual Consensus'!$B$4:$B$210,0),MATCH('per month Consensus'!CM$4,'annual Consensus'!$C$3:$AE$3,0)))</f>
        <v>2.6283337323601499</v>
      </c>
      <c r="CN160" s="18">
        <f>IF(ISNA(INDEX('annual Consensus'!$C$4:$AE$210,MATCH('per month Consensus'!$CE160,'annual Consensus'!$B$4:$B$210,0),MATCH('per month Consensus'!CN$4,'annual Consensus'!$C$3:$AE$3,0))),"",INDEX('annual Consensus'!$C$4:$AE$210,MATCH('per month Consensus'!$CE160,'annual Consensus'!$B$4:$B$210,0),MATCH('per month Consensus'!CN$4,'annual Consensus'!$C$3:$AE$3,0)))</f>
        <v>0</v>
      </c>
      <c r="CO160" s="18">
        <f>IF(ISNA(INDEX('annual Consensus'!$C$4:$AE$210,MATCH('per month Consensus'!$CE160,'annual Consensus'!$B$4:$B$210,0),MATCH('per month Consensus'!CO$4,'annual Consensus'!$C$3:$AE$3,0))),"",INDEX('annual Consensus'!$C$4:$AE$210,MATCH('per month Consensus'!$CE160,'annual Consensus'!$B$4:$B$210,0),MATCH('per month Consensus'!CO$4,'annual Consensus'!$C$3:$AE$3,0)))</f>
        <v>0</v>
      </c>
      <c r="CP160" s="18">
        <f>IF(ISNA(INDEX('annual Consensus'!$C$4:$AE$210,MATCH('per month Consensus'!$CE160,'annual Consensus'!$B$4:$B$210,0),MATCH('per month Consensus'!CP$4,'annual Consensus'!$C$3:$AE$3,0))),"",INDEX('annual Consensus'!$C$4:$AE$210,MATCH('per month Consensus'!$CE160,'annual Consensus'!$B$4:$B$210,0),MATCH('per month Consensus'!CP$4,'annual Consensus'!$C$3:$AE$3,0)))</f>
        <v>0</v>
      </c>
      <c r="CQ160" s="18">
        <f>IF(ISNA(INDEX('annual Consensus'!$C$4:$AE$210,MATCH('per month Consensus'!$CE160,'annual Consensus'!$B$4:$B$210,0),MATCH('per month Consensus'!CQ$4,'annual Consensus'!$C$3:$AE$3,0))),"",INDEX('annual Consensus'!$C$4:$AE$210,MATCH('per month Consensus'!$CE160,'annual Consensus'!$B$4:$B$210,0),MATCH('per month Consensus'!CQ$4,'annual Consensus'!$C$3:$AE$3,0)))</f>
        <v>0</v>
      </c>
      <c r="CR160" s="18">
        <f>IF(ISNA(INDEX('annual Consensus'!$C$4:$AE$210,MATCH('per month Consensus'!$CE160,'annual Consensus'!$B$4:$B$210,0),MATCH('per month Consensus'!CR$4,'annual Consensus'!$C$3:$AE$3,0))),"",INDEX('annual Consensus'!$C$4:$AE$210,MATCH('per month Consensus'!$CE160,'annual Consensus'!$B$4:$B$210,0),MATCH('per month Consensus'!CR$4,'annual Consensus'!$C$3:$AE$3,0)))</f>
        <v>0</v>
      </c>
      <c r="CS160" s="18">
        <f>IF(ISNA(INDEX('annual Consensus'!$C$4:$AE$210,MATCH('per month Consensus'!$CE160,'annual Consensus'!$B$4:$B$210,0),MATCH('per month Consensus'!CS$4,'annual Consensus'!$C$3:$AE$3,0))),"",INDEX('annual Consensus'!$C$4:$AE$210,MATCH('per month Consensus'!$CE160,'annual Consensus'!$B$4:$B$210,0),MATCH('per month Consensus'!CS$4,'annual Consensus'!$C$3:$AE$3,0)))</f>
        <v>0</v>
      </c>
      <c r="CT160" s="18">
        <f>IF(ISNA(INDEX('annual Consensus'!$C$4:$AE$210,MATCH('per month Consensus'!$CE160,'annual Consensus'!$B$4:$B$210,0),MATCH('per month Consensus'!CT$4,'annual Consensus'!$C$3:$AE$3,0))),"",INDEX('annual Consensus'!$C$4:$AE$210,MATCH('per month Consensus'!$CE160,'annual Consensus'!$B$4:$B$210,0),MATCH('per month Consensus'!CT$4,'annual Consensus'!$C$3:$AE$3,0)))</f>
        <v>1.8758070217274301</v>
      </c>
      <c r="CU160" s="18">
        <f>IF(ISNA(INDEX('annual Consensus'!$C$4:$AE$210,MATCH('per month Consensus'!$CE160,'annual Consensus'!$B$4:$B$210,0),MATCH('per month Consensus'!CU$4,'annual Consensus'!$C$3:$AE$3,0))),"",INDEX('annual Consensus'!$C$4:$AE$210,MATCH('per month Consensus'!$CE160,'annual Consensus'!$B$4:$B$210,0),MATCH('per month Consensus'!CU$4,'annual Consensus'!$C$3:$AE$3,0)))</f>
        <v>0</v>
      </c>
      <c r="CV160" s="18">
        <f>IF(ISNA(INDEX('annual Consensus'!$C$4:$AE$210,MATCH('per month Consensus'!$CE160,'annual Consensus'!$B$4:$B$210,0),MATCH('per month Consensus'!CV$4,'annual Consensus'!$C$3:$AE$3,0))),"",INDEX('annual Consensus'!$C$4:$AE$210,MATCH('per month Consensus'!$CE160,'annual Consensus'!$B$4:$B$210,0),MATCH('per month Consensus'!CV$4,'annual Consensus'!$C$3:$AE$3,0)))</f>
        <v>0</v>
      </c>
      <c r="CW160" s="18">
        <f>IF(ISNA(INDEX('annual Consensus'!$C$4:$AE$210,MATCH('per month Consensus'!$CE160,'annual Consensus'!$B$4:$B$210,0),MATCH('per month Consensus'!CW$4,'annual Consensus'!$C$3:$AE$3,0))),"",INDEX('annual Consensus'!$C$4:$AE$210,MATCH('per month Consensus'!$CE160,'annual Consensus'!$B$4:$B$210,0),MATCH('per month Consensus'!CW$4,'annual Consensus'!$C$3:$AE$3,0)))</f>
        <v>0</v>
      </c>
      <c r="CX160" s="18">
        <f>IF(ISNA(INDEX('annual Consensus'!$C$4:$AE$210,MATCH('per month Consensus'!$CE160,'annual Consensus'!$B$4:$B$210,0),MATCH('per month Consensus'!CX$4,'annual Consensus'!$C$3:$AE$3,0))),"",INDEX('annual Consensus'!$C$4:$AE$210,MATCH('per month Consensus'!$CE160,'annual Consensus'!$B$4:$B$210,0),MATCH('per month Consensus'!CX$4,'annual Consensus'!$C$3:$AE$3,0)))</f>
        <v>0</v>
      </c>
      <c r="CY160" s="18">
        <f>IF(ISNA(INDEX('annual Consensus'!$C$4:$AE$210,MATCH('per month Consensus'!$CE160,'annual Consensus'!$B$4:$B$210,0),MATCH('per month Consensus'!CY$4,'annual Consensus'!$C$3:$AE$3,0))),"",INDEX('annual Consensus'!$C$4:$AE$210,MATCH('per month Consensus'!$CE160,'annual Consensus'!$B$4:$B$210,0),MATCH('per month Consensus'!CY$4,'annual Consensus'!$C$3:$AE$3,0)))</f>
        <v>0</v>
      </c>
      <c r="CZ160" s="18">
        <f>IF(ISNA(INDEX('annual Consensus'!$C$4:$AE$210,MATCH('per month Consensus'!$CE160,'annual Consensus'!$B$4:$B$210,0),MATCH('per month Consensus'!CZ$4,'annual Consensus'!$C$3:$AE$3,0))),"",INDEX('annual Consensus'!$C$4:$AE$210,MATCH('per month Consensus'!$CE160,'annual Consensus'!$B$4:$B$210,0),MATCH('per month Consensus'!CZ$4,'annual Consensus'!$C$3:$AE$3,0)))</f>
        <v>0</v>
      </c>
      <c r="DA160" s="18">
        <f>IF(ISNA(INDEX('annual Consensus'!$C$4:$AE$210,MATCH('per month Consensus'!$CE160,'annual Consensus'!$B$4:$B$210,0),MATCH('per month Consensus'!DA$4,'annual Consensus'!$C$3:$AE$3,0))),"",INDEX('annual Consensus'!$C$4:$AE$210,MATCH('per month Consensus'!$CE160,'annual Consensus'!$B$4:$B$210,0),MATCH('per month Consensus'!DA$4,'annual Consensus'!$C$3:$AE$3,0)))</f>
        <v>0</v>
      </c>
      <c r="DB160" s="18">
        <f>IF(ISNA(INDEX('annual Consensus'!$C$4:$AE$210,MATCH('per month Consensus'!$CE160,'annual Consensus'!$B$4:$B$210,0),MATCH('per month Consensus'!DB$4,'annual Consensus'!$C$3:$AE$3,0))),"",INDEX('annual Consensus'!$C$4:$AE$210,MATCH('per month Consensus'!$CE160,'annual Consensus'!$B$4:$B$210,0),MATCH('per month Consensus'!DB$4,'annual Consensus'!$C$3:$AE$3,0)))</f>
        <v>0</v>
      </c>
      <c r="DC160" s="18">
        <f>IF(ISNA(INDEX('annual Consensus'!$C$4:$AE$210,MATCH('per month Consensus'!$CE160,'annual Consensus'!$B$4:$B$210,0),MATCH('per month Consensus'!DC$4,'annual Consensus'!$C$3:$AE$3,0))),"",INDEX('annual Consensus'!$C$4:$AE$210,MATCH('per month Consensus'!$CE160,'annual Consensus'!$B$4:$B$210,0),MATCH('per month Consensus'!DC$4,'annual Consensus'!$C$3:$AE$3,0)))</f>
        <v>0</v>
      </c>
      <c r="DD160" s="18">
        <f>IF(ISNA(INDEX('annual Consensus'!$C$4:$AE$210,MATCH('per month Consensus'!$CE160,'annual Consensus'!$B$4:$B$210,0),MATCH('per month Consensus'!DD$4,'annual Consensus'!$C$3:$AE$3,0))),"",INDEX('annual Consensus'!$C$4:$AE$210,MATCH('per month Consensus'!$CE160,'annual Consensus'!$B$4:$B$210,0),MATCH('per month Consensus'!DD$4,'annual Consensus'!$C$3:$AE$3,0)))</f>
        <v>0</v>
      </c>
      <c r="DE160" s="18">
        <f>IF(ISNA(INDEX('annual Consensus'!$C$4:$AE$210,MATCH('per month Consensus'!$CE160,'annual Consensus'!$B$4:$B$210,0),MATCH('per month Consensus'!DE$4,'annual Consensus'!$C$3:$AE$3,0))),"",INDEX('annual Consensus'!$C$4:$AE$210,MATCH('per month Consensus'!$CE160,'annual Consensus'!$B$4:$B$210,0),MATCH('per month Consensus'!DE$4,'annual Consensus'!$C$3:$AE$3,0)))</f>
        <v>0</v>
      </c>
      <c r="DF160" s="18">
        <f>IF(ISNA(INDEX('annual Consensus'!$C$4:$AE$210,MATCH('per month Consensus'!$CE160,'annual Consensus'!$B$4:$B$210,0),MATCH('per month Consensus'!DF$4,'annual Consensus'!$C$3:$AE$3,0))),"",INDEX('annual Consensus'!$C$4:$AE$210,MATCH('per month Consensus'!$CE160,'annual Consensus'!$B$4:$B$210,0),MATCH('per month Consensus'!DF$4,'annual Consensus'!$C$3:$AE$3,0)))</f>
        <v>0</v>
      </c>
      <c r="DG160" s="18">
        <f>IF(ISNA(INDEX('annual Consensus'!$C$4:$AE$210,MATCH('per month Consensus'!$CE160,'annual Consensus'!$B$4:$B$210,0),MATCH('per month Consensus'!DG$4,'annual Consensus'!$C$3:$AE$3,0))),"",INDEX('annual Consensus'!$C$4:$AE$210,MATCH('per month Consensus'!$CE160,'annual Consensus'!$B$4:$B$210,0),MATCH('per month Consensus'!DG$4,'annual Consensus'!$C$3:$AE$3,0)))</f>
        <v>0</v>
      </c>
      <c r="DH160" s="18">
        <f>IF(ISNA(INDEX('annual Consensus'!$C$4:$AE$210,MATCH('per month Consensus'!$CE160,'annual Consensus'!$B$4:$B$210,0),MATCH('per month Consensus'!DH$4,'annual Consensus'!$C$3:$AE$3,0))),"",INDEX('annual Consensus'!$C$4:$AE$210,MATCH('per month Consensus'!$CE160,'annual Consensus'!$B$4:$B$210,0),MATCH('per month Consensus'!DH$4,'annual Consensus'!$C$3:$AE$3,0)))</f>
        <v>0</v>
      </c>
      <c r="DI160" s="18">
        <f>IF(ISNA(INDEX('annual Consensus'!$C$4:$AE$210,MATCH('per month Consensus'!$CE160,'annual Consensus'!$B$4:$B$210,0),MATCH('per month Consensus'!DI$4,'annual Consensus'!$C$3:$AE$3,0))),"",INDEX('annual Consensus'!$C$4:$AE$210,MATCH('per month Consensus'!$CE160,'annual Consensus'!$B$4:$B$210,0),MATCH('per month Consensus'!DI$4,'annual Consensus'!$C$3:$AE$3,0)))</f>
        <v>0</v>
      </c>
      <c r="DJ160" s="18">
        <f>IF(ISNA(INDEX('annual Consensus'!$C$4:$AE$210,MATCH('per month Consensus'!$CE160,'annual Consensus'!$B$4:$B$210,0),MATCH('per month Consensus'!DJ$4,'annual Consensus'!$C$3:$AE$3,0))),"",INDEX('annual Consensus'!$C$4:$AE$210,MATCH('per month Consensus'!$CE160,'annual Consensus'!$B$4:$B$210,0),MATCH('per month Consensus'!DJ$4,'annual Consensus'!$C$3:$AE$3,0)))</f>
        <v>0</v>
      </c>
      <c r="DK160" s="18">
        <f>IF(ISNA(INDEX('annual Consensus'!$C$4:$AE$210,MATCH('per month Consensus'!$CE160,'annual Consensus'!$B$4:$B$210,0),MATCH('per month Consensus'!DK$4,'annual Consensus'!$C$3:$AE$3,0))),"",INDEX('annual Consensus'!$C$4:$AE$210,MATCH('per month Consensus'!$CE160,'annual Consensus'!$B$4:$B$210,0),MATCH('per month Consensus'!DK$4,'annual Consensus'!$C$3:$AE$3,0)))</f>
        <v>0</v>
      </c>
      <c r="DL160" s="18">
        <f>IF(ISNA(INDEX('annual Consensus'!$C$4:$AE$210,MATCH('per month Consensus'!$CE160,'annual Consensus'!$B$4:$B$210,0),MATCH('per month Consensus'!DL$4,'annual Consensus'!$C$3:$AE$3,0))),"",INDEX('annual Consensus'!$C$4:$AE$210,MATCH('per month Consensus'!$CE160,'annual Consensus'!$B$4:$B$210,0),MATCH('per month Consensus'!DL$4,'annual Consensus'!$C$3:$AE$3,0)))</f>
        <v>0</v>
      </c>
      <c r="DM160" s="18">
        <f>IF(ISNA(INDEX('annual Consensus'!$C$4:$AE$210,MATCH('per month Consensus'!$CE160,'annual Consensus'!$B$4:$B$210,0),MATCH('per month Consensus'!DM$4,'annual Consensus'!$C$3:$AE$3,0))),"",INDEX('annual Consensus'!$C$4:$AE$210,MATCH('per month Consensus'!$CE160,'annual Consensus'!$B$4:$B$210,0),MATCH('per month Consensus'!DM$4,'annual Consensus'!$C$3:$AE$3,0)))</f>
        <v>0</v>
      </c>
      <c r="DN160" s="18">
        <f>IF(ISNA(INDEX('annual Consensus'!$C$4:$AE$210,MATCH('per month Consensus'!$CE160,'annual Consensus'!$B$4:$B$210,0),MATCH('per month Consensus'!DN$4,'annual Consensus'!$C$3:$AE$3,0))),"",INDEX('annual Consensus'!$C$4:$AE$210,MATCH('per month Consensus'!$CE160,'annual Consensus'!$B$4:$B$210,0),MATCH('per month Consensus'!DN$4,'annual Consensus'!$C$3:$AE$3,0)))</f>
        <v>0</v>
      </c>
      <c r="DO160" s="18">
        <f>IF(ISNA(INDEX('annual Consensus'!$C$4:$AE$210,MATCH('per month Consensus'!$CE160,'annual Consensus'!$B$4:$B$210,0),MATCH('per month Consensus'!DO$4,'annual Consensus'!$C$3:$AE$3,0))),"",INDEX('annual Consensus'!$C$4:$AE$210,MATCH('per month Consensus'!$CE160,'annual Consensus'!$B$4:$B$210,0),MATCH('per month Consensus'!DO$4,'annual Consensus'!$C$3:$AE$3,0)))</f>
        <v>0</v>
      </c>
      <c r="DR160" s="18">
        <f t="shared" si="70"/>
        <v>2.6283337323601499</v>
      </c>
      <c r="DS160" s="18" t="str">
        <f t="shared" si="71"/>
        <v/>
      </c>
      <c r="DT160" s="18" t="str">
        <f t="shared" si="72"/>
        <v/>
      </c>
      <c r="DU160" s="18" t="str">
        <f t="shared" si="73"/>
        <v/>
      </c>
      <c r="DV160" s="18" t="str">
        <f t="shared" si="74"/>
        <v/>
      </c>
      <c r="DW160" s="18" t="str">
        <f t="shared" si="75"/>
        <v/>
      </c>
      <c r="DX160" s="18" t="str">
        <f t="shared" si="76"/>
        <v/>
      </c>
      <c r="DY160" s="18">
        <f t="shared" si="77"/>
        <v>1.8758070217274301</v>
      </c>
      <c r="DZ160" s="18" t="str">
        <f t="shared" si="78"/>
        <v/>
      </c>
      <c r="EA160" s="18" t="str">
        <f t="shared" si="79"/>
        <v/>
      </c>
      <c r="EB160" s="18" t="str">
        <f t="shared" si="80"/>
        <v/>
      </c>
      <c r="EC160" s="18" t="str">
        <f t="shared" si="81"/>
        <v/>
      </c>
      <c r="ED160" s="18" t="str">
        <f t="shared" si="82"/>
        <v/>
      </c>
      <c r="EE160" s="18" t="str">
        <f t="shared" si="83"/>
        <v/>
      </c>
      <c r="EF160" s="18" t="str">
        <f t="shared" si="84"/>
        <v/>
      </c>
      <c r="EG160" s="18" t="str">
        <f t="shared" si="85"/>
        <v/>
      </c>
      <c r="EH160" s="18" t="str">
        <f t="shared" si="86"/>
        <v/>
      </c>
      <c r="EI160" s="18" t="str">
        <f t="shared" si="87"/>
        <v/>
      </c>
      <c r="EJ160" s="18" t="str">
        <f t="shared" si="88"/>
        <v/>
      </c>
      <c r="EK160" s="18" t="str">
        <f t="shared" si="89"/>
        <v/>
      </c>
      <c r="EL160" s="18" t="str">
        <f t="shared" si="90"/>
        <v/>
      </c>
      <c r="EM160" s="18" t="str">
        <f t="shared" si="91"/>
        <v/>
      </c>
      <c r="EN160" s="18" t="str">
        <f t="shared" si="92"/>
        <v/>
      </c>
      <c r="EO160" s="18" t="str">
        <f t="shared" si="93"/>
        <v/>
      </c>
      <c r="EP160" s="18" t="str">
        <f t="shared" si="94"/>
        <v/>
      </c>
      <c r="EQ160" s="18" t="str">
        <f t="shared" si="95"/>
        <v/>
      </c>
      <c r="ER160" s="18" t="str">
        <f t="shared" si="96"/>
        <v/>
      </c>
      <c r="ES160" s="18" t="str">
        <f t="shared" si="97"/>
        <v/>
      </c>
      <c r="ET160" s="18" t="str">
        <f t="shared" si="98"/>
        <v/>
      </c>
      <c r="EV160" s="86">
        <v>40695</v>
      </c>
      <c r="EW160" s="57" t="str">
        <f>IF(ISNA(VLOOKUP('per month Consensus'!$EV160,'5y averages Consensus'!$AG$9:$AK$36,'per month Consensus'!EW$2,FALSE)),"",VLOOKUP('per month Consensus'!$EV160,'5y averages Consensus'!$AG$9:$AK$36,'per month Consensus'!EW$2,FALSE))</f>
        <v/>
      </c>
      <c r="EX160" s="58" t="str">
        <f>IF(ISNA(VLOOKUP('per month Consensus'!$EV160,'5y averages Consensus'!$AG$9:$AK$36,'per month Consensus'!EX$2,FALSE)),"",VLOOKUP('per month Consensus'!$EV160,'5y averages Consensus'!$AG$9:$AK$36,'per month Consensus'!EX$2,FALSE))</f>
        <v/>
      </c>
      <c r="EY160" s="58" t="str">
        <f>IF(ISNA(VLOOKUP('per month Consensus'!$EV160,'5y averages Consensus'!$AG$9:$AK$36,'per month Consensus'!EY$2,FALSE)),"",VLOOKUP('per month Consensus'!$EV160,'5y averages Consensus'!$AG$9:$AK$36,'per month Consensus'!EY$2,FALSE))</f>
        <v/>
      </c>
      <c r="EZ160" s="59" t="str">
        <f>IF(ISNA(VLOOKUP('per month Consensus'!$EV160,'5y averages Consensus'!$AG$9:$AK$36,'per month Consensus'!EZ$2,FALSE)),"",VLOOKUP('per month Consensus'!$EV160,'5y averages Consensus'!$AG$9:$AK$36,'per month Consensus'!EZ$2,FALSE))</f>
        <v/>
      </c>
      <c r="FB160" s="53" t="str">
        <f t="shared" si="99"/>
        <v/>
      </c>
      <c r="FC160" s="53" t="str">
        <f t="shared" si="100"/>
        <v/>
      </c>
      <c r="FD160" s="53" t="str">
        <f t="shared" si="101"/>
        <v/>
      </c>
      <c r="FE160" s="53" t="str">
        <f t="shared" si="102"/>
        <v/>
      </c>
    </row>
    <row r="161" spans="2:161" x14ac:dyDescent="0.25">
      <c r="B161" s="22">
        <v>36770</v>
      </c>
      <c r="C161" s="18">
        <f>VLOOKUP($B161,'Data Consensus annual'!$BH$9:$BN$215,'per month Consensus'!C$1,FALSE)</f>
        <v>2.1</v>
      </c>
      <c r="D161" s="18">
        <f>VLOOKUP($B161,'Data Consensus annual'!$BH$9:$BN$215,'per month Consensus'!D$1,FALSE)</f>
        <v>1.8</v>
      </c>
      <c r="E161" s="18" t="str">
        <f>VLOOKUP($B161,'Data Consensus annual'!$BH$9:$BN$215,'per month Consensus'!E$1)</f>
        <v/>
      </c>
      <c r="F161" s="5"/>
      <c r="G161" s="5"/>
      <c r="H161" s="5"/>
      <c r="I161" s="5"/>
      <c r="J161" s="5"/>
      <c r="K161" s="5"/>
      <c r="L161" s="5"/>
      <c r="CE161" s="14">
        <v>40725</v>
      </c>
      <c r="CF161" s="18" t="str">
        <f>IF(ISNA(VLOOKUP($CE161,'quarters Consensus'!$FV$9:$GC$60,'per month Consensus'!J$1,FALSE)),"",VLOOKUP($CE161,'quarters Consensus'!$FV$9:$GC$60,'per month Consensus'!J$1,FALSE))</f>
        <v/>
      </c>
      <c r="CG161" s="18" t="str">
        <f>IF(ISNA(VLOOKUP($CE161,'quarters Consensus'!$FV$9:$GC$60,'per month Consensus'!K$1,FALSE)),"",VLOOKUP($CE161,'quarters Consensus'!$FV$9:$GC$60,'per month Consensus'!K$1,FALSE))</f>
        <v/>
      </c>
      <c r="CH161" s="18" t="str">
        <f>IF(ISNA(VLOOKUP($CE161,'quarters Consensus'!$FV$9:$GC$60,'per month Consensus'!L$1,FALSE)),"",VLOOKUP($CE161,'quarters Consensus'!$FV$9:$GC$60,'per month Consensus'!L$1,FALSE))</f>
        <v/>
      </c>
      <c r="CI161" s="18" t="str">
        <f>IF(ISNA(VLOOKUP($CE161,'quarters Consensus'!$FV$9:$GC$60,'per month Consensus'!M$1,FALSE)),"",VLOOKUP($CE161,'quarters Consensus'!$FV$9:$GC$60,'per month Consensus'!M$1,FALSE))</f>
        <v/>
      </c>
      <c r="CJ161" s="18" t="str">
        <f>IF(ISNA(VLOOKUP($CE161,'quarters Consensus'!$FV$9:$GC$60,'per month Consensus'!N$1,FALSE)),"",VLOOKUP($CE161,'quarters Consensus'!$FV$9:$GC$60,'per month Consensus'!N$1,FALSE))</f>
        <v/>
      </c>
      <c r="CK161" s="18" t="str">
        <f>IF(ISNA(VLOOKUP($CE161,'quarters Consensus'!$FV$9:$GC$60,'per month Consensus'!O$1,FALSE)),"",VLOOKUP($CE161,'quarters Consensus'!$FV$9:$GC$60,'per month Consensus'!O$1,FALSE))</f>
        <v/>
      </c>
      <c r="CL161" s="18" t="str">
        <f>IF(ISNA(VLOOKUP($CE161,'quarters Consensus'!$FV$9:$GC$60,'per month Consensus'!P$1,FALSE)),"",VLOOKUP($CE161,'quarters Consensus'!$FV$9:$GC$60,'per month Consensus'!P$1,FALSE))</f>
        <v/>
      </c>
      <c r="CM161" s="18">
        <f>IF(ISNA(INDEX('annual Consensus'!$C$4:$AE$210,MATCH('per month Consensus'!$CE161,'annual Consensus'!$B$4:$B$210,0),MATCH('per month Consensus'!CM$4,'annual Consensus'!$C$3:$AE$3,0))),"",INDEX('annual Consensus'!$C$4:$AE$210,MATCH('per month Consensus'!$CE161,'annual Consensus'!$B$4:$B$210,0),MATCH('per month Consensus'!CM$4,'annual Consensus'!$C$3:$AE$3,0)))</f>
        <v>2.6348018708717098</v>
      </c>
      <c r="CN161" s="18">
        <f>IF(ISNA(INDEX('annual Consensus'!$C$4:$AE$210,MATCH('per month Consensus'!$CE161,'annual Consensus'!$B$4:$B$210,0),MATCH('per month Consensus'!CN$4,'annual Consensus'!$C$3:$AE$3,0))),"",INDEX('annual Consensus'!$C$4:$AE$210,MATCH('per month Consensus'!$CE161,'annual Consensus'!$B$4:$B$210,0),MATCH('per month Consensus'!CN$4,'annual Consensus'!$C$3:$AE$3,0)))</f>
        <v>0</v>
      </c>
      <c r="CO161" s="18">
        <f>IF(ISNA(INDEX('annual Consensus'!$C$4:$AE$210,MATCH('per month Consensus'!$CE161,'annual Consensus'!$B$4:$B$210,0),MATCH('per month Consensus'!CO$4,'annual Consensus'!$C$3:$AE$3,0))),"",INDEX('annual Consensus'!$C$4:$AE$210,MATCH('per month Consensus'!$CE161,'annual Consensus'!$B$4:$B$210,0),MATCH('per month Consensus'!CO$4,'annual Consensus'!$C$3:$AE$3,0)))</f>
        <v>0</v>
      </c>
      <c r="CP161" s="18">
        <f>IF(ISNA(INDEX('annual Consensus'!$C$4:$AE$210,MATCH('per month Consensus'!$CE161,'annual Consensus'!$B$4:$B$210,0),MATCH('per month Consensus'!CP$4,'annual Consensus'!$C$3:$AE$3,0))),"",INDEX('annual Consensus'!$C$4:$AE$210,MATCH('per month Consensus'!$CE161,'annual Consensus'!$B$4:$B$210,0),MATCH('per month Consensus'!CP$4,'annual Consensus'!$C$3:$AE$3,0)))</f>
        <v>0</v>
      </c>
      <c r="CQ161" s="18">
        <f>IF(ISNA(INDEX('annual Consensus'!$C$4:$AE$210,MATCH('per month Consensus'!$CE161,'annual Consensus'!$B$4:$B$210,0),MATCH('per month Consensus'!CQ$4,'annual Consensus'!$C$3:$AE$3,0))),"",INDEX('annual Consensus'!$C$4:$AE$210,MATCH('per month Consensus'!$CE161,'annual Consensus'!$B$4:$B$210,0),MATCH('per month Consensus'!CQ$4,'annual Consensus'!$C$3:$AE$3,0)))</f>
        <v>0</v>
      </c>
      <c r="CR161" s="18">
        <f>IF(ISNA(INDEX('annual Consensus'!$C$4:$AE$210,MATCH('per month Consensus'!$CE161,'annual Consensus'!$B$4:$B$210,0),MATCH('per month Consensus'!CR$4,'annual Consensus'!$C$3:$AE$3,0))),"",INDEX('annual Consensus'!$C$4:$AE$210,MATCH('per month Consensus'!$CE161,'annual Consensus'!$B$4:$B$210,0),MATCH('per month Consensus'!CR$4,'annual Consensus'!$C$3:$AE$3,0)))</f>
        <v>0</v>
      </c>
      <c r="CS161" s="18">
        <f>IF(ISNA(INDEX('annual Consensus'!$C$4:$AE$210,MATCH('per month Consensus'!$CE161,'annual Consensus'!$B$4:$B$210,0),MATCH('per month Consensus'!CS$4,'annual Consensus'!$C$3:$AE$3,0))),"",INDEX('annual Consensus'!$C$4:$AE$210,MATCH('per month Consensus'!$CE161,'annual Consensus'!$B$4:$B$210,0),MATCH('per month Consensus'!CS$4,'annual Consensus'!$C$3:$AE$3,0)))</f>
        <v>1.9155177812436599</v>
      </c>
      <c r="CT161" s="18">
        <f>IF(ISNA(INDEX('annual Consensus'!$C$4:$AE$210,MATCH('per month Consensus'!$CE161,'annual Consensus'!$B$4:$B$210,0),MATCH('per month Consensus'!CT$4,'annual Consensus'!$C$3:$AE$3,0))),"",INDEX('annual Consensus'!$C$4:$AE$210,MATCH('per month Consensus'!$CE161,'annual Consensus'!$B$4:$B$210,0),MATCH('per month Consensus'!CT$4,'annual Consensus'!$C$3:$AE$3,0)))</f>
        <v>0</v>
      </c>
      <c r="CU161" s="18">
        <f>IF(ISNA(INDEX('annual Consensus'!$C$4:$AE$210,MATCH('per month Consensus'!$CE161,'annual Consensus'!$B$4:$B$210,0),MATCH('per month Consensus'!CU$4,'annual Consensus'!$C$3:$AE$3,0))),"",INDEX('annual Consensus'!$C$4:$AE$210,MATCH('per month Consensus'!$CE161,'annual Consensus'!$B$4:$B$210,0),MATCH('per month Consensus'!CU$4,'annual Consensus'!$C$3:$AE$3,0)))</f>
        <v>0</v>
      </c>
      <c r="CV161" s="18">
        <f>IF(ISNA(INDEX('annual Consensus'!$C$4:$AE$210,MATCH('per month Consensus'!$CE161,'annual Consensus'!$B$4:$B$210,0),MATCH('per month Consensus'!CV$4,'annual Consensus'!$C$3:$AE$3,0))),"",INDEX('annual Consensus'!$C$4:$AE$210,MATCH('per month Consensus'!$CE161,'annual Consensus'!$B$4:$B$210,0),MATCH('per month Consensus'!CV$4,'annual Consensus'!$C$3:$AE$3,0)))</f>
        <v>0</v>
      </c>
      <c r="CW161" s="18">
        <f>IF(ISNA(INDEX('annual Consensus'!$C$4:$AE$210,MATCH('per month Consensus'!$CE161,'annual Consensus'!$B$4:$B$210,0),MATCH('per month Consensus'!CW$4,'annual Consensus'!$C$3:$AE$3,0))),"",INDEX('annual Consensus'!$C$4:$AE$210,MATCH('per month Consensus'!$CE161,'annual Consensus'!$B$4:$B$210,0),MATCH('per month Consensus'!CW$4,'annual Consensus'!$C$3:$AE$3,0)))</f>
        <v>0</v>
      </c>
      <c r="CX161" s="18">
        <f>IF(ISNA(INDEX('annual Consensus'!$C$4:$AE$210,MATCH('per month Consensus'!$CE161,'annual Consensus'!$B$4:$B$210,0),MATCH('per month Consensus'!CX$4,'annual Consensus'!$C$3:$AE$3,0))),"",INDEX('annual Consensus'!$C$4:$AE$210,MATCH('per month Consensus'!$CE161,'annual Consensus'!$B$4:$B$210,0),MATCH('per month Consensus'!CX$4,'annual Consensus'!$C$3:$AE$3,0)))</f>
        <v>0</v>
      </c>
      <c r="CY161" s="18">
        <f>IF(ISNA(INDEX('annual Consensus'!$C$4:$AE$210,MATCH('per month Consensus'!$CE161,'annual Consensus'!$B$4:$B$210,0),MATCH('per month Consensus'!CY$4,'annual Consensus'!$C$3:$AE$3,0))),"",INDEX('annual Consensus'!$C$4:$AE$210,MATCH('per month Consensus'!$CE161,'annual Consensus'!$B$4:$B$210,0),MATCH('per month Consensus'!CY$4,'annual Consensus'!$C$3:$AE$3,0)))</f>
        <v>0</v>
      </c>
      <c r="CZ161" s="18">
        <f>IF(ISNA(INDEX('annual Consensus'!$C$4:$AE$210,MATCH('per month Consensus'!$CE161,'annual Consensus'!$B$4:$B$210,0),MATCH('per month Consensus'!CZ$4,'annual Consensus'!$C$3:$AE$3,0))),"",INDEX('annual Consensus'!$C$4:$AE$210,MATCH('per month Consensus'!$CE161,'annual Consensus'!$B$4:$B$210,0),MATCH('per month Consensus'!CZ$4,'annual Consensus'!$C$3:$AE$3,0)))</f>
        <v>0</v>
      </c>
      <c r="DA161" s="18" t="str">
        <f>IF(ISNA(INDEX('annual Consensus'!$C$4:$AE$210,MATCH('per month Consensus'!$CE161,'annual Consensus'!$B$4:$B$210,0),MATCH('per month Consensus'!DA$4,'annual Consensus'!$C$3:$AE$3,0))),"",INDEX('annual Consensus'!$C$4:$AE$210,MATCH('per month Consensus'!$CE161,'annual Consensus'!$B$4:$B$210,0),MATCH('per month Consensus'!DA$4,'annual Consensus'!$C$3:$AE$3,0)))</f>
        <v/>
      </c>
      <c r="DB161" s="18">
        <f>IF(ISNA(INDEX('annual Consensus'!$C$4:$AE$210,MATCH('per month Consensus'!$CE161,'annual Consensus'!$B$4:$B$210,0),MATCH('per month Consensus'!DB$4,'annual Consensus'!$C$3:$AE$3,0))),"",INDEX('annual Consensus'!$C$4:$AE$210,MATCH('per month Consensus'!$CE161,'annual Consensus'!$B$4:$B$210,0),MATCH('per month Consensus'!DB$4,'annual Consensus'!$C$3:$AE$3,0)))</f>
        <v>0</v>
      </c>
      <c r="DC161" s="18">
        <f>IF(ISNA(INDEX('annual Consensus'!$C$4:$AE$210,MATCH('per month Consensus'!$CE161,'annual Consensus'!$B$4:$B$210,0),MATCH('per month Consensus'!DC$4,'annual Consensus'!$C$3:$AE$3,0))),"",INDEX('annual Consensus'!$C$4:$AE$210,MATCH('per month Consensus'!$CE161,'annual Consensus'!$B$4:$B$210,0),MATCH('per month Consensus'!DC$4,'annual Consensus'!$C$3:$AE$3,0)))</f>
        <v>0</v>
      </c>
      <c r="DD161" s="18">
        <f>IF(ISNA(INDEX('annual Consensus'!$C$4:$AE$210,MATCH('per month Consensus'!$CE161,'annual Consensus'!$B$4:$B$210,0),MATCH('per month Consensus'!DD$4,'annual Consensus'!$C$3:$AE$3,0))),"",INDEX('annual Consensus'!$C$4:$AE$210,MATCH('per month Consensus'!$CE161,'annual Consensus'!$B$4:$B$210,0),MATCH('per month Consensus'!DD$4,'annual Consensus'!$C$3:$AE$3,0)))</f>
        <v>0</v>
      </c>
      <c r="DE161" s="18" t="str">
        <f>IF(ISNA(INDEX('annual Consensus'!$C$4:$AE$210,MATCH('per month Consensus'!$CE161,'annual Consensus'!$B$4:$B$210,0),MATCH('per month Consensus'!DE$4,'annual Consensus'!$C$3:$AE$3,0))),"",INDEX('annual Consensus'!$C$4:$AE$210,MATCH('per month Consensus'!$CE161,'annual Consensus'!$B$4:$B$210,0),MATCH('per month Consensus'!DE$4,'annual Consensus'!$C$3:$AE$3,0)))</f>
        <v/>
      </c>
      <c r="DF161" s="18">
        <f>IF(ISNA(INDEX('annual Consensus'!$C$4:$AE$210,MATCH('per month Consensus'!$CE161,'annual Consensus'!$B$4:$B$210,0),MATCH('per month Consensus'!DF$4,'annual Consensus'!$C$3:$AE$3,0))),"",INDEX('annual Consensus'!$C$4:$AE$210,MATCH('per month Consensus'!$CE161,'annual Consensus'!$B$4:$B$210,0),MATCH('per month Consensus'!DF$4,'annual Consensus'!$C$3:$AE$3,0)))</f>
        <v>0</v>
      </c>
      <c r="DG161" s="18">
        <f>IF(ISNA(INDEX('annual Consensus'!$C$4:$AE$210,MATCH('per month Consensus'!$CE161,'annual Consensus'!$B$4:$B$210,0),MATCH('per month Consensus'!DG$4,'annual Consensus'!$C$3:$AE$3,0))),"",INDEX('annual Consensus'!$C$4:$AE$210,MATCH('per month Consensus'!$CE161,'annual Consensus'!$B$4:$B$210,0),MATCH('per month Consensus'!DG$4,'annual Consensus'!$C$3:$AE$3,0)))</f>
        <v>0</v>
      </c>
      <c r="DH161" s="18">
        <f>IF(ISNA(INDEX('annual Consensus'!$C$4:$AE$210,MATCH('per month Consensus'!$CE161,'annual Consensus'!$B$4:$B$210,0),MATCH('per month Consensus'!DH$4,'annual Consensus'!$C$3:$AE$3,0))),"",INDEX('annual Consensus'!$C$4:$AE$210,MATCH('per month Consensus'!$CE161,'annual Consensus'!$B$4:$B$210,0),MATCH('per month Consensus'!DH$4,'annual Consensus'!$C$3:$AE$3,0)))</f>
        <v>0</v>
      </c>
      <c r="DI161" s="18" t="str">
        <f>IF(ISNA(INDEX('annual Consensus'!$C$4:$AE$210,MATCH('per month Consensus'!$CE161,'annual Consensus'!$B$4:$B$210,0),MATCH('per month Consensus'!DI$4,'annual Consensus'!$C$3:$AE$3,0))),"",INDEX('annual Consensus'!$C$4:$AE$210,MATCH('per month Consensus'!$CE161,'annual Consensus'!$B$4:$B$210,0),MATCH('per month Consensus'!DI$4,'annual Consensus'!$C$3:$AE$3,0)))</f>
        <v/>
      </c>
      <c r="DJ161" s="18">
        <f>IF(ISNA(INDEX('annual Consensus'!$C$4:$AE$210,MATCH('per month Consensus'!$CE161,'annual Consensus'!$B$4:$B$210,0),MATCH('per month Consensus'!DJ$4,'annual Consensus'!$C$3:$AE$3,0))),"",INDEX('annual Consensus'!$C$4:$AE$210,MATCH('per month Consensus'!$CE161,'annual Consensus'!$B$4:$B$210,0),MATCH('per month Consensus'!DJ$4,'annual Consensus'!$C$3:$AE$3,0)))</f>
        <v>0</v>
      </c>
      <c r="DK161" s="18">
        <f>IF(ISNA(INDEX('annual Consensus'!$C$4:$AE$210,MATCH('per month Consensus'!$CE161,'annual Consensus'!$B$4:$B$210,0),MATCH('per month Consensus'!DK$4,'annual Consensus'!$C$3:$AE$3,0))),"",INDEX('annual Consensus'!$C$4:$AE$210,MATCH('per month Consensus'!$CE161,'annual Consensus'!$B$4:$B$210,0),MATCH('per month Consensus'!DK$4,'annual Consensus'!$C$3:$AE$3,0)))</f>
        <v>0</v>
      </c>
      <c r="DL161" s="18">
        <f>IF(ISNA(INDEX('annual Consensus'!$C$4:$AE$210,MATCH('per month Consensus'!$CE161,'annual Consensus'!$B$4:$B$210,0),MATCH('per month Consensus'!DL$4,'annual Consensus'!$C$3:$AE$3,0))),"",INDEX('annual Consensus'!$C$4:$AE$210,MATCH('per month Consensus'!$CE161,'annual Consensus'!$B$4:$B$210,0),MATCH('per month Consensus'!DL$4,'annual Consensus'!$C$3:$AE$3,0)))</f>
        <v>0</v>
      </c>
      <c r="DM161" s="18" t="str">
        <f>IF(ISNA(INDEX('annual Consensus'!$C$4:$AE$210,MATCH('per month Consensus'!$CE161,'annual Consensus'!$B$4:$B$210,0),MATCH('per month Consensus'!DM$4,'annual Consensus'!$C$3:$AE$3,0))),"",INDEX('annual Consensus'!$C$4:$AE$210,MATCH('per month Consensus'!$CE161,'annual Consensus'!$B$4:$B$210,0),MATCH('per month Consensus'!DM$4,'annual Consensus'!$C$3:$AE$3,0)))</f>
        <v/>
      </c>
      <c r="DN161" s="18">
        <f>IF(ISNA(INDEX('annual Consensus'!$C$4:$AE$210,MATCH('per month Consensus'!$CE161,'annual Consensus'!$B$4:$B$210,0),MATCH('per month Consensus'!DN$4,'annual Consensus'!$C$3:$AE$3,0))),"",INDEX('annual Consensus'!$C$4:$AE$210,MATCH('per month Consensus'!$CE161,'annual Consensus'!$B$4:$B$210,0),MATCH('per month Consensus'!DN$4,'annual Consensus'!$C$3:$AE$3,0)))</f>
        <v>0</v>
      </c>
      <c r="DO161" s="18">
        <f>IF(ISNA(INDEX('annual Consensus'!$C$4:$AE$210,MATCH('per month Consensus'!$CE161,'annual Consensus'!$B$4:$B$210,0),MATCH('per month Consensus'!DO$4,'annual Consensus'!$C$3:$AE$3,0))),"",INDEX('annual Consensus'!$C$4:$AE$210,MATCH('per month Consensus'!$CE161,'annual Consensus'!$B$4:$B$210,0),MATCH('per month Consensus'!DO$4,'annual Consensus'!$C$3:$AE$3,0)))</f>
        <v>0</v>
      </c>
      <c r="DR161" s="18">
        <f t="shared" si="70"/>
        <v>2.6348018708717098</v>
      </c>
      <c r="DS161" s="18" t="str">
        <f t="shared" si="71"/>
        <v/>
      </c>
      <c r="DT161" s="18" t="str">
        <f t="shared" si="72"/>
        <v/>
      </c>
      <c r="DU161" s="18" t="str">
        <f t="shared" si="73"/>
        <v/>
      </c>
      <c r="DV161" s="18" t="str">
        <f t="shared" si="74"/>
        <v/>
      </c>
      <c r="DW161" s="18" t="str">
        <f t="shared" si="75"/>
        <v/>
      </c>
      <c r="DX161" s="18">
        <f t="shared" si="76"/>
        <v>1.9155177812436599</v>
      </c>
      <c r="DY161" s="18" t="str">
        <f t="shared" si="77"/>
        <v/>
      </c>
      <c r="DZ161" s="18" t="str">
        <f t="shared" si="78"/>
        <v/>
      </c>
      <c r="EA161" s="18" t="str">
        <f t="shared" si="79"/>
        <v/>
      </c>
      <c r="EB161" s="18" t="str">
        <f t="shared" si="80"/>
        <v/>
      </c>
      <c r="EC161" s="18" t="str">
        <f t="shared" si="81"/>
        <v/>
      </c>
      <c r="ED161" s="18" t="str">
        <f t="shared" si="82"/>
        <v/>
      </c>
      <c r="EE161" s="18" t="str">
        <f t="shared" si="83"/>
        <v/>
      </c>
      <c r="EF161" s="18" t="str">
        <f t="shared" si="84"/>
        <v/>
      </c>
      <c r="EG161" s="18" t="str">
        <f t="shared" si="85"/>
        <v/>
      </c>
      <c r="EH161" s="18" t="str">
        <f t="shared" si="86"/>
        <v/>
      </c>
      <c r="EI161" s="18" t="str">
        <f t="shared" si="87"/>
        <v/>
      </c>
      <c r="EJ161" s="18" t="str">
        <f t="shared" si="88"/>
        <v/>
      </c>
      <c r="EK161" s="18" t="str">
        <f t="shared" si="89"/>
        <v/>
      </c>
      <c r="EL161" s="18" t="str">
        <f t="shared" si="90"/>
        <v/>
      </c>
      <c r="EM161" s="18" t="str">
        <f t="shared" si="91"/>
        <v/>
      </c>
      <c r="EN161" s="18" t="str">
        <f t="shared" si="92"/>
        <v/>
      </c>
      <c r="EO161" s="18" t="str">
        <f t="shared" si="93"/>
        <v/>
      </c>
      <c r="EP161" s="18" t="str">
        <f t="shared" si="94"/>
        <v/>
      </c>
      <c r="EQ161" s="18" t="str">
        <f t="shared" si="95"/>
        <v/>
      </c>
      <c r="ER161" s="18" t="str">
        <f t="shared" si="96"/>
        <v/>
      </c>
      <c r="ES161" s="18" t="str">
        <f t="shared" si="97"/>
        <v/>
      </c>
      <c r="ET161" s="18" t="str">
        <f t="shared" si="98"/>
        <v/>
      </c>
      <c r="EV161" s="86">
        <v>40725</v>
      </c>
      <c r="EW161" s="57" t="str">
        <f>IF(ISNA(VLOOKUP('per month Consensus'!$EV161,'5y averages Consensus'!$AG$9:$AK$36,'per month Consensus'!EW$2,FALSE)),"",VLOOKUP('per month Consensus'!$EV161,'5y averages Consensus'!$AG$9:$AK$36,'per month Consensus'!EW$2,FALSE))</f>
        <v/>
      </c>
      <c r="EX161" s="58" t="str">
        <f>IF(ISNA(VLOOKUP('per month Consensus'!$EV161,'5y averages Consensus'!$AG$9:$AK$36,'per month Consensus'!EX$2,FALSE)),"",VLOOKUP('per month Consensus'!$EV161,'5y averages Consensus'!$AG$9:$AK$36,'per month Consensus'!EX$2,FALSE))</f>
        <v/>
      </c>
      <c r="EY161" s="58" t="str">
        <f>IF(ISNA(VLOOKUP('per month Consensus'!$EV161,'5y averages Consensus'!$AG$9:$AK$36,'per month Consensus'!EY$2,FALSE)),"",VLOOKUP('per month Consensus'!$EV161,'5y averages Consensus'!$AG$9:$AK$36,'per month Consensus'!EY$2,FALSE))</f>
        <v/>
      </c>
      <c r="EZ161" s="59" t="str">
        <f>IF(ISNA(VLOOKUP('per month Consensus'!$EV161,'5y averages Consensus'!$AG$9:$AK$36,'per month Consensus'!EZ$2,FALSE)),"",VLOOKUP('per month Consensus'!$EV161,'5y averages Consensus'!$AG$9:$AK$36,'per month Consensus'!EZ$2,FALSE))</f>
        <v/>
      </c>
      <c r="FB161" s="53" t="str">
        <f t="shared" si="99"/>
        <v/>
      </c>
      <c r="FC161" s="53" t="str">
        <f t="shared" si="100"/>
        <v/>
      </c>
      <c r="FD161" s="53" t="str">
        <f t="shared" si="101"/>
        <v/>
      </c>
      <c r="FE161" s="53" t="str">
        <f t="shared" si="102"/>
        <v/>
      </c>
    </row>
    <row r="162" spans="2:161" x14ac:dyDescent="0.25">
      <c r="B162" s="22">
        <v>37135</v>
      </c>
      <c r="C162" s="18">
        <f>VLOOKUP($B162,'Data Consensus annual'!$BH$9:$BN$215,'per month Consensus'!C$1,FALSE)</f>
        <v>2.7</v>
      </c>
      <c r="D162" s="18">
        <f>VLOOKUP($B162,'Data Consensus annual'!$BH$9:$BN$215,'per month Consensus'!D$1,FALSE)</f>
        <v>1.9</v>
      </c>
      <c r="E162" s="18" t="str">
        <f>VLOOKUP($B162,'Data Consensus annual'!$BH$9:$BN$215,'per month Consensus'!E$1)</f>
        <v/>
      </c>
      <c r="F162" s="5"/>
      <c r="G162" s="5"/>
      <c r="H162" s="5"/>
      <c r="I162" s="5"/>
      <c r="J162" s="5"/>
      <c r="K162" s="5"/>
      <c r="L162" s="5"/>
      <c r="CE162" s="14">
        <v>40756</v>
      </c>
      <c r="CF162" s="18" t="str">
        <f>IF(ISNA(VLOOKUP($CE162,'quarters Consensus'!$FV$9:$GC$60,'per month Consensus'!J$1,FALSE)),"",VLOOKUP($CE162,'quarters Consensus'!$FV$9:$GC$60,'per month Consensus'!J$1,FALSE))</f>
        <v/>
      </c>
      <c r="CG162" s="18" t="str">
        <f>IF(ISNA(VLOOKUP($CE162,'quarters Consensus'!$FV$9:$GC$60,'per month Consensus'!K$1,FALSE)),"",VLOOKUP($CE162,'quarters Consensus'!$FV$9:$GC$60,'per month Consensus'!K$1,FALSE))</f>
        <v/>
      </c>
      <c r="CH162" s="18" t="str">
        <f>IF(ISNA(VLOOKUP($CE162,'quarters Consensus'!$FV$9:$GC$60,'per month Consensus'!L$1,FALSE)),"",VLOOKUP($CE162,'quarters Consensus'!$FV$9:$GC$60,'per month Consensus'!L$1,FALSE))</f>
        <v/>
      </c>
      <c r="CI162" s="18" t="str">
        <f>IF(ISNA(VLOOKUP($CE162,'quarters Consensus'!$FV$9:$GC$60,'per month Consensus'!M$1,FALSE)),"",VLOOKUP($CE162,'quarters Consensus'!$FV$9:$GC$60,'per month Consensus'!M$1,FALSE))</f>
        <v/>
      </c>
      <c r="CJ162" s="18" t="str">
        <f>IF(ISNA(VLOOKUP($CE162,'quarters Consensus'!$FV$9:$GC$60,'per month Consensus'!N$1,FALSE)),"",VLOOKUP($CE162,'quarters Consensus'!$FV$9:$GC$60,'per month Consensus'!N$1,FALSE))</f>
        <v/>
      </c>
      <c r="CK162" s="18" t="str">
        <f>IF(ISNA(VLOOKUP($CE162,'quarters Consensus'!$FV$9:$GC$60,'per month Consensus'!O$1,FALSE)),"",VLOOKUP($CE162,'quarters Consensus'!$FV$9:$GC$60,'per month Consensus'!O$1,FALSE))</f>
        <v/>
      </c>
      <c r="CL162" s="18" t="str">
        <f>IF(ISNA(VLOOKUP($CE162,'quarters Consensus'!$FV$9:$GC$60,'per month Consensus'!P$1,FALSE)),"",VLOOKUP($CE162,'quarters Consensus'!$FV$9:$GC$60,'per month Consensus'!P$1,FALSE))</f>
        <v/>
      </c>
      <c r="CM162" s="18">
        <f>IF(ISNA(INDEX('annual Consensus'!$C$4:$AE$210,MATCH('per month Consensus'!$CE162,'annual Consensus'!$B$4:$B$210,0),MATCH('per month Consensus'!CM$4,'annual Consensus'!$C$3:$AE$3,0))),"",INDEX('annual Consensus'!$C$4:$AE$210,MATCH('per month Consensus'!$CE162,'annual Consensus'!$B$4:$B$210,0),MATCH('per month Consensus'!CM$4,'annual Consensus'!$C$3:$AE$3,0)))</f>
        <v>2.6073368560083199</v>
      </c>
      <c r="CN162" s="18">
        <f>IF(ISNA(INDEX('annual Consensus'!$C$4:$AE$210,MATCH('per month Consensus'!$CE162,'annual Consensus'!$B$4:$B$210,0),MATCH('per month Consensus'!CN$4,'annual Consensus'!$C$3:$AE$3,0))),"",INDEX('annual Consensus'!$C$4:$AE$210,MATCH('per month Consensus'!$CE162,'annual Consensus'!$B$4:$B$210,0),MATCH('per month Consensus'!CN$4,'annual Consensus'!$C$3:$AE$3,0)))</f>
        <v>0</v>
      </c>
      <c r="CO162" s="18">
        <f>IF(ISNA(INDEX('annual Consensus'!$C$4:$AE$210,MATCH('per month Consensus'!$CE162,'annual Consensus'!$B$4:$B$210,0),MATCH('per month Consensus'!CO$4,'annual Consensus'!$C$3:$AE$3,0))),"",INDEX('annual Consensus'!$C$4:$AE$210,MATCH('per month Consensus'!$CE162,'annual Consensus'!$B$4:$B$210,0),MATCH('per month Consensus'!CO$4,'annual Consensus'!$C$3:$AE$3,0)))</f>
        <v>0</v>
      </c>
      <c r="CP162" s="18">
        <f>IF(ISNA(INDEX('annual Consensus'!$C$4:$AE$210,MATCH('per month Consensus'!$CE162,'annual Consensus'!$B$4:$B$210,0),MATCH('per month Consensus'!CP$4,'annual Consensus'!$C$3:$AE$3,0))),"",INDEX('annual Consensus'!$C$4:$AE$210,MATCH('per month Consensus'!$CE162,'annual Consensus'!$B$4:$B$210,0),MATCH('per month Consensus'!CP$4,'annual Consensus'!$C$3:$AE$3,0)))</f>
        <v>0</v>
      </c>
      <c r="CQ162" s="18">
        <f>IF(ISNA(INDEX('annual Consensus'!$C$4:$AE$210,MATCH('per month Consensus'!$CE162,'annual Consensus'!$B$4:$B$210,0),MATCH('per month Consensus'!CQ$4,'annual Consensus'!$C$3:$AE$3,0))),"",INDEX('annual Consensus'!$C$4:$AE$210,MATCH('per month Consensus'!$CE162,'annual Consensus'!$B$4:$B$210,0),MATCH('per month Consensus'!CQ$4,'annual Consensus'!$C$3:$AE$3,0)))</f>
        <v>0</v>
      </c>
      <c r="CR162" s="18">
        <f>IF(ISNA(INDEX('annual Consensus'!$C$4:$AE$210,MATCH('per month Consensus'!$CE162,'annual Consensus'!$B$4:$B$210,0),MATCH('per month Consensus'!CR$4,'annual Consensus'!$C$3:$AE$3,0))),"",INDEX('annual Consensus'!$C$4:$AE$210,MATCH('per month Consensus'!$CE162,'annual Consensus'!$B$4:$B$210,0),MATCH('per month Consensus'!CR$4,'annual Consensus'!$C$3:$AE$3,0)))</f>
        <v>1.89654475851467</v>
      </c>
      <c r="CS162" s="18">
        <f>IF(ISNA(INDEX('annual Consensus'!$C$4:$AE$210,MATCH('per month Consensus'!$CE162,'annual Consensus'!$B$4:$B$210,0),MATCH('per month Consensus'!CS$4,'annual Consensus'!$C$3:$AE$3,0))),"",INDEX('annual Consensus'!$C$4:$AE$210,MATCH('per month Consensus'!$CE162,'annual Consensus'!$B$4:$B$210,0),MATCH('per month Consensus'!CS$4,'annual Consensus'!$C$3:$AE$3,0)))</f>
        <v>0</v>
      </c>
      <c r="CT162" s="18">
        <f>IF(ISNA(INDEX('annual Consensus'!$C$4:$AE$210,MATCH('per month Consensus'!$CE162,'annual Consensus'!$B$4:$B$210,0),MATCH('per month Consensus'!CT$4,'annual Consensus'!$C$3:$AE$3,0))),"",INDEX('annual Consensus'!$C$4:$AE$210,MATCH('per month Consensus'!$CE162,'annual Consensus'!$B$4:$B$210,0),MATCH('per month Consensus'!CT$4,'annual Consensus'!$C$3:$AE$3,0)))</f>
        <v>0</v>
      </c>
      <c r="CU162" s="18">
        <f>IF(ISNA(INDEX('annual Consensus'!$C$4:$AE$210,MATCH('per month Consensus'!$CE162,'annual Consensus'!$B$4:$B$210,0),MATCH('per month Consensus'!CU$4,'annual Consensus'!$C$3:$AE$3,0))),"",INDEX('annual Consensus'!$C$4:$AE$210,MATCH('per month Consensus'!$CE162,'annual Consensus'!$B$4:$B$210,0),MATCH('per month Consensus'!CU$4,'annual Consensus'!$C$3:$AE$3,0)))</f>
        <v>0</v>
      </c>
      <c r="CV162" s="18">
        <f>IF(ISNA(INDEX('annual Consensus'!$C$4:$AE$210,MATCH('per month Consensus'!$CE162,'annual Consensus'!$B$4:$B$210,0),MATCH('per month Consensus'!CV$4,'annual Consensus'!$C$3:$AE$3,0))),"",INDEX('annual Consensus'!$C$4:$AE$210,MATCH('per month Consensus'!$CE162,'annual Consensus'!$B$4:$B$210,0),MATCH('per month Consensus'!CV$4,'annual Consensus'!$C$3:$AE$3,0)))</f>
        <v>0</v>
      </c>
      <c r="CW162" s="18">
        <f>IF(ISNA(INDEX('annual Consensus'!$C$4:$AE$210,MATCH('per month Consensus'!$CE162,'annual Consensus'!$B$4:$B$210,0),MATCH('per month Consensus'!CW$4,'annual Consensus'!$C$3:$AE$3,0))),"",INDEX('annual Consensus'!$C$4:$AE$210,MATCH('per month Consensus'!$CE162,'annual Consensus'!$B$4:$B$210,0),MATCH('per month Consensus'!CW$4,'annual Consensus'!$C$3:$AE$3,0)))</f>
        <v>0</v>
      </c>
      <c r="CX162" s="18">
        <f>IF(ISNA(INDEX('annual Consensus'!$C$4:$AE$210,MATCH('per month Consensus'!$CE162,'annual Consensus'!$B$4:$B$210,0),MATCH('per month Consensus'!CX$4,'annual Consensus'!$C$3:$AE$3,0))),"",INDEX('annual Consensus'!$C$4:$AE$210,MATCH('per month Consensus'!$CE162,'annual Consensus'!$B$4:$B$210,0),MATCH('per month Consensus'!CX$4,'annual Consensus'!$C$3:$AE$3,0)))</f>
        <v>0</v>
      </c>
      <c r="CY162" s="18">
        <f>IF(ISNA(INDEX('annual Consensus'!$C$4:$AE$210,MATCH('per month Consensus'!$CE162,'annual Consensus'!$B$4:$B$210,0),MATCH('per month Consensus'!CY$4,'annual Consensus'!$C$3:$AE$3,0))),"",INDEX('annual Consensus'!$C$4:$AE$210,MATCH('per month Consensus'!$CE162,'annual Consensus'!$B$4:$B$210,0),MATCH('per month Consensus'!CY$4,'annual Consensus'!$C$3:$AE$3,0)))</f>
        <v>0</v>
      </c>
      <c r="CZ162" s="18">
        <f>IF(ISNA(INDEX('annual Consensus'!$C$4:$AE$210,MATCH('per month Consensus'!$CE162,'annual Consensus'!$B$4:$B$210,0),MATCH('per month Consensus'!CZ$4,'annual Consensus'!$C$3:$AE$3,0))),"",INDEX('annual Consensus'!$C$4:$AE$210,MATCH('per month Consensus'!$CE162,'annual Consensus'!$B$4:$B$210,0),MATCH('per month Consensus'!CZ$4,'annual Consensus'!$C$3:$AE$3,0)))</f>
        <v>0</v>
      </c>
      <c r="DA162" s="18">
        <f>IF(ISNA(INDEX('annual Consensus'!$C$4:$AE$210,MATCH('per month Consensus'!$CE162,'annual Consensus'!$B$4:$B$210,0),MATCH('per month Consensus'!DA$4,'annual Consensus'!$C$3:$AE$3,0))),"",INDEX('annual Consensus'!$C$4:$AE$210,MATCH('per month Consensus'!$CE162,'annual Consensus'!$B$4:$B$210,0),MATCH('per month Consensus'!DA$4,'annual Consensus'!$C$3:$AE$3,0)))</f>
        <v>0</v>
      </c>
      <c r="DB162" s="18">
        <f>IF(ISNA(INDEX('annual Consensus'!$C$4:$AE$210,MATCH('per month Consensus'!$CE162,'annual Consensus'!$B$4:$B$210,0),MATCH('per month Consensus'!DB$4,'annual Consensus'!$C$3:$AE$3,0))),"",INDEX('annual Consensus'!$C$4:$AE$210,MATCH('per month Consensus'!$CE162,'annual Consensus'!$B$4:$B$210,0),MATCH('per month Consensus'!DB$4,'annual Consensus'!$C$3:$AE$3,0)))</f>
        <v>0</v>
      </c>
      <c r="DC162" s="18">
        <f>IF(ISNA(INDEX('annual Consensus'!$C$4:$AE$210,MATCH('per month Consensus'!$CE162,'annual Consensus'!$B$4:$B$210,0),MATCH('per month Consensus'!DC$4,'annual Consensus'!$C$3:$AE$3,0))),"",INDEX('annual Consensus'!$C$4:$AE$210,MATCH('per month Consensus'!$CE162,'annual Consensus'!$B$4:$B$210,0),MATCH('per month Consensus'!DC$4,'annual Consensus'!$C$3:$AE$3,0)))</f>
        <v>0</v>
      </c>
      <c r="DD162" s="18">
        <f>IF(ISNA(INDEX('annual Consensus'!$C$4:$AE$210,MATCH('per month Consensus'!$CE162,'annual Consensus'!$B$4:$B$210,0),MATCH('per month Consensus'!DD$4,'annual Consensus'!$C$3:$AE$3,0))),"",INDEX('annual Consensus'!$C$4:$AE$210,MATCH('per month Consensus'!$CE162,'annual Consensus'!$B$4:$B$210,0),MATCH('per month Consensus'!DD$4,'annual Consensus'!$C$3:$AE$3,0)))</f>
        <v>0</v>
      </c>
      <c r="DE162" s="18">
        <f>IF(ISNA(INDEX('annual Consensus'!$C$4:$AE$210,MATCH('per month Consensus'!$CE162,'annual Consensus'!$B$4:$B$210,0),MATCH('per month Consensus'!DE$4,'annual Consensus'!$C$3:$AE$3,0))),"",INDEX('annual Consensus'!$C$4:$AE$210,MATCH('per month Consensus'!$CE162,'annual Consensus'!$B$4:$B$210,0),MATCH('per month Consensus'!DE$4,'annual Consensus'!$C$3:$AE$3,0)))</f>
        <v>0</v>
      </c>
      <c r="DF162" s="18">
        <f>IF(ISNA(INDEX('annual Consensus'!$C$4:$AE$210,MATCH('per month Consensus'!$CE162,'annual Consensus'!$B$4:$B$210,0),MATCH('per month Consensus'!DF$4,'annual Consensus'!$C$3:$AE$3,0))),"",INDEX('annual Consensus'!$C$4:$AE$210,MATCH('per month Consensus'!$CE162,'annual Consensus'!$B$4:$B$210,0),MATCH('per month Consensus'!DF$4,'annual Consensus'!$C$3:$AE$3,0)))</f>
        <v>0</v>
      </c>
      <c r="DG162" s="18">
        <f>IF(ISNA(INDEX('annual Consensus'!$C$4:$AE$210,MATCH('per month Consensus'!$CE162,'annual Consensus'!$B$4:$B$210,0),MATCH('per month Consensus'!DG$4,'annual Consensus'!$C$3:$AE$3,0))),"",INDEX('annual Consensus'!$C$4:$AE$210,MATCH('per month Consensus'!$CE162,'annual Consensus'!$B$4:$B$210,0),MATCH('per month Consensus'!DG$4,'annual Consensus'!$C$3:$AE$3,0)))</f>
        <v>0</v>
      </c>
      <c r="DH162" s="18">
        <f>IF(ISNA(INDEX('annual Consensus'!$C$4:$AE$210,MATCH('per month Consensus'!$CE162,'annual Consensus'!$B$4:$B$210,0),MATCH('per month Consensus'!DH$4,'annual Consensus'!$C$3:$AE$3,0))),"",INDEX('annual Consensus'!$C$4:$AE$210,MATCH('per month Consensus'!$CE162,'annual Consensus'!$B$4:$B$210,0),MATCH('per month Consensus'!DH$4,'annual Consensus'!$C$3:$AE$3,0)))</f>
        <v>0</v>
      </c>
      <c r="DI162" s="18">
        <f>IF(ISNA(INDEX('annual Consensus'!$C$4:$AE$210,MATCH('per month Consensus'!$CE162,'annual Consensus'!$B$4:$B$210,0),MATCH('per month Consensus'!DI$4,'annual Consensus'!$C$3:$AE$3,0))),"",INDEX('annual Consensus'!$C$4:$AE$210,MATCH('per month Consensus'!$CE162,'annual Consensus'!$B$4:$B$210,0),MATCH('per month Consensus'!DI$4,'annual Consensus'!$C$3:$AE$3,0)))</f>
        <v>0</v>
      </c>
      <c r="DJ162" s="18">
        <f>IF(ISNA(INDEX('annual Consensus'!$C$4:$AE$210,MATCH('per month Consensus'!$CE162,'annual Consensus'!$B$4:$B$210,0),MATCH('per month Consensus'!DJ$4,'annual Consensus'!$C$3:$AE$3,0))),"",INDEX('annual Consensus'!$C$4:$AE$210,MATCH('per month Consensus'!$CE162,'annual Consensus'!$B$4:$B$210,0),MATCH('per month Consensus'!DJ$4,'annual Consensus'!$C$3:$AE$3,0)))</f>
        <v>0</v>
      </c>
      <c r="DK162" s="18">
        <f>IF(ISNA(INDEX('annual Consensus'!$C$4:$AE$210,MATCH('per month Consensus'!$CE162,'annual Consensus'!$B$4:$B$210,0),MATCH('per month Consensus'!DK$4,'annual Consensus'!$C$3:$AE$3,0))),"",INDEX('annual Consensus'!$C$4:$AE$210,MATCH('per month Consensus'!$CE162,'annual Consensus'!$B$4:$B$210,0),MATCH('per month Consensus'!DK$4,'annual Consensus'!$C$3:$AE$3,0)))</f>
        <v>0</v>
      </c>
      <c r="DL162" s="18">
        <f>IF(ISNA(INDEX('annual Consensus'!$C$4:$AE$210,MATCH('per month Consensus'!$CE162,'annual Consensus'!$B$4:$B$210,0),MATCH('per month Consensus'!DL$4,'annual Consensus'!$C$3:$AE$3,0))),"",INDEX('annual Consensus'!$C$4:$AE$210,MATCH('per month Consensus'!$CE162,'annual Consensus'!$B$4:$B$210,0),MATCH('per month Consensus'!DL$4,'annual Consensus'!$C$3:$AE$3,0)))</f>
        <v>0</v>
      </c>
      <c r="DM162" s="18">
        <f>IF(ISNA(INDEX('annual Consensus'!$C$4:$AE$210,MATCH('per month Consensus'!$CE162,'annual Consensus'!$B$4:$B$210,0),MATCH('per month Consensus'!DM$4,'annual Consensus'!$C$3:$AE$3,0))),"",INDEX('annual Consensus'!$C$4:$AE$210,MATCH('per month Consensus'!$CE162,'annual Consensus'!$B$4:$B$210,0),MATCH('per month Consensus'!DM$4,'annual Consensus'!$C$3:$AE$3,0)))</f>
        <v>0</v>
      </c>
      <c r="DN162" s="18">
        <f>IF(ISNA(INDEX('annual Consensus'!$C$4:$AE$210,MATCH('per month Consensus'!$CE162,'annual Consensus'!$B$4:$B$210,0),MATCH('per month Consensus'!DN$4,'annual Consensus'!$C$3:$AE$3,0))),"",INDEX('annual Consensus'!$C$4:$AE$210,MATCH('per month Consensus'!$CE162,'annual Consensus'!$B$4:$B$210,0),MATCH('per month Consensus'!DN$4,'annual Consensus'!$C$3:$AE$3,0)))</f>
        <v>0</v>
      </c>
      <c r="DO162" s="18">
        <f>IF(ISNA(INDEX('annual Consensus'!$C$4:$AE$210,MATCH('per month Consensus'!$CE162,'annual Consensus'!$B$4:$B$210,0),MATCH('per month Consensus'!DO$4,'annual Consensus'!$C$3:$AE$3,0))),"",INDEX('annual Consensus'!$C$4:$AE$210,MATCH('per month Consensus'!$CE162,'annual Consensus'!$B$4:$B$210,0),MATCH('per month Consensus'!DO$4,'annual Consensus'!$C$3:$AE$3,0)))</f>
        <v>0</v>
      </c>
      <c r="DR162" s="18">
        <f t="shared" si="70"/>
        <v>2.6073368560083199</v>
      </c>
      <c r="DS162" s="18" t="str">
        <f t="shared" si="71"/>
        <v/>
      </c>
      <c r="DT162" s="18" t="str">
        <f t="shared" si="72"/>
        <v/>
      </c>
      <c r="DU162" s="18" t="str">
        <f t="shared" si="73"/>
        <v/>
      </c>
      <c r="DV162" s="18" t="str">
        <f t="shared" si="74"/>
        <v/>
      </c>
      <c r="DW162" s="18">
        <f t="shared" si="75"/>
        <v>1.89654475851467</v>
      </c>
      <c r="DX162" s="18" t="str">
        <f t="shared" si="76"/>
        <v/>
      </c>
      <c r="DY162" s="18" t="str">
        <f t="shared" si="77"/>
        <v/>
      </c>
      <c r="DZ162" s="18" t="str">
        <f t="shared" si="78"/>
        <v/>
      </c>
      <c r="EA162" s="18" t="str">
        <f t="shared" si="79"/>
        <v/>
      </c>
      <c r="EB162" s="18" t="str">
        <f t="shared" si="80"/>
        <v/>
      </c>
      <c r="EC162" s="18" t="str">
        <f t="shared" si="81"/>
        <v/>
      </c>
      <c r="ED162" s="18" t="str">
        <f t="shared" si="82"/>
        <v/>
      </c>
      <c r="EE162" s="18" t="str">
        <f t="shared" si="83"/>
        <v/>
      </c>
      <c r="EF162" s="18" t="str">
        <f t="shared" si="84"/>
        <v/>
      </c>
      <c r="EG162" s="18" t="str">
        <f t="shared" si="85"/>
        <v/>
      </c>
      <c r="EH162" s="18" t="str">
        <f t="shared" si="86"/>
        <v/>
      </c>
      <c r="EI162" s="18" t="str">
        <f t="shared" si="87"/>
        <v/>
      </c>
      <c r="EJ162" s="18" t="str">
        <f t="shared" si="88"/>
        <v/>
      </c>
      <c r="EK162" s="18" t="str">
        <f t="shared" si="89"/>
        <v/>
      </c>
      <c r="EL162" s="18" t="str">
        <f t="shared" si="90"/>
        <v/>
      </c>
      <c r="EM162" s="18" t="str">
        <f t="shared" si="91"/>
        <v/>
      </c>
      <c r="EN162" s="18" t="str">
        <f t="shared" si="92"/>
        <v/>
      </c>
      <c r="EO162" s="18" t="str">
        <f t="shared" si="93"/>
        <v/>
      </c>
      <c r="EP162" s="18" t="str">
        <f t="shared" si="94"/>
        <v/>
      </c>
      <c r="EQ162" s="18" t="str">
        <f t="shared" si="95"/>
        <v/>
      </c>
      <c r="ER162" s="18" t="str">
        <f t="shared" si="96"/>
        <v/>
      </c>
      <c r="ES162" s="18" t="str">
        <f t="shared" si="97"/>
        <v/>
      </c>
      <c r="ET162" s="18" t="str">
        <f t="shared" si="98"/>
        <v/>
      </c>
      <c r="EV162" s="86">
        <v>40756</v>
      </c>
      <c r="EW162" s="57" t="str">
        <f>IF(ISNA(VLOOKUP('per month Consensus'!$EV162,'5y averages Consensus'!$AG$9:$AK$36,'per month Consensus'!EW$2,FALSE)),"",VLOOKUP('per month Consensus'!$EV162,'5y averages Consensus'!$AG$9:$AK$36,'per month Consensus'!EW$2,FALSE))</f>
        <v/>
      </c>
      <c r="EX162" s="58" t="str">
        <f>IF(ISNA(VLOOKUP('per month Consensus'!$EV162,'5y averages Consensus'!$AG$9:$AK$36,'per month Consensus'!EX$2,FALSE)),"",VLOOKUP('per month Consensus'!$EV162,'5y averages Consensus'!$AG$9:$AK$36,'per month Consensus'!EX$2,FALSE))</f>
        <v/>
      </c>
      <c r="EY162" s="58" t="str">
        <f>IF(ISNA(VLOOKUP('per month Consensus'!$EV162,'5y averages Consensus'!$AG$9:$AK$36,'per month Consensus'!EY$2,FALSE)),"",VLOOKUP('per month Consensus'!$EV162,'5y averages Consensus'!$AG$9:$AK$36,'per month Consensus'!EY$2,FALSE))</f>
        <v/>
      </c>
      <c r="EZ162" s="59" t="str">
        <f>IF(ISNA(VLOOKUP('per month Consensus'!$EV162,'5y averages Consensus'!$AG$9:$AK$36,'per month Consensus'!EZ$2,FALSE)),"",VLOOKUP('per month Consensus'!$EV162,'5y averages Consensus'!$AG$9:$AK$36,'per month Consensus'!EZ$2,FALSE))</f>
        <v/>
      </c>
      <c r="FB162" s="53" t="str">
        <f t="shared" si="99"/>
        <v/>
      </c>
      <c r="FC162" s="53" t="str">
        <f t="shared" si="100"/>
        <v/>
      </c>
      <c r="FD162" s="53" t="str">
        <f t="shared" si="101"/>
        <v/>
      </c>
      <c r="FE162" s="53" t="str">
        <f t="shared" si="102"/>
        <v/>
      </c>
    </row>
    <row r="163" spans="2:161" x14ac:dyDescent="0.25">
      <c r="B163" s="22">
        <v>37500</v>
      </c>
      <c r="C163" s="18">
        <f>VLOOKUP($B163,'Data Consensus annual'!$BH$9:$BN$215,'per month Consensus'!C$1,FALSE)</f>
        <v>2.1</v>
      </c>
      <c r="D163" s="18">
        <f>VLOOKUP($B163,'Data Consensus annual'!$BH$9:$BN$215,'per month Consensus'!D$1,FALSE)</f>
        <v>1.8</v>
      </c>
      <c r="E163" s="18" t="str">
        <f>VLOOKUP($B163,'Data Consensus annual'!$BH$9:$BN$215,'per month Consensus'!E$1)</f>
        <v/>
      </c>
      <c r="F163" s="18"/>
      <c r="G163" s="18"/>
      <c r="H163" s="18"/>
      <c r="I163" s="18"/>
      <c r="J163" s="18"/>
      <c r="K163" s="18"/>
      <c r="L163" s="18"/>
      <c r="CE163" s="14">
        <v>40787</v>
      </c>
      <c r="CF163" s="18">
        <f>IF(ISNA(VLOOKUP($CE163,'quarters Consensus'!$FV$9:$GC$60,'per month Consensus'!J$1,FALSE)),"",VLOOKUP($CE163,'quarters Consensus'!$FV$9:$GC$60,'per month Consensus'!J$1,FALSE))</f>
        <v>2.5</v>
      </c>
      <c r="CG163" s="18">
        <f>IF(ISNA(VLOOKUP($CE163,'quarters Consensus'!$FV$9:$GC$60,'per month Consensus'!K$1,FALSE)),"",VLOOKUP($CE163,'quarters Consensus'!$FV$9:$GC$60,'per month Consensus'!K$1,FALSE))</f>
        <v>2</v>
      </c>
      <c r="CH163" s="18">
        <f>IF(ISNA(VLOOKUP($CE163,'quarters Consensus'!$FV$9:$GC$60,'per month Consensus'!L$1,FALSE)),"",VLOOKUP($CE163,'quarters Consensus'!$FV$9:$GC$60,'per month Consensus'!L$1,FALSE))</f>
        <v>1.6</v>
      </c>
      <c r="CI163" s="18">
        <f>IF(ISNA(VLOOKUP($CE163,'quarters Consensus'!$FV$9:$GC$60,'per month Consensus'!M$1,FALSE)),"",VLOOKUP($CE163,'quarters Consensus'!$FV$9:$GC$60,'per month Consensus'!M$1,FALSE))</f>
        <v>1.7</v>
      </c>
      <c r="CJ163" s="18">
        <f>IF(ISNA(VLOOKUP($CE163,'quarters Consensus'!$FV$9:$GC$60,'per month Consensus'!N$1,FALSE)),"",VLOOKUP($CE163,'quarters Consensus'!$FV$9:$GC$60,'per month Consensus'!N$1,FALSE))</f>
        <v>1.7</v>
      </c>
      <c r="CK163" s="18">
        <f>IF(ISNA(VLOOKUP($CE163,'quarters Consensus'!$FV$9:$GC$60,'per month Consensus'!O$1,FALSE)),"",VLOOKUP($CE163,'quarters Consensus'!$FV$9:$GC$60,'per month Consensus'!O$1,FALSE))</f>
        <v>1.5</v>
      </c>
      <c r="CL163" s="18">
        <f>IF(ISNA(VLOOKUP($CE163,'quarters Consensus'!$FV$9:$GC$60,'per month Consensus'!P$1,FALSE)),"",VLOOKUP($CE163,'quarters Consensus'!$FV$9:$GC$60,'per month Consensus'!P$1,FALSE))</f>
        <v>1.5</v>
      </c>
      <c r="CM163" s="18">
        <f>IF(ISNA(INDEX('annual Consensus'!$C$4:$AE$210,MATCH('per month Consensus'!$CE163,'annual Consensus'!$B$4:$B$210,0),MATCH('per month Consensus'!CM$4,'annual Consensus'!$C$3:$AE$3,0))),"",INDEX('annual Consensus'!$C$4:$AE$210,MATCH('per month Consensus'!$CE163,'annual Consensus'!$B$4:$B$210,0),MATCH('per month Consensus'!CM$4,'annual Consensus'!$C$3:$AE$3,0)))</f>
        <v>2.575976799370113</v>
      </c>
      <c r="CN163" s="18">
        <f>IF(ISNA(INDEX('annual Consensus'!$C$4:$AE$210,MATCH('per month Consensus'!$CE163,'annual Consensus'!$B$4:$B$210,0),MATCH('per month Consensus'!CN$4,'annual Consensus'!$C$3:$AE$3,0))),"",INDEX('annual Consensus'!$C$4:$AE$210,MATCH('per month Consensus'!$CE163,'annual Consensus'!$B$4:$B$210,0),MATCH('per month Consensus'!CN$4,'annual Consensus'!$C$3:$AE$3,0)))</f>
        <v>0</v>
      </c>
      <c r="CO163" s="18">
        <f>IF(ISNA(INDEX('annual Consensus'!$C$4:$AE$210,MATCH('per month Consensus'!$CE163,'annual Consensus'!$B$4:$B$210,0),MATCH('per month Consensus'!CO$4,'annual Consensus'!$C$3:$AE$3,0))),"",INDEX('annual Consensus'!$C$4:$AE$210,MATCH('per month Consensus'!$CE163,'annual Consensus'!$B$4:$B$210,0),MATCH('per month Consensus'!CO$4,'annual Consensus'!$C$3:$AE$3,0)))</f>
        <v>0</v>
      </c>
      <c r="CP163" s="18">
        <f>IF(ISNA(INDEX('annual Consensus'!$C$4:$AE$210,MATCH('per month Consensus'!$CE163,'annual Consensus'!$B$4:$B$210,0),MATCH('per month Consensus'!CP$4,'annual Consensus'!$C$3:$AE$3,0))),"",INDEX('annual Consensus'!$C$4:$AE$210,MATCH('per month Consensus'!$CE163,'annual Consensus'!$B$4:$B$210,0),MATCH('per month Consensus'!CP$4,'annual Consensus'!$C$3:$AE$3,0)))</f>
        <v>0</v>
      </c>
      <c r="CQ163" s="18">
        <f>IF(ISNA(INDEX('annual Consensus'!$C$4:$AE$210,MATCH('per month Consensus'!$CE163,'annual Consensus'!$B$4:$B$210,0),MATCH('per month Consensus'!CQ$4,'annual Consensus'!$C$3:$AE$3,0))),"",INDEX('annual Consensus'!$C$4:$AE$210,MATCH('per month Consensus'!$CE163,'annual Consensus'!$B$4:$B$210,0),MATCH('per month Consensus'!CQ$4,'annual Consensus'!$C$3:$AE$3,0)))</f>
        <v>1.7631225981405927</v>
      </c>
      <c r="CR163" s="18">
        <f>IF(ISNA(INDEX('annual Consensus'!$C$4:$AE$210,MATCH('per month Consensus'!$CE163,'annual Consensus'!$B$4:$B$210,0),MATCH('per month Consensus'!CR$4,'annual Consensus'!$C$3:$AE$3,0))),"",INDEX('annual Consensus'!$C$4:$AE$210,MATCH('per month Consensus'!$CE163,'annual Consensus'!$B$4:$B$210,0),MATCH('per month Consensus'!CR$4,'annual Consensus'!$C$3:$AE$3,0)))</f>
        <v>0</v>
      </c>
      <c r="CS163" s="18">
        <f>IF(ISNA(INDEX('annual Consensus'!$C$4:$AE$210,MATCH('per month Consensus'!$CE163,'annual Consensus'!$B$4:$B$210,0),MATCH('per month Consensus'!CS$4,'annual Consensus'!$C$3:$AE$3,0))),"",INDEX('annual Consensus'!$C$4:$AE$210,MATCH('per month Consensus'!$CE163,'annual Consensus'!$B$4:$B$210,0),MATCH('per month Consensus'!CS$4,'annual Consensus'!$C$3:$AE$3,0)))</f>
        <v>0</v>
      </c>
      <c r="CT163" s="18">
        <f>IF(ISNA(INDEX('annual Consensus'!$C$4:$AE$210,MATCH('per month Consensus'!$CE163,'annual Consensus'!$B$4:$B$210,0),MATCH('per month Consensus'!CT$4,'annual Consensus'!$C$3:$AE$3,0))),"",INDEX('annual Consensus'!$C$4:$AE$210,MATCH('per month Consensus'!$CE163,'annual Consensus'!$B$4:$B$210,0),MATCH('per month Consensus'!CT$4,'annual Consensus'!$C$3:$AE$3,0)))</f>
        <v>0</v>
      </c>
      <c r="CU163" s="18">
        <f>IF(ISNA(INDEX('annual Consensus'!$C$4:$AE$210,MATCH('per month Consensus'!$CE163,'annual Consensus'!$B$4:$B$210,0),MATCH('per month Consensus'!CU$4,'annual Consensus'!$C$3:$AE$3,0))),"",INDEX('annual Consensus'!$C$4:$AE$210,MATCH('per month Consensus'!$CE163,'annual Consensus'!$B$4:$B$210,0),MATCH('per month Consensus'!CU$4,'annual Consensus'!$C$3:$AE$3,0)))</f>
        <v>0</v>
      </c>
      <c r="CV163" s="18">
        <f>IF(ISNA(INDEX('annual Consensus'!$C$4:$AE$210,MATCH('per month Consensus'!$CE163,'annual Consensus'!$B$4:$B$210,0),MATCH('per month Consensus'!CV$4,'annual Consensus'!$C$3:$AE$3,0))),"",INDEX('annual Consensus'!$C$4:$AE$210,MATCH('per month Consensus'!$CE163,'annual Consensus'!$B$4:$B$210,0),MATCH('per month Consensus'!CV$4,'annual Consensus'!$C$3:$AE$3,0)))</f>
        <v>0</v>
      </c>
      <c r="CW163" s="18">
        <f>IF(ISNA(INDEX('annual Consensus'!$C$4:$AE$210,MATCH('per month Consensus'!$CE163,'annual Consensus'!$B$4:$B$210,0),MATCH('per month Consensus'!CW$4,'annual Consensus'!$C$3:$AE$3,0))),"",INDEX('annual Consensus'!$C$4:$AE$210,MATCH('per month Consensus'!$CE163,'annual Consensus'!$B$4:$B$210,0),MATCH('per month Consensus'!CW$4,'annual Consensus'!$C$3:$AE$3,0)))</f>
        <v>0</v>
      </c>
      <c r="CX163" s="18">
        <f>IF(ISNA(INDEX('annual Consensus'!$C$4:$AE$210,MATCH('per month Consensus'!$CE163,'annual Consensus'!$B$4:$B$210,0),MATCH('per month Consensus'!CX$4,'annual Consensus'!$C$3:$AE$3,0))),"",INDEX('annual Consensus'!$C$4:$AE$210,MATCH('per month Consensus'!$CE163,'annual Consensus'!$B$4:$B$210,0),MATCH('per month Consensus'!CX$4,'annual Consensus'!$C$3:$AE$3,0)))</f>
        <v>0</v>
      </c>
      <c r="CY163" s="18">
        <f>IF(ISNA(INDEX('annual Consensus'!$C$4:$AE$210,MATCH('per month Consensus'!$CE163,'annual Consensus'!$B$4:$B$210,0),MATCH('per month Consensus'!CY$4,'annual Consensus'!$C$3:$AE$3,0))),"",INDEX('annual Consensus'!$C$4:$AE$210,MATCH('per month Consensus'!$CE163,'annual Consensus'!$B$4:$B$210,0),MATCH('per month Consensus'!CY$4,'annual Consensus'!$C$3:$AE$3,0)))</f>
        <v>0</v>
      </c>
      <c r="CZ163" s="18">
        <f>IF(ISNA(INDEX('annual Consensus'!$C$4:$AE$210,MATCH('per month Consensus'!$CE163,'annual Consensus'!$B$4:$B$210,0),MATCH('per month Consensus'!CZ$4,'annual Consensus'!$C$3:$AE$3,0))),"",INDEX('annual Consensus'!$C$4:$AE$210,MATCH('per month Consensus'!$CE163,'annual Consensus'!$B$4:$B$210,0),MATCH('per month Consensus'!CZ$4,'annual Consensus'!$C$3:$AE$3,0)))</f>
        <v>0</v>
      </c>
      <c r="DA163" s="18">
        <f>IF(ISNA(INDEX('annual Consensus'!$C$4:$AE$210,MATCH('per month Consensus'!$CE163,'annual Consensus'!$B$4:$B$210,0),MATCH('per month Consensus'!DA$4,'annual Consensus'!$C$3:$AE$3,0))),"",INDEX('annual Consensus'!$C$4:$AE$210,MATCH('per month Consensus'!$CE163,'annual Consensus'!$B$4:$B$210,0),MATCH('per month Consensus'!DA$4,'annual Consensus'!$C$3:$AE$3,0)))</f>
        <v>0</v>
      </c>
      <c r="DB163" s="18">
        <f>IF(ISNA(INDEX('annual Consensus'!$C$4:$AE$210,MATCH('per month Consensus'!$CE163,'annual Consensus'!$B$4:$B$210,0),MATCH('per month Consensus'!DB$4,'annual Consensus'!$C$3:$AE$3,0))),"",INDEX('annual Consensus'!$C$4:$AE$210,MATCH('per month Consensus'!$CE163,'annual Consensus'!$B$4:$B$210,0),MATCH('per month Consensus'!DB$4,'annual Consensus'!$C$3:$AE$3,0)))</f>
        <v>0</v>
      </c>
      <c r="DC163" s="18">
        <f>IF(ISNA(INDEX('annual Consensus'!$C$4:$AE$210,MATCH('per month Consensus'!$CE163,'annual Consensus'!$B$4:$B$210,0),MATCH('per month Consensus'!DC$4,'annual Consensus'!$C$3:$AE$3,0))),"",INDEX('annual Consensus'!$C$4:$AE$210,MATCH('per month Consensus'!$CE163,'annual Consensus'!$B$4:$B$210,0),MATCH('per month Consensus'!DC$4,'annual Consensus'!$C$3:$AE$3,0)))</f>
        <v>0</v>
      </c>
      <c r="DD163" s="18">
        <f>IF(ISNA(INDEX('annual Consensus'!$C$4:$AE$210,MATCH('per month Consensus'!$CE163,'annual Consensus'!$B$4:$B$210,0),MATCH('per month Consensus'!DD$4,'annual Consensus'!$C$3:$AE$3,0))),"",INDEX('annual Consensus'!$C$4:$AE$210,MATCH('per month Consensus'!$CE163,'annual Consensus'!$B$4:$B$210,0),MATCH('per month Consensus'!DD$4,'annual Consensus'!$C$3:$AE$3,0)))</f>
        <v>0</v>
      </c>
      <c r="DE163" s="18">
        <f>IF(ISNA(INDEX('annual Consensus'!$C$4:$AE$210,MATCH('per month Consensus'!$CE163,'annual Consensus'!$B$4:$B$210,0),MATCH('per month Consensus'!DE$4,'annual Consensus'!$C$3:$AE$3,0))),"",INDEX('annual Consensus'!$C$4:$AE$210,MATCH('per month Consensus'!$CE163,'annual Consensus'!$B$4:$B$210,0),MATCH('per month Consensus'!DE$4,'annual Consensus'!$C$3:$AE$3,0)))</f>
        <v>0</v>
      </c>
      <c r="DF163" s="18">
        <f>IF(ISNA(INDEX('annual Consensus'!$C$4:$AE$210,MATCH('per month Consensus'!$CE163,'annual Consensus'!$B$4:$B$210,0),MATCH('per month Consensus'!DF$4,'annual Consensus'!$C$3:$AE$3,0))),"",INDEX('annual Consensus'!$C$4:$AE$210,MATCH('per month Consensus'!$CE163,'annual Consensus'!$B$4:$B$210,0),MATCH('per month Consensus'!DF$4,'annual Consensus'!$C$3:$AE$3,0)))</f>
        <v>0</v>
      </c>
      <c r="DG163" s="18">
        <f>IF(ISNA(INDEX('annual Consensus'!$C$4:$AE$210,MATCH('per month Consensus'!$CE163,'annual Consensus'!$B$4:$B$210,0),MATCH('per month Consensus'!DG$4,'annual Consensus'!$C$3:$AE$3,0))),"",INDEX('annual Consensus'!$C$4:$AE$210,MATCH('per month Consensus'!$CE163,'annual Consensus'!$B$4:$B$210,0),MATCH('per month Consensus'!DG$4,'annual Consensus'!$C$3:$AE$3,0)))</f>
        <v>0</v>
      </c>
      <c r="DH163" s="18">
        <f>IF(ISNA(INDEX('annual Consensus'!$C$4:$AE$210,MATCH('per month Consensus'!$CE163,'annual Consensus'!$B$4:$B$210,0),MATCH('per month Consensus'!DH$4,'annual Consensus'!$C$3:$AE$3,0))),"",INDEX('annual Consensus'!$C$4:$AE$210,MATCH('per month Consensus'!$CE163,'annual Consensus'!$B$4:$B$210,0),MATCH('per month Consensus'!DH$4,'annual Consensus'!$C$3:$AE$3,0)))</f>
        <v>0</v>
      </c>
      <c r="DI163" s="18">
        <f>IF(ISNA(INDEX('annual Consensus'!$C$4:$AE$210,MATCH('per month Consensus'!$CE163,'annual Consensus'!$B$4:$B$210,0),MATCH('per month Consensus'!DI$4,'annual Consensus'!$C$3:$AE$3,0))),"",INDEX('annual Consensus'!$C$4:$AE$210,MATCH('per month Consensus'!$CE163,'annual Consensus'!$B$4:$B$210,0),MATCH('per month Consensus'!DI$4,'annual Consensus'!$C$3:$AE$3,0)))</f>
        <v>0</v>
      </c>
      <c r="DJ163" s="18">
        <f>IF(ISNA(INDEX('annual Consensus'!$C$4:$AE$210,MATCH('per month Consensus'!$CE163,'annual Consensus'!$B$4:$B$210,0),MATCH('per month Consensus'!DJ$4,'annual Consensus'!$C$3:$AE$3,0))),"",INDEX('annual Consensus'!$C$4:$AE$210,MATCH('per month Consensus'!$CE163,'annual Consensus'!$B$4:$B$210,0),MATCH('per month Consensus'!DJ$4,'annual Consensus'!$C$3:$AE$3,0)))</f>
        <v>0</v>
      </c>
      <c r="DK163" s="18">
        <f>IF(ISNA(INDEX('annual Consensus'!$C$4:$AE$210,MATCH('per month Consensus'!$CE163,'annual Consensus'!$B$4:$B$210,0),MATCH('per month Consensus'!DK$4,'annual Consensus'!$C$3:$AE$3,0))),"",INDEX('annual Consensus'!$C$4:$AE$210,MATCH('per month Consensus'!$CE163,'annual Consensus'!$B$4:$B$210,0),MATCH('per month Consensus'!DK$4,'annual Consensus'!$C$3:$AE$3,0)))</f>
        <v>0</v>
      </c>
      <c r="DL163" s="18">
        <f>IF(ISNA(INDEX('annual Consensus'!$C$4:$AE$210,MATCH('per month Consensus'!$CE163,'annual Consensus'!$B$4:$B$210,0),MATCH('per month Consensus'!DL$4,'annual Consensus'!$C$3:$AE$3,0))),"",INDEX('annual Consensus'!$C$4:$AE$210,MATCH('per month Consensus'!$CE163,'annual Consensus'!$B$4:$B$210,0),MATCH('per month Consensus'!DL$4,'annual Consensus'!$C$3:$AE$3,0)))</f>
        <v>0</v>
      </c>
      <c r="DM163" s="18">
        <f>IF(ISNA(INDEX('annual Consensus'!$C$4:$AE$210,MATCH('per month Consensus'!$CE163,'annual Consensus'!$B$4:$B$210,0),MATCH('per month Consensus'!DM$4,'annual Consensus'!$C$3:$AE$3,0))),"",INDEX('annual Consensus'!$C$4:$AE$210,MATCH('per month Consensus'!$CE163,'annual Consensus'!$B$4:$B$210,0),MATCH('per month Consensus'!DM$4,'annual Consensus'!$C$3:$AE$3,0)))</f>
        <v>0</v>
      </c>
      <c r="DN163" s="18">
        <f>IF(ISNA(INDEX('annual Consensus'!$C$4:$AE$210,MATCH('per month Consensus'!$CE163,'annual Consensus'!$B$4:$B$210,0),MATCH('per month Consensus'!DN$4,'annual Consensus'!$C$3:$AE$3,0))),"",INDEX('annual Consensus'!$C$4:$AE$210,MATCH('per month Consensus'!$CE163,'annual Consensus'!$B$4:$B$210,0),MATCH('per month Consensus'!DN$4,'annual Consensus'!$C$3:$AE$3,0)))</f>
        <v>0</v>
      </c>
      <c r="DO163" s="18">
        <f>IF(ISNA(INDEX('annual Consensus'!$C$4:$AE$210,MATCH('per month Consensus'!$CE163,'annual Consensus'!$B$4:$B$210,0),MATCH('per month Consensus'!DO$4,'annual Consensus'!$C$3:$AE$3,0))),"",INDEX('annual Consensus'!$C$4:$AE$210,MATCH('per month Consensus'!$CE163,'annual Consensus'!$B$4:$B$210,0),MATCH('per month Consensus'!DO$4,'annual Consensus'!$C$3:$AE$3,0)))</f>
        <v>0</v>
      </c>
      <c r="DR163" s="18">
        <f t="shared" si="70"/>
        <v>2.575976799370113</v>
      </c>
      <c r="DS163" s="18" t="str">
        <f t="shared" si="71"/>
        <v/>
      </c>
      <c r="DT163" s="18" t="str">
        <f t="shared" si="72"/>
        <v/>
      </c>
      <c r="DU163" s="18" t="str">
        <f t="shared" si="73"/>
        <v/>
      </c>
      <c r="DV163" s="18">
        <f t="shared" si="74"/>
        <v>1.7631225981405927</v>
      </c>
      <c r="DW163" s="18" t="str">
        <f t="shared" si="75"/>
        <v/>
      </c>
      <c r="DX163" s="18" t="str">
        <f t="shared" si="76"/>
        <v/>
      </c>
      <c r="DY163" s="18" t="str">
        <f t="shared" si="77"/>
        <v/>
      </c>
      <c r="DZ163" s="18" t="str">
        <f t="shared" si="78"/>
        <v/>
      </c>
      <c r="EA163" s="18" t="str">
        <f t="shared" si="79"/>
        <v/>
      </c>
      <c r="EB163" s="18" t="str">
        <f t="shared" si="80"/>
        <v/>
      </c>
      <c r="EC163" s="18" t="str">
        <f t="shared" si="81"/>
        <v/>
      </c>
      <c r="ED163" s="18" t="str">
        <f t="shared" si="82"/>
        <v/>
      </c>
      <c r="EE163" s="18" t="str">
        <f t="shared" si="83"/>
        <v/>
      </c>
      <c r="EF163" s="18" t="str">
        <f t="shared" si="84"/>
        <v/>
      </c>
      <c r="EG163" s="18" t="str">
        <f t="shared" si="85"/>
        <v/>
      </c>
      <c r="EH163" s="18" t="str">
        <f t="shared" si="86"/>
        <v/>
      </c>
      <c r="EI163" s="18" t="str">
        <f t="shared" si="87"/>
        <v/>
      </c>
      <c r="EJ163" s="18" t="str">
        <f t="shared" si="88"/>
        <v/>
      </c>
      <c r="EK163" s="18" t="str">
        <f t="shared" si="89"/>
        <v/>
      </c>
      <c r="EL163" s="18" t="str">
        <f t="shared" si="90"/>
        <v/>
      </c>
      <c r="EM163" s="18" t="str">
        <f t="shared" si="91"/>
        <v/>
      </c>
      <c r="EN163" s="18" t="str">
        <f t="shared" si="92"/>
        <v/>
      </c>
      <c r="EO163" s="18" t="str">
        <f t="shared" si="93"/>
        <v/>
      </c>
      <c r="EP163" s="18" t="str">
        <f t="shared" si="94"/>
        <v/>
      </c>
      <c r="EQ163" s="18" t="str">
        <f t="shared" si="95"/>
        <v/>
      </c>
      <c r="ER163" s="18" t="str">
        <f t="shared" si="96"/>
        <v/>
      </c>
      <c r="ES163" s="18" t="str">
        <f t="shared" si="97"/>
        <v/>
      </c>
      <c r="ET163" s="18" t="str">
        <f t="shared" si="98"/>
        <v/>
      </c>
      <c r="EV163" s="86">
        <v>40787</v>
      </c>
      <c r="EW163" s="57" t="str">
        <f>IF(ISNA(VLOOKUP('per month Consensus'!$EV163,'5y averages Consensus'!$AG$9:$AK$36,'per month Consensus'!EW$2,FALSE)),"",VLOOKUP('per month Consensus'!$EV163,'5y averages Consensus'!$AG$9:$AK$36,'per month Consensus'!EW$2,FALSE))</f>
        <v/>
      </c>
      <c r="EX163" s="58" t="str">
        <f>IF(ISNA(VLOOKUP('per month Consensus'!$EV163,'5y averages Consensus'!$AG$9:$AK$36,'per month Consensus'!EX$2,FALSE)),"",VLOOKUP('per month Consensus'!$EV163,'5y averages Consensus'!$AG$9:$AK$36,'per month Consensus'!EX$2,FALSE))</f>
        <v/>
      </c>
      <c r="EY163" s="58" t="str">
        <f>IF(ISNA(VLOOKUP('per month Consensus'!$EV163,'5y averages Consensus'!$AG$9:$AK$36,'per month Consensus'!EY$2,FALSE)),"",VLOOKUP('per month Consensus'!$EV163,'5y averages Consensus'!$AG$9:$AK$36,'per month Consensus'!EY$2,FALSE))</f>
        <v/>
      </c>
      <c r="EZ163" s="59" t="str">
        <f>IF(ISNA(VLOOKUP('per month Consensus'!$EV163,'5y averages Consensus'!$AG$9:$AK$36,'per month Consensus'!EZ$2,FALSE)),"",VLOOKUP('per month Consensus'!$EV163,'5y averages Consensus'!$AG$9:$AK$36,'per month Consensus'!EZ$2,FALSE))</f>
        <v/>
      </c>
      <c r="FB163" s="53" t="str">
        <f t="shared" si="99"/>
        <v/>
      </c>
      <c r="FC163" s="53" t="str">
        <f t="shared" si="100"/>
        <v/>
      </c>
      <c r="FD163" s="53" t="str">
        <f t="shared" si="101"/>
        <v/>
      </c>
      <c r="FE163" s="53" t="str">
        <f t="shared" si="102"/>
        <v/>
      </c>
    </row>
    <row r="164" spans="2:161" x14ac:dyDescent="0.25">
      <c r="B164" s="22">
        <v>37865</v>
      </c>
      <c r="C164" s="18">
        <f>VLOOKUP($B164,'Data Consensus annual'!$BH$9:$BN$215,'per month Consensus'!C$1,FALSE)</f>
        <v>1.9872670275743731</v>
      </c>
      <c r="D164" s="18">
        <f>VLOOKUP($B164,'Data Consensus annual'!$BH$9:$BN$215,'per month Consensus'!D$1,FALSE)</f>
        <v>1.5037517846810948</v>
      </c>
      <c r="E164" s="18" t="str">
        <f>VLOOKUP($B164,'Data Consensus annual'!$BH$9:$BN$215,'per month Consensus'!E$1)</f>
        <v/>
      </c>
      <c r="F164" s="18">
        <f>VLOOKUP($B164,'quarters Consensus'!$FV$9:$GC$60,'per month Consensus'!J$1,FALSE)</f>
        <v>1.8</v>
      </c>
      <c r="G164" s="18">
        <f>VLOOKUP($B164,'quarters Consensus'!$FV$9:$GC$60,'per month Consensus'!K$1,FALSE)</f>
        <v>1.4</v>
      </c>
      <c r="H164" s="18">
        <f>VLOOKUP($B164,'quarters Consensus'!$FV$9:$GC$60,'per month Consensus'!L$1,FALSE)</f>
        <v>1.5</v>
      </c>
      <c r="I164" s="18">
        <f>VLOOKUP($B164,'quarters Consensus'!$FV$9:$GC$60,'per month Consensus'!M$1,FALSE)</f>
        <v>1.5</v>
      </c>
      <c r="J164" s="18">
        <f>VLOOKUP($B164,'quarters Consensus'!$FV$9:$GC$60,'per month Consensus'!N$1,FALSE)</f>
        <v>1.6</v>
      </c>
      <c r="K164" s="18">
        <f>VLOOKUP($B164,'quarters Consensus'!$FV$9:$GC$60,'per month Consensus'!O$1,FALSE)</f>
        <v>1.7</v>
      </c>
      <c r="L164" s="18">
        <f>VLOOKUP($B164,'quarters Consensus'!$FV$9:$GC$60,'per month Consensus'!P$1,FALSE)</f>
        <v>1.7</v>
      </c>
      <c r="CE164" s="14">
        <v>40817</v>
      </c>
      <c r="CF164" s="18" t="str">
        <f>IF(ISNA(VLOOKUP($CE164,'quarters Consensus'!$FV$9:$GC$60,'per month Consensus'!J$1,FALSE)),"",VLOOKUP($CE164,'quarters Consensus'!$FV$9:$GC$60,'per month Consensus'!J$1,FALSE))</f>
        <v/>
      </c>
      <c r="CG164" s="18" t="str">
        <f>IF(ISNA(VLOOKUP($CE164,'quarters Consensus'!$FV$9:$GC$60,'per month Consensus'!K$1,FALSE)),"",VLOOKUP($CE164,'quarters Consensus'!$FV$9:$GC$60,'per month Consensus'!K$1,FALSE))</f>
        <v/>
      </c>
      <c r="CH164" s="18" t="str">
        <f>IF(ISNA(VLOOKUP($CE164,'quarters Consensus'!$FV$9:$GC$60,'per month Consensus'!L$1,FALSE)),"",VLOOKUP($CE164,'quarters Consensus'!$FV$9:$GC$60,'per month Consensus'!L$1,FALSE))</f>
        <v/>
      </c>
      <c r="CI164" s="18" t="str">
        <f>IF(ISNA(VLOOKUP($CE164,'quarters Consensus'!$FV$9:$GC$60,'per month Consensus'!M$1,FALSE)),"",VLOOKUP($CE164,'quarters Consensus'!$FV$9:$GC$60,'per month Consensus'!M$1,FALSE))</f>
        <v/>
      </c>
      <c r="CJ164" s="18" t="str">
        <f>IF(ISNA(VLOOKUP($CE164,'quarters Consensus'!$FV$9:$GC$60,'per month Consensus'!N$1,FALSE)),"",VLOOKUP($CE164,'quarters Consensus'!$FV$9:$GC$60,'per month Consensus'!N$1,FALSE))</f>
        <v/>
      </c>
      <c r="CK164" s="18" t="str">
        <f>IF(ISNA(VLOOKUP($CE164,'quarters Consensus'!$FV$9:$GC$60,'per month Consensus'!O$1,FALSE)),"",VLOOKUP($CE164,'quarters Consensus'!$FV$9:$GC$60,'per month Consensus'!O$1,FALSE))</f>
        <v/>
      </c>
      <c r="CL164" s="18" t="str">
        <f>IF(ISNA(VLOOKUP($CE164,'quarters Consensus'!$FV$9:$GC$60,'per month Consensus'!P$1,FALSE)),"",VLOOKUP($CE164,'quarters Consensus'!$FV$9:$GC$60,'per month Consensus'!P$1,FALSE))</f>
        <v/>
      </c>
      <c r="CM164" s="18">
        <f>IF(ISNA(INDEX('annual Consensus'!$C$4:$AE$210,MATCH('per month Consensus'!$CE164,'annual Consensus'!$B$4:$B$210,0),MATCH('per month Consensus'!CM$4,'annual Consensus'!$C$3:$AE$3,0))),"",INDEX('annual Consensus'!$C$4:$AE$210,MATCH('per month Consensus'!$CE164,'annual Consensus'!$B$4:$B$210,0),MATCH('per month Consensus'!CM$4,'annual Consensus'!$C$3:$AE$3,0)))</f>
        <v>2.6182706656224619</v>
      </c>
      <c r="CN164" s="18">
        <f>IF(ISNA(INDEX('annual Consensus'!$C$4:$AE$210,MATCH('per month Consensus'!$CE164,'annual Consensus'!$B$4:$B$210,0),MATCH('per month Consensus'!CN$4,'annual Consensus'!$C$3:$AE$3,0))),"",INDEX('annual Consensus'!$C$4:$AE$210,MATCH('per month Consensus'!$CE164,'annual Consensus'!$B$4:$B$210,0),MATCH('per month Consensus'!CN$4,'annual Consensus'!$C$3:$AE$3,0)))</f>
        <v>0</v>
      </c>
      <c r="CO164" s="18">
        <f>IF(ISNA(INDEX('annual Consensus'!$C$4:$AE$210,MATCH('per month Consensus'!$CE164,'annual Consensus'!$B$4:$B$210,0),MATCH('per month Consensus'!CO$4,'annual Consensus'!$C$3:$AE$3,0))),"",INDEX('annual Consensus'!$C$4:$AE$210,MATCH('per month Consensus'!$CE164,'annual Consensus'!$B$4:$B$210,0),MATCH('per month Consensus'!CO$4,'annual Consensus'!$C$3:$AE$3,0)))</f>
        <v>0</v>
      </c>
      <c r="CP164" s="18">
        <f>IF(ISNA(INDEX('annual Consensus'!$C$4:$AE$210,MATCH('per month Consensus'!$CE164,'annual Consensus'!$B$4:$B$210,0),MATCH('per month Consensus'!CP$4,'annual Consensus'!$C$3:$AE$3,0))),"",INDEX('annual Consensus'!$C$4:$AE$210,MATCH('per month Consensus'!$CE164,'annual Consensus'!$B$4:$B$210,0),MATCH('per month Consensus'!CP$4,'annual Consensus'!$C$3:$AE$3,0)))</f>
        <v>1.8011273828709751</v>
      </c>
      <c r="CQ164" s="18">
        <f>IF(ISNA(INDEX('annual Consensus'!$C$4:$AE$210,MATCH('per month Consensus'!$CE164,'annual Consensus'!$B$4:$B$210,0),MATCH('per month Consensus'!CQ$4,'annual Consensus'!$C$3:$AE$3,0))),"",INDEX('annual Consensus'!$C$4:$AE$210,MATCH('per month Consensus'!$CE164,'annual Consensus'!$B$4:$B$210,0),MATCH('per month Consensus'!CQ$4,'annual Consensus'!$C$3:$AE$3,0)))</f>
        <v>0</v>
      </c>
      <c r="CR164" s="18">
        <f>IF(ISNA(INDEX('annual Consensus'!$C$4:$AE$210,MATCH('per month Consensus'!$CE164,'annual Consensus'!$B$4:$B$210,0),MATCH('per month Consensus'!CR$4,'annual Consensus'!$C$3:$AE$3,0))),"",INDEX('annual Consensus'!$C$4:$AE$210,MATCH('per month Consensus'!$CE164,'annual Consensus'!$B$4:$B$210,0),MATCH('per month Consensus'!CR$4,'annual Consensus'!$C$3:$AE$3,0)))</f>
        <v>0</v>
      </c>
      <c r="CS164" s="18">
        <f>IF(ISNA(INDEX('annual Consensus'!$C$4:$AE$210,MATCH('per month Consensus'!$CE164,'annual Consensus'!$B$4:$B$210,0),MATCH('per month Consensus'!CS$4,'annual Consensus'!$C$3:$AE$3,0))),"",INDEX('annual Consensus'!$C$4:$AE$210,MATCH('per month Consensus'!$CE164,'annual Consensus'!$B$4:$B$210,0),MATCH('per month Consensus'!CS$4,'annual Consensus'!$C$3:$AE$3,0)))</f>
        <v>0</v>
      </c>
      <c r="CT164" s="18">
        <f>IF(ISNA(INDEX('annual Consensus'!$C$4:$AE$210,MATCH('per month Consensus'!$CE164,'annual Consensus'!$B$4:$B$210,0),MATCH('per month Consensus'!CT$4,'annual Consensus'!$C$3:$AE$3,0))),"",INDEX('annual Consensus'!$C$4:$AE$210,MATCH('per month Consensus'!$CE164,'annual Consensus'!$B$4:$B$210,0),MATCH('per month Consensus'!CT$4,'annual Consensus'!$C$3:$AE$3,0)))</f>
        <v>0</v>
      </c>
      <c r="CU164" s="18">
        <f>IF(ISNA(INDEX('annual Consensus'!$C$4:$AE$210,MATCH('per month Consensus'!$CE164,'annual Consensus'!$B$4:$B$210,0),MATCH('per month Consensus'!CU$4,'annual Consensus'!$C$3:$AE$3,0))),"",INDEX('annual Consensus'!$C$4:$AE$210,MATCH('per month Consensus'!$CE164,'annual Consensus'!$B$4:$B$210,0),MATCH('per month Consensus'!CU$4,'annual Consensus'!$C$3:$AE$3,0)))</f>
        <v>0</v>
      </c>
      <c r="CV164" s="18">
        <f>IF(ISNA(INDEX('annual Consensus'!$C$4:$AE$210,MATCH('per month Consensus'!$CE164,'annual Consensus'!$B$4:$B$210,0),MATCH('per month Consensus'!CV$4,'annual Consensus'!$C$3:$AE$3,0))),"",INDEX('annual Consensus'!$C$4:$AE$210,MATCH('per month Consensus'!$CE164,'annual Consensus'!$B$4:$B$210,0),MATCH('per month Consensus'!CV$4,'annual Consensus'!$C$3:$AE$3,0)))</f>
        <v>0</v>
      </c>
      <c r="CW164" s="18">
        <f>IF(ISNA(INDEX('annual Consensus'!$C$4:$AE$210,MATCH('per month Consensus'!$CE164,'annual Consensus'!$B$4:$B$210,0),MATCH('per month Consensus'!CW$4,'annual Consensus'!$C$3:$AE$3,0))),"",INDEX('annual Consensus'!$C$4:$AE$210,MATCH('per month Consensus'!$CE164,'annual Consensus'!$B$4:$B$210,0),MATCH('per month Consensus'!CW$4,'annual Consensus'!$C$3:$AE$3,0)))</f>
        <v>0</v>
      </c>
      <c r="CX164" s="18">
        <f>IF(ISNA(INDEX('annual Consensus'!$C$4:$AE$210,MATCH('per month Consensus'!$CE164,'annual Consensus'!$B$4:$B$210,0),MATCH('per month Consensus'!CX$4,'annual Consensus'!$C$3:$AE$3,0))),"",INDEX('annual Consensus'!$C$4:$AE$210,MATCH('per month Consensus'!$CE164,'annual Consensus'!$B$4:$B$210,0),MATCH('per month Consensus'!CX$4,'annual Consensus'!$C$3:$AE$3,0)))</f>
        <v>0</v>
      </c>
      <c r="CY164" s="18">
        <f>IF(ISNA(INDEX('annual Consensus'!$C$4:$AE$210,MATCH('per month Consensus'!$CE164,'annual Consensus'!$B$4:$B$210,0),MATCH('per month Consensus'!CY$4,'annual Consensus'!$C$3:$AE$3,0))),"",INDEX('annual Consensus'!$C$4:$AE$210,MATCH('per month Consensus'!$CE164,'annual Consensus'!$B$4:$B$210,0),MATCH('per month Consensus'!CY$4,'annual Consensus'!$C$3:$AE$3,0)))</f>
        <v>0</v>
      </c>
      <c r="CZ164" s="18">
        <f>IF(ISNA(INDEX('annual Consensus'!$C$4:$AE$210,MATCH('per month Consensus'!$CE164,'annual Consensus'!$B$4:$B$210,0),MATCH('per month Consensus'!CZ$4,'annual Consensus'!$C$3:$AE$3,0))),"",INDEX('annual Consensus'!$C$4:$AE$210,MATCH('per month Consensus'!$CE164,'annual Consensus'!$B$4:$B$210,0),MATCH('per month Consensus'!CZ$4,'annual Consensus'!$C$3:$AE$3,0)))</f>
        <v>1.7524454296486449</v>
      </c>
      <c r="DA164" s="18">
        <f>IF(ISNA(INDEX('annual Consensus'!$C$4:$AE$210,MATCH('per month Consensus'!$CE164,'annual Consensus'!$B$4:$B$210,0),MATCH('per month Consensus'!DA$4,'annual Consensus'!$C$3:$AE$3,0))),"",INDEX('annual Consensus'!$C$4:$AE$210,MATCH('per month Consensus'!$CE164,'annual Consensus'!$B$4:$B$210,0),MATCH('per month Consensus'!DA$4,'annual Consensus'!$C$3:$AE$3,0)))</f>
        <v>0</v>
      </c>
      <c r="DB164" s="18">
        <f>IF(ISNA(INDEX('annual Consensus'!$C$4:$AE$210,MATCH('per month Consensus'!$CE164,'annual Consensus'!$B$4:$B$210,0),MATCH('per month Consensus'!DB$4,'annual Consensus'!$C$3:$AE$3,0))),"",INDEX('annual Consensus'!$C$4:$AE$210,MATCH('per month Consensus'!$CE164,'annual Consensus'!$B$4:$B$210,0),MATCH('per month Consensus'!DB$4,'annual Consensus'!$C$3:$AE$3,0)))</f>
        <v>0</v>
      </c>
      <c r="DC164" s="18">
        <f>IF(ISNA(INDEX('annual Consensus'!$C$4:$AE$210,MATCH('per month Consensus'!$CE164,'annual Consensus'!$B$4:$B$210,0),MATCH('per month Consensus'!DC$4,'annual Consensus'!$C$3:$AE$3,0))),"",INDEX('annual Consensus'!$C$4:$AE$210,MATCH('per month Consensus'!$CE164,'annual Consensus'!$B$4:$B$210,0),MATCH('per month Consensus'!DC$4,'annual Consensus'!$C$3:$AE$3,0)))</f>
        <v>0</v>
      </c>
      <c r="DD164" s="18">
        <f>IF(ISNA(INDEX('annual Consensus'!$C$4:$AE$210,MATCH('per month Consensus'!$CE164,'annual Consensus'!$B$4:$B$210,0),MATCH('per month Consensus'!DD$4,'annual Consensus'!$C$3:$AE$3,0))),"",INDEX('annual Consensus'!$C$4:$AE$210,MATCH('per month Consensus'!$CE164,'annual Consensus'!$B$4:$B$210,0),MATCH('per month Consensus'!DD$4,'annual Consensus'!$C$3:$AE$3,0)))</f>
        <v>1.858763336660735</v>
      </c>
      <c r="DE164" s="18">
        <f>IF(ISNA(INDEX('annual Consensus'!$C$4:$AE$210,MATCH('per month Consensus'!$CE164,'annual Consensus'!$B$4:$B$210,0),MATCH('per month Consensus'!DE$4,'annual Consensus'!$C$3:$AE$3,0))),"",INDEX('annual Consensus'!$C$4:$AE$210,MATCH('per month Consensus'!$CE164,'annual Consensus'!$B$4:$B$210,0),MATCH('per month Consensus'!DE$4,'annual Consensus'!$C$3:$AE$3,0)))</f>
        <v>0</v>
      </c>
      <c r="DF164" s="18">
        <f>IF(ISNA(INDEX('annual Consensus'!$C$4:$AE$210,MATCH('per month Consensus'!$CE164,'annual Consensus'!$B$4:$B$210,0),MATCH('per month Consensus'!DF$4,'annual Consensus'!$C$3:$AE$3,0))),"",INDEX('annual Consensus'!$C$4:$AE$210,MATCH('per month Consensus'!$CE164,'annual Consensus'!$B$4:$B$210,0),MATCH('per month Consensus'!DF$4,'annual Consensus'!$C$3:$AE$3,0)))</f>
        <v>0</v>
      </c>
      <c r="DG164" s="18">
        <f>IF(ISNA(INDEX('annual Consensus'!$C$4:$AE$210,MATCH('per month Consensus'!$CE164,'annual Consensus'!$B$4:$B$210,0),MATCH('per month Consensus'!DG$4,'annual Consensus'!$C$3:$AE$3,0))),"",INDEX('annual Consensus'!$C$4:$AE$210,MATCH('per month Consensus'!$CE164,'annual Consensus'!$B$4:$B$210,0),MATCH('per month Consensus'!DG$4,'annual Consensus'!$C$3:$AE$3,0)))</f>
        <v>0</v>
      </c>
      <c r="DH164" s="18">
        <f>IF(ISNA(INDEX('annual Consensus'!$C$4:$AE$210,MATCH('per month Consensus'!$CE164,'annual Consensus'!$B$4:$B$210,0),MATCH('per month Consensus'!DH$4,'annual Consensus'!$C$3:$AE$3,0))),"",INDEX('annual Consensus'!$C$4:$AE$210,MATCH('per month Consensus'!$CE164,'annual Consensus'!$B$4:$B$210,0),MATCH('per month Consensus'!DH$4,'annual Consensus'!$C$3:$AE$3,0)))</f>
        <v>1.950875020103519</v>
      </c>
      <c r="DI164" s="18">
        <f>IF(ISNA(INDEX('annual Consensus'!$C$4:$AE$210,MATCH('per month Consensus'!$CE164,'annual Consensus'!$B$4:$B$210,0),MATCH('per month Consensus'!DI$4,'annual Consensus'!$C$3:$AE$3,0))),"",INDEX('annual Consensus'!$C$4:$AE$210,MATCH('per month Consensus'!$CE164,'annual Consensus'!$B$4:$B$210,0),MATCH('per month Consensus'!DI$4,'annual Consensus'!$C$3:$AE$3,0)))</f>
        <v>0</v>
      </c>
      <c r="DJ164" s="18">
        <f>IF(ISNA(INDEX('annual Consensus'!$C$4:$AE$210,MATCH('per month Consensus'!$CE164,'annual Consensus'!$B$4:$B$210,0),MATCH('per month Consensus'!DJ$4,'annual Consensus'!$C$3:$AE$3,0))),"",INDEX('annual Consensus'!$C$4:$AE$210,MATCH('per month Consensus'!$CE164,'annual Consensus'!$B$4:$B$210,0),MATCH('per month Consensus'!DJ$4,'annual Consensus'!$C$3:$AE$3,0)))</f>
        <v>0</v>
      </c>
      <c r="DK164" s="18">
        <f>IF(ISNA(INDEX('annual Consensus'!$C$4:$AE$210,MATCH('per month Consensus'!$CE164,'annual Consensus'!$B$4:$B$210,0),MATCH('per month Consensus'!DK$4,'annual Consensus'!$C$3:$AE$3,0))),"",INDEX('annual Consensus'!$C$4:$AE$210,MATCH('per month Consensus'!$CE164,'annual Consensus'!$B$4:$B$210,0),MATCH('per month Consensus'!DK$4,'annual Consensus'!$C$3:$AE$3,0)))</f>
        <v>0</v>
      </c>
      <c r="DL164" s="18">
        <f>IF(ISNA(INDEX('annual Consensus'!$C$4:$AE$210,MATCH('per month Consensus'!$CE164,'annual Consensus'!$B$4:$B$210,0),MATCH('per month Consensus'!DL$4,'annual Consensus'!$C$3:$AE$3,0))),"",INDEX('annual Consensus'!$C$4:$AE$210,MATCH('per month Consensus'!$CE164,'annual Consensus'!$B$4:$B$210,0),MATCH('per month Consensus'!DL$4,'annual Consensus'!$C$3:$AE$3,0)))</f>
        <v>2.035714285714286</v>
      </c>
      <c r="DM164" s="18">
        <f>IF(ISNA(INDEX('annual Consensus'!$C$4:$AE$210,MATCH('per month Consensus'!$CE164,'annual Consensus'!$B$4:$B$210,0),MATCH('per month Consensus'!DM$4,'annual Consensus'!$C$3:$AE$3,0))),"",INDEX('annual Consensus'!$C$4:$AE$210,MATCH('per month Consensus'!$CE164,'annual Consensus'!$B$4:$B$210,0),MATCH('per month Consensus'!DM$4,'annual Consensus'!$C$3:$AE$3,0)))</f>
        <v>0</v>
      </c>
      <c r="DN164" s="18">
        <f>IF(ISNA(INDEX('annual Consensus'!$C$4:$AE$210,MATCH('per month Consensus'!$CE164,'annual Consensus'!$B$4:$B$210,0),MATCH('per month Consensus'!DN$4,'annual Consensus'!$C$3:$AE$3,0))),"",INDEX('annual Consensus'!$C$4:$AE$210,MATCH('per month Consensus'!$CE164,'annual Consensus'!$B$4:$B$210,0),MATCH('per month Consensus'!DN$4,'annual Consensus'!$C$3:$AE$3,0)))</f>
        <v>0</v>
      </c>
      <c r="DO164" s="18">
        <f>IF(ISNA(INDEX('annual Consensus'!$C$4:$AE$210,MATCH('per month Consensus'!$CE164,'annual Consensus'!$B$4:$B$210,0),MATCH('per month Consensus'!DO$4,'annual Consensus'!$C$3:$AE$3,0))),"",INDEX('annual Consensus'!$C$4:$AE$210,MATCH('per month Consensus'!$CE164,'annual Consensus'!$B$4:$B$210,0),MATCH('per month Consensus'!DO$4,'annual Consensus'!$C$3:$AE$3,0)))</f>
        <v>0</v>
      </c>
      <c r="DR164" s="18">
        <f t="shared" si="70"/>
        <v>2.6182706656224619</v>
      </c>
      <c r="DS164" s="18" t="str">
        <f t="shared" si="71"/>
        <v/>
      </c>
      <c r="DT164" s="18" t="str">
        <f t="shared" si="72"/>
        <v/>
      </c>
      <c r="DU164" s="18">
        <f t="shared" si="73"/>
        <v>1.8011273828709751</v>
      </c>
      <c r="DV164" s="18" t="str">
        <f t="shared" si="74"/>
        <v/>
      </c>
      <c r="DW164" s="18" t="str">
        <f t="shared" si="75"/>
        <v/>
      </c>
      <c r="DX164" s="18" t="str">
        <f t="shared" si="76"/>
        <v/>
      </c>
      <c r="DY164" s="18" t="str">
        <f t="shared" si="77"/>
        <v/>
      </c>
      <c r="DZ164" s="18" t="str">
        <f t="shared" si="78"/>
        <v/>
      </c>
      <c r="EA164" s="18" t="str">
        <f t="shared" si="79"/>
        <v/>
      </c>
      <c r="EB164" s="18" t="str">
        <f t="shared" si="80"/>
        <v/>
      </c>
      <c r="EC164" s="18" t="str">
        <f t="shared" si="81"/>
        <v/>
      </c>
      <c r="ED164" s="18" t="str">
        <f t="shared" si="82"/>
        <v/>
      </c>
      <c r="EE164" s="18">
        <f t="shared" si="83"/>
        <v>1.7524454296486449</v>
      </c>
      <c r="EF164" s="18" t="str">
        <f t="shared" si="84"/>
        <v/>
      </c>
      <c r="EG164" s="18" t="str">
        <f t="shared" si="85"/>
        <v/>
      </c>
      <c r="EH164" s="18" t="str">
        <f t="shared" si="86"/>
        <v/>
      </c>
      <c r="EI164" s="18">
        <f t="shared" si="87"/>
        <v>1.858763336660735</v>
      </c>
      <c r="EJ164" s="18" t="str">
        <f t="shared" si="88"/>
        <v/>
      </c>
      <c r="EK164" s="18" t="str">
        <f t="shared" si="89"/>
        <v/>
      </c>
      <c r="EL164" s="18" t="str">
        <f t="shared" si="90"/>
        <v/>
      </c>
      <c r="EM164" s="18">
        <f t="shared" si="91"/>
        <v>1.950875020103519</v>
      </c>
      <c r="EN164" s="18" t="str">
        <f t="shared" si="92"/>
        <v/>
      </c>
      <c r="EO164" s="18" t="str">
        <f t="shared" si="93"/>
        <v/>
      </c>
      <c r="EP164" s="18" t="str">
        <f t="shared" si="94"/>
        <v/>
      </c>
      <c r="EQ164" s="18">
        <f t="shared" si="95"/>
        <v>2.035714285714286</v>
      </c>
      <c r="ER164" s="18" t="str">
        <f t="shared" si="96"/>
        <v/>
      </c>
      <c r="ES164" s="18" t="str">
        <f t="shared" si="97"/>
        <v/>
      </c>
      <c r="ET164" s="18" t="str">
        <f t="shared" si="98"/>
        <v/>
      </c>
      <c r="EV164" s="86">
        <v>40817</v>
      </c>
      <c r="EW164" s="57">
        <f>IF(ISNA(VLOOKUP('per month Consensus'!$EV164,'5y averages Consensus'!$AG$9:$AK$36,'per month Consensus'!EW$2,FALSE)),"",VLOOKUP('per month Consensus'!$EV164,'5y averages Consensus'!$AG$9:$AK$36,'per month Consensus'!EW$2,FALSE))</f>
        <v>0</v>
      </c>
      <c r="EX164" s="88">
        <f>IF(ISNA(VLOOKUP('per month Consensus'!$EV164,'5y averages Consensus'!$AG$9:$AK$36,'per month Consensus'!EX$2,FALSE)),"",VLOOKUP('per month Consensus'!$EV164,'5y averages Consensus'!$AG$9:$AK$36,'per month Consensus'!EX$2,FALSE))</f>
        <v>2.0642857142857141</v>
      </c>
      <c r="EY164" s="58">
        <f>IF(ISNA(VLOOKUP('per month Consensus'!$EV164,'5y averages Consensus'!$AG$9:$AK$36,'per month Consensus'!EY$2,FALSE)),"",VLOOKUP('per month Consensus'!$EV164,'5y averages Consensus'!$AG$9:$AK$36,'per month Consensus'!EY$2,FALSE))</f>
        <v>0</v>
      </c>
      <c r="EZ164" s="59">
        <f>IF(ISNA(VLOOKUP('per month Consensus'!$EV164,'5y averages Consensus'!$AG$9:$AK$36,'per month Consensus'!EZ$2,FALSE)),"",VLOOKUP('per month Consensus'!$EV164,'5y averages Consensus'!$AG$9:$AK$36,'per month Consensus'!EZ$2,FALSE))</f>
        <v>0</v>
      </c>
      <c r="FB164" s="53" t="str">
        <f t="shared" si="99"/>
        <v/>
      </c>
      <c r="FC164" s="18">
        <f t="shared" si="100"/>
        <v>2.0642857142857141</v>
      </c>
      <c r="FD164" s="18" t="str">
        <f t="shared" si="101"/>
        <v/>
      </c>
      <c r="FE164" s="18" t="str">
        <f t="shared" si="102"/>
        <v/>
      </c>
    </row>
    <row r="165" spans="2:161" x14ac:dyDescent="0.25">
      <c r="B165" s="22">
        <v>38231</v>
      </c>
      <c r="C165" s="18">
        <f>VLOOKUP($B165,'Data Consensus annual'!$BH$9:$BN$215,'per month Consensus'!C$1,FALSE)</f>
        <v>2.1137671206352242</v>
      </c>
      <c r="D165" s="18">
        <f>VLOOKUP($B165,'Data Consensus annual'!$BH$9:$BN$215,'per month Consensus'!D$1,FALSE)</f>
        <v>1.792903233382845</v>
      </c>
      <c r="E165" s="18" t="str">
        <f>VLOOKUP($B165,'Data Consensus annual'!$BH$9:$BN$215,'per month Consensus'!E$1)</f>
        <v/>
      </c>
      <c r="F165" s="18">
        <f>VLOOKUP($B165,'quarters Consensus'!$FV$9:$GC$60,'per month Consensus'!J$1,FALSE)</f>
        <v>2.2000000000000002</v>
      </c>
      <c r="G165" s="18">
        <f>VLOOKUP($B165,'quarters Consensus'!$FV$9:$GC$60,'per month Consensus'!K$1,FALSE)</f>
        <v>2.1</v>
      </c>
      <c r="H165" s="18">
        <f>VLOOKUP($B165,'quarters Consensus'!$FV$9:$GC$60,'per month Consensus'!L$1,FALSE)</f>
        <v>1.7</v>
      </c>
      <c r="I165" s="18">
        <f>VLOOKUP($B165,'quarters Consensus'!$FV$9:$GC$60,'per month Consensus'!M$1,FALSE)</f>
        <v>1.7</v>
      </c>
      <c r="J165" s="18">
        <f>VLOOKUP($B165,'quarters Consensus'!$FV$9:$GC$60,'per month Consensus'!N$1,FALSE)</f>
        <v>1.6</v>
      </c>
      <c r="K165" s="18">
        <f>VLOOKUP($B165,'quarters Consensus'!$FV$9:$GC$60,'per month Consensus'!O$1,FALSE)</f>
        <v>1.6</v>
      </c>
      <c r="L165" s="18">
        <f>VLOOKUP($B165,'quarters Consensus'!$FV$9:$GC$60,'per month Consensus'!P$1,FALSE)</f>
        <v>1.6</v>
      </c>
      <c r="CE165" s="14">
        <v>40848</v>
      </c>
      <c r="CF165" s="18" t="str">
        <f>IF(ISNA(VLOOKUP($CE165,'quarters Consensus'!$FV$9:$GC$60,'per month Consensus'!J$1,FALSE)),"",VLOOKUP($CE165,'quarters Consensus'!$FV$9:$GC$60,'per month Consensus'!J$1,FALSE))</f>
        <v/>
      </c>
      <c r="CG165" s="18" t="str">
        <f>IF(ISNA(VLOOKUP($CE165,'quarters Consensus'!$FV$9:$GC$60,'per month Consensus'!K$1,FALSE)),"",VLOOKUP($CE165,'quarters Consensus'!$FV$9:$GC$60,'per month Consensus'!K$1,FALSE))</f>
        <v/>
      </c>
      <c r="CH165" s="18" t="str">
        <f>IF(ISNA(VLOOKUP($CE165,'quarters Consensus'!$FV$9:$GC$60,'per month Consensus'!L$1,FALSE)),"",VLOOKUP($CE165,'quarters Consensus'!$FV$9:$GC$60,'per month Consensus'!L$1,FALSE))</f>
        <v/>
      </c>
      <c r="CI165" s="18" t="str">
        <f>IF(ISNA(VLOOKUP($CE165,'quarters Consensus'!$FV$9:$GC$60,'per month Consensus'!M$1,FALSE)),"",VLOOKUP($CE165,'quarters Consensus'!$FV$9:$GC$60,'per month Consensus'!M$1,FALSE))</f>
        <v/>
      </c>
      <c r="CJ165" s="18" t="str">
        <f>IF(ISNA(VLOOKUP($CE165,'quarters Consensus'!$FV$9:$GC$60,'per month Consensus'!N$1,FALSE)),"",VLOOKUP($CE165,'quarters Consensus'!$FV$9:$GC$60,'per month Consensus'!N$1,FALSE))</f>
        <v/>
      </c>
      <c r="CK165" s="18" t="str">
        <f>IF(ISNA(VLOOKUP($CE165,'quarters Consensus'!$FV$9:$GC$60,'per month Consensus'!O$1,FALSE)),"",VLOOKUP($CE165,'quarters Consensus'!$FV$9:$GC$60,'per month Consensus'!O$1,FALSE))</f>
        <v/>
      </c>
      <c r="CL165" s="18" t="str">
        <f>IF(ISNA(VLOOKUP($CE165,'quarters Consensus'!$FV$9:$GC$60,'per month Consensus'!P$1,FALSE)),"",VLOOKUP($CE165,'quarters Consensus'!$FV$9:$GC$60,'per month Consensus'!P$1,FALSE))</f>
        <v/>
      </c>
      <c r="CM165" s="18">
        <f>IF(ISNA(INDEX('annual Consensus'!$C$4:$AE$210,MATCH('per month Consensus'!$CE165,'annual Consensus'!$B$4:$B$210,0),MATCH('per month Consensus'!CM$4,'annual Consensus'!$C$3:$AE$3,0))),"",INDEX('annual Consensus'!$C$4:$AE$210,MATCH('per month Consensus'!$CE165,'annual Consensus'!$B$4:$B$210,0),MATCH('per month Consensus'!CM$4,'annual Consensus'!$C$3:$AE$3,0)))</f>
        <v>2.654452999107459</v>
      </c>
      <c r="CN165" s="18">
        <f>IF(ISNA(INDEX('annual Consensus'!$C$4:$AE$210,MATCH('per month Consensus'!$CE165,'annual Consensus'!$B$4:$B$210,0),MATCH('per month Consensus'!CN$4,'annual Consensus'!$C$3:$AE$3,0))),"",INDEX('annual Consensus'!$C$4:$AE$210,MATCH('per month Consensus'!$CE165,'annual Consensus'!$B$4:$B$210,0),MATCH('per month Consensus'!CN$4,'annual Consensus'!$C$3:$AE$3,0)))</f>
        <v>0</v>
      </c>
      <c r="CO165" s="18">
        <f>IF(ISNA(INDEX('annual Consensus'!$C$4:$AE$210,MATCH('per month Consensus'!$CE165,'annual Consensus'!$B$4:$B$210,0),MATCH('per month Consensus'!CO$4,'annual Consensus'!$C$3:$AE$3,0))),"",INDEX('annual Consensus'!$C$4:$AE$210,MATCH('per month Consensus'!$CE165,'annual Consensus'!$B$4:$B$210,0),MATCH('per month Consensus'!CO$4,'annual Consensus'!$C$3:$AE$3,0)))</f>
        <v>1.7932750922560723</v>
      </c>
      <c r="CP165" s="18">
        <f>IF(ISNA(INDEX('annual Consensus'!$C$4:$AE$210,MATCH('per month Consensus'!$CE165,'annual Consensus'!$B$4:$B$210,0),MATCH('per month Consensus'!CP$4,'annual Consensus'!$C$3:$AE$3,0))),"",INDEX('annual Consensus'!$C$4:$AE$210,MATCH('per month Consensus'!$CE165,'annual Consensus'!$B$4:$B$210,0),MATCH('per month Consensus'!CP$4,'annual Consensus'!$C$3:$AE$3,0)))</f>
        <v>0</v>
      </c>
      <c r="CQ165" s="18">
        <f>IF(ISNA(INDEX('annual Consensus'!$C$4:$AE$210,MATCH('per month Consensus'!$CE165,'annual Consensus'!$B$4:$B$210,0),MATCH('per month Consensus'!CQ$4,'annual Consensus'!$C$3:$AE$3,0))),"",INDEX('annual Consensus'!$C$4:$AE$210,MATCH('per month Consensus'!$CE165,'annual Consensus'!$B$4:$B$210,0),MATCH('per month Consensus'!CQ$4,'annual Consensus'!$C$3:$AE$3,0)))</f>
        <v>0</v>
      </c>
      <c r="CR165" s="18">
        <f>IF(ISNA(INDEX('annual Consensus'!$C$4:$AE$210,MATCH('per month Consensus'!$CE165,'annual Consensus'!$B$4:$B$210,0),MATCH('per month Consensus'!CR$4,'annual Consensus'!$C$3:$AE$3,0))),"",INDEX('annual Consensus'!$C$4:$AE$210,MATCH('per month Consensus'!$CE165,'annual Consensus'!$B$4:$B$210,0),MATCH('per month Consensus'!CR$4,'annual Consensus'!$C$3:$AE$3,0)))</f>
        <v>0</v>
      </c>
      <c r="CS165" s="18">
        <f>IF(ISNA(INDEX('annual Consensus'!$C$4:$AE$210,MATCH('per month Consensus'!$CE165,'annual Consensus'!$B$4:$B$210,0),MATCH('per month Consensus'!CS$4,'annual Consensus'!$C$3:$AE$3,0))),"",INDEX('annual Consensus'!$C$4:$AE$210,MATCH('per month Consensus'!$CE165,'annual Consensus'!$B$4:$B$210,0),MATCH('per month Consensus'!CS$4,'annual Consensus'!$C$3:$AE$3,0)))</f>
        <v>0</v>
      </c>
      <c r="CT165" s="18">
        <f>IF(ISNA(INDEX('annual Consensus'!$C$4:$AE$210,MATCH('per month Consensus'!$CE165,'annual Consensus'!$B$4:$B$210,0),MATCH('per month Consensus'!CT$4,'annual Consensus'!$C$3:$AE$3,0))),"",INDEX('annual Consensus'!$C$4:$AE$210,MATCH('per month Consensus'!$CE165,'annual Consensus'!$B$4:$B$210,0),MATCH('per month Consensus'!CT$4,'annual Consensus'!$C$3:$AE$3,0)))</f>
        <v>0</v>
      </c>
      <c r="CU165" s="18">
        <f>IF(ISNA(INDEX('annual Consensus'!$C$4:$AE$210,MATCH('per month Consensus'!$CE165,'annual Consensus'!$B$4:$B$210,0),MATCH('per month Consensus'!CU$4,'annual Consensus'!$C$3:$AE$3,0))),"",INDEX('annual Consensus'!$C$4:$AE$210,MATCH('per month Consensus'!$CE165,'annual Consensus'!$B$4:$B$210,0),MATCH('per month Consensus'!CU$4,'annual Consensus'!$C$3:$AE$3,0)))</f>
        <v>0</v>
      </c>
      <c r="CV165" s="18">
        <f>IF(ISNA(INDEX('annual Consensus'!$C$4:$AE$210,MATCH('per month Consensus'!$CE165,'annual Consensus'!$B$4:$B$210,0),MATCH('per month Consensus'!CV$4,'annual Consensus'!$C$3:$AE$3,0))),"",INDEX('annual Consensus'!$C$4:$AE$210,MATCH('per month Consensus'!$CE165,'annual Consensus'!$B$4:$B$210,0),MATCH('per month Consensus'!CV$4,'annual Consensus'!$C$3:$AE$3,0)))</f>
        <v>0</v>
      </c>
      <c r="CW165" s="18">
        <f>IF(ISNA(INDEX('annual Consensus'!$C$4:$AE$210,MATCH('per month Consensus'!$CE165,'annual Consensus'!$B$4:$B$210,0),MATCH('per month Consensus'!CW$4,'annual Consensus'!$C$3:$AE$3,0))),"",INDEX('annual Consensus'!$C$4:$AE$210,MATCH('per month Consensus'!$CE165,'annual Consensus'!$B$4:$B$210,0),MATCH('per month Consensus'!CW$4,'annual Consensus'!$C$3:$AE$3,0)))</f>
        <v>0</v>
      </c>
      <c r="CX165" s="18">
        <f>IF(ISNA(INDEX('annual Consensus'!$C$4:$AE$210,MATCH('per month Consensus'!$CE165,'annual Consensus'!$B$4:$B$210,0),MATCH('per month Consensus'!CX$4,'annual Consensus'!$C$3:$AE$3,0))),"",INDEX('annual Consensus'!$C$4:$AE$210,MATCH('per month Consensus'!$CE165,'annual Consensus'!$B$4:$B$210,0),MATCH('per month Consensus'!CX$4,'annual Consensus'!$C$3:$AE$3,0)))</f>
        <v>0</v>
      </c>
      <c r="CY165" s="18">
        <f>IF(ISNA(INDEX('annual Consensus'!$C$4:$AE$210,MATCH('per month Consensus'!$CE165,'annual Consensus'!$B$4:$B$210,0),MATCH('per month Consensus'!CY$4,'annual Consensus'!$C$3:$AE$3,0))),"",INDEX('annual Consensus'!$C$4:$AE$210,MATCH('per month Consensus'!$CE165,'annual Consensus'!$B$4:$B$210,0),MATCH('per month Consensus'!CY$4,'annual Consensus'!$C$3:$AE$3,0)))</f>
        <v>0</v>
      </c>
      <c r="CZ165" s="18">
        <f>IF(ISNA(INDEX('annual Consensus'!$C$4:$AE$210,MATCH('per month Consensus'!$CE165,'annual Consensus'!$B$4:$B$210,0),MATCH('per month Consensus'!CZ$4,'annual Consensus'!$C$3:$AE$3,0))),"",INDEX('annual Consensus'!$C$4:$AE$210,MATCH('per month Consensus'!$CE165,'annual Consensus'!$B$4:$B$210,0),MATCH('per month Consensus'!CZ$4,'annual Consensus'!$C$3:$AE$3,0)))</f>
        <v>0</v>
      </c>
      <c r="DA165" s="18">
        <f>IF(ISNA(INDEX('annual Consensus'!$C$4:$AE$210,MATCH('per month Consensus'!$CE165,'annual Consensus'!$B$4:$B$210,0),MATCH('per month Consensus'!DA$4,'annual Consensus'!$C$3:$AE$3,0))),"",INDEX('annual Consensus'!$C$4:$AE$210,MATCH('per month Consensus'!$CE165,'annual Consensus'!$B$4:$B$210,0),MATCH('per month Consensus'!DA$4,'annual Consensus'!$C$3:$AE$3,0)))</f>
        <v>0</v>
      </c>
      <c r="DB165" s="18">
        <f>IF(ISNA(INDEX('annual Consensus'!$C$4:$AE$210,MATCH('per month Consensus'!$CE165,'annual Consensus'!$B$4:$B$210,0),MATCH('per month Consensus'!DB$4,'annual Consensus'!$C$3:$AE$3,0))),"",INDEX('annual Consensus'!$C$4:$AE$210,MATCH('per month Consensus'!$CE165,'annual Consensus'!$B$4:$B$210,0),MATCH('per month Consensus'!DB$4,'annual Consensus'!$C$3:$AE$3,0)))</f>
        <v>0</v>
      </c>
      <c r="DC165" s="18">
        <f>IF(ISNA(INDEX('annual Consensus'!$C$4:$AE$210,MATCH('per month Consensus'!$CE165,'annual Consensus'!$B$4:$B$210,0),MATCH('per month Consensus'!DC$4,'annual Consensus'!$C$3:$AE$3,0))),"",INDEX('annual Consensus'!$C$4:$AE$210,MATCH('per month Consensus'!$CE165,'annual Consensus'!$B$4:$B$210,0),MATCH('per month Consensus'!DC$4,'annual Consensus'!$C$3:$AE$3,0)))</f>
        <v>0</v>
      </c>
      <c r="DD165" s="18">
        <f>IF(ISNA(INDEX('annual Consensus'!$C$4:$AE$210,MATCH('per month Consensus'!$CE165,'annual Consensus'!$B$4:$B$210,0),MATCH('per month Consensus'!DD$4,'annual Consensus'!$C$3:$AE$3,0))),"",INDEX('annual Consensus'!$C$4:$AE$210,MATCH('per month Consensus'!$CE165,'annual Consensus'!$B$4:$B$210,0),MATCH('per month Consensus'!DD$4,'annual Consensus'!$C$3:$AE$3,0)))</f>
        <v>0</v>
      </c>
      <c r="DE165" s="18">
        <f>IF(ISNA(INDEX('annual Consensus'!$C$4:$AE$210,MATCH('per month Consensus'!$CE165,'annual Consensus'!$B$4:$B$210,0),MATCH('per month Consensus'!DE$4,'annual Consensus'!$C$3:$AE$3,0))),"",INDEX('annual Consensus'!$C$4:$AE$210,MATCH('per month Consensus'!$CE165,'annual Consensus'!$B$4:$B$210,0),MATCH('per month Consensus'!DE$4,'annual Consensus'!$C$3:$AE$3,0)))</f>
        <v>0</v>
      </c>
      <c r="DF165" s="18">
        <f>IF(ISNA(INDEX('annual Consensus'!$C$4:$AE$210,MATCH('per month Consensus'!$CE165,'annual Consensus'!$B$4:$B$210,0),MATCH('per month Consensus'!DF$4,'annual Consensus'!$C$3:$AE$3,0))),"",INDEX('annual Consensus'!$C$4:$AE$210,MATCH('per month Consensus'!$CE165,'annual Consensus'!$B$4:$B$210,0),MATCH('per month Consensus'!DF$4,'annual Consensus'!$C$3:$AE$3,0)))</f>
        <v>0</v>
      </c>
      <c r="DG165" s="18">
        <f>IF(ISNA(INDEX('annual Consensus'!$C$4:$AE$210,MATCH('per month Consensus'!$CE165,'annual Consensus'!$B$4:$B$210,0),MATCH('per month Consensus'!DG$4,'annual Consensus'!$C$3:$AE$3,0))),"",INDEX('annual Consensus'!$C$4:$AE$210,MATCH('per month Consensus'!$CE165,'annual Consensus'!$B$4:$B$210,0),MATCH('per month Consensus'!DG$4,'annual Consensus'!$C$3:$AE$3,0)))</f>
        <v>0</v>
      </c>
      <c r="DH165" s="18">
        <f>IF(ISNA(INDEX('annual Consensus'!$C$4:$AE$210,MATCH('per month Consensus'!$CE165,'annual Consensus'!$B$4:$B$210,0),MATCH('per month Consensus'!DH$4,'annual Consensus'!$C$3:$AE$3,0))),"",INDEX('annual Consensus'!$C$4:$AE$210,MATCH('per month Consensus'!$CE165,'annual Consensus'!$B$4:$B$210,0),MATCH('per month Consensus'!DH$4,'annual Consensus'!$C$3:$AE$3,0)))</f>
        <v>0</v>
      </c>
      <c r="DI165" s="18">
        <f>IF(ISNA(INDEX('annual Consensus'!$C$4:$AE$210,MATCH('per month Consensus'!$CE165,'annual Consensus'!$B$4:$B$210,0),MATCH('per month Consensus'!DI$4,'annual Consensus'!$C$3:$AE$3,0))),"",INDEX('annual Consensus'!$C$4:$AE$210,MATCH('per month Consensus'!$CE165,'annual Consensus'!$B$4:$B$210,0),MATCH('per month Consensus'!DI$4,'annual Consensus'!$C$3:$AE$3,0)))</f>
        <v>0</v>
      </c>
      <c r="DJ165" s="18">
        <f>IF(ISNA(INDEX('annual Consensus'!$C$4:$AE$210,MATCH('per month Consensus'!$CE165,'annual Consensus'!$B$4:$B$210,0),MATCH('per month Consensus'!DJ$4,'annual Consensus'!$C$3:$AE$3,0))),"",INDEX('annual Consensus'!$C$4:$AE$210,MATCH('per month Consensus'!$CE165,'annual Consensus'!$B$4:$B$210,0),MATCH('per month Consensus'!DJ$4,'annual Consensus'!$C$3:$AE$3,0)))</f>
        <v>0</v>
      </c>
      <c r="DK165" s="18">
        <f>IF(ISNA(INDEX('annual Consensus'!$C$4:$AE$210,MATCH('per month Consensus'!$CE165,'annual Consensus'!$B$4:$B$210,0),MATCH('per month Consensus'!DK$4,'annual Consensus'!$C$3:$AE$3,0))),"",INDEX('annual Consensus'!$C$4:$AE$210,MATCH('per month Consensus'!$CE165,'annual Consensus'!$B$4:$B$210,0),MATCH('per month Consensus'!DK$4,'annual Consensus'!$C$3:$AE$3,0)))</f>
        <v>0</v>
      </c>
      <c r="DL165" s="18">
        <f>IF(ISNA(INDEX('annual Consensus'!$C$4:$AE$210,MATCH('per month Consensus'!$CE165,'annual Consensus'!$B$4:$B$210,0),MATCH('per month Consensus'!DL$4,'annual Consensus'!$C$3:$AE$3,0))),"",INDEX('annual Consensus'!$C$4:$AE$210,MATCH('per month Consensus'!$CE165,'annual Consensus'!$B$4:$B$210,0),MATCH('per month Consensus'!DL$4,'annual Consensus'!$C$3:$AE$3,0)))</f>
        <v>0</v>
      </c>
      <c r="DM165" s="18">
        <f>IF(ISNA(INDEX('annual Consensus'!$C$4:$AE$210,MATCH('per month Consensus'!$CE165,'annual Consensus'!$B$4:$B$210,0),MATCH('per month Consensus'!DM$4,'annual Consensus'!$C$3:$AE$3,0))),"",INDEX('annual Consensus'!$C$4:$AE$210,MATCH('per month Consensus'!$CE165,'annual Consensus'!$B$4:$B$210,0),MATCH('per month Consensus'!DM$4,'annual Consensus'!$C$3:$AE$3,0)))</f>
        <v>0</v>
      </c>
      <c r="DN165" s="18">
        <f>IF(ISNA(INDEX('annual Consensus'!$C$4:$AE$210,MATCH('per month Consensus'!$CE165,'annual Consensus'!$B$4:$B$210,0),MATCH('per month Consensus'!DN$4,'annual Consensus'!$C$3:$AE$3,0))),"",INDEX('annual Consensus'!$C$4:$AE$210,MATCH('per month Consensus'!$CE165,'annual Consensus'!$B$4:$B$210,0),MATCH('per month Consensus'!DN$4,'annual Consensus'!$C$3:$AE$3,0)))</f>
        <v>0</v>
      </c>
      <c r="DO165" s="18">
        <f>IF(ISNA(INDEX('annual Consensus'!$C$4:$AE$210,MATCH('per month Consensus'!$CE165,'annual Consensus'!$B$4:$B$210,0),MATCH('per month Consensus'!DO$4,'annual Consensus'!$C$3:$AE$3,0))),"",INDEX('annual Consensus'!$C$4:$AE$210,MATCH('per month Consensus'!$CE165,'annual Consensus'!$B$4:$B$210,0),MATCH('per month Consensus'!DO$4,'annual Consensus'!$C$3:$AE$3,0)))</f>
        <v>0</v>
      </c>
      <c r="DR165" s="18">
        <f t="shared" si="70"/>
        <v>2.654452999107459</v>
      </c>
      <c r="DS165" s="18" t="str">
        <f t="shared" si="71"/>
        <v/>
      </c>
      <c r="DT165" s="18">
        <f t="shared" si="72"/>
        <v>1.7932750922560723</v>
      </c>
      <c r="DU165" s="18" t="str">
        <f t="shared" si="73"/>
        <v/>
      </c>
      <c r="DV165" s="18" t="str">
        <f t="shared" si="74"/>
        <v/>
      </c>
      <c r="DW165" s="18" t="str">
        <f t="shared" si="75"/>
        <v/>
      </c>
      <c r="DX165" s="18" t="str">
        <f t="shared" si="76"/>
        <v/>
      </c>
      <c r="DY165" s="18" t="str">
        <f t="shared" si="77"/>
        <v/>
      </c>
      <c r="DZ165" s="18" t="str">
        <f t="shared" si="78"/>
        <v/>
      </c>
      <c r="EA165" s="18" t="str">
        <f t="shared" si="79"/>
        <v/>
      </c>
      <c r="EB165" s="18" t="str">
        <f t="shared" si="80"/>
        <v/>
      </c>
      <c r="EC165" s="18" t="str">
        <f t="shared" si="81"/>
        <v/>
      </c>
      <c r="ED165" s="18" t="str">
        <f t="shared" si="82"/>
        <v/>
      </c>
      <c r="EE165" s="18" t="str">
        <f t="shared" si="83"/>
        <v/>
      </c>
      <c r="EF165" s="18" t="str">
        <f t="shared" si="84"/>
        <v/>
      </c>
      <c r="EG165" s="18" t="str">
        <f t="shared" si="85"/>
        <v/>
      </c>
      <c r="EH165" s="18" t="str">
        <f t="shared" si="86"/>
        <v/>
      </c>
      <c r="EI165" s="18" t="str">
        <f t="shared" si="87"/>
        <v/>
      </c>
      <c r="EJ165" s="18" t="str">
        <f t="shared" si="88"/>
        <v/>
      </c>
      <c r="EK165" s="18" t="str">
        <f t="shared" si="89"/>
        <v/>
      </c>
      <c r="EL165" s="18" t="str">
        <f t="shared" si="90"/>
        <v/>
      </c>
      <c r="EM165" s="18" t="str">
        <f t="shared" si="91"/>
        <v/>
      </c>
      <c r="EN165" s="18" t="str">
        <f t="shared" si="92"/>
        <v/>
      </c>
      <c r="EO165" s="18" t="str">
        <f t="shared" si="93"/>
        <v/>
      </c>
      <c r="EP165" s="18" t="str">
        <f t="shared" si="94"/>
        <v/>
      </c>
      <c r="EQ165" s="18" t="str">
        <f t="shared" si="95"/>
        <v/>
      </c>
      <c r="ER165" s="18" t="str">
        <f t="shared" si="96"/>
        <v/>
      </c>
      <c r="ES165" s="18" t="str">
        <f t="shared" si="97"/>
        <v/>
      </c>
      <c r="ET165" s="18" t="str">
        <f t="shared" si="98"/>
        <v/>
      </c>
      <c r="EV165" s="86">
        <v>40848</v>
      </c>
      <c r="EW165" s="57" t="str">
        <f>IF(ISNA(VLOOKUP('per month Consensus'!$EV165,'5y averages Consensus'!$AG$9:$AK$36,'per month Consensus'!EW$2,FALSE)),"",VLOOKUP('per month Consensus'!$EV165,'5y averages Consensus'!$AG$9:$AK$36,'per month Consensus'!EW$2,FALSE))</f>
        <v/>
      </c>
      <c r="EX165" s="58" t="str">
        <f>IF(ISNA(VLOOKUP('per month Consensus'!$EV165,'5y averages Consensus'!$AG$9:$AK$36,'per month Consensus'!EX$2,FALSE)),"",VLOOKUP('per month Consensus'!$EV165,'5y averages Consensus'!$AG$9:$AK$36,'per month Consensus'!EX$2,FALSE))</f>
        <v/>
      </c>
      <c r="EY165" s="58" t="str">
        <f>IF(ISNA(VLOOKUP('per month Consensus'!$EV165,'5y averages Consensus'!$AG$9:$AK$36,'per month Consensus'!EY$2,FALSE)),"",VLOOKUP('per month Consensus'!$EV165,'5y averages Consensus'!$AG$9:$AK$36,'per month Consensus'!EY$2,FALSE))</f>
        <v/>
      </c>
      <c r="EZ165" s="59" t="str">
        <f>IF(ISNA(VLOOKUP('per month Consensus'!$EV165,'5y averages Consensus'!$AG$9:$AK$36,'per month Consensus'!EZ$2,FALSE)),"",VLOOKUP('per month Consensus'!$EV165,'5y averages Consensus'!$AG$9:$AK$36,'per month Consensus'!EZ$2,FALSE))</f>
        <v/>
      </c>
      <c r="FB165" s="53" t="str">
        <f t="shared" si="99"/>
        <v/>
      </c>
      <c r="FC165" s="18" t="str">
        <f t="shared" si="100"/>
        <v/>
      </c>
      <c r="FD165" s="18" t="str">
        <f t="shared" si="101"/>
        <v/>
      </c>
      <c r="FE165" s="18" t="str">
        <f t="shared" si="102"/>
        <v/>
      </c>
    </row>
    <row r="166" spans="2:161" x14ac:dyDescent="0.25">
      <c r="B166" s="22">
        <v>38596</v>
      </c>
      <c r="C166" s="18">
        <f>VLOOKUP($B166,'Data Consensus annual'!$BH$9:$BN$215,'per month Consensus'!C$1,FALSE)</f>
        <v>2.0855674473560453</v>
      </c>
      <c r="D166" s="18">
        <f>VLOOKUP($B166,'Data Consensus annual'!$BH$9:$BN$215,'per month Consensus'!D$1,FALSE)</f>
        <v>1.8173922765935022</v>
      </c>
      <c r="E166" s="18" t="str">
        <f>VLOOKUP($B166,'Data Consensus annual'!$BH$9:$BN$215,'per month Consensus'!E$1)</f>
        <v/>
      </c>
      <c r="F166" s="18">
        <f>VLOOKUP($B166,'quarters Consensus'!$FV$9:$GC$60,'per month Consensus'!J$1,FALSE)</f>
        <v>2.2000000000000002</v>
      </c>
      <c r="G166" s="18">
        <f>VLOOKUP($B166,'quarters Consensus'!$FV$9:$GC$60,'per month Consensus'!K$1,FALSE)</f>
        <v>2.2000000000000002</v>
      </c>
      <c r="H166" s="18">
        <f>VLOOKUP($B166,'quarters Consensus'!$FV$9:$GC$60,'per month Consensus'!L$1,FALSE)</f>
        <v>1.9</v>
      </c>
      <c r="I166" s="18">
        <f>VLOOKUP($B166,'quarters Consensus'!$FV$9:$GC$60,'per month Consensus'!M$1,FALSE)</f>
        <v>1.6</v>
      </c>
      <c r="J166" s="18">
        <f>VLOOKUP($B166,'quarters Consensus'!$FV$9:$GC$60,'per month Consensus'!N$1,FALSE)</f>
        <v>1.6</v>
      </c>
      <c r="K166" s="18">
        <f>VLOOKUP($B166,'quarters Consensus'!$FV$9:$GC$60,'per month Consensus'!O$1,FALSE)</f>
        <v>1.6</v>
      </c>
      <c r="L166" s="18">
        <f>VLOOKUP($B166,'quarters Consensus'!$FV$9:$GC$60,'per month Consensus'!P$1,FALSE)</f>
        <v>1.6</v>
      </c>
      <c r="CE166" s="14">
        <v>40878</v>
      </c>
      <c r="CF166" s="18">
        <f>IF(ISNA(VLOOKUP($CE166,'quarters Consensus'!$FV$9:$GC$60,'per month Consensus'!J$1,FALSE)),"",VLOOKUP($CE166,'quarters Consensus'!$FV$9:$GC$60,'per month Consensus'!J$1,FALSE))</f>
        <v>2.2999999999999998</v>
      </c>
      <c r="CG166" s="18">
        <f>IF(ISNA(VLOOKUP($CE166,'quarters Consensus'!$FV$9:$GC$60,'per month Consensus'!K$1,FALSE)),"",VLOOKUP($CE166,'quarters Consensus'!$FV$9:$GC$60,'per month Consensus'!K$1,FALSE))</f>
        <v>1.9</v>
      </c>
      <c r="CH166" s="18">
        <f>IF(ISNA(VLOOKUP($CE166,'quarters Consensus'!$FV$9:$GC$60,'per month Consensus'!L$1,FALSE)),"",VLOOKUP($CE166,'quarters Consensus'!$FV$9:$GC$60,'per month Consensus'!L$1,FALSE))</f>
        <v>1.8</v>
      </c>
      <c r="CI166" s="18">
        <f>IF(ISNA(VLOOKUP($CE166,'quarters Consensus'!$FV$9:$GC$60,'per month Consensus'!M$1,FALSE)),"",VLOOKUP($CE166,'quarters Consensus'!$FV$9:$GC$60,'per month Consensus'!M$1,FALSE))</f>
        <v>1.5</v>
      </c>
      <c r="CJ166" s="18">
        <f>IF(ISNA(VLOOKUP($CE166,'quarters Consensus'!$FV$9:$GC$60,'per month Consensus'!N$1,FALSE)),"",VLOOKUP($CE166,'quarters Consensus'!$FV$9:$GC$60,'per month Consensus'!N$1,FALSE))</f>
        <v>1.6</v>
      </c>
      <c r="CK166" s="18">
        <f>IF(ISNA(VLOOKUP($CE166,'quarters Consensus'!$FV$9:$GC$60,'per month Consensus'!O$1,FALSE)),"",VLOOKUP($CE166,'quarters Consensus'!$FV$9:$GC$60,'per month Consensus'!O$1,FALSE))</f>
        <v>1.7</v>
      </c>
      <c r="CL166" s="18"/>
      <c r="CM166" s="18">
        <f>IF(ISNA(INDEX('annual Consensus'!$C$4:$AE$210,MATCH('per month Consensus'!$CE166,'annual Consensus'!$B$4:$B$210,0),MATCH('per month Consensus'!CM$4,'annual Consensus'!$C$3:$AE$3,0))),"",INDEX('annual Consensus'!$C$4:$AE$210,MATCH('per month Consensus'!$CE166,'annual Consensus'!$B$4:$B$210,0),MATCH('per month Consensus'!CM$4,'annual Consensus'!$C$3:$AE$3,0)))</f>
        <v>2.6820784380337188</v>
      </c>
      <c r="CN166" s="18">
        <f>IF(ISNA(INDEX('annual Consensus'!$C$4:$AE$210,MATCH('per month Consensus'!$CE166,'annual Consensus'!$B$4:$B$210,0),MATCH('per month Consensus'!CN$4,'annual Consensus'!$C$3:$AE$3,0))),"",INDEX('annual Consensus'!$C$4:$AE$210,MATCH('per month Consensus'!$CE166,'annual Consensus'!$B$4:$B$210,0),MATCH('per month Consensus'!CN$4,'annual Consensus'!$C$3:$AE$3,0)))</f>
        <v>1.8119151852578912</v>
      </c>
      <c r="CO166" s="18">
        <f>IF(ISNA(INDEX('annual Consensus'!$C$4:$AE$210,MATCH('per month Consensus'!$CE166,'annual Consensus'!$B$4:$B$210,0),MATCH('per month Consensus'!CO$4,'annual Consensus'!$C$3:$AE$3,0))),"",INDEX('annual Consensus'!$C$4:$AE$210,MATCH('per month Consensus'!$CE166,'annual Consensus'!$B$4:$B$210,0),MATCH('per month Consensus'!CO$4,'annual Consensus'!$C$3:$AE$3,0)))</f>
        <v>0</v>
      </c>
      <c r="CP166" s="18">
        <f>IF(ISNA(INDEX('annual Consensus'!$C$4:$AE$210,MATCH('per month Consensus'!$CE166,'annual Consensus'!$B$4:$B$210,0),MATCH('per month Consensus'!CP$4,'annual Consensus'!$C$3:$AE$3,0))),"",INDEX('annual Consensus'!$C$4:$AE$210,MATCH('per month Consensus'!$CE166,'annual Consensus'!$B$4:$B$210,0),MATCH('per month Consensus'!CP$4,'annual Consensus'!$C$3:$AE$3,0)))</f>
        <v>0</v>
      </c>
      <c r="CQ166" s="18">
        <f>IF(ISNA(INDEX('annual Consensus'!$C$4:$AE$210,MATCH('per month Consensus'!$CE166,'annual Consensus'!$B$4:$B$210,0),MATCH('per month Consensus'!CQ$4,'annual Consensus'!$C$3:$AE$3,0))),"",INDEX('annual Consensus'!$C$4:$AE$210,MATCH('per month Consensus'!$CE166,'annual Consensus'!$B$4:$B$210,0),MATCH('per month Consensus'!CQ$4,'annual Consensus'!$C$3:$AE$3,0)))</f>
        <v>0</v>
      </c>
      <c r="CR166" s="18">
        <f>IF(ISNA(INDEX('annual Consensus'!$C$4:$AE$210,MATCH('per month Consensus'!$CE166,'annual Consensus'!$B$4:$B$210,0),MATCH('per month Consensus'!CR$4,'annual Consensus'!$C$3:$AE$3,0))),"",INDEX('annual Consensus'!$C$4:$AE$210,MATCH('per month Consensus'!$CE166,'annual Consensus'!$B$4:$B$210,0),MATCH('per month Consensus'!CR$4,'annual Consensus'!$C$3:$AE$3,0)))</f>
        <v>0</v>
      </c>
      <c r="CS166" s="18">
        <f>IF(ISNA(INDEX('annual Consensus'!$C$4:$AE$210,MATCH('per month Consensus'!$CE166,'annual Consensus'!$B$4:$B$210,0),MATCH('per month Consensus'!CS$4,'annual Consensus'!$C$3:$AE$3,0))),"",INDEX('annual Consensus'!$C$4:$AE$210,MATCH('per month Consensus'!$CE166,'annual Consensus'!$B$4:$B$210,0),MATCH('per month Consensus'!CS$4,'annual Consensus'!$C$3:$AE$3,0)))</f>
        <v>0</v>
      </c>
      <c r="CT166" s="18">
        <f>IF(ISNA(INDEX('annual Consensus'!$C$4:$AE$210,MATCH('per month Consensus'!$CE166,'annual Consensus'!$B$4:$B$210,0),MATCH('per month Consensus'!CT$4,'annual Consensus'!$C$3:$AE$3,0))),"",INDEX('annual Consensus'!$C$4:$AE$210,MATCH('per month Consensus'!$CE166,'annual Consensus'!$B$4:$B$210,0),MATCH('per month Consensus'!CT$4,'annual Consensus'!$C$3:$AE$3,0)))</f>
        <v>0</v>
      </c>
      <c r="CU166" s="18">
        <f>IF(ISNA(INDEX('annual Consensus'!$C$4:$AE$210,MATCH('per month Consensus'!$CE166,'annual Consensus'!$B$4:$B$210,0),MATCH('per month Consensus'!CU$4,'annual Consensus'!$C$3:$AE$3,0))),"",INDEX('annual Consensus'!$C$4:$AE$210,MATCH('per month Consensus'!$CE166,'annual Consensus'!$B$4:$B$210,0),MATCH('per month Consensus'!CU$4,'annual Consensus'!$C$3:$AE$3,0)))</f>
        <v>0</v>
      </c>
      <c r="CV166" s="18">
        <f>IF(ISNA(INDEX('annual Consensus'!$C$4:$AE$210,MATCH('per month Consensus'!$CE166,'annual Consensus'!$B$4:$B$210,0),MATCH('per month Consensus'!CV$4,'annual Consensus'!$C$3:$AE$3,0))),"",INDEX('annual Consensus'!$C$4:$AE$210,MATCH('per month Consensus'!$CE166,'annual Consensus'!$B$4:$B$210,0),MATCH('per month Consensus'!CV$4,'annual Consensus'!$C$3:$AE$3,0)))</f>
        <v>0</v>
      </c>
      <c r="CW166" s="18">
        <f>IF(ISNA(INDEX('annual Consensus'!$C$4:$AE$210,MATCH('per month Consensus'!$CE166,'annual Consensus'!$B$4:$B$210,0),MATCH('per month Consensus'!CW$4,'annual Consensus'!$C$3:$AE$3,0))),"",INDEX('annual Consensus'!$C$4:$AE$210,MATCH('per month Consensus'!$CE166,'annual Consensus'!$B$4:$B$210,0),MATCH('per month Consensus'!CW$4,'annual Consensus'!$C$3:$AE$3,0)))</f>
        <v>0</v>
      </c>
      <c r="CX166" s="18">
        <f>IF(ISNA(INDEX('annual Consensus'!$C$4:$AE$210,MATCH('per month Consensus'!$CE166,'annual Consensus'!$B$4:$B$210,0),MATCH('per month Consensus'!CX$4,'annual Consensus'!$C$3:$AE$3,0))),"",INDEX('annual Consensus'!$C$4:$AE$210,MATCH('per month Consensus'!$CE166,'annual Consensus'!$B$4:$B$210,0),MATCH('per month Consensus'!CX$4,'annual Consensus'!$C$3:$AE$3,0)))</f>
        <v>0</v>
      </c>
      <c r="CY166" s="18">
        <f>IF(ISNA(INDEX('annual Consensus'!$C$4:$AE$210,MATCH('per month Consensus'!$CE166,'annual Consensus'!$B$4:$B$210,0),MATCH('per month Consensus'!CY$4,'annual Consensus'!$C$3:$AE$3,0))),"",INDEX('annual Consensus'!$C$4:$AE$210,MATCH('per month Consensus'!$CE166,'annual Consensus'!$B$4:$B$210,0),MATCH('per month Consensus'!CY$4,'annual Consensus'!$C$3:$AE$3,0)))</f>
        <v>0</v>
      </c>
      <c r="CZ166" s="18">
        <f>IF(ISNA(INDEX('annual Consensus'!$C$4:$AE$210,MATCH('per month Consensus'!$CE166,'annual Consensus'!$B$4:$B$210,0),MATCH('per month Consensus'!CZ$4,'annual Consensus'!$C$3:$AE$3,0))),"",INDEX('annual Consensus'!$C$4:$AE$210,MATCH('per month Consensus'!$CE166,'annual Consensus'!$B$4:$B$210,0),MATCH('per month Consensus'!CZ$4,'annual Consensus'!$C$3:$AE$3,0)))</f>
        <v>0</v>
      </c>
      <c r="DA166" s="18">
        <f>IF(ISNA(INDEX('annual Consensus'!$C$4:$AE$210,MATCH('per month Consensus'!$CE166,'annual Consensus'!$B$4:$B$210,0),MATCH('per month Consensus'!DA$4,'annual Consensus'!$C$3:$AE$3,0))),"",INDEX('annual Consensus'!$C$4:$AE$210,MATCH('per month Consensus'!$CE166,'annual Consensus'!$B$4:$B$210,0),MATCH('per month Consensus'!DA$4,'annual Consensus'!$C$3:$AE$3,0)))</f>
        <v>0</v>
      </c>
      <c r="DB166" s="18">
        <f>IF(ISNA(INDEX('annual Consensus'!$C$4:$AE$210,MATCH('per month Consensus'!$CE166,'annual Consensus'!$B$4:$B$210,0),MATCH('per month Consensus'!DB$4,'annual Consensus'!$C$3:$AE$3,0))),"",INDEX('annual Consensus'!$C$4:$AE$210,MATCH('per month Consensus'!$CE166,'annual Consensus'!$B$4:$B$210,0),MATCH('per month Consensus'!DB$4,'annual Consensus'!$C$3:$AE$3,0)))</f>
        <v>0</v>
      </c>
      <c r="DC166" s="18">
        <f>IF(ISNA(INDEX('annual Consensus'!$C$4:$AE$210,MATCH('per month Consensus'!$CE166,'annual Consensus'!$B$4:$B$210,0),MATCH('per month Consensus'!DC$4,'annual Consensus'!$C$3:$AE$3,0))),"",INDEX('annual Consensus'!$C$4:$AE$210,MATCH('per month Consensus'!$CE166,'annual Consensus'!$B$4:$B$210,0),MATCH('per month Consensus'!DC$4,'annual Consensus'!$C$3:$AE$3,0)))</f>
        <v>0</v>
      </c>
      <c r="DD166" s="18">
        <f>IF(ISNA(INDEX('annual Consensus'!$C$4:$AE$210,MATCH('per month Consensus'!$CE166,'annual Consensus'!$B$4:$B$210,0),MATCH('per month Consensus'!DD$4,'annual Consensus'!$C$3:$AE$3,0))),"",INDEX('annual Consensus'!$C$4:$AE$210,MATCH('per month Consensus'!$CE166,'annual Consensus'!$B$4:$B$210,0),MATCH('per month Consensus'!DD$4,'annual Consensus'!$C$3:$AE$3,0)))</f>
        <v>0</v>
      </c>
      <c r="DE166" s="18">
        <f>IF(ISNA(INDEX('annual Consensus'!$C$4:$AE$210,MATCH('per month Consensus'!$CE166,'annual Consensus'!$B$4:$B$210,0),MATCH('per month Consensus'!DE$4,'annual Consensus'!$C$3:$AE$3,0))),"",INDEX('annual Consensus'!$C$4:$AE$210,MATCH('per month Consensus'!$CE166,'annual Consensus'!$B$4:$B$210,0),MATCH('per month Consensus'!DE$4,'annual Consensus'!$C$3:$AE$3,0)))</f>
        <v>0</v>
      </c>
      <c r="DF166" s="18">
        <f>IF(ISNA(INDEX('annual Consensus'!$C$4:$AE$210,MATCH('per month Consensus'!$CE166,'annual Consensus'!$B$4:$B$210,0),MATCH('per month Consensus'!DF$4,'annual Consensus'!$C$3:$AE$3,0))),"",INDEX('annual Consensus'!$C$4:$AE$210,MATCH('per month Consensus'!$CE166,'annual Consensus'!$B$4:$B$210,0),MATCH('per month Consensus'!DF$4,'annual Consensus'!$C$3:$AE$3,0)))</f>
        <v>0</v>
      </c>
      <c r="DG166" s="18">
        <f>IF(ISNA(INDEX('annual Consensus'!$C$4:$AE$210,MATCH('per month Consensus'!$CE166,'annual Consensus'!$B$4:$B$210,0),MATCH('per month Consensus'!DG$4,'annual Consensus'!$C$3:$AE$3,0))),"",INDEX('annual Consensus'!$C$4:$AE$210,MATCH('per month Consensus'!$CE166,'annual Consensus'!$B$4:$B$210,0),MATCH('per month Consensus'!DG$4,'annual Consensus'!$C$3:$AE$3,0)))</f>
        <v>0</v>
      </c>
      <c r="DH166" s="18">
        <f>IF(ISNA(INDEX('annual Consensus'!$C$4:$AE$210,MATCH('per month Consensus'!$CE166,'annual Consensus'!$B$4:$B$210,0),MATCH('per month Consensus'!DH$4,'annual Consensus'!$C$3:$AE$3,0))),"",INDEX('annual Consensus'!$C$4:$AE$210,MATCH('per month Consensus'!$CE166,'annual Consensus'!$B$4:$B$210,0),MATCH('per month Consensus'!DH$4,'annual Consensus'!$C$3:$AE$3,0)))</f>
        <v>0</v>
      </c>
      <c r="DI166" s="18">
        <f>IF(ISNA(INDEX('annual Consensus'!$C$4:$AE$210,MATCH('per month Consensus'!$CE166,'annual Consensus'!$B$4:$B$210,0),MATCH('per month Consensus'!DI$4,'annual Consensus'!$C$3:$AE$3,0))),"",INDEX('annual Consensus'!$C$4:$AE$210,MATCH('per month Consensus'!$CE166,'annual Consensus'!$B$4:$B$210,0),MATCH('per month Consensus'!DI$4,'annual Consensus'!$C$3:$AE$3,0)))</f>
        <v>0</v>
      </c>
      <c r="DJ166" s="18">
        <f>IF(ISNA(INDEX('annual Consensus'!$C$4:$AE$210,MATCH('per month Consensus'!$CE166,'annual Consensus'!$B$4:$B$210,0),MATCH('per month Consensus'!DJ$4,'annual Consensus'!$C$3:$AE$3,0))),"",INDEX('annual Consensus'!$C$4:$AE$210,MATCH('per month Consensus'!$CE166,'annual Consensus'!$B$4:$B$210,0),MATCH('per month Consensus'!DJ$4,'annual Consensus'!$C$3:$AE$3,0)))</f>
        <v>0</v>
      </c>
      <c r="DK166" s="18">
        <f>IF(ISNA(INDEX('annual Consensus'!$C$4:$AE$210,MATCH('per month Consensus'!$CE166,'annual Consensus'!$B$4:$B$210,0),MATCH('per month Consensus'!DK$4,'annual Consensus'!$C$3:$AE$3,0))),"",INDEX('annual Consensus'!$C$4:$AE$210,MATCH('per month Consensus'!$CE166,'annual Consensus'!$B$4:$B$210,0),MATCH('per month Consensus'!DK$4,'annual Consensus'!$C$3:$AE$3,0)))</f>
        <v>0</v>
      </c>
      <c r="DL166" s="18">
        <f>IF(ISNA(INDEX('annual Consensus'!$C$4:$AE$210,MATCH('per month Consensus'!$CE166,'annual Consensus'!$B$4:$B$210,0),MATCH('per month Consensus'!DL$4,'annual Consensus'!$C$3:$AE$3,0))),"",INDEX('annual Consensus'!$C$4:$AE$210,MATCH('per month Consensus'!$CE166,'annual Consensus'!$B$4:$B$210,0),MATCH('per month Consensus'!DL$4,'annual Consensus'!$C$3:$AE$3,0)))</f>
        <v>0</v>
      </c>
      <c r="DM166" s="18">
        <f>IF(ISNA(INDEX('annual Consensus'!$C$4:$AE$210,MATCH('per month Consensus'!$CE166,'annual Consensus'!$B$4:$B$210,0),MATCH('per month Consensus'!DM$4,'annual Consensus'!$C$3:$AE$3,0))),"",INDEX('annual Consensus'!$C$4:$AE$210,MATCH('per month Consensus'!$CE166,'annual Consensus'!$B$4:$B$210,0),MATCH('per month Consensus'!DM$4,'annual Consensus'!$C$3:$AE$3,0)))</f>
        <v>0</v>
      </c>
      <c r="DN166" s="18">
        <f>IF(ISNA(INDEX('annual Consensus'!$C$4:$AE$210,MATCH('per month Consensus'!$CE166,'annual Consensus'!$B$4:$B$210,0),MATCH('per month Consensus'!DN$4,'annual Consensus'!$C$3:$AE$3,0))),"",INDEX('annual Consensus'!$C$4:$AE$210,MATCH('per month Consensus'!$CE166,'annual Consensus'!$B$4:$B$210,0),MATCH('per month Consensus'!DN$4,'annual Consensus'!$C$3:$AE$3,0)))</f>
        <v>0</v>
      </c>
      <c r="DO166" s="18">
        <f>IF(ISNA(INDEX('annual Consensus'!$C$4:$AE$210,MATCH('per month Consensus'!$CE166,'annual Consensus'!$B$4:$B$210,0),MATCH('per month Consensus'!DO$4,'annual Consensus'!$C$3:$AE$3,0))),"",INDEX('annual Consensus'!$C$4:$AE$210,MATCH('per month Consensus'!$CE166,'annual Consensus'!$B$4:$B$210,0),MATCH('per month Consensus'!DO$4,'annual Consensus'!$C$3:$AE$3,0)))</f>
        <v>0</v>
      </c>
      <c r="DR166" s="18">
        <f t="shared" si="70"/>
        <v>2.6820784380337188</v>
      </c>
      <c r="DS166" s="18">
        <f t="shared" si="71"/>
        <v>1.8119151852578912</v>
      </c>
      <c r="DT166" s="18" t="str">
        <f t="shared" si="72"/>
        <v/>
      </c>
      <c r="DU166" s="18" t="str">
        <f t="shared" si="73"/>
        <v/>
      </c>
      <c r="DV166" s="18" t="str">
        <f t="shared" si="74"/>
        <v/>
      </c>
      <c r="DW166" s="18" t="str">
        <f t="shared" si="75"/>
        <v/>
      </c>
      <c r="DX166" s="18" t="str">
        <f t="shared" si="76"/>
        <v/>
      </c>
      <c r="DY166" s="18" t="str">
        <f t="shared" si="77"/>
        <v/>
      </c>
      <c r="DZ166" s="18" t="str">
        <f t="shared" si="78"/>
        <v/>
      </c>
      <c r="EA166" s="18" t="str">
        <f t="shared" si="79"/>
        <v/>
      </c>
      <c r="EB166" s="18" t="str">
        <f t="shared" si="80"/>
        <v/>
      </c>
      <c r="EC166" s="18" t="str">
        <f t="shared" si="81"/>
        <v/>
      </c>
      <c r="ED166" s="18" t="str">
        <f t="shared" si="82"/>
        <v/>
      </c>
      <c r="EE166" s="18" t="str">
        <f t="shared" si="83"/>
        <v/>
      </c>
      <c r="EF166" s="18" t="str">
        <f t="shared" si="84"/>
        <v/>
      </c>
      <c r="EG166" s="18" t="str">
        <f t="shared" si="85"/>
        <v/>
      </c>
      <c r="EH166" s="18" t="str">
        <f t="shared" si="86"/>
        <v/>
      </c>
      <c r="EI166" s="18" t="str">
        <f t="shared" si="87"/>
        <v/>
      </c>
      <c r="EJ166" s="18" t="str">
        <f t="shared" si="88"/>
        <v/>
      </c>
      <c r="EK166" s="18" t="str">
        <f t="shared" si="89"/>
        <v/>
      </c>
      <c r="EL166" s="18" t="str">
        <f t="shared" si="90"/>
        <v/>
      </c>
      <c r="EM166" s="18" t="str">
        <f t="shared" si="91"/>
        <v/>
      </c>
      <c r="EN166" s="18" t="str">
        <f t="shared" si="92"/>
        <v/>
      </c>
      <c r="EO166" s="18" t="str">
        <f t="shared" si="93"/>
        <v/>
      </c>
      <c r="EP166" s="18" t="str">
        <f t="shared" si="94"/>
        <v/>
      </c>
      <c r="EQ166" s="18" t="str">
        <f t="shared" si="95"/>
        <v/>
      </c>
      <c r="ER166" s="18" t="str">
        <f t="shared" si="96"/>
        <v/>
      </c>
      <c r="ES166" s="18" t="str">
        <f t="shared" si="97"/>
        <v/>
      </c>
      <c r="ET166" s="18" t="str">
        <f t="shared" si="98"/>
        <v/>
      </c>
      <c r="EV166" s="86">
        <v>40878</v>
      </c>
      <c r="EW166" s="57" t="str">
        <f>IF(ISNA(VLOOKUP('per month Consensus'!$EV166,'5y averages Consensus'!$AG$9:$AK$36,'per month Consensus'!EW$2,FALSE)),"",VLOOKUP('per month Consensus'!$EV166,'5y averages Consensus'!$AG$9:$AK$36,'per month Consensus'!EW$2,FALSE))</f>
        <v/>
      </c>
      <c r="EX166" s="58" t="str">
        <f>IF(ISNA(VLOOKUP('per month Consensus'!$EV166,'5y averages Consensus'!$AG$9:$AK$36,'per month Consensus'!EX$2,FALSE)),"",VLOOKUP('per month Consensus'!$EV166,'5y averages Consensus'!$AG$9:$AK$36,'per month Consensus'!EX$2,FALSE))</f>
        <v/>
      </c>
      <c r="EY166" s="58" t="str">
        <f>IF(ISNA(VLOOKUP('per month Consensus'!$EV166,'5y averages Consensus'!$AG$9:$AK$36,'per month Consensus'!EY$2,FALSE)),"",VLOOKUP('per month Consensus'!$EV166,'5y averages Consensus'!$AG$9:$AK$36,'per month Consensus'!EY$2,FALSE))</f>
        <v/>
      </c>
      <c r="EZ166" s="59" t="str">
        <f>IF(ISNA(VLOOKUP('per month Consensus'!$EV166,'5y averages Consensus'!$AG$9:$AK$36,'per month Consensus'!EZ$2,FALSE)),"",VLOOKUP('per month Consensus'!$EV166,'5y averages Consensus'!$AG$9:$AK$36,'per month Consensus'!EZ$2,FALSE))</f>
        <v/>
      </c>
      <c r="FB166" s="53" t="str">
        <f t="shared" si="99"/>
        <v/>
      </c>
      <c r="FC166" s="18" t="str">
        <f t="shared" si="100"/>
        <v/>
      </c>
      <c r="FD166" s="18" t="str">
        <f t="shared" si="101"/>
        <v/>
      </c>
      <c r="FE166" s="18" t="str">
        <f t="shared" si="102"/>
        <v/>
      </c>
    </row>
    <row r="167" spans="2:161" x14ac:dyDescent="0.25">
      <c r="B167" s="22">
        <v>38961</v>
      </c>
      <c r="C167" s="18">
        <f>VLOOKUP($B167,'Data Consensus annual'!$BH$9:$BN$215,'per month Consensus'!C$1,FALSE)</f>
        <v>2.2997175851256491</v>
      </c>
      <c r="D167" s="18">
        <f>VLOOKUP($B167,'Data Consensus annual'!$BH$9:$BN$215,'per month Consensus'!D$1,FALSE)</f>
        <v>2.210926479222576</v>
      </c>
      <c r="E167" s="18" t="str">
        <f>VLOOKUP($B167,'Data Consensus annual'!$BH$9:$BN$215,'per month Consensus'!E$1)</f>
        <v/>
      </c>
      <c r="F167" s="18">
        <f>VLOOKUP($B167,'quarters Consensus'!$FV$9:$GC$60,'per month Consensus'!J$1,FALSE)</f>
        <v>2.2000000000000002</v>
      </c>
      <c r="G167" s="18">
        <f>VLOOKUP($B167,'quarters Consensus'!$FV$9:$GC$60,'per month Consensus'!K$1,FALSE)</f>
        <v>2.5</v>
      </c>
      <c r="H167" s="18">
        <f>VLOOKUP($B167,'quarters Consensus'!$FV$9:$GC$60,'per month Consensus'!L$1,FALSE)</f>
        <v>2.2000000000000002</v>
      </c>
      <c r="I167" s="18">
        <f>VLOOKUP($B167,'quarters Consensus'!$FV$9:$GC$60,'per month Consensus'!M$1,FALSE)</f>
        <v>2.1</v>
      </c>
      <c r="J167" s="18">
        <f>VLOOKUP($B167,'quarters Consensus'!$FV$9:$GC$60,'per month Consensus'!N$1,FALSE)</f>
        <v>2.1</v>
      </c>
      <c r="K167" s="18">
        <f>VLOOKUP($B167,'quarters Consensus'!$FV$9:$GC$60,'per month Consensus'!O$1,FALSE)</f>
        <v>1.7</v>
      </c>
      <c r="L167" s="18">
        <f>VLOOKUP($B167,'quarters Consensus'!$FV$9:$GC$60,'per month Consensus'!P$1,FALSE)</f>
        <v>1.7</v>
      </c>
      <c r="CE167" s="14">
        <v>40909</v>
      </c>
      <c r="CF167" s="18" t="str">
        <f>IF(ISNA(VLOOKUP($CE167,'quarters Consensus'!$FV$9:$GC$60,'per month Consensus'!J$1,FALSE)),"",VLOOKUP($CE167,'quarters Consensus'!$FV$9:$GC$60,'per month Consensus'!J$1,FALSE))</f>
        <v/>
      </c>
      <c r="CG167" s="18" t="str">
        <f>IF(ISNA(VLOOKUP($CE167,'quarters Consensus'!$FV$9:$GC$60,'per month Consensus'!K$1,FALSE)),"",VLOOKUP($CE167,'quarters Consensus'!$FV$9:$GC$60,'per month Consensus'!K$1,FALSE))</f>
        <v/>
      </c>
      <c r="CH167" s="18" t="str">
        <f>IF(ISNA(VLOOKUP($CE167,'quarters Consensus'!$FV$9:$GC$60,'per month Consensus'!L$1,FALSE)),"",VLOOKUP($CE167,'quarters Consensus'!$FV$9:$GC$60,'per month Consensus'!L$1,FALSE))</f>
        <v/>
      </c>
      <c r="CI167" s="18" t="str">
        <f>IF(ISNA(VLOOKUP($CE167,'quarters Consensus'!$FV$9:$GC$60,'per month Consensus'!M$1,FALSE)),"",VLOOKUP($CE167,'quarters Consensus'!$FV$9:$GC$60,'per month Consensus'!M$1,FALSE))</f>
        <v/>
      </c>
      <c r="CJ167" s="18" t="str">
        <f>IF(ISNA(VLOOKUP($CE167,'quarters Consensus'!$FV$9:$GC$60,'per month Consensus'!N$1,FALSE)),"",VLOOKUP($CE167,'quarters Consensus'!$FV$9:$GC$60,'per month Consensus'!N$1,FALSE))</f>
        <v/>
      </c>
      <c r="CK167" s="18" t="str">
        <f>IF(ISNA(VLOOKUP($CE167,'quarters Consensus'!$FV$9:$GC$60,'per month Consensus'!O$1,FALSE)),"",VLOOKUP($CE167,'quarters Consensus'!$FV$9:$GC$60,'per month Consensus'!O$1,FALSE))</f>
        <v/>
      </c>
      <c r="CL167" s="18" t="str">
        <f>IF(ISNA(VLOOKUP($CE167,'quarters Consensus'!$FV$9:$GC$60,'per month Consensus'!P$1,FALSE)),"",VLOOKUP($CE167,'quarters Consensus'!$FV$9:$GC$60,'per month Consensus'!P$1,FALSE))</f>
        <v/>
      </c>
      <c r="CM167" s="18">
        <f>IF(ISNA(INDEX('annual Consensus'!$C$4:$AE$210,MATCH('per month Consensus'!$CE167,'annual Consensus'!$B$4:$B$210,0),MATCH('per month Consensus'!CM$4,'annual Consensus'!$C$3:$AE$3,0))),"",INDEX('annual Consensus'!$C$4:$AE$210,MATCH('per month Consensus'!$CE167,'annual Consensus'!$B$4:$B$210,0),MATCH('per month Consensus'!CM$4,'annual Consensus'!$C$3:$AE$3,0)))</f>
        <v>1.8583362231110649</v>
      </c>
      <c r="CN167" s="18">
        <f>IF(ISNA(INDEX('annual Consensus'!$C$4:$AE$210,MATCH('per month Consensus'!$CE167,'annual Consensus'!$B$4:$B$210,0),MATCH('per month Consensus'!CN$4,'annual Consensus'!$C$3:$AE$3,0))),"",INDEX('annual Consensus'!$C$4:$AE$210,MATCH('per month Consensus'!$CE167,'annual Consensus'!$B$4:$B$210,0),MATCH('per month Consensus'!CN$4,'annual Consensus'!$C$3:$AE$3,0)))</f>
        <v>0</v>
      </c>
      <c r="CO167" s="18">
        <f>IF(ISNA(INDEX('annual Consensus'!$C$4:$AE$210,MATCH('per month Consensus'!$CE167,'annual Consensus'!$B$4:$B$210,0),MATCH('per month Consensus'!CO$4,'annual Consensus'!$C$3:$AE$3,0))),"",INDEX('annual Consensus'!$C$4:$AE$210,MATCH('per month Consensus'!$CE167,'annual Consensus'!$B$4:$B$210,0),MATCH('per month Consensus'!CO$4,'annual Consensus'!$C$3:$AE$3,0)))</f>
        <v>0</v>
      </c>
      <c r="CP167" s="18">
        <f>IF(ISNA(INDEX('annual Consensus'!$C$4:$AE$210,MATCH('per month Consensus'!$CE167,'annual Consensus'!$B$4:$B$210,0),MATCH('per month Consensus'!CP$4,'annual Consensus'!$C$3:$AE$3,0))),"",INDEX('annual Consensus'!$C$4:$AE$210,MATCH('per month Consensus'!$CE167,'annual Consensus'!$B$4:$B$210,0),MATCH('per month Consensus'!CP$4,'annual Consensus'!$C$3:$AE$3,0)))</f>
        <v>0</v>
      </c>
      <c r="CQ167" s="18">
        <f>IF(ISNA(INDEX('annual Consensus'!$C$4:$AE$210,MATCH('per month Consensus'!$CE167,'annual Consensus'!$B$4:$B$210,0),MATCH('per month Consensus'!CQ$4,'annual Consensus'!$C$3:$AE$3,0))),"",INDEX('annual Consensus'!$C$4:$AE$210,MATCH('per month Consensus'!$CE167,'annual Consensus'!$B$4:$B$210,0),MATCH('per month Consensus'!CQ$4,'annual Consensus'!$C$3:$AE$3,0)))</f>
        <v>0</v>
      </c>
      <c r="CR167" s="18">
        <f>IF(ISNA(INDEX('annual Consensus'!$C$4:$AE$210,MATCH('per month Consensus'!$CE167,'annual Consensus'!$B$4:$B$210,0),MATCH('per month Consensus'!CR$4,'annual Consensus'!$C$3:$AE$3,0))),"",INDEX('annual Consensus'!$C$4:$AE$210,MATCH('per month Consensus'!$CE167,'annual Consensus'!$B$4:$B$210,0),MATCH('per month Consensus'!CR$4,'annual Consensus'!$C$3:$AE$3,0)))</f>
        <v>0</v>
      </c>
      <c r="CS167" s="18">
        <f>IF(ISNA(INDEX('annual Consensus'!$C$4:$AE$210,MATCH('per month Consensus'!$CE167,'annual Consensus'!$B$4:$B$210,0),MATCH('per month Consensus'!CS$4,'annual Consensus'!$C$3:$AE$3,0))),"",INDEX('annual Consensus'!$C$4:$AE$210,MATCH('per month Consensus'!$CE167,'annual Consensus'!$B$4:$B$210,0),MATCH('per month Consensus'!CS$4,'annual Consensus'!$C$3:$AE$3,0)))</f>
        <v>0</v>
      </c>
      <c r="CT167" s="18">
        <f>IF(ISNA(INDEX('annual Consensus'!$C$4:$AE$210,MATCH('per month Consensus'!$CE167,'annual Consensus'!$B$4:$B$210,0),MATCH('per month Consensus'!CT$4,'annual Consensus'!$C$3:$AE$3,0))),"",INDEX('annual Consensus'!$C$4:$AE$210,MATCH('per month Consensus'!$CE167,'annual Consensus'!$B$4:$B$210,0),MATCH('per month Consensus'!CT$4,'annual Consensus'!$C$3:$AE$3,0)))</f>
        <v>0</v>
      </c>
      <c r="CU167" s="18">
        <f>IF(ISNA(INDEX('annual Consensus'!$C$4:$AE$210,MATCH('per month Consensus'!$CE167,'annual Consensus'!$B$4:$B$210,0),MATCH('per month Consensus'!CU$4,'annual Consensus'!$C$3:$AE$3,0))),"",INDEX('annual Consensus'!$C$4:$AE$210,MATCH('per month Consensus'!$CE167,'annual Consensus'!$B$4:$B$210,0),MATCH('per month Consensus'!CU$4,'annual Consensus'!$C$3:$AE$3,0)))</f>
        <v>0</v>
      </c>
      <c r="CV167" s="18">
        <f>IF(ISNA(INDEX('annual Consensus'!$C$4:$AE$210,MATCH('per month Consensus'!$CE167,'annual Consensus'!$B$4:$B$210,0),MATCH('per month Consensus'!CV$4,'annual Consensus'!$C$3:$AE$3,0))),"",INDEX('annual Consensus'!$C$4:$AE$210,MATCH('per month Consensus'!$CE167,'annual Consensus'!$B$4:$B$210,0),MATCH('per month Consensus'!CV$4,'annual Consensus'!$C$3:$AE$3,0)))</f>
        <v>0</v>
      </c>
      <c r="CW167" s="18">
        <f>IF(ISNA(INDEX('annual Consensus'!$C$4:$AE$210,MATCH('per month Consensus'!$CE167,'annual Consensus'!$B$4:$B$210,0),MATCH('per month Consensus'!CW$4,'annual Consensus'!$C$3:$AE$3,0))),"",INDEX('annual Consensus'!$C$4:$AE$210,MATCH('per month Consensus'!$CE167,'annual Consensus'!$B$4:$B$210,0),MATCH('per month Consensus'!CW$4,'annual Consensus'!$C$3:$AE$3,0)))</f>
        <v>0</v>
      </c>
      <c r="CX167" s="18">
        <f>IF(ISNA(INDEX('annual Consensus'!$C$4:$AE$210,MATCH('per month Consensus'!$CE167,'annual Consensus'!$B$4:$B$210,0),MATCH('per month Consensus'!CX$4,'annual Consensus'!$C$3:$AE$3,0))),"",INDEX('annual Consensus'!$C$4:$AE$210,MATCH('per month Consensus'!$CE167,'annual Consensus'!$B$4:$B$210,0),MATCH('per month Consensus'!CX$4,'annual Consensus'!$C$3:$AE$3,0)))</f>
        <v>0</v>
      </c>
      <c r="CY167" s="18">
        <f>IF(ISNA(INDEX('annual Consensus'!$C$4:$AE$210,MATCH('per month Consensus'!$CE167,'annual Consensus'!$B$4:$B$210,0),MATCH('per month Consensus'!CY$4,'annual Consensus'!$C$3:$AE$3,0))),"",INDEX('annual Consensus'!$C$4:$AE$210,MATCH('per month Consensus'!$CE167,'annual Consensus'!$B$4:$B$210,0),MATCH('per month Consensus'!CY$4,'annual Consensus'!$C$3:$AE$3,0)))</f>
        <v>1.6516437880933463</v>
      </c>
      <c r="CZ167" s="18">
        <f>IF(ISNA(INDEX('annual Consensus'!$C$4:$AE$210,MATCH('per month Consensus'!$CE167,'annual Consensus'!$B$4:$B$210,0),MATCH('per month Consensus'!CZ$4,'annual Consensus'!$C$3:$AE$3,0))),"",INDEX('annual Consensus'!$C$4:$AE$210,MATCH('per month Consensus'!$CE167,'annual Consensus'!$B$4:$B$210,0),MATCH('per month Consensus'!CZ$4,'annual Consensus'!$C$3:$AE$3,0)))</f>
        <v>0</v>
      </c>
      <c r="DA167" s="18">
        <f>IF(ISNA(INDEX('annual Consensus'!$C$4:$AE$210,MATCH('per month Consensus'!$CE167,'annual Consensus'!$B$4:$B$210,0),MATCH('per month Consensus'!DA$4,'annual Consensus'!$C$3:$AE$3,0))),"",INDEX('annual Consensus'!$C$4:$AE$210,MATCH('per month Consensus'!$CE167,'annual Consensus'!$B$4:$B$210,0),MATCH('per month Consensus'!DA$4,'annual Consensus'!$C$3:$AE$3,0)))</f>
        <v>0</v>
      </c>
      <c r="DB167" s="18">
        <f>IF(ISNA(INDEX('annual Consensus'!$C$4:$AE$210,MATCH('per month Consensus'!$CE167,'annual Consensus'!$B$4:$B$210,0),MATCH('per month Consensus'!DB$4,'annual Consensus'!$C$3:$AE$3,0))),"",INDEX('annual Consensus'!$C$4:$AE$210,MATCH('per month Consensus'!$CE167,'annual Consensus'!$B$4:$B$210,0),MATCH('per month Consensus'!DB$4,'annual Consensus'!$C$3:$AE$3,0)))</f>
        <v>0</v>
      </c>
      <c r="DC167" s="18" t="str">
        <f>IF(ISNA(INDEX('annual Consensus'!$C$4:$AE$210,MATCH('per month Consensus'!$CE167,'annual Consensus'!$B$4:$B$210,0),MATCH('per month Consensus'!DC$4,'annual Consensus'!$C$3:$AE$3,0))),"",INDEX('annual Consensus'!$C$4:$AE$210,MATCH('per month Consensus'!$CE167,'annual Consensus'!$B$4:$B$210,0),MATCH('per month Consensus'!DC$4,'annual Consensus'!$C$3:$AE$3,0)))</f>
        <v/>
      </c>
      <c r="DD167" s="18">
        <f>IF(ISNA(INDEX('annual Consensus'!$C$4:$AE$210,MATCH('per month Consensus'!$CE167,'annual Consensus'!$B$4:$B$210,0),MATCH('per month Consensus'!DD$4,'annual Consensus'!$C$3:$AE$3,0))),"",INDEX('annual Consensus'!$C$4:$AE$210,MATCH('per month Consensus'!$CE167,'annual Consensus'!$B$4:$B$210,0),MATCH('per month Consensus'!DD$4,'annual Consensus'!$C$3:$AE$3,0)))</f>
        <v>0</v>
      </c>
      <c r="DE167" s="18">
        <f>IF(ISNA(INDEX('annual Consensus'!$C$4:$AE$210,MATCH('per month Consensus'!$CE167,'annual Consensus'!$B$4:$B$210,0),MATCH('per month Consensus'!DE$4,'annual Consensus'!$C$3:$AE$3,0))),"",INDEX('annual Consensus'!$C$4:$AE$210,MATCH('per month Consensus'!$CE167,'annual Consensus'!$B$4:$B$210,0),MATCH('per month Consensus'!DE$4,'annual Consensus'!$C$3:$AE$3,0)))</f>
        <v>0</v>
      </c>
      <c r="DF167" s="18">
        <f>IF(ISNA(INDEX('annual Consensus'!$C$4:$AE$210,MATCH('per month Consensus'!$CE167,'annual Consensus'!$B$4:$B$210,0),MATCH('per month Consensus'!DF$4,'annual Consensus'!$C$3:$AE$3,0))),"",INDEX('annual Consensus'!$C$4:$AE$210,MATCH('per month Consensus'!$CE167,'annual Consensus'!$B$4:$B$210,0),MATCH('per month Consensus'!DF$4,'annual Consensus'!$C$3:$AE$3,0)))</f>
        <v>0</v>
      </c>
      <c r="DG167" s="18" t="str">
        <f>IF(ISNA(INDEX('annual Consensus'!$C$4:$AE$210,MATCH('per month Consensus'!$CE167,'annual Consensus'!$B$4:$B$210,0),MATCH('per month Consensus'!DG$4,'annual Consensus'!$C$3:$AE$3,0))),"",INDEX('annual Consensus'!$C$4:$AE$210,MATCH('per month Consensus'!$CE167,'annual Consensus'!$B$4:$B$210,0),MATCH('per month Consensus'!DG$4,'annual Consensus'!$C$3:$AE$3,0)))</f>
        <v/>
      </c>
      <c r="DH167" s="18">
        <f>IF(ISNA(INDEX('annual Consensus'!$C$4:$AE$210,MATCH('per month Consensus'!$CE167,'annual Consensus'!$B$4:$B$210,0),MATCH('per month Consensus'!DH$4,'annual Consensus'!$C$3:$AE$3,0))),"",INDEX('annual Consensus'!$C$4:$AE$210,MATCH('per month Consensus'!$CE167,'annual Consensus'!$B$4:$B$210,0),MATCH('per month Consensus'!DH$4,'annual Consensus'!$C$3:$AE$3,0)))</f>
        <v>0</v>
      </c>
      <c r="DI167" s="18">
        <f>IF(ISNA(INDEX('annual Consensus'!$C$4:$AE$210,MATCH('per month Consensus'!$CE167,'annual Consensus'!$B$4:$B$210,0),MATCH('per month Consensus'!DI$4,'annual Consensus'!$C$3:$AE$3,0))),"",INDEX('annual Consensus'!$C$4:$AE$210,MATCH('per month Consensus'!$CE167,'annual Consensus'!$B$4:$B$210,0),MATCH('per month Consensus'!DI$4,'annual Consensus'!$C$3:$AE$3,0)))</f>
        <v>0</v>
      </c>
      <c r="DJ167" s="18">
        <f>IF(ISNA(INDEX('annual Consensus'!$C$4:$AE$210,MATCH('per month Consensus'!$CE167,'annual Consensus'!$B$4:$B$210,0),MATCH('per month Consensus'!DJ$4,'annual Consensus'!$C$3:$AE$3,0))),"",INDEX('annual Consensus'!$C$4:$AE$210,MATCH('per month Consensus'!$CE167,'annual Consensus'!$B$4:$B$210,0),MATCH('per month Consensus'!DJ$4,'annual Consensus'!$C$3:$AE$3,0)))</f>
        <v>0</v>
      </c>
      <c r="DK167" s="18" t="str">
        <f>IF(ISNA(INDEX('annual Consensus'!$C$4:$AE$210,MATCH('per month Consensus'!$CE167,'annual Consensus'!$B$4:$B$210,0),MATCH('per month Consensus'!DK$4,'annual Consensus'!$C$3:$AE$3,0))),"",INDEX('annual Consensus'!$C$4:$AE$210,MATCH('per month Consensus'!$CE167,'annual Consensus'!$B$4:$B$210,0),MATCH('per month Consensus'!DK$4,'annual Consensus'!$C$3:$AE$3,0)))</f>
        <v/>
      </c>
      <c r="DL167" s="18">
        <f>IF(ISNA(INDEX('annual Consensus'!$C$4:$AE$210,MATCH('per month Consensus'!$CE167,'annual Consensus'!$B$4:$B$210,0),MATCH('per month Consensus'!DL$4,'annual Consensus'!$C$3:$AE$3,0))),"",INDEX('annual Consensus'!$C$4:$AE$210,MATCH('per month Consensus'!$CE167,'annual Consensus'!$B$4:$B$210,0),MATCH('per month Consensus'!DL$4,'annual Consensus'!$C$3:$AE$3,0)))</f>
        <v>0</v>
      </c>
      <c r="DM167" s="18">
        <f>IF(ISNA(INDEX('annual Consensus'!$C$4:$AE$210,MATCH('per month Consensus'!$CE167,'annual Consensus'!$B$4:$B$210,0),MATCH('per month Consensus'!DM$4,'annual Consensus'!$C$3:$AE$3,0))),"",INDEX('annual Consensus'!$C$4:$AE$210,MATCH('per month Consensus'!$CE167,'annual Consensus'!$B$4:$B$210,0),MATCH('per month Consensus'!DM$4,'annual Consensus'!$C$3:$AE$3,0)))</f>
        <v>0</v>
      </c>
      <c r="DN167" s="18">
        <f>IF(ISNA(INDEX('annual Consensus'!$C$4:$AE$210,MATCH('per month Consensus'!$CE167,'annual Consensus'!$B$4:$B$210,0),MATCH('per month Consensus'!DN$4,'annual Consensus'!$C$3:$AE$3,0))),"",INDEX('annual Consensus'!$C$4:$AE$210,MATCH('per month Consensus'!$CE167,'annual Consensus'!$B$4:$B$210,0),MATCH('per month Consensus'!DN$4,'annual Consensus'!$C$3:$AE$3,0)))</f>
        <v>0</v>
      </c>
      <c r="DO167" s="18" t="str">
        <f>IF(ISNA(INDEX('annual Consensus'!$C$4:$AE$210,MATCH('per month Consensus'!$CE167,'annual Consensus'!$B$4:$B$210,0),MATCH('per month Consensus'!DO$4,'annual Consensus'!$C$3:$AE$3,0))),"",INDEX('annual Consensus'!$C$4:$AE$210,MATCH('per month Consensus'!$CE167,'annual Consensus'!$B$4:$B$210,0),MATCH('per month Consensus'!DO$4,'annual Consensus'!$C$3:$AE$3,0)))</f>
        <v/>
      </c>
      <c r="DR167" s="18">
        <f t="shared" si="70"/>
        <v>1.8583362231110649</v>
      </c>
      <c r="DS167" s="18" t="str">
        <f t="shared" si="71"/>
        <v/>
      </c>
      <c r="DT167" s="18" t="str">
        <f t="shared" si="72"/>
        <v/>
      </c>
      <c r="DU167" s="18" t="str">
        <f t="shared" si="73"/>
        <v/>
      </c>
      <c r="DV167" s="18" t="str">
        <f t="shared" si="74"/>
        <v/>
      </c>
      <c r="DW167" s="18" t="str">
        <f t="shared" si="75"/>
        <v/>
      </c>
      <c r="DX167" s="18" t="str">
        <f t="shared" si="76"/>
        <v/>
      </c>
      <c r="DY167" s="18" t="str">
        <f t="shared" si="77"/>
        <v/>
      </c>
      <c r="DZ167" s="18" t="str">
        <f t="shared" si="78"/>
        <v/>
      </c>
      <c r="EA167" s="18" t="str">
        <f t="shared" si="79"/>
        <v/>
      </c>
      <c r="EB167" s="18" t="str">
        <f t="shared" si="80"/>
        <v/>
      </c>
      <c r="EC167" s="18" t="str">
        <f t="shared" si="81"/>
        <v/>
      </c>
      <c r="ED167" s="18">
        <f t="shared" si="82"/>
        <v>1.6516437880933463</v>
      </c>
      <c r="EE167" s="18" t="str">
        <f t="shared" si="83"/>
        <v/>
      </c>
      <c r="EF167" s="18" t="str">
        <f t="shared" si="84"/>
        <v/>
      </c>
      <c r="EG167" s="18" t="str">
        <f t="shared" si="85"/>
        <v/>
      </c>
      <c r="EH167" s="18" t="str">
        <f t="shared" si="86"/>
        <v/>
      </c>
      <c r="EI167" s="18" t="str">
        <f t="shared" si="87"/>
        <v/>
      </c>
      <c r="EJ167" s="18" t="str">
        <f t="shared" si="88"/>
        <v/>
      </c>
      <c r="EK167" s="18" t="str">
        <f t="shared" si="89"/>
        <v/>
      </c>
      <c r="EL167" s="18" t="str">
        <f t="shared" si="90"/>
        <v/>
      </c>
      <c r="EM167" s="18" t="str">
        <f t="shared" si="91"/>
        <v/>
      </c>
      <c r="EN167" s="18" t="str">
        <f t="shared" si="92"/>
        <v/>
      </c>
      <c r="EO167" s="18" t="str">
        <f t="shared" si="93"/>
        <v/>
      </c>
      <c r="EP167" s="18" t="str">
        <f t="shared" si="94"/>
        <v/>
      </c>
      <c r="EQ167" s="18" t="str">
        <f t="shared" si="95"/>
        <v/>
      </c>
      <c r="ER167" s="18" t="str">
        <f t="shared" si="96"/>
        <v/>
      </c>
      <c r="ES167" s="18" t="str">
        <f t="shared" si="97"/>
        <v/>
      </c>
      <c r="ET167" s="18" t="str">
        <f t="shared" si="98"/>
        <v/>
      </c>
      <c r="EV167" s="86">
        <v>40909</v>
      </c>
      <c r="EW167" s="57" t="str">
        <f>IF(ISNA(VLOOKUP('per month Consensus'!$EV167,'5y averages Consensus'!$AG$9:$AK$36,'per month Consensus'!EW$2,FALSE)),"",VLOOKUP('per month Consensus'!$EV167,'5y averages Consensus'!$AG$9:$AK$36,'per month Consensus'!EW$2,FALSE))</f>
        <v/>
      </c>
      <c r="EX167" s="58" t="str">
        <f>IF(ISNA(VLOOKUP('per month Consensus'!$EV167,'5y averages Consensus'!$AG$9:$AK$36,'per month Consensus'!EX$2,FALSE)),"",VLOOKUP('per month Consensus'!$EV167,'5y averages Consensus'!$AG$9:$AK$36,'per month Consensus'!EX$2,FALSE))</f>
        <v/>
      </c>
      <c r="EY167" s="58" t="str">
        <f>IF(ISNA(VLOOKUP('per month Consensus'!$EV167,'5y averages Consensus'!$AG$9:$AK$36,'per month Consensus'!EY$2,FALSE)),"",VLOOKUP('per month Consensus'!$EV167,'5y averages Consensus'!$AG$9:$AK$36,'per month Consensus'!EY$2,FALSE))</f>
        <v/>
      </c>
      <c r="EZ167" s="59" t="str">
        <f>IF(ISNA(VLOOKUP('per month Consensus'!$EV167,'5y averages Consensus'!$AG$9:$AK$36,'per month Consensus'!EZ$2,FALSE)),"",VLOOKUP('per month Consensus'!$EV167,'5y averages Consensus'!$AG$9:$AK$36,'per month Consensus'!EZ$2,FALSE))</f>
        <v/>
      </c>
      <c r="FB167" s="53" t="str">
        <f t="shared" si="99"/>
        <v/>
      </c>
      <c r="FC167" s="18" t="str">
        <f t="shared" si="100"/>
        <v/>
      </c>
      <c r="FD167" s="18" t="str">
        <f t="shared" si="101"/>
        <v/>
      </c>
      <c r="FE167" s="18" t="str">
        <f t="shared" si="102"/>
        <v/>
      </c>
    </row>
    <row r="168" spans="2:161" x14ac:dyDescent="0.25">
      <c r="B168" s="22">
        <v>39326</v>
      </c>
      <c r="C168" s="18">
        <f>VLOOKUP($B168,'Data Consensus annual'!$BH$9:$BN$215,'per month Consensus'!C$1,FALSE)</f>
        <v>1.974478226889673</v>
      </c>
      <c r="D168" s="18">
        <f>VLOOKUP($B168,'Data Consensus annual'!$BH$9:$BN$215,'per month Consensus'!D$1,FALSE)</f>
        <v>1.9795824767011072</v>
      </c>
      <c r="E168" s="18" t="str">
        <f>VLOOKUP($B168,'Data Consensus annual'!$BH$9:$BN$215,'per month Consensus'!E$1)</f>
        <v/>
      </c>
      <c r="F168" s="18">
        <f>VLOOKUP($B168,'quarters Consensus'!$FV$9:$GC$60,'per month Consensus'!J$1,FALSE)</f>
        <v>2.2000000000000002</v>
      </c>
      <c r="G168" s="18">
        <f>VLOOKUP($B168,'quarters Consensus'!$FV$9:$GC$60,'per month Consensus'!K$1,FALSE)</f>
        <v>2.2000000000000002</v>
      </c>
      <c r="H168" s="18">
        <f>VLOOKUP($B168,'quarters Consensus'!$FV$9:$GC$60,'per month Consensus'!L$1,FALSE)</f>
        <v>1.9</v>
      </c>
      <c r="I168" s="18">
        <f>VLOOKUP($B168,'quarters Consensus'!$FV$9:$GC$60,'per month Consensus'!M$1,FALSE)</f>
        <v>1.9</v>
      </c>
      <c r="J168" s="18">
        <f>VLOOKUP($B168,'quarters Consensus'!$FV$9:$GC$60,'per month Consensus'!N$1,FALSE)</f>
        <v>1.9</v>
      </c>
      <c r="K168" s="18">
        <f>VLOOKUP($B168,'quarters Consensus'!$FV$9:$GC$60,'per month Consensus'!O$1,FALSE)</f>
        <v>1.9</v>
      </c>
      <c r="L168" s="18">
        <f>VLOOKUP($B168,'quarters Consensus'!$FV$9:$GC$60,'per month Consensus'!P$1,FALSE)</f>
        <v>2</v>
      </c>
      <c r="CE168" s="14">
        <v>40940</v>
      </c>
      <c r="CF168" s="18" t="str">
        <f>IF(ISNA(VLOOKUP($CE168,'quarters Consensus'!$FV$9:$GC$60,'per month Consensus'!J$1,FALSE)),"",VLOOKUP($CE168,'quarters Consensus'!$FV$9:$GC$60,'per month Consensus'!J$1,FALSE))</f>
        <v/>
      </c>
      <c r="CG168" s="18" t="str">
        <f>IF(ISNA(VLOOKUP($CE168,'quarters Consensus'!$FV$9:$GC$60,'per month Consensus'!K$1,FALSE)),"",VLOOKUP($CE168,'quarters Consensus'!$FV$9:$GC$60,'per month Consensus'!K$1,FALSE))</f>
        <v/>
      </c>
      <c r="CH168" s="18" t="str">
        <f>IF(ISNA(VLOOKUP($CE168,'quarters Consensus'!$FV$9:$GC$60,'per month Consensus'!L$1,FALSE)),"",VLOOKUP($CE168,'quarters Consensus'!$FV$9:$GC$60,'per month Consensus'!L$1,FALSE))</f>
        <v/>
      </c>
      <c r="CI168" s="18" t="str">
        <f>IF(ISNA(VLOOKUP($CE168,'quarters Consensus'!$FV$9:$GC$60,'per month Consensus'!M$1,FALSE)),"",VLOOKUP($CE168,'quarters Consensus'!$FV$9:$GC$60,'per month Consensus'!M$1,FALSE))</f>
        <v/>
      </c>
      <c r="CJ168" s="18" t="str">
        <f>IF(ISNA(VLOOKUP($CE168,'quarters Consensus'!$FV$9:$GC$60,'per month Consensus'!N$1,FALSE)),"",VLOOKUP($CE168,'quarters Consensus'!$FV$9:$GC$60,'per month Consensus'!N$1,FALSE))</f>
        <v/>
      </c>
      <c r="CK168" s="18" t="str">
        <f>IF(ISNA(VLOOKUP($CE168,'quarters Consensus'!$FV$9:$GC$60,'per month Consensus'!O$1,FALSE)),"",VLOOKUP($CE168,'quarters Consensus'!$FV$9:$GC$60,'per month Consensus'!O$1,FALSE))</f>
        <v/>
      </c>
      <c r="CL168" s="18" t="str">
        <f>IF(ISNA(VLOOKUP($CE168,'quarters Consensus'!$FV$9:$GC$60,'per month Consensus'!P$1,FALSE)),"",VLOOKUP($CE168,'quarters Consensus'!$FV$9:$GC$60,'per month Consensus'!P$1,FALSE))</f>
        <v/>
      </c>
      <c r="CM168" s="18">
        <f>IF(ISNA(INDEX('annual Consensus'!$C$4:$AE$210,MATCH('per month Consensus'!$CE168,'annual Consensus'!$B$4:$B$210,0),MATCH('per month Consensus'!CM$4,'annual Consensus'!$C$3:$AE$3,0))),"",INDEX('annual Consensus'!$C$4:$AE$210,MATCH('per month Consensus'!$CE168,'annual Consensus'!$B$4:$B$210,0),MATCH('per month Consensus'!CM$4,'annual Consensus'!$C$3:$AE$3,0)))</f>
        <v>1.9961869240033256</v>
      </c>
      <c r="CN168" s="18">
        <f>IF(ISNA(INDEX('annual Consensus'!$C$4:$AE$210,MATCH('per month Consensus'!$CE168,'annual Consensus'!$B$4:$B$210,0),MATCH('per month Consensus'!CN$4,'annual Consensus'!$C$3:$AE$3,0))),"",INDEX('annual Consensus'!$C$4:$AE$210,MATCH('per month Consensus'!$CE168,'annual Consensus'!$B$4:$B$210,0),MATCH('per month Consensus'!CN$4,'annual Consensus'!$C$3:$AE$3,0)))</f>
        <v>0</v>
      </c>
      <c r="CO168" s="18">
        <f>IF(ISNA(INDEX('annual Consensus'!$C$4:$AE$210,MATCH('per month Consensus'!$CE168,'annual Consensus'!$B$4:$B$210,0),MATCH('per month Consensus'!CO$4,'annual Consensus'!$C$3:$AE$3,0))),"",INDEX('annual Consensus'!$C$4:$AE$210,MATCH('per month Consensus'!$CE168,'annual Consensus'!$B$4:$B$210,0),MATCH('per month Consensus'!CO$4,'annual Consensus'!$C$3:$AE$3,0)))</f>
        <v>0</v>
      </c>
      <c r="CP168" s="18">
        <f>IF(ISNA(INDEX('annual Consensus'!$C$4:$AE$210,MATCH('per month Consensus'!$CE168,'annual Consensus'!$B$4:$B$210,0),MATCH('per month Consensus'!CP$4,'annual Consensus'!$C$3:$AE$3,0))),"",INDEX('annual Consensus'!$C$4:$AE$210,MATCH('per month Consensus'!$CE168,'annual Consensus'!$B$4:$B$210,0),MATCH('per month Consensus'!CP$4,'annual Consensus'!$C$3:$AE$3,0)))</f>
        <v>0</v>
      </c>
      <c r="CQ168" s="18">
        <f>IF(ISNA(INDEX('annual Consensus'!$C$4:$AE$210,MATCH('per month Consensus'!$CE168,'annual Consensus'!$B$4:$B$210,0),MATCH('per month Consensus'!CQ$4,'annual Consensus'!$C$3:$AE$3,0))),"",INDEX('annual Consensus'!$C$4:$AE$210,MATCH('per month Consensus'!$CE168,'annual Consensus'!$B$4:$B$210,0),MATCH('per month Consensus'!CQ$4,'annual Consensus'!$C$3:$AE$3,0)))</f>
        <v>0</v>
      </c>
      <c r="CR168" s="18">
        <f>IF(ISNA(INDEX('annual Consensus'!$C$4:$AE$210,MATCH('per month Consensus'!$CE168,'annual Consensus'!$B$4:$B$210,0),MATCH('per month Consensus'!CR$4,'annual Consensus'!$C$3:$AE$3,0))),"",INDEX('annual Consensus'!$C$4:$AE$210,MATCH('per month Consensus'!$CE168,'annual Consensus'!$B$4:$B$210,0),MATCH('per month Consensus'!CR$4,'annual Consensus'!$C$3:$AE$3,0)))</f>
        <v>0</v>
      </c>
      <c r="CS168" s="18">
        <f>IF(ISNA(INDEX('annual Consensus'!$C$4:$AE$210,MATCH('per month Consensus'!$CE168,'annual Consensus'!$B$4:$B$210,0),MATCH('per month Consensus'!CS$4,'annual Consensus'!$C$3:$AE$3,0))),"",INDEX('annual Consensus'!$C$4:$AE$210,MATCH('per month Consensus'!$CE168,'annual Consensus'!$B$4:$B$210,0),MATCH('per month Consensus'!CS$4,'annual Consensus'!$C$3:$AE$3,0)))</f>
        <v>0</v>
      </c>
      <c r="CT168" s="18">
        <f>IF(ISNA(INDEX('annual Consensus'!$C$4:$AE$210,MATCH('per month Consensus'!$CE168,'annual Consensus'!$B$4:$B$210,0),MATCH('per month Consensus'!CT$4,'annual Consensus'!$C$3:$AE$3,0))),"",INDEX('annual Consensus'!$C$4:$AE$210,MATCH('per month Consensus'!$CE168,'annual Consensus'!$B$4:$B$210,0),MATCH('per month Consensus'!CT$4,'annual Consensus'!$C$3:$AE$3,0)))</f>
        <v>0</v>
      </c>
      <c r="CU168" s="18">
        <f>IF(ISNA(INDEX('annual Consensus'!$C$4:$AE$210,MATCH('per month Consensus'!$CE168,'annual Consensus'!$B$4:$B$210,0),MATCH('per month Consensus'!CU$4,'annual Consensus'!$C$3:$AE$3,0))),"",INDEX('annual Consensus'!$C$4:$AE$210,MATCH('per month Consensus'!$CE168,'annual Consensus'!$B$4:$B$210,0),MATCH('per month Consensus'!CU$4,'annual Consensus'!$C$3:$AE$3,0)))</f>
        <v>0</v>
      </c>
      <c r="CV168" s="18">
        <f>IF(ISNA(INDEX('annual Consensus'!$C$4:$AE$210,MATCH('per month Consensus'!$CE168,'annual Consensus'!$B$4:$B$210,0),MATCH('per month Consensus'!CV$4,'annual Consensus'!$C$3:$AE$3,0))),"",INDEX('annual Consensus'!$C$4:$AE$210,MATCH('per month Consensus'!$CE168,'annual Consensus'!$B$4:$B$210,0),MATCH('per month Consensus'!CV$4,'annual Consensus'!$C$3:$AE$3,0)))</f>
        <v>0</v>
      </c>
      <c r="CW168" s="18">
        <f>IF(ISNA(INDEX('annual Consensus'!$C$4:$AE$210,MATCH('per month Consensus'!$CE168,'annual Consensus'!$B$4:$B$210,0),MATCH('per month Consensus'!CW$4,'annual Consensus'!$C$3:$AE$3,0))),"",INDEX('annual Consensus'!$C$4:$AE$210,MATCH('per month Consensus'!$CE168,'annual Consensus'!$B$4:$B$210,0),MATCH('per month Consensus'!CW$4,'annual Consensus'!$C$3:$AE$3,0)))</f>
        <v>0</v>
      </c>
      <c r="CX168" s="18">
        <f>IF(ISNA(INDEX('annual Consensus'!$C$4:$AE$210,MATCH('per month Consensus'!$CE168,'annual Consensus'!$B$4:$B$210,0),MATCH('per month Consensus'!CX$4,'annual Consensus'!$C$3:$AE$3,0))),"",INDEX('annual Consensus'!$C$4:$AE$210,MATCH('per month Consensus'!$CE168,'annual Consensus'!$B$4:$B$210,0),MATCH('per month Consensus'!CX$4,'annual Consensus'!$C$3:$AE$3,0)))</f>
        <v>1.6653572675020938</v>
      </c>
      <c r="CY168" s="18">
        <f>IF(ISNA(INDEX('annual Consensus'!$C$4:$AE$210,MATCH('per month Consensus'!$CE168,'annual Consensus'!$B$4:$B$210,0),MATCH('per month Consensus'!CY$4,'annual Consensus'!$C$3:$AE$3,0))),"",INDEX('annual Consensus'!$C$4:$AE$210,MATCH('per month Consensus'!$CE168,'annual Consensus'!$B$4:$B$210,0),MATCH('per month Consensus'!CY$4,'annual Consensus'!$C$3:$AE$3,0)))</f>
        <v>0</v>
      </c>
      <c r="CZ168" s="18">
        <f>IF(ISNA(INDEX('annual Consensus'!$C$4:$AE$210,MATCH('per month Consensus'!$CE168,'annual Consensus'!$B$4:$B$210,0),MATCH('per month Consensus'!CZ$4,'annual Consensus'!$C$3:$AE$3,0))),"",INDEX('annual Consensus'!$C$4:$AE$210,MATCH('per month Consensus'!$CE168,'annual Consensus'!$B$4:$B$210,0),MATCH('per month Consensus'!CZ$4,'annual Consensus'!$C$3:$AE$3,0)))</f>
        <v>0</v>
      </c>
      <c r="DA168" s="18">
        <f>IF(ISNA(INDEX('annual Consensus'!$C$4:$AE$210,MATCH('per month Consensus'!$CE168,'annual Consensus'!$B$4:$B$210,0),MATCH('per month Consensus'!DA$4,'annual Consensus'!$C$3:$AE$3,0))),"",INDEX('annual Consensus'!$C$4:$AE$210,MATCH('per month Consensus'!$CE168,'annual Consensus'!$B$4:$B$210,0),MATCH('per month Consensus'!DA$4,'annual Consensus'!$C$3:$AE$3,0)))</f>
        <v>0</v>
      </c>
      <c r="DB168" s="18">
        <f>IF(ISNA(INDEX('annual Consensus'!$C$4:$AE$210,MATCH('per month Consensus'!$CE168,'annual Consensus'!$B$4:$B$210,0),MATCH('per month Consensus'!DB$4,'annual Consensus'!$C$3:$AE$3,0))),"",INDEX('annual Consensus'!$C$4:$AE$210,MATCH('per month Consensus'!$CE168,'annual Consensus'!$B$4:$B$210,0),MATCH('per month Consensus'!DB$4,'annual Consensus'!$C$3:$AE$3,0)))</f>
        <v>0</v>
      </c>
      <c r="DC168" s="18">
        <f>IF(ISNA(INDEX('annual Consensus'!$C$4:$AE$210,MATCH('per month Consensus'!$CE168,'annual Consensus'!$B$4:$B$210,0),MATCH('per month Consensus'!DC$4,'annual Consensus'!$C$3:$AE$3,0))),"",INDEX('annual Consensus'!$C$4:$AE$210,MATCH('per month Consensus'!$CE168,'annual Consensus'!$B$4:$B$210,0),MATCH('per month Consensus'!DC$4,'annual Consensus'!$C$3:$AE$3,0)))</f>
        <v>0</v>
      </c>
      <c r="DD168" s="18">
        <f>IF(ISNA(INDEX('annual Consensus'!$C$4:$AE$210,MATCH('per month Consensus'!$CE168,'annual Consensus'!$B$4:$B$210,0),MATCH('per month Consensus'!DD$4,'annual Consensus'!$C$3:$AE$3,0))),"",INDEX('annual Consensus'!$C$4:$AE$210,MATCH('per month Consensus'!$CE168,'annual Consensus'!$B$4:$B$210,0),MATCH('per month Consensus'!DD$4,'annual Consensus'!$C$3:$AE$3,0)))</f>
        <v>0</v>
      </c>
      <c r="DE168" s="18">
        <f>IF(ISNA(INDEX('annual Consensus'!$C$4:$AE$210,MATCH('per month Consensus'!$CE168,'annual Consensus'!$B$4:$B$210,0),MATCH('per month Consensus'!DE$4,'annual Consensus'!$C$3:$AE$3,0))),"",INDEX('annual Consensus'!$C$4:$AE$210,MATCH('per month Consensus'!$CE168,'annual Consensus'!$B$4:$B$210,0),MATCH('per month Consensus'!DE$4,'annual Consensus'!$C$3:$AE$3,0)))</f>
        <v>0</v>
      </c>
      <c r="DF168" s="18">
        <f>IF(ISNA(INDEX('annual Consensus'!$C$4:$AE$210,MATCH('per month Consensus'!$CE168,'annual Consensus'!$B$4:$B$210,0),MATCH('per month Consensus'!DF$4,'annual Consensus'!$C$3:$AE$3,0))),"",INDEX('annual Consensus'!$C$4:$AE$210,MATCH('per month Consensus'!$CE168,'annual Consensus'!$B$4:$B$210,0),MATCH('per month Consensus'!DF$4,'annual Consensus'!$C$3:$AE$3,0)))</f>
        <v>0</v>
      </c>
      <c r="DG168" s="18">
        <f>IF(ISNA(INDEX('annual Consensus'!$C$4:$AE$210,MATCH('per month Consensus'!$CE168,'annual Consensus'!$B$4:$B$210,0),MATCH('per month Consensus'!DG$4,'annual Consensus'!$C$3:$AE$3,0))),"",INDEX('annual Consensus'!$C$4:$AE$210,MATCH('per month Consensus'!$CE168,'annual Consensus'!$B$4:$B$210,0),MATCH('per month Consensus'!DG$4,'annual Consensus'!$C$3:$AE$3,0)))</f>
        <v>0</v>
      </c>
      <c r="DH168" s="18">
        <f>IF(ISNA(INDEX('annual Consensus'!$C$4:$AE$210,MATCH('per month Consensus'!$CE168,'annual Consensus'!$B$4:$B$210,0),MATCH('per month Consensus'!DH$4,'annual Consensus'!$C$3:$AE$3,0))),"",INDEX('annual Consensus'!$C$4:$AE$210,MATCH('per month Consensus'!$CE168,'annual Consensus'!$B$4:$B$210,0),MATCH('per month Consensus'!DH$4,'annual Consensus'!$C$3:$AE$3,0)))</f>
        <v>0</v>
      </c>
      <c r="DI168" s="18">
        <f>IF(ISNA(INDEX('annual Consensus'!$C$4:$AE$210,MATCH('per month Consensus'!$CE168,'annual Consensus'!$B$4:$B$210,0),MATCH('per month Consensus'!DI$4,'annual Consensus'!$C$3:$AE$3,0))),"",INDEX('annual Consensus'!$C$4:$AE$210,MATCH('per month Consensus'!$CE168,'annual Consensus'!$B$4:$B$210,0),MATCH('per month Consensus'!DI$4,'annual Consensus'!$C$3:$AE$3,0)))</f>
        <v>0</v>
      </c>
      <c r="DJ168" s="18">
        <f>IF(ISNA(INDEX('annual Consensus'!$C$4:$AE$210,MATCH('per month Consensus'!$CE168,'annual Consensus'!$B$4:$B$210,0),MATCH('per month Consensus'!DJ$4,'annual Consensus'!$C$3:$AE$3,0))),"",INDEX('annual Consensus'!$C$4:$AE$210,MATCH('per month Consensus'!$CE168,'annual Consensus'!$B$4:$B$210,0),MATCH('per month Consensus'!DJ$4,'annual Consensus'!$C$3:$AE$3,0)))</f>
        <v>0</v>
      </c>
      <c r="DK168" s="18">
        <f>IF(ISNA(INDEX('annual Consensus'!$C$4:$AE$210,MATCH('per month Consensus'!$CE168,'annual Consensus'!$B$4:$B$210,0),MATCH('per month Consensus'!DK$4,'annual Consensus'!$C$3:$AE$3,0))),"",INDEX('annual Consensus'!$C$4:$AE$210,MATCH('per month Consensus'!$CE168,'annual Consensus'!$B$4:$B$210,0),MATCH('per month Consensus'!DK$4,'annual Consensus'!$C$3:$AE$3,0)))</f>
        <v>0</v>
      </c>
      <c r="DL168" s="18">
        <f>IF(ISNA(INDEX('annual Consensus'!$C$4:$AE$210,MATCH('per month Consensus'!$CE168,'annual Consensus'!$B$4:$B$210,0),MATCH('per month Consensus'!DL$4,'annual Consensus'!$C$3:$AE$3,0))),"",INDEX('annual Consensus'!$C$4:$AE$210,MATCH('per month Consensus'!$CE168,'annual Consensus'!$B$4:$B$210,0),MATCH('per month Consensus'!DL$4,'annual Consensus'!$C$3:$AE$3,0)))</f>
        <v>0</v>
      </c>
      <c r="DM168" s="18">
        <f>IF(ISNA(INDEX('annual Consensus'!$C$4:$AE$210,MATCH('per month Consensus'!$CE168,'annual Consensus'!$B$4:$B$210,0),MATCH('per month Consensus'!DM$4,'annual Consensus'!$C$3:$AE$3,0))),"",INDEX('annual Consensus'!$C$4:$AE$210,MATCH('per month Consensus'!$CE168,'annual Consensus'!$B$4:$B$210,0),MATCH('per month Consensus'!DM$4,'annual Consensus'!$C$3:$AE$3,0)))</f>
        <v>0</v>
      </c>
      <c r="DN168" s="18">
        <f>IF(ISNA(INDEX('annual Consensus'!$C$4:$AE$210,MATCH('per month Consensus'!$CE168,'annual Consensus'!$B$4:$B$210,0),MATCH('per month Consensus'!DN$4,'annual Consensus'!$C$3:$AE$3,0))),"",INDEX('annual Consensus'!$C$4:$AE$210,MATCH('per month Consensus'!$CE168,'annual Consensus'!$B$4:$B$210,0),MATCH('per month Consensus'!DN$4,'annual Consensus'!$C$3:$AE$3,0)))</f>
        <v>0</v>
      </c>
      <c r="DO168" s="18">
        <f>IF(ISNA(INDEX('annual Consensus'!$C$4:$AE$210,MATCH('per month Consensus'!$CE168,'annual Consensus'!$B$4:$B$210,0),MATCH('per month Consensus'!DO$4,'annual Consensus'!$C$3:$AE$3,0))),"",INDEX('annual Consensus'!$C$4:$AE$210,MATCH('per month Consensus'!$CE168,'annual Consensus'!$B$4:$B$210,0),MATCH('per month Consensus'!DO$4,'annual Consensus'!$C$3:$AE$3,0)))</f>
        <v>0</v>
      </c>
      <c r="DR168" s="18">
        <f t="shared" si="70"/>
        <v>1.9961869240033256</v>
      </c>
      <c r="DS168" s="18" t="str">
        <f t="shared" si="71"/>
        <v/>
      </c>
      <c r="DT168" s="18" t="str">
        <f t="shared" si="72"/>
        <v/>
      </c>
      <c r="DU168" s="18" t="str">
        <f t="shared" si="73"/>
        <v/>
      </c>
      <c r="DV168" s="18" t="str">
        <f t="shared" si="74"/>
        <v/>
      </c>
      <c r="DW168" s="18" t="str">
        <f t="shared" si="75"/>
        <v/>
      </c>
      <c r="DX168" s="18" t="str">
        <f t="shared" si="76"/>
        <v/>
      </c>
      <c r="DY168" s="18" t="str">
        <f t="shared" si="77"/>
        <v/>
      </c>
      <c r="DZ168" s="18" t="str">
        <f t="shared" si="78"/>
        <v/>
      </c>
      <c r="EA168" s="18" t="str">
        <f t="shared" si="79"/>
        <v/>
      </c>
      <c r="EB168" s="18" t="str">
        <f t="shared" si="80"/>
        <v/>
      </c>
      <c r="EC168" s="18">
        <f t="shared" si="81"/>
        <v>1.6653572675020938</v>
      </c>
      <c r="ED168" s="18" t="str">
        <f t="shared" si="82"/>
        <v/>
      </c>
      <c r="EE168" s="18" t="str">
        <f t="shared" si="83"/>
        <v/>
      </c>
      <c r="EF168" s="18" t="str">
        <f t="shared" si="84"/>
        <v/>
      </c>
      <c r="EG168" s="18" t="str">
        <f t="shared" si="85"/>
        <v/>
      </c>
      <c r="EH168" s="18" t="str">
        <f t="shared" si="86"/>
        <v/>
      </c>
      <c r="EI168" s="18" t="str">
        <f t="shared" si="87"/>
        <v/>
      </c>
      <c r="EJ168" s="18" t="str">
        <f t="shared" si="88"/>
        <v/>
      </c>
      <c r="EK168" s="18" t="str">
        <f t="shared" si="89"/>
        <v/>
      </c>
      <c r="EL168" s="18" t="str">
        <f t="shared" si="90"/>
        <v/>
      </c>
      <c r="EM168" s="18" t="str">
        <f t="shared" si="91"/>
        <v/>
      </c>
      <c r="EN168" s="18" t="str">
        <f t="shared" si="92"/>
        <v/>
      </c>
      <c r="EO168" s="18" t="str">
        <f t="shared" si="93"/>
        <v/>
      </c>
      <c r="EP168" s="18" t="str">
        <f t="shared" si="94"/>
        <v/>
      </c>
      <c r="EQ168" s="18" t="str">
        <f t="shared" si="95"/>
        <v/>
      </c>
      <c r="ER168" s="18" t="str">
        <f t="shared" si="96"/>
        <v/>
      </c>
      <c r="ES168" s="18" t="str">
        <f t="shared" si="97"/>
        <v/>
      </c>
      <c r="ET168" s="18" t="str">
        <f t="shared" si="98"/>
        <v/>
      </c>
      <c r="EV168" s="86">
        <v>40940</v>
      </c>
      <c r="EW168" s="57" t="str">
        <f>IF(ISNA(VLOOKUP('per month Consensus'!$EV168,'5y averages Consensus'!$AG$9:$AK$36,'per month Consensus'!EW$2,FALSE)),"",VLOOKUP('per month Consensus'!$EV168,'5y averages Consensus'!$AG$9:$AK$36,'per month Consensus'!EW$2,FALSE))</f>
        <v/>
      </c>
      <c r="EX168" s="58" t="str">
        <f>IF(ISNA(VLOOKUP('per month Consensus'!$EV168,'5y averages Consensus'!$AG$9:$AK$36,'per month Consensus'!EX$2,FALSE)),"",VLOOKUP('per month Consensus'!$EV168,'5y averages Consensus'!$AG$9:$AK$36,'per month Consensus'!EX$2,FALSE))</f>
        <v/>
      </c>
      <c r="EY168" s="58" t="str">
        <f>IF(ISNA(VLOOKUP('per month Consensus'!$EV168,'5y averages Consensus'!$AG$9:$AK$36,'per month Consensus'!EY$2,FALSE)),"",VLOOKUP('per month Consensus'!$EV168,'5y averages Consensus'!$AG$9:$AK$36,'per month Consensus'!EY$2,FALSE))</f>
        <v/>
      </c>
      <c r="EZ168" s="59" t="str">
        <f>IF(ISNA(VLOOKUP('per month Consensus'!$EV168,'5y averages Consensus'!$AG$9:$AK$36,'per month Consensus'!EZ$2,FALSE)),"",VLOOKUP('per month Consensus'!$EV168,'5y averages Consensus'!$AG$9:$AK$36,'per month Consensus'!EZ$2,FALSE))</f>
        <v/>
      </c>
      <c r="FB168" s="53" t="str">
        <f t="shared" si="99"/>
        <v/>
      </c>
      <c r="FC168" s="18" t="str">
        <f t="shared" si="100"/>
        <v/>
      </c>
      <c r="FD168" s="18" t="str">
        <f t="shared" si="101"/>
        <v/>
      </c>
      <c r="FE168" s="18" t="str">
        <f t="shared" si="102"/>
        <v/>
      </c>
    </row>
    <row r="169" spans="2:161" x14ac:dyDescent="0.25">
      <c r="B169" s="22">
        <v>39692</v>
      </c>
      <c r="C169" s="18">
        <f>VLOOKUP($B169,'Data Consensus annual'!$BH$9:$BN$215,'per month Consensus'!C$1,FALSE)</f>
        <v>3.5466868966535618</v>
      </c>
      <c r="D169" s="18">
        <f>VLOOKUP($B169,'Data Consensus annual'!$BH$9:$BN$215,'per month Consensus'!D$1,FALSE)</f>
        <v>2.4133436539120159</v>
      </c>
      <c r="E169" s="18" t="str">
        <f>VLOOKUP($B169,'Data Consensus annual'!$BH$9:$BN$215,'per month Consensus'!E$1)</f>
        <v/>
      </c>
      <c r="F169" s="18">
        <f>VLOOKUP($B169,'quarters Consensus'!$FV$9:$GC$60,'per month Consensus'!J$1,FALSE)</f>
        <v>3.3</v>
      </c>
      <c r="G169" s="18">
        <f>VLOOKUP($B169,'quarters Consensus'!$FV$9:$GC$60,'per month Consensus'!K$1,FALSE)</f>
        <v>2.9</v>
      </c>
      <c r="H169" s="18">
        <f>VLOOKUP($B169,'quarters Consensus'!$FV$9:$GC$60,'per month Consensus'!L$1,FALSE)</f>
        <v>2.2999999999999998</v>
      </c>
      <c r="I169" s="18">
        <f>VLOOKUP($B169,'quarters Consensus'!$FV$9:$GC$60,'per month Consensus'!M$1,FALSE)</f>
        <v>2.1</v>
      </c>
      <c r="J169" s="18">
        <f>VLOOKUP($B169,'quarters Consensus'!$FV$9:$GC$60,'per month Consensus'!N$1,FALSE)</f>
        <v>2.1</v>
      </c>
      <c r="K169" s="18">
        <f>VLOOKUP($B169,'quarters Consensus'!$FV$9:$GC$60,'per month Consensus'!O$1,FALSE)</f>
        <v>2</v>
      </c>
      <c r="L169" s="18">
        <f>VLOOKUP($B169,'quarters Consensus'!$FV$9:$GC$60,'per month Consensus'!P$1,FALSE)</f>
        <v>2</v>
      </c>
      <c r="CE169" s="14">
        <v>40969</v>
      </c>
      <c r="CF169" s="18">
        <f>IF(ISNA(VLOOKUP($CE169,'quarters Consensus'!$FV$9:$GC$60,'per month Consensus'!J$1,FALSE)),"",VLOOKUP($CE169,'quarters Consensus'!$FV$9:$GC$60,'per month Consensus'!J$1,FALSE))</f>
        <v>2.2000000000000002</v>
      </c>
      <c r="CG169" s="18">
        <f>IF(ISNA(VLOOKUP($CE169,'quarters Consensus'!$FV$9:$GC$60,'per month Consensus'!K$1,FALSE)),"",VLOOKUP($CE169,'quarters Consensus'!$FV$9:$GC$60,'per month Consensus'!K$1,FALSE))</f>
        <v>2.2000000000000002</v>
      </c>
      <c r="CH169" s="18">
        <f>IF(ISNA(VLOOKUP($CE169,'quarters Consensus'!$FV$9:$GC$60,'per month Consensus'!L$1,FALSE)),"",VLOOKUP($CE169,'quarters Consensus'!$FV$9:$GC$60,'per month Consensus'!L$1,FALSE))</f>
        <v>1.9</v>
      </c>
      <c r="CI169" s="18">
        <f>IF(ISNA(VLOOKUP($CE169,'quarters Consensus'!$FV$9:$GC$60,'per month Consensus'!M$1,FALSE)),"",VLOOKUP($CE169,'quarters Consensus'!$FV$9:$GC$60,'per month Consensus'!M$1,FALSE))</f>
        <v>1.6</v>
      </c>
      <c r="CJ169" s="18">
        <f>IF(ISNA(VLOOKUP($CE169,'quarters Consensus'!$FV$9:$GC$60,'per month Consensus'!N$1,FALSE)),"",VLOOKUP($CE169,'quarters Consensus'!$FV$9:$GC$60,'per month Consensus'!N$1,FALSE))</f>
        <v>1.5</v>
      </c>
      <c r="CK169" s="18">
        <f>IF(ISNA(VLOOKUP($CE169,'quarters Consensus'!$FV$9:$GC$60,'per month Consensus'!O$1,FALSE)),"",VLOOKUP($CE169,'quarters Consensus'!$FV$9:$GC$60,'per month Consensus'!O$1,FALSE))</f>
        <v>1.6</v>
      </c>
      <c r="CL169" s="18">
        <f>IF(ISNA(VLOOKUP($CE169,'quarters Consensus'!$FV$9:$GC$60,'per month Consensus'!P$1,FALSE)),"",VLOOKUP($CE169,'quarters Consensus'!$FV$9:$GC$60,'per month Consensus'!P$1,FALSE))</f>
        <v>1.6</v>
      </c>
      <c r="CM169" s="18">
        <f>IF(ISNA(INDEX('annual Consensus'!$C$4:$AE$210,MATCH('per month Consensus'!$CE169,'annual Consensus'!$B$4:$B$210,0),MATCH('per month Consensus'!CM$4,'annual Consensus'!$C$3:$AE$3,0))),"",INDEX('annual Consensus'!$C$4:$AE$210,MATCH('per month Consensus'!$CE169,'annual Consensus'!$B$4:$B$210,0),MATCH('per month Consensus'!CM$4,'annual Consensus'!$C$3:$AE$3,0)))</f>
        <v>2.1510817408872525</v>
      </c>
      <c r="CN169" s="18">
        <f>IF(ISNA(INDEX('annual Consensus'!$C$4:$AE$210,MATCH('per month Consensus'!$CE169,'annual Consensus'!$B$4:$B$210,0),MATCH('per month Consensus'!CN$4,'annual Consensus'!$C$3:$AE$3,0))),"",INDEX('annual Consensus'!$C$4:$AE$210,MATCH('per month Consensus'!$CE169,'annual Consensus'!$B$4:$B$210,0),MATCH('per month Consensus'!CN$4,'annual Consensus'!$C$3:$AE$3,0)))</f>
        <v>0</v>
      </c>
      <c r="CO169" s="18">
        <f>IF(ISNA(INDEX('annual Consensus'!$C$4:$AE$210,MATCH('per month Consensus'!$CE169,'annual Consensus'!$B$4:$B$210,0),MATCH('per month Consensus'!CO$4,'annual Consensus'!$C$3:$AE$3,0))),"",INDEX('annual Consensus'!$C$4:$AE$210,MATCH('per month Consensus'!$CE169,'annual Consensus'!$B$4:$B$210,0),MATCH('per month Consensus'!CO$4,'annual Consensus'!$C$3:$AE$3,0)))</f>
        <v>0</v>
      </c>
      <c r="CP169" s="18">
        <f>IF(ISNA(INDEX('annual Consensus'!$C$4:$AE$210,MATCH('per month Consensus'!$CE169,'annual Consensus'!$B$4:$B$210,0),MATCH('per month Consensus'!CP$4,'annual Consensus'!$C$3:$AE$3,0))),"",INDEX('annual Consensus'!$C$4:$AE$210,MATCH('per month Consensus'!$CE169,'annual Consensus'!$B$4:$B$210,0),MATCH('per month Consensus'!CP$4,'annual Consensus'!$C$3:$AE$3,0)))</f>
        <v>0</v>
      </c>
      <c r="CQ169" s="18">
        <f>IF(ISNA(INDEX('annual Consensus'!$C$4:$AE$210,MATCH('per month Consensus'!$CE169,'annual Consensus'!$B$4:$B$210,0),MATCH('per month Consensus'!CQ$4,'annual Consensus'!$C$3:$AE$3,0))),"",INDEX('annual Consensus'!$C$4:$AE$210,MATCH('per month Consensus'!$CE169,'annual Consensus'!$B$4:$B$210,0),MATCH('per month Consensus'!CQ$4,'annual Consensus'!$C$3:$AE$3,0)))</f>
        <v>0</v>
      </c>
      <c r="CR169" s="18">
        <f>IF(ISNA(INDEX('annual Consensus'!$C$4:$AE$210,MATCH('per month Consensus'!$CE169,'annual Consensus'!$B$4:$B$210,0),MATCH('per month Consensus'!CR$4,'annual Consensus'!$C$3:$AE$3,0))),"",INDEX('annual Consensus'!$C$4:$AE$210,MATCH('per month Consensus'!$CE169,'annual Consensus'!$B$4:$B$210,0),MATCH('per month Consensus'!CR$4,'annual Consensus'!$C$3:$AE$3,0)))</f>
        <v>0</v>
      </c>
      <c r="CS169" s="18">
        <f>IF(ISNA(INDEX('annual Consensus'!$C$4:$AE$210,MATCH('per month Consensus'!$CE169,'annual Consensus'!$B$4:$B$210,0),MATCH('per month Consensus'!CS$4,'annual Consensus'!$C$3:$AE$3,0))),"",INDEX('annual Consensus'!$C$4:$AE$210,MATCH('per month Consensus'!$CE169,'annual Consensus'!$B$4:$B$210,0),MATCH('per month Consensus'!CS$4,'annual Consensus'!$C$3:$AE$3,0)))</f>
        <v>0</v>
      </c>
      <c r="CT169" s="18">
        <f>IF(ISNA(INDEX('annual Consensus'!$C$4:$AE$210,MATCH('per month Consensus'!$CE169,'annual Consensus'!$B$4:$B$210,0),MATCH('per month Consensus'!CT$4,'annual Consensus'!$C$3:$AE$3,0))),"",INDEX('annual Consensus'!$C$4:$AE$210,MATCH('per month Consensus'!$CE169,'annual Consensus'!$B$4:$B$210,0),MATCH('per month Consensus'!CT$4,'annual Consensus'!$C$3:$AE$3,0)))</f>
        <v>0</v>
      </c>
      <c r="CU169" s="18">
        <f>IF(ISNA(INDEX('annual Consensus'!$C$4:$AE$210,MATCH('per month Consensus'!$CE169,'annual Consensus'!$B$4:$B$210,0),MATCH('per month Consensus'!CU$4,'annual Consensus'!$C$3:$AE$3,0))),"",INDEX('annual Consensus'!$C$4:$AE$210,MATCH('per month Consensus'!$CE169,'annual Consensus'!$B$4:$B$210,0),MATCH('per month Consensus'!CU$4,'annual Consensus'!$C$3:$AE$3,0)))</f>
        <v>0</v>
      </c>
      <c r="CV169" s="18">
        <f>IF(ISNA(INDEX('annual Consensus'!$C$4:$AE$210,MATCH('per month Consensus'!$CE169,'annual Consensus'!$B$4:$B$210,0),MATCH('per month Consensus'!CV$4,'annual Consensus'!$C$3:$AE$3,0))),"",INDEX('annual Consensus'!$C$4:$AE$210,MATCH('per month Consensus'!$CE169,'annual Consensus'!$B$4:$B$210,0),MATCH('per month Consensus'!CV$4,'annual Consensus'!$C$3:$AE$3,0)))</f>
        <v>0</v>
      </c>
      <c r="CW169" s="18">
        <f>IF(ISNA(INDEX('annual Consensus'!$C$4:$AE$210,MATCH('per month Consensus'!$CE169,'annual Consensus'!$B$4:$B$210,0),MATCH('per month Consensus'!CW$4,'annual Consensus'!$C$3:$AE$3,0))),"",INDEX('annual Consensus'!$C$4:$AE$210,MATCH('per month Consensus'!$CE169,'annual Consensus'!$B$4:$B$210,0),MATCH('per month Consensus'!CW$4,'annual Consensus'!$C$3:$AE$3,0)))</f>
        <v>1.6534747466133688</v>
      </c>
      <c r="CX169" s="18">
        <f>IF(ISNA(INDEX('annual Consensus'!$C$4:$AE$210,MATCH('per month Consensus'!$CE169,'annual Consensus'!$B$4:$B$210,0),MATCH('per month Consensus'!CX$4,'annual Consensus'!$C$3:$AE$3,0))),"",INDEX('annual Consensus'!$C$4:$AE$210,MATCH('per month Consensus'!$CE169,'annual Consensus'!$B$4:$B$210,0),MATCH('per month Consensus'!CX$4,'annual Consensus'!$C$3:$AE$3,0)))</f>
        <v>0</v>
      </c>
      <c r="CY169" s="18">
        <f>IF(ISNA(INDEX('annual Consensus'!$C$4:$AE$210,MATCH('per month Consensus'!$CE169,'annual Consensus'!$B$4:$B$210,0),MATCH('per month Consensus'!CY$4,'annual Consensus'!$C$3:$AE$3,0))),"",INDEX('annual Consensus'!$C$4:$AE$210,MATCH('per month Consensus'!$CE169,'annual Consensus'!$B$4:$B$210,0),MATCH('per month Consensus'!CY$4,'annual Consensus'!$C$3:$AE$3,0)))</f>
        <v>0</v>
      </c>
      <c r="CZ169" s="18">
        <f>IF(ISNA(INDEX('annual Consensus'!$C$4:$AE$210,MATCH('per month Consensus'!$CE169,'annual Consensus'!$B$4:$B$210,0),MATCH('per month Consensus'!CZ$4,'annual Consensus'!$C$3:$AE$3,0))),"",INDEX('annual Consensus'!$C$4:$AE$210,MATCH('per month Consensus'!$CE169,'annual Consensus'!$B$4:$B$210,0),MATCH('per month Consensus'!CZ$4,'annual Consensus'!$C$3:$AE$3,0)))</f>
        <v>0</v>
      </c>
      <c r="DA169" s="18">
        <f>IF(ISNA(INDEX('annual Consensus'!$C$4:$AE$210,MATCH('per month Consensus'!$CE169,'annual Consensus'!$B$4:$B$210,0),MATCH('per month Consensus'!DA$4,'annual Consensus'!$C$3:$AE$3,0))),"",INDEX('annual Consensus'!$C$4:$AE$210,MATCH('per month Consensus'!$CE169,'annual Consensus'!$B$4:$B$210,0),MATCH('per month Consensus'!DA$4,'annual Consensus'!$C$3:$AE$3,0)))</f>
        <v>0</v>
      </c>
      <c r="DB169" s="18">
        <f>IF(ISNA(INDEX('annual Consensus'!$C$4:$AE$210,MATCH('per month Consensus'!$CE169,'annual Consensus'!$B$4:$B$210,0),MATCH('per month Consensus'!DB$4,'annual Consensus'!$C$3:$AE$3,0))),"",INDEX('annual Consensus'!$C$4:$AE$210,MATCH('per month Consensus'!$CE169,'annual Consensus'!$B$4:$B$210,0),MATCH('per month Consensus'!DB$4,'annual Consensus'!$C$3:$AE$3,0)))</f>
        <v>0</v>
      </c>
      <c r="DC169" s="18">
        <f>IF(ISNA(INDEX('annual Consensus'!$C$4:$AE$210,MATCH('per month Consensus'!$CE169,'annual Consensus'!$B$4:$B$210,0),MATCH('per month Consensus'!DC$4,'annual Consensus'!$C$3:$AE$3,0))),"",INDEX('annual Consensus'!$C$4:$AE$210,MATCH('per month Consensus'!$CE169,'annual Consensus'!$B$4:$B$210,0),MATCH('per month Consensus'!DC$4,'annual Consensus'!$C$3:$AE$3,0)))</f>
        <v>0</v>
      </c>
      <c r="DD169" s="18">
        <f>IF(ISNA(INDEX('annual Consensus'!$C$4:$AE$210,MATCH('per month Consensus'!$CE169,'annual Consensus'!$B$4:$B$210,0),MATCH('per month Consensus'!DD$4,'annual Consensus'!$C$3:$AE$3,0))),"",INDEX('annual Consensus'!$C$4:$AE$210,MATCH('per month Consensus'!$CE169,'annual Consensus'!$B$4:$B$210,0),MATCH('per month Consensus'!DD$4,'annual Consensus'!$C$3:$AE$3,0)))</f>
        <v>0</v>
      </c>
      <c r="DE169" s="18">
        <f>IF(ISNA(INDEX('annual Consensus'!$C$4:$AE$210,MATCH('per month Consensus'!$CE169,'annual Consensus'!$B$4:$B$210,0),MATCH('per month Consensus'!DE$4,'annual Consensus'!$C$3:$AE$3,0))),"",INDEX('annual Consensus'!$C$4:$AE$210,MATCH('per month Consensus'!$CE169,'annual Consensus'!$B$4:$B$210,0),MATCH('per month Consensus'!DE$4,'annual Consensus'!$C$3:$AE$3,0)))</f>
        <v>0</v>
      </c>
      <c r="DF169" s="18">
        <f>IF(ISNA(INDEX('annual Consensus'!$C$4:$AE$210,MATCH('per month Consensus'!$CE169,'annual Consensus'!$B$4:$B$210,0),MATCH('per month Consensus'!DF$4,'annual Consensus'!$C$3:$AE$3,0))),"",INDEX('annual Consensus'!$C$4:$AE$210,MATCH('per month Consensus'!$CE169,'annual Consensus'!$B$4:$B$210,0),MATCH('per month Consensus'!DF$4,'annual Consensus'!$C$3:$AE$3,0)))</f>
        <v>0</v>
      </c>
      <c r="DG169" s="18">
        <f>IF(ISNA(INDEX('annual Consensus'!$C$4:$AE$210,MATCH('per month Consensus'!$CE169,'annual Consensus'!$B$4:$B$210,0),MATCH('per month Consensus'!DG$4,'annual Consensus'!$C$3:$AE$3,0))),"",INDEX('annual Consensus'!$C$4:$AE$210,MATCH('per month Consensus'!$CE169,'annual Consensus'!$B$4:$B$210,0),MATCH('per month Consensus'!DG$4,'annual Consensus'!$C$3:$AE$3,0)))</f>
        <v>0</v>
      </c>
      <c r="DH169" s="18">
        <f>IF(ISNA(INDEX('annual Consensus'!$C$4:$AE$210,MATCH('per month Consensus'!$CE169,'annual Consensus'!$B$4:$B$210,0),MATCH('per month Consensus'!DH$4,'annual Consensus'!$C$3:$AE$3,0))),"",INDEX('annual Consensus'!$C$4:$AE$210,MATCH('per month Consensus'!$CE169,'annual Consensus'!$B$4:$B$210,0),MATCH('per month Consensus'!DH$4,'annual Consensus'!$C$3:$AE$3,0)))</f>
        <v>0</v>
      </c>
      <c r="DI169" s="18">
        <f>IF(ISNA(INDEX('annual Consensus'!$C$4:$AE$210,MATCH('per month Consensus'!$CE169,'annual Consensus'!$B$4:$B$210,0),MATCH('per month Consensus'!DI$4,'annual Consensus'!$C$3:$AE$3,0))),"",INDEX('annual Consensus'!$C$4:$AE$210,MATCH('per month Consensus'!$CE169,'annual Consensus'!$B$4:$B$210,0),MATCH('per month Consensus'!DI$4,'annual Consensus'!$C$3:$AE$3,0)))</f>
        <v>0</v>
      </c>
      <c r="DJ169" s="18">
        <f>IF(ISNA(INDEX('annual Consensus'!$C$4:$AE$210,MATCH('per month Consensus'!$CE169,'annual Consensus'!$B$4:$B$210,0),MATCH('per month Consensus'!DJ$4,'annual Consensus'!$C$3:$AE$3,0))),"",INDEX('annual Consensus'!$C$4:$AE$210,MATCH('per month Consensus'!$CE169,'annual Consensus'!$B$4:$B$210,0),MATCH('per month Consensus'!DJ$4,'annual Consensus'!$C$3:$AE$3,0)))</f>
        <v>0</v>
      </c>
      <c r="DK169" s="18">
        <f>IF(ISNA(INDEX('annual Consensus'!$C$4:$AE$210,MATCH('per month Consensus'!$CE169,'annual Consensus'!$B$4:$B$210,0),MATCH('per month Consensus'!DK$4,'annual Consensus'!$C$3:$AE$3,0))),"",INDEX('annual Consensus'!$C$4:$AE$210,MATCH('per month Consensus'!$CE169,'annual Consensus'!$B$4:$B$210,0),MATCH('per month Consensus'!DK$4,'annual Consensus'!$C$3:$AE$3,0)))</f>
        <v>0</v>
      </c>
      <c r="DL169" s="18">
        <f>IF(ISNA(INDEX('annual Consensus'!$C$4:$AE$210,MATCH('per month Consensus'!$CE169,'annual Consensus'!$B$4:$B$210,0),MATCH('per month Consensus'!DL$4,'annual Consensus'!$C$3:$AE$3,0))),"",INDEX('annual Consensus'!$C$4:$AE$210,MATCH('per month Consensus'!$CE169,'annual Consensus'!$B$4:$B$210,0),MATCH('per month Consensus'!DL$4,'annual Consensus'!$C$3:$AE$3,0)))</f>
        <v>0</v>
      </c>
      <c r="DM169" s="18">
        <f>IF(ISNA(INDEX('annual Consensus'!$C$4:$AE$210,MATCH('per month Consensus'!$CE169,'annual Consensus'!$B$4:$B$210,0),MATCH('per month Consensus'!DM$4,'annual Consensus'!$C$3:$AE$3,0))),"",INDEX('annual Consensus'!$C$4:$AE$210,MATCH('per month Consensus'!$CE169,'annual Consensus'!$B$4:$B$210,0),MATCH('per month Consensus'!DM$4,'annual Consensus'!$C$3:$AE$3,0)))</f>
        <v>0</v>
      </c>
      <c r="DN169" s="18">
        <f>IF(ISNA(INDEX('annual Consensus'!$C$4:$AE$210,MATCH('per month Consensus'!$CE169,'annual Consensus'!$B$4:$B$210,0),MATCH('per month Consensus'!DN$4,'annual Consensus'!$C$3:$AE$3,0))),"",INDEX('annual Consensus'!$C$4:$AE$210,MATCH('per month Consensus'!$CE169,'annual Consensus'!$B$4:$B$210,0),MATCH('per month Consensus'!DN$4,'annual Consensus'!$C$3:$AE$3,0)))</f>
        <v>0</v>
      </c>
      <c r="DO169" s="18">
        <f>IF(ISNA(INDEX('annual Consensus'!$C$4:$AE$210,MATCH('per month Consensus'!$CE169,'annual Consensus'!$B$4:$B$210,0),MATCH('per month Consensus'!DO$4,'annual Consensus'!$C$3:$AE$3,0))),"",INDEX('annual Consensus'!$C$4:$AE$210,MATCH('per month Consensus'!$CE169,'annual Consensus'!$B$4:$B$210,0),MATCH('per month Consensus'!DO$4,'annual Consensus'!$C$3:$AE$3,0)))</f>
        <v>0</v>
      </c>
      <c r="DR169" s="18">
        <f t="shared" si="70"/>
        <v>2.1510817408872525</v>
      </c>
      <c r="DS169" s="18" t="str">
        <f t="shared" si="71"/>
        <v/>
      </c>
      <c r="DT169" s="18" t="str">
        <f t="shared" si="72"/>
        <v/>
      </c>
      <c r="DU169" s="18" t="str">
        <f t="shared" si="73"/>
        <v/>
      </c>
      <c r="DV169" s="18" t="str">
        <f t="shared" si="74"/>
        <v/>
      </c>
      <c r="DW169" s="18" t="str">
        <f t="shared" si="75"/>
        <v/>
      </c>
      <c r="DX169" s="18" t="str">
        <f t="shared" si="76"/>
        <v/>
      </c>
      <c r="DY169" s="18" t="str">
        <f t="shared" si="77"/>
        <v/>
      </c>
      <c r="DZ169" s="18" t="str">
        <f t="shared" si="78"/>
        <v/>
      </c>
      <c r="EA169" s="18" t="str">
        <f t="shared" si="79"/>
        <v/>
      </c>
      <c r="EB169" s="18">
        <f t="shared" si="80"/>
        <v>1.6534747466133688</v>
      </c>
      <c r="EC169" s="18" t="str">
        <f t="shared" si="81"/>
        <v/>
      </c>
      <c r="ED169" s="18" t="str">
        <f t="shared" si="82"/>
        <v/>
      </c>
      <c r="EE169" s="18" t="str">
        <f t="shared" si="83"/>
        <v/>
      </c>
      <c r="EF169" s="18" t="str">
        <f t="shared" si="84"/>
        <v/>
      </c>
      <c r="EG169" s="18" t="str">
        <f t="shared" si="85"/>
        <v/>
      </c>
      <c r="EH169" s="18" t="str">
        <f t="shared" si="86"/>
        <v/>
      </c>
      <c r="EI169" s="18" t="str">
        <f t="shared" si="87"/>
        <v/>
      </c>
      <c r="EJ169" s="18" t="str">
        <f t="shared" si="88"/>
        <v/>
      </c>
      <c r="EK169" s="18" t="str">
        <f t="shared" si="89"/>
        <v/>
      </c>
      <c r="EL169" s="18" t="str">
        <f t="shared" si="90"/>
        <v/>
      </c>
      <c r="EM169" s="18" t="str">
        <f t="shared" si="91"/>
        <v/>
      </c>
      <c r="EN169" s="18" t="str">
        <f t="shared" si="92"/>
        <v/>
      </c>
      <c r="EO169" s="18" t="str">
        <f t="shared" si="93"/>
        <v/>
      </c>
      <c r="EP169" s="18" t="str">
        <f t="shared" si="94"/>
        <v/>
      </c>
      <c r="EQ169" s="18" t="str">
        <f t="shared" si="95"/>
        <v/>
      </c>
      <c r="ER169" s="18" t="str">
        <f t="shared" si="96"/>
        <v/>
      </c>
      <c r="ES169" s="18" t="str">
        <f t="shared" si="97"/>
        <v/>
      </c>
      <c r="ET169" s="18" t="str">
        <f t="shared" si="98"/>
        <v/>
      </c>
      <c r="EV169" s="86">
        <v>40969</v>
      </c>
      <c r="EW169" s="57" t="str">
        <f>IF(ISNA(VLOOKUP('per month Consensus'!$EV169,'5y averages Consensus'!$AG$9:$AK$36,'per month Consensus'!EW$2,FALSE)),"",VLOOKUP('per month Consensus'!$EV169,'5y averages Consensus'!$AG$9:$AK$36,'per month Consensus'!EW$2,FALSE))</f>
        <v/>
      </c>
      <c r="EX169" s="58" t="str">
        <f>IF(ISNA(VLOOKUP('per month Consensus'!$EV169,'5y averages Consensus'!$AG$9:$AK$36,'per month Consensus'!EX$2,FALSE)),"",VLOOKUP('per month Consensus'!$EV169,'5y averages Consensus'!$AG$9:$AK$36,'per month Consensus'!EX$2,FALSE))</f>
        <v/>
      </c>
      <c r="EY169" s="58" t="str">
        <f>IF(ISNA(VLOOKUP('per month Consensus'!$EV169,'5y averages Consensus'!$AG$9:$AK$36,'per month Consensus'!EY$2,FALSE)),"",VLOOKUP('per month Consensus'!$EV169,'5y averages Consensus'!$AG$9:$AK$36,'per month Consensus'!EY$2,FALSE))</f>
        <v/>
      </c>
      <c r="EZ169" s="59" t="str">
        <f>IF(ISNA(VLOOKUP('per month Consensus'!$EV169,'5y averages Consensus'!$AG$9:$AK$36,'per month Consensus'!EZ$2,FALSE)),"",VLOOKUP('per month Consensus'!$EV169,'5y averages Consensus'!$AG$9:$AK$36,'per month Consensus'!EZ$2,FALSE))</f>
        <v/>
      </c>
      <c r="FB169" s="53" t="str">
        <f t="shared" si="99"/>
        <v/>
      </c>
      <c r="FC169" s="18" t="str">
        <f t="shared" si="100"/>
        <v/>
      </c>
      <c r="FD169" s="18" t="str">
        <f t="shared" si="101"/>
        <v/>
      </c>
      <c r="FE169" s="18" t="str">
        <f t="shared" si="102"/>
        <v/>
      </c>
    </row>
    <row r="170" spans="2:161" x14ac:dyDescent="0.25">
      <c r="B170" s="22">
        <v>40057</v>
      </c>
      <c r="C170" s="18">
        <f>VLOOKUP($B170,'Data Consensus annual'!$BH$9:$BN$215,'per month Consensus'!C$1,FALSE)</f>
        <v>0.30737250316743059</v>
      </c>
      <c r="D170" s="18">
        <f>VLOOKUP($B170,'Data Consensus annual'!$BH$9:$BN$215,'per month Consensus'!D$1,FALSE)</f>
        <v>1.166119380142558</v>
      </c>
      <c r="E170" s="18" t="str">
        <f>VLOOKUP($B170,'Data Consensus annual'!$BH$9:$BN$215,'per month Consensus'!E$1)</f>
        <v/>
      </c>
      <c r="F170" s="18">
        <f>VLOOKUP($B170,'quarters Consensus'!$FV$9:$GC$60,'per month Consensus'!J$1,FALSE)</f>
        <v>0.4</v>
      </c>
      <c r="G170" s="18">
        <f>VLOOKUP($B170,'quarters Consensus'!$FV$9:$GC$60,'per month Consensus'!K$1,FALSE)</f>
        <v>1.1000000000000001</v>
      </c>
      <c r="H170" s="18">
        <f>VLOOKUP($B170,'quarters Consensus'!$FV$9:$GC$60,'per month Consensus'!L$1,FALSE)</f>
        <v>1.1000000000000001</v>
      </c>
      <c r="I170" s="18">
        <f>VLOOKUP($B170,'quarters Consensus'!$FV$9:$GC$60,'per month Consensus'!M$1,FALSE)</f>
        <v>1.3</v>
      </c>
      <c r="J170" s="18">
        <f>VLOOKUP($B170,'quarters Consensus'!$FV$9:$GC$60,'per month Consensus'!N$1,FALSE)</f>
        <v>1.3</v>
      </c>
      <c r="K170" s="18">
        <f>VLOOKUP($B170,'quarters Consensus'!$FV$9:$GC$60,'per month Consensus'!O$1,FALSE)</f>
        <v>1.8</v>
      </c>
      <c r="L170" s="18">
        <f>VLOOKUP($B170,'quarters Consensus'!$FV$9:$GC$60,'per month Consensus'!P$1,FALSE)</f>
        <v>1.9</v>
      </c>
      <c r="CE170" s="14">
        <v>41000</v>
      </c>
      <c r="CF170" s="18" t="str">
        <f>IF(ISNA(VLOOKUP($CE170,'quarters Consensus'!$FV$9:$GC$60,'per month Consensus'!J$1,FALSE)),"",VLOOKUP($CE170,'quarters Consensus'!$FV$9:$GC$60,'per month Consensus'!J$1,FALSE))</f>
        <v/>
      </c>
      <c r="CG170" s="18" t="str">
        <f>IF(ISNA(VLOOKUP($CE170,'quarters Consensus'!$FV$9:$GC$60,'per month Consensus'!K$1,FALSE)),"",VLOOKUP($CE170,'quarters Consensus'!$FV$9:$GC$60,'per month Consensus'!K$1,FALSE))</f>
        <v/>
      </c>
      <c r="CH170" s="18" t="str">
        <f>IF(ISNA(VLOOKUP($CE170,'quarters Consensus'!$FV$9:$GC$60,'per month Consensus'!L$1,FALSE)),"",VLOOKUP($CE170,'quarters Consensus'!$FV$9:$GC$60,'per month Consensus'!L$1,FALSE))</f>
        <v/>
      </c>
      <c r="CI170" s="18" t="str">
        <f>IF(ISNA(VLOOKUP($CE170,'quarters Consensus'!$FV$9:$GC$60,'per month Consensus'!M$1,FALSE)),"",VLOOKUP($CE170,'quarters Consensus'!$FV$9:$GC$60,'per month Consensus'!M$1,FALSE))</f>
        <v/>
      </c>
      <c r="CJ170" s="18" t="str">
        <f>IF(ISNA(VLOOKUP($CE170,'quarters Consensus'!$FV$9:$GC$60,'per month Consensus'!N$1,FALSE)),"",VLOOKUP($CE170,'quarters Consensus'!$FV$9:$GC$60,'per month Consensus'!N$1,FALSE))</f>
        <v/>
      </c>
      <c r="CK170" s="18" t="str">
        <f>IF(ISNA(VLOOKUP($CE170,'quarters Consensus'!$FV$9:$GC$60,'per month Consensus'!O$1,FALSE)),"",VLOOKUP($CE170,'quarters Consensus'!$FV$9:$GC$60,'per month Consensus'!O$1,FALSE))</f>
        <v/>
      </c>
      <c r="CL170" s="18" t="str">
        <f>IF(ISNA(VLOOKUP($CE170,'quarters Consensus'!$FV$9:$GC$60,'per month Consensus'!P$1,FALSE)),"",VLOOKUP($CE170,'quarters Consensus'!$FV$9:$GC$60,'per month Consensus'!P$1,FALSE))</f>
        <v/>
      </c>
      <c r="CM170" s="18">
        <f>IF(ISNA(INDEX('annual Consensus'!$C$4:$AE$210,MATCH('per month Consensus'!$CE170,'annual Consensus'!$B$4:$B$210,0),MATCH('per month Consensus'!CM$4,'annual Consensus'!$C$3:$AE$3,0))),"",INDEX('annual Consensus'!$C$4:$AE$210,MATCH('per month Consensus'!$CE170,'annual Consensus'!$B$4:$B$210,0),MATCH('per month Consensus'!CM$4,'annual Consensus'!$C$3:$AE$3,0)))</f>
        <v>2.2894635475098211</v>
      </c>
      <c r="CN170" s="18">
        <f>IF(ISNA(INDEX('annual Consensus'!$C$4:$AE$210,MATCH('per month Consensus'!$CE170,'annual Consensus'!$B$4:$B$210,0),MATCH('per month Consensus'!CN$4,'annual Consensus'!$C$3:$AE$3,0))),"",INDEX('annual Consensus'!$C$4:$AE$210,MATCH('per month Consensus'!$CE170,'annual Consensus'!$B$4:$B$210,0),MATCH('per month Consensus'!CN$4,'annual Consensus'!$C$3:$AE$3,0)))</f>
        <v>0</v>
      </c>
      <c r="CO170" s="18">
        <f>IF(ISNA(INDEX('annual Consensus'!$C$4:$AE$210,MATCH('per month Consensus'!$CE170,'annual Consensus'!$B$4:$B$210,0),MATCH('per month Consensus'!CO$4,'annual Consensus'!$C$3:$AE$3,0))),"",INDEX('annual Consensus'!$C$4:$AE$210,MATCH('per month Consensus'!$CE170,'annual Consensus'!$B$4:$B$210,0),MATCH('per month Consensus'!CO$4,'annual Consensus'!$C$3:$AE$3,0)))</f>
        <v>0</v>
      </c>
      <c r="CP170" s="18">
        <f>IF(ISNA(INDEX('annual Consensus'!$C$4:$AE$210,MATCH('per month Consensus'!$CE170,'annual Consensus'!$B$4:$B$210,0),MATCH('per month Consensus'!CP$4,'annual Consensus'!$C$3:$AE$3,0))),"",INDEX('annual Consensus'!$C$4:$AE$210,MATCH('per month Consensus'!$CE170,'annual Consensus'!$B$4:$B$210,0),MATCH('per month Consensus'!CP$4,'annual Consensus'!$C$3:$AE$3,0)))</f>
        <v>0</v>
      </c>
      <c r="CQ170" s="18">
        <f>IF(ISNA(INDEX('annual Consensus'!$C$4:$AE$210,MATCH('per month Consensus'!$CE170,'annual Consensus'!$B$4:$B$210,0),MATCH('per month Consensus'!CQ$4,'annual Consensus'!$C$3:$AE$3,0))),"",INDEX('annual Consensus'!$C$4:$AE$210,MATCH('per month Consensus'!$CE170,'annual Consensus'!$B$4:$B$210,0),MATCH('per month Consensus'!CQ$4,'annual Consensus'!$C$3:$AE$3,0)))</f>
        <v>0</v>
      </c>
      <c r="CR170" s="18">
        <f>IF(ISNA(INDEX('annual Consensus'!$C$4:$AE$210,MATCH('per month Consensus'!$CE170,'annual Consensus'!$B$4:$B$210,0),MATCH('per month Consensus'!CR$4,'annual Consensus'!$C$3:$AE$3,0))),"",INDEX('annual Consensus'!$C$4:$AE$210,MATCH('per month Consensus'!$CE170,'annual Consensus'!$B$4:$B$210,0),MATCH('per month Consensus'!CR$4,'annual Consensus'!$C$3:$AE$3,0)))</f>
        <v>0</v>
      </c>
      <c r="CS170" s="18">
        <f>IF(ISNA(INDEX('annual Consensus'!$C$4:$AE$210,MATCH('per month Consensus'!$CE170,'annual Consensus'!$B$4:$B$210,0),MATCH('per month Consensus'!CS$4,'annual Consensus'!$C$3:$AE$3,0))),"",INDEX('annual Consensus'!$C$4:$AE$210,MATCH('per month Consensus'!$CE170,'annual Consensus'!$B$4:$B$210,0),MATCH('per month Consensus'!CS$4,'annual Consensus'!$C$3:$AE$3,0)))</f>
        <v>0</v>
      </c>
      <c r="CT170" s="18">
        <f>IF(ISNA(INDEX('annual Consensus'!$C$4:$AE$210,MATCH('per month Consensus'!$CE170,'annual Consensus'!$B$4:$B$210,0),MATCH('per month Consensus'!CT$4,'annual Consensus'!$C$3:$AE$3,0))),"",INDEX('annual Consensus'!$C$4:$AE$210,MATCH('per month Consensus'!$CE170,'annual Consensus'!$B$4:$B$210,0),MATCH('per month Consensus'!CT$4,'annual Consensus'!$C$3:$AE$3,0)))</f>
        <v>0</v>
      </c>
      <c r="CU170" s="18">
        <f>IF(ISNA(INDEX('annual Consensus'!$C$4:$AE$210,MATCH('per month Consensus'!$CE170,'annual Consensus'!$B$4:$B$210,0),MATCH('per month Consensus'!CU$4,'annual Consensus'!$C$3:$AE$3,0))),"",INDEX('annual Consensus'!$C$4:$AE$210,MATCH('per month Consensus'!$CE170,'annual Consensus'!$B$4:$B$210,0),MATCH('per month Consensus'!CU$4,'annual Consensus'!$C$3:$AE$3,0)))</f>
        <v>0</v>
      </c>
      <c r="CV170" s="18">
        <f>IF(ISNA(INDEX('annual Consensus'!$C$4:$AE$210,MATCH('per month Consensus'!$CE170,'annual Consensus'!$B$4:$B$210,0),MATCH('per month Consensus'!CV$4,'annual Consensus'!$C$3:$AE$3,0))),"",INDEX('annual Consensus'!$C$4:$AE$210,MATCH('per month Consensus'!$CE170,'annual Consensus'!$B$4:$B$210,0),MATCH('per month Consensus'!CV$4,'annual Consensus'!$C$3:$AE$3,0)))</f>
        <v>1.7421380659960819</v>
      </c>
      <c r="CW170" s="18">
        <f>IF(ISNA(INDEX('annual Consensus'!$C$4:$AE$210,MATCH('per month Consensus'!$CE170,'annual Consensus'!$B$4:$B$210,0),MATCH('per month Consensus'!CW$4,'annual Consensus'!$C$3:$AE$3,0))),"",INDEX('annual Consensus'!$C$4:$AE$210,MATCH('per month Consensus'!$CE170,'annual Consensus'!$B$4:$B$210,0),MATCH('per month Consensus'!CW$4,'annual Consensus'!$C$3:$AE$3,0)))</f>
        <v>0</v>
      </c>
      <c r="CX170" s="18">
        <f>IF(ISNA(INDEX('annual Consensus'!$C$4:$AE$210,MATCH('per month Consensus'!$CE170,'annual Consensus'!$B$4:$B$210,0),MATCH('per month Consensus'!CX$4,'annual Consensus'!$C$3:$AE$3,0))),"",INDEX('annual Consensus'!$C$4:$AE$210,MATCH('per month Consensus'!$CE170,'annual Consensus'!$B$4:$B$210,0),MATCH('per month Consensus'!CX$4,'annual Consensus'!$C$3:$AE$3,0)))</f>
        <v>0</v>
      </c>
      <c r="CY170" s="18">
        <f>IF(ISNA(INDEX('annual Consensus'!$C$4:$AE$210,MATCH('per month Consensus'!$CE170,'annual Consensus'!$B$4:$B$210,0),MATCH('per month Consensus'!CY$4,'annual Consensus'!$C$3:$AE$3,0))),"",INDEX('annual Consensus'!$C$4:$AE$210,MATCH('per month Consensus'!$CE170,'annual Consensus'!$B$4:$B$210,0),MATCH('per month Consensus'!CY$4,'annual Consensus'!$C$3:$AE$3,0)))</f>
        <v>0</v>
      </c>
      <c r="CZ170" s="18">
        <f>IF(ISNA(INDEX('annual Consensus'!$C$4:$AE$210,MATCH('per month Consensus'!$CE170,'annual Consensus'!$B$4:$B$210,0),MATCH('per month Consensus'!CZ$4,'annual Consensus'!$C$3:$AE$3,0))),"",INDEX('annual Consensus'!$C$4:$AE$210,MATCH('per month Consensus'!$CE170,'annual Consensus'!$B$4:$B$210,0),MATCH('per month Consensus'!CZ$4,'annual Consensus'!$C$3:$AE$3,0)))</f>
        <v>0</v>
      </c>
      <c r="DA170" s="18">
        <f>IF(ISNA(INDEX('annual Consensus'!$C$4:$AE$210,MATCH('per month Consensus'!$CE170,'annual Consensus'!$B$4:$B$210,0),MATCH('per month Consensus'!DA$4,'annual Consensus'!$C$3:$AE$3,0))),"",INDEX('annual Consensus'!$C$4:$AE$210,MATCH('per month Consensus'!$CE170,'annual Consensus'!$B$4:$B$210,0),MATCH('per month Consensus'!DA$4,'annual Consensus'!$C$3:$AE$3,0)))</f>
        <v>0</v>
      </c>
      <c r="DB170" s="18">
        <f>IF(ISNA(INDEX('annual Consensus'!$C$4:$AE$210,MATCH('per month Consensus'!$CE170,'annual Consensus'!$B$4:$B$210,0),MATCH('per month Consensus'!DB$4,'annual Consensus'!$C$3:$AE$3,0))),"",INDEX('annual Consensus'!$C$4:$AE$210,MATCH('per month Consensus'!$CE170,'annual Consensus'!$B$4:$B$210,0),MATCH('per month Consensus'!DB$4,'annual Consensus'!$C$3:$AE$3,0)))</f>
        <v>1.884516046186153</v>
      </c>
      <c r="DC170" s="18">
        <f>IF(ISNA(INDEX('annual Consensus'!$C$4:$AE$210,MATCH('per month Consensus'!$CE170,'annual Consensus'!$B$4:$B$210,0),MATCH('per month Consensus'!DC$4,'annual Consensus'!$C$3:$AE$3,0))),"",INDEX('annual Consensus'!$C$4:$AE$210,MATCH('per month Consensus'!$CE170,'annual Consensus'!$B$4:$B$210,0),MATCH('per month Consensus'!DC$4,'annual Consensus'!$C$3:$AE$3,0)))</f>
        <v>0</v>
      </c>
      <c r="DD170" s="18">
        <f>IF(ISNA(INDEX('annual Consensus'!$C$4:$AE$210,MATCH('per month Consensus'!$CE170,'annual Consensus'!$B$4:$B$210,0),MATCH('per month Consensus'!DD$4,'annual Consensus'!$C$3:$AE$3,0))),"",INDEX('annual Consensus'!$C$4:$AE$210,MATCH('per month Consensus'!$CE170,'annual Consensus'!$B$4:$B$210,0),MATCH('per month Consensus'!DD$4,'annual Consensus'!$C$3:$AE$3,0)))</f>
        <v>0</v>
      </c>
      <c r="DE170" s="18">
        <f>IF(ISNA(INDEX('annual Consensus'!$C$4:$AE$210,MATCH('per month Consensus'!$CE170,'annual Consensus'!$B$4:$B$210,0),MATCH('per month Consensus'!DE$4,'annual Consensus'!$C$3:$AE$3,0))),"",INDEX('annual Consensus'!$C$4:$AE$210,MATCH('per month Consensus'!$CE170,'annual Consensus'!$B$4:$B$210,0),MATCH('per month Consensus'!DE$4,'annual Consensus'!$C$3:$AE$3,0)))</f>
        <v>0</v>
      </c>
      <c r="DF170" s="18">
        <f>IF(ISNA(INDEX('annual Consensus'!$C$4:$AE$210,MATCH('per month Consensus'!$CE170,'annual Consensus'!$B$4:$B$210,0),MATCH('per month Consensus'!DF$4,'annual Consensus'!$C$3:$AE$3,0))),"",INDEX('annual Consensus'!$C$4:$AE$210,MATCH('per month Consensus'!$CE170,'annual Consensus'!$B$4:$B$210,0),MATCH('per month Consensus'!DF$4,'annual Consensus'!$C$3:$AE$3,0)))</f>
        <v>2.0599648694476529</v>
      </c>
      <c r="DG170" s="18">
        <f>IF(ISNA(INDEX('annual Consensus'!$C$4:$AE$210,MATCH('per month Consensus'!$CE170,'annual Consensus'!$B$4:$B$210,0),MATCH('per month Consensus'!DG$4,'annual Consensus'!$C$3:$AE$3,0))),"",INDEX('annual Consensus'!$C$4:$AE$210,MATCH('per month Consensus'!$CE170,'annual Consensus'!$B$4:$B$210,0),MATCH('per month Consensus'!DG$4,'annual Consensus'!$C$3:$AE$3,0)))</f>
        <v>0</v>
      </c>
      <c r="DH170" s="18">
        <f>IF(ISNA(INDEX('annual Consensus'!$C$4:$AE$210,MATCH('per month Consensus'!$CE170,'annual Consensus'!$B$4:$B$210,0),MATCH('per month Consensus'!DH$4,'annual Consensus'!$C$3:$AE$3,0))),"",INDEX('annual Consensus'!$C$4:$AE$210,MATCH('per month Consensus'!$CE170,'annual Consensus'!$B$4:$B$210,0),MATCH('per month Consensus'!DH$4,'annual Consensus'!$C$3:$AE$3,0)))</f>
        <v>0</v>
      </c>
      <c r="DI170" s="18">
        <f>IF(ISNA(INDEX('annual Consensus'!$C$4:$AE$210,MATCH('per month Consensus'!$CE170,'annual Consensus'!$B$4:$B$210,0),MATCH('per month Consensus'!DI$4,'annual Consensus'!$C$3:$AE$3,0))),"",INDEX('annual Consensus'!$C$4:$AE$210,MATCH('per month Consensus'!$CE170,'annual Consensus'!$B$4:$B$210,0),MATCH('per month Consensus'!DI$4,'annual Consensus'!$C$3:$AE$3,0)))</f>
        <v>0</v>
      </c>
      <c r="DJ170" s="18">
        <f>IF(ISNA(INDEX('annual Consensus'!$C$4:$AE$210,MATCH('per month Consensus'!$CE170,'annual Consensus'!$B$4:$B$210,0),MATCH('per month Consensus'!DJ$4,'annual Consensus'!$C$3:$AE$3,0))),"",INDEX('annual Consensus'!$C$4:$AE$210,MATCH('per month Consensus'!$CE170,'annual Consensus'!$B$4:$B$210,0),MATCH('per month Consensus'!DJ$4,'annual Consensus'!$C$3:$AE$3,0)))</f>
        <v>2.0333333333333332</v>
      </c>
      <c r="DK170" s="18">
        <f>IF(ISNA(INDEX('annual Consensus'!$C$4:$AE$210,MATCH('per month Consensus'!$CE170,'annual Consensus'!$B$4:$B$210,0),MATCH('per month Consensus'!DK$4,'annual Consensus'!$C$3:$AE$3,0))),"",INDEX('annual Consensus'!$C$4:$AE$210,MATCH('per month Consensus'!$CE170,'annual Consensus'!$B$4:$B$210,0),MATCH('per month Consensus'!DK$4,'annual Consensus'!$C$3:$AE$3,0)))</f>
        <v>0</v>
      </c>
      <c r="DL170" s="18">
        <f>IF(ISNA(INDEX('annual Consensus'!$C$4:$AE$210,MATCH('per month Consensus'!$CE170,'annual Consensus'!$B$4:$B$210,0),MATCH('per month Consensus'!DL$4,'annual Consensus'!$C$3:$AE$3,0))),"",INDEX('annual Consensus'!$C$4:$AE$210,MATCH('per month Consensus'!$CE170,'annual Consensus'!$B$4:$B$210,0),MATCH('per month Consensus'!DL$4,'annual Consensus'!$C$3:$AE$3,0)))</f>
        <v>0</v>
      </c>
      <c r="DM170" s="18">
        <f>IF(ISNA(INDEX('annual Consensus'!$C$4:$AE$210,MATCH('per month Consensus'!$CE170,'annual Consensus'!$B$4:$B$210,0),MATCH('per month Consensus'!DM$4,'annual Consensus'!$C$3:$AE$3,0))),"",INDEX('annual Consensus'!$C$4:$AE$210,MATCH('per month Consensus'!$CE170,'annual Consensus'!$B$4:$B$210,0),MATCH('per month Consensus'!DM$4,'annual Consensus'!$C$3:$AE$3,0)))</f>
        <v>0</v>
      </c>
      <c r="DN170" s="18">
        <f>IF(ISNA(INDEX('annual Consensus'!$C$4:$AE$210,MATCH('per month Consensus'!$CE170,'annual Consensus'!$B$4:$B$210,0),MATCH('per month Consensus'!DN$4,'annual Consensus'!$C$3:$AE$3,0))),"",INDEX('annual Consensus'!$C$4:$AE$210,MATCH('per month Consensus'!$CE170,'annual Consensus'!$B$4:$B$210,0),MATCH('per month Consensus'!DN$4,'annual Consensus'!$C$3:$AE$3,0)))</f>
        <v>1.9</v>
      </c>
      <c r="DO170" s="18">
        <f>IF(ISNA(INDEX('annual Consensus'!$C$4:$AE$210,MATCH('per month Consensus'!$CE170,'annual Consensus'!$B$4:$B$210,0),MATCH('per month Consensus'!DO$4,'annual Consensus'!$C$3:$AE$3,0))),"",INDEX('annual Consensus'!$C$4:$AE$210,MATCH('per month Consensus'!$CE170,'annual Consensus'!$B$4:$B$210,0),MATCH('per month Consensus'!DO$4,'annual Consensus'!$C$3:$AE$3,0)))</f>
        <v>0</v>
      </c>
      <c r="DR170" s="18">
        <f t="shared" si="70"/>
        <v>2.2894635475098211</v>
      </c>
      <c r="DS170" s="18" t="str">
        <f t="shared" si="71"/>
        <v/>
      </c>
      <c r="DT170" s="18" t="str">
        <f t="shared" si="72"/>
        <v/>
      </c>
      <c r="DU170" s="18" t="str">
        <f t="shared" si="73"/>
        <v/>
      </c>
      <c r="DV170" s="18" t="str">
        <f t="shared" si="74"/>
        <v/>
      </c>
      <c r="DW170" s="18" t="str">
        <f t="shared" si="75"/>
        <v/>
      </c>
      <c r="DX170" s="18" t="str">
        <f t="shared" si="76"/>
        <v/>
      </c>
      <c r="DY170" s="18" t="str">
        <f t="shared" si="77"/>
        <v/>
      </c>
      <c r="DZ170" s="18" t="str">
        <f t="shared" si="78"/>
        <v/>
      </c>
      <c r="EA170" s="18">
        <f t="shared" si="79"/>
        <v>1.7421380659960819</v>
      </c>
      <c r="EB170" s="18" t="str">
        <f t="shared" si="80"/>
        <v/>
      </c>
      <c r="EC170" s="18" t="str">
        <f t="shared" si="81"/>
        <v/>
      </c>
      <c r="ED170" s="18" t="str">
        <f t="shared" si="82"/>
        <v/>
      </c>
      <c r="EE170" s="18" t="str">
        <f t="shared" si="83"/>
        <v/>
      </c>
      <c r="EF170" s="18" t="str">
        <f t="shared" si="84"/>
        <v/>
      </c>
      <c r="EG170" s="18">
        <f t="shared" si="85"/>
        <v>1.884516046186153</v>
      </c>
      <c r="EH170" s="18" t="str">
        <f t="shared" si="86"/>
        <v/>
      </c>
      <c r="EI170" s="18" t="str">
        <f t="shared" si="87"/>
        <v/>
      </c>
      <c r="EJ170" s="18" t="str">
        <f t="shared" si="88"/>
        <v/>
      </c>
      <c r="EK170" s="18">
        <f t="shared" si="89"/>
        <v>2.0599648694476529</v>
      </c>
      <c r="EL170" s="18" t="str">
        <f t="shared" si="90"/>
        <v/>
      </c>
      <c r="EM170" s="18" t="str">
        <f t="shared" si="91"/>
        <v/>
      </c>
      <c r="EN170" s="18" t="str">
        <f t="shared" si="92"/>
        <v/>
      </c>
      <c r="EO170" s="18">
        <f t="shared" si="93"/>
        <v>2.0333333333333332</v>
      </c>
      <c r="EP170" s="18" t="str">
        <f t="shared" si="94"/>
        <v/>
      </c>
      <c r="EQ170" s="18" t="str">
        <f t="shared" si="95"/>
        <v/>
      </c>
      <c r="ER170" s="18" t="str">
        <f t="shared" si="96"/>
        <v/>
      </c>
      <c r="ES170" s="18">
        <f t="shared" si="97"/>
        <v>1.9</v>
      </c>
      <c r="ET170" s="18" t="str">
        <f t="shared" si="98"/>
        <v/>
      </c>
      <c r="EV170" s="86">
        <v>41000</v>
      </c>
      <c r="EW170" s="57">
        <f>IF(ISNA(VLOOKUP('per month Consensus'!$EV170,'5y averages Consensus'!$AG$9:$AK$36,'per month Consensus'!EW$2,FALSE)),"",VLOOKUP('per month Consensus'!$EV170,'5y averages Consensus'!$AG$9:$AK$36,'per month Consensus'!EW$2,FALSE))</f>
        <v>0</v>
      </c>
      <c r="EX170" s="58">
        <f>IF(ISNA(VLOOKUP('per month Consensus'!$EV170,'5y averages Consensus'!$AG$9:$AK$36,'per month Consensus'!EX$2,FALSE)),"",VLOOKUP('per month Consensus'!$EV170,'5y averages Consensus'!$AG$9:$AK$36,'per month Consensus'!EX$2,FALSE))</f>
        <v>0</v>
      </c>
      <c r="EY170" s="58">
        <f>IF(ISNA(VLOOKUP('per month Consensus'!$EV170,'5y averages Consensus'!$AG$9:$AK$36,'per month Consensus'!EY$2,FALSE)),"",VLOOKUP('per month Consensus'!$EV170,'5y averages Consensus'!$AG$9:$AK$36,'per month Consensus'!EY$2,FALSE))</f>
        <v>0</v>
      </c>
      <c r="EZ170" s="49">
        <f>IF(ISNA(VLOOKUP('per month Consensus'!$EV170,'5y averages Consensus'!$AG$9:$AK$36,'per month Consensus'!EZ$2,FALSE)),"",VLOOKUP('per month Consensus'!$EV170,'5y averages Consensus'!$AG$9:$AK$36,'per month Consensus'!EZ$2,FALSE))</f>
        <v>1.95</v>
      </c>
      <c r="FB170" s="53" t="str">
        <f t="shared" si="99"/>
        <v/>
      </c>
      <c r="FC170" s="18" t="str">
        <f t="shared" si="100"/>
        <v/>
      </c>
      <c r="FD170" s="18" t="str">
        <f t="shared" si="101"/>
        <v/>
      </c>
      <c r="FE170" s="18">
        <f t="shared" si="102"/>
        <v>1.95</v>
      </c>
    </row>
    <row r="171" spans="2:161" x14ac:dyDescent="0.25">
      <c r="B171" s="22">
        <v>40422</v>
      </c>
      <c r="C171" s="18">
        <f>VLOOKUP($B171,'Data Consensus annual'!$BH$9:$BN$215,'per month Consensus'!C$1,FALSE)</f>
        <v>1.5103351871912301</v>
      </c>
      <c r="D171" s="18">
        <f>VLOOKUP($B171,'Data Consensus annual'!$BH$9:$BN$215,'per month Consensus'!D$1,FALSE)</f>
        <v>1.5655969319586602</v>
      </c>
      <c r="E171" s="18" t="str">
        <f>VLOOKUP($B171,'Data Consensus annual'!$BH$9:$BN$215,'per month Consensus'!E$1)</f>
        <v/>
      </c>
      <c r="F171" s="18">
        <f>VLOOKUP($B171,'quarters Consensus'!$FV$9:$GC$60,'per month Consensus'!J$1,FALSE)</f>
        <v>1.8</v>
      </c>
      <c r="G171" s="18">
        <f>VLOOKUP($B171,'quarters Consensus'!$FV$9:$GC$60,'per month Consensus'!K$1,FALSE)</f>
        <v>1.7</v>
      </c>
      <c r="H171" s="18">
        <f>VLOOKUP($B171,'quarters Consensus'!$FV$9:$GC$60,'per month Consensus'!L$1,FALSE)</f>
        <v>1.5</v>
      </c>
      <c r="I171" s="18">
        <f>VLOOKUP($B171,'quarters Consensus'!$FV$9:$GC$60,'per month Consensus'!M$1,FALSE)</f>
        <v>1.5</v>
      </c>
      <c r="J171" s="18">
        <f>VLOOKUP($B171,'quarters Consensus'!$FV$9:$GC$60,'per month Consensus'!N$1,FALSE)</f>
        <v>1.5</v>
      </c>
      <c r="K171" s="18">
        <f>VLOOKUP($B171,'quarters Consensus'!$FV$9:$GC$60,'per month Consensus'!O$1,FALSE)</f>
        <v>1.4</v>
      </c>
      <c r="L171" s="18">
        <f>VLOOKUP($B171,'quarters Consensus'!$FV$9:$GC$60,'per month Consensus'!P$1,FALSE)</f>
        <v>1.5</v>
      </c>
      <c r="CE171" s="14">
        <v>41030</v>
      </c>
      <c r="CF171" s="18" t="str">
        <f>IF(ISNA(VLOOKUP($CE171,'quarters Consensus'!$FV$9:$GC$60,'per month Consensus'!J$1,FALSE)),"",VLOOKUP($CE171,'quarters Consensus'!$FV$9:$GC$60,'per month Consensus'!J$1,FALSE))</f>
        <v/>
      </c>
      <c r="CG171" s="18" t="str">
        <f>IF(ISNA(VLOOKUP($CE171,'quarters Consensus'!$FV$9:$GC$60,'per month Consensus'!K$1,FALSE)),"",VLOOKUP($CE171,'quarters Consensus'!$FV$9:$GC$60,'per month Consensus'!K$1,FALSE))</f>
        <v/>
      </c>
      <c r="CH171" s="18" t="str">
        <f>IF(ISNA(VLOOKUP($CE171,'quarters Consensus'!$FV$9:$GC$60,'per month Consensus'!L$1,FALSE)),"",VLOOKUP($CE171,'quarters Consensus'!$FV$9:$GC$60,'per month Consensus'!L$1,FALSE))</f>
        <v/>
      </c>
      <c r="CI171" s="18" t="str">
        <f>IF(ISNA(VLOOKUP($CE171,'quarters Consensus'!$FV$9:$GC$60,'per month Consensus'!M$1,FALSE)),"",VLOOKUP($CE171,'quarters Consensus'!$FV$9:$GC$60,'per month Consensus'!M$1,FALSE))</f>
        <v/>
      </c>
      <c r="CJ171" s="18" t="str">
        <f>IF(ISNA(VLOOKUP($CE171,'quarters Consensus'!$FV$9:$GC$60,'per month Consensus'!N$1,FALSE)),"",VLOOKUP($CE171,'quarters Consensus'!$FV$9:$GC$60,'per month Consensus'!N$1,FALSE))</f>
        <v/>
      </c>
      <c r="CK171" s="18" t="str">
        <f>IF(ISNA(VLOOKUP($CE171,'quarters Consensus'!$FV$9:$GC$60,'per month Consensus'!O$1,FALSE)),"",VLOOKUP($CE171,'quarters Consensus'!$FV$9:$GC$60,'per month Consensus'!O$1,FALSE))</f>
        <v/>
      </c>
      <c r="CL171" s="18" t="str">
        <f>IF(ISNA(VLOOKUP($CE171,'quarters Consensus'!$FV$9:$GC$60,'per month Consensus'!P$1,FALSE)),"",VLOOKUP($CE171,'quarters Consensus'!$FV$9:$GC$60,'per month Consensus'!P$1,FALSE))</f>
        <v/>
      </c>
      <c r="CM171" s="18">
        <f>IF(ISNA(INDEX('annual Consensus'!$C$4:$AE$210,MATCH('per month Consensus'!$CE171,'annual Consensus'!$B$4:$B$210,0),MATCH('per month Consensus'!CM$4,'annual Consensus'!$C$3:$AE$3,0))),"",INDEX('annual Consensus'!$C$4:$AE$210,MATCH('per month Consensus'!$CE171,'annual Consensus'!$B$4:$B$210,0),MATCH('per month Consensus'!CM$4,'annual Consensus'!$C$3:$AE$3,0)))</f>
        <v>2.3875893691671131</v>
      </c>
      <c r="CN171" s="18">
        <f>IF(ISNA(INDEX('annual Consensus'!$C$4:$AE$210,MATCH('per month Consensus'!$CE171,'annual Consensus'!$B$4:$B$210,0),MATCH('per month Consensus'!CN$4,'annual Consensus'!$C$3:$AE$3,0))),"",INDEX('annual Consensus'!$C$4:$AE$210,MATCH('per month Consensus'!$CE171,'annual Consensus'!$B$4:$B$210,0),MATCH('per month Consensus'!CN$4,'annual Consensus'!$C$3:$AE$3,0)))</f>
        <v>0</v>
      </c>
      <c r="CO171" s="18">
        <f>IF(ISNA(INDEX('annual Consensus'!$C$4:$AE$210,MATCH('per month Consensus'!$CE171,'annual Consensus'!$B$4:$B$210,0),MATCH('per month Consensus'!CO$4,'annual Consensus'!$C$3:$AE$3,0))),"",INDEX('annual Consensus'!$C$4:$AE$210,MATCH('per month Consensus'!$CE171,'annual Consensus'!$B$4:$B$210,0),MATCH('per month Consensus'!CO$4,'annual Consensus'!$C$3:$AE$3,0)))</f>
        <v>0</v>
      </c>
      <c r="CP171" s="18">
        <f>IF(ISNA(INDEX('annual Consensus'!$C$4:$AE$210,MATCH('per month Consensus'!$CE171,'annual Consensus'!$B$4:$B$210,0),MATCH('per month Consensus'!CP$4,'annual Consensus'!$C$3:$AE$3,0))),"",INDEX('annual Consensus'!$C$4:$AE$210,MATCH('per month Consensus'!$CE171,'annual Consensus'!$B$4:$B$210,0),MATCH('per month Consensus'!CP$4,'annual Consensus'!$C$3:$AE$3,0)))</f>
        <v>0</v>
      </c>
      <c r="CQ171" s="18">
        <f>IF(ISNA(INDEX('annual Consensus'!$C$4:$AE$210,MATCH('per month Consensus'!$CE171,'annual Consensus'!$B$4:$B$210,0),MATCH('per month Consensus'!CQ$4,'annual Consensus'!$C$3:$AE$3,0))),"",INDEX('annual Consensus'!$C$4:$AE$210,MATCH('per month Consensus'!$CE171,'annual Consensus'!$B$4:$B$210,0),MATCH('per month Consensus'!CQ$4,'annual Consensus'!$C$3:$AE$3,0)))</f>
        <v>0</v>
      </c>
      <c r="CR171" s="18">
        <f>IF(ISNA(INDEX('annual Consensus'!$C$4:$AE$210,MATCH('per month Consensus'!$CE171,'annual Consensus'!$B$4:$B$210,0),MATCH('per month Consensus'!CR$4,'annual Consensus'!$C$3:$AE$3,0))),"",INDEX('annual Consensus'!$C$4:$AE$210,MATCH('per month Consensus'!$CE171,'annual Consensus'!$B$4:$B$210,0),MATCH('per month Consensus'!CR$4,'annual Consensus'!$C$3:$AE$3,0)))</f>
        <v>0</v>
      </c>
      <c r="CS171" s="18">
        <f>IF(ISNA(INDEX('annual Consensus'!$C$4:$AE$210,MATCH('per month Consensus'!$CE171,'annual Consensus'!$B$4:$B$210,0),MATCH('per month Consensus'!CS$4,'annual Consensus'!$C$3:$AE$3,0))),"",INDEX('annual Consensus'!$C$4:$AE$210,MATCH('per month Consensus'!$CE171,'annual Consensus'!$B$4:$B$210,0),MATCH('per month Consensus'!CS$4,'annual Consensus'!$C$3:$AE$3,0)))</f>
        <v>0</v>
      </c>
      <c r="CT171" s="18">
        <f>IF(ISNA(INDEX('annual Consensus'!$C$4:$AE$210,MATCH('per month Consensus'!$CE171,'annual Consensus'!$B$4:$B$210,0),MATCH('per month Consensus'!CT$4,'annual Consensus'!$C$3:$AE$3,0))),"",INDEX('annual Consensus'!$C$4:$AE$210,MATCH('per month Consensus'!$CE171,'annual Consensus'!$B$4:$B$210,0),MATCH('per month Consensus'!CT$4,'annual Consensus'!$C$3:$AE$3,0)))</f>
        <v>0</v>
      </c>
      <c r="CU171" s="18">
        <f>IF(ISNA(INDEX('annual Consensus'!$C$4:$AE$210,MATCH('per month Consensus'!$CE171,'annual Consensus'!$B$4:$B$210,0),MATCH('per month Consensus'!CU$4,'annual Consensus'!$C$3:$AE$3,0))),"",INDEX('annual Consensus'!$C$4:$AE$210,MATCH('per month Consensus'!$CE171,'annual Consensus'!$B$4:$B$210,0),MATCH('per month Consensus'!CU$4,'annual Consensus'!$C$3:$AE$3,0)))</f>
        <v>1.7710186899780453</v>
      </c>
      <c r="CV171" s="18">
        <f>IF(ISNA(INDEX('annual Consensus'!$C$4:$AE$210,MATCH('per month Consensus'!$CE171,'annual Consensus'!$B$4:$B$210,0),MATCH('per month Consensus'!CV$4,'annual Consensus'!$C$3:$AE$3,0))),"",INDEX('annual Consensus'!$C$4:$AE$210,MATCH('per month Consensus'!$CE171,'annual Consensus'!$B$4:$B$210,0),MATCH('per month Consensus'!CV$4,'annual Consensus'!$C$3:$AE$3,0)))</f>
        <v>0</v>
      </c>
      <c r="CW171" s="18">
        <f>IF(ISNA(INDEX('annual Consensus'!$C$4:$AE$210,MATCH('per month Consensus'!$CE171,'annual Consensus'!$B$4:$B$210,0),MATCH('per month Consensus'!CW$4,'annual Consensus'!$C$3:$AE$3,0))),"",INDEX('annual Consensus'!$C$4:$AE$210,MATCH('per month Consensus'!$CE171,'annual Consensus'!$B$4:$B$210,0),MATCH('per month Consensus'!CW$4,'annual Consensus'!$C$3:$AE$3,0)))</f>
        <v>0</v>
      </c>
      <c r="CX171" s="18">
        <f>IF(ISNA(INDEX('annual Consensus'!$C$4:$AE$210,MATCH('per month Consensus'!$CE171,'annual Consensus'!$B$4:$B$210,0),MATCH('per month Consensus'!CX$4,'annual Consensus'!$C$3:$AE$3,0))),"",INDEX('annual Consensus'!$C$4:$AE$210,MATCH('per month Consensus'!$CE171,'annual Consensus'!$B$4:$B$210,0),MATCH('per month Consensus'!CX$4,'annual Consensus'!$C$3:$AE$3,0)))</f>
        <v>0</v>
      </c>
      <c r="CY171" s="18">
        <f>IF(ISNA(INDEX('annual Consensus'!$C$4:$AE$210,MATCH('per month Consensus'!$CE171,'annual Consensus'!$B$4:$B$210,0),MATCH('per month Consensus'!CY$4,'annual Consensus'!$C$3:$AE$3,0))),"",INDEX('annual Consensus'!$C$4:$AE$210,MATCH('per month Consensus'!$CE171,'annual Consensus'!$B$4:$B$210,0),MATCH('per month Consensus'!CY$4,'annual Consensus'!$C$3:$AE$3,0)))</f>
        <v>0</v>
      </c>
      <c r="CZ171" s="18">
        <f>IF(ISNA(INDEX('annual Consensus'!$C$4:$AE$210,MATCH('per month Consensus'!$CE171,'annual Consensus'!$B$4:$B$210,0),MATCH('per month Consensus'!CZ$4,'annual Consensus'!$C$3:$AE$3,0))),"",INDEX('annual Consensus'!$C$4:$AE$210,MATCH('per month Consensus'!$CE171,'annual Consensus'!$B$4:$B$210,0),MATCH('per month Consensus'!CZ$4,'annual Consensus'!$C$3:$AE$3,0)))</f>
        <v>0</v>
      </c>
      <c r="DA171" s="18">
        <f>IF(ISNA(INDEX('annual Consensus'!$C$4:$AE$210,MATCH('per month Consensus'!$CE171,'annual Consensus'!$B$4:$B$210,0),MATCH('per month Consensus'!DA$4,'annual Consensus'!$C$3:$AE$3,0))),"",INDEX('annual Consensus'!$C$4:$AE$210,MATCH('per month Consensus'!$CE171,'annual Consensus'!$B$4:$B$210,0),MATCH('per month Consensus'!DA$4,'annual Consensus'!$C$3:$AE$3,0)))</f>
        <v>0</v>
      </c>
      <c r="DB171" s="18">
        <f>IF(ISNA(INDEX('annual Consensus'!$C$4:$AE$210,MATCH('per month Consensus'!$CE171,'annual Consensus'!$B$4:$B$210,0),MATCH('per month Consensus'!DB$4,'annual Consensus'!$C$3:$AE$3,0))),"",INDEX('annual Consensus'!$C$4:$AE$210,MATCH('per month Consensus'!$CE171,'annual Consensus'!$B$4:$B$210,0),MATCH('per month Consensus'!DB$4,'annual Consensus'!$C$3:$AE$3,0)))</f>
        <v>0</v>
      </c>
      <c r="DC171" s="18">
        <f>IF(ISNA(INDEX('annual Consensus'!$C$4:$AE$210,MATCH('per month Consensus'!$CE171,'annual Consensus'!$B$4:$B$210,0),MATCH('per month Consensus'!DC$4,'annual Consensus'!$C$3:$AE$3,0))),"",INDEX('annual Consensus'!$C$4:$AE$210,MATCH('per month Consensus'!$CE171,'annual Consensus'!$B$4:$B$210,0),MATCH('per month Consensus'!DC$4,'annual Consensus'!$C$3:$AE$3,0)))</f>
        <v>0</v>
      </c>
      <c r="DD171" s="18">
        <f>IF(ISNA(INDEX('annual Consensus'!$C$4:$AE$210,MATCH('per month Consensus'!$CE171,'annual Consensus'!$B$4:$B$210,0),MATCH('per month Consensus'!DD$4,'annual Consensus'!$C$3:$AE$3,0))),"",INDEX('annual Consensus'!$C$4:$AE$210,MATCH('per month Consensus'!$CE171,'annual Consensus'!$B$4:$B$210,0),MATCH('per month Consensus'!DD$4,'annual Consensus'!$C$3:$AE$3,0)))</f>
        <v>0</v>
      </c>
      <c r="DE171" s="18">
        <f>IF(ISNA(INDEX('annual Consensus'!$C$4:$AE$210,MATCH('per month Consensus'!$CE171,'annual Consensus'!$B$4:$B$210,0),MATCH('per month Consensus'!DE$4,'annual Consensus'!$C$3:$AE$3,0))),"",INDEX('annual Consensus'!$C$4:$AE$210,MATCH('per month Consensus'!$CE171,'annual Consensus'!$B$4:$B$210,0),MATCH('per month Consensus'!DE$4,'annual Consensus'!$C$3:$AE$3,0)))</f>
        <v>0</v>
      </c>
      <c r="DF171" s="18">
        <f>IF(ISNA(INDEX('annual Consensus'!$C$4:$AE$210,MATCH('per month Consensus'!$CE171,'annual Consensus'!$B$4:$B$210,0),MATCH('per month Consensus'!DF$4,'annual Consensus'!$C$3:$AE$3,0))),"",INDEX('annual Consensus'!$C$4:$AE$210,MATCH('per month Consensus'!$CE171,'annual Consensus'!$B$4:$B$210,0),MATCH('per month Consensus'!DF$4,'annual Consensus'!$C$3:$AE$3,0)))</f>
        <v>0</v>
      </c>
      <c r="DG171" s="18">
        <f>IF(ISNA(INDEX('annual Consensus'!$C$4:$AE$210,MATCH('per month Consensus'!$CE171,'annual Consensus'!$B$4:$B$210,0),MATCH('per month Consensus'!DG$4,'annual Consensus'!$C$3:$AE$3,0))),"",INDEX('annual Consensus'!$C$4:$AE$210,MATCH('per month Consensus'!$CE171,'annual Consensus'!$B$4:$B$210,0),MATCH('per month Consensus'!DG$4,'annual Consensus'!$C$3:$AE$3,0)))</f>
        <v>0</v>
      </c>
      <c r="DH171" s="18">
        <f>IF(ISNA(INDEX('annual Consensus'!$C$4:$AE$210,MATCH('per month Consensus'!$CE171,'annual Consensus'!$B$4:$B$210,0),MATCH('per month Consensus'!DH$4,'annual Consensus'!$C$3:$AE$3,0))),"",INDEX('annual Consensus'!$C$4:$AE$210,MATCH('per month Consensus'!$CE171,'annual Consensus'!$B$4:$B$210,0),MATCH('per month Consensus'!DH$4,'annual Consensus'!$C$3:$AE$3,0)))</f>
        <v>0</v>
      </c>
      <c r="DI171" s="18">
        <f>IF(ISNA(INDEX('annual Consensus'!$C$4:$AE$210,MATCH('per month Consensus'!$CE171,'annual Consensus'!$B$4:$B$210,0),MATCH('per month Consensus'!DI$4,'annual Consensus'!$C$3:$AE$3,0))),"",INDEX('annual Consensus'!$C$4:$AE$210,MATCH('per month Consensus'!$CE171,'annual Consensus'!$B$4:$B$210,0),MATCH('per month Consensus'!DI$4,'annual Consensus'!$C$3:$AE$3,0)))</f>
        <v>0</v>
      </c>
      <c r="DJ171" s="18">
        <f>IF(ISNA(INDEX('annual Consensus'!$C$4:$AE$210,MATCH('per month Consensus'!$CE171,'annual Consensus'!$B$4:$B$210,0),MATCH('per month Consensus'!DJ$4,'annual Consensus'!$C$3:$AE$3,0))),"",INDEX('annual Consensus'!$C$4:$AE$210,MATCH('per month Consensus'!$CE171,'annual Consensus'!$B$4:$B$210,0),MATCH('per month Consensus'!DJ$4,'annual Consensus'!$C$3:$AE$3,0)))</f>
        <v>0</v>
      </c>
      <c r="DK171" s="18">
        <f>IF(ISNA(INDEX('annual Consensus'!$C$4:$AE$210,MATCH('per month Consensus'!$CE171,'annual Consensus'!$B$4:$B$210,0),MATCH('per month Consensus'!DK$4,'annual Consensus'!$C$3:$AE$3,0))),"",INDEX('annual Consensus'!$C$4:$AE$210,MATCH('per month Consensus'!$CE171,'annual Consensus'!$B$4:$B$210,0),MATCH('per month Consensus'!DK$4,'annual Consensus'!$C$3:$AE$3,0)))</f>
        <v>0</v>
      </c>
      <c r="DL171" s="18">
        <f>IF(ISNA(INDEX('annual Consensus'!$C$4:$AE$210,MATCH('per month Consensus'!$CE171,'annual Consensus'!$B$4:$B$210,0),MATCH('per month Consensus'!DL$4,'annual Consensus'!$C$3:$AE$3,0))),"",INDEX('annual Consensus'!$C$4:$AE$210,MATCH('per month Consensus'!$CE171,'annual Consensus'!$B$4:$B$210,0),MATCH('per month Consensus'!DL$4,'annual Consensus'!$C$3:$AE$3,0)))</f>
        <v>0</v>
      </c>
      <c r="DM171" s="18">
        <f>IF(ISNA(INDEX('annual Consensus'!$C$4:$AE$210,MATCH('per month Consensus'!$CE171,'annual Consensus'!$B$4:$B$210,0),MATCH('per month Consensus'!DM$4,'annual Consensus'!$C$3:$AE$3,0))),"",INDEX('annual Consensus'!$C$4:$AE$210,MATCH('per month Consensus'!$CE171,'annual Consensus'!$B$4:$B$210,0),MATCH('per month Consensus'!DM$4,'annual Consensus'!$C$3:$AE$3,0)))</f>
        <v>0</v>
      </c>
      <c r="DN171" s="18">
        <f>IF(ISNA(INDEX('annual Consensus'!$C$4:$AE$210,MATCH('per month Consensus'!$CE171,'annual Consensus'!$B$4:$B$210,0),MATCH('per month Consensus'!DN$4,'annual Consensus'!$C$3:$AE$3,0))),"",INDEX('annual Consensus'!$C$4:$AE$210,MATCH('per month Consensus'!$CE171,'annual Consensus'!$B$4:$B$210,0),MATCH('per month Consensus'!DN$4,'annual Consensus'!$C$3:$AE$3,0)))</f>
        <v>0</v>
      </c>
      <c r="DO171" s="18">
        <f>IF(ISNA(INDEX('annual Consensus'!$C$4:$AE$210,MATCH('per month Consensus'!$CE171,'annual Consensus'!$B$4:$B$210,0),MATCH('per month Consensus'!DO$4,'annual Consensus'!$C$3:$AE$3,0))),"",INDEX('annual Consensus'!$C$4:$AE$210,MATCH('per month Consensus'!$CE171,'annual Consensus'!$B$4:$B$210,0),MATCH('per month Consensus'!DO$4,'annual Consensus'!$C$3:$AE$3,0)))</f>
        <v>0</v>
      </c>
      <c r="DR171" s="18">
        <f t="shared" si="70"/>
        <v>2.3875893691671131</v>
      </c>
      <c r="DS171" s="18" t="str">
        <f t="shared" si="71"/>
        <v/>
      </c>
      <c r="DT171" s="18" t="str">
        <f t="shared" si="72"/>
        <v/>
      </c>
      <c r="DU171" s="18" t="str">
        <f t="shared" si="73"/>
        <v/>
      </c>
      <c r="DV171" s="18" t="str">
        <f t="shared" si="74"/>
        <v/>
      </c>
      <c r="DW171" s="18" t="str">
        <f t="shared" si="75"/>
        <v/>
      </c>
      <c r="DX171" s="18" t="str">
        <f t="shared" si="76"/>
        <v/>
      </c>
      <c r="DY171" s="18" t="str">
        <f t="shared" si="77"/>
        <v/>
      </c>
      <c r="DZ171" s="18">
        <f t="shared" si="78"/>
        <v>1.7710186899780453</v>
      </c>
      <c r="EA171" s="18" t="str">
        <f t="shared" si="79"/>
        <v/>
      </c>
      <c r="EB171" s="18" t="str">
        <f t="shared" si="80"/>
        <v/>
      </c>
      <c r="EC171" s="18" t="str">
        <f t="shared" si="81"/>
        <v/>
      </c>
      <c r="ED171" s="18" t="str">
        <f t="shared" si="82"/>
        <v/>
      </c>
      <c r="EE171" s="18" t="str">
        <f t="shared" si="83"/>
        <v/>
      </c>
      <c r="EF171" s="18" t="str">
        <f t="shared" si="84"/>
        <v/>
      </c>
      <c r="EG171" s="18" t="str">
        <f t="shared" si="85"/>
        <v/>
      </c>
      <c r="EH171" s="18" t="str">
        <f t="shared" si="86"/>
        <v/>
      </c>
      <c r="EI171" s="18" t="str">
        <f t="shared" si="87"/>
        <v/>
      </c>
      <c r="EJ171" s="18" t="str">
        <f t="shared" si="88"/>
        <v/>
      </c>
      <c r="EK171" s="18" t="str">
        <f t="shared" si="89"/>
        <v/>
      </c>
      <c r="EL171" s="18" t="str">
        <f t="shared" si="90"/>
        <v/>
      </c>
      <c r="EM171" s="18" t="str">
        <f t="shared" si="91"/>
        <v/>
      </c>
      <c r="EN171" s="18" t="str">
        <f t="shared" si="92"/>
        <v/>
      </c>
      <c r="EO171" s="18" t="str">
        <f t="shared" si="93"/>
        <v/>
      </c>
      <c r="EP171" s="18" t="str">
        <f t="shared" si="94"/>
        <v/>
      </c>
      <c r="EQ171" s="18" t="str">
        <f t="shared" si="95"/>
        <v/>
      </c>
      <c r="ER171" s="18" t="str">
        <f t="shared" si="96"/>
        <v/>
      </c>
      <c r="ES171" s="18" t="str">
        <f t="shared" si="97"/>
        <v/>
      </c>
      <c r="ET171" s="18" t="str">
        <f t="shared" si="98"/>
        <v/>
      </c>
      <c r="EV171" s="86">
        <v>41030</v>
      </c>
      <c r="EW171" s="57" t="str">
        <f>IF(ISNA(VLOOKUP('per month Consensus'!$EV171,'5y averages Consensus'!$AG$9:$AK$36,'per month Consensus'!EW$2,FALSE)),"",VLOOKUP('per month Consensus'!$EV171,'5y averages Consensus'!$AG$9:$AK$36,'per month Consensus'!EW$2,FALSE))</f>
        <v/>
      </c>
      <c r="EX171" s="58" t="str">
        <f>IF(ISNA(VLOOKUP('per month Consensus'!$EV171,'5y averages Consensus'!$AG$9:$AK$36,'per month Consensus'!EX$2,FALSE)),"",VLOOKUP('per month Consensus'!$EV171,'5y averages Consensus'!$AG$9:$AK$36,'per month Consensus'!EX$2,FALSE))</f>
        <v/>
      </c>
      <c r="EY171" s="58" t="str">
        <f>IF(ISNA(VLOOKUP('per month Consensus'!$EV171,'5y averages Consensus'!$AG$9:$AK$36,'per month Consensus'!EY$2,FALSE)),"",VLOOKUP('per month Consensus'!$EV171,'5y averages Consensus'!$AG$9:$AK$36,'per month Consensus'!EY$2,FALSE))</f>
        <v/>
      </c>
      <c r="EZ171" s="59" t="str">
        <f>IF(ISNA(VLOOKUP('per month Consensus'!$EV171,'5y averages Consensus'!$AG$9:$AK$36,'per month Consensus'!EZ$2,FALSE)),"",VLOOKUP('per month Consensus'!$EV171,'5y averages Consensus'!$AG$9:$AK$36,'per month Consensus'!EZ$2,FALSE))</f>
        <v/>
      </c>
      <c r="FB171" s="53" t="str">
        <f t="shared" si="99"/>
        <v/>
      </c>
      <c r="FC171" s="18" t="str">
        <f t="shared" si="100"/>
        <v/>
      </c>
      <c r="FD171" s="18" t="str">
        <f t="shared" si="101"/>
        <v/>
      </c>
      <c r="FE171" s="18" t="str">
        <f t="shared" si="102"/>
        <v/>
      </c>
    </row>
    <row r="172" spans="2:161" x14ac:dyDescent="0.25">
      <c r="B172" s="22">
        <v>40787</v>
      </c>
      <c r="C172" s="18">
        <f>VLOOKUP($B172,'Data Consensus annual'!$BH$9:$BN$215,'per month Consensus'!C$1,FALSE)</f>
        <v>2.575976799370113</v>
      </c>
      <c r="D172" s="18">
        <f>VLOOKUP($B172,'Data Consensus annual'!$BH$9:$BN$215,'per month Consensus'!D$1,FALSE)</f>
        <v>1.7631225981405927</v>
      </c>
      <c r="E172" s="18" t="str">
        <f>VLOOKUP($B172,'Data Consensus annual'!$BH$9:$BN$215,'per month Consensus'!E$1)</f>
        <v/>
      </c>
      <c r="F172" s="18">
        <f>VLOOKUP($B172,'quarters Consensus'!$FV$9:$GC$60,'per month Consensus'!J$1,FALSE)</f>
        <v>2.5</v>
      </c>
      <c r="G172" s="18">
        <f>VLOOKUP($B172,'quarters Consensus'!$FV$9:$GC$60,'per month Consensus'!K$1,FALSE)</f>
        <v>2</v>
      </c>
      <c r="H172" s="18">
        <f>VLOOKUP($B172,'quarters Consensus'!$FV$9:$GC$60,'per month Consensus'!L$1,FALSE)</f>
        <v>1.6</v>
      </c>
      <c r="I172" s="18">
        <f>VLOOKUP($B172,'quarters Consensus'!$FV$9:$GC$60,'per month Consensus'!M$1,FALSE)</f>
        <v>1.7</v>
      </c>
      <c r="J172" s="18">
        <f>VLOOKUP($B172,'quarters Consensus'!$FV$9:$GC$60,'per month Consensus'!N$1,FALSE)</f>
        <v>1.7</v>
      </c>
      <c r="K172" s="18">
        <f>VLOOKUP($B172,'quarters Consensus'!$FV$9:$GC$60,'per month Consensus'!O$1,FALSE)</f>
        <v>1.5</v>
      </c>
      <c r="L172" s="18">
        <f>VLOOKUP($B172,'quarters Consensus'!$FV$9:$GC$60,'per month Consensus'!P$1,FALSE)</f>
        <v>1.5</v>
      </c>
      <c r="CE172" s="14">
        <v>41061</v>
      </c>
      <c r="CF172" s="18">
        <f>IF(ISNA(VLOOKUP($CE172,'quarters Consensus'!$FV$9:$GC$60,'per month Consensus'!J$1,FALSE)),"",VLOOKUP($CE172,'quarters Consensus'!$FV$9:$GC$60,'per month Consensus'!J$1,FALSE))</f>
        <v>2.2999999999999998</v>
      </c>
      <c r="CG172" s="18">
        <f>IF(ISNA(VLOOKUP($CE172,'quarters Consensus'!$FV$9:$GC$60,'per month Consensus'!K$1,FALSE)),"",VLOOKUP($CE172,'quarters Consensus'!$FV$9:$GC$60,'per month Consensus'!K$1,FALSE))</f>
        <v>2</v>
      </c>
      <c r="CH172" s="18">
        <f>IF(ISNA(VLOOKUP($CE172,'quarters Consensus'!$FV$9:$GC$60,'per month Consensus'!L$1,FALSE)),"",VLOOKUP($CE172,'quarters Consensus'!$FV$9:$GC$60,'per month Consensus'!L$1,FALSE))</f>
        <v>1.7</v>
      </c>
      <c r="CI172" s="18">
        <f>IF(ISNA(VLOOKUP($CE172,'quarters Consensus'!$FV$9:$GC$60,'per month Consensus'!M$1,FALSE)),"",VLOOKUP($CE172,'quarters Consensus'!$FV$9:$GC$60,'per month Consensus'!M$1,FALSE))</f>
        <v>1.6</v>
      </c>
      <c r="CJ172" s="18">
        <f>IF(ISNA(VLOOKUP($CE172,'quarters Consensus'!$FV$9:$GC$60,'per month Consensus'!N$1,FALSE)),"",VLOOKUP($CE172,'quarters Consensus'!$FV$9:$GC$60,'per month Consensus'!N$1,FALSE))</f>
        <v>1.7</v>
      </c>
      <c r="CK172" s="18">
        <f>IF(ISNA(VLOOKUP($CE172,'quarters Consensus'!$FV$9:$GC$60,'per month Consensus'!O$1,FALSE)),"",VLOOKUP($CE172,'quarters Consensus'!$FV$9:$GC$60,'per month Consensus'!O$1,FALSE))</f>
        <v>1.7</v>
      </c>
      <c r="CL172" s="18"/>
      <c r="CM172" s="18">
        <f>IF(ISNA(INDEX('annual Consensus'!$C$4:$AE$210,MATCH('per month Consensus'!$CE172,'annual Consensus'!$B$4:$B$210,0),MATCH('per month Consensus'!CM$4,'annual Consensus'!$C$3:$AE$3,0))),"",INDEX('annual Consensus'!$C$4:$AE$210,MATCH('per month Consensus'!$CE172,'annual Consensus'!$B$4:$B$210,0),MATCH('per month Consensus'!CM$4,'annual Consensus'!$C$3:$AE$3,0)))</f>
        <v>2.3438490099027653</v>
      </c>
      <c r="CN172" s="18">
        <f>IF(ISNA(INDEX('annual Consensus'!$C$4:$AE$210,MATCH('per month Consensus'!$CE172,'annual Consensus'!$B$4:$B$210,0),MATCH('per month Consensus'!CN$4,'annual Consensus'!$C$3:$AE$3,0))),"",INDEX('annual Consensus'!$C$4:$AE$210,MATCH('per month Consensus'!$CE172,'annual Consensus'!$B$4:$B$210,0),MATCH('per month Consensus'!CN$4,'annual Consensus'!$C$3:$AE$3,0)))</f>
        <v>0</v>
      </c>
      <c r="CO172" s="18">
        <f>IF(ISNA(INDEX('annual Consensus'!$C$4:$AE$210,MATCH('per month Consensus'!$CE172,'annual Consensus'!$B$4:$B$210,0),MATCH('per month Consensus'!CO$4,'annual Consensus'!$C$3:$AE$3,0))),"",INDEX('annual Consensus'!$C$4:$AE$210,MATCH('per month Consensus'!$CE172,'annual Consensus'!$B$4:$B$210,0),MATCH('per month Consensus'!CO$4,'annual Consensus'!$C$3:$AE$3,0)))</f>
        <v>0</v>
      </c>
      <c r="CP172" s="18">
        <f>IF(ISNA(INDEX('annual Consensus'!$C$4:$AE$210,MATCH('per month Consensus'!$CE172,'annual Consensus'!$B$4:$B$210,0),MATCH('per month Consensus'!CP$4,'annual Consensus'!$C$3:$AE$3,0))),"",INDEX('annual Consensus'!$C$4:$AE$210,MATCH('per month Consensus'!$CE172,'annual Consensus'!$B$4:$B$210,0),MATCH('per month Consensus'!CP$4,'annual Consensus'!$C$3:$AE$3,0)))</f>
        <v>0</v>
      </c>
      <c r="CQ172" s="18">
        <f>IF(ISNA(INDEX('annual Consensus'!$C$4:$AE$210,MATCH('per month Consensus'!$CE172,'annual Consensus'!$B$4:$B$210,0),MATCH('per month Consensus'!CQ$4,'annual Consensus'!$C$3:$AE$3,0))),"",INDEX('annual Consensus'!$C$4:$AE$210,MATCH('per month Consensus'!$CE172,'annual Consensus'!$B$4:$B$210,0),MATCH('per month Consensus'!CQ$4,'annual Consensus'!$C$3:$AE$3,0)))</f>
        <v>0</v>
      </c>
      <c r="CR172" s="18">
        <f>IF(ISNA(INDEX('annual Consensus'!$C$4:$AE$210,MATCH('per month Consensus'!$CE172,'annual Consensus'!$B$4:$B$210,0),MATCH('per month Consensus'!CR$4,'annual Consensus'!$C$3:$AE$3,0))),"",INDEX('annual Consensus'!$C$4:$AE$210,MATCH('per month Consensus'!$CE172,'annual Consensus'!$B$4:$B$210,0),MATCH('per month Consensus'!CR$4,'annual Consensus'!$C$3:$AE$3,0)))</f>
        <v>0</v>
      </c>
      <c r="CS172" s="18">
        <f>IF(ISNA(INDEX('annual Consensus'!$C$4:$AE$210,MATCH('per month Consensus'!$CE172,'annual Consensus'!$B$4:$B$210,0),MATCH('per month Consensus'!CS$4,'annual Consensus'!$C$3:$AE$3,0))),"",INDEX('annual Consensus'!$C$4:$AE$210,MATCH('per month Consensus'!$CE172,'annual Consensus'!$B$4:$B$210,0),MATCH('per month Consensus'!CS$4,'annual Consensus'!$C$3:$AE$3,0)))</f>
        <v>0</v>
      </c>
      <c r="CT172" s="18">
        <f>IF(ISNA(INDEX('annual Consensus'!$C$4:$AE$210,MATCH('per month Consensus'!$CE172,'annual Consensus'!$B$4:$B$210,0),MATCH('per month Consensus'!CT$4,'annual Consensus'!$C$3:$AE$3,0))),"",INDEX('annual Consensus'!$C$4:$AE$210,MATCH('per month Consensus'!$CE172,'annual Consensus'!$B$4:$B$210,0),MATCH('per month Consensus'!CT$4,'annual Consensus'!$C$3:$AE$3,0)))</f>
        <v>1.7147919913913836</v>
      </c>
      <c r="CU172" s="18">
        <f>IF(ISNA(INDEX('annual Consensus'!$C$4:$AE$210,MATCH('per month Consensus'!$CE172,'annual Consensus'!$B$4:$B$210,0),MATCH('per month Consensus'!CU$4,'annual Consensus'!$C$3:$AE$3,0))),"",INDEX('annual Consensus'!$C$4:$AE$210,MATCH('per month Consensus'!$CE172,'annual Consensus'!$B$4:$B$210,0),MATCH('per month Consensus'!CU$4,'annual Consensus'!$C$3:$AE$3,0)))</f>
        <v>0</v>
      </c>
      <c r="CV172" s="18">
        <f>IF(ISNA(INDEX('annual Consensus'!$C$4:$AE$210,MATCH('per month Consensus'!$CE172,'annual Consensus'!$B$4:$B$210,0),MATCH('per month Consensus'!CV$4,'annual Consensus'!$C$3:$AE$3,0))),"",INDEX('annual Consensus'!$C$4:$AE$210,MATCH('per month Consensus'!$CE172,'annual Consensus'!$B$4:$B$210,0),MATCH('per month Consensus'!CV$4,'annual Consensus'!$C$3:$AE$3,0)))</f>
        <v>0</v>
      </c>
      <c r="CW172" s="18">
        <f>IF(ISNA(INDEX('annual Consensus'!$C$4:$AE$210,MATCH('per month Consensus'!$CE172,'annual Consensus'!$B$4:$B$210,0),MATCH('per month Consensus'!CW$4,'annual Consensus'!$C$3:$AE$3,0))),"",INDEX('annual Consensus'!$C$4:$AE$210,MATCH('per month Consensus'!$CE172,'annual Consensus'!$B$4:$B$210,0),MATCH('per month Consensus'!CW$4,'annual Consensus'!$C$3:$AE$3,0)))</f>
        <v>0</v>
      </c>
      <c r="CX172" s="18">
        <f>IF(ISNA(INDEX('annual Consensus'!$C$4:$AE$210,MATCH('per month Consensus'!$CE172,'annual Consensus'!$B$4:$B$210,0),MATCH('per month Consensus'!CX$4,'annual Consensus'!$C$3:$AE$3,0))),"",INDEX('annual Consensus'!$C$4:$AE$210,MATCH('per month Consensus'!$CE172,'annual Consensus'!$B$4:$B$210,0),MATCH('per month Consensus'!CX$4,'annual Consensus'!$C$3:$AE$3,0)))</f>
        <v>0</v>
      </c>
      <c r="CY172" s="18">
        <f>IF(ISNA(INDEX('annual Consensus'!$C$4:$AE$210,MATCH('per month Consensus'!$CE172,'annual Consensus'!$B$4:$B$210,0),MATCH('per month Consensus'!CY$4,'annual Consensus'!$C$3:$AE$3,0))),"",INDEX('annual Consensus'!$C$4:$AE$210,MATCH('per month Consensus'!$CE172,'annual Consensus'!$B$4:$B$210,0),MATCH('per month Consensus'!CY$4,'annual Consensus'!$C$3:$AE$3,0)))</f>
        <v>0</v>
      </c>
      <c r="CZ172" s="18">
        <f>IF(ISNA(INDEX('annual Consensus'!$C$4:$AE$210,MATCH('per month Consensus'!$CE172,'annual Consensus'!$B$4:$B$210,0),MATCH('per month Consensus'!CZ$4,'annual Consensus'!$C$3:$AE$3,0))),"",INDEX('annual Consensus'!$C$4:$AE$210,MATCH('per month Consensus'!$CE172,'annual Consensus'!$B$4:$B$210,0),MATCH('per month Consensus'!CZ$4,'annual Consensus'!$C$3:$AE$3,0)))</f>
        <v>0</v>
      </c>
      <c r="DA172" s="18">
        <f>IF(ISNA(INDEX('annual Consensus'!$C$4:$AE$210,MATCH('per month Consensus'!$CE172,'annual Consensus'!$B$4:$B$210,0),MATCH('per month Consensus'!DA$4,'annual Consensus'!$C$3:$AE$3,0))),"",INDEX('annual Consensus'!$C$4:$AE$210,MATCH('per month Consensus'!$CE172,'annual Consensus'!$B$4:$B$210,0),MATCH('per month Consensus'!DA$4,'annual Consensus'!$C$3:$AE$3,0)))</f>
        <v>0</v>
      </c>
      <c r="DB172" s="18">
        <f>IF(ISNA(INDEX('annual Consensus'!$C$4:$AE$210,MATCH('per month Consensus'!$CE172,'annual Consensus'!$B$4:$B$210,0),MATCH('per month Consensus'!DB$4,'annual Consensus'!$C$3:$AE$3,0))),"",INDEX('annual Consensus'!$C$4:$AE$210,MATCH('per month Consensus'!$CE172,'annual Consensus'!$B$4:$B$210,0),MATCH('per month Consensus'!DB$4,'annual Consensus'!$C$3:$AE$3,0)))</f>
        <v>0</v>
      </c>
      <c r="DC172" s="18">
        <f>IF(ISNA(INDEX('annual Consensus'!$C$4:$AE$210,MATCH('per month Consensus'!$CE172,'annual Consensus'!$B$4:$B$210,0),MATCH('per month Consensus'!DC$4,'annual Consensus'!$C$3:$AE$3,0))),"",INDEX('annual Consensus'!$C$4:$AE$210,MATCH('per month Consensus'!$CE172,'annual Consensus'!$B$4:$B$210,0),MATCH('per month Consensus'!DC$4,'annual Consensus'!$C$3:$AE$3,0)))</f>
        <v>0</v>
      </c>
      <c r="DD172" s="18">
        <f>IF(ISNA(INDEX('annual Consensus'!$C$4:$AE$210,MATCH('per month Consensus'!$CE172,'annual Consensus'!$B$4:$B$210,0),MATCH('per month Consensus'!DD$4,'annual Consensus'!$C$3:$AE$3,0))),"",INDEX('annual Consensus'!$C$4:$AE$210,MATCH('per month Consensus'!$CE172,'annual Consensus'!$B$4:$B$210,0),MATCH('per month Consensus'!DD$4,'annual Consensus'!$C$3:$AE$3,0)))</f>
        <v>0</v>
      </c>
      <c r="DE172" s="18">
        <f>IF(ISNA(INDEX('annual Consensus'!$C$4:$AE$210,MATCH('per month Consensus'!$CE172,'annual Consensus'!$B$4:$B$210,0),MATCH('per month Consensus'!DE$4,'annual Consensus'!$C$3:$AE$3,0))),"",INDEX('annual Consensus'!$C$4:$AE$210,MATCH('per month Consensus'!$CE172,'annual Consensus'!$B$4:$B$210,0),MATCH('per month Consensus'!DE$4,'annual Consensus'!$C$3:$AE$3,0)))</f>
        <v>0</v>
      </c>
      <c r="DF172" s="18">
        <f>IF(ISNA(INDEX('annual Consensus'!$C$4:$AE$210,MATCH('per month Consensus'!$CE172,'annual Consensus'!$B$4:$B$210,0),MATCH('per month Consensus'!DF$4,'annual Consensus'!$C$3:$AE$3,0))),"",INDEX('annual Consensus'!$C$4:$AE$210,MATCH('per month Consensus'!$CE172,'annual Consensus'!$B$4:$B$210,0),MATCH('per month Consensus'!DF$4,'annual Consensus'!$C$3:$AE$3,0)))</f>
        <v>0</v>
      </c>
      <c r="DG172" s="18">
        <f>IF(ISNA(INDEX('annual Consensus'!$C$4:$AE$210,MATCH('per month Consensus'!$CE172,'annual Consensus'!$B$4:$B$210,0),MATCH('per month Consensus'!DG$4,'annual Consensus'!$C$3:$AE$3,0))),"",INDEX('annual Consensus'!$C$4:$AE$210,MATCH('per month Consensus'!$CE172,'annual Consensus'!$B$4:$B$210,0),MATCH('per month Consensus'!DG$4,'annual Consensus'!$C$3:$AE$3,0)))</f>
        <v>0</v>
      </c>
      <c r="DH172" s="18">
        <f>IF(ISNA(INDEX('annual Consensus'!$C$4:$AE$210,MATCH('per month Consensus'!$CE172,'annual Consensus'!$B$4:$B$210,0),MATCH('per month Consensus'!DH$4,'annual Consensus'!$C$3:$AE$3,0))),"",INDEX('annual Consensus'!$C$4:$AE$210,MATCH('per month Consensus'!$CE172,'annual Consensus'!$B$4:$B$210,0),MATCH('per month Consensus'!DH$4,'annual Consensus'!$C$3:$AE$3,0)))</f>
        <v>0</v>
      </c>
      <c r="DI172" s="18">
        <f>IF(ISNA(INDEX('annual Consensus'!$C$4:$AE$210,MATCH('per month Consensus'!$CE172,'annual Consensus'!$B$4:$B$210,0),MATCH('per month Consensus'!DI$4,'annual Consensus'!$C$3:$AE$3,0))),"",INDEX('annual Consensus'!$C$4:$AE$210,MATCH('per month Consensus'!$CE172,'annual Consensus'!$B$4:$B$210,0),MATCH('per month Consensus'!DI$4,'annual Consensus'!$C$3:$AE$3,0)))</f>
        <v>0</v>
      </c>
      <c r="DJ172" s="18">
        <f>IF(ISNA(INDEX('annual Consensus'!$C$4:$AE$210,MATCH('per month Consensus'!$CE172,'annual Consensus'!$B$4:$B$210,0),MATCH('per month Consensus'!DJ$4,'annual Consensus'!$C$3:$AE$3,0))),"",INDEX('annual Consensus'!$C$4:$AE$210,MATCH('per month Consensus'!$CE172,'annual Consensus'!$B$4:$B$210,0),MATCH('per month Consensus'!DJ$4,'annual Consensus'!$C$3:$AE$3,0)))</f>
        <v>0</v>
      </c>
      <c r="DK172" s="18">
        <f>IF(ISNA(INDEX('annual Consensus'!$C$4:$AE$210,MATCH('per month Consensus'!$CE172,'annual Consensus'!$B$4:$B$210,0),MATCH('per month Consensus'!DK$4,'annual Consensus'!$C$3:$AE$3,0))),"",INDEX('annual Consensus'!$C$4:$AE$210,MATCH('per month Consensus'!$CE172,'annual Consensus'!$B$4:$B$210,0),MATCH('per month Consensus'!DK$4,'annual Consensus'!$C$3:$AE$3,0)))</f>
        <v>0</v>
      </c>
      <c r="DL172" s="18">
        <f>IF(ISNA(INDEX('annual Consensus'!$C$4:$AE$210,MATCH('per month Consensus'!$CE172,'annual Consensus'!$B$4:$B$210,0),MATCH('per month Consensus'!DL$4,'annual Consensus'!$C$3:$AE$3,0))),"",INDEX('annual Consensus'!$C$4:$AE$210,MATCH('per month Consensus'!$CE172,'annual Consensus'!$B$4:$B$210,0),MATCH('per month Consensus'!DL$4,'annual Consensus'!$C$3:$AE$3,0)))</f>
        <v>0</v>
      </c>
      <c r="DM172" s="18">
        <f>IF(ISNA(INDEX('annual Consensus'!$C$4:$AE$210,MATCH('per month Consensus'!$CE172,'annual Consensus'!$B$4:$B$210,0),MATCH('per month Consensus'!DM$4,'annual Consensus'!$C$3:$AE$3,0))),"",INDEX('annual Consensus'!$C$4:$AE$210,MATCH('per month Consensus'!$CE172,'annual Consensus'!$B$4:$B$210,0),MATCH('per month Consensus'!DM$4,'annual Consensus'!$C$3:$AE$3,0)))</f>
        <v>0</v>
      </c>
      <c r="DN172" s="18">
        <f>IF(ISNA(INDEX('annual Consensus'!$C$4:$AE$210,MATCH('per month Consensus'!$CE172,'annual Consensus'!$B$4:$B$210,0),MATCH('per month Consensus'!DN$4,'annual Consensus'!$C$3:$AE$3,0))),"",INDEX('annual Consensus'!$C$4:$AE$210,MATCH('per month Consensus'!$CE172,'annual Consensus'!$B$4:$B$210,0),MATCH('per month Consensus'!DN$4,'annual Consensus'!$C$3:$AE$3,0)))</f>
        <v>0</v>
      </c>
      <c r="DO172" s="18">
        <f>IF(ISNA(INDEX('annual Consensus'!$C$4:$AE$210,MATCH('per month Consensus'!$CE172,'annual Consensus'!$B$4:$B$210,0),MATCH('per month Consensus'!DO$4,'annual Consensus'!$C$3:$AE$3,0))),"",INDEX('annual Consensus'!$C$4:$AE$210,MATCH('per month Consensus'!$CE172,'annual Consensus'!$B$4:$B$210,0),MATCH('per month Consensus'!DO$4,'annual Consensus'!$C$3:$AE$3,0)))</f>
        <v>0</v>
      </c>
      <c r="DR172" s="18">
        <f t="shared" si="70"/>
        <v>2.3438490099027653</v>
      </c>
      <c r="DS172" s="18" t="str">
        <f t="shared" si="71"/>
        <v/>
      </c>
      <c r="DT172" s="18" t="str">
        <f t="shared" si="72"/>
        <v/>
      </c>
      <c r="DU172" s="18" t="str">
        <f t="shared" si="73"/>
        <v/>
      </c>
      <c r="DV172" s="18" t="str">
        <f t="shared" si="74"/>
        <v/>
      </c>
      <c r="DW172" s="18" t="str">
        <f t="shared" si="75"/>
        <v/>
      </c>
      <c r="DX172" s="18" t="str">
        <f t="shared" si="76"/>
        <v/>
      </c>
      <c r="DY172" s="18">
        <f t="shared" si="77"/>
        <v>1.7147919913913836</v>
      </c>
      <c r="DZ172" s="18" t="str">
        <f t="shared" si="78"/>
        <v/>
      </c>
      <c r="EA172" s="18" t="str">
        <f t="shared" si="79"/>
        <v/>
      </c>
      <c r="EB172" s="18" t="str">
        <f t="shared" si="80"/>
        <v/>
      </c>
      <c r="EC172" s="18" t="str">
        <f t="shared" si="81"/>
        <v/>
      </c>
      <c r="ED172" s="18" t="str">
        <f t="shared" si="82"/>
        <v/>
      </c>
      <c r="EE172" s="18" t="str">
        <f t="shared" si="83"/>
        <v/>
      </c>
      <c r="EF172" s="18" t="str">
        <f t="shared" si="84"/>
        <v/>
      </c>
      <c r="EG172" s="18" t="str">
        <f t="shared" si="85"/>
        <v/>
      </c>
      <c r="EH172" s="18" t="str">
        <f t="shared" si="86"/>
        <v/>
      </c>
      <c r="EI172" s="18" t="str">
        <f t="shared" si="87"/>
        <v/>
      </c>
      <c r="EJ172" s="18" t="str">
        <f t="shared" si="88"/>
        <v/>
      </c>
      <c r="EK172" s="18" t="str">
        <f t="shared" si="89"/>
        <v/>
      </c>
      <c r="EL172" s="18" t="str">
        <f t="shared" si="90"/>
        <v/>
      </c>
      <c r="EM172" s="18" t="str">
        <f t="shared" si="91"/>
        <v/>
      </c>
      <c r="EN172" s="18" t="str">
        <f t="shared" si="92"/>
        <v/>
      </c>
      <c r="EO172" s="18" t="str">
        <f t="shared" si="93"/>
        <v/>
      </c>
      <c r="EP172" s="18" t="str">
        <f t="shared" si="94"/>
        <v/>
      </c>
      <c r="EQ172" s="18" t="str">
        <f t="shared" si="95"/>
        <v/>
      </c>
      <c r="ER172" s="18" t="str">
        <f t="shared" si="96"/>
        <v/>
      </c>
      <c r="ES172" s="18" t="str">
        <f t="shared" si="97"/>
        <v/>
      </c>
      <c r="ET172" s="18" t="str">
        <f t="shared" si="98"/>
        <v/>
      </c>
      <c r="EV172" s="86">
        <v>41061</v>
      </c>
      <c r="EW172" s="57" t="str">
        <f>IF(ISNA(VLOOKUP('per month Consensus'!$EV172,'5y averages Consensus'!$AG$9:$AK$36,'per month Consensus'!EW$2,FALSE)),"",VLOOKUP('per month Consensus'!$EV172,'5y averages Consensus'!$AG$9:$AK$36,'per month Consensus'!EW$2,FALSE))</f>
        <v/>
      </c>
      <c r="EX172" s="58" t="str">
        <f>IF(ISNA(VLOOKUP('per month Consensus'!$EV172,'5y averages Consensus'!$AG$9:$AK$36,'per month Consensus'!EX$2,FALSE)),"",VLOOKUP('per month Consensus'!$EV172,'5y averages Consensus'!$AG$9:$AK$36,'per month Consensus'!EX$2,FALSE))</f>
        <v/>
      </c>
      <c r="EY172" s="58" t="str">
        <f>IF(ISNA(VLOOKUP('per month Consensus'!$EV172,'5y averages Consensus'!$AG$9:$AK$36,'per month Consensus'!EY$2,FALSE)),"",VLOOKUP('per month Consensus'!$EV172,'5y averages Consensus'!$AG$9:$AK$36,'per month Consensus'!EY$2,FALSE))</f>
        <v/>
      </c>
      <c r="EZ172" s="59" t="str">
        <f>IF(ISNA(VLOOKUP('per month Consensus'!$EV172,'5y averages Consensus'!$AG$9:$AK$36,'per month Consensus'!EZ$2,FALSE)),"",VLOOKUP('per month Consensus'!$EV172,'5y averages Consensus'!$AG$9:$AK$36,'per month Consensus'!EZ$2,FALSE))</f>
        <v/>
      </c>
      <c r="FB172" s="53" t="str">
        <f t="shared" si="99"/>
        <v/>
      </c>
      <c r="FC172" s="18" t="str">
        <f t="shared" si="100"/>
        <v/>
      </c>
      <c r="FD172" s="18" t="str">
        <f t="shared" si="101"/>
        <v/>
      </c>
      <c r="FE172" s="18" t="str">
        <f t="shared" si="102"/>
        <v/>
      </c>
    </row>
    <row r="173" spans="2:161" x14ac:dyDescent="0.25">
      <c r="B173" s="22">
        <v>41153</v>
      </c>
      <c r="C173" s="18">
        <f>VLOOKUP($B173,'Data Consensus annual'!$BH$9:$BN$215,'per month Consensus'!C$1,FALSE)</f>
        <v>2.4263125821567102</v>
      </c>
      <c r="D173" s="18">
        <f>VLOOKUP($B173,'Data Consensus annual'!$BH$9:$BN$215,'per month Consensus'!D$1,FALSE)</f>
        <v>1.7995923616390037</v>
      </c>
      <c r="E173" s="18" t="str">
        <f>VLOOKUP($B173,'Data Consensus annual'!$BH$9:$BN$215,'per month Consensus'!E$1)</f>
        <v/>
      </c>
      <c r="F173" s="18">
        <f>VLOOKUP($B173,'quarters Consensus'!$FV$9:$GC$60,'per month Consensus'!J$1,FALSE)</f>
        <v>2.2000000000000002</v>
      </c>
      <c r="G173" s="18">
        <f>VLOOKUP($B173,'quarters Consensus'!$FV$9:$GC$60,'per month Consensus'!K$1,FALSE)</f>
        <v>1.9</v>
      </c>
      <c r="H173" s="18">
        <f>VLOOKUP($B173,'quarters Consensus'!$FV$9:$GC$60,'per month Consensus'!L$1,FALSE)</f>
        <v>1.8</v>
      </c>
      <c r="I173" s="18">
        <f>VLOOKUP($B173,'quarters Consensus'!$FV$9:$GC$60,'per month Consensus'!M$1,FALSE)</f>
        <v>1.8</v>
      </c>
      <c r="J173" s="18">
        <f>VLOOKUP($B173,'quarters Consensus'!$FV$9:$GC$60,'per month Consensus'!N$1,FALSE)</f>
        <v>1.8</v>
      </c>
      <c r="K173" s="18">
        <f>VLOOKUP($B173,'quarters Consensus'!$FV$9:$GC$60,'per month Consensus'!O$1,FALSE)</f>
        <v>2.1</v>
      </c>
      <c r="L173" s="18">
        <f>VLOOKUP($B173,'quarters Consensus'!$FV$9:$GC$60,'per month Consensus'!P$1,FALSE)</f>
        <v>2.2000000000000002</v>
      </c>
      <c r="CE173" s="14">
        <v>41091</v>
      </c>
      <c r="CF173" s="18" t="str">
        <f>IF(ISNA(VLOOKUP($CE173,'quarters Consensus'!$FV$9:$GC$60,'per month Consensus'!J$1,FALSE)),"",VLOOKUP($CE173,'quarters Consensus'!$FV$9:$GC$60,'per month Consensus'!J$1,FALSE))</f>
        <v/>
      </c>
      <c r="CG173" s="18" t="str">
        <f>IF(ISNA(VLOOKUP($CE173,'quarters Consensus'!$FV$9:$GC$60,'per month Consensus'!K$1,FALSE)),"",VLOOKUP($CE173,'quarters Consensus'!$FV$9:$GC$60,'per month Consensus'!K$1,FALSE))</f>
        <v/>
      </c>
      <c r="CH173" s="18" t="str">
        <f>IF(ISNA(VLOOKUP($CE173,'quarters Consensus'!$FV$9:$GC$60,'per month Consensus'!L$1,FALSE)),"",VLOOKUP($CE173,'quarters Consensus'!$FV$9:$GC$60,'per month Consensus'!L$1,FALSE))</f>
        <v/>
      </c>
      <c r="CI173" s="18" t="str">
        <f>IF(ISNA(VLOOKUP($CE173,'quarters Consensus'!$FV$9:$GC$60,'per month Consensus'!M$1,FALSE)),"",VLOOKUP($CE173,'quarters Consensus'!$FV$9:$GC$60,'per month Consensus'!M$1,FALSE))</f>
        <v/>
      </c>
      <c r="CJ173" s="18" t="str">
        <f>IF(ISNA(VLOOKUP($CE173,'quarters Consensus'!$FV$9:$GC$60,'per month Consensus'!N$1,FALSE)),"",VLOOKUP($CE173,'quarters Consensus'!$FV$9:$GC$60,'per month Consensus'!N$1,FALSE))</f>
        <v/>
      </c>
      <c r="CK173" s="18" t="str">
        <f>IF(ISNA(VLOOKUP($CE173,'quarters Consensus'!$FV$9:$GC$60,'per month Consensus'!O$1,FALSE)),"",VLOOKUP($CE173,'quarters Consensus'!$FV$9:$GC$60,'per month Consensus'!O$1,FALSE))</f>
        <v/>
      </c>
      <c r="CL173" s="18" t="str">
        <f>IF(ISNA(VLOOKUP($CE173,'quarters Consensus'!$FV$9:$GC$60,'per month Consensus'!P$1,FALSE)),"",VLOOKUP($CE173,'quarters Consensus'!$FV$9:$GC$60,'per month Consensus'!P$1,FALSE))</f>
        <v/>
      </c>
      <c r="CM173" s="18">
        <f>IF(ISNA(INDEX('annual Consensus'!$C$4:$AE$210,MATCH('per month Consensus'!$CE173,'annual Consensus'!$B$4:$B$210,0),MATCH('per month Consensus'!CM$4,'annual Consensus'!$C$3:$AE$3,0))),"",INDEX('annual Consensus'!$C$4:$AE$210,MATCH('per month Consensus'!$CE173,'annual Consensus'!$B$4:$B$210,0),MATCH('per month Consensus'!CM$4,'annual Consensus'!$C$3:$AE$3,0)))</f>
        <v>2.3134487633417917</v>
      </c>
      <c r="CN173" s="18">
        <f>IF(ISNA(INDEX('annual Consensus'!$C$4:$AE$210,MATCH('per month Consensus'!$CE173,'annual Consensus'!$B$4:$B$210,0),MATCH('per month Consensus'!CN$4,'annual Consensus'!$C$3:$AE$3,0))),"",INDEX('annual Consensus'!$C$4:$AE$210,MATCH('per month Consensus'!$CE173,'annual Consensus'!$B$4:$B$210,0),MATCH('per month Consensus'!CN$4,'annual Consensus'!$C$3:$AE$3,0)))</f>
        <v>0</v>
      </c>
      <c r="CO173" s="18">
        <f>IF(ISNA(INDEX('annual Consensus'!$C$4:$AE$210,MATCH('per month Consensus'!$CE173,'annual Consensus'!$B$4:$B$210,0),MATCH('per month Consensus'!CO$4,'annual Consensus'!$C$3:$AE$3,0))),"",INDEX('annual Consensus'!$C$4:$AE$210,MATCH('per month Consensus'!$CE173,'annual Consensus'!$B$4:$B$210,0),MATCH('per month Consensus'!CO$4,'annual Consensus'!$C$3:$AE$3,0)))</f>
        <v>0</v>
      </c>
      <c r="CP173" s="18">
        <f>IF(ISNA(INDEX('annual Consensus'!$C$4:$AE$210,MATCH('per month Consensus'!$CE173,'annual Consensus'!$B$4:$B$210,0),MATCH('per month Consensus'!CP$4,'annual Consensus'!$C$3:$AE$3,0))),"",INDEX('annual Consensus'!$C$4:$AE$210,MATCH('per month Consensus'!$CE173,'annual Consensus'!$B$4:$B$210,0),MATCH('per month Consensus'!CP$4,'annual Consensus'!$C$3:$AE$3,0)))</f>
        <v>0</v>
      </c>
      <c r="CQ173" s="18">
        <f>IF(ISNA(INDEX('annual Consensus'!$C$4:$AE$210,MATCH('per month Consensus'!$CE173,'annual Consensus'!$B$4:$B$210,0),MATCH('per month Consensus'!CQ$4,'annual Consensus'!$C$3:$AE$3,0))),"",INDEX('annual Consensus'!$C$4:$AE$210,MATCH('per month Consensus'!$CE173,'annual Consensus'!$B$4:$B$210,0),MATCH('per month Consensus'!CQ$4,'annual Consensus'!$C$3:$AE$3,0)))</f>
        <v>0</v>
      </c>
      <c r="CR173" s="18">
        <f>IF(ISNA(INDEX('annual Consensus'!$C$4:$AE$210,MATCH('per month Consensus'!$CE173,'annual Consensus'!$B$4:$B$210,0),MATCH('per month Consensus'!CR$4,'annual Consensus'!$C$3:$AE$3,0))),"",INDEX('annual Consensus'!$C$4:$AE$210,MATCH('per month Consensus'!$CE173,'annual Consensus'!$B$4:$B$210,0),MATCH('per month Consensus'!CR$4,'annual Consensus'!$C$3:$AE$3,0)))</f>
        <v>0</v>
      </c>
      <c r="CS173" s="18">
        <f>IF(ISNA(INDEX('annual Consensus'!$C$4:$AE$210,MATCH('per month Consensus'!$CE173,'annual Consensus'!$B$4:$B$210,0),MATCH('per month Consensus'!CS$4,'annual Consensus'!$C$3:$AE$3,0))),"",INDEX('annual Consensus'!$C$4:$AE$210,MATCH('per month Consensus'!$CE173,'annual Consensus'!$B$4:$B$210,0),MATCH('per month Consensus'!CS$4,'annual Consensus'!$C$3:$AE$3,0)))</f>
        <v>1.7240994838461807</v>
      </c>
      <c r="CT173" s="18">
        <f>IF(ISNA(INDEX('annual Consensus'!$C$4:$AE$210,MATCH('per month Consensus'!$CE173,'annual Consensus'!$B$4:$B$210,0),MATCH('per month Consensus'!CT$4,'annual Consensus'!$C$3:$AE$3,0))),"",INDEX('annual Consensus'!$C$4:$AE$210,MATCH('per month Consensus'!$CE173,'annual Consensus'!$B$4:$B$210,0),MATCH('per month Consensus'!CT$4,'annual Consensus'!$C$3:$AE$3,0)))</f>
        <v>0</v>
      </c>
      <c r="CU173" s="18">
        <f>IF(ISNA(INDEX('annual Consensus'!$C$4:$AE$210,MATCH('per month Consensus'!$CE173,'annual Consensus'!$B$4:$B$210,0),MATCH('per month Consensus'!CU$4,'annual Consensus'!$C$3:$AE$3,0))),"",INDEX('annual Consensus'!$C$4:$AE$210,MATCH('per month Consensus'!$CE173,'annual Consensus'!$B$4:$B$210,0),MATCH('per month Consensus'!CU$4,'annual Consensus'!$C$3:$AE$3,0)))</f>
        <v>0</v>
      </c>
      <c r="CV173" s="18">
        <f>IF(ISNA(INDEX('annual Consensus'!$C$4:$AE$210,MATCH('per month Consensus'!$CE173,'annual Consensus'!$B$4:$B$210,0),MATCH('per month Consensus'!CV$4,'annual Consensus'!$C$3:$AE$3,0))),"",INDEX('annual Consensus'!$C$4:$AE$210,MATCH('per month Consensus'!$CE173,'annual Consensus'!$B$4:$B$210,0),MATCH('per month Consensus'!CV$4,'annual Consensus'!$C$3:$AE$3,0)))</f>
        <v>0</v>
      </c>
      <c r="CW173" s="18">
        <f>IF(ISNA(INDEX('annual Consensus'!$C$4:$AE$210,MATCH('per month Consensus'!$CE173,'annual Consensus'!$B$4:$B$210,0),MATCH('per month Consensus'!CW$4,'annual Consensus'!$C$3:$AE$3,0))),"",INDEX('annual Consensus'!$C$4:$AE$210,MATCH('per month Consensus'!$CE173,'annual Consensus'!$B$4:$B$210,0),MATCH('per month Consensus'!CW$4,'annual Consensus'!$C$3:$AE$3,0)))</f>
        <v>0</v>
      </c>
      <c r="CX173" s="18">
        <f>IF(ISNA(INDEX('annual Consensus'!$C$4:$AE$210,MATCH('per month Consensus'!$CE173,'annual Consensus'!$B$4:$B$210,0),MATCH('per month Consensus'!CX$4,'annual Consensus'!$C$3:$AE$3,0))),"",INDEX('annual Consensus'!$C$4:$AE$210,MATCH('per month Consensus'!$CE173,'annual Consensus'!$B$4:$B$210,0),MATCH('per month Consensus'!CX$4,'annual Consensus'!$C$3:$AE$3,0)))</f>
        <v>0</v>
      </c>
      <c r="CY173" s="18">
        <f>IF(ISNA(INDEX('annual Consensus'!$C$4:$AE$210,MATCH('per month Consensus'!$CE173,'annual Consensus'!$B$4:$B$210,0),MATCH('per month Consensus'!CY$4,'annual Consensus'!$C$3:$AE$3,0))),"",INDEX('annual Consensus'!$C$4:$AE$210,MATCH('per month Consensus'!$CE173,'annual Consensus'!$B$4:$B$210,0),MATCH('per month Consensus'!CY$4,'annual Consensus'!$C$3:$AE$3,0)))</f>
        <v>0</v>
      </c>
      <c r="CZ173" s="18">
        <f>IF(ISNA(INDEX('annual Consensus'!$C$4:$AE$210,MATCH('per month Consensus'!$CE173,'annual Consensus'!$B$4:$B$210,0),MATCH('per month Consensus'!CZ$4,'annual Consensus'!$C$3:$AE$3,0))),"",INDEX('annual Consensus'!$C$4:$AE$210,MATCH('per month Consensus'!$CE173,'annual Consensus'!$B$4:$B$210,0),MATCH('per month Consensus'!CZ$4,'annual Consensus'!$C$3:$AE$3,0)))</f>
        <v>0</v>
      </c>
      <c r="DA173" s="18" t="str">
        <f>IF(ISNA(INDEX('annual Consensus'!$C$4:$AE$210,MATCH('per month Consensus'!$CE173,'annual Consensus'!$B$4:$B$210,0),MATCH('per month Consensus'!DA$4,'annual Consensus'!$C$3:$AE$3,0))),"",INDEX('annual Consensus'!$C$4:$AE$210,MATCH('per month Consensus'!$CE173,'annual Consensus'!$B$4:$B$210,0),MATCH('per month Consensus'!DA$4,'annual Consensus'!$C$3:$AE$3,0)))</f>
        <v/>
      </c>
      <c r="DB173" s="18">
        <f>IF(ISNA(INDEX('annual Consensus'!$C$4:$AE$210,MATCH('per month Consensus'!$CE173,'annual Consensus'!$B$4:$B$210,0),MATCH('per month Consensus'!DB$4,'annual Consensus'!$C$3:$AE$3,0))),"",INDEX('annual Consensus'!$C$4:$AE$210,MATCH('per month Consensus'!$CE173,'annual Consensus'!$B$4:$B$210,0),MATCH('per month Consensus'!DB$4,'annual Consensus'!$C$3:$AE$3,0)))</f>
        <v>0</v>
      </c>
      <c r="DC173" s="18">
        <f>IF(ISNA(INDEX('annual Consensus'!$C$4:$AE$210,MATCH('per month Consensus'!$CE173,'annual Consensus'!$B$4:$B$210,0),MATCH('per month Consensus'!DC$4,'annual Consensus'!$C$3:$AE$3,0))),"",INDEX('annual Consensus'!$C$4:$AE$210,MATCH('per month Consensus'!$CE173,'annual Consensus'!$B$4:$B$210,0),MATCH('per month Consensus'!DC$4,'annual Consensus'!$C$3:$AE$3,0)))</f>
        <v>0</v>
      </c>
      <c r="DD173" s="18">
        <f>IF(ISNA(INDEX('annual Consensus'!$C$4:$AE$210,MATCH('per month Consensus'!$CE173,'annual Consensus'!$B$4:$B$210,0),MATCH('per month Consensus'!DD$4,'annual Consensus'!$C$3:$AE$3,0))),"",INDEX('annual Consensus'!$C$4:$AE$210,MATCH('per month Consensus'!$CE173,'annual Consensus'!$B$4:$B$210,0),MATCH('per month Consensus'!DD$4,'annual Consensus'!$C$3:$AE$3,0)))</f>
        <v>0</v>
      </c>
      <c r="DE173" s="18" t="str">
        <f>IF(ISNA(INDEX('annual Consensus'!$C$4:$AE$210,MATCH('per month Consensus'!$CE173,'annual Consensus'!$B$4:$B$210,0),MATCH('per month Consensus'!DE$4,'annual Consensus'!$C$3:$AE$3,0))),"",INDEX('annual Consensus'!$C$4:$AE$210,MATCH('per month Consensus'!$CE173,'annual Consensus'!$B$4:$B$210,0),MATCH('per month Consensus'!DE$4,'annual Consensus'!$C$3:$AE$3,0)))</f>
        <v/>
      </c>
      <c r="DF173" s="18">
        <f>IF(ISNA(INDEX('annual Consensus'!$C$4:$AE$210,MATCH('per month Consensus'!$CE173,'annual Consensus'!$B$4:$B$210,0),MATCH('per month Consensus'!DF$4,'annual Consensus'!$C$3:$AE$3,0))),"",INDEX('annual Consensus'!$C$4:$AE$210,MATCH('per month Consensus'!$CE173,'annual Consensus'!$B$4:$B$210,0),MATCH('per month Consensus'!DF$4,'annual Consensus'!$C$3:$AE$3,0)))</f>
        <v>0</v>
      </c>
      <c r="DG173" s="18">
        <f>IF(ISNA(INDEX('annual Consensus'!$C$4:$AE$210,MATCH('per month Consensus'!$CE173,'annual Consensus'!$B$4:$B$210,0),MATCH('per month Consensus'!DG$4,'annual Consensus'!$C$3:$AE$3,0))),"",INDEX('annual Consensus'!$C$4:$AE$210,MATCH('per month Consensus'!$CE173,'annual Consensus'!$B$4:$B$210,0),MATCH('per month Consensus'!DG$4,'annual Consensus'!$C$3:$AE$3,0)))</f>
        <v>0</v>
      </c>
      <c r="DH173" s="18">
        <f>IF(ISNA(INDEX('annual Consensus'!$C$4:$AE$210,MATCH('per month Consensus'!$CE173,'annual Consensus'!$B$4:$B$210,0),MATCH('per month Consensus'!DH$4,'annual Consensus'!$C$3:$AE$3,0))),"",INDEX('annual Consensus'!$C$4:$AE$210,MATCH('per month Consensus'!$CE173,'annual Consensus'!$B$4:$B$210,0),MATCH('per month Consensus'!DH$4,'annual Consensus'!$C$3:$AE$3,0)))</f>
        <v>0</v>
      </c>
      <c r="DI173" s="18" t="str">
        <f>IF(ISNA(INDEX('annual Consensus'!$C$4:$AE$210,MATCH('per month Consensus'!$CE173,'annual Consensus'!$B$4:$B$210,0),MATCH('per month Consensus'!DI$4,'annual Consensus'!$C$3:$AE$3,0))),"",INDEX('annual Consensus'!$C$4:$AE$210,MATCH('per month Consensus'!$CE173,'annual Consensus'!$B$4:$B$210,0),MATCH('per month Consensus'!DI$4,'annual Consensus'!$C$3:$AE$3,0)))</f>
        <v/>
      </c>
      <c r="DJ173" s="18">
        <f>IF(ISNA(INDEX('annual Consensus'!$C$4:$AE$210,MATCH('per month Consensus'!$CE173,'annual Consensus'!$B$4:$B$210,0),MATCH('per month Consensus'!DJ$4,'annual Consensus'!$C$3:$AE$3,0))),"",INDEX('annual Consensus'!$C$4:$AE$210,MATCH('per month Consensus'!$CE173,'annual Consensus'!$B$4:$B$210,0),MATCH('per month Consensus'!DJ$4,'annual Consensus'!$C$3:$AE$3,0)))</f>
        <v>0</v>
      </c>
      <c r="DK173" s="18">
        <f>IF(ISNA(INDEX('annual Consensus'!$C$4:$AE$210,MATCH('per month Consensus'!$CE173,'annual Consensus'!$B$4:$B$210,0),MATCH('per month Consensus'!DK$4,'annual Consensus'!$C$3:$AE$3,0))),"",INDEX('annual Consensus'!$C$4:$AE$210,MATCH('per month Consensus'!$CE173,'annual Consensus'!$B$4:$B$210,0),MATCH('per month Consensus'!DK$4,'annual Consensus'!$C$3:$AE$3,0)))</f>
        <v>0</v>
      </c>
      <c r="DL173" s="18">
        <f>IF(ISNA(INDEX('annual Consensus'!$C$4:$AE$210,MATCH('per month Consensus'!$CE173,'annual Consensus'!$B$4:$B$210,0),MATCH('per month Consensus'!DL$4,'annual Consensus'!$C$3:$AE$3,0))),"",INDEX('annual Consensus'!$C$4:$AE$210,MATCH('per month Consensus'!$CE173,'annual Consensus'!$B$4:$B$210,0),MATCH('per month Consensus'!DL$4,'annual Consensus'!$C$3:$AE$3,0)))</f>
        <v>0</v>
      </c>
      <c r="DM173" s="18" t="str">
        <f>IF(ISNA(INDEX('annual Consensus'!$C$4:$AE$210,MATCH('per month Consensus'!$CE173,'annual Consensus'!$B$4:$B$210,0),MATCH('per month Consensus'!DM$4,'annual Consensus'!$C$3:$AE$3,0))),"",INDEX('annual Consensus'!$C$4:$AE$210,MATCH('per month Consensus'!$CE173,'annual Consensus'!$B$4:$B$210,0),MATCH('per month Consensus'!DM$4,'annual Consensus'!$C$3:$AE$3,0)))</f>
        <v/>
      </c>
      <c r="DN173" s="18">
        <f>IF(ISNA(INDEX('annual Consensus'!$C$4:$AE$210,MATCH('per month Consensus'!$CE173,'annual Consensus'!$B$4:$B$210,0),MATCH('per month Consensus'!DN$4,'annual Consensus'!$C$3:$AE$3,0))),"",INDEX('annual Consensus'!$C$4:$AE$210,MATCH('per month Consensus'!$CE173,'annual Consensus'!$B$4:$B$210,0),MATCH('per month Consensus'!DN$4,'annual Consensus'!$C$3:$AE$3,0)))</f>
        <v>0</v>
      </c>
      <c r="DO173" s="18">
        <f>IF(ISNA(INDEX('annual Consensus'!$C$4:$AE$210,MATCH('per month Consensus'!$CE173,'annual Consensus'!$B$4:$B$210,0),MATCH('per month Consensus'!DO$4,'annual Consensus'!$C$3:$AE$3,0))),"",INDEX('annual Consensus'!$C$4:$AE$210,MATCH('per month Consensus'!$CE173,'annual Consensus'!$B$4:$B$210,0),MATCH('per month Consensus'!DO$4,'annual Consensus'!$C$3:$AE$3,0)))</f>
        <v>0</v>
      </c>
      <c r="DR173" s="18">
        <f t="shared" si="70"/>
        <v>2.3134487633417917</v>
      </c>
      <c r="DS173" s="18" t="str">
        <f t="shared" si="71"/>
        <v/>
      </c>
      <c r="DT173" s="18" t="str">
        <f t="shared" si="72"/>
        <v/>
      </c>
      <c r="DU173" s="18" t="str">
        <f t="shared" si="73"/>
        <v/>
      </c>
      <c r="DV173" s="18" t="str">
        <f t="shared" si="74"/>
        <v/>
      </c>
      <c r="DW173" s="18" t="str">
        <f t="shared" si="75"/>
        <v/>
      </c>
      <c r="DX173" s="18">
        <f t="shared" si="76"/>
        <v>1.7240994838461807</v>
      </c>
      <c r="DY173" s="18" t="str">
        <f t="shared" si="77"/>
        <v/>
      </c>
      <c r="DZ173" s="18" t="str">
        <f t="shared" si="78"/>
        <v/>
      </c>
      <c r="EA173" s="18" t="str">
        <f t="shared" si="79"/>
        <v/>
      </c>
      <c r="EB173" s="18" t="str">
        <f t="shared" si="80"/>
        <v/>
      </c>
      <c r="EC173" s="18" t="str">
        <f t="shared" si="81"/>
        <v/>
      </c>
      <c r="ED173" s="18" t="str">
        <f t="shared" si="82"/>
        <v/>
      </c>
      <c r="EE173" s="18" t="str">
        <f t="shared" si="83"/>
        <v/>
      </c>
      <c r="EF173" s="18" t="str">
        <f t="shared" si="84"/>
        <v/>
      </c>
      <c r="EG173" s="18" t="str">
        <f t="shared" si="85"/>
        <v/>
      </c>
      <c r="EH173" s="18" t="str">
        <f t="shared" si="86"/>
        <v/>
      </c>
      <c r="EI173" s="18" t="str">
        <f t="shared" si="87"/>
        <v/>
      </c>
      <c r="EJ173" s="18" t="str">
        <f t="shared" si="88"/>
        <v/>
      </c>
      <c r="EK173" s="18" t="str">
        <f t="shared" si="89"/>
        <v/>
      </c>
      <c r="EL173" s="18" t="str">
        <f t="shared" si="90"/>
        <v/>
      </c>
      <c r="EM173" s="18" t="str">
        <f t="shared" si="91"/>
        <v/>
      </c>
      <c r="EN173" s="18" t="str">
        <f t="shared" si="92"/>
        <v/>
      </c>
      <c r="EO173" s="18" t="str">
        <f t="shared" si="93"/>
        <v/>
      </c>
      <c r="EP173" s="18" t="str">
        <f t="shared" si="94"/>
        <v/>
      </c>
      <c r="EQ173" s="18" t="str">
        <f t="shared" si="95"/>
        <v/>
      </c>
      <c r="ER173" s="18" t="str">
        <f t="shared" si="96"/>
        <v/>
      </c>
      <c r="ES173" s="18" t="str">
        <f t="shared" si="97"/>
        <v/>
      </c>
      <c r="ET173" s="18" t="str">
        <f t="shared" si="98"/>
        <v/>
      </c>
      <c r="EV173" s="86">
        <v>41091</v>
      </c>
      <c r="EW173" s="57" t="str">
        <f>IF(ISNA(VLOOKUP('per month Consensus'!$EV173,'5y averages Consensus'!$AG$9:$AK$36,'per month Consensus'!EW$2,FALSE)),"",VLOOKUP('per month Consensus'!$EV173,'5y averages Consensus'!$AG$9:$AK$36,'per month Consensus'!EW$2,FALSE))</f>
        <v/>
      </c>
      <c r="EX173" s="58" t="str">
        <f>IF(ISNA(VLOOKUP('per month Consensus'!$EV173,'5y averages Consensus'!$AG$9:$AK$36,'per month Consensus'!EX$2,FALSE)),"",VLOOKUP('per month Consensus'!$EV173,'5y averages Consensus'!$AG$9:$AK$36,'per month Consensus'!EX$2,FALSE))</f>
        <v/>
      </c>
      <c r="EY173" s="58" t="str">
        <f>IF(ISNA(VLOOKUP('per month Consensus'!$EV173,'5y averages Consensus'!$AG$9:$AK$36,'per month Consensus'!EY$2,FALSE)),"",VLOOKUP('per month Consensus'!$EV173,'5y averages Consensus'!$AG$9:$AK$36,'per month Consensus'!EY$2,FALSE))</f>
        <v/>
      </c>
      <c r="EZ173" s="59" t="str">
        <f>IF(ISNA(VLOOKUP('per month Consensus'!$EV173,'5y averages Consensus'!$AG$9:$AK$36,'per month Consensus'!EZ$2,FALSE)),"",VLOOKUP('per month Consensus'!$EV173,'5y averages Consensus'!$AG$9:$AK$36,'per month Consensus'!EZ$2,FALSE))</f>
        <v/>
      </c>
      <c r="FB173" s="53" t="str">
        <f t="shared" si="99"/>
        <v/>
      </c>
      <c r="FC173" s="18" t="str">
        <f t="shared" si="100"/>
        <v/>
      </c>
      <c r="FD173" s="18" t="str">
        <f t="shared" si="101"/>
        <v/>
      </c>
      <c r="FE173" s="18" t="str">
        <f t="shared" si="102"/>
        <v/>
      </c>
    </row>
    <row r="174" spans="2:161" x14ac:dyDescent="0.25">
      <c r="B174" s="22">
        <v>41518</v>
      </c>
      <c r="C174" s="18">
        <f>VLOOKUP($B174,'Data Consensus annual'!$BH$9:$BN$215,'per month Consensus'!C$1,FALSE)</f>
        <v>1.4926846140438559</v>
      </c>
      <c r="D174" s="18">
        <f>VLOOKUP($B174,'Data Consensus annual'!$BH$9:$BN$215,'per month Consensus'!D$1,FALSE)</f>
        <v>1.4795468688123021</v>
      </c>
      <c r="E174" s="18" t="str">
        <f>VLOOKUP($B174,'Data Consensus annual'!$BH$9:$BN$215,'per month Consensus'!E$1)</f>
        <v/>
      </c>
      <c r="F174" s="18">
        <f>VLOOKUP($B174,'quarters Consensus'!$FV$9:$GC$60,'per month Consensus'!J$1,FALSE)</f>
        <v>1.4</v>
      </c>
      <c r="G174" s="18">
        <f>VLOOKUP($B174,'quarters Consensus'!$FV$9:$GC$60,'per month Consensus'!K$1,FALSE)</f>
        <v>1.3</v>
      </c>
      <c r="H174" s="18">
        <f>VLOOKUP($B174,'quarters Consensus'!$FV$9:$GC$60,'per month Consensus'!L$1,FALSE)</f>
        <v>1.6</v>
      </c>
      <c r="I174" s="18">
        <f>VLOOKUP($B174,'quarters Consensus'!$FV$9:$GC$60,'per month Consensus'!M$1,FALSE)</f>
        <v>1.5</v>
      </c>
      <c r="J174" s="18">
        <f>VLOOKUP($B174,'quarters Consensus'!$FV$9:$GC$60,'per month Consensus'!N$1,FALSE)</f>
        <v>1.4</v>
      </c>
      <c r="K174" s="18">
        <f>VLOOKUP($B174,'quarters Consensus'!$FV$9:$GC$60,'per month Consensus'!O$1,FALSE)</f>
        <v>1.6</v>
      </c>
      <c r="L174" s="18">
        <f>VLOOKUP($B174,'quarters Consensus'!$FV$9:$GC$60,'per month Consensus'!P$1,FALSE)</f>
        <v>1.6</v>
      </c>
      <c r="M174" s="5"/>
      <c r="N174" s="5"/>
      <c r="CE174" s="14">
        <v>41122</v>
      </c>
      <c r="CF174" s="18" t="str">
        <f>IF(ISNA(VLOOKUP($CE174,'quarters Consensus'!$FV$9:$GC$60,'per month Consensus'!J$1,FALSE)),"",VLOOKUP($CE174,'quarters Consensus'!$FV$9:$GC$60,'per month Consensus'!J$1,FALSE))</f>
        <v/>
      </c>
      <c r="CG174" s="18" t="str">
        <f>IF(ISNA(VLOOKUP($CE174,'quarters Consensus'!$FV$9:$GC$60,'per month Consensus'!K$1,FALSE)),"",VLOOKUP($CE174,'quarters Consensus'!$FV$9:$GC$60,'per month Consensus'!K$1,FALSE))</f>
        <v/>
      </c>
      <c r="CH174" s="18" t="str">
        <f>IF(ISNA(VLOOKUP($CE174,'quarters Consensus'!$FV$9:$GC$60,'per month Consensus'!L$1,FALSE)),"",VLOOKUP($CE174,'quarters Consensus'!$FV$9:$GC$60,'per month Consensus'!L$1,FALSE))</f>
        <v/>
      </c>
      <c r="CI174" s="18" t="str">
        <f>IF(ISNA(VLOOKUP($CE174,'quarters Consensus'!$FV$9:$GC$60,'per month Consensus'!M$1,FALSE)),"",VLOOKUP($CE174,'quarters Consensus'!$FV$9:$GC$60,'per month Consensus'!M$1,FALSE))</f>
        <v/>
      </c>
      <c r="CJ174" s="18" t="str">
        <f>IF(ISNA(VLOOKUP($CE174,'quarters Consensus'!$FV$9:$GC$60,'per month Consensus'!N$1,FALSE)),"",VLOOKUP($CE174,'quarters Consensus'!$FV$9:$GC$60,'per month Consensus'!N$1,FALSE))</f>
        <v/>
      </c>
      <c r="CK174" s="18" t="str">
        <f>IF(ISNA(VLOOKUP($CE174,'quarters Consensus'!$FV$9:$GC$60,'per month Consensus'!O$1,FALSE)),"",VLOOKUP($CE174,'quarters Consensus'!$FV$9:$GC$60,'per month Consensus'!O$1,FALSE))</f>
        <v/>
      </c>
      <c r="CL174" s="18" t="str">
        <f>IF(ISNA(VLOOKUP($CE174,'quarters Consensus'!$FV$9:$GC$60,'per month Consensus'!P$1,FALSE)),"",VLOOKUP($CE174,'quarters Consensus'!$FV$9:$GC$60,'per month Consensus'!P$1,FALSE))</f>
        <v/>
      </c>
      <c r="CM174" s="18">
        <f>IF(ISNA(INDEX('annual Consensus'!$C$4:$AE$210,MATCH('per month Consensus'!$CE174,'annual Consensus'!$B$4:$B$210,0),MATCH('per month Consensus'!CM$4,'annual Consensus'!$C$3:$AE$3,0))),"",INDEX('annual Consensus'!$C$4:$AE$210,MATCH('per month Consensus'!$CE174,'annual Consensus'!$B$4:$B$210,0),MATCH('per month Consensus'!CM$4,'annual Consensus'!$C$3:$AE$3,0)))</f>
        <v>2.3326231739375793</v>
      </c>
      <c r="CN174" s="18">
        <f>IF(ISNA(INDEX('annual Consensus'!$C$4:$AE$210,MATCH('per month Consensus'!$CE174,'annual Consensus'!$B$4:$B$210,0),MATCH('per month Consensus'!CN$4,'annual Consensus'!$C$3:$AE$3,0))),"",INDEX('annual Consensus'!$C$4:$AE$210,MATCH('per month Consensus'!$CE174,'annual Consensus'!$B$4:$B$210,0),MATCH('per month Consensus'!CN$4,'annual Consensus'!$C$3:$AE$3,0)))</f>
        <v>0</v>
      </c>
      <c r="CO174" s="18">
        <f>IF(ISNA(INDEX('annual Consensus'!$C$4:$AE$210,MATCH('per month Consensus'!$CE174,'annual Consensus'!$B$4:$B$210,0),MATCH('per month Consensus'!CO$4,'annual Consensus'!$C$3:$AE$3,0))),"",INDEX('annual Consensus'!$C$4:$AE$210,MATCH('per month Consensus'!$CE174,'annual Consensus'!$B$4:$B$210,0),MATCH('per month Consensus'!CO$4,'annual Consensus'!$C$3:$AE$3,0)))</f>
        <v>0</v>
      </c>
      <c r="CP174" s="18">
        <f>IF(ISNA(INDEX('annual Consensus'!$C$4:$AE$210,MATCH('per month Consensus'!$CE174,'annual Consensus'!$B$4:$B$210,0),MATCH('per month Consensus'!CP$4,'annual Consensus'!$C$3:$AE$3,0))),"",INDEX('annual Consensus'!$C$4:$AE$210,MATCH('per month Consensus'!$CE174,'annual Consensus'!$B$4:$B$210,0),MATCH('per month Consensus'!CP$4,'annual Consensus'!$C$3:$AE$3,0)))</f>
        <v>0</v>
      </c>
      <c r="CQ174" s="18">
        <f>IF(ISNA(INDEX('annual Consensus'!$C$4:$AE$210,MATCH('per month Consensus'!$CE174,'annual Consensus'!$B$4:$B$210,0),MATCH('per month Consensus'!CQ$4,'annual Consensus'!$C$3:$AE$3,0))),"",INDEX('annual Consensus'!$C$4:$AE$210,MATCH('per month Consensus'!$CE174,'annual Consensus'!$B$4:$B$210,0),MATCH('per month Consensus'!CQ$4,'annual Consensus'!$C$3:$AE$3,0)))</f>
        <v>0</v>
      </c>
      <c r="CR174" s="18">
        <f>IF(ISNA(INDEX('annual Consensus'!$C$4:$AE$210,MATCH('per month Consensus'!$CE174,'annual Consensus'!$B$4:$B$210,0),MATCH('per month Consensus'!CR$4,'annual Consensus'!$C$3:$AE$3,0))),"",INDEX('annual Consensus'!$C$4:$AE$210,MATCH('per month Consensus'!$CE174,'annual Consensus'!$B$4:$B$210,0),MATCH('per month Consensus'!CR$4,'annual Consensus'!$C$3:$AE$3,0)))</f>
        <v>1.735897565791799</v>
      </c>
      <c r="CS174" s="18">
        <f>IF(ISNA(INDEX('annual Consensus'!$C$4:$AE$210,MATCH('per month Consensus'!$CE174,'annual Consensus'!$B$4:$B$210,0),MATCH('per month Consensus'!CS$4,'annual Consensus'!$C$3:$AE$3,0))),"",INDEX('annual Consensus'!$C$4:$AE$210,MATCH('per month Consensus'!$CE174,'annual Consensus'!$B$4:$B$210,0),MATCH('per month Consensus'!CS$4,'annual Consensus'!$C$3:$AE$3,0)))</f>
        <v>0</v>
      </c>
      <c r="CT174" s="18">
        <f>IF(ISNA(INDEX('annual Consensus'!$C$4:$AE$210,MATCH('per month Consensus'!$CE174,'annual Consensus'!$B$4:$B$210,0),MATCH('per month Consensus'!CT$4,'annual Consensus'!$C$3:$AE$3,0))),"",INDEX('annual Consensus'!$C$4:$AE$210,MATCH('per month Consensus'!$CE174,'annual Consensus'!$B$4:$B$210,0),MATCH('per month Consensus'!CT$4,'annual Consensus'!$C$3:$AE$3,0)))</f>
        <v>0</v>
      </c>
      <c r="CU174" s="18">
        <f>IF(ISNA(INDEX('annual Consensus'!$C$4:$AE$210,MATCH('per month Consensus'!$CE174,'annual Consensus'!$B$4:$B$210,0),MATCH('per month Consensus'!CU$4,'annual Consensus'!$C$3:$AE$3,0))),"",INDEX('annual Consensus'!$C$4:$AE$210,MATCH('per month Consensus'!$CE174,'annual Consensus'!$B$4:$B$210,0),MATCH('per month Consensus'!CU$4,'annual Consensus'!$C$3:$AE$3,0)))</f>
        <v>0</v>
      </c>
      <c r="CV174" s="18">
        <f>IF(ISNA(INDEX('annual Consensus'!$C$4:$AE$210,MATCH('per month Consensus'!$CE174,'annual Consensus'!$B$4:$B$210,0),MATCH('per month Consensus'!CV$4,'annual Consensus'!$C$3:$AE$3,0))),"",INDEX('annual Consensus'!$C$4:$AE$210,MATCH('per month Consensus'!$CE174,'annual Consensus'!$B$4:$B$210,0),MATCH('per month Consensus'!CV$4,'annual Consensus'!$C$3:$AE$3,0)))</f>
        <v>0</v>
      </c>
      <c r="CW174" s="18">
        <f>IF(ISNA(INDEX('annual Consensus'!$C$4:$AE$210,MATCH('per month Consensus'!$CE174,'annual Consensus'!$B$4:$B$210,0),MATCH('per month Consensus'!CW$4,'annual Consensus'!$C$3:$AE$3,0))),"",INDEX('annual Consensus'!$C$4:$AE$210,MATCH('per month Consensus'!$CE174,'annual Consensus'!$B$4:$B$210,0),MATCH('per month Consensus'!CW$4,'annual Consensus'!$C$3:$AE$3,0)))</f>
        <v>0</v>
      </c>
      <c r="CX174" s="18">
        <f>IF(ISNA(INDEX('annual Consensus'!$C$4:$AE$210,MATCH('per month Consensus'!$CE174,'annual Consensus'!$B$4:$B$210,0),MATCH('per month Consensus'!CX$4,'annual Consensus'!$C$3:$AE$3,0))),"",INDEX('annual Consensus'!$C$4:$AE$210,MATCH('per month Consensus'!$CE174,'annual Consensus'!$B$4:$B$210,0),MATCH('per month Consensus'!CX$4,'annual Consensus'!$C$3:$AE$3,0)))</f>
        <v>0</v>
      </c>
      <c r="CY174" s="18">
        <f>IF(ISNA(INDEX('annual Consensus'!$C$4:$AE$210,MATCH('per month Consensus'!$CE174,'annual Consensus'!$B$4:$B$210,0),MATCH('per month Consensus'!CY$4,'annual Consensus'!$C$3:$AE$3,0))),"",INDEX('annual Consensus'!$C$4:$AE$210,MATCH('per month Consensus'!$CE174,'annual Consensus'!$B$4:$B$210,0),MATCH('per month Consensus'!CY$4,'annual Consensus'!$C$3:$AE$3,0)))</f>
        <v>0</v>
      </c>
      <c r="CZ174" s="18">
        <f>IF(ISNA(INDEX('annual Consensus'!$C$4:$AE$210,MATCH('per month Consensus'!$CE174,'annual Consensus'!$B$4:$B$210,0),MATCH('per month Consensus'!CZ$4,'annual Consensus'!$C$3:$AE$3,0))),"",INDEX('annual Consensus'!$C$4:$AE$210,MATCH('per month Consensus'!$CE174,'annual Consensus'!$B$4:$B$210,0),MATCH('per month Consensus'!CZ$4,'annual Consensus'!$C$3:$AE$3,0)))</f>
        <v>0</v>
      </c>
      <c r="DA174" s="18">
        <f>IF(ISNA(INDEX('annual Consensus'!$C$4:$AE$210,MATCH('per month Consensus'!$CE174,'annual Consensus'!$B$4:$B$210,0),MATCH('per month Consensus'!DA$4,'annual Consensus'!$C$3:$AE$3,0))),"",INDEX('annual Consensus'!$C$4:$AE$210,MATCH('per month Consensus'!$CE174,'annual Consensus'!$B$4:$B$210,0),MATCH('per month Consensus'!DA$4,'annual Consensus'!$C$3:$AE$3,0)))</f>
        <v>0</v>
      </c>
      <c r="DB174" s="18">
        <f>IF(ISNA(INDEX('annual Consensus'!$C$4:$AE$210,MATCH('per month Consensus'!$CE174,'annual Consensus'!$B$4:$B$210,0),MATCH('per month Consensus'!DB$4,'annual Consensus'!$C$3:$AE$3,0))),"",INDEX('annual Consensus'!$C$4:$AE$210,MATCH('per month Consensus'!$CE174,'annual Consensus'!$B$4:$B$210,0),MATCH('per month Consensus'!DB$4,'annual Consensus'!$C$3:$AE$3,0)))</f>
        <v>0</v>
      </c>
      <c r="DC174" s="18">
        <f>IF(ISNA(INDEX('annual Consensus'!$C$4:$AE$210,MATCH('per month Consensus'!$CE174,'annual Consensus'!$B$4:$B$210,0),MATCH('per month Consensus'!DC$4,'annual Consensus'!$C$3:$AE$3,0))),"",INDEX('annual Consensus'!$C$4:$AE$210,MATCH('per month Consensus'!$CE174,'annual Consensus'!$B$4:$B$210,0),MATCH('per month Consensus'!DC$4,'annual Consensus'!$C$3:$AE$3,0)))</f>
        <v>0</v>
      </c>
      <c r="DD174" s="18">
        <f>IF(ISNA(INDEX('annual Consensus'!$C$4:$AE$210,MATCH('per month Consensus'!$CE174,'annual Consensus'!$B$4:$B$210,0),MATCH('per month Consensus'!DD$4,'annual Consensus'!$C$3:$AE$3,0))),"",INDEX('annual Consensus'!$C$4:$AE$210,MATCH('per month Consensus'!$CE174,'annual Consensus'!$B$4:$B$210,0),MATCH('per month Consensus'!DD$4,'annual Consensus'!$C$3:$AE$3,0)))</f>
        <v>0</v>
      </c>
      <c r="DE174" s="18">
        <f>IF(ISNA(INDEX('annual Consensus'!$C$4:$AE$210,MATCH('per month Consensus'!$CE174,'annual Consensus'!$B$4:$B$210,0),MATCH('per month Consensus'!DE$4,'annual Consensus'!$C$3:$AE$3,0))),"",INDEX('annual Consensus'!$C$4:$AE$210,MATCH('per month Consensus'!$CE174,'annual Consensus'!$B$4:$B$210,0),MATCH('per month Consensus'!DE$4,'annual Consensus'!$C$3:$AE$3,0)))</f>
        <v>0</v>
      </c>
      <c r="DF174" s="18">
        <f>IF(ISNA(INDEX('annual Consensus'!$C$4:$AE$210,MATCH('per month Consensus'!$CE174,'annual Consensus'!$B$4:$B$210,0),MATCH('per month Consensus'!DF$4,'annual Consensus'!$C$3:$AE$3,0))),"",INDEX('annual Consensus'!$C$4:$AE$210,MATCH('per month Consensus'!$CE174,'annual Consensus'!$B$4:$B$210,0),MATCH('per month Consensus'!DF$4,'annual Consensus'!$C$3:$AE$3,0)))</f>
        <v>0</v>
      </c>
      <c r="DG174" s="18">
        <f>IF(ISNA(INDEX('annual Consensus'!$C$4:$AE$210,MATCH('per month Consensus'!$CE174,'annual Consensus'!$B$4:$B$210,0),MATCH('per month Consensus'!DG$4,'annual Consensus'!$C$3:$AE$3,0))),"",INDEX('annual Consensus'!$C$4:$AE$210,MATCH('per month Consensus'!$CE174,'annual Consensus'!$B$4:$B$210,0),MATCH('per month Consensus'!DG$4,'annual Consensus'!$C$3:$AE$3,0)))</f>
        <v>0</v>
      </c>
      <c r="DH174" s="18">
        <f>IF(ISNA(INDEX('annual Consensus'!$C$4:$AE$210,MATCH('per month Consensus'!$CE174,'annual Consensus'!$B$4:$B$210,0),MATCH('per month Consensus'!DH$4,'annual Consensus'!$C$3:$AE$3,0))),"",INDEX('annual Consensus'!$C$4:$AE$210,MATCH('per month Consensus'!$CE174,'annual Consensus'!$B$4:$B$210,0),MATCH('per month Consensus'!DH$4,'annual Consensus'!$C$3:$AE$3,0)))</f>
        <v>0</v>
      </c>
      <c r="DI174" s="18">
        <f>IF(ISNA(INDEX('annual Consensus'!$C$4:$AE$210,MATCH('per month Consensus'!$CE174,'annual Consensus'!$B$4:$B$210,0),MATCH('per month Consensus'!DI$4,'annual Consensus'!$C$3:$AE$3,0))),"",INDEX('annual Consensus'!$C$4:$AE$210,MATCH('per month Consensus'!$CE174,'annual Consensus'!$B$4:$B$210,0),MATCH('per month Consensus'!DI$4,'annual Consensus'!$C$3:$AE$3,0)))</f>
        <v>0</v>
      </c>
      <c r="DJ174" s="18">
        <f>IF(ISNA(INDEX('annual Consensus'!$C$4:$AE$210,MATCH('per month Consensus'!$CE174,'annual Consensus'!$B$4:$B$210,0),MATCH('per month Consensus'!DJ$4,'annual Consensus'!$C$3:$AE$3,0))),"",INDEX('annual Consensus'!$C$4:$AE$210,MATCH('per month Consensus'!$CE174,'annual Consensus'!$B$4:$B$210,0),MATCH('per month Consensus'!DJ$4,'annual Consensus'!$C$3:$AE$3,0)))</f>
        <v>0</v>
      </c>
      <c r="DK174" s="18">
        <f>IF(ISNA(INDEX('annual Consensus'!$C$4:$AE$210,MATCH('per month Consensus'!$CE174,'annual Consensus'!$B$4:$B$210,0),MATCH('per month Consensus'!DK$4,'annual Consensus'!$C$3:$AE$3,0))),"",INDEX('annual Consensus'!$C$4:$AE$210,MATCH('per month Consensus'!$CE174,'annual Consensus'!$B$4:$B$210,0),MATCH('per month Consensus'!DK$4,'annual Consensus'!$C$3:$AE$3,0)))</f>
        <v>0</v>
      </c>
      <c r="DL174" s="18">
        <f>IF(ISNA(INDEX('annual Consensus'!$C$4:$AE$210,MATCH('per month Consensus'!$CE174,'annual Consensus'!$B$4:$B$210,0),MATCH('per month Consensus'!DL$4,'annual Consensus'!$C$3:$AE$3,0))),"",INDEX('annual Consensus'!$C$4:$AE$210,MATCH('per month Consensus'!$CE174,'annual Consensus'!$B$4:$B$210,0),MATCH('per month Consensus'!DL$4,'annual Consensus'!$C$3:$AE$3,0)))</f>
        <v>0</v>
      </c>
      <c r="DM174" s="18">
        <f>IF(ISNA(INDEX('annual Consensus'!$C$4:$AE$210,MATCH('per month Consensus'!$CE174,'annual Consensus'!$B$4:$B$210,0),MATCH('per month Consensus'!DM$4,'annual Consensus'!$C$3:$AE$3,0))),"",INDEX('annual Consensus'!$C$4:$AE$210,MATCH('per month Consensus'!$CE174,'annual Consensus'!$B$4:$B$210,0),MATCH('per month Consensus'!DM$4,'annual Consensus'!$C$3:$AE$3,0)))</f>
        <v>0</v>
      </c>
      <c r="DN174" s="18">
        <f>IF(ISNA(INDEX('annual Consensus'!$C$4:$AE$210,MATCH('per month Consensus'!$CE174,'annual Consensus'!$B$4:$B$210,0),MATCH('per month Consensus'!DN$4,'annual Consensus'!$C$3:$AE$3,0))),"",INDEX('annual Consensus'!$C$4:$AE$210,MATCH('per month Consensus'!$CE174,'annual Consensus'!$B$4:$B$210,0),MATCH('per month Consensus'!DN$4,'annual Consensus'!$C$3:$AE$3,0)))</f>
        <v>0</v>
      </c>
      <c r="DO174" s="18">
        <f>IF(ISNA(INDEX('annual Consensus'!$C$4:$AE$210,MATCH('per month Consensus'!$CE174,'annual Consensus'!$B$4:$B$210,0),MATCH('per month Consensus'!DO$4,'annual Consensus'!$C$3:$AE$3,0))),"",INDEX('annual Consensus'!$C$4:$AE$210,MATCH('per month Consensus'!$CE174,'annual Consensus'!$B$4:$B$210,0),MATCH('per month Consensus'!DO$4,'annual Consensus'!$C$3:$AE$3,0)))</f>
        <v>0</v>
      </c>
      <c r="DR174" s="18">
        <f t="shared" si="70"/>
        <v>2.3326231739375793</v>
      </c>
      <c r="DS174" s="18" t="str">
        <f t="shared" si="71"/>
        <v/>
      </c>
      <c r="DT174" s="18" t="str">
        <f t="shared" si="72"/>
        <v/>
      </c>
      <c r="DU174" s="18" t="str">
        <f t="shared" si="73"/>
        <v/>
      </c>
      <c r="DV174" s="18" t="str">
        <f t="shared" si="74"/>
        <v/>
      </c>
      <c r="DW174" s="18">
        <f t="shared" si="75"/>
        <v>1.735897565791799</v>
      </c>
      <c r="DX174" s="18" t="str">
        <f t="shared" si="76"/>
        <v/>
      </c>
      <c r="DY174" s="18" t="str">
        <f t="shared" si="77"/>
        <v/>
      </c>
      <c r="DZ174" s="18" t="str">
        <f t="shared" si="78"/>
        <v/>
      </c>
      <c r="EA174" s="18" t="str">
        <f t="shared" si="79"/>
        <v/>
      </c>
      <c r="EB174" s="18" t="str">
        <f t="shared" si="80"/>
        <v/>
      </c>
      <c r="EC174" s="18" t="str">
        <f t="shared" si="81"/>
        <v/>
      </c>
      <c r="ED174" s="18" t="str">
        <f t="shared" si="82"/>
        <v/>
      </c>
      <c r="EE174" s="18" t="str">
        <f t="shared" si="83"/>
        <v/>
      </c>
      <c r="EF174" s="18" t="str">
        <f t="shared" si="84"/>
        <v/>
      </c>
      <c r="EG174" s="18" t="str">
        <f t="shared" si="85"/>
        <v/>
      </c>
      <c r="EH174" s="18" t="str">
        <f t="shared" si="86"/>
        <v/>
      </c>
      <c r="EI174" s="18" t="str">
        <f t="shared" si="87"/>
        <v/>
      </c>
      <c r="EJ174" s="18" t="str">
        <f t="shared" si="88"/>
        <v/>
      </c>
      <c r="EK174" s="18" t="str">
        <f t="shared" si="89"/>
        <v/>
      </c>
      <c r="EL174" s="18" t="str">
        <f t="shared" si="90"/>
        <v/>
      </c>
      <c r="EM174" s="18" t="str">
        <f t="shared" si="91"/>
        <v/>
      </c>
      <c r="EN174" s="18" t="str">
        <f t="shared" si="92"/>
        <v/>
      </c>
      <c r="EO174" s="18" t="str">
        <f t="shared" si="93"/>
        <v/>
      </c>
      <c r="EP174" s="18" t="str">
        <f t="shared" si="94"/>
        <v/>
      </c>
      <c r="EQ174" s="18" t="str">
        <f t="shared" si="95"/>
        <v/>
      </c>
      <c r="ER174" s="18" t="str">
        <f t="shared" si="96"/>
        <v/>
      </c>
      <c r="ES174" s="18" t="str">
        <f t="shared" si="97"/>
        <v/>
      </c>
      <c r="ET174" s="18" t="str">
        <f t="shared" si="98"/>
        <v/>
      </c>
      <c r="EV174" s="86">
        <v>41122</v>
      </c>
      <c r="EW174" s="57" t="str">
        <f>IF(ISNA(VLOOKUP('per month Consensus'!$EV174,'5y averages Consensus'!$AG$9:$AK$36,'per month Consensus'!EW$2,FALSE)),"",VLOOKUP('per month Consensus'!$EV174,'5y averages Consensus'!$AG$9:$AK$36,'per month Consensus'!EW$2,FALSE))</f>
        <v/>
      </c>
      <c r="EX174" s="58" t="str">
        <f>IF(ISNA(VLOOKUP('per month Consensus'!$EV174,'5y averages Consensus'!$AG$9:$AK$36,'per month Consensus'!EX$2,FALSE)),"",VLOOKUP('per month Consensus'!$EV174,'5y averages Consensus'!$AG$9:$AK$36,'per month Consensus'!EX$2,FALSE))</f>
        <v/>
      </c>
      <c r="EY174" s="58" t="str">
        <f>IF(ISNA(VLOOKUP('per month Consensus'!$EV174,'5y averages Consensus'!$AG$9:$AK$36,'per month Consensus'!EY$2,FALSE)),"",VLOOKUP('per month Consensus'!$EV174,'5y averages Consensus'!$AG$9:$AK$36,'per month Consensus'!EY$2,FALSE))</f>
        <v/>
      </c>
      <c r="EZ174" s="59" t="str">
        <f>IF(ISNA(VLOOKUP('per month Consensus'!$EV174,'5y averages Consensus'!$AG$9:$AK$36,'per month Consensus'!EZ$2,FALSE)),"",VLOOKUP('per month Consensus'!$EV174,'5y averages Consensus'!$AG$9:$AK$36,'per month Consensus'!EZ$2,FALSE))</f>
        <v/>
      </c>
      <c r="FB174" s="53" t="str">
        <f t="shared" si="99"/>
        <v/>
      </c>
      <c r="FC174" s="18" t="str">
        <f t="shared" si="100"/>
        <v/>
      </c>
      <c r="FD174" s="18" t="str">
        <f t="shared" si="101"/>
        <v/>
      </c>
      <c r="FE174" s="18" t="str">
        <f t="shared" si="102"/>
        <v/>
      </c>
    </row>
    <row r="175" spans="2:161" x14ac:dyDescent="0.25">
      <c r="B175" s="22">
        <v>41883</v>
      </c>
      <c r="C175" s="18">
        <f>VLOOKUP($B175,'Data Consensus annual'!$BH$9:$BN$215,'per month Consensus'!C$1,FALSE)</f>
        <v>0.57371737972640025</v>
      </c>
      <c r="D175" s="18">
        <f>VLOOKUP($B175,'Data Consensus annual'!$BH$9:$BN$215,'per month Consensus'!D$1,FALSE)</f>
        <v>1.0697985550437212</v>
      </c>
      <c r="E175" s="18" t="str">
        <f>VLOOKUP($B175,'Data Consensus annual'!$BH$9:$BN$215,'per month Consensus'!E$1)</f>
        <v/>
      </c>
      <c r="F175" s="18">
        <f>VLOOKUP($B175,'quarters Consensus'!$FV$9:$GC$60,'per month Consensus'!J$1,FALSE)</f>
        <v>0.7</v>
      </c>
      <c r="G175" s="18">
        <f>VLOOKUP($B175,'quarters Consensus'!$FV$9:$GC$60,'per month Consensus'!K$1,FALSE)</f>
        <v>0.8</v>
      </c>
      <c r="H175" s="18">
        <f>VLOOKUP($B175,'quarters Consensus'!$FV$9:$GC$60,'per month Consensus'!L$1,FALSE)</f>
        <v>1.1000000000000001</v>
      </c>
      <c r="I175" s="18">
        <f>VLOOKUP($B175,'quarters Consensus'!$FV$9:$GC$60,'per month Consensus'!M$1,FALSE)</f>
        <v>1.2</v>
      </c>
      <c r="J175" s="18">
        <f>VLOOKUP($B175,'quarters Consensus'!$FV$9:$GC$60,'per month Consensus'!N$1,FALSE)</f>
        <v>1.2</v>
      </c>
      <c r="K175" s="18">
        <f>VLOOKUP($B175,'quarters Consensus'!$FV$9:$GC$60,'per month Consensus'!O$1,FALSE)</f>
        <v>1.3</v>
      </c>
      <c r="L175" s="18">
        <f>VLOOKUP($B175,'quarters Consensus'!$FV$9:$GC$60,'per month Consensus'!P$1,FALSE)</f>
        <v>1.4</v>
      </c>
      <c r="M175" s="5"/>
      <c r="N175" s="5"/>
      <c r="CE175" s="14">
        <v>41153</v>
      </c>
      <c r="CF175" s="18">
        <f>IF(ISNA(VLOOKUP($CE175,'quarters Consensus'!$FV$9:$GC$60,'per month Consensus'!J$1,FALSE)),"",VLOOKUP($CE175,'quarters Consensus'!$FV$9:$GC$60,'per month Consensus'!J$1,FALSE))</f>
        <v>2.2000000000000002</v>
      </c>
      <c r="CG175" s="18">
        <f>IF(ISNA(VLOOKUP($CE175,'quarters Consensus'!$FV$9:$GC$60,'per month Consensus'!K$1,FALSE)),"",VLOOKUP($CE175,'quarters Consensus'!$FV$9:$GC$60,'per month Consensus'!K$1,FALSE))</f>
        <v>1.9</v>
      </c>
      <c r="CH175" s="18">
        <f>IF(ISNA(VLOOKUP($CE175,'quarters Consensus'!$FV$9:$GC$60,'per month Consensus'!L$1,FALSE)),"",VLOOKUP($CE175,'quarters Consensus'!$FV$9:$GC$60,'per month Consensus'!L$1,FALSE))</f>
        <v>1.8</v>
      </c>
      <c r="CI175" s="18">
        <f>IF(ISNA(VLOOKUP($CE175,'quarters Consensus'!$FV$9:$GC$60,'per month Consensus'!M$1,FALSE)),"",VLOOKUP($CE175,'quarters Consensus'!$FV$9:$GC$60,'per month Consensus'!M$1,FALSE))</f>
        <v>1.8</v>
      </c>
      <c r="CJ175" s="18">
        <f>IF(ISNA(VLOOKUP($CE175,'quarters Consensus'!$FV$9:$GC$60,'per month Consensus'!N$1,FALSE)),"",VLOOKUP($CE175,'quarters Consensus'!$FV$9:$GC$60,'per month Consensus'!N$1,FALSE))</f>
        <v>1.8</v>
      </c>
      <c r="CK175" s="18">
        <f>IF(ISNA(VLOOKUP($CE175,'quarters Consensus'!$FV$9:$GC$60,'per month Consensus'!O$1,FALSE)),"",VLOOKUP($CE175,'quarters Consensus'!$FV$9:$GC$60,'per month Consensus'!O$1,FALSE))</f>
        <v>2.1</v>
      </c>
      <c r="CL175" s="18">
        <f>IF(ISNA(VLOOKUP($CE175,'quarters Consensus'!$FV$9:$GC$60,'per month Consensus'!P$1,FALSE)),"",VLOOKUP($CE175,'quarters Consensus'!$FV$9:$GC$60,'per month Consensus'!P$1,FALSE))</f>
        <v>2.2000000000000002</v>
      </c>
      <c r="CM175" s="18">
        <f>IF(ISNA(INDEX('annual Consensus'!$C$4:$AE$210,MATCH('per month Consensus'!$CE175,'annual Consensus'!$B$4:$B$210,0),MATCH('per month Consensus'!CM$4,'annual Consensus'!$C$3:$AE$3,0))),"",INDEX('annual Consensus'!$C$4:$AE$210,MATCH('per month Consensus'!$CE175,'annual Consensus'!$B$4:$B$210,0),MATCH('per month Consensus'!CM$4,'annual Consensus'!$C$3:$AE$3,0)))</f>
        <v>2.4263125821567102</v>
      </c>
      <c r="CN175" s="18">
        <f>IF(ISNA(INDEX('annual Consensus'!$C$4:$AE$210,MATCH('per month Consensus'!$CE175,'annual Consensus'!$B$4:$B$210,0),MATCH('per month Consensus'!CN$4,'annual Consensus'!$C$3:$AE$3,0))),"",INDEX('annual Consensus'!$C$4:$AE$210,MATCH('per month Consensus'!$CE175,'annual Consensus'!$B$4:$B$210,0),MATCH('per month Consensus'!CN$4,'annual Consensus'!$C$3:$AE$3,0)))</f>
        <v>0</v>
      </c>
      <c r="CO175" s="18">
        <f>IF(ISNA(INDEX('annual Consensus'!$C$4:$AE$210,MATCH('per month Consensus'!$CE175,'annual Consensus'!$B$4:$B$210,0),MATCH('per month Consensus'!CO$4,'annual Consensus'!$C$3:$AE$3,0))),"",INDEX('annual Consensus'!$C$4:$AE$210,MATCH('per month Consensus'!$CE175,'annual Consensus'!$B$4:$B$210,0),MATCH('per month Consensus'!CO$4,'annual Consensus'!$C$3:$AE$3,0)))</f>
        <v>0</v>
      </c>
      <c r="CP175" s="18">
        <f>IF(ISNA(INDEX('annual Consensus'!$C$4:$AE$210,MATCH('per month Consensus'!$CE175,'annual Consensus'!$B$4:$B$210,0),MATCH('per month Consensus'!CP$4,'annual Consensus'!$C$3:$AE$3,0))),"",INDEX('annual Consensus'!$C$4:$AE$210,MATCH('per month Consensus'!$CE175,'annual Consensus'!$B$4:$B$210,0),MATCH('per month Consensus'!CP$4,'annual Consensus'!$C$3:$AE$3,0)))</f>
        <v>0</v>
      </c>
      <c r="CQ175" s="18">
        <f>IF(ISNA(INDEX('annual Consensus'!$C$4:$AE$210,MATCH('per month Consensus'!$CE175,'annual Consensus'!$B$4:$B$210,0),MATCH('per month Consensus'!CQ$4,'annual Consensus'!$C$3:$AE$3,0))),"",INDEX('annual Consensus'!$C$4:$AE$210,MATCH('per month Consensus'!$CE175,'annual Consensus'!$B$4:$B$210,0),MATCH('per month Consensus'!CQ$4,'annual Consensus'!$C$3:$AE$3,0)))</f>
        <v>1.7995923616390037</v>
      </c>
      <c r="CR175" s="18">
        <f>IF(ISNA(INDEX('annual Consensus'!$C$4:$AE$210,MATCH('per month Consensus'!$CE175,'annual Consensus'!$B$4:$B$210,0),MATCH('per month Consensus'!CR$4,'annual Consensus'!$C$3:$AE$3,0))),"",INDEX('annual Consensus'!$C$4:$AE$210,MATCH('per month Consensus'!$CE175,'annual Consensus'!$B$4:$B$210,0),MATCH('per month Consensus'!CR$4,'annual Consensus'!$C$3:$AE$3,0)))</f>
        <v>0</v>
      </c>
      <c r="CS175" s="18">
        <f>IF(ISNA(INDEX('annual Consensus'!$C$4:$AE$210,MATCH('per month Consensus'!$CE175,'annual Consensus'!$B$4:$B$210,0),MATCH('per month Consensus'!CS$4,'annual Consensus'!$C$3:$AE$3,0))),"",INDEX('annual Consensus'!$C$4:$AE$210,MATCH('per month Consensus'!$CE175,'annual Consensus'!$B$4:$B$210,0),MATCH('per month Consensus'!CS$4,'annual Consensus'!$C$3:$AE$3,0)))</f>
        <v>0</v>
      </c>
      <c r="CT175" s="18">
        <f>IF(ISNA(INDEX('annual Consensus'!$C$4:$AE$210,MATCH('per month Consensus'!$CE175,'annual Consensus'!$B$4:$B$210,0),MATCH('per month Consensus'!CT$4,'annual Consensus'!$C$3:$AE$3,0))),"",INDEX('annual Consensus'!$C$4:$AE$210,MATCH('per month Consensus'!$CE175,'annual Consensus'!$B$4:$B$210,0),MATCH('per month Consensus'!CT$4,'annual Consensus'!$C$3:$AE$3,0)))</f>
        <v>0</v>
      </c>
      <c r="CU175" s="18">
        <f>IF(ISNA(INDEX('annual Consensus'!$C$4:$AE$210,MATCH('per month Consensus'!$CE175,'annual Consensus'!$B$4:$B$210,0),MATCH('per month Consensus'!CU$4,'annual Consensus'!$C$3:$AE$3,0))),"",INDEX('annual Consensus'!$C$4:$AE$210,MATCH('per month Consensus'!$CE175,'annual Consensus'!$B$4:$B$210,0),MATCH('per month Consensus'!CU$4,'annual Consensus'!$C$3:$AE$3,0)))</f>
        <v>0</v>
      </c>
      <c r="CV175" s="18">
        <f>IF(ISNA(INDEX('annual Consensus'!$C$4:$AE$210,MATCH('per month Consensus'!$CE175,'annual Consensus'!$B$4:$B$210,0),MATCH('per month Consensus'!CV$4,'annual Consensus'!$C$3:$AE$3,0))),"",INDEX('annual Consensus'!$C$4:$AE$210,MATCH('per month Consensus'!$CE175,'annual Consensus'!$B$4:$B$210,0),MATCH('per month Consensus'!CV$4,'annual Consensus'!$C$3:$AE$3,0)))</f>
        <v>0</v>
      </c>
      <c r="CW175" s="18">
        <f>IF(ISNA(INDEX('annual Consensus'!$C$4:$AE$210,MATCH('per month Consensus'!$CE175,'annual Consensus'!$B$4:$B$210,0),MATCH('per month Consensus'!CW$4,'annual Consensus'!$C$3:$AE$3,0))),"",INDEX('annual Consensus'!$C$4:$AE$210,MATCH('per month Consensus'!$CE175,'annual Consensus'!$B$4:$B$210,0),MATCH('per month Consensus'!CW$4,'annual Consensus'!$C$3:$AE$3,0)))</f>
        <v>0</v>
      </c>
      <c r="CX175" s="18">
        <f>IF(ISNA(INDEX('annual Consensus'!$C$4:$AE$210,MATCH('per month Consensus'!$CE175,'annual Consensus'!$B$4:$B$210,0),MATCH('per month Consensus'!CX$4,'annual Consensus'!$C$3:$AE$3,0))),"",INDEX('annual Consensus'!$C$4:$AE$210,MATCH('per month Consensus'!$CE175,'annual Consensus'!$B$4:$B$210,0),MATCH('per month Consensus'!CX$4,'annual Consensus'!$C$3:$AE$3,0)))</f>
        <v>0</v>
      </c>
      <c r="CY175" s="18">
        <f>IF(ISNA(INDEX('annual Consensus'!$C$4:$AE$210,MATCH('per month Consensus'!$CE175,'annual Consensus'!$B$4:$B$210,0),MATCH('per month Consensus'!CY$4,'annual Consensus'!$C$3:$AE$3,0))),"",INDEX('annual Consensus'!$C$4:$AE$210,MATCH('per month Consensus'!$CE175,'annual Consensus'!$B$4:$B$210,0),MATCH('per month Consensus'!CY$4,'annual Consensus'!$C$3:$AE$3,0)))</f>
        <v>0</v>
      </c>
      <c r="CZ175" s="18">
        <f>IF(ISNA(INDEX('annual Consensus'!$C$4:$AE$210,MATCH('per month Consensus'!$CE175,'annual Consensus'!$B$4:$B$210,0),MATCH('per month Consensus'!CZ$4,'annual Consensus'!$C$3:$AE$3,0))),"",INDEX('annual Consensus'!$C$4:$AE$210,MATCH('per month Consensus'!$CE175,'annual Consensus'!$B$4:$B$210,0),MATCH('per month Consensus'!CZ$4,'annual Consensus'!$C$3:$AE$3,0)))</f>
        <v>0</v>
      </c>
      <c r="DA175" s="18">
        <f>IF(ISNA(INDEX('annual Consensus'!$C$4:$AE$210,MATCH('per month Consensus'!$CE175,'annual Consensus'!$B$4:$B$210,0),MATCH('per month Consensus'!DA$4,'annual Consensus'!$C$3:$AE$3,0))),"",INDEX('annual Consensus'!$C$4:$AE$210,MATCH('per month Consensus'!$CE175,'annual Consensus'!$B$4:$B$210,0),MATCH('per month Consensus'!DA$4,'annual Consensus'!$C$3:$AE$3,0)))</f>
        <v>0</v>
      </c>
      <c r="DB175" s="18">
        <f>IF(ISNA(INDEX('annual Consensus'!$C$4:$AE$210,MATCH('per month Consensus'!$CE175,'annual Consensus'!$B$4:$B$210,0),MATCH('per month Consensus'!DB$4,'annual Consensus'!$C$3:$AE$3,0))),"",INDEX('annual Consensus'!$C$4:$AE$210,MATCH('per month Consensus'!$CE175,'annual Consensus'!$B$4:$B$210,0),MATCH('per month Consensus'!DB$4,'annual Consensus'!$C$3:$AE$3,0)))</f>
        <v>0</v>
      </c>
      <c r="DC175" s="18">
        <f>IF(ISNA(INDEX('annual Consensus'!$C$4:$AE$210,MATCH('per month Consensus'!$CE175,'annual Consensus'!$B$4:$B$210,0),MATCH('per month Consensus'!DC$4,'annual Consensus'!$C$3:$AE$3,0))),"",INDEX('annual Consensus'!$C$4:$AE$210,MATCH('per month Consensus'!$CE175,'annual Consensus'!$B$4:$B$210,0),MATCH('per month Consensus'!DC$4,'annual Consensus'!$C$3:$AE$3,0)))</f>
        <v>0</v>
      </c>
      <c r="DD175" s="18">
        <f>IF(ISNA(INDEX('annual Consensus'!$C$4:$AE$210,MATCH('per month Consensus'!$CE175,'annual Consensus'!$B$4:$B$210,0),MATCH('per month Consensus'!DD$4,'annual Consensus'!$C$3:$AE$3,0))),"",INDEX('annual Consensus'!$C$4:$AE$210,MATCH('per month Consensus'!$CE175,'annual Consensus'!$B$4:$B$210,0),MATCH('per month Consensus'!DD$4,'annual Consensus'!$C$3:$AE$3,0)))</f>
        <v>0</v>
      </c>
      <c r="DE175" s="18">
        <f>IF(ISNA(INDEX('annual Consensus'!$C$4:$AE$210,MATCH('per month Consensus'!$CE175,'annual Consensus'!$B$4:$B$210,0),MATCH('per month Consensus'!DE$4,'annual Consensus'!$C$3:$AE$3,0))),"",INDEX('annual Consensus'!$C$4:$AE$210,MATCH('per month Consensus'!$CE175,'annual Consensus'!$B$4:$B$210,0),MATCH('per month Consensus'!DE$4,'annual Consensus'!$C$3:$AE$3,0)))</f>
        <v>0</v>
      </c>
      <c r="DF175" s="18">
        <f>IF(ISNA(INDEX('annual Consensus'!$C$4:$AE$210,MATCH('per month Consensus'!$CE175,'annual Consensus'!$B$4:$B$210,0),MATCH('per month Consensus'!DF$4,'annual Consensus'!$C$3:$AE$3,0))),"",INDEX('annual Consensus'!$C$4:$AE$210,MATCH('per month Consensus'!$CE175,'annual Consensus'!$B$4:$B$210,0),MATCH('per month Consensus'!DF$4,'annual Consensus'!$C$3:$AE$3,0)))</f>
        <v>0</v>
      </c>
      <c r="DG175" s="18">
        <f>IF(ISNA(INDEX('annual Consensus'!$C$4:$AE$210,MATCH('per month Consensus'!$CE175,'annual Consensus'!$B$4:$B$210,0),MATCH('per month Consensus'!DG$4,'annual Consensus'!$C$3:$AE$3,0))),"",INDEX('annual Consensus'!$C$4:$AE$210,MATCH('per month Consensus'!$CE175,'annual Consensus'!$B$4:$B$210,0),MATCH('per month Consensus'!DG$4,'annual Consensus'!$C$3:$AE$3,0)))</f>
        <v>0</v>
      </c>
      <c r="DH175" s="18">
        <f>IF(ISNA(INDEX('annual Consensus'!$C$4:$AE$210,MATCH('per month Consensus'!$CE175,'annual Consensus'!$B$4:$B$210,0),MATCH('per month Consensus'!DH$4,'annual Consensus'!$C$3:$AE$3,0))),"",INDEX('annual Consensus'!$C$4:$AE$210,MATCH('per month Consensus'!$CE175,'annual Consensus'!$B$4:$B$210,0),MATCH('per month Consensus'!DH$4,'annual Consensus'!$C$3:$AE$3,0)))</f>
        <v>0</v>
      </c>
      <c r="DI175" s="18">
        <f>IF(ISNA(INDEX('annual Consensus'!$C$4:$AE$210,MATCH('per month Consensus'!$CE175,'annual Consensus'!$B$4:$B$210,0),MATCH('per month Consensus'!DI$4,'annual Consensus'!$C$3:$AE$3,0))),"",INDEX('annual Consensus'!$C$4:$AE$210,MATCH('per month Consensus'!$CE175,'annual Consensus'!$B$4:$B$210,0),MATCH('per month Consensus'!DI$4,'annual Consensus'!$C$3:$AE$3,0)))</f>
        <v>0</v>
      </c>
      <c r="DJ175" s="18">
        <f>IF(ISNA(INDEX('annual Consensus'!$C$4:$AE$210,MATCH('per month Consensus'!$CE175,'annual Consensus'!$B$4:$B$210,0),MATCH('per month Consensus'!DJ$4,'annual Consensus'!$C$3:$AE$3,0))),"",INDEX('annual Consensus'!$C$4:$AE$210,MATCH('per month Consensus'!$CE175,'annual Consensus'!$B$4:$B$210,0),MATCH('per month Consensus'!DJ$4,'annual Consensus'!$C$3:$AE$3,0)))</f>
        <v>0</v>
      </c>
      <c r="DK175" s="18">
        <f>IF(ISNA(INDEX('annual Consensus'!$C$4:$AE$210,MATCH('per month Consensus'!$CE175,'annual Consensus'!$B$4:$B$210,0),MATCH('per month Consensus'!DK$4,'annual Consensus'!$C$3:$AE$3,0))),"",INDEX('annual Consensus'!$C$4:$AE$210,MATCH('per month Consensus'!$CE175,'annual Consensus'!$B$4:$B$210,0),MATCH('per month Consensus'!DK$4,'annual Consensus'!$C$3:$AE$3,0)))</f>
        <v>0</v>
      </c>
      <c r="DL175" s="18">
        <f>IF(ISNA(INDEX('annual Consensus'!$C$4:$AE$210,MATCH('per month Consensus'!$CE175,'annual Consensus'!$B$4:$B$210,0),MATCH('per month Consensus'!DL$4,'annual Consensus'!$C$3:$AE$3,0))),"",INDEX('annual Consensus'!$C$4:$AE$210,MATCH('per month Consensus'!$CE175,'annual Consensus'!$B$4:$B$210,0),MATCH('per month Consensus'!DL$4,'annual Consensus'!$C$3:$AE$3,0)))</f>
        <v>0</v>
      </c>
      <c r="DM175" s="18">
        <f>IF(ISNA(INDEX('annual Consensus'!$C$4:$AE$210,MATCH('per month Consensus'!$CE175,'annual Consensus'!$B$4:$B$210,0),MATCH('per month Consensus'!DM$4,'annual Consensus'!$C$3:$AE$3,0))),"",INDEX('annual Consensus'!$C$4:$AE$210,MATCH('per month Consensus'!$CE175,'annual Consensus'!$B$4:$B$210,0),MATCH('per month Consensus'!DM$4,'annual Consensus'!$C$3:$AE$3,0)))</f>
        <v>0</v>
      </c>
      <c r="DN175" s="18">
        <f>IF(ISNA(INDEX('annual Consensus'!$C$4:$AE$210,MATCH('per month Consensus'!$CE175,'annual Consensus'!$B$4:$B$210,0),MATCH('per month Consensus'!DN$4,'annual Consensus'!$C$3:$AE$3,0))),"",INDEX('annual Consensus'!$C$4:$AE$210,MATCH('per month Consensus'!$CE175,'annual Consensus'!$B$4:$B$210,0),MATCH('per month Consensus'!DN$4,'annual Consensus'!$C$3:$AE$3,0)))</f>
        <v>0</v>
      </c>
      <c r="DO175" s="18">
        <f>IF(ISNA(INDEX('annual Consensus'!$C$4:$AE$210,MATCH('per month Consensus'!$CE175,'annual Consensus'!$B$4:$B$210,0),MATCH('per month Consensus'!DO$4,'annual Consensus'!$C$3:$AE$3,0))),"",INDEX('annual Consensus'!$C$4:$AE$210,MATCH('per month Consensus'!$CE175,'annual Consensus'!$B$4:$B$210,0),MATCH('per month Consensus'!DO$4,'annual Consensus'!$C$3:$AE$3,0)))</f>
        <v>0</v>
      </c>
      <c r="DR175" s="18">
        <f t="shared" si="70"/>
        <v>2.4263125821567102</v>
      </c>
      <c r="DS175" s="18" t="str">
        <f t="shared" si="71"/>
        <v/>
      </c>
      <c r="DT175" s="18" t="str">
        <f t="shared" si="72"/>
        <v/>
      </c>
      <c r="DU175" s="18" t="str">
        <f t="shared" si="73"/>
        <v/>
      </c>
      <c r="DV175" s="18">
        <f t="shared" si="74"/>
        <v>1.7995923616390037</v>
      </c>
      <c r="DW175" s="18" t="str">
        <f t="shared" si="75"/>
        <v/>
      </c>
      <c r="DX175" s="18" t="str">
        <f t="shared" si="76"/>
        <v/>
      </c>
      <c r="DY175" s="18" t="str">
        <f t="shared" si="77"/>
        <v/>
      </c>
      <c r="DZ175" s="18" t="str">
        <f t="shared" si="78"/>
        <v/>
      </c>
      <c r="EA175" s="18" t="str">
        <f t="shared" si="79"/>
        <v/>
      </c>
      <c r="EB175" s="18" t="str">
        <f t="shared" si="80"/>
        <v/>
      </c>
      <c r="EC175" s="18" t="str">
        <f t="shared" si="81"/>
        <v/>
      </c>
      <c r="ED175" s="18" t="str">
        <f t="shared" si="82"/>
        <v/>
      </c>
      <c r="EE175" s="18" t="str">
        <f t="shared" si="83"/>
        <v/>
      </c>
      <c r="EF175" s="18" t="str">
        <f t="shared" si="84"/>
        <v/>
      </c>
      <c r="EG175" s="18" t="str">
        <f t="shared" si="85"/>
        <v/>
      </c>
      <c r="EH175" s="18" t="str">
        <f t="shared" si="86"/>
        <v/>
      </c>
      <c r="EI175" s="18" t="str">
        <f t="shared" si="87"/>
        <v/>
      </c>
      <c r="EJ175" s="18" t="str">
        <f t="shared" si="88"/>
        <v/>
      </c>
      <c r="EK175" s="18" t="str">
        <f t="shared" si="89"/>
        <v/>
      </c>
      <c r="EL175" s="18" t="str">
        <f t="shared" si="90"/>
        <v/>
      </c>
      <c r="EM175" s="18" t="str">
        <f t="shared" si="91"/>
        <v/>
      </c>
      <c r="EN175" s="18" t="str">
        <f t="shared" si="92"/>
        <v/>
      </c>
      <c r="EO175" s="18" t="str">
        <f t="shared" si="93"/>
        <v/>
      </c>
      <c r="EP175" s="18" t="str">
        <f t="shared" si="94"/>
        <v/>
      </c>
      <c r="EQ175" s="18" t="str">
        <f t="shared" si="95"/>
        <v/>
      </c>
      <c r="ER175" s="18" t="str">
        <f t="shared" si="96"/>
        <v/>
      </c>
      <c r="ES175" s="18" t="str">
        <f t="shared" si="97"/>
        <v/>
      </c>
      <c r="ET175" s="18" t="str">
        <f t="shared" si="98"/>
        <v/>
      </c>
      <c r="EV175" s="86">
        <v>41153</v>
      </c>
      <c r="EW175" s="57" t="str">
        <f>IF(ISNA(VLOOKUP('per month Consensus'!$EV175,'5y averages Consensus'!$AG$9:$AK$36,'per month Consensus'!EW$2,FALSE)),"",VLOOKUP('per month Consensus'!$EV175,'5y averages Consensus'!$AG$9:$AK$36,'per month Consensus'!EW$2,FALSE))</f>
        <v/>
      </c>
      <c r="EX175" s="58" t="str">
        <f>IF(ISNA(VLOOKUP('per month Consensus'!$EV175,'5y averages Consensus'!$AG$9:$AK$36,'per month Consensus'!EX$2,FALSE)),"",VLOOKUP('per month Consensus'!$EV175,'5y averages Consensus'!$AG$9:$AK$36,'per month Consensus'!EX$2,FALSE))</f>
        <v/>
      </c>
      <c r="EY175" s="58" t="str">
        <f>IF(ISNA(VLOOKUP('per month Consensus'!$EV175,'5y averages Consensus'!$AG$9:$AK$36,'per month Consensus'!EY$2,FALSE)),"",VLOOKUP('per month Consensus'!$EV175,'5y averages Consensus'!$AG$9:$AK$36,'per month Consensus'!EY$2,FALSE))</f>
        <v/>
      </c>
      <c r="EZ175" s="59" t="str">
        <f>IF(ISNA(VLOOKUP('per month Consensus'!$EV175,'5y averages Consensus'!$AG$9:$AK$36,'per month Consensus'!EZ$2,FALSE)),"",VLOOKUP('per month Consensus'!$EV175,'5y averages Consensus'!$AG$9:$AK$36,'per month Consensus'!EZ$2,FALSE))</f>
        <v/>
      </c>
      <c r="FB175" s="53" t="str">
        <f t="shared" si="99"/>
        <v/>
      </c>
      <c r="FC175" s="18" t="str">
        <f t="shared" si="100"/>
        <v/>
      </c>
      <c r="FD175" s="18" t="str">
        <f t="shared" si="101"/>
        <v/>
      </c>
      <c r="FE175" s="18" t="str">
        <f t="shared" si="102"/>
        <v/>
      </c>
    </row>
    <row r="176" spans="2:161" x14ac:dyDescent="0.25">
      <c r="B176" s="22">
        <v>42248</v>
      </c>
      <c r="C176" s="18">
        <f>VLOOKUP($B176,'Data Consensus annual'!$BH$9:$BN$215,'per month Consensus'!C$1,FALSE)</f>
        <v>0.17350043532522191</v>
      </c>
      <c r="D176" s="18">
        <f>VLOOKUP($B176,'Data Consensus annual'!$BH$9:$BN$215,'per month Consensus'!D$1,FALSE)</f>
        <v>1.1582711281005726</v>
      </c>
      <c r="E176" s="18" t="str">
        <f>VLOOKUP($B176,'Data Consensus annual'!$BH$9:$BN$215,'per month Consensus'!E$1)</f>
        <v/>
      </c>
      <c r="F176" s="18">
        <f>VLOOKUP($B176,'quarters Consensus'!$FV$9:$GC$60,'per month Consensus'!J$1,FALSE)</f>
        <v>0.6</v>
      </c>
      <c r="G176" s="18">
        <f>VLOOKUP($B176,'quarters Consensus'!$FV$9:$GC$60,'per month Consensus'!K$1,FALSE)</f>
        <v>1.2</v>
      </c>
      <c r="H176" s="18">
        <f>VLOOKUP($B176,'quarters Consensus'!$FV$9:$GC$60,'per month Consensus'!L$1,FALSE)</f>
        <v>1</v>
      </c>
      <c r="I176" s="18">
        <f>VLOOKUP($B176,'quarters Consensus'!$FV$9:$GC$60,'per month Consensus'!M$1,FALSE)</f>
        <v>1.2</v>
      </c>
      <c r="J176" s="18">
        <f>VLOOKUP($B176,'quarters Consensus'!$FV$9:$GC$60,'per month Consensus'!N$1,FALSE)</f>
        <v>1.3</v>
      </c>
      <c r="K176" s="18">
        <f>VLOOKUP($B176,'quarters Consensus'!$FV$9:$GC$60,'per month Consensus'!O$1,FALSE)</f>
        <v>1.3</v>
      </c>
      <c r="L176" s="18">
        <f>VLOOKUP($B176,'quarters Consensus'!$FV$9:$GC$60,'per month Consensus'!P$1,FALSE)</f>
        <v>1.4</v>
      </c>
      <c r="M176" s="5"/>
      <c r="N176" s="5"/>
      <c r="CE176" s="14">
        <v>41183</v>
      </c>
      <c r="CF176" s="18" t="str">
        <f>IF(ISNA(VLOOKUP($CE176,'quarters Consensus'!$FV$9:$GC$60,'per month Consensus'!J$1,FALSE)),"",VLOOKUP($CE176,'quarters Consensus'!$FV$9:$GC$60,'per month Consensus'!J$1,FALSE))</f>
        <v/>
      </c>
      <c r="CG176" s="18" t="str">
        <f>IF(ISNA(VLOOKUP($CE176,'quarters Consensus'!$FV$9:$GC$60,'per month Consensus'!K$1,FALSE)),"",VLOOKUP($CE176,'quarters Consensus'!$FV$9:$GC$60,'per month Consensus'!K$1,FALSE))</f>
        <v/>
      </c>
      <c r="CH176" s="18" t="str">
        <f>IF(ISNA(VLOOKUP($CE176,'quarters Consensus'!$FV$9:$GC$60,'per month Consensus'!L$1,FALSE)),"",VLOOKUP($CE176,'quarters Consensus'!$FV$9:$GC$60,'per month Consensus'!L$1,FALSE))</f>
        <v/>
      </c>
      <c r="CI176" s="18" t="str">
        <f>IF(ISNA(VLOOKUP($CE176,'quarters Consensus'!$FV$9:$GC$60,'per month Consensus'!M$1,FALSE)),"",VLOOKUP($CE176,'quarters Consensus'!$FV$9:$GC$60,'per month Consensus'!M$1,FALSE))</f>
        <v/>
      </c>
      <c r="CJ176" s="18" t="str">
        <f>IF(ISNA(VLOOKUP($CE176,'quarters Consensus'!$FV$9:$GC$60,'per month Consensus'!N$1,FALSE)),"",VLOOKUP($CE176,'quarters Consensus'!$FV$9:$GC$60,'per month Consensus'!N$1,FALSE))</f>
        <v/>
      </c>
      <c r="CK176" s="18" t="str">
        <f>IF(ISNA(VLOOKUP($CE176,'quarters Consensus'!$FV$9:$GC$60,'per month Consensus'!O$1,FALSE)),"",VLOOKUP($CE176,'quarters Consensus'!$FV$9:$GC$60,'per month Consensus'!O$1,FALSE))</f>
        <v/>
      </c>
      <c r="CL176" s="18" t="str">
        <f>IF(ISNA(VLOOKUP($CE176,'quarters Consensus'!$FV$9:$GC$60,'per month Consensus'!P$1,FALSE)),"",VLOOKUP($CE176,'quarters Consensus'!$FV$9:$GC$60,'per month Consensus'!P$1,FALSE))</f>
        <v/>
      </c>
      <c r="CM176" s="18">
        <f>IF(ISNA(INDEX('annual Consensus'!$C$4:$AE$210,MATCH('per month Consensus'!$CE176,'annual Consensus'!$B$4:$B$210,0),MATCH('per month Consensus'!CM$4,'annual Consensus'!$C$3:$AE$3,0))),"",INDEX('annual Consensus'!$C$4:$AE$210,MATCH('per month Consensus'!$CE176,'annual Consensus'!$B$4:$B$210,0),MATCH('per month Consensus'!CM$4,'annual Consensus'!$C$3:$AE$3,0)))</f>
        <v>2.4497387782018851</v>
      </c>
      <c r="CN176" s="18">
        <f>IF(ISNA(INDEX('annual Consensus'!$C$4:$AE$210,MATCH('per month Consensus'!$CE176,'annual Consensus'!$B$4:$B$210,0),MATCH('per month Consensus'!CN$4,'annual Consensus'!$C$3:$AE$3,0))),"",INDEX('annual Consensus'!$C$4:$AE$210,MATCH('per month Consensus'!$CE176,'annual Consensus'!$B$4:$B$210,0),MATCH('per month Consensus'!CN$4,'annual Consensus'!$C$3:$AE$3,0)))</f>
        <v>0</v>
      </c>
      <c r="CO176" s="18">
        <f>IF(ISNA(INDEX('annual Consensus'!$C$4:$AE$210,MATCH('per month Consensus'!$CE176,'annual Consensus'!$B$4:$B$210,0),MATCH('per month Consensus'!CO$4,'annual Consensus'!$C$3:$AE$3,0))),"",INDEX('annual Consensus'!$C$4:$AE$210,MATCH('per month Consensus'!$CE176,'annual Consensus'!$B$4:$B$210,0),MATCH('per month Consensus'!CO$4,'annual Consensus'!$C$3:$AE$3,0)))</f>
        <v>0</v>
      </c>
      <c r="CP176" s="18">
        <f>IF(ISNA(INDEX('annual Consensus'!$C$4:$AE$210,MATCH('per month Consensus'!$CE176,'annual Consensus'!$B$4:$B$210,0),MATCH('per month Consensus'!CP$4,'annual Consensus'!$C$3:$AE$3,0))),"",INDEX('annual Consensus'!$C$4:$AE$210,MATCH('per month Consensus'!$CE176,'annual Consensus'!$B$4:$B$210,0),MATCH('per month Consensus'!CP$4,'annual Consensus'!$C$3:$AE$3,0)))</f>
        <v>1.882067462604746</v>
      </c>
      <c r="CQ176" s="18">
        <f>IF(ISNA(INDEX('annual Consensus'!$C$4:$AE$210,MATCH('per month Consensus'!$CE176,'annual Consensus'!$B$4:$B$210,0),MATCH('per month Consensus'!CQ$4,'annual Consensus'!$C$3:$AE$3,0))),"",INDEX('annual Consensus'!$C$4:$AE$210,MATCH('per month Consensus'!$CE176,'annual Consensus'!$B$4:$B$210,0),MATCH('per month Consensus'!CQ$4,'annual Consensus'!$C$3:$AE$3,0)))</f>
        <v>0</v>
      </c>
      <c r="CR176" s="18">
        <f>IF(ISNA(INDEX('annual Consensus'!$C$4:$AE$210,MATCH('per month Consensus'!$CE176,'annual Consensus'!$B$4:$B$210,0),MATCH('per month Consensus'!CR$4,'annual Consensus'!$C$3:$AE$3,0))),"",INDEX('annual Consensus'!$C$4:$AE$210,MATCH('per month Consensus'!$CE176,'annual Consensus'!$B$4:$B$210,0),MATCH('per month Consensus'!CR$4,'annual Consensus'!$C$3:$AE$3,0)))</f>
        <v>0</v>
      </c>
      <c r="CS176" s="18">
        <f>IF(ISNA(INDEX('annual Consensus'!$C$4:$AE$210,MATCH('per month Consensus'!$CE176,'annual Consensus'!$B$4:$B$210,0),MATCH('per month Consensus'!CS$4,'annual Consensus'!$C$3:$AE$3,0))),"",INDEX('annual Consensus'!$C$4:$AE$210,MATCH('per month Consensus'!$CE176,'annual Consensus'!$B$4:$B$210,0),MATCH('per month Consensus'!CS$4,'annual Consensus'!$C$3:$AE$3,0)))</f>
        <v>0</v>
      </c>
      <c r="CT176" s="18">
        <f>IF(ISNA(INDEX('annual Consensus'!$C$4:$AE$210,MATCH('per month Consensus'!$CE176,'annual Consensus'!$B$4:$B$210,0),MATCH('per month Consensus'!CT$4,'annual Consensus'!$C$3:$AE$3,0))),"",INDEX('annual Consensus'!$C$4:$AE$210,MATCH('per month Consensus'!$CE176,'annual Consensus'!$B$4:$B$210,0),MATCH('per month Consensus'!CT$4,'annual Consensus'!$C$3:$AE$3,0)))</f>
        <v>0</v>
      </c>
      <c r="CU176" s="18">
        <f>IF(ISNA(INDEX('annual Consensus'!$C$4:$AE$210,MATCH('per month Consensus'!$CE176,'annual Consensus'!$B$4:$B$210,0),MATCH('per month Consensus'!CU$4,'annual Consensus'!$C$3:$AE$3,0))),"",INDEX('annual Consensus'!$C$4:$AE$210,MATCH('per month Consensus'!$CE176,'annual Consensus'!$B$4:$B$210,0),MATCH('per month Consensus'!CU$4,'annual Consensus'!$C$3:$AE$3,0)))</f>
        <v>0</v>
      </c>
      <c r="CV176" s="18">
        <f>IF(ISNA(INDEX('annual Consensus'!$C$4:$AE$210,MATCH('per month Consensus'!$CE176,'annual Consensus'!$B$4:$B$210,0),MATCH('per month Consensus'!CV$4,'annual Consensus'!$C$3:$AE$3,0))),"",INDEX('annual Consensus'!$C$4:$AE$210,MATCH('per month Consensus'!$CE176,'annual Consensus'!$B$4:$B$210,0),MATCH('per month Consensus'!CV$4,'annual Consensus'!$C$3:$AE$3,0)))</f>
        <v>0</v>
      </c>
      <c r="CW176" s="18">
        <f>IF(ISNA(INDEX('annual Consensus'!$C$4:$AE$210,MATCH('per month Consensus'!$CE176,'annual Consensus'!$B$4:$B$210,0),MATCH('per month Consensus'!CW$4,'annual Consensus'!$C$3:$AE$3,0))),"",INDEX('annual Consensus'!$C$4:$AE$210,MATCH('per month Consensus'!$CE176,'annual Consensus'!$B$4:$B$210,0),MATCH('per month Consensus'!CW$4,'annual Consensus'!$C$3:$AE$3,0)))</f>
        <v>0</v>
      </c>
      <c r="CX176" s="18">
        <f>IF(ISNA(INDEX('annual Consensus'!$C$4:$AE$210,MATCH('per month Consensus'!$CE176,'annual Consensus'!$B$4:$B$210,0),MATCH('per month Consensus'!CX$4,'annual Consensus'!$C$3:$AE$3,0))),"",INDEX('annual Consensus'!$C$4:$AE$210,MATCH('per month Consensus'!$CE176,'annual Consensus'!$B$4:$B$210,0),MATCH('per month Consensus'!CX$4,'annual Consensus'!$C$3:$AE$3,0)))</f>
        <v>0</v>
      </c>
      <c r="CY176" s="18">
        <f>IF(ISNA(INDEX('annual Consensus'!$C$4:$AE$210,MATCH('per month Consensus'!$CE176,'annual Consensus'!$B$4:$B$210,0),MATCH('per month Consensus'!CY$4,'annual Consensus'!$C$3:$AE$3,0))),"",INDEX('annual Consensus'!$C$4:$AE$210,MATCH('per month Consensus'!$CE176,'annual Consensus'!$B$4:$B$210,0),MATCH('per month Consensus'!CY$4,'annual Consensus'!$C$3:$AE$3,0)))</f>
        <v>0</v>
      </c>
      <c r="CZ176" s="18">
        <f>IF(ISNA(INDEX('annual Consensus'!$C$4:$AE$210,MATCH('per month Consensus'!$CE176,'annual Consensus'!$B$4:$B$210,0),MATCH('per month Consensus'!CZ$4,'annual Consensus'!$C$3:$AE$3,0))),"",INDEX('annual Consensus'!$C$4:$AE$210,MATCH('per month Consensus'!$CE176,'annual Consensus'!$B$4:$B$210,0),MATCH('per month Consensus'!CZ$4,'annual Consensus'!$C$3:$AE$3,0)))</f>
        <v>1.740905459795657</v>
      </c>
      <c r="DA176" s="18">
        <f>IF(ISNA(INDEX('annual Consensus'!$C$4:$AE$210,MATCH('per month Consensus'!$CE176,'annual Consensus'!$B$4:$B$210,0),MATCH('per month Consensus'!DA$4,'annual Consensus'!$C$3:$AE$3,0))),"",INDEX('annual Consensus'!$C$4:$AE$210,MATCH('per month Consensus'!$CE176,'annual Consensus'!$B$4:$B$210,0),MATCH('per month Consensus'!DA$4,'annual Consensus'!$C$3:$AE$3,0)))</f>
        <v>0</v>
      </c>
      <c r="DB176" s="18">
        <f>IF(ISNA(INDEX('annual Consensus'!$C$4:$AE$210,MATCH('per month Consensus'!$CE176,'annual Consensus'!$B$4:$B$210,0),MATCH('per month Consensus'!DB$4,'annual Consensus'!$C$3:$AE$3,0))),"",INDEX('annual Consensus'!$C$4:$AE$210,MATCH('per month Consensus'!$CE176,'annual Consensus'!$B$4:$B$210,0),MATCH('per month Consensus'!DB$4,'annual Consensus'!$C$3:$AE$3,0)))</f>
        <v>0</v>
      </c>
      <c r="DC176" s="18">
        <f>IF(ISNA(INDEX('annual Consensus'!$C$4:$AE$210,MATCH('per month Consensus'!$CE176,'annual Consensus'!$B$4:$B$210,0),MATCH('per month Consensus'!DC$4,'annual Consensus'!$C$3:$AE$3,0))),"",INDEX('annual Consensus'!$C$4:$AE$210,MATCH('per month Consensus'!$CE176,'annual Consensus'!$B$4:$B$210,0),MATCH('per month Consensus'!DC$4,'annual Consensus'!$C$3:$AE$3,0)))</f>
        <v>0</v>
      </c>
      <c r="DD176" s="18">
        <f>IF(ISNA(INDEX('annual Consensus'!$C$4:$AE$210,MATCH('per month Consensus'!$CE176,'annual Consensus'!$B$4:$B$210,0),MATCH('per month Consensus'!DD$4,'annual Consensus'!$C$3:$AE$3,0))),"",INDEX('annual Consensus'!$C$4:$AE$210,MATCH('per month Consensus'!$CE176,'annual Consensus'!$B$4:$B$210,0),MATCH('per month Consensus'!DD$4,'annual Consensus'!$C$3:$AE$3,0)))</f>
        <v>1.8339773320044319</v>
      </c>
      <c r="DE176" s="18">
        <f>IF(ISNA(INDEX('annual Consensus'!$C$4:$AE$210,MATCH('per month Consensus'!$CE176,'annual Consensus'!$B$4:$B$210,0),MATCH('per month Consensus'!DE$4,'annual Consensus'!$C$3:$AE$3,0))),"",INDEX('annual Consensus'!$C$4:$AE$210,MATCH('per month Consensus'!$CE176,'annual Consensus'!$B$4:$B$210,0),MATCH('per month Consensus'!DE$4,'annual Consensus'!$C$3:$AE$3,0)))</f>
        <v>0</v>
      </c>
      <c r="DF176" s="18">
        <f>IF(ISNA(INDEX('annual Consensus'!$C$4:$AE$210,MATCH('per month Consensus'!$CE176,'annual Consensus'!$B$4:$B$210,0),MATCH('per month Consensus'!DF$4,'annual Consensus'!$C$3:$AE$3,0))),"",INDEX('annual Consensus'!$C$4:$AE$210,MATCH('per month Consensus'!$CE176,'annual Consensus'!$B$4:$B$210,0),MATCH('per month Consensus'!DF$4,'annual Consensus'!$C$3:$AE$3,0)))</f>
        <v>0</v>
      </c>
      <c r="DG176" s="18">
        <f>IF(ISNA(INDEX('annual Consensus'!$C$4:$AE$210,MATCH('per month Consensus'!$CE176,'annual Consensus'!$B$4:$B$210,0),MATCH('per month Consensus'!DG$4,'annual Consensus'!$C$3:$AE$3,0))),"",INDEX('annual Consensus'!$C$4:$AE$210,MATCH('per month Consensus'!$CE176,'annual Consensus'!$B$4:$B$210,0),MATCH('per month Consensus'!DG$4,'annual Consensus'!$C$3:$AE$3,0)))</f>
        <v>0</v>
      </c>
      <c r="DH176" s="18">
        <f>IF(ISNA(INDEX('annual Consensus'!$C$4:$AE$210,MATCH('per month Consensus'!$CE176,'annual Consensus'!$B$4:$B$210,0),MATCH('per month Consensus'!DH$4,'annual Consensus'!$C$3:$AE$3,0))),"",INDEX('annual Consensus'!$C$4:$AE$210,MATCH('per month Consensus'!$CE176,'annual Consensus'!$B$4:$B$210,0),MATCH('per month Consensus'!DH$4,'annual Consensus'!$C$3:$AE$3,0)))</f>
        <v>1.9555120274914091</v>
      </c>
      <c r="DI176" s="18">
        <f>IF(ISNA(INDEX('annual Consensus'!$C$4:$AE$210,MATCH('per month Consensus'!$CE176,'annual Consensus'!$B$4:$B$210,0),MATCH('per month Consensus'!DI$4,'annual Consensus'!$C$3:$AE$3,0))),"",INDEX('annual Consensus'!$C$4:$AE$210,MATCH('per month Consensus'!$CE176,'annual Consensus'!$B$4:$B$210,0),MATCH('per month Consensus'!DI$4,'annual Consensus'!$C$3:$AE$3,0)))</f>
        <v>0</v>
      </c>
      <c r="DJ176" s="18">
        <f>IF(ISNA(INDEX('annual Consensus'!$C$4:$AE$210,MATCH('per month Consensus'!$CE176,'annual Consensus'!$B$4:$B$210,0),MATCH('per month Consensus'!DJ$4,'annual Consensus'!$C$3:$AE$3,0))),"",INDEX('annual Consensus'!$C$4:$AE$210,MATCH('per month Consensus'!$CE176,'annual Consensus'!$B$4:$B$210,0),MATCH('per month Consensus'!DJ$4,'annual Consensus'!$C$3:$AE$3,0)))</f>
        <v>0</v>
      </c>
      <c r="DK176" s="18">
        <f>IF(ISNA(INDEX('annual Consensus'!$C$4:$AE$210,MATCH('per month Consensus'!$CE176,'annual Consensus'!$B$4:$B$210,0),MATCH('per month Consensus'!DK$4,'annual Consensus'!$C$3:$AE$3,0))),"",INDEX('annual Consensus'!$C$4:$AE$210,MATCH('per month Consensus'!$CE176,'annual Consensus'!$B$4:$B$210,0),MATCH('per month Consensus'!DK$4,'annual Consensus'!$C$3:$AE$3,0)))</f>
        <v>0</v>
      </c>
      <c r="DL176" s="18">
        <f>IF(ISNA(INDEX('annual Consensus'!$C$4:$AE$210,MATCH('per month Consensus'!$CE176,'annual Consensus'!$B$4:$B$210,0),MATCH('per month Consensus'!DL$4,'annual Consensus'!$C$3:$AE$3,0))),"",INDEX('annual Consensus'!$C$4:$AE$210,MATCH('per month Consensus'!$CE176,'annual Consensus'!$B$4:$B$210,0),MATCH('per month Consensus'!DL$4,'annual Consensus'!$C$3:$AE$3,0)))</f>
        <v>2.0692724594992642</v>
      </c>
      <c r="DM176" s="18">
        <f>IF(ISNA(INDEX('annual Consensus'!$C$4:$AE$210,MATCH('per month Consensus'!$CE176,'annual Consensus'!$B$4:$B$210,0),MATCH('per month Consensus'!DM$4,'annual Consensus'!$C$3:$AE$3,0))),"",INDEX('annual Consensus'!$C$4:$AE$210,MATCH('per month Consensus'!$CE176,'annual Consensus'!$B$4:$B$210,0),MATCH('per month Consensus'!DM$4,'annual Consensus'!$C$3:$AE$3,0)))</f>
        <v>0</v>
      </c>
      <c r="DN176" s="18">
        <f>IF(ISNA(INDEX('annual Consensus'!$C$4:$AE$210,MATCH('per month Consensus'!$CE176,'annual Consensus'!$B$4:$B$210,0),MATCH('per month Consensus'!DN$4,'annual Consensus'!$C$3:$AE$3,0))),"",INDEX('annual Consensus'!$C$4:$AE$210,MATCH('per month Consensus'!$CE176,'annual Consensus'!$B$4:$B$210,0),MATCH('per month Consensus'!DN$4,'annual Consensus'!$C$3:$AE$3,0)))</f>
        <v>0</v>
      </c>
      <c r="DO176" s="18">
        <f>IF(ISNA(INDEX('annual Consensus'!$C$4:$AE$210,MATCH('per month Consensus'!$CE176,'annual Consensus'!$B$4:$B$210,0),MATCH('per month Consensus'!DO$4,'annual Consensus'!$C$3:$AE$3,0))),"",INDEX('annual Consensus'!$C$4:$AE$210,MATCH('per month Consensus'!$CE176,'annual Consensus'!$B$4:$B$210,0),MATCH('per month Consensus'!DO$4,'annual Consensus'!$C$3:$AE$3,0)))</f>
        <v>0</v>
      </c>
      <c r="DR176" s="18">
        <f t="shared" si="70"/>
        <v>2.4497387782018851</v>
      </c>
      <c r="DS176" s="18" t="str">
        <f t="shared" si="71"/>
        <v/>
      </c>
      <c r="DT176" s="18" t="str">
        <f t="shared" si="72"/>
        <v/>
      </c>
      <c r="DU176" s="18">
        <f t="shared" si="73"/>
        <v>1.882067462604746</v>
      </c>
      <c r="DV176" s="18" t="str">
        <f t="shared" si="74"/>
        <v/>
      </c>
      <c r="DW176" s="18" t="str">
        <f t="shared" si="75"/>
        <v/>
      </c>
      <c r="DX176" s="18" t="str">
        <f t="shared" si="76"/>
        <v/>
      </c>
      <c r="DY176" s="18" t="str">
        <f t="shared" si="77"/>
        <v/>
      </c>
      <c r="DZ176" s="18" t="str">
        <f t="shared" si="78"/>
        <v/>
      </c>
      <c r="EA176" s="18" t="str">
        <f t="shared" si="79"/>
        <v/>
      </c>
      <c r="EB176" s="18" t="str">
        <f t="shared" si="80"/>
        <v/>
      </c>
      <c r="EC176" s="18" t="str">
        <f t="shared" si="81"/>
        <v/>
      </c>
      <c r="ED176" s="18" t="str">
        <f t="shared" si="82"/>
        <v/>
      </c>
      <c r="EE176" s="18">
        <f t="shared" si="83"/>
        <v>1.740905459795657</v>
      </c>
      <c r="EF176" s="18" t="str">
        <f t="shared" si="84"/>
        <v/>
      </c>
      <c r="EG176" s="18" t="str">
        <f t="shared" si="85"/>
        <v/>
      </c>
      <c r="EH176" s="18" t="str">
        <f t="shared" si="86"/>
        <v/>
      </c>
      <c r="EI176" s="18">
        <f t="shared" si="87"/>
        <v>1.8339773320044319</v>
      </c>
      <c r="EJ176" s="18" t="str">
        <f t="shared" si="88"/>
        <v/>
      </c>
      <c r="EK176" s="18" t="str">
        <f t="shared" si="89"/>
        <v/>
      </c>
      <c r="EL176" s="18" t="str">
        <f t="shared" si="90"/>
        <v/>
      </c>
      <c r="EM176" s="18">
        <f t="shared" si="91"/>
        <v>1.9555120274914091</v>
      </c>
      <c r="EN176" s="18" t="str">
        <f t="shared" si="92"/>
        <v/>
      </c>
      <c r="EO176" s="18" t="str">
        <f t="shared" si="93"/>
        <v/>
      </c>
      <c r="EP176" s="18" t="str">
        <f t="shared" si="94"/>
        <v/>
      </c>
      <c r="EQ176" s="18">
        <f t="shared" si="95"/>
        <v>2.0692724594992642</v>
      </c>
      <c r="ER176" s="18" t="str">
        <f t="shared" si="96"/>
        <v/>
      </c>
      <c r="ES176" s="18" t="str">
        <f t="shared" si="97"/>
        <v/>
      </c>
      <c r="ET176" s="18" t="str">
        <f t="shared" si="98"/>
        <v/>
      </c>
      <c r="EV176" s="86">
        <v>41183</v>
      </c>
      <c r="EW176" s="57">
        <f>IF(ISNA(VLOOKUP('per month Consensus'!$EV176,'5y averages Consensus'!$AG$9:$AK$36,'per month Consensus'!EW$2,FALSE)),"",VLOOKUP('per month Consensus'!$EV176,'5y averages Consensus'!$AG$9:$AK$36,'per month Consensus'!EW$2,FALSE))</f>
        <v>0</v>
      </c>
      <c r="EX176" s="48">
        <f>IF(ISNA(VLOOKUP('per month Consensus'!$EV176,'5y averages Consensus'!$AG$9:$AK$36,'per month Consensus'!EX$2,FALSE)),"",VLOOKUP('per month Consensus'!$EV176,'5y averages Consensus'!$AG$9:$AK$36,'per month Consensus'!EX$2,FALSE))</f>
        <v>2.0228571428571431</v>
      </c>
      <c r="EY176" s="58">
        <f>IF(ISNA(VLOOKUP('per month Consensus'!$EV176,'5y averages Consensus'!$AG$9:$AK$36,'per month Consensus'!EY$2,FALSE)),"",VLOOKUP('per month Consensus'!$EV176,'5y averages Consensus'!$AG$9:$AK$36,'per month Consensus'!EY$2,FALSE))</f>
        <v>0</v>
      </c>
      <c r="EZ176" s="59">
        <f>IF(ISNA(VLOOKUP('per month Consensus'!$EV176,'5y averages Consensus'!$AG$9:$AK$36,'per month Consensus'!EZ$2,FALSE)),"",VLOOKUP('per month Consensus'!$EV176,'5y averages Consensus'!$AG$9:$AK$36,'per month Consensus'!EZ$2,FALSE))</f>
        <v>0</v>
      </c>
      <c r="FB176" s="53" t="str">
        <f t="shared" si="99"/>
        <v/>
      </c>
      <c r="FC176" s="18">
        <f t="shared" si="100"/>
        <v>2.0228571428571431</v>
      </c>
      <c r="FD176" s="18" t="str">
        <f t="shared" si="101"/>
        <v/>
      </c>
      <c r="FE176" s="18" t="str">
        <f t="shared" si="102"/>
        <v/>
      </c>
    </row>
    <row r="177" spans="2:161" x14ac:dyDescent="0.25">
      <c r="C177" s="5"/>
      <c r="D177" s="5"/>
      <c r="E177" s="5"/>
      <c r="F177" s="5"/>
      <c r="G177" s="5"/>
      <c r="H177" s="5"/>
      <c r="I177" s="5"/>
      <c r="J177" s="27"/>
      <c r="K177" s="5"/>
      <c r="L177" s="5"/>
      <c r="M177" s="5"/>
      <c r="N177" s="5"/>
      <c r="CE177" s="14">
        <v>41214</v>
      </c>
      <c r="CF177" s="18" t="str">
        <f>IF(ISNA(VLOOKUP($CE177,'quarters Consensus'!$FV$9:$GC$60,'per month Consensus'!J$1,FALSE)),"",VLOOKUP($CE177,'quarters Consensus'!$FV$9:$GC$60,'per month Consensus'!J$1,FALSE))</f>
        <v/>
      </c>
      <c r="CG177" s="18" t="str">
        <f>IF(ISNA(VLOOKUP($CE177,'quarters Consensus'!$FV$9:$GC$60,'per month Consensus'!K$1,FALSE)),"",VLOOKUP($CE177,'quarters Consensus'!$FV$9:$GC$60,'per month Consensus'!K$1,FALSE))</f>
        <v/>
      </c>
      <c r="CH177" s="18" t="str">
        <f>IF(ISNA(VLOOKUP($CE177,'quarters Consensus'!$FV$9:$GC$60,'per month Consensus'!L$1,FALSE)),"",VLOOKUP($CE177,'quarters Consensus'!$FV$9:$GC$60,'per month Consensus'!L$1,FALSE))</f>
        <v/>
      </c>
      <c r="CI177" s="18" t="str">
        <f>IF(ISNA(VLOOKUP($CE177,'quarters Consensus'!$FV$9:$GC$60,'per month Consensus'!M$1,FALSE)),"",VLOOKUP($CE177,'quarters Consensus'!$FV$9:$GC$60,'per month Consensus'!M$1,FALSE))</f>
        <v/>
      </c>
      <c r="CJ177" s="18" t="str">
        <f>IF(ISNA(VLOOKUP($CE177,'quarters Consensus'!$FV$9:$GC$60,'per month Consensus'!N$1,FALSE)),"",VLOOKUP($CE177,'quarters Consensus'!$FV$9:$GC$60,'per month Consensus'!N$1,FALSE))</f>
        <v/>
      </c>
      <c r="CK177" s="18" t="str">
        <f>IF(ISNA(VLOOKUP($CE177,'quarters Consensus'!$FV$9:$GC$60,'per month Consensus'!O$1,FALSE)),"",VLOOKUP($CE177,'quarters Consensus'!$FV$9:$GC$60,'per month Consensus'!O$1,FALSE))</f>
        <v/>
      </c>
      <c r="CL177" s="18" t="str">
        <f>IF(ISNA(VLOOKUP($CE177,'quarters Consensus'!$FV$9:$GC$60,'per month Consensus'!P$1,FALSE)),"",VLOOKUP($CE177,'quarters Consensus'!$FV$9:$GC$60,'per month Consensus'!P$1,FALSE))</f>
        <v/>
      </c>
      <c r="CM177" s="18">
        <f>IF(ISNA(INDEX('annual Consensus'!$C$4:$AE$210,MATCH('per month Consensus'!$CE177,'annual Consensus'!$B$4:$B$210,0),MATCH('per month Consensus'!CM$4,'annual Consensus'!$C$3:$AE$3,0))),"",INDEX('annual Consensus'!$C$4:$AE$210,MATCH('per month Consensus'!$CE177,'annual Consensus'!$B$4:$B$210,0),MATCH('per month Consensus'!CM$4,'annual Consensus'!$C$3:$AE$3,0)))</f>
        <v>2.46849310687502</v>
      </c>
      <c r="CN177" s="18">
        <f>IF(ISNA(INDEX('annual Consensus'!$C$4:$AE$210,MATCH('per month Consensus'!$CE177,'annual Consensus'!$B$4:$B$210,0),MATCH('per month Consensus'!CN$4,'annual Consensus'!$C$3:$AE$3,0))),"",INDEX('annual Consensus'!$C$4:$AE$210,MATCH('per month Consensus'!$CE177,'annual Consensus'!$B$4:$B$210,0),MATCH('per month Consensus'!CN$4,'annual Consensus'!$C$3:$AE$3,0)))</f>
        <v>0</v>
      </c>
      <c r="CO177" s="18">
        <f>IF(ISNA(INDEX('annual Consensus'!$C$4:$AE$210,MATCH('per month Consensus'!$CE177,'annual Consensus'!$B$4:$B$210,0),MATCH('per month Consensus'!CO$4,'annual Consensus'!$C$3:$AE$3,0))),"",INDEX('annual Consensus'!$C$4:$AE$210,MATCH('per month Consensus'!$CE177,'annual Consensus'!$B$4:$B$210,0),MATCH('per month Consensus'!CO$4,'annual Consensus'!$C$3:$AE$3,0)))</f>
        <v>1.90766029878415</v>
      </c>
      <c r="CP177" s="18">
        <f>IF(ISNA(INDEX('annual Consensus'!$C$4:$AE$210,MATCH('per month Consensus'!$CE177,'annual Consensus'!$B$4:$B$210,0),MATCH('per month Consensus'!CP$4,'annual Consensus'!$C$3:$AE$3,0))),"",INDEX('annual Consensus'!$C$4:$AE$210,MATCH('per month Consensus'!$CE177,'annual Consensus'!$B$4:$B$210,0),MATCH('per month Consensus'!CP$4,'annual Consensus'!$C$3:$AE$3,0)))</f>
        <v>0</v>
      </c>
      <c r="CQ177" s="18">
        <f>IF(ISNA(INDEX('annual Consensus'!$C$4:$AE$210,MATCH('per month Consensus'!$CE177,'annual Consensus'!$B$4:$B$210,0),MATCH('per month Consensus'!CQ$4,'annual Consensus'!$C$3:$AE$3,0))),"",INDEX('annual Consensus'!$C$4:$AE$210,MATCH('per month Consensus'!$CE177,'annual Consensus'!$B$4:$B$210,0),MATCH('per month Consensus'!CQ$4,'annual Consensus'!$C$3:$AE$3,0)))</f>
        <v>0</v>
      </c>
      <c r="CR177" s="18">
        <f>IF(ISNA(INDEX('annual Consensus'!$C$4:$AE$210,MATCH('per month Consensus'!$CE177,'annual Consensus'!$B$4:$B$210,0),MATCH('per month Consensus'!CR$4,'annual Consensus'!$C$3:$AE$3,0))),"",INDEX('annual Consensus'!$C$4:$AE$210,MATCH('per month Consensus'!$CE177,'annual Consensus'!$B$4:$B$210,0),MATCH('per month Consensus'!CR$4,'annual Consensus'!$C$3:$AE$3,0)))</f>
        <v>0</v>
      </c>
      <c r="CS177" s="18">
        <f>IF(ISNA(INDEX('annual Consensus'!$C$4:$AE$210,MATCH('per month Consensus'!$CE177,'annual Consensus'!$B$4:$B$210,0),MATCH('per month Consensus'!CS$4,'annual Consensus'!$C$3:$AE$3,0))),"",INDEX('annual Consensus'!$C$4:$AE$210,MATCH('per month Consensus'!$CE177,'annual Consensus'!$B$4:$B$210,0),MATCH('per month Consensus'!CS$4,'annual Consensus'!$C$3:$AE$3,0)))</f>
        <v>0</v>
      </c>
      <c r="CT177" s="18">
        <f>IF(ISNA(INDEX('annual Consensus'!$C$4:$AE$210,MATCH('per month Consensus'!$CE177,'annual Consensus'!$B$4:$B$210,0),MATCH('per month Consensus'!CT$4,'annual Consensus'!$C$3:$AE$3,0))),"",INDEX('annual Consensus'!$C$4:$AE$210,MATCH('per month Consensus'!$CE177,'annual Consensus'!$B$4:$B$210,0),MATCH('per month Consensus'!CT$4,'annual Consensus'!$C$3:$AE$3,0)))</f>
        <v>0</v>
      </c>
      <c r="CU177" s="18">
        <f>IF(ISNA(INDEX('annual Consensus'!$C$4:$AE$210,MATCH('per month Consensus'!$CE177,'annual Consensus'!$B$4:$B$210,0),MATCH('per month Consensus'!CU$4,'annual Consensus'!$C$3:$AE$3,0))),"",INDEX('annual Consensus'!$C$4:$AE$210,MATCH('per month Consensus'!$CE177,'annual Consensus'!$B$4:$B$210,0),MATCH('per month Consensus'!CU$4,'annual Consensus'!$C$3:$AE$3,0)))</f>
        <v>0</v>
      </c>
      <c r="CV177" s="18">
        <f>IF(ISNA(INDEX('annual Consensus'!$C$4:$AE$210,MATCH('per month Consensus'!$CE177,'annual Consensus'!$B$4:$B$210,0),MATCH('per month Consensus'!CV$4,'annual Consensus'!$C$3:$AE$3,0))),"",INDEX('annual Consensus'!$C$4:$AE$210,MATCH('per month Consensus'!$CE177,'annual Consensus'!$B$4:$B$210,0),MATCH('per month Consensus'!CV$4,'annual Consensus'!$C$3:$AE$3,0)))</f>
        <v>0</v>
      </c>
      <c r="CW177" s="18">
        <f>IF(ISNA(INDEX('annual Consensus'!$C$4:$AE$210,MATCH('per month Consensus'!$CE177,'annual Consensus'!$B$4:$B$210,0),MATCH('per month Consensus'!CW$4,'annual Consensus'!$C$3:$AE$3,0))),"",INDEX('annual Consensus'!$C$4:$AE$210,MATCH('per month Consensus'!$CE177,'annual Consensus'!$B$4:$B$210,0),MATCH('per month Consensus'!CW$4,'annual Consensus'!$C$3:$AE$3,0)))</f>
        <v>0</v>
      </c>
      <c r="CX177" s="18">
        <f>IF(ISNA(INDEX('annual Consensus'!$C$4:$AE$210,MATCH('per month Consensus'!$CE177,'annual Consensus'!$B$4:$B$210,0),MATCH('per month Consensus'!CX$4,'annual Consensus'!$C$3:$AE$3,0))),"",INDEX('annual Consensus'!$C$4:$AE$210,MATCH('per month Consensus'!$CE177,'annual Consensus'!$B$4:$B$210,0),MATCH('per month Consensus'!CX$4,'annual Consensus'!$C$3:$AE$3,0)))</f>
        <v>0</v>
      </c>
      <c r="CY177" s="18">
        <f>IF(ISNA(INDEX('annual Consensus'!$C$4:$AE$210,MATCH('per month Consensus'!$CE177,'annual Consensus'!$B$4:$B$210,0),MATCH('per month Consensus'!CY$4,'annual Consensus'!$C$3:$AE$3,0))),"",INDEX('annual Consensus'!$C$4:$AE$210,MATCH('per month Consensus'!$CE177,'annual Consensus'!$B$4:$B$210,0),MATCH('per month Consensus'!CY$4,'annual Consensus'!$C$3:$AE$3,0)))</f>
        <v>0</v>
      </c>
      <c r="CZ177" s="18">
        <f>IF(ISNA(INDEX('annual Consensus'!$C$4:$AE$210,MATCH('per month Consensus'!$CE177,'annual Consensus'!$B$4:$B$210,0),MATCH('per month Consensus'!CZ$4,'annual Consensus'!$C$3:$AE$3,0))),"",INDEX('annual Consensus'!$C$4:$AE$210,MATCH('per month Consensus'!$CE177,'annual Consensus'!$B$4:$B$210,0),MATCH('per month Consensus'!CZ$4,'annual Consensus'!$C$3:$AE$3,0)))</f>
        <v>0</v>
      </c>
      <c r="DA177" s="18">
        <f>IF(ISNA(INDEX('annual Consensus'!$C$4:$AE$210,MATCH('per month Consensus'!$CE177,'annual Consensus'!$B$4:$B$210,0),MATCH('per month Consensus'!DA$4,'annual Consensus'!$C$3:$AE$3,0))),"",INDEX('annual Consensus'!$C$4:$AE$210,MATCH('per month Consensus'!$CE177,'annual Consensus'!$B$4:$B$210,0),MATCH('per month Consensus'!DA$4,'annual Consensus'!$C$3:$AE$3,0)))</f>
        <v>0</v>
      </c>
      <c r="DB177" s="18">
        <f>IF(ISNA(INDEX('annual Consensus'!$C$4:$AE$210,MATCH('per month Consensus'!$CE177,'annual Consensus'!$B$4:$B$210,0),MATCH('per month Consensus'!DB$4,'annual Consensus'!$C$3:$AE$3,0))),"",INDEX('annual Consensus'!$C$4:$AE$210,MATCH('per month Consensus'!$CE177,'annual Consensus'!$B$4:$B$210,0),MATCH('per month Consensus'!DB$4,'annual Consensus'!$C$3:$AE$3,0)))</f>
        <v>0</v>
      </c>
      <c r="DC177" s="18">
        <f>IF(ISNA(INDEX('annual Consensus'!$C$4:$AE$210,MATCH('per month Consensus'!$CE177,'annual Consensus'!$B$4:$B$210,0),MATCH('per month Consensus'!DC$4,'annual Consensus'!$C$3:$AE$3,0))),"",INDEX('annual Consensus'!$C$4:$AE$210,MATCH('per month Consensus'!$CE177,'annual Consensus'!$B$4:$B$210,0),MATCH('per month Consensus'!DC$4,'annual Consensus'!$C$3:$AE$3,0)))</f>
        <v>0</v>
      </c>
      <c r="DD177" s="18">
        <f>IF(ISNA(INDEX('annual Consensus'!$C$4:$AE$210,MATCH('per month Consensus'!$CE177,'annual Consensus'!$B$4:$B$210,0),MATCH('per month Consensus'!DD$4,'annual Consensus'!$C$3:$AE$3,0))),"",INDEX('annual Consensus'!$C$4:$AE$210,MATCH('per month Consensus'!$CE177,'annual Consensus'!$B$4:$B$210,0),MATCH('per month Consensus'!DD$4,'annual Consensus'!$C$3:$AE$3,0)))</f>
        <v>0</v>
      </c>
      <c r="DE177" s="18">
        <f>IF(ISNA(INDEX('annual Consensus'!$C$4:$AE$210,MATCH('per month Consensus'!$CE177,'annual Consensus'!$B$4:$B$210,0),MATCH('per month Consensus'!DE$4,'annual Consensus'!$C$3:$AE$3,0))),"",INDEX('annual Consensus'!$C$4:$AE$210,MATCH('per month Consensus'!$CE177,'annual Consensus'!$B$4:$B$210,0),MATCH('per month Consensus'!DE$4,'annual Consensus'!$C$3:$AE$3,0)))</f>
        <v>0</v>
      </c>
      <c r="DF177" s="18">
        <f>IF(ISNA(INDEX('annual Consensus'!$C$4:$AE$210,MATCH('per month Consensus'!$CE177,'annual Consensus'!$B$4:$B$210,0),MATCH('per month Consensus'!DF$4,'annual Consensus'!$C$3:$AE$3,0))),"",INDEX('annual Consensus'!$C$4:$AE$210,MATCH('per month Consensus'!$CE177,'annual Consensus'!$B$4:$B$210,0),MATCH('per month Consensus'!DF$4,'annual Consensus'!$C$3:$AE$3,0)))</f>
        <v>0</v>
      </c>
      <c r="DG177" s="18">
        <f>IF(ISNA(INDEX('annual Consensus'!$C$4:$AE$210,MATCH('per month Consensus'!$CE177,'annual Consensus'!$B$4:$B$210,0),MATCH('per month Consensus'!DG$4,'annual Consensus'!$C$3:$AE$3,0))),"",INDEX('annual Consensus'!$C$4:$AE$210,MATCH('per month Consensus'!$CE177,'annual Consensus'!$B$4:$B$210,0),MATCH('per month Consensus'!DG$4,'annual Consensus'!$C$3:$AE$3,0)))</f>
        <v>0</v>
      </c>
      <c r="DH177" s="18">
        <f>IF(ISNA(INDEX('annual Consensus'!$C$4:$AE$210,MATCH('per month Consensus'!$CE177,'annual Consensus'!$B$4:$B$210,0),MATCH('per month Consensus'!DH$4,'annual Consensus'!$C$3:$AE$3,0))),"",INDEX('annual Consensus'!$C$4:$AE$210,MATCH('per month Consensus'!$CE177,'annual Consensus'!$B$4:$B$210,0),MATCH('per month Consensus'!DH$4,'annual Consensus'!$C$3:$AE$3,0)))</f>
        <v>0</v>
      </c>
      <c r="DI177" s="18">
        <f>IF(ISNA(INDEX('annual Consensus'!$C$4:$AE$210,MATCH('per month Consensus'!$CE177,'annual Consensus'!$B$4:$B$210,0),MATCH('per month Consensus'!DI$4,'annual Consensus'!$C$3:$AE$3,0))),"",INDEX('annual Consensus'!$C$4:$AE$210,MATCH('per month Consensus'!$CE177,'annual Consensus'!$B$4:$B$210,0),MATCH('per month Consensus'!DI$4,'annual Consensus'!$C$3:$AE$3,0)))</f>
        <v>0</v>
      </c>
      <c r="DJ177" s="18">
        <f>IF(ISNA(INDEX('annual Consensus'!$C$4:$AE$210,MATCH('per month Consensus'!$CE177,'annual Consensus'!$B$4:$B$210,0),MATCH('per month Consensus'!DJ$4,'annual Consensus'!$C$3:$AE$3,0))),"",INDEX('annual Consensus'!$C$4:$AE$210,MATCH('per month Consensus'!$CE177,'annual Consensus'!$B$4:$B$210,0),MATCH('per month Consensus'!DJ$4,'annual Consensus'!$C$3:$AE$3,0)))</f>
        <v>0</v>
      </c>
      <c r="DK177" s="18">
        <f>IF(ISNA(INDEX('annual Consensus'!$C$4:$AE$210,MATCH('per month Consensus'!$CE177,'annual Consensus'!$B$4:$B$210,0),MATCH('per month Consensus'!DK$4,'annual Consensus'!$C$3:$AE$3,0))),"",INDEX('annual Consensus'!$C$4:$AE$210,MATCH('per month Consensus'!$CE177,'annual Consensus'!$B$4:$B$210,0),MATCH('per month Consensus'!DK$4,'annual Consensus'!$C$3:$AE$3,0)))</f>
        <v>0</v>
      </c>
      <c r="DL177" s="18">
        <f>IF(ISNA(INDEX('annual Consensus'!$C$4:$AE$210,MATCH('per month Consensus'!$CE177,'annual Consensus'!$B$4:$B$210,0),MATCH('per month Consensus'!DL$4,'annual Consensus'!$C$3:$AE$3,0))),"",INDEX('annual Consensus'!$C$4:$AE$210,MATCH('per month Consensus'!$CE177,'annual Consensus'!$B$4:$B$210,0),MATCH('per month Consensus'!DL$4,'annual Consensus'!$C$3:$AE$3,0)))</f>
        <v>0</v>
      </c>
      <c r="DM177" s="18">
        <f>IF(ISNA(INDEX('annual Consensus'!$C$4:$AE$210,MATCH('per month Consensus'!$CE177,'annual Consensus'!$B$4:$B$210,0),MATCH('per month Consensus'!DM$4,'annual Consensus'!$C$3:$AE$3,0))),"",INDEX('annual Consensus'!$C$4:$AE$210,MATCH('per month Consensus'!$CE177,'annual Consensus'!$B$4:$B$210,0),MATCH('per month Consensus'!DM$4,'annual Consensus'!$C$3:$AE$3,0)))</f>
        <v>0</v>
      </c>
      <c r="DN177" s="18">
        <f>IF(ISNA(INDEX('annual Consensus'!$C$4:$AE$210,MATCH('per month Consensus'!$CE177,'annual Consensus'!$B$4:$B$210,0),MATCH('per month Consensus'!DN$4,'annual Consensus'!$C$3:$AE$3,0))),"",INDEX('annual Consensus'!$C$4:$AE$210,MATCH('per month Consensus'!$CE177,'annual Consensus'!$B$4:$B$210,0),MATCH('per month Consensus'!DN$4,'annual Consensus'!$C$3:$AE$3,0)))</f>
        <v>0</v>
      </c>
      <c r="DO177" s="18">
        <f>IF(ISNA(INDEX('annual Consensus'!$C$4:$AE$210,MATCH('per month Consensus'!$CE177,'annual Consensus'!$B$4:$B$210,0),MATCH('per month Consensus'!DO$4,'annual Consensus'!$C$3:$AE$3,0))),"",INDEX('annual Consensus'!$C$4:$AE$210,MATCH('per month Consensus'!$CE177,'annual Consensus'!$B$4:$B$210,0),MATCH('per month Consensus'!DO$4,'annual Consensus'!$C$3:$AE$3,0)))</f>
        <v>0</v>
      </c>
      <c r="DR177" s="18">
        <f t="shared" si="70"/>
        <v>2.46849310687502</v>
      </c>
      <c r="DS177" s="18" t="str">
        <f t="shared" si="71"/>
        <v/>
      </c>
      <c r="DT177" s="18">
        <f t="shared" si="72"/>
        <v>1.90766029878415</v>
      </c>
      <c r="DU177" s="18" t="str">
        <f t="shared" si="73"/>
        <v/>
      </c>
      <c r="DV177" s="18" t="str">
        <f t="shared" si="74"/>
        <v/>
      </c>
      <c r="DW177" s="18" t="str">
        <f t="shared" si="75"/>
        <v/>
      </c>
      <c r="DX177" s="18" t="str">
        <f t="shared" si="76"/>
        <v/>
      </c>
      <c r="DY177" s="18" t="str">
        <f t="shared" si="77"/>
        <v/>
      </c>
      <c r="DZ177" s="18" t="str">
        <f t="shared" si="78"/>
        <v/>
      </c>
      <c r="EA177" s="18" t="str">
        <f t="shared" si="79"/>
        <v/>
      </c>
      <c r="EB177" s="18" t="str">
        <f t="shared" si="80"/>
        <v/>
      </c>
      <c r="EC177" s="18" t="str">
        <f t="shared" si="81"/>
        <v/>
      </c>
      <c r="ED177" s="18" t="str">
        <f t="shared" si="82"/>
        <v/>
      </c>
      <c r="EE177" s="18" t="str">
        <f t="shared" si="83"/>
        <v/>
      </c>
      <c r="EF177" s="18" t="str">
        <f t="shared" si="84"/>
        <v/>
      </c>
      <c r="EG177" s="18" t="str">
        <f t="shared" si="85"/>
        <v/>
      </c>
      <c r="EH177" s="18" t="str">
        <f t="shared" si="86"/>
        <v/>
      </c>
      <c r="EI177" s="18" t="str">
        <f t="shared" si="87"/>
        <v/>
      </c>
      <c r="EJ177" s="18" t="str">
        <f t="shared" si="88"/>
        <v/>
      </c>
      <c r="EK177" s="18" t="str">
        <f t="shared" si="89"/>
        <v/>
      </c>
      <c r="EL177" s="18" t="str">
        <f t="shared" si="90"/>
        <v/>
      </c>
      <c r="EM177" s="18" t="str">
        <f t="shared" si="91"/>
        <v/>
      </c>
      <c r="EN177" s="18" t="str">
        <f t="shared" si="92"/>
        <v/>
      </c>
      <c r="EO177" s="18" t="str">
        <f t="shared" si="93"/>
        <v/>
      </c>
      <c r="EP177" s="18" t="str">
        <f t="shared" si="94"/>
        <v/>
      </c>
      <c r="EQ177" s="18" t="str">
        <f t="shared" si="95"/>
        <v/>
      </c>
      <c r="ER177" s="18" t="str">
        <f t="shared" si="96"/>
        <v/>
      </c>
      <c r="ES177" s="18" t="str">
        <f t="shared" si="97"/>
        <v/>
      </c>
      <c r="ET177" s="18" t="str">
        <f t="shared" si="98"/>
        <v/>
      </c>
      <c r="EV177" s="86">
        <v>41214</v>
      </c>
      <c r="EW177" s="57" t="str">
        <f>IF(ISNA(VLOOKUP('per month Consensus'!$EV177,'5y averages Consensus'!$AG$9:$AK$36,'per month Consensus'!EW$2,FALSE)),"",VLOOKUP('per month Consensus'!$EV177,'5y averages Consensus'!$AG$9:$AK$36,'per month Consensus'!EW$2,FALSE))</f>
        <v/>
      </c>
      <c r="EX177" s="58" t="str">
        <f>IF(ISNA(VLOOKUP('per month Consensus'!$EV177,'5y averages Consensus'!$AG$9:$AK$36,'per month Consensus'!EX$2,FALSE)),"",VLOOKUP('per month Consensus'!$EV177,'5y averages Consensus'!$AG$9:$AK$36,'per month Consensus'!EX$2,FALSE))</f>
        <v/>
      </c>
      <c r="EY177" s="58" t="str">
        <f>IF(ISNA(VLOOKUP('per month Consensus'!$EV177,'5y averages Consensus'!$AG$9:$AK$36,'per month Consensus'!EY$2,FALSE)),"",VLOOKUP('per month Consensus'!$EV177,'5y averages Consensus'!$AG$9:$AK$36,'per month Consensus'!EY$2,FALSE))</f>
        <v/>
      </c>
      <c r="EZ177" s="59" t="str">
        <f>IF(ISNA(VLOOKUP('per month Consensus'!$EV177,'5y averages Consensus'!$AG$9:$AK$36,'per month Consensus'!EZ$2,FALSE)),"",VLOOKUP('per month Consensus'!$EV177,'5y averages Consensus'!$AG$9:$AK$36,'per month Consensus'!EZ$2,FALSE))</f>
        <v/>
      </c>
      <c r="FB177" s="53" t="str">
        <f t="shared" si="99"/>
        <v/>
      </c>
      <c r="FC177" s="18" t="str">
        <f t="shared" si="100"/>
        <v/>
      </c>
      <c r="FD177" s="18" t="str">
        <f t="shared" si="101"/>
        <v/>
      </c>
      <c r="FE177" s="18" t="str">
        <f t="shared" si="102"/>
        <v/>
      </c>
    </row>
    <row r="178" spans="2:161" x14ac:dyDescent="0.25">
      <c r="C178" s="31" t="s">
        <v>309</v>
      </c>
      <c r="D178" s="31">
        <v>3</v>
      </c>
      <c r="E178" s="31">
        <f>D178+12</f>
        <v>15</v>
      </c>
      <c r="F178" s="31">
        <f t="shared" ref="F178:H178" si="103">E178+12</f>
        <v>27</v>
      </c>
      <c r="G178" s="31">
        <f t="shared" si="103"/>
        <v>39</v>
      </c>
      <c r="H178" s="31">
        <f t="shared" si="103"/>
        <v>51</v>
      </c>
      <c r="I178" s="19"/>
      <c r="J178" s="27"/>
      <c r="K178" s="5"/>
      <c r="L178" s="5"/>
      <c r="M178" s="5"/>
      <c r="N178" s="5"/>
      <c r="CE178" s="14">
        <v>41244</v>
      </c>
      <c r="CF178" s="18">
        <f>IF(ISNA(VLOOKUP($CE178,'quarters Consensus'!$FV$9:$GC$60,'per month Consensus'!J$1,FALSE)),"",VLOOKUP($CE178,'quarters Consensus'!$FV$9:$GC$60,'per month Consensus'!J$1,FALSE))</f>
        <v>2</v>
      </c>
      <c r="CG178" s="18">
        <f>IF(ISNA(VLOOKUP($CE178,'quarters Consensus'!$FV$9:$GC$60,'per month Consensus'!K$1,FALSE)),"",VLOOKUP($CE178,'quarters Consensus'!$FV$9:$GC$60,'per month Consensus'!K$1,FALSE))</f>
        <v>1.9</v>
      </c>
      <c r="CH178" s="18">
        <f>IF(ISNA(VLOOKUP($CE178,'quarters Consensus'!$FV$9:$GC$60,'per month Consensus'!L$1,FALSE)),"",VLOOKUP($CE178,'quarters Consensus'!$FV$9:$GC$60,'per month Consensus'!L$1,FALSE))</f>
        <v>1.8</v>
      </c>
      <c r="CI178" s="18">
        <f>IF(ISNA(VLOOKUP($CE178,'quarters Consensus'!$FV$9:$GC$60,'per month Consensus'!M$1,FALSE)),"",VLOOKUP($CE178,'quarters Consensus'!$FV$9:$GC$60,'per month Consensus'!M$1,FALSE))</f>
        <v>1.7</v>
      </c>
      <c r="CJ178" s="18">
        <f>IF(ISNA(VLOOKUP($CE178,'quarters Consensus'!$FV$9:$GC$60,'per month Consensus'!N$1,FALSE)),"",VLOOKUP($CE178,'quarters Consensus'!$FV$9:$GC$60,'per month Consensus'!N$1,FALSE))</f>
        <v>1.8</v>
      </c>
      <c r="CK178" s="18">
        <f>IF(ISNA(VLOOKUP($CE178,'quarters Consensus'!$FV$9:$GC$60,'per month Consensus'!O$1,FALSE)),"",VLOOKUP($CE178,'quarters Consensus'!$FV$9:$GC$60,'per month Consensus'!O$1,FALSE))</f>
        <v>1.8</v>
      </c>
      <c r="CL178" s="18"/>
      <c r="CM178" s="18">
        <f>IF(ISNA(INDEX('annual Consensus'!$C$4:$AE$210,MATCH('per month Consensus'!$CE178,'annual Consensus'!$B$4:$B$210,0),MATCH('per month Consensus'!CM$4,'annual Consensus'!$C$3:$AE$3,0))),"",INDEX('annual Consensus'!$C$4:$AE$210,MATCH('per month Consensus'!$CE178,'annual Consensus'!$B$4:$B$210,0),MATCH('per month Consensus'!CM$4,'annual Consensus'!$C$3:$AE$3,0)))</f>
        <v>2.4856733798613324</v>
      </c>
      <c r="CN178" s="18">
        <f>IF(ISNA(INDEX('annual Consensus'!$C$4:$AE$210,MATCH('per month Consensus'!$CE178,'annual Consensus'!$B$4:$B$210,0),MATCH('per month Consensus'!CN$4,'annual Consensus'!$C$3:$AE$3,0))),"",INDEX('annual Consensus'!$C$4:$AE$210,MATCH('per month Consensus'!$CE178,'annual Consensus'!$B$4:$B$210,0),MATCH('per month Consensus'!CN$4,'annual Consensus'!$C$3:$AE$3,0)))</f>
        <v>1.8572185663780021</v>
      </c>
      <c r="CO178" s="18">
        <f>IF(ISNA(INDEX('annual Consensus'!$C$4:$AE$210,MATCH('per month Consensus'!$CE178,'annual Consensus'!$B$4:$B$210,0),MATCH('per month Consensus'!CO$4,'annual Consensus'!$C$3:$AE$3,0))),"",INDEX('annual Consensus'!$C$4:$AE$210,MATCH('per month Consensus'!$CE178,'annual Consensus'!$B$4:$B$210,0),MATCH('per month Consensus'!CO$4,'annual Consensus'!$C$3:$AE$3,0)))</f>
        <v>0</v>
      </c>
      <c r="CP178" s="18">
        <f>IF(ISNA(INDEX('annual Consensus'!$C$4:$AE$210,MATCH('per month Consensus'!$CE178,'annual Consensus'!$B$4:$B$210,0),MATCH('per month Consensus'!CP$4,'annual Consensus'!$C$3:$AE$3,0))),"",INDEX('annual Consensus'!$C$4:$AE$210,MATCH('per month Consensus'!$CE178,'annual Consensus'!$B$4:$B$210,0),MATCH('per month Consensus'!CP$4,'annual Consensus'!$C$3:$AE$3,0)))</f>
        <v>0</v>
      </c>
      <c r="CQ178" s="18">
        <f>IF(ISNA(INDEX('annual Consensus'!$C$4:$AE$210,MATCH('per month Consensus'!$CE178,'annual Consensus'!$B$4:$B$210,0),MATCH('per month Consensus'!CQ$4,'annual Consensus'!$C$3:$AE$3,0))),"",INDEX('annual Consensus'!$C$4:$AE$210,MATCH('per month Consensus'!$CE178,'annual Consensus'!$B$4:$B$210,0),MATCH('per month Consensus'!CQ$4,'annual Consensus'!$C$3:$AE$3,0)))</f>
        <v>0</v>
      </c>
      <c r="CR178" s="18">
        <f>IF(ISNA(INDEX('annual Consensus'!$C$4:$AE$210,MATCH('per month Consensus'!$CE178,'annual Consensus'!$B$4:$B$210,0),MATCH('per month Consensus'!CR$4,'annual Consensus'!$C$3:$AE$3,0))),"",INDEX('annual Consensus'!$C$4:$AE$210,MATCH('per month Consensus'!$CE178,'annual Consensus'!$B$4:$B$210,0),MATCH('per month Consensus'!CR$4,'annual Consensus'!$C$3:$AE$3,0)))</f>
        <v>0</v>
      </c>
      <c r="CS178" s="18">
        <f>IF(ISNA(INDEX('annual Consensus'!$C$4:$AE$210,MATCH('per month Consensus'!$CE178,'annual Consensus'!$B$4:$B$210,0),MATCH('per month Consensus'!CS$4,'annual Consensus'!$C$3:$AE$3,0))),"",INDEX('annual Consensus'!$C$4:$AE$210,MATCH('per month Consensus'!$CE178,'annual Consensus'!$B$4:$B$210,0),MATCH('per month Consensus'!CS$4,'annual Consensus'!$C$3:$AE$3,0)))</f>
        <v>0</v>
      </c>
      <c r="CT178" s="18">
        <f>IF(ISNA(INDEX('annual Consensus'!$C$4:$AE$210,MATCH('per month Consensus'!$CE178,'annual Consensus'!$B$4:$B$210,0),MATCH('per month Consensus'!CT$4,'annual Consensus'!$C$3:$AE$3,0))),"",INDEX('annual Consensus'!$C$4:$AE$210,MATCH('per month Consensus'!$CE178,'annual Consensus'!$B$4:$B$210,0),MATCH('per month Consensus'!CT$4,'annual Consensus'!$C$3:$AE$3,0)))</f>
        <v>0</v>
      </c>
      <c r="CU178" s="18">
        <f>IF(ISNA(INDEX('annual Consensus'!$C$4:$AE$210,MATCH('per month Consensus'!$CE178,'annual Consensus'!$B$4:$B$210,0),MATCH('per month Consensus'!CU$4,'annual Consensus'!$C$3:$AE$3,0))),"",INDEX('annual Consensus'!$C$4:$AE$210,MATCH('per month Consensus'!$CE178,'annual Consensus'!$B$4:$B$210,0),MATCH('per month Consensus'!CU$4,'annual Consensus'!$C$3:$AE$3,0)))</f>
        <v>0</v>
      </c>
      <c r="CV178" s="18">
        <f>IF(ISNA(INDEX('annual Consensus'!$C$4:$AE$210,MATCH('per month Consensus'!$CE178,'annual Consensus'!$B$4:$B$210,0),MATCH('per month Consensus'!CV$4,'annual Consensus'!$C$3:$AE$3,0))),"",INDEX('annual Consensus'!$C$4:$AE$210,MATCH('per month Consensus'!$CE178,'annual Consensus'!$B$4:$B$210,0),MATCH('per month Consensus'!CV$4,'annual Consensus'!$C$3:$AE$3,0)))</f>
        <v>0</v>
      </c>
      <c r="CW178" s="18">
        <f>IF(ISNA(INDEX('annual Consensus'!$C$4:$AE$210,MATCH('per month Consensus'!$CE178,'annual Consensus'!$B$4:$B$210,0),MATCH('per month Consensus'!CW$4,'annual Consensus'!$C$3:$AE$3,0))),"",INDEX('annual Consensus'!$C$4:$AE$210,MATCH('per month Consensus'!$CE178,'annual Consensus'!$B$4:$B$210,0),MATCH('per month Consensus'!CW$4,'annual Consensus'!$C$3:$AE$3,0)))</f>
        <v>0</v>
      </c>
      <c r="CX178" s="18">
        <f>IF(ISNA(INDEX('annual Consensus'!$C$4:$AE$210,MATCH('per month Consensus'!$CE178,'annual Consensus'!$B$4:$B$210,0),MATCH('per month Consensus'!CX$4,'annual Consensus'!$C$3:$AE$3,0))),"",INDEX('annual Consensus'!$C$4:$AE$210,MATCH('per month Consensus'!$CE178,'annual Consensus'!$B$4:$B$210,0),MATCH('per month Consensus'!CX$4,'annual Consensus'!$C$3:$AE$3,0)))</f>
        <v>0</v>
      </c>
      <c r="CY178" s="18">
        <f>IF(ISNA(INDEX('annual Consensus'!$C$4:$AE$210,MATCH('per month Consensus'!$CE178,'annual Consensus'!$B$4:$B$210,0),MATCH('per month Consensus'!CY$4,'annual Consensus'!$C$3:$AE$3,0))),"",INDEX('annual Consensus'!$C$4:$AE$210,MATCH('per month Consensus'!$CE178,'annual Consensus'!$B$4:$B$210,0),MATCH('per month Consensus'!CY$4,'annual Consensus'!$C$3:$AE$3,0)))</f>
        <v>0</v>
      </c>
      <c r="CZ178" s="18">
        <f>IF(ISNA(INDEX('annual Consensus'!$C$4:$AE$210,MATCH('per month Consensus'!$CE178,'annual Consensus'!$B$4:$B$210,0),MATCH('per month Consensus'!CZ$4,'annual Consensus'!$C$3:$AE$3,0))),"",INDEX('annual Consensus'!$C$4:$AE$210,MATCH('per month Consensus'!$CE178,'annual Consensus'!$B$4:$B$210,0),MATCH('per month Consensus'!CZ$4,'annual Consensus'!$C$3:$AE$3,0)))</f>
        <v>0</v>
      </c>
      <c r="DA178" s="18">
        <f>IF(ISNA(INDEX('annual Consensus'!$C$4:$AE$210,MATCH('per month Consensus'!$CE178,'annual Consensus'!$B$4:$B$210,0),MATCH('per month Consensus'!DA$4,'annual Consensus'!$C$3:$AE$3,0))),"",INDEX('annual Consensus'!$C$4:$AE$210,MATCH('per month Consensus'!$CE178,'annual Consensus'!$B$4:$B$210,0),MATCH('per month Consensus'!DA$4,'annual Consensus'!$C$3:$AE$3,0)))</f>
        <v>0</v>
      </c>
      <c r="DB178" s="18">
        <f>IF(ISNA(INDEX('annual Consensus'!$C$4:$AE$210,MATCH('per month Consensus'!$CE178,'annual Consensus'!$B$4:$B$210,0),MATCH('per month Consensus'!DB$4,'annual Consensus'!$C$3:$AE$3,0))),"",INDEX('annual Consensus'!$C$4:$AE$210,MATCH('per month Consensus'!$CE178,'annual Consensus'!$B$4:$B$210,0),MATCH('per month Consensus'!DB$4,'annual Consensus'!$C$3:$AE$3,0)))</f>
        <v>0</v>
      </c>
      <c r="DC178" s="18">
        <f>IF(ISNA(INDEX('annual Consensus'!$C$4:$AE$210,MATCH('per month Consensus'!$CE178,'annual Consensus'!$B$4:$B$210,0),MATCH('per month Consensus'!DC$4,'annual Consensus'!$C$3:$AE$3,0))),"",INDEX('annual Consensus'!$C$4:$AE$210,MATCH('per month Consensus'!$CE178,'annual Consensus'!$B$4:$B$210,0),MATCH('per month Consensus'!DC$4,'annual Consensus'!$C$3:$AE$3,0)))</f>
        <v>0</v>
      </c>
      <c r="DD178" s="18">
        <f>IF(ISNA(INDEX('annual Consensus'!$C$4:$AE$210,MATCH('per month Consensus'!$CE178,'annual Consensus'!$B$4:$B$210,0),MATCH('per month Consensus'!DD$4,'annual Consensus'!$C$3:$AE$3,0))),"",INDEX('annual Consensus'!$C$4:$AE$210,MATCH('per month Consensus'!$CE178,'annual Consensus'!$B$4:$B$210,0),MATCH('per month Consensus'!DD$4,'annual Consensus'!$C$3:$AE$3,0)))</f>
        <v>0</v>
      </c>
      <c r="DE178" s="18">
        <f>IF(ISNA(INDEX('annual Consensus'!$C$4:$AE$210,MATCH('per month Consensus'!$CE178,'annual Consensus'!$B$4:$B$210,0),MATCH('per month Consensus'!DE$4,'annual Consensus'!$C$3:$AE$3,0))),"",INDEX('annual Consensus'!$C$4:$AE$210,MATCH('per month Consensus'!$CE178,'annual Consensus'!$B$4:$B$210,0),MATCH('per month Consensus'!DE$4,'annual Consensus'!$C$3:$AE$3,0)))</f>
        <v>0</v>
      </c>
      <c r="DF178" s="18">
        <f>IF(ISNA(INDEX('annual Consensus'!$C$4:$AE$210,MATCH('per month Consensus'!$CE178,'annual Consensus'!$B$4:$B$210,0),MATCH('per month Consensus'!DF$4,'annual Consensus'!$C$3:$AE$3,0))),"",INDEX('annual Consensus'!$C$4:$AE$210,MATCH('per month Consensus'!$CE178,'annual Consensus'!$B$4:$B$210,0),MATCH('per month Consensus'!DF$4,'annual Consensus'!$C$3:$AE$3,0)))</f>
        <v>0</v>
      </c>
      <c r="DG178" s="18">
        <f>IF(ISNA(INDEX('annual Consensus'!$C$4:$AE$210,MATCH('per month Consensus'!$CE178,'annual Consensus'!$B$4:$B$210,0),MATCH('per month Consensus'!DG$4,'annual Consensus'!$C$3:$AE$3,0))),"",INDEX('annual Consensus'!$C$4:$AE$210,MATCH('per month Consensus'!$CE178,'annual Consensus'!$B$4:$B$210,0),MATCH('per month Consensus'!DG$4,'annual Consensus'!$C$3:$AE$3,0)))</f>
        <v>0</v>
      </c>
      <c r="DH178" s="18">
        <f>IF(ISNA(INDEX('annual Consensus'!$C$4:$AE$210,MATCH('per month Consensus'!$CE178,'annual Consensus'!$B$4:$B$210,0),MATCH('per month Consensus'!DH$4,'annual Consensus'!$C$3:$AE$3,0))),"",INDEX('annual Consensus'!$C$4:$AE$210,MATCH('per month Consensus'!$CE178,'annual Consensus'!$B$4:$B$210,0),MATCH('per month Consensus'!DH$4,'annual Consensus'!$C$3:$AE$3,0)))</f>
        <v>0</v>
      </c>
      <c r="DI178" s="18">
        <f>IF(ISNA(INDEX('annual Consensus'!$C$4:$AE$210,MATCH('per month Consensus'!$CE178,'annual Consensus'!$B$4:$B$210,0),MATCH('per month Consensus'!DI$4,'annual Consensus'!$C$3:$AE$3,0))),"",INDEX('annual Consensus'!$C$4:$AE$210,MATCH('per month Consensus'!$CE178,'annual Consensus'!$B$4:$B$210,0),MATCH('per month Consensus'!DI$4,'annual Consensus'!$C$3:$AE$3,0)))</f>
        <v>0</v>
      </c>
      <c r="DJ178" s="18">
        <f>IF(ISNA(INDEX('annual Consensus'!$C$4:$AE$210,MATCH('per month Consensus'!$CE178,'annual Consensus'!$B$4:$B$210,0),MATCH('per month Consensus'!DJ$4,'annual Consensus'!$C$3:$AE$3,0))),"",INDEX('annual Consensus'!$C$4:$AE$210,MATCH('per month Consensus'!$CE178,'annual Consensus'!$B$4:$B$210,0),MATCH('per month Consensus'!DJ$4,'annual Consensus'!$C$3:$AE$3,0)))</f>
        <v>0</v>
      </c>
      <c r="DK178" s="18">
        <f>IF(ISNA(INDEX('annual Consensus'!$C$4:$AE$210,MATCH('per month Consensus'!$CE178,'annual Consensus'!$B$4:$B$210,0),MATCH('per month Consensus'!DK$4,'annual Consensus'!$C$3:$AE$3,0))),"",INDEX('annual Consensus'!$C$4:$AE$210,MATCH('per month Consensus'!$CE178,'annual Consensus'!$B$4:$B$210,0),MATCH('per month Consensus'!DK$4,'annual Consensus'!$C$3:$AE$3,0)))</f>
        <v>0</v>
      </c>
      <c r="DL178" s="18">
        <f>IF(ISNA(INDEX('annual Consensus'!$C$4:$AE$210,MATCH('per month Consensus'!$CE178,'annual Consensus'!$B$4:$B$210,0),MATCH('per month Consensus'!DL$4,'annual Consensus'!$C$3:$AE$3,0))),"",INDEX('annual Consensus'!$C$4:$AE$210,MATCH('per month Consensus'!$CE178,'annual Consensus'!$B$4:$B$210,0),MATCH('per month Consensus'!DL$4,'annual Consensus'!$C$3:$AE$3,0)))</f>
        <v>0</v>
      </c>
      <c r="DM178" s="18">
        <f>IF(ISNA(INDEX('annual Consensus'!$C$4:$AE$210,MATCH('per month Consensus'!$CE178,'annual Consensus'!$B$4:$B$210,0),MATCH('per month Consensus'!DM$4,'annual Consensus'!$C$3:$AE$3,0))),"",INDEX('annual Consensus'!$C$4:$AE$210,MATCH('per month Consensus'!$CE178,'annual Consensus'!$B$4:$B$210,0),MATCH('per month Consensus'!DM$4,'annual Consensus'!$C$3:$AE$3,0)))</f>
        <v>0</v>
      </c>
      <c r="DN178" s="18">
        <f>IF(ISNA(INDEX('annual Consensus'!$C$4:$AE$210,MATCH('per month Consensus'!$CE178,'annual Consensus'!$B$4:$B$210,0),MATCH('per month Consensus'!DN$4,'annual Consensus'!$C$3:$AE$3,0))),"",INDEX('annual Consensus'!$C$4:$AE$210,MATCH('per month Consensus'!$CE178,'annual Consensus'!$B$4:$B$210,0),MATCH('per month Consensus'!DN$4,'annual Consensus'!$C$3:$AE$3,0)))</f>
        <v>0</v>
      </c>
      <c r="DO178" s="18">
        <f>IF(ISNA(INDEX('annual Consensus'!$C$4:$AE$210,MATCH('per month Consensus'!$CE178,'annual Consensus'!$B$4:$B$210,0),MATCH('per month Consensus'!DO$4,'annual Consensus'!$C$3:$AE$3,0))),"",INDEX('annual Consensus'!$C$4:$AE$210,MATCH('per month Consensus'!$CE178,'annual Consensus'!$B$4:$B$210,0),MATCH('per month Consensus'!DO$4,'annual Consensus'!$C$3:$AE$3,0)))</f>
        <v>0</v>
      </c>
      <c r="DR178" s="18">
        <f t="shared" si="70"/>
        <v>2.4856733798613324</v>
      </c>
      <c r="DS178" s="18">
        <f t="shared" si="71"/>
        <v>1.8572185663780021</v>
      </c>
      <c r="DT178" s="18" t="str">
        <f t="shared" si="72"/>
        <v/>
      </c>
      <c r="DU178" s="18" t="str">
        <f t="shared" si="73"/>
        <v/>
      </c>
      <c r="DV178" s="18" t="str">
        <f t="shared" si="74"/>
        <v/>
      </c>
      <c r="DW178" s="18" t="str">
        <f t="shared" si="75"/>
        <v/>
      </c>
      <c r="DX178" s="18" t="str">
        <f t="shared" si="76"/>
        <v/>
      </c>
      <c r="DY178" s="18" t="str">
        <f t="shared" si="77"/>
        <v/>
      </c>
      <c r="DZ178" s="18" t="str">
        <f t="shared" si="78"/>
        <v/>
      </c>
      <c r="EA178" s="18" t="str">
        <f t="shared" si="79"/>
        <v/>
      </c>
      <c r="EB178" s="18" t="str">
        <f t="shared" si="80"/>
        <v/>
      </c>
      <c r="EC178" s="18" t="str">
        <f t="shared" si="81"/>
        <v/>
      </c>
      <c r="ED178" s="18" t="str">
        <f t="shared" si="82"/>
        <v/>
      </c>
      <c r="EE178" s="18" t="str">
        <f t="shared" si="83"/>
        <v/>
      </c>
      <c r="EF178" s="18" t="str">
        <f t="shared" si="84"/>
        <v/>
      </c>
      <c r="EG178" s="18" t="str">
        <f t="shared" si="85"/>
        <v/>
      </c>
      <c r="EH178" s="18" t="str">
        <f t="shared" si="86"/>
        <v/>
      </c>
      <c r="EI178" s="18" t="str">
        <f t="shared" si="87"/>
        <v/>
      </c>
      <c r="EJ178" s="18" t="str">
        <f t="shared" si="88"/>
        <v/>
      </c>
      <c r="EK178" s="18" t="str">
        <f t="shared" si="89"/>
        <v/>
      </c>
      <c r="EL178" s="18" t="str">
        <f t="shared" si="90"/>
        <v/>
      </c>
      <c r="EM178" s="18" t="str">
        <f t="shared" si="91"/>
        <v/>
      </c>
      <c r="EN178" s="18" t="str">
        <f t="shared" si="92"/>
        <v/>
      </c>
      <c r="EO178" s="18" t="str">
        <f t="shared" si="93"/>
        <v/>
      </c>
      <c r="EP178" s="18" t="str">
        <f t="shared" si="94"/>
        <v/>
      </c>
      <c r="EQ178" s="18" t="str">
        <f t="shared" si="95"/>
        <v/>
      </c>
      <c r="ER178" s="18" t="str">
        <f t="shared" si="96"/>
        <v/>
      </c>
      <c r="ES178" s="18" t="str">
        <f t="shared" si="97"/>
        <v/>
      </c>
      <c r="ET178" s="18" t="str">
        <f t="shared" si="98"/>
        <v/>
      </c>
      <c r="EV178" s="86">
        <v>41244</v>
      </c>
      <c r="EW178" s="57" t="str">
        <f>IF(ISNA(VLOOKUP('per month Consensus'!$EV178,'5y averages Consensus'!$AG$9:$AK$36,'per month Consensus'!EW$2,FALSE)),"",VLOOKUP('per month Consensus'!$EV178,'5y averages Consensus'!$AG$9:$AK$36,'per month Consensus'!EW$2,FALSE))</f>
        <v/>
      </c>
      <c r="EX178" s="58" t="str">
        <f>IF(ISNA(VLOOKUP('per month Consensus'!$EV178,'5y averages Consensus'!$AG$9:$AK$36,'per month Consensus'!EX$2,FALSE)),"",VLOOKUP('per month Consensus'!$EV178,'5y averages Consensus'!$AG$9:$AK$36,'per month Consensus'!EX$2,FALSE))</f>
        <v/>
      </c>
      <c r="EY178" s="58" t="str">
        <f>IF(ISNA(VLOOKUP('per month Consensus'!$EV178,'5y averages Consensus'!$AG$9:$AK$36,'per month Consensus'!EY$2,FALSE)),"",VLOOKUP('per month Consensus'!$EV178,'5y averages Consensus'!$AG$9:$AK$36,'per month Consensus'!EY$2,FALSE))</f>
        <v/>
      </c>
      <c r="EZ178" s="59" t="str">
        <f>IF(ISNA(VLOOKUP('per month Consensus'!$EV178,'5y averages Consensus'!$AG$9:$AK$36,'per month Consensus'!EZ$2,FALSE)),"",VLOOKUP('per month Consensus'!$EV178,'5y averages Consensus'!$AG$9:$AK$36,'per month Consensus'!EZ$2,FALSE))</f>
        <v/>
      </c>
      <c r="FB178" s="53" t="str">
        <f t="shared" si="99"/>
        <v/>
      </c>
      <c r="FC178" s="18" t="str">
        <f t="shared" si="100"/>
        <v/>
      </c>
      <c r="FD178" s="18" t="str">
        <f t="shared" si="101"/>
        <v/>
      </c>
      <c r="FE178" s="18" t="str">
        <f t="shared" si="102"/>
        <v/>
      </c>
    </row>
    <row r="179" spans="2:161" x14ac:dyDescent="0.25">
      <c r="B179" s="22">
        <v>36069</v>
      </c>
      <c r="C179" s="18">
        <f>VLOOKUP($B179,'Data Consensus annual'!$BH$9:$BN$215,'per month Consensus'!C$1,FALSE)</f>
        <v>1.3</v>
      </c>
      <c r="D179" s="18">
        <f>VLOOKUP($B179,'Data Consensus annual'!$BH$9:$BN$215,'per month Consensus'!D$1,FALSE)</f>
        <v>1.4</v>
      </c>
      <c r="E179" s="31"/>
      <c r="F179" s="31"/>
      <c r="G179" s="31"/>
      <c r="H179" s="31"/>
      <c r="I179" s="19"/>
      <c r="J179" s="27"/>
      <c r="K179" s="5"/>
      <c r="L179" s="5"/>
      <c r="M179" s="5"/>
      <c r="N179" s="5"/>
      <c r="CE179" s="14">
        <v>41275</v>
      </c>
      <c r="CF179" s="18" t="str">
        <f>IF(ISNA(VLOOKUP($CE179,'quarters Consensus'!$FV$9:$GC$60,'per month Consensus'!J$1,FALSE)),"",VLOOKUP($CE179,'quarters Consensus'!$FV$9:$GC$60,'per month Consensus'!J$1,FALSE))</f>
        <v/>
      </c>
      <c r="CG179" s="18" t="str">
        <f>IF(ISNA(VLOOKUP($CE179,'quarters Consensus'!$FV$9:$GC$60,'per month Consensus'!K$1,FALSE)),"",VLOOKUP($CE179,'quarters Consensus'!$FV$9:$GC$60,'per month Consensus'!K$1,FALSE))</f>
        <v/>
      </c>
      <c r="CH179" s="18" t="str">
        <f>IF(ISNA(VLOOKUP($CE179,'quarters Consensus'!$FV$9:$GC$60,'per month Consensus'!L$1,FALSE)),"",VLOOKUP($CE179,'quarters Consensus'!$FV$9:$GC$60,'per month Consensus'!L$1,FALSE))</f>
        <v/>
      </c>
      <c r="CI179" s="18" t="str">
        <f>IF(ISNA(VLOOKUP($CE179,'quarters Consensus'!$FV$9:$GC$60,'per month Consensus'!M$1,FALSE)),"",VLOOKUP($CE179,'quarters Consensus'!$FV$9:$GC$60,'per month Consensus'!M$1,FALSE))</f>
        <v/>
      </c>
      <c r="CJ179" s="18" t="str">
        <f>IF(ISNA(VLOOKUP($CE179,'quarters Consensus'!$FV$9:$GC$60,'per month Consensus'!N$1,FALSE)),"",VLOOKUP($CE179,'quarters Consensus'!$FV$9:$GC$60,'per month Consensus'!N$1,FALSE))</f>
        <v/>
      </c>
      <c r="CK179" s="18" t="str">
        <f>IF(ISNA(VLOOKUP($CE179,'quarters Consensus'!$FV$9:$GC$60,'per month Consensus'!O$1,FALSE)),"",VLOOKUP($CE179,'quarters Consensus'!$FV$9:$GC$60,'per month Consensus'!O$1,FALSE))</f>
        <v/>
      </c>
      <c r="CL179" s="18" t="str">
        <f>IF(ISNA(VLOOKUP($CE179,'quarters Consensus'!$FV$9:$GC$60,'per month Consensus'!P$1,FALSE)),"",VLOOKUP($CE179,'quarters Consensus'!$FV$9:$GC$60,'per month Consensus'!P$1,FALSE))</f>
        <v/>
      </c>
      <c r="CM179" s="18">
        <f>IF(ISNA(INDEX('annual Consensus'!$C$4:$AE$210,MATCH('per month Consensus'!$CE179,'annual Consensus'!$B$4:$B$210,0),MATCH('per month Consensus'!CM$4,'annual Consensus'!$C$3:$AE$3,0))),"",INDEX('annual Consensus'!$C$4:$AE$210,MATCH('per month Consensus'!$CE179,'annual Consensus'!$B$4:$B$210,0),MATCH('per month Consensus'!CM$4,'annual Consensus'!$C$3:$AE$3,0)))</f>
        <v>1.852146533249182</v>
      </c>
      <c r="CN179" s="18">
        <f>IF(ISNA(INDEX('annual Consensus'!$C$4:$AE$210,MATCH('per month Consensus'!$CE179,'annual Consensus'!$B$4:$B$210,0),MATCH('per month Consensus'!CN$4,'annual Consensus'!$C$3:$AE$3,0))),"",INDEX('annual Consensus'!$C$4:$AE$210,MATCH('per month Consensus'!$CE179,'annual Consensus'!$B$4:$B$210,0),MATCH('per month Consensus'!CN$4,'annual Consensus'!$C$3:$AE$3,0)))</f>
        <v>0</v>
      </c>
      <c r="CO179" s="18">
        <f>IF(ISNA(INDEX('annual Consensus'!$C$4:$AE$210,MATCH('per month Consensus'!$CE179,'annual Consensus'!$B$4:$B$210,0),MATCH('per month Consensus'!CO$4,'annual Consensus'!$C$3:$AE$3,0))),"",INDEX('annual Consensus'!$C$4:$AE$210,MATCH('per month Consensus'!$CE179,'annual Consensus'!$B$4:$B$210,0),MATCH('per month Consensus'!CO$4,'annual Consensus'!$C$3:$AE$3,0)))</f>
        <v>0</v>
      </c>
      <c r="CP179" s="18">
        <f>IF(ISNA(INDEX('annual Consensus'!$C$4:$AE$210,MATCH('per month Consensus'!$CE179,'annual Consensus'!$B$4:$B$210,0),MATCH('per month Consensus'!CP$4,'annual Consensus'!$C$3:$AE$3,0))),"",INDEX('annual Consensus'!$C$4:$AE$210,MATCH('per month Consensus'!$CE179,'annual Consensus'!$B$4:$B$210,0),MATCH('per month Consensus'!CP$4,'annual Consensus'!$C$3:$AE$3,0)))</f>
        <v>0</v>
      </c>
      <c r="CQ179" s="18">
        <f>IF(ISNA(INDEX('annual Consensus'!$C$4:$AE$210,MATCH('per month Consensus'!$CE179,'annual Consensus'!$B$4:$B$210,0),MATCH('per month Consensus'!CQ$4,'annual Consensus'!$C$3:$AE$3,0))),"",INDEX('annual Consensus'!$C$4:$AE$210,MATCH('per month Consensus'!$CE179,'annual Consensus'!$B$4:$B$210,0),MATCH('per month Consensus'!CQ$4,'annual Consensus'!$C$3:$AE$3,0)))</f>
        <v>0</v>
      </c>
      <c r="CR179" s="18">
        <f>IF(ISNA(INDEX('annual Consensus'!$C$4:$AE$210,MATCH('per month Consensus'!$CE179,'annual Consensus'!$B$4:$B$210,0),MATCH('per month Consensus'!CR$4,'annual Consensus'!$C$3:$AE$3,0))),"",INDEX('annual Consensus'!$C$4:$AE$210,MATCH('per month Consensus'!$CE179,'annual Consensus'!$B$4:$B$210,0),MATCH('per month Consensus'!CR$4,'annual Consensus'!$C$3:$AE$3,0)))</f>
        <v>0</v>
      </c>
      <c r="CS179" s="18">
        <f>IF(ISNA(INDEX('annual Consensus'!$C$4:$AE$210,MATCH('per month Consensus'!$CE179,'annual Consensus'!$B$4:$B$210,0),MATCH('per month Consensus'!CS$4,'annual Consensus'!$C$3:$AE$3,0))),"",INDEX('annual Consensus'!$C$4:$AE$210,MATCH('per month Consensus'!$CE179,'annual Consensus'!$B$4:$B$210,0),MATCH('per month Consensus'!CS$4,'annual Consensus'!$C$3:$AE$3,0)))</f>
        <v>0</v>
      </c>
      <c r="CT179" s="18">
        <f>IF(ISNA(INDEX('annual Consensus'!$C$4:$AE$210,MATCH('per month Consensus'!$CE179,'annual Consensus'!$B$4:$B$210,0),MATCH('per month Consensus'!CT$4,'annual Consensus'!$C$3:$AE$3,0))),"",INDEX('annual Consensus'!$C$4:$AE$210,MATCH('per month Consensus'!$CE179,'annual Consensus'!$B$4:$B$210,0),MATCH('per month Consensus'!CT$4,'annual Consensus'!$C$3:$AE$3,0)))</f>
        <v>0</v>
      </c>
      <c r="CU179" s="18">
        <f>IF(ISNA(INDEX('annual Consensus'!$C$4:$AE$210,MATCH('per month Consensus'!$CE179,'annual Consensus'!$B$4:$B$210,0),MATCH('per month Consensus'!CU$4,'annual Consensus'!$C$3:$AE$3,0))),"",INDEX('annual Consensus'!$C$4:$AE$210,MATCH('per month Consensus'!$CE179,'annual Consensus'!$B$4:$B$210,0),MATCH('per month Consensus'!CU$4,'annual Consensus'!$C$3:$AE$3,0)))</f>
        <v>0</v>
      </c>
      <c r="CV179" s="18">
        <f>IF(ISNA(INDEX('annual Consensus'!$C$4:$AE$210,MATCH('per month Consensus'!$CE179,'annual Consensus'!$B$4:$B$210,0),MATCH('per month Consensus'!CV$4,'annual Consensus'!$C$3:$AE$3,0))),"",INDEX('annual Consensus'!$C$4:$AE$210,MATCH('per month Consensus'!$CE179,'annual Consensus'!$B$4:$B$210,0),MATCH('per month Consensus'!CV$4,'annual Consensus'!$C$3:$AE$3,0)))</f>
        <v>0</v>
      </c>
      <c r="CW179" s="18">
        <f>IF(ISNA(INDEX('annual Consensus'!$C$4:$AE$210,MATCH('per month Consensus'!$CE179,'annual Consensus'!$B$4:$B$210,0),MATCH('per month Consensus'!CW$4,'annual Consensus'!$C$3:$AE$3,0))),"",INDEX('annual Consensus'!$C$4:$AE$210,MATCH('per month Consensus'!$CE179,'annual Consensus'!$B$4:$B$210,0),MATCH('per month Consensus'!CW$4,'annual Consensus'!$C$3:$AE$3,0)))</f>
        <v>0</v>
      </c>
      <c r="CX179" s="18">
        <f>IF(ISNA(INDEX('annual Consensus'!$C$4:$AE$210,MATCH('per month Consensus'!$CE179,'annual Consensus'!$B$4:$B$210,0),MATCH('per month Consensus'!CX$4,'annual Consensus'!$C$3:$AE$3,0))),"",INDEX('annual Consensus'!$C$4:$AE$210,MATCH('per month Consensus'!$CE179,'annual Consensus'!$B$4:$B$210,0),MATCH('per month Consensus'!CX$4,'annual Consensus'!$C$3:$AE$3,0)))</f>
        <v>0</v>
      </c>
      <c r="CY179" s="18">
        <f>IF(ISNA(INDEX('annual Consensus'!$C$4:$AE$210,MATCH('per month Consensus'!$CE179,'annual Consensus'!$B$4:$B$210,0),MATCH('per month Consensus'!CY$4,'annual Consensus'!$C$3:$AE$3,0))),"",INDEX('annual Consensus'!$C$4:$AE$210,MATCH('per month Consensus'!$CE179,'annual Consensus'!$B$4:$B$210,0),MATCH('per month Consensus'!CY$4,'annual Consensus'!$C$3:$AE$3,0)))</f>
        <v>1.6887649763269679</v>
      </c>
      <c r="CZ179" s="18">
        <f>IF(ISNA(INDEX('annual Consensus'!$C$4:$AE$210,MATCH('per month Consensus'!$CE179,'annual Consensus'!$B$4:$B$210,0),MATCH('per month Consensus'!CZ$4,'annual Consensus'!$C$3:$AE$3,0))),"",INDEX('annual Consensus'!$C$4:$AE$210,MATCH('per month Consensus'!$CE179,'annual Consensus'!$B$4:$B$210,0),MATCH('per month Consensus'!CZ$4,'annual Consensus'!$C$3:$AE$3,0)))</f>
        <v>0</v>
      </c>
      <c r="DA179" s="18">
        <f>IF(ISNA(INDEX('annual Consensus'!$C$4:$AE$210,MATCH('per month Consensus'!$CE179,'annual Consensus'!$B$4:$B$210,0),MATCH('per month Consensus'!DA$4,'annual Consensus'!$C$3:$AE$3,0))),"",INDEX('annual Consensus'!$C$4:$AE$210,MATCH('per month Consensus'!$CE179,'annual Consensus'!$B$4:$B$210,0),MATCH('per month Consensus'!DA$4,'annual Consensus'!$C$3:$AE$3,0)))</f>
        <v>0</v>
      </c>
      <c r="DB179" s="18">
        <f>IF(ISNA(INDEX('annual Consensus'!$C$4:$AE$210,MATCH('per month Consensus'!$CE179,'annual Consensus'!$B$4:$B$210,0),MATCH('per month Consensus'!DB$4,'annual Consensus'!$C$3:$AE$3,0))),"",INDEX('annual Consensus'!$C$4:$AE$210,MATCH('per month Consensus'!$CE179,'annual Consensus'!$B$4:$B$210,0),MATCH('per month Consensus'!DB$4,'annual Consensus'!$C$3:$AE$3,0)))</f>
        <v>0</v>
      </c>
      <c r="DC179" s="18" t="str">
        <f>IF(ISNA(INDEX('annual Consensus'!$C$4:$AE$210,MATCH('per month Consensus'!$CE179,'annual Consensus'!$B$4:$B$210,0),MATCH('per month Consensus'!DC$4,'annual Consensus'!$C$3:$AE$3,0))),"",INDEX('annual Consensus'!$C$4:$AE$210,MATCH('per month Consensus'!$CE179,'annual Consensus'!$B$4:$B$210,0),MATCH('per month Consensus'!DC$4,'annual Consensus'!$C$3:$AE$3,0)))</f>
        <v/>
      </c>
      <c r="DD179" s="18">
        <f>IF(ISNA(INDEX('annual Consensus'!$C$4:$AE$210,MATCH('per month Consensus'!$CE179,'annual Consensus'!$B$4:$B$210,0),MATCH('per month Consensus'!DD$4,'annual Consensus'!$C$3:$AE$3,0))),"",INDEX('annual Consensus'!$C$4:$AE$210,MATCH('per month Consensus'!$CE179,'annual Consensus'!$B$4:$B$210,0),MATCH('per month Consensus'!DD$4,'annual Consensus'!$C$3:$AE$3,0)))</f>
        <v>0</v>
      </c>
      <c r="DE179" s="18">
        <f>IF(ISNA(INDEX('annual Consensus'!$C$4:$AE$210,MATCH('per month Consensus'!$CE179,'annual Consensus'!$B$4:$B$210,0),MATCH('per month Consensus'!DE$4,'annual Consensus'!$C$3:$AE$3,0))),"",INDEX('annual Consensus'!$C$4:$AE$210,MATCH('per month Consensus'!$CE179,'annual Consensus'!$B$4:$B$210,0),MATCH('per month Consensus'!DE$4,'annual Consensus'!$C$3:$AE$3,0)))</f>
        <v>0</v>
      </c>
      <c r="DF179" s="18">
        <f>IF(ISNA(INDEX('annual Consensus'!$C$4:$AE$210,MATCH('per month Consensus'!$CE179,'annual Consensus'!$B$4:$B$210,0),MATCH('per month Consensus'!DF$4,'annual Consensus'!$C$3:$AE$3,0))),"",INDEX('annual Consensus'!$C$4:$AE$210,MATCH('per month Consensus'!$CE179,'annual Consensus'!$B$4:$B$210,0),MATCH('per month Consensus'!DF$4,'annual Consensus'!$C$3:$AE$3,0)))</f>
        <v>0</v>
      </c>
      <c r="DG179" s="18" t="str">
        <f>IF(ISNA(INDEX('annual Consensus'!$C$4:$AE$210,MATCH('per month Consensus'!$CE179,'annual Consensus'!$B$4:$B$210,0),MATCH('per month Consensus'!DG$4,'annual Consensus'!$C$3:$AE$3,0))),"",INDEX('annual Consensus'!$C$4:$AE$210,MATCH('per month Consensus'!$CE179,'annual Consensus'!$B$4:$B$210,0),MATCH('per month Consensus'!DG$4,'annual Consensus'!$C$3:$AE$3,0)))</f>
        <v/>
      </c>
      <c r="DH179" s="18">
        <f>IF(ISNA(INDEX('annual Consensus'!$C$4:$AE$210,MATCH('per month Consensus'!$CE179,'annual Consensus'!$B$4:$B$210,0),MATCH('per month Consensus'!DH$4,'annual Consensus'!$C$3:$AE$3,0))),"",INDEX('annual Consensus'!$C$4:$AE$210,MATCH('per month Consensus'!$CE179,'annual Consensus'!$B$4:$B$210,0),MATCH('per month Consensus'!DH$4,'annual Consensus'!$C$3:$AE$3,0)))</f>
        <v>0</v>
      </c>
      <c r="DI179" s="18">
        <f>IF(ISNA(INDEX('annual Consensus'!$C$4:$AE$210,MATCH('per month Consensus'!$CE179,'annual Consensus'!$B$4:$B$210,0),MATCH('per month Consensus'!DI$4,'annual Consensus'!$C$3:$AE$3,0))),"",INDEX('annual Consensus'!$C$4:$AE$210,MATCH('per month Consensus'!$CE179,'annual Consensus'!$B$4:$B$210,0),MATCH('per month Consensus'!DI$4,'annual Consensus'!$C$3:$AE$3,0)))</f>
        <v>0</v>
      </c>
      <c r="DJ179" s="18">
        <f>IF(ISNA(INDEX('annual Consensus'!$C$4:$AE$210,MATCH('per month Consensus'!$CE179,'annual Consensus'!$B$4:$B$210,0),MATCH('per month Consensus'!DJ$4,'annual Consensus'!$C$3:$AE$3,0))),"",INDEX('annual Consensus'!$C$4:$AE$210,MATCH('per month Consensus'!$CE179,'annual Consensus'!$B$4:$B$210,0),MATCH('per month Consensus'!DJ$4,'annual Consensus'!$C$3:$AE$3,0)))</f>
        <v>0</v>
      </c>
      <c r="DK179" s="18" t="str">
        <f>IF(ISNA(INDEX('annual Consensus'!$C$4:$AE$210,MATCH('per month Consensus'!$CE179,'annual Consensus'!$B$4:$B$210,0),MATCH('per month Consensus'!DK$4,'annual Consensus'!$C$3:$AE$3,0))),"",INDEX('annual Consensus'!$C$4:$AE$210,MATCH('per month Consensus'!$CE179,'annual Consensus'!$B$4:$B$210,0),MATCH('per month Consensus'!DK$4,'annual Consensus'!$C$3:$AE$3,0)))</f>
        <v/>
      </c>
      <c r="DL179" s="18">
        <f>IF(ISNA(INDEX('annual Consensus'!$C$4:$AE$210,MATCH('per month Consensus'!$CE179,'annual Consensus'!$B$4:$B$210,0),MATCH('per month Consensus'!DL$4,'annual Consensus'!$C$3:$AE$3,0))),"",INDEX('annual Consensus'!$C$4:$AE$210,MATCH('per month Consensus'!$CE179,'annual Consensus'!$B$4:$B$210,0),MATCH('per month Consensus'!DL$4,'annual Consensus'!$C$3:$AE$3,0)))</f>
        <v>0</v>
      </c>
      <c r="DM179" s="18">
        <f>IF(ISNA(INDEX('annual Consensus'!$C$4:$AE$210,MATCH('per month Consensus'!$CE179,'annual Consensus'!$B$4:$B$210,0),MATCH('per month Consensus'!DM$4,'annual Consensus'!$C$3:$AE$3,0))),"",INDEX('annual Consensus'!$C$4:$AE$210,MATCH('per month Consensus'!$CE179,'annual Consensus'!$B$4:$B$210,0),MATCH('per month Consensus'!DM$4,'annual Consensus'!$C$3:$AE$3,0)))</f>
        <v>0</v>
      </c>
      <c r="DN179" s="18">
        <f>IF(ISNA(INDEX('annual Consensus'!$C$4:$AE$210,MATCH('per month Consensus'!$CE179,'annual Consensus'!$B$4:$B$210,0),MATCH('per month Consensus'!DN$4,'annual Consensus'!$C$3:$AE$3,0))),"",INDEX('annual Consensus'!$C$4:$AE$210,MATCH('per month Consensus'!$CE179,'annual Consensus'!$B$4:$B$210,0),MATCH('per month Consensus'!DN$4,'annual Consensus'!$C$3:$AE$3,0)))</f>
        <v>0</v>
      </c>
      <c r="DO179" s="18" t="str">
        <f>IF(ISNA(INDEX('annual Consensus'!$C$4:$AE$210,MATCH('per month Consensus'!$CE179,'annual Consensus'!$B$4:$B$210,0),MATCH('per month Consensus'!DO$4,'annual Consensus'!$C$3:$AE$3,0))),"",INDEX('annual Consensus'!$C$4:$AE$210,MATCH('per month Consensus'!$CE179,'annual Consensus'!$B$4:$B$210,0),MATCH('per month Consensus'!DO$4,'annual Consensus'!$C$3:$AE$3,0)))</f>
        <v/>
      </c>
      <c r="DR179" s="18">
        <f t="shared" si="70"/>
        <v>1.852146533249182</v>
      </c>
      <c r="DS179" s="18" t="str">
        <f t="shared" si="71"/>
        <v/>
      </c>
      <c r="DT179" s="18" t="str">
        <f t="shared" si="72"/>
        <v/>
      </c>
      <c r="DU179" s="18" t="str">
        <f t="shared" si="73"/>
        <v/>
      </c>
      <c r="DV179" s="18" t="str">
        <f t="shared" si="74"/>
        <v/>
      </c>
      <c r="DW179" s="18" t="str">
        <f t="shared" si="75"/>
        <v/>
      </c>
      <c r="DX179" s="18" t="str">
        <f t="shared" si="76"/>
        <v/>
      </c>
      <c r="DY179" s="18" t="str">
        <f t="shared" si="77"/>
        <v/>
      </c>
      <c r="DZ179" s="18" t="str">
        <f t="shared" si="78"/>
        <v/>
      </c>
      <c r="EA179" s="18" t="str">
        <f t="shared" si="79"/>
        <v/>
      </c>
      <c r="EB179" s="18" t="str">
        <f t="shared" si="80"/>
        <v/>
      </c>
      <c r="EC179" s="18" t="str">
        <f t="shared" si="81"/>
        <v/>
      </c>
      <c r="ED179" s="18">
        <f t="shared" si="82"/>
        <v>1.6887649763269679</v>
      </c>
      <c r="EE179" s="18" t="str">
        <f t="shared" si="83"/>
        <v/>
      </c>
      <c r="EF179" s="18" t="str">
        <f t="shared" si="84"/>
        <v/>
      </c>
      <c r="EG179" s="18" t="str">
        <f t="shared" si="85"/>
        <v/>
      </c>
      <c r="EH179" s="18" t="str">
        <f t="shared" si="86"/>
        <v/>
      </c>
      <c r="EI179" s="18" t="str">
        <f t="shared" si="87"/>
        <v/>
      </c>
      <c r="EJ179" s="18" t="str">
        <f t="shared" si="88"/>
        <v/>
      </c>
      <c r="EK179" s="18" t="str">
        <f t="shared" si="89"/>
        <v/>
      </c>
      <c r="EL179" s="18" t="str">
        <f t="shared" si="90"/>
        <v/>
      </c>
      <c r="EM179" s="18" t="str">
        <f t="shared" si="91"/>
        <v/>
      </c>
      <c r="EN179" s="18" t="str">
        <f t="shared" si="92"/>
        <v/>
      </c>
      <c r="EO179" s="18" t="str">
        <f t="shared" si="93"/>
        <v/>
      </c>
      <c r="EP179" s="18" t="str">
        <f t="shared" si="94"/>
        <v/>
      </c>
      <c r="EQ179" s="18" t="str">
        <f t="shared" si="95"/>
        <v/>
      </c>
      <c r="ER179" s="18" t="str">
        <f t="shared" si="96"/>
        <v/>
      </c>
      <c r="ES179" s="18" t="str">
        <f t="shared" si="97"/>
        <v/>
      </c>
      <c r="ET179" s="18" t="str">
        <f t="shared" si="98"/>
        <v/>
      </c>
      <c r="EV179" s="86">
        <v>41275</v>
      </c>
      <c r="EW179" s="57" t="str">
        <f>IF(ISNA(VLOOKUP('per month Consensus'!$EV179,'5y averages Consensus'!$AG$9:$AK$36,'per month Consensus'!EW$2,FALSE)),"",VLOOKUP('per month Consensus'!$EV179,'5y averages Consensus'!$AG$9:$AK$36,'per month Consensus'!EW$2,FALSE))</f>
        <v/>
      </c>
      <c r="EX179" s="58" t="str">
        <f>IF(ISNA(VLOOKUP('per month Consensus'!$EV179,'5y averages Consensus'!$AG$9:$AK$36,'per month Consensus'!EX$2,FALSE)),"",VLOOKUP('per month Consensus'!$EV179,'5y averages Consensus'!$AG$9:$AK$36,'per month Consensus'!EX$2,FALSE))</f>
        <v/>
      </c>
      <c r="EY179" s="58" t="str">
        <f>IF(ISNA(VLOOKUP('per month Consensus'!$EV179,'5y averages Consensus'!$AG$9:$AK$36,'per month Consensus'!EY$2,FALSE)),"",VLOOKUP('per month Consensus'!$EV179,'5y averages Consensus'!$AG$9:$AK$36,'per month Consensus'!EY$2,FALSE))</f>
        <v/>
      </c>
      <c r="EZ179" s="59" t="str">
        <f>IF(ISNA(VLOOKUP('per month Consensus'!$EV179,'5y averages Consensus'!$AG$9:$AK$36,'per month Consensus'!EZ$2,FALSE)),"",VLOOKUP('per month Consensus'!$EV179,'5y averages Consensus'!$AG$9:$AK$36,'per month Consensus'!EZ$2,FALSE))</f>
        <v/>
      </c>
      <c r="FB179" s="53" t="str">
        <f t="shared" si="99"/>
        <v/>
      </c>
      <c r="FC179" s="18" t="str">
        <f t="shared" si="100"/>
        <v/>
      </c>
      <c r="FD179" s="18" t="str">
        <f t="shared" si="101"/>
        <v/>
      </c>
      <c r="FE179" s="18" t="str">
        <f t="shared" si="102"/>
        <v/>
      </c>
    </row>
    <row r="180" spans="2:161" x14ac:dyDescent="0.25">
      <c r="B180" s="22">
        <v>36434</v>
      </c>
      <c r="C180" s="18">
        <f>VLOOKUP($B180,'Data Consensus annual'!$BH$9:$BN$215,'per month Consensus'!C$1,FALSE)</f>
        <v>1.1000000000000001</v>
      </c>
      <c r="D180" s="18">
        <f>VLOOKUP($B180,'Data Consensus annual'!$BH$9:$BN$215,'per month Consensus'!D$1,FALSE)</f>
        <v>1.5</v>
      </c>
      <c r="E180" s="18" t="str">
        <f>VLOOKUP($B180,'Data Consensus annual'!$BH$9:$BN$215,'per month Consensus'!E$1,FALSE)</f>
        <v/>
      </c>
      <c r="F180" s="18" t="str">
        <f>VLOOKUP($B180,'Data Consensus annual'!$BH$9:$BN$215,'per month Consensus'!F$1,FALSE)</f>
        <v/>
      </c>
      <c r="G180" s="18" t="str">
        <f>VLOOKUP($B180,'Data Consensus annual'!$BH$9:$BN$215,'per month Consensus'!G$1,FALSE)</f>
        <v/>
      </c>
      <c r="H180" s="18" t="str">
        <f>VLOOKUP($B180,'Data Consensus annual'!$BH$9:$BN$215,'per month Consensus'!H$1,FALSE)</f>
        <v/>
      </c>
      <c r="I180" s="5"/>
      <c r="J180" s="27"/>
      <c r="K180" s="5"/>
      <c r="L180" s="5"/>
      <c r="M180" s="5"/>
      <c r="N180" s="5"/>
      <c r="CE180" s="14">
        <v>41306</v>
      </c>
      <c r="CF180" s="18" t="str">
        <f>IF(ISNA(VLOOKUP($CE180,'quarters Consensus'!$FV$9:$GC$60,'per month Consensus'!J$1,FALSE)),"",VLOOKUP($CE180,'quarters Consensus'!$FV$9:$GC$60,'per month Consensus'!J$1,FALSE))</f>
        <v/>
      </c>
      <c r="CG180" s="18" t="str">
        <f>IF(ISNA(VLOOKUP($CE180,'quarters Consensus'!$FV$9:$GC$60,'per month Consensus'!K$1,FALSE)),"",VLOOKUP($CE180,'quarters Consensus'!$FV$9:$GC$60,'per month Consensus'!K$1,FALSE))</f>
        <v/>
      </c>
      <c r="CH180" s="18" t="str">
        <f>IF(ISNA(VLOOKUP($CE180,'quarters Consensus'!$FV$9:$GC$60,'per month Consensus'!L$1,FALSE)),"",VLOOKUP($CE180,'quarters Consensus'!$FV$9:$GC$60,'per month Consensus'!L$1,FALSE))</f>
        <v/>
      </c>
      <c r="CI180" s="18" t="str">
        <f>IF(ISNA(VLOOKUP($CE180,'quarters Consensus'!$FV$9:$GC$60,'per month Consensus'!M$1,FALSE)),"",VLOOKUP($CE180,'quarters Consensus'!$FV$9:$GC$60,'per month Consensus'!M$1,FALSE))</f>
        <v/>
      </c>
      <c r="CJ180" s="18" t="str">
        <f>IF(ISNA(VLOOKUP($CE180,'quarters Consensus'!$FV$9:$GC$60,'per month Consensus'!N$1,FALSE)),"",VLOOKUP($CE180,'quarters Consensus'!$FV$9:$GC$60,'per month Consensus'!N$1,FALSE))</f>
        <v/>
      </c>
      <c r="CK180" s="18" t="str">
        <f>IF(ISNA(VLOOKUP($CE180,'quarters Consensus'!$FV$9:$GC$60,'per month Consensus'!O$1,FALSE)),"",VLOOKUP($CE180,'quarters Consensus'!$FV$9:$GC$60,'per month Consensus'!O$1,FALSE))</f>
        <v/>
      </c>
      <c r="CL180" s="18" t="str">
        <f>IF(ISNA(VLOOKUP($CE180,'quarters Consensus'!$FV$9:$GC$60,'per month Consensus'!P$1,FALSE)),"",VLOOKUP($CE180,'quarters Consensus'!$FV$9:$GC$60,'per month Consensus'!P$1,FALSE))</f>
        <v/>
      </c>
      <c r="CM180" s="18">
        <f>IF(ISNA(INDEX('annual Consensus'!$C$4:$AE$210,MATCH('per month Consensus'!$CE180,'annual Consensus'!$B$4:$B$210,0),MATCH('per month Consensus'!CM$4,'annual Consensus'!$C$3:$AE$3,0))),"",INDEX('annual Consensus'!$C$4:$AE$210,MATCH('per month Consensus'!$CE180,'annual Consensus'!$B$4:$B$210,0),MATCH('per month Consensus'!CM$4,'annual Consensus'!$C$3:$AE$3,0)))</f>
        <v>1.8296779650366655</v>
      </c>
      <c r="CN180" s="18">
        <f>IF(ISNA(INDEX('annual Consensus'!$C$4:$AE$210,MATCH('per month Consensus'!$CE180,'annual Consensus'!$B$4:$B$210,0),MATCH('per month Consensus'!CN$4,'annual Consensus'!$C$3:$AE$3,0))),"",INDEX('annual Consensus'!$C$4:$AE$210,MATCH('per month Consensus'!$CE180,'annual Consensus'!$B$4:$B$210,0),MATCH('per month Consensus'!CN$4,'annual Consensus'!$C$3:$AE$3,0)))</f>
        <v>0</v>
      </c>
      <c r="CO180" s="18">
        <f>IF(ISNA(INDEX('annual Consensus'!$C$4:$AE$210,MATCH('per month Consensus'!$CE180,'annual Consensus'!$B$4:$B$210,0),MATCH('per month Consensus'!CO$4,'annual Consensus'!$C$3:$AE$3,0))),"",INDEX('annual Consensus'!$C$4:$AE$210,MATCH('per month Consensus'!$CE180,'annual Consensus'!$B$4:$B$210,0),MATCH('per month Consensus'!CO$4,'annual Consensus'!$C$3:$AE$3,0)))</f>
        <v>0</v>
      </c>
      <c r="CP180" s="18">
        <f>IF(ISNA(INDEX('annual Consensus'!$C$4:$AE$210,MATCH('per month Consensus'!$CE180,'annual Consensus'!$B$4:$B$210,0),MATCH('per month Consensus'!CP$4,'annual Consensus'!$C$3:$AE$3,0))),"",INDEX('annual Consensus'!$C$4:$AE$210,MATCH('per month Consensus'!$CE180,'annual Consensus'!$B$4:$B$210,0),MATCH('per month Consensus'!CP$4,'annual Consensus'!$C$3:$AE$3,0)))</f>
        <v>0</v>
      </c>
      <c r="CQ180" s="18">
        <f>IF(ISNA(INDEX('annual Consensus'!$C$4:$AE$210,MATCH('per month Consensus'!$CE180,'annual Consensus'!$B$4:$B$210,0),MATCH('per month Consensus'!CQ$4,'annual Consensus'!$C$3:$AE$3,0))),"",INDEX('annual Consensus'!$C$4:$AE$210,MATCH('per month Consensus'!$CE180,'annual Consensus'!$B$4:$B$210,0),MATCH('per month Consensus'!CQ$4,'annual Consensus'!$C$3:$AE$3,0)))</f>
        <v>0</v>
      </c>
      <c r="CR180" s="18">
        <f>IF(ISNA(INDEX('annual Consensus'!$C$4:$AE$210,MATCH('per month Consensus'!$CE180,'annual Consensus'!$B$4:$B$210,0),MATCH('per month Consensus'!CR$4,'annual Consensus'!$C$3:$AE$3,0))),"",INDEX('annual Consensus'!$C$4:$AE$210,MATCH('per month Consensus'!$CE180,'annual Consensus'!$B$4:$B$210,0),MATCH('per month Consensus'!CR$4,'annual Consensus'!$C$3:$AE$3,0)))</f>
        <v>0</v>
      </c>
      <c r="CS180" s="18">
        <f>IF(ISNA(INDEX('annual Consensus'!$C$4:$AE$210,MATCH('per month Consensus'!$CE180,'annual Consensus'!$B$4:$B$210,0),MATCH('per month Consensus'!CS$4,'annual Consensus'!$C$3:$AE$3,0))),"",INDEX('annual Consensus'!$C$4:$AE$210,MATCH('per month Consensus'!$CE180,'annual Consensus'!$B$4:$B$210,0),MATCH('per month Consensus'!CS$4,'annual Consensus'!$C$3:$AE$3,0)))</f>
        <v>0</v>
      </c>
      <c r="CT180" s="18">
        <f>IF(ISNA(INDEX('annual Consensus'!$C$4:$AE$210,MATCH('per month Consensus'!$CE180,'annual Consensus'!$B$4:$B$210,0),MATCH('per month Consensus'!CT$4,'annual Consensus'!$C$3:$AE$3,0))),"",INDEX('annual Consensus'!$C$4:$AE$210,MATCH('per month Consensus'!$CE180,'annual Consensus'!$B$4:$B$210,0),MATCH('per month Consensus'!CT$4,'annual Consensus'!$C$3:$AE$3,0)))</f>
        <v>0</v>
      </c>
      <c r="CU180" s="18">
        <f>IF(ISNA(INDEX('annual Consensus'!$C$4:$AE$210,MATCH('per month Consensus'!$CE180,'annual Consensus'!$B$4:$B$210,0),MATCH('per month Consensus'!CU$4,'annual Consensus'!$C$3:$AE$3,0))),"",INDEX('annual Consensus'!$C$4:$AE$210,MATCH('per month Consensus'!$CE180,'annual Consensus'!$B$4:$B$210,0),MATCH('per month Consensus'!CU$4,'annual Consensus'!$C$3:$AE$3,0)))</f>
        <v>0</v>
      </c>
      <c r="CV180" s="18">
        <f>IF(ISNA(INDEX('annual Consensus'!$C$4:$AE$210,MATCH('per month Consensus'!$CE180,'annual Consensus'!$B$4:$B$210,0),MATCH('per month Consensus'!CV$4,'annual Consensus'!$C$3:$AE$3,0))),"",INDEX('annual Consensus'!$C$4:$AE$210,MATCH('per month Consensus'!$CE180,'annual Consensus'!$B$4:$B$210,0),MATCH('per month Consensus'!CV$4,'annual Consensus'!$C$3:$AE$3,0)))</f>
        <v>0</v>
      </c>
      <c r="CW180" s="18">
        <f>IF(ISNA(INDEX('annual Consensus'!$C$4:$AE$210,MATCH('per month Consensus'!$CE180,'annual Consensus'!$B$4:$B$210,0),MATCH('per month Consensus'!CW$4,'annual Consensus'!$C$3:$AE$3,0))),"",INDEX('annual Consensus'!$C$4:$AE$210,MATCH('per month Consensus'!$CE180,'annual Consensus'!$B$4:$B$210,0),MATCH('per month Consensus'!CW$4,'annual Consensus'!$C$3:$AE$3,0)))</f>
        <v>0</v>
      </c>
      <c r="CX180" s="18">
        <f>IF(ISNA(INDEX('annual Consensus'!$C$4:$AE$210,MATCH('per month Consensus'!$CE180,'annual Consensus'!$B$4:$B$210,0),MATCH('per month Consensus'!CX$4,'annual Consensus'!$C$3:$AE$3,0))),"",INDEX('annual Consensus'!$C$4:$AE$210,MATCH('per month Consensus'!$CE180,'annual Consensus'!$B$4:$B$210,0),MATCH('per month Consensus'!CX$4,'annual Consensus'!$C$3:$AE$3,0)))</f>
        <v>1.6999417954466305</v>
      </c>
      <c r="CY180" s="18">
        <f>IF(ISNA(INDEX('annual Consensus'!$C$4:$AE$210,MATCH('per month Consensus'!$CE180,'annual Consensus'!$B$4:$B$210,0),MATCH('per month Consensus'!CY$4,'annual Consensus'!$C$3:$AE$3,0))),"",INDEX('annual Consensus'!$C$4:$AE$210,MATCH('per month Consensus'!$CE180,'annual Consensus'!$B$4:$B$210,0),MATCH('per month Consensus'!CY$4,'annual Consensus'!$C$3:$AE$3,0)))</f>
        <v>0</v>
      </c>
      <c r="CZ180" s="18">
        <f>IF(ISNA(INDEX('annual Consensus'!$C$4:$AE$210,MATCH('per month Consensus'!$CE180,'annual Consensus'!$B$4:$B$210,0),MATCH('per month Consensus'!CZ$4,'annual Consensus'!$C$3:$AE$3,0))),"",INDEX('annual Consensus'!$C$4:$AE$210,MATCH('per month Consensus'!$CE180,'annual Consensus'!$B$4:$B$210,0),MATCH('per month Consensus'!CZ$4,'annual Consensus'!$C$3:$AE$3,0)))</f>
        <v>0</v>
      </c>
      <c r="DA180" s="18">
        <f>IF(ISNA(INDEX('annual Consensus'!$C$4:$AE$210,MATCH('per month Consensus'!$CE180,'annual Consensus'!$B$4:$B$210,0),MATCH('per month Consensus'!DA$4,'annual Consensus'!$C$3:$AE$3,0))),"",INDEX('annual Consensus'!$C$4:$AE$210,MATCH('per month Consensus'!$CE180,'annual Consensus'!$B$4:$B$210,0),MATCH('per month Consensus'!DA$4,'annual Consensus'!$C$3:$AE$3,0)))</f>
        <v>0</v>
      </c>
      <c r="DB180" s="18">
        <f>IF(ISNA(INDEX('annual Consensus'!$C$4:$AE$210,MATCH('per month Consensus'!$CE180,'annual Consensus'!$B$4:$B$210,0),MATCH('per month Consensus'!DB$4,'annual Consensus'!$C$3:$AE$3,0))),"",INDEX('annual Consensus'!$C$4:$AE$210,MATCH('per month Consensus'!$CE180,'annual Consensus'!$B$4:$B$210,0),MATCH('per month Consensus'!DB$4,'annual Consensus'!$C$3:$AE$3,0)))</f>
        <v>0</v>
      </c>
      <c r="DC180" s="18">
        <f>IF(ISNA(INDEX('annual Consensus'!$C$4:$AE$210,MATCH('per month Consensus'!$CE180,'annual Consensus'!$B$4:$B$210,0),MATCH('per month Consensus'!DC$4,'annual Consensus'!$C$3:$AE$3,0))),"",INDEX('annual Consensus'!$C$4:$AE$210,MATCH('per month Consensus'!$CE180,'annual Consensus'!$B$4:$B$210,0),MATCH('per month Consensus'!DC$4,'annual Consensus'!$C$3:$AE$3,0)))</f>
        <v>0</v>
      </c>
      <c r="DD180" s="18">
        <f>IF(ISNA(INDEX('annual Consensus'!$C$4:$AE$210,MATCH('per month Consensus'!$CE180,'annual Consensus'!$B$4:$B$210,0),MATCH('per month Consensus'!DD$4,'annual Consensus'!$C$3:$AE$3,0))),"",INDEX('annual Consensus'!$C$4:$AE$210,MATCH('per month Consensus'!$CE180,'annual Consensus'!$B$4:$B$210,0),MATCH('per month Consensus'!DD$4,'annual Consensus'!$C$3:$AE$3,0)))</f>
        <v>0</v>
      </c>
      <c r="DE180" s="18">
        <f>IF(ISNA(INDEX('annual Consensus'!$C$4:$AE$210,MATCH('per month Consensus'!$CE180,'annual Consensus'!$B$4:$B$210,0),MATCH('per month Consensus'!DE$4,'annual Consensus'!$C$3:$AE$3,0))),"",INDEX('annual Consensus'!$C$4:$AE$210,MATCH('per month Consensus'!$CE180,'annual Consensus'!$B$4:$B$210,0),MATCH('per month Consensus'!DE$4,'annual Consensus'!$C$3:$AE$3,0)))</f>
        <v>0</v>
      </c>
      <c r="DF180" s="18">
        <f>IF(ISNA(INDEX('annual Consensus'!$C$4:$AE$210,MATCH('per month Consensus'!$CE180,'annual Consensus'!$B$4:$B$210,0),MATCH('per month Consensus'!DF$4,'annual Consensus'!$C$3:$AE$3,0))),"",INDEX('annual Consensus'!$C$4:$AE$210,MATCH('per month Consensus'!$CE180,'annual Consensus'!$B$4:$B$210,0),MATCH('per month Consensus'!DF$4,'annual Consensus'!$C$3:$AE$3,0)))</f>
        <v>0</v>
      </c>
      <c r="DG180" s="18">
        <f>IF(ISNA(INDEX('annual Consensus'!$C$4:$AE$210,MATCH('per month Consensus'!$CE180,'annual Consensus'!$B$4:$B$210,0),MATCH('per month Consensus'!DG$4,'annual Consensus'!$C$3:$AE$3,0))),"",INDEX('annual Consensus'!$C$4:$AE$210,MATCH('per month Consensus'!$CE180,'annual Consensus'!$B$4:$B$210,0),MATCH('per month Consensus'!DG$4,'annual Consensus'!$C$3:$AE$3,0)))</f>
        <v>0</v>
      </c>
      <c r="DH180" s="18">
        <f>IF(ISNA(INDEX('annual Consensus'!$C$4:$AE$210,MATCH('per month Consensus'!$CE180,'annual Consensus'!$B$4:$B$210,0),MATCH('per month Consensus'!DH$4,'annual Consensus'!$C$3:$AE$3,0))),"",INDEX('annual Consensus'!$C$4:$AE$210,MATCH('per month Consensus'!$CE180,'annual Consensus'!$B$4:$B$210,0),MATCH('per month Consensus'!DH$4,'annual Consensus'!$C$3:$AE$3,0)))</f>
        <v>0</v>
      </c>
      <c r="DI180" s="18">
        <f>IF(ISNA(INDEX('annual Consensus'!$C$4:$AE$210,MATCH('per month Consensus'!$CE180,'annual Consensus'!$B$4:$B$210,0),MATCH('per month Consensus'!DI$4,'annual Consensus'!$C$3:$AE$3,0))),"",INDEX('annual Consensus'!$C$4:$AE$210,MATCH('per month Consensus'!$CE180,'annual Consensus'!$B$4:$B$210,0),MATCH('per month Consensus'!DI$4,'annual Consensus'!$C$3:$AE$3,0)))</f>
        <v>0</v>
      </c>
      <c r="DJ180" s="18">
        <f>IF(ISNA(INDEX('annual Consensus'!$C$4:$AE$210,MATCH('per month Consensus'!$CE180,'annual Consensus'!$B$4:$B$210,0),MATCH('per month Consensus'!DJ$4,'annual Consensus'!$C$3:$AE$3,0))),"",INDEX('annual Consensus'!$C$4:$AE$210,MATCH('per month Consensus'!$CE180,'annual Consensus'!$B$4:$B$210,0),MATCH('per month Consensus'!DJ$4,'annual Consensus'!$C$3:$AE$3,0)))</f>
        <v>0</v>
      </c>
      <c r="DK180" s="18">
        <f>IF(ISNA(INDEX('annual Consensus'!$C$4:$AE$210,MATCH('per month Consensus'!$CE180,'annual Consensus'!$B$4:$B$210,0),MATCH('per month Consensus'!DK$4,'annual Consensus'!$C$3:$AE$3,0))),"",INDEX('annual Consensus'!$C$4:$AE$210,MATCH('per month Consensus'!$CE180,'annual Consensus'!$B$4:$B$210,0),MATCH('per month Consensus'!DK$4,'annual Consensus'!$C$3:$AE$3,0)))</f>
        <v>0</v>
      </c>
      <c r="DL180" s="18">
        <f>IF(ISNA(INDEX('annual Consensus'!$C$4:$AE$210,MATCH('per month Consensus'!$CE180,'annual Consensus'!$B$4:$B$210,0),MATCH('per month Consensus'!DL$4,'annual Consensus'!$C$3:$AE$3,0))),"",INDEX('annual Consensus'!$C$4:$AE$210,MATCH('per month Consensus'!$CE180,'annual Consensus'!$B$4:$B$210,0),MATCH('per month Consensus'!DL$4,'annual Consensus'!$C$3:$AE$3,0)))</f>
        <v>0</v>
      </c>
      <c r="DM180" s="18">
        <f>IF(ISNA(INDEX('annual Consensus'!$C$4:$AE$210,MATCH('per month Consensus'!$CE180,'annual Consensus'!$B$4:$B$210,0),MATCH('per month Consensus'!DM$4,'annual Consensus'!$C$3:$AE$3,0))),"",INDEX('annual Consensus'!$C$4:$AE$210,MATCH('per month Consensus'!$CE180,'annual Consensus'!$B$4:$B$210,0),MATCH('per month Consensus'!DM$4,'annual Consensus'!$C$3:$AE$3,0)))</f>
        <v>0</v>
      </c>
      <c r="DN180" s="18">
        <f>IF(ISNA(INDEX('annual Consensus'!$C$4:$AE$210,MATCH('per month Consensus'!$CE180,'annual Consensus'!$B$4:$B$210,0),MATCH('per month Consensus'!DN$4,'annual Consensus'!$C$3:$AE$3,0))),"",INDEX('annual Consensus'!$C$4:$AE$210,MATCH('per month Consensus'!$CE180,'annual Consensus'!$B$4:$B$210,0),MATCH('per month Consensus'!DN$4,'annual Consensus'!$C$3:$AE$3,0)))</f>
        <v>0</v>
      </c>
      <c r="DO180" s="18">
        <f>IF(ISNA(INDEX('annual Consensus'!$C$4:$AE$210,MATCH('per month Consensus'!$CE180,'annual Consensus'!$B$4:$B$210,0),MATCH('per month Consensus'!DO$4,'annual Consensus'!$C$3:$AE$3,0))),"",INDEX('annual Consensus'!$C$4:$AE$210,MATCH('per month Consensus'!$CE180,'annual Consensus'!$B$4:$B$210,0),MATCH('per month Consensus'!DO$4,'annual Consensus'!$C$3:$AE$3,0)))</f>
        <v>0</v>
      </c>
      <c r="DR180" s="18">
        <f t="shared" si="70"/>
        <v>1.8296779650366655</v>
      </c>
      <c r="DS180" s="18" t="str">
        <f t="shared" si="71"/>
        <v/>
      </c>
      <c r="DT180" s="18" t="str">
        <f t="shared" si="72"/>
        <v/>
      </c>
      <c r="DU180" s="18" t="str">
        <f t="shared" si="73"/>
        <v/>
      </c>
      <c r="DV180" s="18" t="str">
        <f t="shared" si="74"/>
        <v/>
      </c>
      <c r="DW180" s="18" t="str">
        <f t="shared" si="75"/>
        <v/>
      </c>
      <c r="DX180" s="18" t="str">
        <f t="shared" si="76"/>
        <v/>
      </c>
      <c r="DY180" s="18" t="str">
        <f t="shared" si="77"/>
        <v/>
      </c>
      <c r="DZ180" s="18" t="str">
        <f t="shared" si="78"/>
        <v/>
      </c>
      <c r="EA180" s="18" t="str">
        <f t="shared" si="79"/>
        <v/>
      </c>
      <c r="EB180" s="18" t="str">
        <f t="shared" si="80"/>
        <v/>
      </c>
      <c r="EC180" s="18">
        <f t="shared" si="81"/>
        <v>1.6999417954466305</v>
      </c>
      <c r="ED180" s="18" t="str">
        <f t="shared" si="82"/>
        <v/>
      </c>
      <c r="EE180" s="18" t="str">
        <f t="shared" si="83"/>
        <v/>
      </c>
      <c r="EF180" s="18" t="str">
        <f t="shared" si="84"/>
        <v/>
      </c>
      <c r="EG180" s="18" t="str">
        <f t="shared" si="85"/>
        <v/>
      </c>
      <c r="EH180" s="18" t="str">
        <f t="shared" si="86"/>
        <v/>
      </c>
      <c r="EI180" s="18" t="str">
        <f t="shared" si="87"/>
        <v/>
      </c>
      <c r="EJ180" s="18" t="str">
        <f t="shared" si="88"/>
        <v/>
      </c>
      <c r="EK180" s="18" t="str">
        <f t="shared" si="89"/>
        <v/>
      </c>
      <c r="EL180" s="18" t="str">
        <f t="shared" si="90"/>
        <v/>
      </c>
      <c r="EM180" s="18" t="str">
        <f t="shared" si="91"/>
        <v/>
      </c>
      <c r="EN180" s="18" t="str">
        <f t="shared" si="92"/>
        <v/>
      </c>
      <c r="EO180" s="18" t="str">
        <f t="shared" si="93"/>
        <v/>
      </c>
      <c r="EP180" s="18" t="str">
        <f t="shared" si="94"/>
        <v/>
      </c>
      <c r="EQ180" s="18" t="str">
        <f t="shared" si="95"/>
        <v/>
      </c>
      <c r="ER180" s="18" t="str">
        <f t="shared" si="96"/>
        <v/>
      </c>
      <c r="ES180" s="18" t="str">
        <f t="shared" si="97"/>
        <v/>
      </c>
      <c r="ET180" s="18" t="str">
        <f t="shared" si="98"/>
        <v/>
      </c>
      <c r="EV180" s="86">
        <v>41306</v>
      </c>
      <c r="EW180" s="57" t="str">
        <f>IF(ISNA(VLOOKUP('per month Consensus'!$EV180,'5y averages Consensus'!$AG$9:$AK$36,'per month Consensus'!EW$2,FALSE)),"",VLOOKUP('per month Consensus'!$EV180,'5y averages Consensus'!$AG$9:$AK$36,'per month Consensus'!EW$2,FALSE))</f>
        <v/>
      </c>
      <c r="EX180" s="58" t="str">
        <f>IF(ISNA(VLOOKUP('per month Consensus'!$EV180,'5y averages Consensus'!$AG$9:$AK$36,'per month Consensus'!EX$2,FALSE)),"",VLOOKUP('per month Consensus'!$EV180,'5y averages Consensus'!$AG$9:$AK$36,'per month Consensus'!EX$2,FALSE))</f>
        <v/>
      </c>
      <c r="EY180" s="58" t="str">
        <f>IF(ISNA(VLOOKUP('per month Consensus'!$EV180,'5y averages Consensus'!$AG$9:$AK$36,'per month Consensus'!EY$2,FALSE)),"",VLOOKUP('per month Consensus'!$EV180,'5y averages Consensus'!$AG$9:$AK$36,'per month Consensus'!EY$2,FALSE))</f>
        <v/>
      </c>
      <c r="EZ180" s="59" t="str">
        <f>IF(ISNA(VLOOKUP('per month Consensus'!$EV180,'5y averages Consensus'!$AG$9:$AK$36,'per month Consensus'!EZ$2,FALSE)),"",VLOOKUP('per month Consensus'!$EV180,'5y averages Consensus'!$AG$9:$AK$36,'per month Consensus'!EZ$2,FALSE))</f>
        <v/>
      </c>
      <c r="FB180" s="53" t="str">
        <f t="shared" si="99"/>
        <v/>
      </c>
      <c r="FC180" s="53" t="str">
        <f t="shared" si="100"/>
        <v/>
      </c>
      <c r="FD180" s="53" t="str">
        <f t="shared" si="101"/>
        <v/>
      </c>
      <c r="FE180" s="53" t="str">
        <f t="shared" si="102"/>
        <v/>
      </c>
    </row>
    <row r="181" spans="2:161" x14ac:dyDescent="0.25">
      <c r="B181" s="22">
        <v>36800</v>
      </c>
      <c r="C181" s="18">
        <f>VLOOKUP($B181,'Data Consensus annual'!$BH$9:$BN$215,'per month Consensus'!C$1,FALSE)</f>
        <v>2.2000000000000002</v>
      </c>
      <c r="D181" s="18">
        <f>VLOOKUP($B181,'Data Consensus annual'!$BH$9:$BN$215,'per month Consensus'!D$1,FALSE)</f>
        <v>2</v>
      </c>
      <c r="E181" s="18" t="str">
        <f>VLOOKUP($B181,'Data Consensus annual'!$BH$9:$BN$215,'per month Consensus'!E$1,FALSE)</f>
        <v/>
      </c>
      <c r="F181" s="18" t="str">
        <f>VLOOKUP($B181,'Data Consensus annual'!$BH$9:$BN$215,'per month Consensus'!F$1,FALSE)</f>
        <v/>
      </c>
      <c r="G181" s="18" t="str">
        <f>VLOOKUP($B181,'Data Consensus annual'!$BH$9:$BN$215,'per month Consensus'!G$1,FALSE)</f>
        <v/>
      </c>
      <c r="H181" s="18" t="str">
        <f>VLOOKUP($B181,'Data Consensus annual'!$BH$9:$BN$215,'per month Consensus'!H$1,FALSE)</f>
        <v/>
      </c>
      <c r="I181" s="5"/>
      <c r="J181" s="27"/>
      <c r="K181" s="5"/>
      <c r="L181" s="5"/>
      <c r="M181" s="5"/>
      <c r="N181" s="5"/>
      <c r="CE181" s="14">
        <v>41334</v>
      </c>
      <c r="CF181" s="18">
        <f>IF(ISNA(VLOOKUP($CE181,'quarters Consensus'!$FV$9:$GC$60,'per month Consensus'!J$1,FALSE)),"",VLOOKUP($CE181,'quarters Consensus'!$FV$9:$GC$60,'per month Consensus'!J$1,FALSE))</f>
        <v>1.8</v>
      </c>
      <c r="CG181" s="18">
        <f>IF(ISNA(VLOOKUP($CE181,'quarters Consensus'!$FV$9:$GC$60,'per month Consensus'!K$1,FALSE)),"",VLOOKUP($CE181,'quarters Consensus'!$FV$9:$GC$60,'per month Consensus'!K$1,FALSE))</f>
        <v>1.7</v>
      </c>
      <c r="CH181" s="18">
        <f>IF(ISNA(VLOOKUP($CE181,'quarters Consensus'!$FV$9:$GC$60,'per month Consensus'!L$1,FALSE)),"",VLOOKUP($CE181,'quarters Consensus'!$FV$9:$GC$60,'per month Consensus'!L$1,FALSE))</f>
        <v>1.6</v>
      </c>
      <c r="CI181" s="18">
        <f>IF(ISNA(VLOOKUP($CE181,'quarters Consensus'!$FV$9:$GC$60,'per month Consensus'!M$1,FALSE)),"",VLOOKUP($CE181,'quarters Consensus'!$FV$9:$GC$60,'per month Consensus'!M$1,FALSE))</f>
        <v>1.7</v>
      </c>
      <c r="CJ181" s="18">
        <f>IF(ISNA(VLOOKUP($CE181,'quarters Consensus'!$FV$9:$GC$60,'per month Consensus'!N$1,FALSE)),"",VLOOKUP($CE181,'quarters Consensus'!$FV$9:$GC$60,'per month Consensus'!N$1,FALSE))</f>
        <v>1.7</v>
      </c>
      <c r="CK181" s="18">
        <f>IF(ISNA(VLOOKUP($CE181,'quarters Consensus'!$FV$9:$GC$60,'per month Consensus'!O$1,FALSE)),"",VLOOKUP($CE181,'quarters Consensus'!$FV$9:$GC$60,'per month Consensus'!O$1,FALSE))</f>
        <v>1.7</v>
      </c>
      <c r="CL181" s="18">
        <f>IF(ISNA(VLOOKUP($CE181,'quarters Consensus'!$FV$9:$GC$60,'per month Consensus'!P$1,FALSE)),"",VLOOKUP($CE181,'quarters Consensus'!$FV$9:$GC$60,'per month Consensus'!P$1,FALSE))</f>
        <v>1.7</v>
      </c>
      <c r="CM181" s="18">
        <f>IF(ISNA(INDEX('annual Consensus'!$C$4:$AE$210,MATCH('per month Consensus'!$CE181,'annual Consensus'!$B$4:$B$210,0),MATCH('per month Consensus'!CM$4,'annual Consensus'!$C$3:$AE$3,0))),"",INDEX('annual Consensus'!$C$4:$AE$210,MATCH('per month Consensus'!$CE181,'annual Consensus'!$B$4:$B$210,0),MATCH('per month Consensus'!CM$4,'annual Consensus'!$C$3:$AE$3,0)))</f>
        <v>1.74596494922914</v>
      </c>
      <c r="CN181" s="18">
        <f>IF(ISNA(INDEX('annual Consensus'!$C$4:$AE$210,MATCH('per month Consensus'!$CE181,'annual Consensus'!$B$4:$B$210,0),MATCH('per month Consensus'!CN$4,'annual Consensus'!$C$3:$AE$3,0))),"",INDEX('annual Consensus'!$C$4:$AE$210,MATCH('per month Consensus'!$CE181,'annual Consensus'!$B$4:$B$210,0),MATCH('per month Consensus'!CN$4,'annual Consensus'!$C$3:$AE$3,0)))</f>
        <v>0</v>
      </c>
      <c r="CO181" s="18">
        <f>IF(ISNA(INDEX('annual Consensus'!$C$4:$AE$210,MATCH('per month Consensus'!$CE181,'annual Consensus'!$B$4:$B$210,0),MATCH('per month Consensus'!CO$4,'annual Consensus'!$C$3:$AE$3,0))),"",INDEX('annual Consensus'!$C$4:$AE$210,MATCH('per month Consensus'!$CE181,'annual Consensus'!$B$4:$B$210,0),MATCH('per month Consensus'!CO$4,'annual Consensus'!$C$3:$AE$3,0)))</f>
        <v>0</v>
      </c>
      <c r="CP181" s="18">
        <f>IF(ISNA(INDEX('annual Consensus'!$C$4:$AE$210,MATCH('per month Consensus'!$CE181,'annual Consensus'!$B$4:$B$210,0),MATCH('per month Consensus'!CP$4,'annual Consensus'!$C$3:$AE$3,0))),"",INDEX('annual Consensus'!$C$4:$AE$210,MATCH('per month Consensus'!$CE181,'annual Consensus'!$B$4:$B$210,0),MATCH('per month Consensus'!CP$4,'annual Consensus'!$C$3:$AE$3,0)))</f>
        <v>0</v>
      </c>
      <c r="CQ181" s="18">
        <f>IF(ISNA(INDEX('annual Consensus'!$C$4:$AE$210,MATCH('per month Consensus'!$CE181,'annual Consensus'!$B$4:$B$210,0),MATCH('per month Consensus'!CQ$4,'annual Consensus'!$C$3:$AE$3,0))),"",INDEX('annual Consensus'!$C$4:$AE$210,MATCH('per month Consensus'!$CE181,'annual Consensus'!$B$4:$B$210,0),MATCH('per month Consensus'!CQ$4,'annual Consensus'!$C$3:$AE$3,0)))</f>
        <v>0</v>
      </c>
      <c r="CR181" s="18">
        <f>IF(ISNA(INDEX('annual Consensus'!$C$4:$AE$210,MATCH('per month Consensus'!$CE181,'annual Consensus'!$B$4:$B$210,0),MATCH('per month Consensus'!CR$4,'annual Consensus'!$C$3:$AE$3,0))),"",INDEX('annual Consensus'!$C$4:$AE$210,MATCH('per month Consensus'!$CE181,'annual Consensus'!$B$4:$B$210,0),MATCH('per month Consensus'!CR$4,'annual Consensus'!$C$3:$AE$3,0)))</f>
        <v>0</v>
      </c>
      <c r="CS181" s="18">
        <f>IF(ISNA(INDEX('annual Consensus'!$C$4:$AE$210,MATCH('per month Consensus'!$CE181,'annual Consensus'!$B$4:$B$210,0),MATCH('per month Consensus'!CS$4,'annual Consensus'!$C$3:$AE$3,0))),"",INDEX('annual Consensus'!$C$4:$AE$210,MATCH('per month Consensus'!$CE181,'annual Consensus'!$B$4:$B$210,0),MATCH('per month Consensus'!CS$4,'annual Consensus'!$C$3:$AE$3,0)))</f>
        <v>0</v>
      </c>
      <c r="CT181" s="18">
        <f>IF(ISNA(INDEX('annual Consensus'!$C$4:$AE$210,MATCH('per month Consensus'!$CE181,'annual Consensus'!$B$4:$B$210,0),MATCH('per month Consensus'!CT$4,'annual Consensus'!$C$3:$AE$3,0))),"",INDEX('annual Consensus'!$C$4:$AE$210,MATCH('per month Consensus'!$CE181,'annual Consensus'!$B$4:$B$210,0),MATCH('per month Consensus'!CT$4,'annual Consensus'!$C$3:$AE$3,0)))</f>
        <v>0</v>
      </c>
      <c r="CU181" s="18">
        <f>IF(ISNA(INDEX('annual Consensus'!$C$4:$AE$210,MATCH('per month Consensus'!$CE181,'annual Consensus'!$B$4:$B$210,0),MATCH('per month Consensus'!CU$4,'annual Consensus'!$C$3:$AE$3,0))),"",INDEX('annual Consensus'!$C$4:$AE$210,MATCH('per month Consensus'!$CE181,'annual Consensus'!$B$4:$B$210,0),MATCH('per month Consensus'!CU$4,'annual Consensus'!$C$3:$AE$3,0)))</f>
        <v>0</v>
      </c>
      <c r="CV181" s="18">
        <f>IF(ISNA(INDEX('annual Consensus'!$C$4:$AE$210,MATCH('per month Consensus'!$CE181,'annual Consensus'!$B$4:$B$210,0),MATCH('per month Consensus'!CV$4,'annual Consensus'!$C$3:$AE$3,0))),"",INDEX('annual Consensus'!$C$4:$AE$210,MATCH('per month Consensus'!$CE181,'annual Consensus'!$B$4:$B$210,0),MATCH('per month Consensus'!CV$4,'annual Consensus'!$C$3:$AE$3,0)))</f>
        <v>0</v>
      </c>
      <c r="CW181" s="18">
        <f>IF(ISNA(INDEX('annual Consensus'!$C$4:$AE$210,MATCH('per month Consensus'!$CE181,'annual Consensus'!$B$4:$B$210,0),MATCH('per month Consensus'!CW$4,'annual Consensus'!$C$3:$AE$3,0))),"",INDEX('annual Consensus'!$C$4:$AE$210,MATCH('per month Consensus'!$CE181,'annual Consensus'!$B$4:$B$210,0),MATCH('per month Consensus'!CW$4,'annual Consensus'!$C$3:$AE$3,0)))</f>
        <v>1.6771236456982599</v>
      </c>
      <c r="CX181" s="18">
        <f>IF(ISNA(INDEX('annual Consensus'!$C$4:$AE$210,MATCH('per month Consensus'!$CE181,'annual Consensus'!$B$4:$B$210,0),MATCH('per month Consensus'!CX$4,'annual Consensus'!$C$3:$AE$3,0))),"",INDEX('annual Consensus'!$C$4:$AE$210,MATCH('per month Consensus'!$CE181,'annual Consensus'!$B$4:$B$210,0),MATCH('per month Consensus'!CX$4,'annual Consensus'!$C$3:$AE$3,0)))</f>
        <v>0</v>
      </c>
      <c r="CY181" s="18">
        <f>IF(ISNA(INDEX('annual Consensus'!$C$4:$AE$210,MATCH('per month Consensus'!$CE181,'annual Consensus'!$B$4:$B$210,0),MATCH('per month Consensus'!CY$4,'annual Consensus'!$C$3:$AE$3,0))),"",INDEX('annual Consensus'!$C$4:$AE$210,MATCH('per month Consensus'!$CE181,'annual Consensus'!$B$4:$B$210,0),MATCH('per month Consensus'!CY$4,'annual Consensus'!$C$3:$AE$3,0)))</f>
        <v>0</v>
      </c>
      <c r="CZ181" s="18">
        <f>IF(ISNA(INDEX('annual Consensus'!$C$4:$AE$210,MATCH('per month Consensus'!$CE181,'annual Consensus'!$B$4:$B$210,0),MATCH('per month Consensus'!CZ$4,'annual Consensus'!$C$3:$AE$3,0))),"",INDEX('annual Consensus'!$C$4:$AE$210,MATCH('per month Consensus'!$CE181,'annual Consensus'!$B$4:$B$210,0),MATCH('per month Consensus'!CZ$4,'annual Consensus'!$C$3:$AE$3,0)))</f>
        <v>0</v>
      </c>
      <c r="DA181" s="18">
        <f>IF(ISNA(INDEX('annual Consensus'!$C$4:$AE$210,MATCH('per month Consensus'!$CE181,'annual Consensus'!$B$4:$B$210,0),MATCH('per month Consensus'!DA$4,'annual Consensus'!$C$3:$AE$3,0))),"",INDEX('annual Consensus'!$C$4:$AE$210,MATCH('per month Consensus'!$CE181,'annual Consensus'!$B$4:$B$210,0),MATCH('per month Consensus'!DA$4,'annual Consensus'!$C$3:$AE$3,0)))</f>
        <v>0</v>
      </c>
      <c r="DB181" s="18">
        <f>IF(ISNA(INDEX('annual Consensus'!$C$4:$AE$210,MATCH('per month Consensus'!$CE181,'annual Consensus'!$B$4:$B$210,0),MATCH('per month Consensus'!DB$4,'annual Consensus'!$C$3:$AE$3,0))),"",INDEX('annual Consensus'!$C$4:$AE$210,MATCH('per month Consensus'!$CE181,'annual Consensus'!$B$4:$B$210,0),MATCH('per month Consensus'!DB$4,'annual Consensus'!$C$3:$AE$3,0)))</f>
        <v>0</v>
      </c>
      <c r="DC181" s="18">
        <f>IF(ISNA(INDEX('annual Consensus'!$C$4:$AE$210,MATCH('per month Consensus'!$CE181,'annual Consensus'!$B$4:$B$210,0),MATCH('per month Consensus'!DC$4,'annual Consensus'!$C$3:$AE$3,0))),"",INDEX('annual Consensus'!$C$4:$AE$210,MATCH('per month Consensus'!$CE181,'annual Consensus'!$B$4:$B$210,0),MATCH('per month Consensus'!DC$4,'annual Consensus'!$C$3:$AE$3,0)))</f>
        <v>0</v>
      </c>
      <c r="DD181" s="18">
        <f>IF(ISNA(INDEX('annual Consensus'!$C$4:$AE$210,MATCH('per month Consensus'!$CE181,'annual Consensus'!$B$4:$B$210,0),MATCH('per month Consensus'!DD$4,'annual Consensus'!$C$3:$AE$3,0))),"",INDEX('annual Consensus'!$C$4:$AE$210,MATCH('per month Consensus'!$CE181,'annual Consensus'!$B$4:$B$210,0),MATCH('per month Consensus'!DD$4,'annual Consensus'!$C$3:$AE$3,0)))</f>
        <v>0</v>
      </c>
      <c r="DE181" s="18">
        <f>IF(ISNA(INDEX('annual Consensus'!$C$4:$AE$210,MATCH('per month Consensus'!$CE181,'annual Consensus'!$B$4:$B$210,0),MATCH('per month Consensus'!DE$4,'annual Consensus'!$C$3:$AE$3,0))),"",INDEX('annual Consensus'!$C$4:$AE$210,MATCH('per month Consensus'!$CE181,'annual Consensus'!$B$4:$B$210,0),MATCH('per month Consensus'!DE$4,'annual Consensus'!$C$3:$AE$3,0)))</f>
        <v>0</v>
      </c>
      <c r="DF181" s="18">
        <f>IF(ISNA(INDEX('annual Consensus'!$C$4:$AE$210,MATCH('per month Consensus'!$CE181,'annual Consensus'!$B$4:$B$210,0),MATCH('per month Consensus'!DF$4,'annual Consensus'!$C$3:$AE$3,0))),"",INDEX('annual Consensus'!$C$4:$AE$210,MATCH('per month Consensus'!$CE181,'annual Consensus'!$B$4:$B$210,0),MATCH('per month Consensus'!DF$4,'annual Consensus'!$C$3:$AE$3,0)))</f>
        <v>0</v>
      </c>
      <c r="DG181" s="18">
        <f>IF(ISNA(INDEX('annual Consensus'!$C$4:$AE$210,MATCH('per month Consensus'!$CE181,'annual Consensus'!$B$4:$B$210,0),MATCH('per month Consensus'!DG$4,'annual Consensus'!$C$3:$AE$3,0))),"",INDEX('annual Consensus'!$C$4:$AE$210,MATCH('per month Consensus'!$CE181,'annual Consensus'!$B$4:$B$210,0),MATCH('per month Consensus'!DG$4,'annual Consensus'!$C$3:$AE$3,0)))</f>
        <v>0</v>
      </c>
      <c r="DH181" s="18">
        <f>IF(ISNA(INDEX('annual Consensus'!$C$4:$AE$210,MATCH('per month Consensus'!$CE181,'annual Consensus'!$B$4:$B$210,0),MATCH('per month Consensus'!DH$4,'annual Consensus'!$C$3:$AE$3,0))),"",INDEX('annual Consensus'!$C$4:$AE$210,MATCH('per month Consensus'!$CE181,'annual Consensus'!$B$4:$B$210,0),MATCH('per month Consensus'!DH$4,'annual Consensus'!$C$3:$AE$3,0)))</f>
        <v>0</v>
      </c>
      <c r="DI181" s="18">
        <f>IF(ISNA(INDEX('annual Consensus'!$C$4:$AE$210,MATCH('per month Consensus'!$CE181,'annual Consensus'!$B$4:$B$210,0),MATCH('per month Consensus'!DI$4,'annual Consensus'!$C$3:$AE$3,0))),"",INDEX('annual Consensus'!$C$4:$AE$210,MATCH('per month Consensus'!$CE181,'annual Consensus'!$B$4:$B$210,0),MATCH('per month Consensus'!DI$4,'annual Consensus'!$C$3:$AE$3,0)))</f>
        <v>0</v>
      </c>
      <c r="DJ181" s="18">
        <f>IF(ISNA(INDEX('annual Consensus'!$C$4:$AE$210,MATCH('per month Consensus'!$CE181,'annual Consensus'!$B$4:$B$210,0),MATCH('per month Consensus'!DJ$4,'annual Consensus'!$C$3:$AE$3,0))),"",INDEX('annual Consensus'!$C$4:$AE$210,MATCH('per month Consensus'!$CE181,'annual Consensus'!$B$4:$B$210,0),MATCH('per month Consensus'!DJ$4,'annual Consensus'!$C$3:$AE$3,0)))</f>
        <v>0</v>
      </c>
      <c r="DK181" s="18">
        <f>IF(ISNA(INDEX('annual Consensus'!$C$4:$AE$210,MATCH('per month Consensus'!$CE181,'annual Consensus'!$B$4:$B$210,0),MATCH('per month Consensus'!DK$4,'annual Consensus'!$C$3:$AE$3,0))),"",INDEX('annual Consensus'!$C$4:$AE$210,MATCH('per month Consensus'!$CE181,'annual Consensus'!$B$4:$B$210,0),MATCH('per month Consensus'!DK$4,'annual Consensus'!$C$3:$AE$3,0)))</f>
        <v>0</v>
      </c>
      <c r="DL181" s="18">
        <f>IF(ISNA(INDEX('annual Consensus'!$C$4:$AE$210,MATCH('per month Consensus'!$CE181,'annual Consensus'!$B$4:$B$210,0),MATCH('per month Consensus'!DL$4,'annual Consensus'!$C$3:$AE$3,0))),"",INDEX('annual Consensus'!$C$4:$AE$210,MATCH('per month Consensus'!$CE181,'annual Consensus'!$B$4:$B$210,0),MATCH('per month Consensus'!DL$4,'annual Consensus'!$C$3:$AE$3,0)))</f>
        <v>0</v>
      </c>
      <c r="DM181" s="18">
        <f>IF(ISNA(INDEX('annual Consensus'!$C$4:$AE$210,MATCH('per month Consensus'!$CE181,'annual Consensus'!$B$4:$B$210,0),MATCH('per month Consensus'!DM$4,'annual Consensus'!$C$3:$AE$3,0))),"",INDEX('annual Consensus'!$C$4:$AE$210,MATCH('per month Consensus'!$CE181,'annual Consensus'!$B$4:$B$210,0),MATCH('per month Consensus'!DM$4,'annual Consensus'!$C$3:$AE$3,0)))</f>
        <v>0</v>
      </c>
      <c r="DN181" s="18">
        <f>IF(ISNA(INDEX('annual Consensus'!$C$4:$AE$210,MATCH('per month Consensus'!$CE181,'annual Consensus'!$B$4:$B$210,0),MATCH('per month Consensus'!DN$4,'annual Consensus'!$C$3:$AE$3,0))),"",INDEX('annual Consensus'!$C$4:$AE$210,MATCH('per month Consensus'!$CE181,'annual Consensus'!$B$4:$B$210,0),MATCH('per month Consensus'!DN$4,'annual Consensus'!$C$3:$AE$3,0)))</f>
        <v>0</v>
      </c>
      <c r="DO181" s="18">
        <f>IF(ISNA(INDEX('annual Consensus'!$C$4:$AE$210,MATCH('per month Consensus'!$CE181,'annual Consensus'!$B$4:$B$210,0),MATCH('per month Consensus'!DO$4,'annual Consensus'!$C$3:$AE$3,0))),"",INDEX('annual Consensus'!$C$4:$AE$210,MATCH('per month Consensus'!$CE181,'annual Consensus'!$B$4:$B$210,0),MATCH('per month Consensus'!DO$4,'annual Consensus'!$C$3:$AE$3,0)))</f>
        <v>0</v>
      </c>
      <c r="DR181" s="18">
        <f t="shared" si="70"/>
        <v>1.74596494922914</v>
      </c>
      <c r="DS181" s="18" t="str">
        <f t="shared" si="71"/>
        <v/>
      </c>
      <c r="DT181" s="18" t="str">
        <f t="shared" si="72"/>
        <v/>
      </c>
      <c r="DU181" s="18" t="str">
        <f t="shared" si="73"/>
        <v/>
      </c>
      <c r="DV181" s="18" t="str">
        <f t="shared" si="74"/>
        <v/>
      </c>
      <c r="DW181" s="18" t="str">
        <f t="shared" si="75"/>
        <v/>
      </c>
      <c r="DX181" s="18" t="str">
        <f t="shared" si="76"/>
        <v/>
      </c>
      <c r="DY181" s="18" t="str">
        <f t="shared" si="77"/>
        <v/>
      </c>
      <c r="DZ181" s="18" t="str">
        <f t="shared" si="78"/>
        <v/>
      </c>
      <c r="EA181" s="18" t="str">
        <f t="shared" si="79"/>
        <v/>
      </c>
      <c r="EB181" s="18">
        <f t="shared" si="80"/>
        <v>1.6771236456982599</v>
      </c>
      <c r="EC181" s="18" t="str">
        <f t="shared" si="81"/>
        <v/>
      </c>
      <c r="ED181" s="18" t="str">
        <f t="shared" si="82"/>
        <v/>
      </c>
      <c r="EE181" s="18" t="str">
        <f t="shared" si="83"/>
        <v/>
      </c>
      <c r="EF181" s="18" t="str">
        <f t="shared" si="84"/>
        <v/>
      </c>
      <c r="EG181" s="18" t="str">
        <f t="shared" si="85"/>
        <v/>
      </c>
      <c r="EH181" s="18" t="str">
        <f t="shared" si="86"/>
        <v/>
      </c>
      <c r="EI181" s="18" t="str">
        <f t="shared" si="87"/>
        <v/>
      </c>
      <c r="EJ181" s="18" t="str">
        <f t="shared" si="88"/>
        <v/>
      </c>
      <c r="EK181" s="18" t="str">
        <f t="shared" si="89"/>
        <v/>
      </c>
      <c r="EL181" s="18" t="str">
        <f t="shared" si="90"/>
        <v/>
      </c>
      <c r="EM181" s="18" t="str">
        <f t="shared" si="91"/>
        <v/>
      </c>
      <c r="EN181" s="18" t="str">
        <f t="shared" si="92"/>
        <v/>
      </c>
      <c r="EO181" s="18" t="str">
        <f t="shared" si="93"/>
        <v/>
      </c>
      <c r="EP181" s="18" t="str">
        <f t="shared" si="94"/>
        <v/>
      </c>
      <c r="EQ181" s="18" t="str">
        <f t="shared" si="95"/>
        <v/>
      </c>
      <c r="ER181" s="18" t="str">
        <f t="shared" si="96"/>
        <v/>
      </c>
      <c r="ES181" s="18" t="str">
        <f t="shared" si="97"/>
        <v/>
      </c>
      <c r="ET181" s="18" t="str">
        <f t="shared" si="98"/>
        <v/>
      </c>
      <c r="EV181" s="86">
        <v>41334</v>
      </c>
      <c r="EW181" s="57" t="str">
        <f>IF(ISNA(VLOOKUP('per month Consensus'!$EV181,'5y averages Consensus'!$AG$9:$AK$36,'per month Consensus'!EW$2,FALSE)),"",VLOOKUP('per month Consensus'!$EV181,'5y averages Consensus'!$AG$9:$AK$36,'per month Consensus'!EW$2,FALSE))</f>
        <v/>
      </c>
      <c r="EX181" s="58" t="str">
        <f>IF(ISNA(VLOOKUP('per month Consensus'!$EV181,'5y averages Consensus'!$AG$9:$AK$36,'per month Consensus'!EX$2,FALSE)),"",VLOOKUP('per month Consensus'!$EV181,'5y averages Consensus'!$AG$9:$AK$36,'per month Consensus'!EX$2,FALSE))</f>
        <v/>
      </c>
      <c r="EY181" s="58" t="str">
        <f>IF(ISNA(VLOOKUP('per month Consensus'!$EV181,'5y averages Consensus'!$AG$9:$AK$36,'per month Consensus'!EY$2,FALSE)),"",VLOOKUP('per month Consensus'!$EV181,'5y averages Consensus'!$AG$9:$AK$36,'per month Consensus'!EY$2,FALSE))</f>
        <v/>
      </c>
      <c r="EZ181" s="59" t="str">
        <f>IF(ISNA(VLOOKUP('per month Consensus'!$EV181,'5y averages Consensus'!$AG$9:$AK$36,'per month Consensus'!EZ$2,FALSE)),"",VLOOKUP('per month Consensus'!$EV181,'5y averages Consensus'!$AG$9:$AK$36,'per month Consensus'!EZ$2,FALSE))</f>
        <v/>
      </c>
      <c r="FB181" s="53" t="str">
        <f t="shared" si="99"/>
        <v/>
      </c>
      <c r="FC181" s="53" t="str">
        <f t="shared" si="100"/>
        <v/>
      </c>
      <c r="FD181" s="53" t="str">
        <f t="shared" si="101"/>
        <v/>
      </c>
      <c r="FE181" s="53" t="str">
        <f t="shared" si="102"/>
        <v/>
      </c>
    </row>
    <row r="182" spans="2:161" x14ac:dyDescent="0.25">
      <c r="B182" s="22">
        <v>37165</v>
      </c>
      <c r="C182" s="18">
        <f>VLOOKUP($B182,'Data Consensus annual'!$BH$9:$BN$215,'per month Consensus'!C$1,FALSE)</f>
        <v>2.7</v>
      </c>
      <c r="D182" s="18">
        <f>VLOOKUP($B182,'Data Consensus annual'!$BH$9:$BN$215,'per month Consensus'!D$1,FALSE)</f>
        <v>1.8</v>
      </c>
      <c r="E182" s="18" t="str">
        <f>VLOOKUP($B182,'Data Consensus annual'!$BH$9:$BN$215,'per month Consensus'!E$1,FALSE)</f>
        <v/>
      </c>
      <c r="F182" s="18" t="str">
        <f>VLOOKUP($B182,'Data Consensus annual'!$BH$9:$BN$215,'per month Consensus'!F$1,FALSE)</f>
        <v/>
      </c>
      <c r="G182" s="18" t="str">
        <f>VLOOKUP($B182,'Data Consensus annual'!$BH$9:$BN$215,'per month Consensus'!G$1,FALSE)</f>
        <v/>
      </c>
      <c r="H182" s="18" t="str">
        <f>VLOOKUP($B182,'Data Consensus annual'!$BH$9:$BN$215,'per month Consensus'!H$1,FALSE)</f>
        <v/>
      </c>
      <c r="I182" s="5"/>
      <c r="J182" s="27"/>
      <c r="K182" s="5"/>
      <c r="L182" s="5"/>
      <c r="M182" s="5"/>
      <c r="N182" s="5"/>
      <c r="CE182" s="14">
        <v>41365</v>
      </c>
      <c r="CF182" s="18" t="str">
        <f>IF(ISNA(VLOOKUP($CE182,'quarters Consensus'!$FV$9:$GC$60,'per month Consensus'!J$1,FALSE)),"",VLOOKUP($CE182,'quarters Consensus'!$FV$9:$GC$60,'per month Consensus'!J$1,FALSE))</f>
        <v/>
      </c>
      <c r="CG182" s="18" t="str">
        <f>IF(ISNA(VLOOKUP($CE182,'quarters Consensus'!$FV$9:$GC$60,'per month Consensus'!K$1,FALSE)),"",VLOOKUP($CE182,'quarters Consensus'!$FV$9:$GC$60,'per month Consensus'!K$1,FALSE))</f>
        <v/>
      </c>
      <c r="CH182" s="18" t="str">
        <f>IF(ISNA(VLOOKUP($CE182,'quarters Consensus'!$FV$9:$GC$60,'per month Consensus'!L$1,FALSE)),"",VLOOKUP($CE182,'quarters Consensus'!$FV$9:$GC$60,'per month Consensus'!L$1,FALSE))</f>
        <v/>
      </c>
      <c r="CI182" s="18" t="str">
        <f>IF(ISNA(VLOOKUP($CE182,'quarters Consensus'!$FV$9:$GC$60,'per month Consensus'!M$1,FALSE)),"",VLOOKUP($CE182,'quarters Consensus'!$FV$9:$GC$60,'per month Consensus'!M$1,FALSE))</f>
        <v/>
      </c>
      <c r="CJ182" s="18" t="str">
        <f>IF(ISNA(VLOOKUP($CE182,'quarters Consensus'!$FV$9:$GC$60,'per month Consensus'!N$1,FALSE)),"",VLOOKUP($CE182,'quarters Consensus'!$FV$9:$GC$60,'per month Consensus'!N$1,FALSE))</f>
        <v/>
      </c>
      <c r="CK182" s="18" t="str">
        <f>IF(ISNA(VLOOKUP($CE182,'quarters Consensus'!$FV$9:$GC$60,'per month Consensus'!O$1,FALSE)),"",VLOOKUP($CE182,'quarters Consensus'!$FV$9:$GC$60,'per month Consensus'!O$1,FALSE))</f>
        <v/>
      </c>
      <c r="CL182" s="18" t="str">
        <f>IF(ISNA(VLOOKUP($CE182,'quarters Consensus'!$FV$9:$GC$60,'per month Consensus'!P$1,FALSE)),"",VLOOKUP($CE182,'quarters Consensus'!$FV$9:$GC$60,'per month Consensus'!P$1,FALSE))</f>
        <v/>
      </c>
      <c r="CM182" s="18">
        <f>IF(ISNA(INDEX('annual Consensus'!$C$4:$AE$210,MATCH('per month Consensus'!$CE182,'annual Consensus'!$B$4:$B$210,0),MATCH('per month Consensus'!CM$4,'annual Consensus'!$C$3:$AE$3,0))),"",INDEX('annual Consensus'!$C$4:$AE$210,MATCH('per month Consensus'!$CE182,'annual Consensus'!$B$4:$B$210,0),MATCH('per month Consensus'!CM$4,'annual Consensus'!$C$3:$AE$3,0)))</f>
        <v>1.6833883211263641</v>
      </c>
      <c r="CN182" s="18">
        <f>IF(ISNA(INDEX('annual Consensus'!$C$4:$AE$210,MATCH('per month Consensus'!$CE182,'annual Consensus'!$B$4:$B$210,0),MATCH('per month Consensus'!CN$4,'annual Consensus'!$C$3:$AE$3,0))),"",INDEX('annual Consensus'!$C$4:$AE$210,MATCH('per month Consensus'!$CE182,'annual Consensus'!$B$4:$B$210,0),MATCH('per month Consensus'!CN$4,'annual Consensus'!$C$3:$AE$3,0)))</f>
        <v>0</v>
      </c>
      <c r="CO182" s="18">
        <f>IF(ISNA(INDEX('annual Consensus'!$C$4:$AE$210,MATCH('per month Consensus'!$CE182,'annual Consensus'!$B$4:$B$210,0),MATCH('per month Consensus'!CO$4,'annual Consensus'!$C$3:$AE$3,0))),"",INDEX('annual Consensus'!$C$4:$AE$210,MATCH('per month Consensus'!$CE182,'annual Consensus'!$B$4:$B$210,0),MATCH('per month Consensus'!CO$4,'annual Consensus'!$C$3:$AE$3,0)))</f>
        <v>0</v>
      </c>
      <c r="CP182" s="18">
        <f>IF(ISNA(INDEX('annual Consensus'!$C$4:$AE$210,MATCH('per month Consensus'!$CE182,'annual Consensus'!$B$4:$B$210,0),MATCH('per month Consensus'!CP$4,'annual Consensus'!$C$3:$AE$3,0))),"",INDEX('annual Consensus'!$C$4:$AE$210,MATCH('per month Consensus'!$CE182,'annual Consensus'!$B$4:$B$210,0),MATCH('per month Consensus'!CP$4,'annual Consensus'!$C$3:$AE$3,0)))</f>
        <v>0</v>
      </c>
      <c r="CQ182" s="18">
        <f>IF(ISNA(INDEX('annual Consensus'!$C$4:$AE$210,MATCH('per month Consensus'!$CE182,'annual Consensus'!$B$4:$B$210,0),MATCH('per month Consensus'!CQ$4,'annual Consensus'!$C$3:$AE$3,0))),"",INDEX('annual Consensus'!$C$4:$AE$210,MATCH('per month Consensus'!$CE182,'annual Consensus'!$B$4:$B$210,0),MATCH('per month Consensus'!CQ$4,'annual Consensus'!$C$3:$AE$3,0)))</f>
        <v>0</v>
      </c>
      <c r="CR182" s="18">
        <f>IF(ISNA(INDEX('annual Consensus'!$C$4:$AE$210,MATCH('per month Consensus'!$CE182,'annual Consensus'!$B$4:$B$210,0),MATCH('per month Consensus'!CR$4,'annual Consensus'!$C$3:$AE$3,0))),"",INDEX('annual Consensus'!$C$4:$AE$210,MATCH('per month Consensus'!$CE182,'annual Consensus'!$B$4:$B$210,0),MATCH('per month Consensus'!CR$4,'annual Consensus'!$C$3:$AE$3,0)))</f>
        <v>0</v>
      </c>
      <c r="CS182" s="18">
        <f>IF(ISNA(INDEX('annual Consensus'!$C$4:$AE$210,MATCH('per month Consensus'!$CE182,'annual Consensus'!$B$4:$B$210,0),MATCH('per month Consensus'!CS$4,'annual Consensus'!$C$3:$AE$3,0))),"",INDEX('annual Consensus'!$C$4:$AE$210,MATCH('per month Consensus'!$CE182,'annual Consensus'!$B$4:$B$210,0),MATCH('per month Consensus'!CS$4,'annual Consensus'!$C$3:$AE$3,0)))</f>
        <v>0</v>
      </c>
      <c r="CT182" s="18">
        <f>IF(ISNA(INDEX('annual Consensus'!$C$4:$AE$210,MATCH('per month Consensus'!$CE182,'annual Consensus'!$B$4:$B$210,0),MATCH('per month Consensus'!CT$4,'annual Consensus'!$C$3:$AE$3,0))),"",INDEX('annual Consensus'!$C$4:$AE$210,MATCH('per month Consensus'!$CE182,'annual Consensus'!$B$4:$B$210,0),MATCH('per month Consensus'!CT$4,'annual Consensus'!$C$3:$AE$3,0)))</f>
        <v>0</v>
      </c>
      <c r="CU182" s="18">
        <f>IF(ISNA(INDEX('annual Consensus'!$C$4:$AE$210,MATCH('per month Consensus'!$CE182,'annual Consensus'!$B$4:$B$210,0),MATCH('per month Consensus'!CU$4,'annual Consensus'!$C$3:$AE$3,0))),"",INDEX('annual Consensus'!$C$4:$AE$210,MATCH('per month Consensus'!$CE182,'annual Consensus'!$B$4:$B$210,0),MATCH('per month Consensus'!CU$4,'annual Consensus'!$C$3:$AE$3,0)))</f>
        <v>0</v>
      </c>
      <c r="CV182" s="18">
        <f>IF(ISNA(INDEX('annual Consensus'!$C$4:$AE$210,MATCH('per month Consensus'!$CE182,'annual Consensus'!$B$4:$B$210,0),MATCH('per month Consensus'!CV$4,'annual Consensus'!$C$3:$AE$3,0))),"",INDEX('annual Consensus'!$C$4:$AE$210,MATCH('per month Consensus'!$CE182,'annual Consensus'!$B$4:$B$210,0),MATCH('per month Consensus'!CV$4,'annual Consensus'!$C$3:$AE$3,0)))</f>
        <v>1.6452262910766171</v>
      </c>
      <c r="CW182" s="18">
        <f>IF(ISNA(INDEX('annual Consensus'!$C$4:$AE$210,MATCH('per month Consensus'!$CE182,'annual Consensus'!$B$4:$B$210,0),MATCH('per month Consensus'!CW$4,'annual Consensus'!$C$3:$AE$3,0))),"",INDEX('annual Consensus'!$C$4:$AE$210,MATCH('per month Consensus'!$CE182,'annual Consensus'!$B$4:$B$210,0),MATCH('per month Consensus'!CW$4,'annual Consensus'!$C$3:$AE$3,0)))</f>
        <v>0</v>
      </c>
      <c r="CX182" s="18">
        <f>IF(ISNA(INDEX('annual Consensus'!$C$4:$AE$210,MATCH('per month Consensus'!$CE182,'annual Consensus'!$B$4:$B$210,0),MATCH('per month Consensus'!CX$4,'annual Consensus'!$C$3:$AE$3,0))),"",INDEX('annual Consensus'!$C$4:$AE$210,MATCH('per month Consensus'!$CE182,'annual Consensus'!$B$4:$B$210,0),MATCH('per month Consensus'!CX$4,'annual Consensus'!$C$3:$AE$3,0)))</f>
        <v>0</v>
      </c>
      <c r="CY182" s="18">
        <f>IF(ISNA(INDEX('annual Consensus'!$C$4:$AE$210,MATCH('per month Consensus'!$CE182,'annual Consensus'!$B$4:$B$210,0),MATCH('per month Consensus'!CY$4,'annual Consensus'!$C$3:$AE$3,0))),"",INDEX('annual Consensus'!$C$4:$AE$210,MATCH('per month Consensus'!$CE182,'annual Consensus'!$B$4:$B$210,0),MATCH('per month Consensus'!CY$4,'annual Consensus'!$C$3:$AE$3,0)))</f>
        <v>0</v>
      </c>
      <c r="CZ182" s="18">
        <f>IF(ISNA(INDEX('annual Consensus'!$C$4:$AE$210,MATCH('per month Consensus'!$CE182,'annual Consensus'!$B$4:$B$210,0),MATCH('per month Consensus'!CZ$4,'annual Consensus'!$C$3:$AE$3,0))),"",INDEX('annual Consensus'!$C$4:$AE$210,MATCH('per month Consensus'!$CE182,'annual Consensus'!$B$4:$B$210,0),MATCH('per month Consensus'!CZ$4,'annual Consensus'!$C$3:$AE$3,0)))</f>
        <v>0</v>
      </c>
      <c r="DA182" s="18">
        <f>IF(ISNA(INDEX('annual Consensus'!$C$4:$AE$210,MATCH('per month Consensus'!$CE182,'annual Consensus'!$B$4:$B$210,0),MATCH('per month Consensus'!DA$4,'annual Consensus'!$C$3:$AE$3,0))),"",INDEX('annual Consensus'!$C$4:$AE$210,MATCH('per month Consensus'!$CE182,'annual Consensus'!$B$4:$B$210,0),MATCH('per month Consensus'!DA$4,'annual Consensus'!$C$3:$AE$3,0)))</f>
        <v>0</v>
      </c>
      <c r="DB182" s="18">
        <f>IF(ISNA(INDEX('annual Consensus'!$C$4:$AE$210,MATCH('per month Consensus'!$CE182,'annual Consensus'!$B$4:$B$210,0),MATCH('per month Consensus'!DB$4,'annual Consensus'!$C$3:$AE$3,0))),"",INDEX('annual Consensus'!$C$4:$AE$210,MATCH('per month Consensus'!$CE182,'annual Consensus'!$B$4:$B$210,0),MATCH('per month Consensus'!DB$4,'annual Consensus'!$C$3:$AE$3,0)))</f>
        <v>1.7551728579704871</v>
      </c>
      <c r="DC182" s="18">
        <f>IF(ISNA(INDEX('annual Consensus'!$C$4:$AE$210,MATCH('per month Consensus'!$CE182,'annual Consensus'!$B$4:$B$210,0),MATCH('per month Consensus'!DC$4,'annual Consensus'!$C$3:$AE$3,0))),"",INDEX('annual Consensus'!$C$4:$AE$210,MATCH('per month Consensus'!$CE182,'annual Consensus'!$B$4:$B$210,0),MATCH('per month Consensus'!DC$4,'annual Consensus'!$C$3:$AE$3,0)))</f>
        <v>0</v>
      </c>
      <c r="DD182" s="18">
        <f>IF(ISNA(INDEX('annual Consensus'!$C$4:$AE$210,MATCH('per month Consensus'!$CE182,'annual Consensus'!$B$4:$B$210,0),MATCH('per month Consensus'!DD$4,'annual Consensus'!$C$3:$AE$3,0))),"",INDEX('annual Consensus'!$C$4:$AE$210,MATCH('per month Consensus'!$CE182,'annual Consensus'!$B$4:$B$210,0),MATCH('per month Consensus'!DD$4,'annual Consensus'!$C$3:$AE$3,0)))</f>
        <v>0</v>
      </c>
      <c r="DE182" s="18">
        <f>IF(ISNA(INDEX('annual Consensus'!$C$4:$AE$210,MATCH('per month Consensus'!$CE182,'annual Consensus'!$B$4:$B$210,0),MATCH('per month Consensus'!DE$4,'annual Consensus'!$C$3:$AE$3,0))),"",INDEX('annual Consensus'!$C$4:$AE$210,MATCH('per month Consensus'!$CE182,'annual Consensus'!$B$4:$B$210,0),MATCH('per month Consensus'!DE$4,'annual Consensus'!$C$3:$AE$3,0)))</f>
        <v>0</v>
      </c>
      <c r="DF182" s="18">
        <f>IF(ISNA(INDEX('annual Consensus'!$C$4:$AE$210,MATCH('per month Consensus'!$CE182,'annual Consensus'!$B$4:$B$210,0),MATCH('per month Consensus'!DF$4,'annual Consensus'!$C$3:$AE$3,0))),"",INDEX('annual Consensus'!$C$4:$AE$210,MATCH('per month Consensus'!$CE182,'annual Consensus'!$B$4:$B$210,0),MATCH('per month Consensus'!DF$4,'annual Consensus'!$C$3:$AE$3,0)))</f>
        <v>1.877555748601444</v>
      </c>
      <c r="DG182" s="18">
        <f>IF(ISNA(INDEX('annual Consensus'!$C$4:$AE$210,MATCH('per month Consensus'!$CE182,'annual Consensus'!$B$4:$B$210,0),MATCH('per month Consensus'!DG$4,'annual Consensus'!$C$3:$AE$3,0))),"",INDEX('annual Consensus'!$C$4:$AE$210,MATCH('per month Consensus'!$CE182,'annual Consensus'!$B$4:$B$210,0),MATCH('per month Consensus'!DG$4,'annual Consensus'!$C$3:$AE$3,0)))</f>
        <v>0</v>
      </c>
      <c r="DH182" s="18">
        <f>IF(ISNA(INDEX('annual Consensus'!$C$4:$AE$210,MATCH('per month Consensus'!$CE182,'annual Consensus'!$B$4:$B$210,0),MATCH('per month Consensus'!DH$4,'annual Consensus'!$C$3:$AE$3,0))),"",INDEX('annual Consensus'!$C$4:$AE$210,MATCH('per month Consensus'!$CE182,'annual Consensus'!$B$4:$B$210,0),MATCH('per month Consensus'!DH$4,'annual Consensus'!$C$3:$AE$3,0)))</f>
        <v>0</v>
      </c>
      <c r="DI182" s="18">
        <f>IF(ISNA(INDEX('annual Consensus'!$C$4:$AE$210,MATCH('per month Consensus'!$CE182,'annual Consensus'!$B$4:$B$210,0),MATCH('per month Consensus'!DI$4,'annual Consensus'!$C$3:$AE$3,0))),"",INDEX('annual Consensus'!$C$4:$AE$210,MATCH('per month Consensus'!$CE182,'annual Consensus'!$B$4:$B$210,0),MATCH('per month Consensus'!DI$4,'annual Consensus'!$C$3:$AE$3,0)))</f>
        <v>0</v>
      </c>
      <c r="DJ182" s="18">
        <f>IF(ISNA(INDEX('annual Consensus'!$C$4:$AE$210,MATCH('per month Consensus'!$CE182,'annual Consensus'!$B$4:$B$210,0),MATCH('per month Consensus'!DJ$4,'annual Consensus'!$C$3:$AE$3,0))),"",INDEX('annual Consensus'!$C$4:$AE$210,MATCH('per month Consensus'!$CE182,'annual Consensus'!$B$4:$B$210,0),MATCH('per month Consensus'!DJ$4,'annual Consensus'!$C$3:$AE$3,0)))</f>
        <v>1.931857473703529</v>
      </c>
      <c r="DK182" s="18">
        <f>IF(ISNA(INDEX('annual Consensus'!$C$4:$AE$210,MATCH('per month Consensus'!$CE182,'annual Consensus'!$B$4:$B$210,0),MATCH('per month Consensus'!DK$4,'annual Consensus'!$C$3:$AE$3,0))),"",INDEX('annual Consensus'!$C$4:$AE$210,MATCH('per month Consensus'!$CE182,'annual Consensus'!$B$4:$B$210,0),MATCH('per month Consensus'!DK$4,'annual Consensus'!$C$3:$AE$3,0)))</f>
        <v>0</v>
      </c>
      <c r="DL182" s="18">
        <f>IF(ISNA(INDEX('annual Consensus'!$C$4:$AE$210,MATCH('per month Consensus'!$CE182,'annual Consensus'!$B$4:$B$210,0),MATCH('per month Consensus'!DL$4,'annual Consensus'!$C$3:$AE$3,0))),"",INDEX('annual Consensus'!$C$4:$AE$210,MATCH('per month Consensus'!$CE182,'annual Consensus'!$B$4:$B$210,0),MATCH('per month Consensus'!DL$4,'annual Consensus'!$C$3:$AE$3,0)))</f>
        <v>0</v>
      </c>
      <c r="DM182" s="18">
        <f>IF(ISNA(INDEX('annual Consensus'!$C$4:$AE$210,MATCH('per month Consensus'!$CE182,'annual Consensus'!$B$4:$B$210,0),MATCH('per month Consensus'!DM$4,'annual Consensus'!$C$3:$AE$3,0))),"",INDEX('annual Consensus'!$C$4:$AE$210,MATCH('per month Consensus'!$CE182,'annual Consensus'!$B$4:$B$210,0),MATCH('per month Consensus'!DM$4,'annual Consensus'!$C$3:$AE$3,0)))</f>
        <v>0</v>
      </c>
      <c r="DN182" s="18">
        <f>IF(ISNA(INDEX('annual Consensus'!$C$4:$AE$210,MATCH('per month Consensus'!$CE182,'annual Consensus'!$B$4:$B$210,0),MATCH('per month Consensus'!DN$4,'annual Consensus'!$C$3:$AE$3,0))),"",INDEX('annual Consensus'!$C$4:$AE$210,MATCH('per month Consensus'!$CE182,'annual Consensus'!$B$4:$B$210,0),MATCH('per month Consensus'!DN$4,'annual Consensus'!$C$3:$AE$3,0)))</f>
        <v>2.0270185912573608</v>
      </c>
      <c r="DO182" s="18">
        <f>IF(ISNA(INDEX('annual Consensus'!$C$4:$AE$210,MATCH('per month Consensus'!$CE182,'annual Consensus'!$B$4:$B$210,0),MATCH('per month Consensus'!DO$4,'annual Consensus'!$C$3:$AE$3,0))),"",INDEX('annual Consensus'!$C$4:$AE$210,MATCH('per month Consensus'!$CE182,'annual Consensus'!$B$4:$B$210,0),MATCH('per month Consensus'!DO$4,'annual Consensus'!$C$3:$AE$3,0)))</f>
        <v>0</v>
      </c>
      <c r="DR182" s="18">
        <f t="shared" si="70"/>
        <v>1.6833883211263641</v>
      </c>
      <c r="DS182" s="18" t="str">
        <f t="shared" si="71"/>
        <v/>
      </c>
      <c r="DT182" s="18" t="str">
        <f t="shared" si="72"/>
        <v/>
      </c>
      <c r="DU182" s="18" t="str">
        <f t="shared" si="73"/>
        <v/>
      </c>
      <c r="DV182" s="18" t="str">
        <f t="shared" si="74"/>
        <v/>
      </c>
      <c r="DW182" s="18" t="str">
        <f t="shared" si="75"/>
        <v/>
      </c>
      <c r="DX182" s="18" t="str">
        <f t="shared" si="76"/>
        <v/>
      </c>
      <c r="DY182" s="18" t="str">
        <f t="shared" si="77"/>
        <v/>
      </c>
      <c r="DZ182" s="18" t="str">
        <f t="shared" si="78"/>
        <v/>
      </c>
      <c r="EA182" s="18">
        <f t="shared" si="79"/>
        <v>1.6452262910766171</v>
      </c>
      <c r="EB182" s="18" t="str">
        <f t="shared" si="80"/>
        <v/>
      </c>
      <c r="EC182" s="18" t="str">
        <f t="shared" si="81"/>
        <v/>
      </c>
      <c r="ED182" s="18" t="str">
        <f t="shared" si="82"/>
        <v/>
      </c>
      <c r="EE182" s="18" t="str">
        <f t="shared" si="83"/>
        <v/>
      </c>
      <c r="EF182" s="18" t="str">
        <f t="shared" si="84"/>
        <v/>
      </c>
      <c r="EG182" s="18">
        <f t="shared" si="85"/>
        <v>1.7551728579704871</v>
      </c>
      <c r="EH182" s="18" t="str">
        <f t="shared" si="86"/>
        <v/>
      </c>
      <c r="EI182" s="18" t="str">
        <f t="shared" si="87"/>
        <v/>
      </c>
      <c r="EJ182" s="18" t="str">
        <f t="shared" si="88"/>
        <v/>
      </c>
      <c r="EK182" s="18">
        <f t="shared" si="89"/>
        <v>1.877555748601444</v>
      </c>
      <c r="EL182" s="18" t="str">
        <f t="shared" si="90"/>
        <v/>
      </c>
      <c r="EM182" s="18" t="str">
        <f t="shared" si="91"/>
        <v/>
      </c>
      <c r="EN182" s="18" t="str">
        <f t="shared" si="92"/>
        <v/>
      </c>
      <c r="EO182" s="18">
        <f t="shared" si="93"/>
        <v>1.931857473703529</v>
      </c>
      <c r="EP182" s="18" t="str">
        <f t="shared" si="94"/>
        <v/>
      </c>
      <c r="EQ182" s="18" t="str">
        <f t="shared" si="95"/>
        <v/>
      </c>
      <c r="ER182" s="18" t="str">
        <f t="shared" si="96"/>
        <v/>
      </c>
      <c r="ES182" s="18">
        <f t="shared" si="97"/>
        <v>2.0270185912573608</v>
      </c>
      <c r="ET182" s="18" t="str">
        <f t="shared" si="98"/>
        <v/>
      </c>
      <c r="EV182" s="86">
        <v>41365</v>
      </c>
      <c r="EW182" s="57">
        <f>IF(ISNA(VLOOKUP('per month Consensus'!$EV182,'5y averages Consensus'!$AG$9:$AK$36,'per month Consensus'!EW$2,FALSE)),"",VLOOKUP('per month Consensus'!$EV182,'5y averages Consensus'!$AG$9:$AK$36,'per month Consensus'!EW$2,FALSE))</f>
        <v>0</v>
      </c>
      <c r="EX182" s="58">
        <f>IF(ISNA(VLOOKUP('per month Consensus'!$EV182,'5y averages Consensus'!$AG$9:$AK$36,'per month Consensus'!EX$2,FALSE)),"",VLOOKUP('per month Consensus'!$EV182,'5y averages Consensus'!$AG$9:$AK$36,'per month Consensus'!EX$2,FALSE))</f>
        <v>0</v>
      </c>
      <c r="EY182" s="58">
        <f>IF(ISNA(VLOOKUP('per month Consensus'!$EV182,'5y averages Consensus'!$AG$9:$AK$36,'per month Consensus'!EY$2,FALSE)),"",VLOOKUP('per month Consensus'!$EV182,'5y averages Consensus'!$AG$9:$AK$36,'per month Consensus'!EY$2,FALSE))</f>
        <v>0</v>
      </c>
      <c r="EZ182" s="49">
        <f>IF(ISNA(VLOOKUP('per month Consensus'!$EV182,'5y averages Consensus'!$AG$9:$AK$36,'per month Consensus'!EZ$2,FALSE)),"",VLOOKUP('per month Consensus'!$EV182,'5y averages Consensus'!$AG$9:$AK$36,'per month Consensus'!EZ$2,FALSE))</f>
        <v>1.99211021063851</v>
      </c>
      <c r="FB182" s="53" t="str">
        <f t="shared" si="99"/>
        <v/>
      </c>
      <c r="FC182" s="53" t="str">
        <f t="shared" si="100"/>
        <v/>
      </c>
      <c r="FD182" s="53" t="str">
        <f t="shared" si="101"/>
        <v/>
      </c>
      <c r="FE182" s="18">
        <f t="shared" si="102"/>
        <v>1.99211021063851</v>
      </c>
    </row>
    <row r="183" spans="2:161" x14ac:dyDescent="0.25">
      <c r="B183" s="22">
        <v>37530</v>
      </c>
      <c r="C183" s="18">
        <f>VLOOKUP($B183,'Data Consensus annual'!$BH$9:$BN$215,'per month Consensus'!C$1,FALSE)</f>
        <v>2.2000000000000002</v>
      </c>
      <c r="D183" s="18">
        <f>VLOOKUP($B183,'Data Consensus annual'!$BH$9:$BN$215,'per month Consensus'!D$1,FALSE)</f>
        <v>1.9</v>
      </c>
      <c r="E183" s="18" t="str">
        <f>VLOOKUP($B183,'Data Consensus annual'!$BH$9:$BN$215,'per month Consensus'!E$1,FALSE)</f>
        <v/>
      </c>
      <c r="F183" s="18" t="str">
        <f>VLOOKUP($B183,'Data Consensus annual'!$BH$9:$BN$215,'per month Consensus'!F$1,FALSE)</f>
        <v/>
      </c>
      <c r="G183" s="18" t="str">
        <f>VLOOKUP($B183,'Data Consensus annual'!$BH$9:$BN$215,'per month Consensus'!G$1,FALSE)</f>
        <v/>
      </c>
      <c r="H183" s="18" t="str">
        <f>VLOOKUP($B183,'Data Consensus annual'!$BH$9:$BN$215,'per month Consensus'!H$1,FALSE)</f>
        <v/>
      </c>
      <c r="I183" s="5"/>
      <c r="J183" s="27"/>
      <c r="K183" s="5"/>
      <c r="L183" s="5"/>
      <c r="M183" s="5"/>
      <c r="N183" s="5"/>
      <c r="CE183" s="14">
        <v>41395</v>
      </c>
      <c r="CF183" s="18" t="str">
        <f>IF(ISNA(VLOOKUP($CE183,'quarters Consensus'!$FV$9:$GC$60,'per month Consensus'!J$1,FALSE)),"",VLOOKUP($CE183,'quarters Consensus'!$FV$9:$GC$60,'per month Consensus'!J$1,FALSE))</f>
        <v/>
      </c>
      <c r="CG183" s="18" t="str">
        <f>IF(ISNA(VLOOKUP($CE183,'quarters Consensus'!$FV$9:$GC$60,'per month Consensus'!K$1,FALSE)),"",VLOOKUP($CE183,'quarters Consensus'!$FV$9:$GC$60,'per month Consensus'!K$1,FALSE))</f>
        <v/>
      </c>
      <c r="CH183" s="18" t="str">
        <f>IF(ISNA(VLOOKUP($CE183,'quarters Consensus'!$FV$9:$GC$60,'per month Consensus'!L$1,FALSE)),"",VLOOKUP($CE183,'quarters Consensus'!$FV$9:$GC$60,'per month Consensus'!L$1,FALSE))</f>
        <v/>
      </c>
      <c r="CI183" s="18" t="str">
        <f>IF(ISNA(VLOOKUP($CE183,'quarters Consensus'!$FV$9:$GC$60,'per month Consensus'!M$1,FALSE)),"",VLOOKUP($CE183,'quarters Consensus'!$FV$9:$GC$60,'per month Consensus'!M$1,FALSE))</f>
        <v/>
      </c>
      <c r="CJ183" s="18" t="str">
        <f>IF(ISNA(VLOOKUP($CE183,'quarters Consensus'!$FV$9:$GC$60,'per month Consensus'!N$1,FALSE)),"",VLOOKUP($CE183,'quarters Consensus'!$FV$9:$GC$60,'per month Consensus'!N$1,FALSE))</f>
        <v/>
      </c>
      <c r="CK183" s="18" t="str">
        <f>IF(ISNA(VLOOKUP($CE183,'quarters Consensus'!$FV$9:$GC$60,'per month Consensus'!O$1,FALSE)),"",VLOOKUP($CE183,'quarters Consensus'!$FV$9:$GC$60,'per month Consensus'!O$1,FALSE))</f>
        <v/>
      </c>
      <c r="CL183" s="18" t="str">
        <f>IF(ISNA(VLOOKUP($CE183,'quarters Consensus'!$FV$9:$GC$60,'per month Consensus'!P$1,FALSE)),"",VLOOKUP($CE183,'quarters Consensus'!$FV$9:$GC$60,'per month Consensus'!P$1,FALSE))</f>
        <v/>
      </c>
      <c r="CM183" s="18">
        <f>IF(ISNA(INDEX('annual Consensus'!$C$4:$AE$210,MATCH('per month Consensus'!$CE183,'annual Consensus'!$B$4:$B$210,0),MATCH('per month Consensus'!CM$4,'annual Consensus'!$C$3:$AE$3,0))),"",INDEX('annual Consensus'!$C$4:$AE$210,MATCH('per month Consensus'!$CE183,'annual Consensus'!$B$4:$B$210,0),MATCH('per month Consensus'!CM$4,'annual Consensus'!$C$3:$AE$3,0)))</f>
        <v>1.5700392195416737</v>
      </c>
      <c r="CN183" s="18">
        <f>IF(ISNA(INDEX('annual Consensus'!$C$4:$AE$210,MATCH('per month Consensus'!$CE183,'annual Consensus'!$B$4:$B$210,0),MATCH('per month Consensus'!CN$4,'annual Consensus'!$C$3:$AE$3,0))),"",INDEX('annual Consensus'!$C$4:$AE$210,MATCH('per month Consensus'!$CE183,'annual Consensus'!$B$4:$B$210,0),MATCH('per month Consensus'!CN$4,'annual Consensus'!$C$3:$AE$3,0)))</f>
        <v>0</v>
      </c>
      <c r="CO183" s="18">
        <f>IF(ISNA(INDEX('annual Consensus'!$C$4:$AE$210,MATCH('per month Consensus'!$CE183,'annual Consensus'!$B$4:$B$210,0),MATCH('per month Consensus'!CO$4,'annual Consensus'!$C$3:$AE$3,0))),"",INDEX('annual Consensus'!$C$4:$AE$210,MATCH('per month Consensus'!$CE183,'annual Consensus'!$B$4:$B$210,0),MATCH('per month Consensus'!CO$4,'annual Consensus'!$C$3:$AE$3,0)))</f>
        <v>0</v>
      </c>
      <c r="CP183" s="18">
        <f>IF(ISNA(INDEX('annual Consensus'!$C$4:$AE$210,MATCH('per month Consensus'!$CE183,'annual Consensus'!$B$4:$B$210,0),MATCH('per month Consensus'!CP$4,'annual Consensus'!$C$3:$AE$3,0))),"",INDEX('annual Consensus'!$C$4:$AE$210,MATCH('per month Consensus'!$CE183,'annual Consensus'!$B$4:$B$210,0),MATCH('per month Consensus'!CP$4,'annual Consensus'!$C$3:$AE$3,0)))</f>
        <v>0</v>
      </c>
      <c r="CQ183" s="18">
        <f>IF(ISNA(INDEX('annual Consensus'!$C$4:$AE$210,MATCH('per month Consensus'!$CE183,'annual Consensus'!$B$4:$B$210,0),MATCH('per month Consensus'!CQ$4,'annual Consensus'!$C$3:$AE$3,0))),"",INDEX('annual Consensus'!$C$4:$AE$210,MATCH('per month Consensus'!$CE183,'annual Consensus'!$B$4:$B$210,0),MATCH('per month Consensus'!CQ$4,'annual Consensus'!$C$3:$AE$3,0)))</f>
        <v>0</v>
      </c>
      <c r="CR183" s="18">
        <f>IF(ISNA(INDEX('annual Consensus'!$C$4:$AE$210,MATCH('per month Consensus'!$CE183,'annual Consensus'!$B$4:$B$210,0),MATCH('per month Consensus'!CR$4,'annual Consensus'!$C$3:$AE$3,0))),"",INDEX('annual Consensus'!$C$4:$AE$210,MATCH('per month Consensus'!$CE183,'annual Consensus'!$B$4:$B$210,0),MATCH('per month Consensus'!CR$4,'annual Consensus'!$C$3:$AE$3,0)))</f>
        <v>0</v>
      </c>
      <c r="CS183" s="18">
        <f>IF(ISNA(INDEX('annual Consensus'!$C$4:$AE$210,MATCH('per month Consensus'!$CE183,'annual Consensus'!$B$4:$B$210,0),MATCH('per month Consensus'!CS$4,'annual Consensus'!$C$3:$AE$3,0))),"",INDEX('annual Consensus'!$C$4:$AE$210,MATCH('per month Consensus'!$CE183,'annual Consensus'!$B$4:$B$210,0),MATCH('per month Consensus'!CS$4,'annual Consensus'!$C$3:$AE$3,0)))</f>
        <v>0</v>
      </c>
      <c r="CT183" s="18">
        <f>IF(ISNA(INDEX('annual Consensus'!$C$4:$AE$210,MATCH('per month Consensus'!$CE183,'annual Consensus'!$B$4:$B$210,0),MATCH('per month Consensus'!CT$4,'annual Consensus'!$C$3:$AE$3,0))),"",INDEX('annual Consensus'!$C$4:$AE$210,MATCH('per month Consensus'!$CE183,'annual Consensus'!$B$4:$B$210,0),MATCH('per month Consensus'!CT$4,'annual Consensus'!$C$3:$AE$3,0)))</f>
        <v>0</v>
      </c>
      <c r="CU183" s="18">
        <f>IF(ISNA(INDEX('annual Consensus'!$C$4:$AE$210,MATCH('per month Consensus'!$CE183,'annual Consensus'!$B$4:$B$210,0),MATCH('per month Consensus'!CU$4,'annual Consensus'!$C$3:$AE$3,0))),"",INDEX('annual Consensus'!$C$4:$AE$210,MATCH('per month Consensus'!$CE183,'annual Consensus'!$B$4:$B$210,0),MATCH('per month Consensus'!CU$4,'annual Consensus'!$C$3:$AE$3,0)))</f>
        <v>1.5586752343353909</v>
      </c>
      <c r="CV183" s="18">
        <f>IF(ISNA(INDEX('annual Consensus'!$C$4:$AE$210,MATCH('per month Consensus'!$CE183,'annual Consensus'!$B$4:$B$210,0),MATCH('per month Consensus'!CV$4,'annual Consensus'!$C$3:$AE$3,0))),"",INDEX('annual Consensus'!$C$4:$AE$210,MATCH('per month Consensus'!$CE183,'annual Consensus'!$B$4:$B$210,0),MATCH('per month Consensus'!CV$4,'annual Consensus'!$C$3:$AE$3,0)))</f>
        <v>0</v>
      </c>
      <c r="CW183" s="18">
        <f>IF(ISNA(INDEX('annual Consensus'!$C$4:$AE$210,MATCH('per month Consensus'!$CE183,'annual Consensus'!$B$4:$B$210,0),MATCH('per month Consensus'!CW$4,'annual Consensus'!$C$3:$AE$3,0))),"",INDEX('annual Consensus'!$C$4:$AE$210,MATCH('per month Consensus'!$CE183,'annual Consensus'!$B$4:$B$210,0),MATCH('per month Consensus'!CW$4,'annual Consensus'!$C$3:$AE$3,0)))</f>
        <v>0</v>
      </c>
      <c r="CX183" s="18">
        <f>IF(ISNA(INDEX('annual Consensus'!$C$4:$AE$210,MATCH('per month Consensus'!$CE183,'annual Consensus'!$B$4:$B$210,0),MATCH('per month Consensus'!CX$4,'annual Consensus'!$C$3:$AE$3,0))),"",INDEX('annual Consensus'!$C$4:$AE$210,MATCH('per month Consensus'!$CE183,'annual Consensus'!$B$4:$B$210,0),MATCH('per month Consensus'!CX$4,'annual Consensus'!$C$3:$AE$3,0)))</f>
        <v>0</v>
      </c>
      <c r="CY183" s="18">
        <f>IF(ISNA(INDEX('annual Consensus'!$C$4:$AE$210,MATCH('per month Consensus'!$CE183,'annual Consensus'!$B$4:$B$210,0),MATCH('per month Consensus'!CY$4,'annual Consensus'!$C$3:$AE$3,0))),"",INDEX('annual Consensus'!$C$4:$AE$210,MATCH('per month Consensus'!$CE183,'annual Consensus'!$B$4:$B$210,0),MATCH('per month Consensus'!CY$4,'annual Consensus'!$C$3:$AE$3,0)))</f>
        <v>0</v>
      </c>
      <c r="CZ183" s="18">
        <f>IF(ISNA(INDEX('annual Consensus'!$C$4:$AE$210,MATCH('per month Consensus'!$CE183,'annual Consensus'!$B$4:$B$210,0),MATCH('per month Consensus'!CZ$4,'annual Consensus'!$C$3:$AE$3,0))),"",INDEX('annual Consensus'!$C$4:$AE$210,MATCH('per month Consensus'!$CE183,'annual Consensus'!$B$4:$B$210,0),MATCH('per month Consensus'!CZ$4,'annual Consensus'!$C$3:$AE$3,0)))</f>
        <v>0</v>
      </c>
      <c r="DA183" s="18">
        <f>IF(ISNA(INDEX('annual Consensus'!$C$4:$AE$210,MATCH('per month Consensus'!$CE183,'annual Consensus'!$B$4:$B$210,0),MATCH('per month Consensus'!DA$4,'annual Consensus'!$C$3:$AE$3,0))),"",INDEX('annual Consensus'!$C$4:$AE$210,MATCH('per month Consensus'!$CE183,'annual Consensus'!$B$4:$B$210,0),MATCH('per month Consensus'!DA$4,'annual Consensus'!$C$3:$AE$3,0)))</f>
        <v>0</v>
      </c>
      <c r="DB183" s="18">
        <f>IF(ISNA(INDEX('annual Consensus'!$C$4:$AE$210,MATCH('per month Consensus'!$CE183,'annual Consensus'!$B$4:$B$210,0),MATCH('per month Consensus'!DB$4,'annual Consensus'!$C$3:$AE$3,0))),"",INDEX('annual Consensus'!$C$4:$AE$210,MATCH('per month Consensus'!$CE183,'annual Consensus'!$B$4:$B$210,0),MATCH('per month Consensus'!DB$4,'annual Consensus'!$C$3:$AE$3,0)))</f>
        <v>0</v>
      </c>
      <c r="DC183" s="18">
        <f>IF(ISNA(INDEX('annual Consensus'!$C$4:$AE$210,MATCH('per month Consensus'!$CE183,'annual Consensus'!$B$4:$B$210,0),MATCH('per month Consensus'!DC$4,'annual Consensus'!$C$3:$AE$3,0))),"",INDEX('annual Consensus'!$C$4:$AE$210,MATCH('per month Consensus'!$CE183,'annual Consensus'!$B$4:$B$210,0),MATCH('per month Consensus'!DC$4,'annual Consensus'!$C$3:$AE$3,0)))</f>
        <v>0</v>
      </c>
      <c r="DD183" s="18">
        <f>IF(ISNA(INDEX('annual Consensus'!$C$4:$AE$210,MATCH('per month Consensus'!$CE183,'annual Consensus'!$B$4:$B$210,0),MATCH('per month Consensus'!DD$4,'annual Consensus'!$C$3:$AE$3,0))),"",INDEX('annual Consensus'!$C$4:$AE$210,MATCH('per month Consensus'!$CE183,'annual Consensus'!$B$4:$B$210,0),MATCH('per month Consensus'!DD$4,'annual Consensus'!$C$3:$AE$3,0)))</f>
        <v>0</v>
      </c>
      <c r="DE183" s="18">
        <f>IF(ISNA(INDEX('annual Consensus'!$C$4:$AE$210,MATCH('per month Consensus'!$CE183,'annual Consensus'!$B$4:$B$210,0),MATCH('per month Consensus'!DE$4,'annual Consensus'!$C$3:$AE$3,0))),"",INDEX('annual Consensus'!$C$4:$AE$210,MATCH('per month Consensus'!$CE183,'annual Consensus'!$B$4:$B$210,0),MATCH('per month Consensus'!DE$4,'annual Consensus'!$C$3:$AE$3,0)))</f>
        <v>0</v>
      </c>
      <c r="DF183" s="18">
        <f>IF(ISNA(INDEX('annual Consensus'!$C$4:$AE$210,MATCH('per month Consensus'!$CE183,'annual Consensus'!$B$4:$B$210,0),MATCH('per month Consensus'!DF$4,'annual Consensus'!$C$3:$AE$3,0))),"",INDEX('annual Consensus'!$C$4:$AE$210,MATCH('per month Consensus'!$CE183,'annual Consensus'!$B$4:$B$210,0),MATCH('per month Consensus'!DF$4,'annual Consensus'!$C$3:$AE$3,0)))</f>
        <v>0</v>
      </c>
      <c r="DG183" s="18">
        <f>IF(ISNA(INDEX('annual Consensus'!$C$4:$AE$210,MATCH('per month Consensus'!$CE183,'annual Consensus'!$B$4:$B$210,0),MATCH('per month Consensus'!DG$4,'annual Consensus'!$C$3:$AE$3,0))),"",INDEX('annual Consensus'!$C$4:$AE$210,MATCH('per month Consensus'!$CE183,'annual Consensus'!$B$4:$B$210,0),MATCH('per month Consensus'!DG$4,'annual Consensus'!$C$3:$AE$3,0)))</f>
        <v>0</v>
      </c>
      <c r="DH183" s="18">
        <f>IF(ISNA(INDEX('annual Consensus'!$C$4:$AE$210,MATCH('per month Consensus'!$CE183,'annual Consensus'!$B$4:$B$210,0),MATCH('per month Consensus'!DH$4,'annual Consensus'!$C$3:$AE$3,0))),"",INDEX('annual Consensus'!$C$4:$AE$210,MATCH('per month Consensus'!$CE183,'annual Consensus'!$B$4:$B$210,0),MATCH('per month Consensus'!DH$4,'annual Consensus'!$C$3:$AE$3,0)))</f>
        <v>0</v>
      </c>
      <c r="DI183" s="18">
        <f>IF(ISNA(INDEX('annual Consensus'!$C$4:$AE$210,MATCH('per month Consensus'!$CE183,'annual Consensus'!$B$4:$B$210,0),MATCH('per month Consensus'!DI$4,'annual Consensus'!$C$3:$AE$3,0))),"",INDEX('annual Consensus'!$C$4:$AE$210,MATCH('per month Consensus'!$CE183,'annual Consensus'!$B$4:$B$210,0),MATCH('per month Consensus'!DI$4,'annual Consensus'!$C$3:$AE$3,0)))</f>
        <v>0</v>
      </c>
      <c r="DJ183" s="18">
        <f>IF(ISNA(INDEX('annual Consensus'!$C$4:$AE$210,MATCH('per month Consensus'!$CE183,'annual Consensus'!$B$4:$B$210,0),MATCH('per month Consensus'!DJ$4,'annual Consensus'!$C$3:$AE$3,0))),"",INDEX('annual Consensus'!$C$4:$AE$210,MATCH('per month Consensus'!$CE183,'annual Consensus'!$B$4:$B$210,0),MATCH('per month Consensus'!DJ$4,'annual Consensus'!$C$3:$AE$3,0)))</f>
        <v>0</v>
      </c>
      <c r="DK183" s="18">
        <f>IF(ISNA(INDEX('annual Consensus'!$C$4:$AE$210,MATCH('per month Consensus'!$CE183,'annual Consensus'!$B$4:$B$210,0),MATCH('per month Consensus'!DK$4,'annual Consensus'!$C$3:$AE$3,0))),"",INDEX('annual Consensus'!$C$4:$AE$210,MATCH('per month Consensus'!$CE183,'annual Consensus'!$B$4:$B$210,0),MATCH('per month Consensus'!DK$4,'annual Consensus'!$C$3:$AE$3,0)))</f>
        <v>0</v>
      </c>
      <c r="DL183" s="18">
        <f>IF(ISNA(INDEX('annual Consensus'!$C$4:$AE$210,MATCH('per month Consensus'!$CE183,'annual Consensus'!$B$4:$B$210,0),MATCH('per month Consensus'!DL$4,'annual Consensus'!$C$3:$AE$3,0))),"",INDEX('annual Consensus'!$C$4:$AE$210,MATCH('per month Consensus'!$CE183,'annual Consensus'!$B$4:$B$210,0),MATCH('per month Consensus'!DL$4,'annual Consensus'!$C$3:$AE$3,0)))</f>
        <v>0</v>
      </c>
      <c r="DM183" s="18">
        <f>IF(ISNA(INDEX('annual Consensus'!$C$4:$AE$210,MATCH('per month Consensus'!$CE183,'annual Consensus'!$B$4:$B$210,0),MATCH('per month Consensus'!DM$4,'annual Consensus'!$C$3:$AE$3,0))),"",INDEX('annual Consensus'!$C$4:$AE$210,MATCH('per month Consensus'!$CE183,'annual Consensus'!$B$4:$B$210,0),MATCH('per month Consensus'!DM$4,'annual Consensus'!$C$3:$AE$3,0)))</f>
        <v>0</v>
      </c>
      <c r="DN183" s="18">
        <f>IF(ISNA(INDEX('annual Consensus'!$C$4:$AE$210,MATCH('per month Consensus'!$CE183,'annual Consensus'!$B$4:$B$210,0),MATCH('per month Consensus'!DN$4,'annual Consensus'!$C$3:$AE$3,0))),"",INDEX('annual Consensus'!$C$4:$AE$210,MATCH('per month Consensus'!$CE183,'annual Consensus'!$B$4:$B$210,0),MATCH('per month Consensus'!DN$4,'annual Consensus'!$C$3:$AE$3,0)))</f>
        <v>0</v>
      </c>
      <c r="DO183" s="18">
        <f>IF(ISNA(INDEX('annual Consensus'!$C$4:$AE$210,MATCH('per month Consensus'!$CE183,'annual Consensus'!$B$4:$B$210,0),MATCH('per month Consensus'!DO$4,'annual Consensus'!$C$3:$AE$3,0))),"",INDEX('annual Consensus'!$C$4:$AE$210,MATCH('per month Consensus'!$CE183,'annual Consensus'!$B$4:$B$210,0),MATCH('per month Consensus'!DO$4,'annual Consensus'!$C$3:$AE$3,0)))</f>
        <v>0</v>
      </c>
      <c r="DR183" s="18">
        <f t="shared" si="70"/>
        <v>1.5700392195416737</v>
      </c>
      <c r="DS183" s="18" t="str">
        <f t="shared" si="71"/>
        <v/>
      </c>
      <c r="DT183" s="18" t="str">
        <f t="shared" si="72"/>
        <v/>
      </c>
      <c r="DU183" s="18" t="str">
        <f t="shared" si="73"/>
        <v/>
      </c>
      <c r="DV183" s="18" t="str">
        <f t="shared" si="74"/>
        <v/>
      </c>
      <c r="DW183" s="18" t="str">
        <f t="shared" si="75"/>
        <v/>
      </c>
      <c r="DX183" s="18" t="str">
        <f t="shared" si="76"/>
        <v/>
      </c>
      <c r="DY183" s="18" t="str">
        <f t="shared" si="77"/>
        <v/>
      </c>
      <c r="DZ183" s="18">
        <f t="shared" si="78"/>
        <v>1.5586752343353909</v>
      </c>
      <c r="EA183" s="18" t="str">
        <f t="shared" si="79"/>
        <v/>
      </c>
      <c r="EB183" s="18" t="str">
        <f t="shared" si="80"/>
        <v/>
      </c>
      <c r="EC183" s="18" t="str">
        <f t="shared" si="81"/>
        <v/>
      </c>
      <c r="ED183" s="18" t="str">
        <f t="shared" si="82"/>
        <v/>
      </c>
      <c r="EE183" s="18" t="str">
        <f t="shared" si="83"/>
        <v/>
      </c>
      <c r="EF183" s="18" t="str">
        <f t="shared" si="84"/>
        <v/>
      </c>
      <c r="EG183" s="18" t="str">
        <f t="shared" si="85"/>
        <v/>
      </c>
      <c r="EH183" s="18" t="str">
        <f t="shared" si="86"/>
        <v/>
      </c>
      <c r="EI183" s="18" t="str">
        <f t="shared" si="87"/>
        <v/>
      </c>
      <c r="EJ183" s="18" t="str">
        <f t="shared" si="88"/>
        <v/>
      </c>
      <c r="EK183" s="18" t="str">
        <f t="shared" si="89"/>
        <v/>
      </c>
      <c r="EL183" s="18" t="str">
        <f t="shared" si="90"/>
        <v/>
      </c>
      <c r="EM183" s="18" t="str">
        <f t="shared" si="91"/>
        <v/>
      </c>
      <c r="EN183" s="18" t="str">
        <f t="shared" si="92"/>
        <v/>
      </c>
      <c r="EO183" s="18" t="str">
        <f t="shared" si="93"/>
        <v/>
      </c>
      <c r="EP183" s="18" t="str">
        <f t="shared" si="94"/>
        <v/>
      </c>
      <c r="EQ183" s="18" t="str">
        <f t="shared" si="95"/>
        <v/>
      </c>
      <c r="ER183" s="18" t="str">
        <f t="shared" si="96"/>
        <v/>
      </c>
      <c r="ES183" s="18" t="str">
        <f t="shared" si="97"/>
        <v/>
      </c>
      <c r="ET183" s="18" t="str">
        <f t="shared" si="98"/>
        <v/>
      </c>
      <c r="EV183" s="86">
        <v>41395</v>
      </c>
      <c r="EW183" s="57" t="str">
        <f>IF(ISNA(VLOOKUP('per month Consensus'!$EV183,'5y averages Consensus'!$AG$9:$AK$36,'per month Consensus'!EW$2,FALSE)),"",VLOOKUP('per month Consensus'!$EV183,'5y averages Consensus'!$AG$9:$AK$36,'per month Consensus'!EW$2,FALSE))</f>
        <v/>
      </c>
      <c r="EX183" s="58" t="str">
        <f>IF(ISNA(VLOOKUP('per month Consensus'!$EV183,'5y averages Consensus'!$AG$9:$AK$36,'per month Consensus'!EX$2,FALSE)),"",VLOOKUP('per month Consensus'!$EV183,'5y averages Consensus'!$AG$9:$AK$36,'per month Consensus'!EX$2,FALSE))</f>
        <v/>
      </c>
      <c r="EY183" s="58" t="str">
        <f>IF(ISNA(VLOOKUP('per month Consensus'!$EV183,'5y averages Consensus'!$AG$9:$AK$36,'per month Consensus'!EY$2,FALSE)),"",VLOOKUP('per month Consensus'!$EV183,'5y averages Consensus'!$AG$9:$AK$36,'per month Consensus'!EY$2,FALSE))</f>
        <v/>
      </c>
      <c r="EZ183" s="59" t="str">
        <f>IF(ISNA(VLOOKUP('per month Consensus'!$EV183,'5y averages Consensus'!$AG$9:$AK$36,'per month Consensus'!EZ$2,FALSE)),"",VLOOKUP('per month Consensus'!$EV183,'5y averages Consensus'!$AG$9:$AK$36,'per month Consensus'!EZ$2,FALSE))</f>
        <v/>
      </c>
      <c r="FB183" s="53" t="str">
        <f t="shared" si="99"/>
        <v/>
      </c>
      <c r="FC183" s="53" t="str">
        <f t="shared" si="100"/>
        <v/>
      </c>
      <c r="FD183" s="53" t="str">
        <f t="shared" si="101"/>
        <v/>
      </c>
      <c r="FE183" s="53" t="str">
        <f t="shared" si="102"/>
        <v/>
      </c>
    </row>
    <row r="184" spans="2:161" x14ac:dyDescent="0.25">
      <c r="B184" s="22">
        <v>37895</v>
      </c>
      <c r="C184" s="18">
        <f>VLOOKUP($B184,'Data Consensus annual'!$BH$9:$BN$215,'per month Consensus'!C$1,FALSE)</f>
        <v>2.0115416737752159</v>
      </c>
      <c r="D184" s="18">
        <f>VLOOKUP($B184,'Data Consensus annual'!$BH$9:$BN$215,'per month Consensus'!D$1,FALSE)</f>
        <v>1.5413740216287239</v>
      </c>
      <c r="E184" s="18">
        <f>VLOOKUP($B184,'Data Consensus annual'!$BH$9:$BN$215,'per month Consensus'!E$1,FALSE)</f>
        <v>1.7</v>
      </c>
      <c r="F184" s="18">
        <f>VLOOKUP($B184,'Data Consensus annual'!$BH$9:$BN$215,'per month Consensus'!F$1,FALSE)</f>
        <v>1.8</v>
      </c>
      <c r="G184" s="18">
        <f>VLOOKUP($B184,'Data Consensus annual'!$BH$9:$BN$215,'per month Consensus'!G$1,FALSE)</f>
        <v>1.9</v>
      </c>
      <c r="H184" s="18">
        <f>VLOOKUP($B184,'Data Consensus annual'!$BH$9:$BN$215,'per month Consensus'!H$1,FALSE)</f>
        <v>1.9</v>
      </c>
      <c r="I184" s="5"/>
      <c r="J184" s="29"/>
      <c r="K184" s="5"/>
      <c r="L184" s="5"/>
      <c r="M184" s="5"/>
      <c r="N184" s="5"/>
      <c r="CE184" s="14">
        <v>41426</v>
      </c>
      <c r="CF184" s="18">
        <f>IF(ISNA(VLOOKUP($CE184,'quarters Consensus'!$FV$9:$GC$60,'per month Consensus'!J$1,FALSE)),"",VLOOKUP($CE184,'quarters Consensus'!$FV$9:$GC$60,'per month Consensus'!J$1,FALSE))</f>
        <v>1.4</v>
      </c>
      <c r="CG184" s="18">
        <f>IF(ISNA(VLOOKUP($CE184,'quarters Consensus'!$FV$9:$GC$60,'per month Consensus'!K$1,FALSE)),"",VLOOKUP($CE184,'quarters Consensus'!$FV$9:$GC$60,'per month Consensus'!K$1,FALSE))</f>
        <v>1.3</v>
      </c>
      <c r="CH184" s="18">
        <f>IF(ISNA(VLOOKUP($CE184,'quarters Consensus'!$FV$9:$GC$60,'per month Consensus'!L$1,FALSE)),"",VLOOKUP($CE184,'quarters Consensus'!$FV$9:$GC$60,'per month Consensus'!L$1,FALSE))</f>
        <v>1.3</v>
      </c>
      <c r="CI184" s="18">
        <f>IF(ISNA(VLOOKUP($CE184,'quarters Consensus'!$FV$9:$GC$60,'per month Consensus'!M$1,FALSE)),"",VLOOKUP($CE184,'quarters Consensus'!$FV$9:$GC$60,'per month Consensus'!M$1,FALSE))</f>
        <v>1.6</v>
      </c>
      <c r="CJ184" s="18">
        <f>IF(ISNA(VLOOKUP($CE184,'quarters Consensus'!$FV$9:$GC$60,'per month Consensus'!N$1,FALSE)),"",VLOOKUP($CE184,'quarters Consensus'!$FV$9:$GC$60,'per month Consensus'!N$1,FALSE))</f>
        <v>1.5</v>
      </c>
      <c r="CK184" s="18">
        <f>IF(ISNA(VLOOKUP($CE184,'quarters Consensus'!$FV$9:$GC$60,'per month Consensus'!O$1,FALSE)),"",VLOOKUP($CE184,'quarters Consensus'!$FV$9:$GC$60,'per month Consensus'!O$1,FALSE))</f>
        <v>1.5</v>
      </c>
      <c r="CL184" s="18"/>
      <c r="CM184" s="18">
        <f>IF(ISNA(INDEX('annual Consensus'!$C$4:$AE$210,MATCH('per month Consensus'!$CE184,'annual Consensus'!$B$4:$B$210,0),MATCH('per month Consensus'!CM$4,'annual Consensus'!$C$3:$AE$3,0))),"",INDEX('annual Consensus'!$C$4:$AE$210,MATCH('per month Consensus'!$CE184,'annual Consensus'!$B$4:$B$210,0),MATCH('per month Consensus'!CM$4,'annual Consensus'!$C$3:$AE$3,0)))</f>
        <v>1.4761001613935902</v>
      </c>
      <c r="CN184" s="18">
        <f>IF(ISNA(INDEX('annual Consensus'!$C$4:$AE$210,MATCH('per month Consensus'!$CE184,'annual Consensus'!$B$4:$B$210,0),MATCH('per month Consensus'!CN$4,'annual Consensus'!$C$3:$AE$3,0))),"",INDEX('annual Consensus'!$C$4:$AE$210,MATCH('per month Consensus'!$CE184,'annual Consensus'!$B$4:$B$210,0),MATCH('per month Consensus'!CN$4,'annual Consensus'!$C$3:$AE$3,0)))</f>
        <v>0</v>
      </c>
      <c r="CO184" s="18">
        <f>IF(ISNA(INDEX('annual Consensus'!$C$4:$AE$210,MATCH('per month Consensus'!$CE184,'annual Consensus'!$B$4:$B$210,0),MATCH('per month Consensus'!CO$4,'annual Consensus'!$C$3:$AE$3,0))),"",INDEX('annual Consensus'!$C$4:$AE$210,MATCH('per month Consensus'!$CE184,'annual Consensus'!$B$4:$B$210,0),MATCH('per month Consensus'!CO$4,'annual Consensus'!$C$3:$AE$3,0)))</f>
        <v>0</v>
      </c>
      <c r="CP184" s="18">
        <f>IF(ISNA(INDEX('annual Consensus'!$C$4:$AE$210,MATCH('per month Consensus'!$CE184,'annual Consensus'!$B$4:$B$210,0),MATCH('per month Consensus'!CP$4,'annual Consensus'!$C$3:$AE$3,0))),"",INDEX('annual Consensus'!$C$4:$AE$210,MATCH('per month Consensus'!$CE184,'annual Consensus'!$B$4:$B$210,0),MATCH('per month Consensus'!CP$4,'annual Consensus'!$C$3:$AE$3,0)))</f>
        <v>0</v>
      </c>
      <c r="CQ184" s="18">
        <f>IF(ISNA(INDEX('annual Consensus'!$C$4:$AE$210,MATCH('per month Consensus'!$CE184,'annual Consensus'!$B$4:$B$210,0),MATCH('per month Consensus'!CQ$4,'annual Consensus'!$C$3:$AE$3,0))),"",INDEX('annual Consensus'!$C$4:$AE$210,MATCH('per month Consensus'!$CE184,'annual Consensus'!$B$4:$B$210,0),MATCH('per month Consensus'!CQ$4,'annual Consensus'!$C$3:$AE$3,0)))</f>
        <v>0</v>
      </c>
      <c r="CR184" s="18">
        <f>IF(ISNA(INDEX('annual Consensus'!$C$4:$AE$210,MATCH('per month Consensus'!$CE184,'annual Consensus'!$B$4:$B$210,0),MATCH('per month Consensus'!CR$4,'annual Consensus'!$C$3:$AE$3,0))),"",INDEX('annual Consensus'!$C$4:$AE$210,MATCH('per month Consensus'!$CE184,'annual Consensus'!$B$4:$B$210,0),MATCH('per month Consensus'!CR$4,'annual Consensus'!$C$3:$AE$3,0)))</f>
        <v>0</v>
      </c>
      <c r="CS184" s="18">
        <f>IF(ISNA(INDEX('annual Consensus'!$C$4:$AE$210,MATCH('per month Consensus'!$CE184,'annual Consensus'!$B$4:$B$210,0),MATCH('per month Consensus'!CS$4,'annual Consensus'!$C$3:$AE$3,0))),"",INDEX('annual Consensus'!$C$4:$AE$210,MATCH('per month Consensus'!$CE184,'annual Consensus'!$B$4:$B$210,0),MATCH('per month Consensus'!CS$4,'annual Consensus'!$C$3:$AE$3,0)))</f>
        <v>0</v>
      </c>
      <c r="CT184" s="18">
        <f>IF(ISNA(INDEX('annual Consensus'!$C$4:$AE$210,MATCH('per month Consensus'!$CE184,'annual Consensus'!$B$4:$B$210,0),MATCH('per month Consensus'!CT$4,'annual Consensus'!$C$3:$AE$3,0))),"",INDEX('annual Consensus'!$C$4:$AE$210,MATCH('per month Consensus'!$CE184,'annual Consensus'!$B$4:$B$210,0),MATCH('per month Consensus'!CT$4,'annual Consensus'!$C$3:$AE$3,0)))</f>
        <v>1.4689704010732485</v>
      </c>
      <c r="CU184" s="18">
        <f>IF(ISNA(INDEX('annual Consensus'!$C$4:$AE$210,MATCH('per month Consensus'!$CE184,'annual Consensus'!$B$4:$B$210,0),MATCH('per month Consensus'!CU$4,'annual Consensus'!$C$3:$AE$3,0))),"",INDEX('annual Consensus'!$C$4:$AE$210,MATCH('per month Consensus'!$CE184,'annual Consensus'!$B$4:$B$210,0),MATCH('per month Consensus'!CU$4,'annual Consensus'!$C$3:$AE$3,0)))</f>
        <v>0</v>
      </c>
      <c r="CV184" s="18">
        <f>IF(ISNA(INDEX('annual Consensus'!$C$4:$AE$210,MATCH('per month Consensus'!$CE184,'annual Consensus'!$B$4:$B$210,0),MATCH('per month Consensus'!CV$4,'annual Consensus'!$C$3:$AE$3,0))),"",INDEX('annual Consensus'!$C$4:$AE$210,MATCH('per month Consensus'!$CE184,'annual Consensus'!$B$4:$B$210,0),MATCH('per month Consensus'!CV$4,'annual Consensus'!$C$3:$AE$3,0)))</f>
        <v>0</v>
      </c>
      <c r="CW184" s="18">
        <f>IF(ISNA(INDEX('annual Consensus'!$C$4:$AE$210,MATCH('per month Consensus'!$CE184,'annual Consensus'!$B$4:$B$210,0),MATCH('per month Consensus'!CW$4,'annual Consensus'!$C$3:$AE$3,0))),"",INDEX('annual Consensus'!$C$4:$AE$210,MATCH('per month Consensus'!$CE184,'annual Consensus'!$B$4:$B$210,0),MATCH('per month Consensus'!CW$4,'annual Consensus'!$C$3:$AE$3,0)))</f>
        <v>0</v>
      </c>
      <c r="CX184" s="18">
        <f>IF(ISNA(INDEX('annual Consensus'!$C$4:$AE$210,MATCH('per month Consensus'!$CE184,'annual Consensus'!$B$4:$B$210,0),MATCH('per month Consensus'!CX$4,'annual Consensus'!$C$3:$AE$3,0))),"",INDEX('annual Consensus'!$C$4:$AE$210,MATCH('per month Consensus'!$CE184,'annual Consensus'!$B$4:$B$210,0),MATCH('per month Consensus'!CX$4,'annual Consensus'!$C$3:$AE$3,0)))</f>
        <v>0</v>
      </c>
      <c r="CY184" s="18">
        <f>IF(ISNA(INDEX('annual Consensus'!$C$4:$AE$210,MATCH('per month Consensus'!$CE184,'annual Consensus'!$B$4:$B$210,0),MATCH('per month Consensus'!CY$4,'annual Consensus'!$C$3:$AE$3,0))),"",INDEX('annual Consensus'!$C$4:$AE$210,MATCH('per month Consensus'!$CE184,'annual Consensus'!$B$4:$B$210,0),MATCH('per month Consensus'!CY$4,'annual Consensus'!$C$3:$AE$3,0)))</f>
        <v>0</v>
      </c>
      <c r="CZ184" s="18">
        <f>IF(ISNA(INDEX('annual Consensus'!$C$4:$AE$210,MATCH('per month Consensus'!$CE184,'annual Consensus'!$B$4:$B$210,0),MATCH('per month Consensus'!CZ$4,'annual Consensus'!$C$3:$AE$3,0))),"",INDEX('annual Consensus'!$C$4:$AE$210,MATCH('per month Consensus'!$CE184,'annual Consensus'!$B$4:$B$210,0),MATCH('per month Consensus'!CZ$4,'annual Consensus'!$C$3:$AE$3,0)))</f>
        <v>0</v>
      </c>
      <c r="DA184" s="18">
        <f>IF(ISNA(INDEX('annual Consensus'!$C$4:$AE$210,MATCH('per month Consensus'!$CE184,'annual Consensus'!$B$4:$B$210,0),MATCH('per month Consensus'!DA$4,'annual Consensus'!$C$3:$AE$3,0))),"",INDEX('annual Consensus'!$C$4:$AE$210,MATCH('per month Consensus'!$CE184,'annual Consensus'!$B$4:$B$210,0),MATCH('per month Consensus'!DA$4,'annual Consensus'!$C$3:$AE$3,0)))</f>
        <v>0</v>
      </c>
      <c r="DB184" s="18">
        <f>IF(ISNA(INDEX('annual Consensus'!$C$4:$AE$210,MATCH('per month Consensus'!$CE184,'annual Consensus'!$B$4:$B$210,0),MATCH('per month Consensus'!DB$4,'annual Consensus'!$C$3:$AE$3,0))),"",INDEX('annual Consensus'!$C$4:$AE$210,MATCH('per month Consensus'!$CE184,'annual Consensus'!$B$4:$B$210,0),MATCH('per month Consensus'!DB$4,'annual Consensus'!$C$3:$AE$3,0)))</f>
        <v>0</v>
      </c>
      <c r="DC184" s="18">
        <f>IF(ISNA(INDEX('annual Consensus'!$C$4:$AE$210,MATCH('per month Consensus'!$CE184,'annual Consensus'!$B$4:$B$210,0),MATCH('per month Consensus'!DC$4,'annual Consensus'!$C$3:$AE$3,0))),"",INDEX('annual Consensus'!$C$4:$AE$210,MATCH('per month Consensus'!$CE184,'annual Consensus'!$B$4:$B$210,0),MATCH('per month Consensus'!DC$4,'annual Consensus'!$C$3:$AE$3,0)))</f>
        <v>0</v>
      </c>
      <c r="DD184" s="18">
        <f>IF(ISNA(INDEX('annual Consensus'!$C$4:$AE$210,MATCH('per month Consensus'!$CE184,'annual Consensus'!$B$4:$B$210,0),MATCH('per month Consensus'!DD$4,'annual Consensus'!$C$3:$AE$3,0))),"",INDEX('annual Consensus'!$C$4:$AE$210,MATCH('per month Consensus'!$CE184,'annual Consensus'!$B$4:$B$210,0),MATCH('per month Consensus'!DD$4,'annual Consensus'!$C$3:$AE$3,0)))</f>
        <v>0</v>
      </c>
      <c r="DE184" s="18">
        <f>IF(ISNA(INDEX('annual Consensus'!$C$4:$AE$210,MATCH('per month Consensus'!$CE184,'annual Consensus'!$B$4:$B$210,0),MATCH('per month Consensus'!DE$4,'annual Consensus'!$C$3:$AE$3,0))),"",INDEX('annual Consensus'!$C$4:$AE$210,MATCH('per month Consensus'!$CE184,'annual Consensus'!$B$4:$B$210,0),MATCH('per month Consensus'!DE$4,'annual Consensus'!$C$3:$AE$3,0)))</f>
        <v>0</v>
      </c>
      <c r="DF184" s="18">
        <f>IF(ISNA(INDEX('annual Consensus'!$C$4:$AE$210,MATCH('per month Consensus'!$CE184,'annual Consensus'!$B$4:$B$210,0),MATCH('per month Consensus'!DF$4,'annual Consensus'!$C$3:$AE$3,0))),"",INDEX('annual Consensus'!$C$4:$AE$210,MATCH('per month Consensus'!$CE184,'annual Consensus'!$B$4:$B$210,0),MATCH('per month Consensus'!DF$4,'annual Consensus'!$C$3:$AE$3,0)))</f>
        <v>0</v>
      </c>
      <c r="DG184" s="18">
        <f>IF(ISNA(INDEX('annual Consensus'!$C$4:$AE$210,MATCH('per month Consensus'!$CE184,'annual Consensus'!$B$4:$B$210,0),MATCH('per month Consensus'!DG$4,'annual Consensus'!$C$3:$AE$3,0))),"",INDEX('annual Consensus'!$C$4:$AE$210,MATCH('per month Consensus'!$CE184,'annual Consensus'!$B$4:$B$210,0),MATCH('per month Consensus'!DG$4,'annual Consensus'!$C$3:$AE$3,0)))</f>
        <v>0</v>
      </c>
      <c r="DH184" s="18">
        <f>IF(ISNA(INDEX('annual Consensus'!$C$4:$AE$210,MATCH('per month Consensus'!$CE184,'annual Consensus'!$B$4:$B$210,0),MATCH('per month Consensus'!DH$4,'annual Consensus'!$C$3:$AE$3,0))),"",INDEX('annual Consensus'!$C$4:$AE$210,MATCH('per month Consensus'!$CE184,'annual Consensus'!$B$4:$B$210,0),MATCH('per month Consensus'!DH$4,'annual Consensus'!$C$3:$AE$3,0)))</f>
        <v>0</v>
      </c>
      <c r="DI184" s="18">
        <f>IF(ISNA(INDEX('annual Consensus'!$C$4:$AE$210,MATCH('per month Consensus'!$CE184,'annual Consensus'!$B$4:$B$210,0),MATCH('per month Consensus'!DI$4,'annual Consensus'!$C$3:$AE$3,0))),"",INDEX('annual Consensus'!$C$4:$AE$210,MATCH('per month Consensus'!$CE184,'annual Consensus'!$B$4:$B$210,0),MATCH('per month Consensus'!DI$4,'annual Consensus'!$C$3:$AE$3,0)))</f>
        <v>0</v>
      </c>
      <c r="DJ184" s="18">
        <f>IF(ISNA(INDEX('annual Consensus'!$C$4:$AE$210,MATCH('per month Consensus'!$CE184,'annual Consensus'!$B$4:$B$210,0),MATCH('per month Consensus'!DJ$4,'annual Consensus'!$C$3:$AE$3,0))),"",INDEX('annual Consensus'!$C$4:$AE$210,MATCH('per month Consensus'!$CE184,'annual Consensus'!$B$4:$B$210,0),MATCH('per month Consensus'!DJ$4,'annual Consensus'!$C$3:$AE$3,0)))</f>
        <v>0</v>
      </c>
      <c r="DK184" s="18">
        <f>IF(ISNA(INDEX('annual Consensus'!$C$4:$AE$210,MATCH('per month Consensus'!$CE184,'annual Consensus'!$B$4:$B$210,0),MATCH('per month Consensus'!DK$4,'annual Consensus'!$C$3:$AE$3,0))),"",INDEX('annual Consensus'!$C$4:$AE$210,MATCH('per month Consensus'!$CE184,'annual Consensus'!$B$4:$B$210,0),MATCH('per month Consensus'!DK$4,'annual Consensus'!$C$3:$AE$3,0)))</f>
        <v>0</v>
      </c>
      <c r="DL184" s="18">
        <f>IF(ISNA(INDEX('annual Consensus'!$C$4:$AE$210,MATCH('per month Consensus'!$CE184,'annual Consensus'!$B$4:$B$210,0),MATCH('per month Consensus'!DL$4,'annual Consensus'!$C$3:$AE$3,0))),"",INDEX('annual Consensus'!$C$4:$AE$210,MATCH('per month Consensus'!$CE184,'annual Consensus'!$B$4:$B$210,0),MATCH('per month Consensus'!DL$4,'annual Consensus'!$C$3:$AE$3,0)))</f>
        <v>0</v>
      </c>
      <c r="DM184" s="18">
        <f>IF(ISNA(INDEX('annual Consensus'!$C$4:$AE$210,MATCH('per month Consensus'!$CE184,'annual Consensus'!$B$4:$B$210,0),MATCH('per month Consensus'!DM$4,'annual Consensus'!$C$3:$AE$3,0))),"",INDEX('annual Consensus'!$C$4:$AE$210,MATCH('per month Consensus'!$CE184,'annual Consensus'!$B$4:$B$210,0),MATCH('per month Consensus'!DM$4,'annual Consensus'!$C$3:$AE$3,0)))</f>
        <v>0</v>
      </c>
      <c r="DN184" s="18">
        <f>IF(ISNA(INDEX('annual Consensus'!$C$4:$AE$210,MATCH('per month Consensus'!$CE184,'annual Consensus'!$B$4:$B$210,0),MATCH('per month Consensus'!DN$4,'annual Consensus'!$C$3:$AE$3,0))),"",INDEX('annual Consensus'!$C$4:$AE$210,MATCH('per month Consensus'!$CE184,'annual Consensus'!$B$4:$B$210,0),MATCH('per month Consensus'!DN$4,'annual Consensus'!$C$3:$AE$3,0)))</f>
        <v>0</v>
      </c>
      <c r="DO184" s="18">
        <f>IF(ISNA(INDEX('annual Consensus'!$C$4:$AE$210,MATCH('per month Consensus'!$CE184,'annual Consensus'!$B$4:$B$210,0),MATCH('per month Consensus'!DO$4,'annual Consensus'!$C$3:$AE$3,0))),"",INDEX('annual Consensus'!$C$4:$AE$210,MATCH('per month Consensus'!$CE184,'annual Consensus'!$B$4:$B$210,0),MATCH('per month Consensus'!DO$4,'annual Consensus'!$C$3:$AE$3,0)))</f>
        <v>0</v>
      </c>
      <c r="DR184" s="18">
        <f t="shared" si="70"/>
        <v>1.4761001613935902</v>
      </c>
      <c r="DS184" s="18" t="str">
        <f t="shared" si="71"/>
        <v/>
      </c>
      <c r="DT184" s="18" t="str">
        <f t="shared" si="72"/>
        <v/>
      </c>
      <c r="DU184" s="18" t="str">
        <f t="shared" si="73"/>
        <v/>
      </c>
      <c r="DV184" s="18" t="str">
        <f t="shared" si="74"/>
        <v/>
      </c>
      <c r="DW184" s="18" t="str">
        <f t="shared" si="75"/>
        <v/>
      </c>
      <c r="DX184" s="18" t="str">
        <f t="shared" si="76"/>
        <v/>
      </c>
      <c r="DY184" s="18">
        <f t="shared" si="77"/>
        <v>1.4689704010732485</v>
      </c>
      <c r="DZ184" s="18" t="str">
        <f t="shared" si="78"/>
        <v/>
      </c>
      <c r="EA184" s="18" t="str">
        <f t="shared" si="79"/>
        <v/>
      </c>
      <c r="EB184" s="18" t="str">
        <f t="shared" si="80"/>
        <v/>
      </c>
      <c r="EC184" s="18" t="str">
        <f t="shared" si="81"/>
        <v/>
      </c>
      <c r="ED184" s="18" t="str">
        <f t="shared" si="82"/>
        <v/>
      </c>
      <c r="EE184" s="18" t="str">
        <f t="shared" si="83"/>
        <v/>
      </c>
      <c r="EF184" s="18" t="str">
        <f t="shared" si="84"/>
        <v/>
      </c>
      <c r="EG184" s="18" t="str">
        <f t="shared" si="85"/>
        <v/>
      </c>
      <c r="EH184" s="18" t="str">
        <f t="shared" si="86"/>
        <v/>
      </c>
      <c r="EI184" s="18" t="str">
        <f t="shared" si="87"/>
        <v/>
      </c>
      <c r="EJ184" s="18" t="str">
        <f t="shared" si="88"/>
        <v/>
      </c>
      <c r="EK184" s="18" t="str">
        <f t="shared" si="89"/>
        <v/>
      </c>
      <c r="EL184" s="18" t="str">
        <f t="shared" si="90"/>
        <v/>
      </c>
      <c r="EM184" s="18" t="str">
        <f t="shared" si="91"/>
        <v/>
      </c>
      <c r="EN184" s="18" t="str">
        <f t="shared" si="92"/>
        <v/>
      </c>
      <c r="EO184" s="18" t="str">
        <f t="shared" si="93"/>
        <v/>
      </c>
      <c r="EP184" s="18" t="str">
        <f t="shared" si="94"/>
        <v/>
      </c>
      <c r="EQ184" s="18" t="str">
        <f t="shared" si="95"/>
        <v/>
      </c>
      <c r="ER184" s="18" t="str">
        <f t="shared" si="96"/>
        <v/>
      </c>
      <c r="ES184" s="18" t="str">
        <f t="shared" si="97"/>
        <v/>
      </c>
      <c r="ET184" s="18" t="str">
        <f t="shared" si="98"/>
        <v/>
      </c>
      <c r="EV184" s="86">
        <v>41426</v>
      </c>
      <c r="EW184" s="57" t="str">
        <f>IF(ISNA(VLOOKUP('per month Consensus'!$EV184,'5y averages Consensus'!$AG$9:$AK$36,'per month Consensus'!EW$2,FALSE)),"",VLOOKUP('per month Consensus'!$EV184,'5y averages Consensus'!$AG$9:$AK$36,'per month Consensus'!EW$2,FALSE))</f>
        <v/>
      </c>
      <c r="EX184" s="58" t="str">
        <f>IF(ISNA(VLOOKUP('per month Consensus'!$EV184,'5y averages Consensus'!$AG$9:$AK$36,'per month Consensus'!EX$2,FALSE)),"",VLOOKUP('per month Consensus'!$EV184,'5y averages Consensus'!$AG$9:$AK$36,'per month Consensus'!EX$2,FALSE))</f>
        <v/>
      </c>
      <c r="EY184" s="58" t="str">
        <f>IF(ISNA(VLOOKUP('per month Consensus'!$EV184,'5y averages Consensus'!$AG$9:$AK$36,'per month Consensus'!EY$2,FALSE)),"",VLOOKUP('per month Consensus'!$EV184,'5y averages Consensus'!$AG$9:$AK$36,'per month Consensus'!EY$2,FALSE))</f>
        <v/>
      </c>
      <c r="EZ184" s="59" t="str">
        <f>IF(ISNA(VLOOKUP('per month Consensus'!$EV184,'5y averages Consensus'!$AG$9:$AK$36,'per month Consensus'!EZ$2,FALSE)),"",VLOOKUP('per month Consensus'!$EV184,'5y averages Consensus'!$AG$9:$AK$36,'per month Consensus'!EZ$2,FALSE))</f>
        <v/>
      </c>
      <c r="FB184" s="53" t="str">
        <f t="shared" si="99"/>
        <v/>
      </c>
      <c r="FC184" s="53" t="str">
        <f t="shared" si="100"/>
        <v/>
      </c>
      <c r="FD184" s="53" t="str">
        <f t="shared" si="101"/>
        <v/>
      </c>
      <c r="FE184" s="53" t="str">
        <f t="shared" si="102"/>
        <v/>
      </c>
    </row>
    <row r="185" spans="2:161" x14ac:dyDescent="0.25">
      <c r="B185" s="22">
        <v>38261</v>
      </c>
      <c r="C185" s="18">
        <f>VLOOKUP($B185,'Data Consensus annual'!$BH$9:$BN$215,'per month Consensus'!C$1,FALSE)</f>
        <v>2.1280020992902688</v>
      </c>
      <c r="D185" s="18">
        <f>VLOOKUP($B185,'Data Consensus annual'!$BH$9:$BN$215,'per month Consensus'!D$1,FALSE)</f>
        <v>1.8188082025086789</v>
      </c>
      <c r="E185" s="18">
        <f>VLOOKUP($B185,'Data Consensus annual'!$BH$9:$BN$215,'per month Consensus'!E$1,FALSE)</f>
        <v>1.9</v>
      </c>
      <c r="F185" s="18">
        <f>VLOOKUP($B185,'Data Consensus annual'!$BH$9:$BN$215,'per month Consensus'!F$1,FALSE)</f>
        <v>1.9</v>
      </c>
      <c r="G185" s="18">
        <f>VLOOKUP($B185,'Data Consensus annual'!$BH$9:$BN$215,'per month Consensus'!G$1,FALSE)</f>
        <v>1.9</v>
      </c>
      <c r="H185" s="18">
        <f>VLOOKUP($B185,'Data Consensus annual'!$BH$9:$BN$215,'per month Consensus'!H$1,FALSE)</f>
        <v>1.9</v>
      </c>
      <c r="I185" s="5"/>
      <c r="J185" s="27"/>
      <c r="K185" s="5"/>
      <c r="L185" s="5"/>
      <c r="M185" s="5"/>
      <c r="N185" s="5"/>
      <c r="CE185" s="14">
        <v>41456</v>
      </c>
      <c r="CF185" s="18" t="str">
        <f>IF(ISNA(VLOOKUP($CE185,'quarters Consensus'!$FV$9:$GC$60,'per month Consensus'!J$1,FALSE)),"",VLOOKUP($CE185,'quarters Consensus'!$FV$9:$GC$60,'per month Consensus'!J$1,FALSE))</f>
        <v/>
      </c>
      <c r="CG185" s="18" t="str">
        <f>IF(ISNA(VLOOKUP($CE185,'quarters Consensus'!$FV$9:$GC$60,'per month Consensus'!K$1,FALSE)),"",VLOOKUP($CE185,'quarters Consensus'!$FV$9:$GC$60,'per month Consensus'!K$1,FALSE))</f>
        <v/>
      </c>
      <c r="CH185" s="18" t="str">
        <f>IF(ISNA(VLOOKUP($CE185,'quarters Consensus'!$FV$9:$GC$60,'per month Consensus'!L$1,FALSE)),"",VLOOKUP($CE185,'quarters Consensus'!$FV$9:$GC$60,'per month Consensus'!L$1,FALSE))</f>
        <v/>
      </c>
      <c r="CI185" s="18" t="str">
        <f>IF(ISNA(VLOOKUP($CE185,'quarters Consensus'!$FV$9:$GC$60,'per month Consensus'!M$1,FALSE)),"",VLOOKUP($CE185,'quarters Consensus'!$FV$9:$GC$60,'per month Consensus'!M$1,FALSE))</f>
        <v/>
      </c>
      <c r="CJ185" s="18" t="str">
        <f>IF(ISNA(VLOOKUP($CE185,'quarters Consensus'!$FV$9:$GC$60,'per month Consensus'!N$1,FALSE)),"",VLOOKUP($CE185,'quarters Consensus'!$FV$9:$GC$60,'per month Consensus'!N$1,FALSE))</f>
        <v/>
      </c>
      <c r="CK185" s="18" t="str">
        <f>IF(ISNA(VLOOKUP($CE185,'quarters Consensus'!$FV$9:$GC$60,'per month Consensus'!O$1,FALSE)),"",VLOOKUP($CE185,'quarters Consensus'!$FV$9:$GC$60,'per month Consensus'!O$1,FALSE))</f>
        <v/>
      </c>
      <c r="CL185" s="18" t="str">
        <f>IF(ISNA(VLOOKUP($CE185,'quarters Consensus'!$FV$9:$GC$60,'per month Consensus'!P$1,FALSE)),"",VLOOKUP($CE185,'quarters Consensus'!$FV$9:$GC$60,'per month Consensus'!P$1,FALSE))</f>
        <v/>
      </c>
      <c r="CM185" s="18">
        <f>IF(ISNA(INDEX('annual Consensus'!$C$4:$AE$210,MATCH('per month Consensus'!$CE185,'annual Consensus'!$B$4:$B$210,0),MATCH('per month Consensus'!CM$4,'annual Consensus'!$C$3:$AE$3,0))),"",INDEX('annual Consensus'!$C$4:$AE$210,MATCH('per month Consensus'!$CE185,'annual Consensus'!$B$4:$B$210,0),MATCH('per month Consensus'!CM$4,'annual Consensus'!$C$3:$AE$3,0)))</f>
        <v>1.4693853231429925</v>
      </c>
      <c r="CN185" s="18">
        <f>IF(ISNA(INDEX('annual Consensus'!$C$4:$AE$210,MATCH('per month Consensus'!$CE185,'annual Consensus'!$B$4:$B$210,0),MATCH('per month Consensus'!CN$4,'annual Consensus'!$C$3:$AE$3,0))),"",INDEX('annual Consensus'!$C$4:$AE$210,MATCH('per month Consensus'!$CE185,'annual Consensus'!$B$4:$B$210,0),MATCH('per month Consensus'!CN$4,'annual Consensus'!$C$3:$AE$3,0)))</f>
        <v>0</v>
      </c>
      <c r="CO185" s="18">
        <f>IF(ISNA(INDEX('annual Consensus'!$C$4:$AE$210,MATCH('per month Consensus'!$CE185,'annual Consensus'!$B$4:$B$210,0),MATCH('per month Consensus'!CO$4,'annual Consensus'!$C$3:$AE$3,0))),"",INDEX('annual Consensus'!$C$4:$AE$210,MATCH('per month Consensus'!$CE185,'annual Consensus'!$B$4:$B$210,0),MATCH('per month Consensus'!CO$4,'annual Consensus'!$C$3:$AE$3,0)))</f>
        <v>0</v>
      </c>
      <c r="CP185" s="18">
        <f>IF(ISNA(INDEX('annual Consensus'!$C$4:$AE$210,MATCH('per month Consensus'!$CE185,'annual Consensus'!$B$4:$B$210,0),MATCH('per month Consensus'!CP$4,'annual Consensus'!$C$3:$AE$3,0))),"",INDEX('annual Consensus'!$C$4:$AE$210,MATCH('per month Consensus'!$CE185,'annual Consensus'!$B$4:$B$210,0),MATCH('per month Consensus'!CP$4,'annual Consensus'!$C$3:$AE$3,0)))</f>
        <v>0</v>
      </c>
      <c r="CQ185" s="18">
        <f>IF(ISNA(INDEX('annual Consensus'!$C$4:$AE$210,MATCH('per month Consensus'!$CE185,'annual Consensus'!$B$4:$B$210,0),MATCH('per month Consensus'!CQ$4,'annual Consensus'!$C$3:$AE$3,0))),"",INDEX('annual Consensus'!$C$4:$AE$210,MATCH('per month Consensus'!$CE185,'annual Consensus'!$B$4:$B$210,0),MATCH('per month Consensus'!CQ$4,'annual Consensus'!$C$3:$AE$3,0)))</f>
        <v>0</v>
      </c>
      <c r="CR185" s="18">
        <f>IF(ISNA(INDEX('annual Consensus'!$C$4:$AE$210,MATCH('per month Consensus'!$CE185,'annual Consensus'!$B$4:$B$210,0),MATCH('per month Consensus'!CR$4,'annual Consensus'!$C$3:$AE$3,0))),"",INDEX('annual Consensus'!$C$4:$AE$210,MATCH('per month Consensus'!$CE185,'annual Consensus'!$B$4:$B$210,0),MATCH('per month Consensus'!CR$4,'annual Consensus'!$C$3:$AE$3,0)))</f>
        <v>0</v>
      </c>
      <c r="CS185" s="18">
        <f>IF(ISNA(INDEX('annual Consensus'!$C$4:$AE$210,MATCH('per month Consensus'!$CE185,'annual Consensus'!$B$4:$B$210,0),MATCH('per month Consensus'!CS$4,'annual Consensus'!$C$3:$AE$3,0))),"",INDEX('annual Consensus'!$C$4:$AE$210,MATCH('per month Consensus'!$CE185,'annual Consensus'!$B$4:$B$210,0),MATCH('per month Consensus'!CS$4,'annual Consensus'!$C$3:$AE$3,0)))</f>
        <v>1.4620203513942964</v>
      </c>
      <c r="CT185" s="18">
        <f>IF(ISNA(INDEX('annual Consensus'!$C$4:$AE$210,MATCH('per month Consensus'!$CE185,'annual Consensus'!$B$4:$B$210,0),MATCH('per month Consensus'!CT$4,'annual Consensus'!$C$3:$AE$3,0))),"",INDEX('annual Consensus'!$C$4:$AE$210,MATCH('per month Consensus'!$CE185,'annual Consensus'!$B$4:$B$210,0),MATCH('per month Consensus'!CT$4,'annual Consensus'!$C$3:$AE$3,0)))</f>
        <v>0</v>
      </c>
      <c r="CU185" s="18">
        <f>IF(ISNA(INDEX('annual Consensus'!$C$4:$AE$210,MATCH('per month Consensus'!$CE185,'annual Consensus'!$B$4:$B$210,0),MATCH('per month Consensus'!CU$4,'annual Consensus'!$C$3:$AE$3,0))),"",INDEX('annual Consensus'!$C$4:$AE$210,MATCH('per month Consensus'!$CE185,'annual Consensus'!$B$4:$B$210,0),MATCH('per month Consensus'!CU$4,'annual Consensus'!$C$3:$AE$3,0)))</f>
        <v>0</v>
      </c>
      <c r="CV185" s="18">
        <f>IF(ISNA(INDEX('annual Consensus'!$C$4:$AE$210,MATCH('per month Consensus'!$CE185,'annual Consensus'!$B$4:$B$210,0),MATCH('per month Consensus'!CV$4,'annual Consensus'!$C$3:$AE$3,0))),"",INDEX('annual Consensus'!$C$4:$AE$210,MATCH('per month Consensus'!$CE185,'annual Consensus'!$B$4:$B$210,0),MATCH('per month Consensus'!CV$4,'annual Consensus'!$C$3:$AE$3,0)))</f>
        <v>0</v>
      </c>
      <c r="CW185" s="18">
        <f>IF(ISNA(INDEX('annual Consensus'!$C$4:$AE$210,MATCH('per month Consensus'!$CE185,'annual Consensus'!$B$4:$B$210,0),MATCH('per month Consensus'!CW$4,'annual Consensus'!$C$3:$AE$3,0))),"",INDEX('annual Consensus'!$C$4:$AE$210,MATCH('per month Consensus'!$CE185,'annual Consensus'!$B$4:$B$210,0),MATCH('per month Consensus'!CW$4,'annual Consensus'!$C$3:$AE$3,0)))</f>
        <v>0</v>
      </c>
      <c r="CX185" s="18">
        <f>IF(ISNA(INDEX('annual Consensus'!$C$4:$AE$210,MATCH('per month Consensus'!$CE185,'annual Consensus'!$B$4:$B$210,0),MATCH('per month Consensus'!CX$4,'annual Consensus'!$C$3:$AE$3,0))),"",INDEX('annual Consensus'!$C$4:$AE$210,MATCH('per month Consensus'!$CE185,'annual Consensus'!$B$4:$B$210,0),MATCH('per month Consensus'!CX$4,'annual Consensus'!$C$3:$AE$3,0)))</f>
        <v>0</v>
      </c>
      <c r="CY185" s="18">
        <f>IF(ISNA(INDEX('annual Consensus'!$C$4:$AE$210,MATCH('per month Consensus'!$CE185,'annual Consensus'!$B$4:$B$210,0),MATCH('per month Consensus'!CY$4,'annual Consensus'!$C$3:$AE$3,0))),"",INDEX('annual Consensus'!$C$4:$AE$210,MATCH('per month Consensus'!$CE185,'annual Consensus'!$B$4:$B$210,0),MATCH('per month Consensus'!CY$4,'annual Consensus'!$C$3:$AE$3,0)))</f>
        <v>0</v>
      </c>
      <c r="CZ185" s="18">
        <f>IF(ISNA(INDEX('annual Consensus'!$C$4:$AE$210,MATCH('per month Consensus'!$CE185,'annual Consensus'!$B$4:$B$210,0),MATCH('per month Consensus'!CZ$4,'annual Consensus'!$C$3:$AE$3,0))),"",INDEX('annual Consensus'!$C$4:$AE$210,MATCH('per month Consensus'!$CE185,'annual Consensus'!$B$4:$B$210,0),MATCH('per month Consensus'!CZ$4,'annual Consensus'!$C$3:$AE$3,0)))</f>
        <v>0</v>
      </c>
      <c r="DA185" s="18" t="str">
        <f>IF(ISNA(INDEX('annual Consensus'!$C$4:$AE$210,MATCH('per month Consensus'!$CE185,'annual Consensus'!$B$4:$B$210,0),MATCH('per month Consensus'!DA$4,'annual Consensus'!$C$3:$AE$3,0))),"",INDEX('annual Consensus'!$C$4:$AE$210,MATCH('per month Consensus'!$CE185,'annual Consensus'!$B$4:$B$210,0),MATCH('per month Consensus'!DA$4,'annual Consensus'!$C$3:$AE$3,0)))</f>
        <v/>
      </c>
      <c r="DB185" s="18">
        <f>IF(ISNA(INDEX('annual Consensus'!$C$4:$AE$210,MATCH('per month Consensus'!$CE185,'annual Consensus'!$B$4:$B$210,0),MATCH('per month Consensus'!DB$4,'annual Consensus'!$C$3:$AE$3,0))),"",INDEX('annual Consensus'!$C$4:$AE$210,MATCH('per month Consensus'!$CE185,'annual Consensus'!$B$4:$B$210,0),MATCH('per month Consensus'!DB$4,'annual Consensus'!$C$3:$AE$3,0)))</f>
        <v>0</v>
      </c>
      <c r="DC185" s="18">
        <f>IF(ISNA(INDEX('annual Consensus'!$C$4:$AE$210,MATCH('per month Consensus'!$CE185,'annual Consensus'!$B$4:$B$210,0),MATCH('per month Consensus'!DC$4,'annual Consensus'!$C$3:$AE$3,0))),"",INDEX('annual Consensus'!$C$4:$AE$210,MATCH('per month Consensus'!$CE185,'annual Consensus'!$B$4:$B$210,0),MATCH('per month Consensus'!DC$4,'annual Consensus'!$C$3:$AE$3,0)))</f>
        <v>0</v>
      </c>
      <c r="DD185" s="18">
        <f>IF(ISNA(INDEX('annual Consensus'!$C$4:$AE$210,MATCH('per month Consensus'!$CE185,'annual Consensus'!$B$4:$B$210,0),MATCH('per month Consensus'!DD$4,'annual Consensus'!$C$3:$AE$3,0))),"",INDEX('annual Consensus'!$C$4:$AE$210,MATCH('per month Consensus'!$CE185,'annual Consensus'!$B$4:$B$210,0),MATCH('per month Consensus'!DD$4,'annual Consensus'!$C$3:$AE$3,0)))</f>
        <v>0</v>
      </c>
      <c r="DE185" s="18" t="str">
        <f>IF(ISNA(INDEX('annual Consensus'!$C$4:$AE$210,MATCH('per month Consensus'!$CE185,'annual Consensus'!$B$4:$B$210,0),MATCH('per month Consensus'!DE$4,'annual Consensus'!$C$3:$AE$3,0))),"",INDEX('annual Consensus'!$C$4:$AE$210,MATCH('per month Consensus'!$CE185,'annual Consensus'!$B$4:$B$210,0),MATCH('per month Consensus'!DE$4,'annual Consensus'!$C$3:$AE$3,0)))</f>
        <v/>
      </c>
      <c r="DF185" s="18">
        <f>IF(ISNA(INDEX('annual Consensus'!$C$4:$AE$210,MATCH('per month Consensus'!$CE185,'annual Consensus'!$B$4:$B$210,0),MATCH('per month Consensus'!DF$4,'annual Consensus'!$C$3:$AE$3,0))),"",INDEX('annual Consensus'!$C$4:$AE$210,MATCH('per month Consensus'!$CE185,'annual Consensus'!$B$4:$B$210,0),MATCH('per month Consensus'!DF$4,'annual Consensus'!$C$3:$AE$3,0)))</f>
        <v>0</v>
      </c>
      <c r="DG185" s="18">
        <f>IF(ISNA(INDEX('annual Consensus'!$C$4:$AE$210,MATCH('per month Consensus'!$CE185,'annual Consensus'!$B$4:$B$210,0),MATCH('per month Consensus'!DG$4,'annual Consensus'!$C$3:$AE$3,0))),"",INDEX('annual Consensus'!$C$4:$AE$210,MATCH('per month Consensus'!$CE185,'annual Consensus'!$B$4:$B$210,0),MATCH('per month Consensus'!DG$4,'annual Consensus'!$C$3:$AE$3,0)))</f>
        <v>0</v>
      </c>
      <c r="DH185" s="18">
        <f>IF(ISNA(INDEX('annual Consensus'!$C$4:$AE$210,MATCH('per month Consensus'!$CE185,'annual Consensus'!$B$4:$B$210,0),MATCH('per month Consensus'!DH$4,'annual Consensus'!$C$3:$AE$3,0))),"",INDEX('annual Consensus'!$C$4:$AE$210,MATCH('per month Consensus'!$CE185,'annual Consensus'!$B$4:$B$210,0),MATCH('per month Consensus'!DH$4,'annual Consensus'!$C$3:$AE$3,0)))</f>
        <v>0</v>
      </c>
      <c r="DI185" s="18" t="str">
        <f>IF(ISNA(INDEX('annual Consensus'!$C$4:$AE$210,MATCH('per month Consensus'!$CE185,'annual Consensus'!$B$4:$B$210,0),MATCH('per month Consensus'!DI$4,'annual Consensus'!$C$3:$AE$3,0))),"",INDEX('annual Consensus'!$C$4:$AE$210,MATCH('per month Consensus'!$CE185,'annual Consensus'!$B$4:$B$210,0),MATCH('per month Consensus'!DI$4,'annual Consensus'!$C$3:$AE$3,0)))</f>
        <v/>
      </c>
      <c r="DJ185" s="18">
        <f>IF(ISNA(INDEX('annual Consensus'!$C$4:$AE$210,MATCH('per month Consensus'!$CE185,'annual Consensus'!$B$4:$B$210,0),MATCH('per month Consensus'!DJ$4,'annual Consensus'!$C$3:$AE$3,0))),"",INDEX('annual Consensus'!$C$4:$AE$210,MATCH('per month Consensus'!$CE185,'annual Consensus'!$B$4:$B$210,0),MATCH('per month Consensus'!DJ$4,'annual Consensus'!$C$3:$AE$3,0)))</f>
        <v>0</v>
      </c>
      <c r="DK185" s="18">
        <f>IF(ISNA(INDEX('annual Consensus'!$C$4:$AE$210,MATCH('per month Consensus'!$CE185,'annual Consensus'!$B$4:$B$210,0),MATCH('per month Consensus'!DK$4,'annual Consensus'!$C$3:$AE$3,0))),"",INDEX('annual Consensus'!$C$4:$AE$210,MATCH('per month Consensus'!$CE185,'annual Consensus'!$B$4:$B$210,0),MATCH('per month Consensus'!DK$4,'annual Consensus'!$C$3:$AE$3,0)))</f>
        <v>0</v>
      </c>
      <c r="DL185" s="18">
        <f>IF(ISNA(INDEX('annual Consensus'!$C$4:$AE$210,MATCH('per month Consensus'!$CE185,'annual Consensus'!$B$4:$B$210,0),MATCH('per month Consensus'!DL$4,'annual Consensus'!$C$3:$AE$3,0))),"",INDEX('annual Consensus'!$C$4:$AE$210,MATCH('per month Consensus'!$CE185,'annual Consensus'!$B$4:$B$210,0),MATCH('per month Consensus'!DL$4,'annual Consensus'!$C$3:$AE$3,0)))</f>
        <v>0</v>
      </c>
      <c r="DM185" s="18" t="str">
        <f>IF(ISNA(INDEX('annual Consensus'!$C$4:$AE$210,MATCH('per month Consensus'!$CE185,'annual Consensus'!$B$4:$B$210,0),MATCH('per month Consensus'!DM$4,'annual Consensus'!$C$3:$AE$3,0))),"",INDEX('annual Consensus'!$C$4:$AE$210,MATCH('per month Consensus'!$CE185,'annual Consensus'!$B$4:$B$210,0),MATCH('per month Consensus'!DM$4,'annual Consensus'!$C$3:$AE$3,0)))</f>
        <v/>
      </c>
      <c r="DN185" s="18">
        <f>IF(ISNA(INDEX('annual Consensus'!$C$4:$AE$210,MATCH('per month Consensus'!$CE185,'annual Consensus'!$B$4:$B$210,0),MATCH('per month Consensus'!DN$4,'annual Consensus'!$C$3:$AE$3,0))),"",INDEX('annual Consensus'!$C$4:$AE$210,MATCH('per month Consensus'!$CE185,'annual Consensus'!$B$4:$B$210,0),MATCH('per month Consensus'!DN$4,'annual Consensus'!$C$3:$AE$3,0)))</f>
        <v>0</v>
      </c>
      <c r="DO185" s="18">
        <f>IF(ISNA(INDEX('annual Consensus'!$C$4:$AE$210,MATCH('per month Consensus'!$CE185,'annual Consensus'!$B$4:$B$210,0),MATCH('per month Consensus'!DO$4,'annual Consensus'!$C$3:$AE$3,0))),"",INDEX('annual Consensus'!$C$4:$AE$210,MATCH('per month Consensus'!$CE185,'annual Consensus'!$B$4:$B$210,0),MATCH('per month Consensus'!DO$4,'annual Consensus'!$C$3:$AE$3,0)))</f>
        <v>0</v>
      </c>
      <c r="DR185" s="18">
        <f t="shared" si="70"/>
        <v>1.4693853231429925</v>
      </c>
      <c r="DS185" s="18" t="str">
        <f t="shared" si="71"/>
        <v/>
      </c>
      <c r="DT185" s="18" t="str">
        <f t="shared" si="72"/>
        <v/>
      </c>
      <c r="DU185" s="18" t="str">
        <f t="shared" si="73"/>
        <v/>
      </c>
      <c r="DV185" s="18" t="str">
        <f t="shared" si="74"/>
        <v/>
      </c>
      <c r="DW185" s="18" t="str">
        <f t="shared" si="75"/>
        <v/>
      </c>
      <c r="DX185" s="18">
        <f t="shared" si="76"/>
        <v>1.4620203513942964</v>
      </c>
      <c r="DY185" s="18" t="str">
        <f t="shared" si="77"/>
        <v/>
      </c>
      <c r="DZ185" s="18" t="str">
        <f t="shared" si="78"/>
        <v/>
      </c>
      <c r="EA185" s="18" t="str">
        <f t="shared" si="79"/>
        <v/>
      </c>
      <c r="EB185" s="18" t="str">
        <f t="shared" si="80"/>
        <v/>
      </c>
      <c r="EC185" s="18" t="str">
        <f t="shared" si="81"/>
        <v/>
      </c>
      <c r="ED185" s="18" t="str">
        <f t="shared" si="82"/>
        <v/>
      </c>
      <c r="EE185" s="18" t="str">
        <f t="shared" si="83"/>
        <v/>
      </c>
      <c r="EF185" s="18" t="str">
        <f t="shared" si="84"/>
        <v/>
      </c>
      <c r="EG185" s="18" t="str">
        <f t="shared" si="85"/>
        <v/>
      </c>
      <c r="EH185" s="18" t="str">
        <f t="shared" si="86"/>
        <v/>
      </c>
      <c r="EI185" s="18" t="str">
        <f t="shared" si="87"/>
        <v/>
      </c>
      <c r="EJ185" s="18" t="str">
        <f t="shared" si="88"/>
        <v/>
      </c>
      <c r="EK185" s="18" t="str">
        <f t="shared" si="89"/>
        <v/>
      </c>
      <c r="EL185" s="18" t="str">
        <f t="shared" si="90"/>
        <v/>
      </c>
      <c r="EM185" s="18" t="str">
        <f t="shared" si="91"/>
        <v/>
      </c>
      <c r="EN185" s="18" t="str">
        <f t="shared" si="92"/>
        <v/>
      </c>
      <c r="EO185" s="18" t="str">
        <f t="shared" si="93"/>
        <v/>
      </c>
      <c r="EP185" s="18" t="str">
        <f t="shared" si="94"/>
        <v/>
      </c>
      <c r="EQ185" s="18" t="str">
        <f t="shared" si="95"/>
        <v/>
      </c>
      <c r="ER185" s="18" t="str">
        <f t="shared" si="96"/>
        <v/>
      </c>
      <c r="ES185" s="18" t="str">
        <f t="shared" si="97"/>
        <v/>
      </c>
      <c r="ET185" s="18" t="str">
        <f t="shared" si="98"/>
        <v/>
      </c>
      <c r="EV185" s="86">
        <v>41456</v>
      </c>
      <c r="EW185" s="57" t="str">
        <f>IF(ISNA(VLOOKUP('per month Consensus'!$EV185,'5y averages Consensus'!$AG$9:$AK$36,'per month Consensus'!EW$2,FALSE)),"",VLOOKUP('per month Consensus'!$EV185,'5y averages Consensus'!$AG$9:$AK$36,'per month Consensus'!EW$2,FALSE))</f>
        <v/>
      </c>
      <c r="EX185" s="58" t="str">
        <f>IF(ISNA(VLOOKUP('per month Consensus'!$EV185,'5y averages Consensus'!$AG$9:$AK$36,'per month Consensus'!EX$2,FALSE)),"",VLOOKUP('per month Consensus'!$EV185,'5y averages Consensus'!$AG$9:$AK$36,'per month Consensus'!EX$2,FALSE))</f>
        <v/>
      </c>
      <c r="EY185" s="58" t="str">
        <f>IF(ISNA(VLOOKUP('per month Consensus'!$EV185,'5y averages Consensus'!$AG$9:$AK$36,'per month Consensus'!EY$2,FALSE)),"",VLOOKUP('per month Consensus'!$EV185,'5y averages Consensus'!$AG$9:$AK$36,'per month Consensus'!EY$2,FALSE))</f>
        <v/>
      </c>
      <c r="EZ185" s="59" t="str">
        <f>IF(ISNA(VLOOKUP('per month Consensus'!$EV185,'5y averages Consensus'!$AG$9:$AK$36,'per month Consensus'!EZ$2,FALSE)),"",VLOOKUP('per month Consensus'!$EV185,'5y averages Consensus'!$AG$9:$AK$36,'per month Consensus'!EZ$2,FALSE))</f>
        <v/>
      </c>
      <c r="FB185" s="53" t="str">
        <f t="shared" si="99"/>
        <v/>
      </c>
      <c r="FC185" s="53" t="str">
        <f t="shared" si="100"/>
        <v/>
      </c>
      <c r="FD185" s="53" t="str">
        <f t="shared" si="101"/>
        <v/>
      </c>
      <c r="FE185" s="53" t="str">
        <f t="shared" si="102"/>
        <v/>
      </c>
    </row>
    <row r="186" spans="2:161" x14ac:dyDescent="0.25">
      <c r="B186" s="22">
        <v>38626</v>
      </c>
      <c r="C186" s="18">
        <f>VLOOKUP($B186,'Data Consensus annual'!$BH$9:$BN$215,'per month Consensus'!C$1,FALSE)</f>
        <v>2.1640937049731588</v>
      </c>
      <c r="D186" s="18">
        <f>VLOOKUP($B186,'Data Consensus annual'!$BH$9:$BN$215,'per month Consensus'!D$1,FALSE)</f>
        <v>1.861347113379169</v>
      </c>
      <c r="E186" s="18">
        <f>VLOOKUP($B186,'Data Consensus annual'!$BH$9:$BN$215,'per month Consensus'!E$1,FALSE)</f>
        <v>1.754755416726212</v>
      </c>
      <c r="F186" s="18">
        <f>VLOOKUP($B186,'Data Consensus annual'!$BH$9:$BN$215,'per month Consensus'!F$1,FALSE)</f>
        <v>1.843451388888889</v>
      </c>
      <c r="G186" s="18">
        <f>VLOOKUP($B186,'Data Consensus annual'!$BH$9:$BN$215,'per month Consensus'!G$1,FALSE)</f>
        <v>1.8788077731092441</v>
      </c>
      <c r="H186" s="18">
        <f>VLOOKUP($B186,'Data Consensus annual'!$BH$9:$BN$215,'per month Consensus'!H$1,FALSE)</f>
        <v>1.882352941176471</v>
      </c>
      <c r="I186" s="5"/>
      <c r="J186" s="27"/>
      <c r="K186" s="5"/>
      <c r="L186" s="5"/>
      <c r="M186" s="5"/>
      <c r="N186" s="5"/>
      <c r="CE186" s="14">
        <v>41487</v>
      </c>
      <c r="CF186" s="18" t="str">
        <f>IF(ISNA(VLOOKUP($CE186,'quarters Consensus'!$FV$9:$GC$60,'per month Consensus'!J$1,FALSE)),"",VLOOKUP($CE186,'quarters Consensus'!$FV$9:$GC$60,'per month Consensus'!J$1,FALSE))</f>
        <v/>
      </c>
      <c r="CG186" s="18" t="str">
        <f>IF(ISNA(VLOOKUP($CE186,'quarters Consensus'!$FV$9:$GC$60,'per month Consensus'!K$1,FALSE)),"",VLOOKUP($CE186,'quarters Consensus'!$FV$9:$GC$60,'per month Consensus'!K$1,FALSE))</f>
        <v/>
      </c>
      <c r="CH186" s="18" t="str">
        <f>IF(ISNA(VLOOKUP($CE186,'quarters Consensus'!$FV$9:$GC$60,'per month Consensus'!L$1,FALSE)),"",VLOOKUP($CE186,'quarters Consensus'!$FV$9:$GC$60,'per month Consensus'!L$1,FALSE))</f>
        <v/>
      </c>
      <c r="CI186" s="18" t="str">
        <f>IF(ISNA(VLOOKUP($CE186,'quarters Consensus'!$FV$9:$GC$60,'per month Consensus'!M$1,FALSE)),"",VLOOKUP($CE186,'quarters Consensus'!$FV$9:$GC$60,'per month Consensus'!M$1,FALSE))</f>
        <v/>
      </c>
      <c r="CJ186" s="18" t="str">
        <f>IF(ISNA(VLOOKUP($CE186,'quarters Consensus'!$FV$9:$GC$60,'per month Consensus'!N$1,FALSE)),"",VLOOKUP($CE186,'quarters Consensus'!$FV$9:$GC$60,'per month Consensus'!N$1,FALSE))</f>
        <v/>
      </c>
      <c r="CK186" s="18" t="str">
        <f>IF(ISNA(VLOOKUP($CE186,'quarters Consensus'!$FV$9:$GC$60,'per month Consensus'!O$1,FALSE)),"",VLOOKUP($CE186,'quarters Consensus'!$FV$9:$GC$60,'per month Consensus'!O$1,FALSE))</f>
        <v/>
      </c>
      <c r="CL186" s="18" t="str">
        <f>IF(ISNA(VLOOKUP($CE186,'quarters Consensus'!$FV$9:$GC$60,'per month Consensus'!P$1,FALSE)),"",VLOOKUP($CE186,'quarters Consensus'!$FV$9:$GC$60,'per month Consensus'!P$1,FALSE))</f>
        <v/>
      </c>
      <c r="CM186" s="18">
        <f>IF(ISNA(INDEX('annual Consensus'!$C$4:$AE$210,MATCH('per month Consensus'!$CE186,'annual Consensus'!$B$4:$B$210,0),MATCH('per month Consensus'!CM$4,'annual Consensus'!$C$3:$AE$3,0))),"",INDEX('annual Consensus'!$C$4:$AE$210,MATCH('per month Consensus'!$CE186,'annual Consensus'!$B$4:$B$210,0),MATCH('per month Consensus'!CM$4,'annual Consensus'!$C$3:$AE$3,0)))</f>
        <v>1.4901789383530548</v>
      </c>
      <c r="CN186" s="18">
        <f>IF(ISNA(INDEX('annual Consensus'!$C$4:$AE$210,MATCH('per month Consensus'!$CE186,'annual Consensus'!$B$4:$B$210,0),MATCH('per month Consensus'!CN$4,'annual Consensus'!$C$3:$AE$3,0))),"",INDEX('annual Consensus'!$C$4:$AE$210,MATCH('per month Consensus'!$CE186,'annual Consensus'!$B$4:$B$210,0),MATCH('per month Consensus'!CN$4,'annual Consensus'!$C$3:$AE$3,0)))</f>
        <v>0</v>
      </c>
      <c r="CO186" s="18">
        <f>IF(ISNA(INDEX('annual Consensus'!$C$4:$AE$210,MATCH('per month Consensus'!$CE186,'annual Consensus'!$B$4:$B$210,0),MATCH('per month Consensus'!CO$4,'annual Consensus'!$C$3:$AE$3,0))),"",INDEX('annual Consensus'!$C$4:$AE$210,MATCH('per month Consensus'!$CE186,'annual Consensus'!$B$4:$B$210,0),MATCH('per month Consensus'!CO$4,'annual Consensus'!$C$3:$AE$3,0)))</f>
        <v>0</v>
      </c>
      <c r="CP186" s="18">
        <f>IF(ISNA(INDEX('annual Consensus'!$C$4:$AE$210,MATCH('per month Consensus'!$CE186,'annual Consensus'!$B$4:$B$210,0),MATCH('per month Consensus'!CP$4,'annual Consensus'!$C$3:$AE$3,0))),"",INDEX('annual Consensus'!$C$4:$AE$210,MATCH('per month Consensus'!$CE186,'annual Consensus'!$B$4:$B$210,0),MATCH('per month Consensus'!CP$4,'annual Consensus'!$C$3:$AE$3,0)))</f>
        <v>0</v>
      </c>
      <c r="CQ186" s="18">
        <f>IF(ISNA(INDEX('annual Consensus'!$C$4:$AE$210,MATCH('per month Consensus'!$CE186,'annual Consensus'!$B$4:$B$210,0),MATCH('per month Consensus'!CQ$4,'annual Consensus'!$C$3:$AE$3,0))),"",INDEX('annual Consensus'!$C$4:$AE$210,MATCH('per month Consensus'!$CE186,'annual Consensus'!$B$4:$B$210,0),MATCH('per month Consensus'!CQ$4,'annual Consensus'!$C$3:$AE$3,0)))</f>
        <v>0</v>
      </c>
      <c r="CR186" s="18">
        <f>IF(ISNA(INDEX('annual Consensus'!$C$4:$AE$210,MATCH('per month Consensus'!$CE186,'annual Consensus'!$B$4:$B$210,0),MATCH('per month Consensus'!CR$4,'annual Consensus'!$C$3:$AE$3,0))),"",INDEX('annual Consensus'!$C$4:$AE$210,MATCH('per month Consensus'!$CE186,'annual Consensus'!$B$4:$B$210,0),MATCH('per month Consensus'!CR$4,'annual Consensus'!$C$3:$AE$3,0)))</f>
        <v>1.4811833172226425</v>
      </c>
      <c r="CS186" s="18">
        <f>IF(ISNA(INDEX('annual Consensus'!$C$4:$AE$210,MATCH('per month Consensus'!$CE186,'annual Consensus'!$B$4:$B$210,0),MATCH('per month Consensus'!CS$4,'annual Consensus'!$C$3:$AE$3,0))),"",INDEX('annual Consensus'!$C$4:$AE$210,MATCH('per month Consensus'!$CE186,'annual Consensus'!$B$4:$B$210,0),MATCH('per month Consensus'!CS$4,'annual Consensus'!$C$3:$AE$3,0)))</f>
        <v>0</v>
      </c>
      <c r="CT186" s="18">
        <f>IF(ISNA(INDEX('annual Consensus'!$C$4:$AE$210,MATCH('per month Consensus'!$CE186,'annual Consensus'!$B$4:$B$210,0),MATCH('per month Consensus'!CT$4,'annual Consensus'!$C$3:$AE$3,0))),"",INDEX('annual Consensus'!$C$4:$AE$210,MATCH('per month Consensus'!$CE186,'annual Consensus'!$B$4:$B$210,0),MATCH('per month Consensus'!CT$4,'annual Consensus'!$C$3:$AE$3,0)))</f>
        <v>0</v>
      </c>
      <c r="CU186" s="18">
        <f>IF(ISNA(INDEX('annual Consensus'!$C$4:$AE$210,MATCH('per month Consensus'!$CE186,'annual Consensus'!$B$4:$B$210,0),MATCH('per month Consensus'!CU$4,'annual Consensus'!$C$3:$AE$3,0))),"",INDEX('annual Consensus'!$C$4:$AE$210,MATCH('per month Consensus'!$CE186,'annual Consensus'!$B$4:$B$210,0),MATCH('per month Consensus'!CU$4,'annual Consensus'!$C$3:$AE$3,0)))</f>
        <v>0</v>
      </c>
      <c r="CV186" s="18">
        <f>IF(ISNA(INDEX('annual Consensus'!$C$4:$AE$210,MATCH('per month Consensus'!$CE186,'annual Consensus'!$B$4:$B$210,0),MATCH('per month Consensus'!CV$4,'annual Consensus'!$C$3:$AE$3,0))),"",INDEX('annual Consensus'!$C$4:$AE$210,MATCH('per month Consensus'!$CE186,'annual Consensus'!$B$4:$B$210,0),MATCH('per month Consensus'!CV$4,'annual Consensus'!$C$3:$AE$3,0)))</f>
        <v>0</v>
      </c>
      <c r="CW186" s="18">
        <f>IF(ISNA(INDEX('annual Consensus'!$C$4:$AE$210,MATCH('per month Consensus'!$CE186,'annual Consensus'!$B$4:$B$210,0),MATCH('per month Consensus'!CW$4,'annual Consensus'!$C$3:$AE$3,0))),"",INDEX('annual Consensus'!$C$4:$AE$210,MATCH('per month Consensus'!$CE186,'annual Consensus'!$B$4:$B$210,0),MATCH('per month Consensus'!CW$4,'annual Consensus'!$C$3:$AE$3,0)))</f>
        <v>0</v>
      </c>
      <c r="CX186" s="18">
        <f>IF(ISNA(INDEX('annual Consensus'!$C$4:$AE$210,MATCH('per month Consensus'!$CE186,'annual Consensus'!$B$4:$B$210,0),MATCH('per month Consensus'!CX$4,'annual Consensus'!$C$3:$AE$3,0))),"",INDEX('annual Consensus'!$C$4:$AE$210,MATCH('per month Consensus'!$CE186,'annual Consensus'!$B$4:$B$210,0),MATCH('per month Consensus'!CX$4,'annual Consensus'!$C$3:$AE$3,0)))</f>
        <v>0</v>
      </c>
      <c r="CY186" s="18">
        <f>IF(ISNA(INDEX('annual Consensus'!$C$4:$AE$210,MATCH('per month Consensus'!$CE186,'annual Consensus'!$B$4:$B$210,0),MATCH('per month Consensus'!CY$4,'annual Consensus'!$C$3:$AE$3,0))),"",INDEX('annual Consensus'!$C$4:$AE$210,MATCH('per month Consensus'!$CE186,'annual Consensus'!$B$4:$B$210,0),MATCH('per month Consensus'!CY$4,'annual Consensus'!$C$3:$AE$3,0)))</f>
        <v>0</v>
      </c>
      <c r="CZ186" s="18">
        <f>IF(ISNA(INDEX('annual Consensus'!$C$4:$AE$210,MATCH('per month Consensus'!$CE186,'annual Consensus'!$B$4:$B$210,0),MATCH('per month Consensus'!CZ$4,'annual Consensus'!$C$3:$AE$3,0))),"",INDEX('annual Consensus'!$C$4:$AE$210,MATCH('per month Consensus'!$CE186,'annual Consensus'!$B$4:$B$210,0),MATCH('per month Consensus'!CZ$4,'annual Consensus'!$C$3:$AE$3,0)))</f>
        <v>0</v>
      </c>
      <c r="DA186" s="18">
        <f>IF(ISNA(INDEX('annual Consensus'!$C$4:$AE$210,MATCH('per month Consensus'!$CE186,'annual Consensus'!$B$4:$B$210,0),MATCH('per month Consensus'!DA$4,'annual Consensus'!$C$3:$AE$3,0))),"",INDEX('annual Consensus'!$C$4:$AE$210,MATCH('per month Consensus'!$CE186,'annual Consensus'!$B$4:$B$210,0),MATCH('per month Consensus'!DA$4,'annual Consensus'!$C$3:$AE$3,0)))</f>
        <v>0</v>
      </c>
      <c r="DB186" s="18">
        <f>IF(ISNA(INDEX('annual Consensus'!$C$4:$AE$210,MATCH('per month Consensus'!$CE186,'annual Consensus'!$B$4:$B$210,0),MATCH('per month Consensus'!DB$4,'annual Consensus'!$C$3:$AE$3,0))),"",INDEX('annual Consensus'!$C$4:$AE$210,MATCH('per month Consensus'!$CE186,'annual Consensus'!$B$4:$B$210,0),MATCH('per month Consensus'!DB$4,'annual Consensus'!$C$3:$AE$3,0)))</f>
        <v>0</v>
      </c>
      <c r="DC186" s="18">
        <f>IF(ISNA(INDEX('annual Consensus'!$C$4:$AE$210,MATCH('per month Consensus'!$CE186,'annual Consensus'!$B$4:$B$210,0),MATCH('per month Consensus'!DC$4,'annual Consensus'!$C$3:$AE$3,0))),"",INDEX('annual Consensus'!$C$4:$AE$210,MATCH('per month Consensus'!$CE186,'annual Consensus'!$B$4:$B$210,0),MATCH('per month Consensus'!DC$4,'annual Consensus'!$C$3:$AE$3,0)))</f>
        <v>0</v>
      </c>
      <c r="DD186" s="18">
        <f>IF(ISNA(INDEX('annual Consensus'!$C$4:$AE$210,MATCH('per month Consensus'!$CE186,'annual Consensus'!$B$4:$B$210,0),MATCH('per month Consensus'!DD$4,'annual Consensus'!$C$3:$AE$3,0))),"",INDEX('annual Consensus'!$C$4:$AE$210,MATCH('per month Consensus'!$CE186,'annual Consensus'!$B$4:$B$210,0),MATCH('per month Consensus'!DD$4,'annual Consensus'!$C$3:$AE$3,0)))</f>
        <v>0</v>
      </c>
      <c r="DE186" s="18">
        <f>IF(ISNA(INDEX('annual Consensus'!$C$4:$AE$210,MATCH('per month Consensus'!$CE186,'annual Consensus'!$B$4:$B$210,0),MATCH('per month Consensus'!DE$4,'annual Consensus'!$C$3:$AE$3,0))),"",INDEX('annual Consensus'!$C$4:$AE$210,MATCH('per month Consensus'!$CE186,'annual Consensus'!$B$4:$B$210,0),MATCH('per month Consensus'!DE$4,'annual Consensus'!$C$3:$AE$3,0)))</f>
        <v>0</v>
      </c>
      <c r="DF186" s="18">
        <f>IF(ISNA(INDEX('annual Consensus'!$C$4:$AE$210,MATCH('per month Consensus'!$CE186,'annual Consensus'!$B$4:$B$210,0),MATCH('per month Consensus'!DF$4,'annual Consensus'!$C$3:$AE$3,0))),"",INDEX('annual Consensus'!$C$4:$AE$210,MATCH('per month Consensus'!$CE186,'annual Consensus'!$B$4:$B$210,0),MATCH('per month Consensus'!DF$4,'annual Consensus'!$C$3:$AE$3,0)))</f>
        <v>0</v>
      </c>
      <c r="DG186" s="18">
        <f>IF(ISNA(INDEX('annual Consensus'!$C$4:$AE$210,MATCH('per month Consensus'!$CE186,'annual Consensus'!$B$4:$B$210,0),MATCH('per month Consensus'!DG$4,'annual Consensus'!$C$3:$AE$3,0))),"",INDEX('annual Consensus'!$C$4:$AE$210,MATCH('per month Consensus'!$CE186,'annual Consensus'!$B$4:$B$210,0),MATCH('per month Consensus'!DG$4,'annual Consensus'!$C$3:$AE$3,0)))</f>
        <v>0</v>
      </c>
      <c r="DH186" s="18">
        <f>IF(ISNA(INDEX('annual Consensus'!$C$4:$AE$210,MATCH('per month Consensus'!$CE186,'annual Consensus'!$B$4:$B$210,0),MATCH('per month Consensus'!DH$4,'annual Consensus'!$C$3:$AE$3,0))),"",INDEX('annual Consensus'!$C$4:$AE$210,MATCH('per month Consensus'!$CE186,'annual Consensus'!$B$4:$B$210,0),MATCH('per month Consensus'!DH$4,'annual Consensus'!$C$3:$AE$3,0)))</f>
        <v>0</v>
      </c>
      <c r="DI186" s="18">
        <f>IF(ISNA(INDEX('annual Consensus'!$C$4:$AE$210,MATCH('per month Consensus'!$CE186,'annual Consensus'!$B$4:$B$210,0),MATCH('per month Consensus'!DI$4,'annual Consensus'!$C$3:$AE$3,0))),"",INDEX('annual Consensus'!$C$4:$AE$210,MATCH('per month Consensus'!$CE186,'annual Consensus'!$B$4:$B$210,0),MATCH('per month Consensus'!DI$4,'annual Consensus'!$C$3:$AE$3,0)))</f>
        <v>0</v>
      </c>
      <c r="DJ186" s="18">
        <f>IF(ISNA(INDEX('annual Consensus'!$C$4:$AE$210,MATCH('per month Consensus'!$CE186,'annual Consensus'!$B$4:$B$210,0),MATCH('per month Consensus'!DJ$4,'annual Consensus'!$C$3:$AE$3,0))),"",INDEX('annual Consensus'!$C$4:$AE$210,MATCH('per month Consensus'!$CE186,'annual Consensus'!$B$4:$B$210,0),MATCH('per month Consensus'!DJ$4,'annual Consensus'!$C$3:$AE$3,0)))</f>
        <v>0</v>
      </c>
      <c r="DK186" s="18">
        <f>IF(ISNA(INDEX('annual Consensus'!$C$4:$AE$210,MATCH('per month Consensus'!$CE186,'annual Consensus'!$B$4:$B$210,0),MATCH('per month Consensus'!DK$4,'annual Consensus'!$C$3:$AE$3,0))),"",INDEX('annual Consensus'!$C$4:$AE$210,MATCH('per month Consensus'!$CE186,'annual Consensus'!$B$4:$B$210,0),MATCH('per month Consensus'!DK$4,'annual Consensus'!$C$3:$AE$3,0)))</f>
        <v>0</v>
      </c>
      <c r="DL186" s="18">
        <f>IF(ISNA(INDEX('annual Consensus'!$C$4:$AE$210,MATCH('per month Consensus'!$CE186,'annual Consensus'!$B$4:$B$210,0),MATCH('per month Consensus'!DL$4,'annual Consensus'!$C$3:$AE$3,0))),"",INDEX('annual Consensus'!$C$4:$AE$210,MATCH('per month Consensus'!$CE186,'annual Consensus'!$B$4:$B$210,0),MATCH('per month Consensus'!DL$4,'annual Consensus'!$C$3:$AE$3,0)))</f>
        <v>0</v>
      </c>
      <c r="DM186" s="18">
        <f>IF(ISNA(INDEX('annual Consensus'!$C$4:$AE$210,MATCH('per month Consensus'!$CE186,'annual Consensus'!$B$4:$B$210,0),MATCH('per month Consensus'!DM$4,'annual Consensus'!$C$3:$AE$3,0))),"",INDEX('annual Consensus'!$C$4:$AE$210,MATCH('per month Consensus'!$CE186,'annual Consensus'!$B$4:$B$210,0),MATCH('per month Consensus'!DM$4,'annual Consensus'!$C$3:$AE$3,0)))</f>
        <v>0</v>
      </c>
      <c r="DN186" s="18">
        <f>IF(ISNA(INDEX('annual Consensus'!$C$4:$AE$210,MATCH('per month Consensus'!$CE186,'annual Consensus'!$B$4:$B$210,0),MATCH('per month Consensus'!DN$4,'annual Consensus'!$C$3:$AE$3,0))),"",INDEX('annual Consensus'!$C$4:$AE$210,MATCH('per month Consensus'!$CE186,'annual Consensus'!$B$4:$B$210,0),MATCH('per month Consensus'!DN$4,'annual Consensus'!$C$3:$AE$3,0)))</f>
        <v>0</v>
      </c>
      <c r="DO186" s="18">
        <f>IF(ISNA(INDEX('annual Consensus'!$C$4:$AE$210,MATCH('per month Consensus'!$CE186,'annual Consensus'!$B$4:$B$210,0),MATCH('per month Consensus'!DO$4,'annual Consensus'!$C$3:$AE$3,0))),"",INDEX('annual Consensus'!$C$4:$AE$210,MATCH('per month Consensus'!$CE186,'annual Consensus'!$B$4:$B$210,0),MATCH('per month Consensus'!DO$4,'annual Consensus'!$C$3:$AE$3,0)))</f>
        <v>0</v>
      </c>
      <c r="DR186" s="18">
        <f t="shared" si="70"/>
        <v>1.4901789383530548</v>
      </c>
      <c r="DS186" s="18" t="str">
        <f t="shared" si="71"/>
        <v/>
      </c>
      <c r="DT186" s="18" t="str">
        <f t="shared" si="72"/>
        <v/>
      </c>
      <c r="DU186" s="18" t="str">
        <f t="shared" si="73"/>
        <v/>
      </c>
      <c r="DV186" s="18" t="str">
        <f t="shared" si="74"/>
        <v/>
      </c>
      <c r="DW186" s="18">
        <f t="shared" si="75"/>
        <v>1.4811833172226425</v>
      </c>
      <c r="DX186" s="18" t="str">
        <f t="shared" si="76"/>
        <v/>
      </c>
      <c r="DY186" s="18" t="str">
        <f t="shared" si="77"/>
        <v/>
      </c>
      <c r="DZ186" s="18" t="str">
        <f t="shared" si="78"/>
        <v/>
      </c>
      <c r="EA186" s="18" t="str">
        <f t="shared" si="79"/>
        <v/>
      </c>
      <c r="EB186" s="18" t="str">
        <f t="shared" si="80"/>
        <v/>
      </c>
      <c r="EC186" s="18" t="str">
        <f t="shared" si="81"/>
        <v/>
      </c>
      <c r="ED186" s="18" t="str">
        <f t="shared" si="82"/>
        <v/>
      </c>
      <c r="EE186" s="18" t="str">
        <f t="shared" si="83"/>
        <v/>
      </c>
      <c r="EF186" s="18" t="str">
        <f t="shared" si="84"/>
        <v/>
      </c>
      <c r="EG186" s="18" t="str">
        <f t="shared" si="85"/>
        <v/>
      </c>
      <c r="EH186" s="18" t="str">
        <f t="shared" si="86"/>
        <v/>
      </c>
      <c r="EI186" s="18" t="str">
        <f t="shared" si="87"/>
        <v/>
      </c>
      <c r="EJ186" s="18" t="str">
        <f t="shared" si="88"/>
        <v/>
      </c>
      <c r="EK186" s="18" t="str">
        <f t="shared" si="89"/>
        <v/>
      </c>
      <c r="EL186" s="18" t="str">
        <f t="shared" si="90"/>
        <v/>
      </c>
      <c r="EM186" s="18" t="str">
        <f t="shared" si="91"/>
        <v/>
      </c>
      <c r="EN186" s="18" t="str">
        <f t="shared" si="92"/>
        <v/>
      </c>
      <c r="EO186" s="18" t="str">
        <f t="shared" si="93"/>
        <v/>
      </c>
      <c r="EP186" s="18" t="str">
        <f t="shared" si="94"/>
        <v/>
      </c>
      <c r="EQ186" s="18" t="str">
        <f t="shared" si="95"/>
        <v/>
      </c>
      <c r="ER186" s="18" t="str">
        <f t="shared" si="96"/>
        <v/>
      </c>
      <c r="ES186" s="18" t="str">
        <f t="shared" si="97"/>
        <v/>
      </c>
      <c r="ET186" s="18" t="str">
        <f t="shared" si="98"/>
        <v/>
      </c>
      <c r="EV186" s="86">
        <v>41487</v>
      </c>
      <c r="EW186" s="57" t="str">
        <f>IF(ISNA(VLOOKUP('per month Consensus'!$EV186,'5y averages Consensus'!$AG$9:$AK$36,'per month Consensus'!EW$2,FALSE)),"",VLOOKUP('per month Consensus'!$EV186,'5y averages Consensus'!$AG$9:$AK$36,'per month Consensus'!EW$2,FALSE))</f>
        <v/>
      </c>
      <c r="EX186" s="58" t="str">
        <f>IF(ISNA(VLOOKUP('per month Consensus'!$EV186,'5y averages Consensus'!$AG$9:$AK$36,'per month Consensus'!EX$2,FALSE)),"",VLOOKUP('per month Consensus'!$EV186,'5y averages Consensus'!$AG$9:$AK$36,'per month Consensus'!EX$2,FALSE))</f>
        <v/>
      </c>
      <c r="EY186" s="58" t="str">
        <f>IF(ISNA(VLOOKUP('per month Consensus'!$EV186,'5y averages Consensus'!$AG$9:$AK$36,'per month Consensus'!EY$2,FALSE)),"",VLOOKUP('per month Consensus'!$EV186,'5y averages Consensus'!$AG$9:$AK$36,'per month Consensus'!EY$2,FALSE))</f>
        <v/>
      </c>
      <c r="EZ186" s="59" t="str">
        <f>IF(ISNA(VLOOKUP('per month Consensus'!$EV186,'5y averages Consensus'!$AG$9:$AK$36,'per month Consensus'!EZ$2,FALSE)),"",VLOOKUP('per month Consensus'!$EV186,'5y averages Consensus'!$AG$9:$AK$36,'per month Consensus'!EZ$2,FALSE))</f>
        <v/>
      </c>
      <c r="FB186" s="53" t="str">
        <f t="shared" si="99"/>
        <v/>
      </c>
      <c r="FC186" s="53" t="str">
        <f t="shared" si="100"/>
        <v/>
      </c>
      <c r="FD186" s="53" t="str">
        <f t="shared" si="101"/>
        <v/>
      </c>
      <c r="FE186" s="53" t="str">
        <f t="shared" si="102"/>
        <v/>
      </c>
    </row>
    <row r="187" spans="2:161" x14ac:dyDescent="0.25">
      <c r="B187" s="22">
        <v>38991</v>
      </c>
      <c r="C187" s="18">
        <f>VLOOKUP($B187,'Data Consensus annual'!$BH$9:$BN$215,'per month Consensus'!C$1,FALSE)</f>
        <v>2.2516744762839709</v>
      </c>
      <c r="D187" s="18">
        <f>VLOOKUP($B187,'Data Consensus annual'!$BH$9:$BN$215,'per month Consensus'!D$1,FALSE)</f>
        <v>2.1999888781405601</v>
      </c>
      <c r="E187" s="18">
        <f>VLOOKUP($B187,'Data Consensus annual'!$BH$9:$BN$215,'per month Consensus'!E$1,FALSE)</f>
        <v>1.9041305803571431</v>
      </c>
      <c r="F187" s="18">
        <f>VLOOKUP($B187,'Data Consensus annual'!$BH$9:$BN$215,'per month Consensus'!F$1,FALSE)</f>
        <v>1.9454345238095241</v>
      </c>
      <c r="G187" s="18">
        <f>VLOOKUP($B187,'Data Consensus annual'!$BH$9:$BN$215,'per month Consensus'!G$1,FALSE)</f>
        <v>1.922085459183674</v>
      </c>
      <c r="H187" s="18">
        <f>VLOOKUP($B187,'Data Consensus annual'!$BH$9:$BN$215,'per month Consensus'!H$1,FALSE)</f>
        <v>1.925</v>
      </c>
      <c r="I187" s="5"/>
      <c r="J187" s="27"/>
      <c r="K187" s="5"/>
      <c r="L187" s="5"/>
      <c r="M187" s="5"/>
      <c r="N187" s="5"/>
      <c r="CE187" s="14">
        <v>41518</v>
      </c>
      <c r="CF187" s="18">
        <f>IF(ISNA(VLOOKUP($CE187,'quarters Consensus'!$FV$9:$GC$60,'per month Consensus'!J$1,FALSE)),"",VLOOKUP($CE187,'quarters Consensus'!$FV$9:$GC$60,'per month Consensus'!J$1,FALSE))</f>
        <v>1.4</v>
      </c>
      <c r="CG187" s="18">
        <f>IF(ISNA(VLOOKUP($CE187,'quarters Consensus'!$FV$9:$GC$60,'per month Consensus'!K$1,FALSE)),"",VLOOKUP($CE187,'quarters Consensus'!$FV$9:$GC$60,'per month Consensus'!K$1,FALSE))</f>
        <v>1.3</v>
      </c>
      <c r="CH187" s="18">
        <f>IF(ISNA(VLOOKUP($CE187,'quarters Consensus'!$FV$9:$GC$60,'per month Consensus'!L$1,FALSE)),"",VLOOKUP($CE187,'quarters Consensus'!$FV$9:$GC$60,'per month Consensus'!L$1,FALSE))</f>
        <v>1.6</v>
      </c>
      <c r="CI187" s="18">
        <f>IF(ISNA(VLOOKUP($CE187,'quarters Consensus'!$FV$9:$GC$60,'per month Consensus'!M$1,FALSE)),"",VLOOKUP($CE187,'quarters Consensus'!$FV$9:$GC$60,'per month Consensus'!M$1,FALSE))</f>
        <v>1.5</v>
      </c>
      <c r="CJ187" s="18">
        <f>IF(ISNA(VLOOKUP($CE187,'quarters Consensus'!$FV$9:$GC$60,'per month Consensus'!N$1,FALSE)),"",VLOOKUP($CE187,'quarters Consensus'!$FV$9:$GC$60,'per month Consensus'!N$1,FALSE))</f>
        <v>1.4</v>
      </c>
      <c r="CK187" s="18">
        <f>IF(ISNA(VLOOKUP($CE187,'quarters Consensus'!$FV$9:$GC$60,'per month Consensus'!O$1,FALSE)),"",VLOOKUP($CE187,'quarters Consensus'!$FV$9:$GC$60,'per month Consensus'!O$1,FALSE))</f>
        <v>1.6</v>
      </c>
      <c r="CL187" s="18">
        <f>IF(ISNA(VLOOKUP($CE187,'quarters Consensus'!$FV$9:$GC$60,'per month Consensus'!P$1,FALSE)),"",VLOOKUP($CE187,'quarters Consensus'!$FV$9:$GC$60,'per month Consensus'!P$1,FALSE))</f>
        <v>1.6</v>
      </c>
      <c r="CM187" s="18">
        <f>IF(ISNA(INDEX('annual Consensus'!$C$4:$AE$210,MATCH('per month Consensus'!$CE187,'annual Consensus'!$B$4:$B$210,0),MATCH('per month Consensus'!CM$4,'annual Consensus'!$C$3:$AE$3,0))),"",INDEX('annual Consensus'!$C$4:$AE$210,MATCH('per month Consensus'!$CE187,'annual Consensus'!$B$4:$B$210,0),MATCH('per month Consensus'!CM$4,'annual Consensus'!$C$3:$AE$3,0)))</f>
        <v>1.4926846140438559</v>
      </c>
      <c r="CN187" s="18">
        <f>IF(ISNA(INDEX('annual Consensus'!$C$4:$AE$210,MATCH('per month Consensus'!$CE187,'annual Consensus'!$B$4:$B$210,0),MATCH('per month Consensus'!CN$4,'annual Consensus'!$C$3:$AE$3,0))),"",INDEX('annual Consensus'!$C$4:$AE$210,MATCH('per month Consensus'!$CE187,'annual Consensus'!$B$4:$B$210,0),MATCH('per month Consensus'!CN$4,'annual Consensus'!$C$3:$AE$3,0)))</f>
        <v>0</v>
      </c>
      <c r="CO187" s="18">
        <f>IF(ISNA(INDEX('annual Consensus'!$C$4:$AE$210,MATCH('per month Consensus'!$CE187,'annual Consensus'!$B$4:$B$210,0),MATCH('per month Consensus'!CO$4,'annual Consensus'!$C$3:$AE$3,0))),"",INDEX('annual Consensus'!$C$4:$AE$210,MATCH('per month Consensus'!$CE187,'annual Consensus'!$B$4:$B$210,0),MATCH('per month Consensus'!CO$4,'annual Consensus'!$C$3:$AE$3,0)))</f>
        <v>0</v>
      </c>
      <c r="CP187" s="18">
        <f>IF(ISNA(INDEX('annual Consensus'!$C$4:$AE$210,MATCH('per month Consensus'!$CE187,'annual Consensus'!$B$4:$B$210,0),MATCH('per month Consensus'!CP$4,'annual Consensus'!$C$3:$AE$3,0))),"",INDEX('annual Consensus'!$C$4:$AE$210,MATCH('per month Consensus'!$CE187,'annual Consensus'!$B$4:$B$210,0),MATCH('per month Consensus'!CP$4,'annual Consensus'!$C$3:$AE$3,0)))</f>
        <v>0</v>
      </c>
      <c r="CQ187" s="18">
        <f>IF(ISNA(INDEX('annual Consensus'!$C$4:$AE$210,MATCH('per month Consensus'!$CE187,'annual Consensus'!$B$4:$B$210,0),MATCH('per month Consensus'!CQ$4,'annual Consensus'!$C$3:$AE$3,0))),"",INDEX('annual Consensus'!$C$4:$AE$210,MATCH('per month Consensus'!$CE187,'annual Consensus'!$B$4:$B$210,0),MATCH('per month Consensus'!CQ$4,'annual Consensus'!$C$3:$AE$3,0)))</f>
        <v>1.4795468688123021</v>
      </c>
      <c r="CR187" s="18">
        <f>IF(ISNA(INDEX('annual Consensus'!$C$4:$AE$210,MATCH('per month Consensus'!$CE187,'annual Consensus'!$B$4:$B$210,0),MATCH('per month Consensus'!CR$4,'annual Consensus'!$C$3:$AE$3,0))),"",INDEX('annual Consensus'!$C$4:$AE$210,MATCH('per month Consensus'!$CE187,'annual Consensus'!$B$4:$B$210,0),MATCH('per month Consensus'!CR$4,'annual Consensus'!$C$3:$AE$3,0)))</f>
        <v>0</v>
      </c>
      <c r="CS187" s="18">
        <f>IF(ISNA(INDEX('annual Consensus'!$C$4:$AE$210,MATCH('per month Consensus'!$CE187,'annual Consensus'!$B$4:$B$210,0),MATCH('per month Consensus'!CS$4,'annual Consensus'!$C$3:$AE$3,0))),"",INDEX('annual Consensus'!$C$4:$AE$210,MATCH('per month Consensus'!$CE187,'annual Consensus'!$B$4:$B$210,0),MATCH('per month Consensus'!CS$4,'annual Consensus'!$C$3:$AE$3,0)))</f>
        <v>0</v>
      </c>
      <c r="CT187" s="18">
        <f>IF(ISNA(INDEX('annual Consensus'!$C$4:$AE$210,MATCH('per month Consensus'!$CE187,'annual Consensus'!$B$4:$B$210,0),MATCH('per month Consensus'!CT$4,'annual Consensus'!$C$3:$AE$3,0))),"",INDEX('annual Consensus'!$C$4:$AE$210,MATCH('per month Consensus'!$CE187,'annual Consensus'!$B$4:$B$210,0),MATCH('per month Consensus'!CT$4,'annual Consensus'!$C$3:$AE$3,0)))</f>
        <v>0</v>
      </c>
      <c r="CU187" s="18">
        <f>IF(ISNA(INDEX('annual Consensus'!$C$4:$AE$210,MATCH('per month Consensus'!$CE187,'annual Consensus'!$B$4:$B$210,0),MATCH('per month Consensus'!CU$4,'annual Consensus'!$C$3:$AE$3,0))),"",INDEX('annual Consensus'!$C$4:$AE$210,MATCH('per month Consensus'!$CE187,'annual Consensus'!$B$4:$B$210,0),MATCH('per month Consensus'!CU$4,'annual Consensus'!$C$3:$AE$3,0)))</f>
        <v>0</v>
      </c>
      <c r="CV187" s="18">
        <f>IF(ISNA(INDEX('annual Consensus'!$C$4:$AE$210,MATCH('per month Consensus'!$CE187,'annual Consensus'!$B$4:$B$210,0),MATCH('per month Consensus'!CV$4,'annual Consensus'!$C$3:$AE$3,0))),"",INDEX('annual Consensus'!$C$4:$AE$210,MATCH('per month Consensus'!$CE187,'annual Consensus'!$B$4:$B$210,0),MATCH('per month Consensus'!CV$4,'annual Consensus'!$C$3:$AE$3,0)))</f>
        <v>0</v>
      </c>
      <c r="CW187" s="18">
        <f>IF(ISNA(INDEX('annual Consensus'!$C$4:$AE$210,MATCH('per month Consensus'!$CE187,'annual Consensus'!$B$4:$B$210,0),MATCH('per month Consensus'!CW$4,'annual Consensus'!$C$3:$AE$3,0))),"",INDEX('annual Consensus'!$C$4:$AE$210,MATCH('per month Consensus'!$CE187,'annual Consensus'!$B$4:$B$210,0),MATCH('per month Consensus'!CW$4,'annual Consensus'!$C$3:$AE$3,0)))</f>
        <v>0</v>
      </c>
      <c r="CX187" s="18">
        <f>IF(ISNA(INDEX('annual Consensus'!$C$4:$AE$210,MATCH('per month Consensus'!$CE187,'annual Consensus'!$B$4:$B$210,0),MATCH('per month Consensus'!CX$4,'annual Consensus'!$C$3:$AE$3,0))),"",INDEX('annual Consensus'!$C$4:$AE$210,MATCH('per month Consensus'!$CE187,'annual Consensus'!$B$4:$B$210,0),MATCH('per month Consensus'!CX$4,'annual Consensus'!$C$3:$AE$3,0)))</f>
        <v>0</v>
      </c>
      <c r="CY187" s="18">
        <f>IF(ISNA(INDEX('annual Consensus'!$C$4:$AE$210,MATCH('per month Consensus'!$CE187,'annual Consensus'!$B$4:$B$210,0),MATCH('per month Consensus'!CY$4,'annual Consensus'!$C$3:$AE$3,0))),"",INDEX('annual Consensus'!$C$4:$AE$210,MATCH('per month Consensus'!$CE187,'annual Consensus'!$B$4:$B$210,0),MATCH('per month Consensus'!CY$4,'annual Consensus'!$C$3:$AE$3,0)))</f>
        <v>0</v>
      </c>
      <c r="CZ187" s="18">
        <f>IF(ISNA(INDEX('annual Consensus'!$C$4:$AE$210,MATCH('per month Consensus'!$CE187,'annual Consensus'!$B$4:$B$210,0),MATCH('per month Consensus'!CZ$4,'annual Consensus'!$C$3:$AE$3,0))),"",INDEX('annual Consensus'!$C$4:$AE$210,MATCH('per month Consensus'!$CE187,'annual Consensus'!$B$4:$B$210,0),MATCH('per month Consensus'!CZ$4,'annual Consensus'!$C$3:$AE$3,0)))</f>
        <v>0</v>
      </c>
      <c r="DA187" s="18">
        <f>IF(ISNA(INDEX('annual Consensus'!$C$4:$AE$210,MATCH('per month Consensus'!$CE187,'annual Consensus'!$B$4:$B$210,0),MATCH('per month Consensus'!DA$4,'annual Consensus'!$C$3:$AE$3,0))),"",INDEX('annual Consensus'!$C$4:$AE$210,MATCH('per month Consensus'!$CE187,'annual Consensus'!$B$4:$B$210,0),MATCH('per month Consensus'!DA$4,'annual Consensus'!$C$3:$AE$3,0)))</f>
        <v>0</v>
      </c>
      <c r="DB187" s="18">
        <f>IF(ISNA(INDEX('annual Consensus'!$C$4:$AE$210,MATCH('per month Consensus'!$CE187,'annual Consensus'!$B$4:$B$210,0),MATCH('per month Consensus'!DB$4,'annual Consensus'!$C$3:$AE$3,0))),"",INDEX('annual Consensus'!$C$4:$AE$210,MATCH('per month Consensus'!$CE187,'annual Consensus'!$B$4:$B$210,0),MATCH('per month Consensus'!DB$4,'annual Consensus'!$C$3:$AE$3,0)))</f>
        <v>0</v>
      </c>
      <c r="DC187" s="18">
        <f>IF(ISNA(INDEX('annual Consensus'!$C$4:$AE$210,MATCH('per month Consensus'!$CE187,'annual Consensus'!$B$4:$B$210,0),MATCH('per month Consensus'!DC$4,'annual Consensus'!$C$3:$AE$3,0))),"",INDEX('annual Consensus'!$C$4:$AE$210,MATCH('per month Consensus'!$CE187,'annual Consensus'!$B$4:$B$210,0),MATCH('per month Consensus'!DC$4,'annual Consensus'!$C$3:$AE$3,0)))</f>
        <v>0</v>
      </c>
      <c r="DD187" s="18">
        <f>IF(ISNA(INDEX('annual Consensus'!$C$4:$AE$210,MATCH('per month Consensus'!$CE187,'annual Consensus'!$B$4:$B$210,0),MATCH('per month Consensus'!DD$4,'annual Consensus'!$C$3:$AE$3,0))),"",INDEX('annual Consensus'!$C$4:$AE$210,MATCH('per month Consensus'!$CE187,'annual Consensus'!$B$4:$B$210,0),MATCH('per month Consensus'!DD$4,'annual Consensus'!$C$3:$AE$3,0)))</f>
        <v>0</v>
      </c>
      <c r="DE187" s="18">
        <f>IF(ISNA(INDEX('annual Consensus'!$C$4:$AE$210,MATCH('per month Consensus'!$CE187,'annual Consensus'!$B$4:$B$210,0),MATCH('per month Consensus'!DE$4,'annual Consensus'!$C$3:$AE$3,0))),"",INDEX('annual Consensus'!$C$4:$AE$210,MATCH('per month Consensus'!$CE187,'annual Consensus'!$B$4:$B$210,0),MATCH('per month Consensus'!DE$4,'annual Consensus'!$C$3:$AE$3,0)))</f>
        <v>0</v>
      </c>
      <c r="DF187" s="18">
        <f>IF(ISNA(INDEX('annual Consensus'!$C$4:$AE$210,MATCH('per month Consensus'!$CE187,'annual Consensus'!$B$4:$B$210,0),MATCH('per month Consensus'!DF$4,'annual Consensus'!$C$3:$AE$3,0))),"",INDEX('annual Consensus'!$C$4:$AE$210,MATCH('per month Consensus'!$CE187,'annual Consensus'!$B$4:$B$210,0),MATCH('per month Consensus'!DF$4,'annual Consensus'!$C$3:$AE$3,0)))</f>
        <v>0</v>
      </c>
      <c r="DG187" s="18">
        <f>IF(ISNA(INDEX('annual Consensus'!$C$4:$AE$210,MATCH('per month Consensus'!$CE187,'annual Consensus'!$B$4:$B$210,0),MATCH('per month Consensus'!DG$4,'annual Consensus'!$C$3:$AE$3,0))),"",INDEX('annual Consensus'!$C$4:$AE$210,MATCH('per month Consensus'!$CE187,'annual Consensus'!$B$4:$B$210,0),MATCH('per month Consensus'!DG$4,'annual Consensus'!$C$3:$AE$3,0)))</f>
        <v>0</v>
      </c>
      <c r="DH187" s="18">
        <f>IF(ISNA(INDEX('annual Consensus'!$C$4:$AE$210,MATCH('per month Consensus'!$CE187,'annual Consensus'!$B$4:$B$210,0),MATCH('per month Consensus'!DH$4,'annual Consensus'!$C$3:$AE$3,0))),"",INDEX('annual Consensus'!$C$4:$AE$210,MATCH('per month Consensus'!$CE187,'annual Consensus'!$B$4:$B$210,0),MATCH('per month Consensus'!DH$4,'annual Consensus'!$C$3:$AE$3,0)))</f>
        <v>0</v>
      </c>
      <c r="DI187" s="18">
        <f>IF(ISNA(INDEX('annual Consensus'!$C$4:$AE$210,MATCH('per month Consensus'!$CE187,'annual Consensus'!$B$4:$B$210,0),MATCH('per month Consensus'!DI$4,'annual Consensus'!$C$3:$AE$3,0))),"",INDEX('annual Consensus'!$C$4:$AE$210,MATCH('per month Consensus'!$CE187,'annual Consensus'!$B$4:$B$210,0),MATCH('per month Consensus'!DI$4,'annual Consensus'!$C$3:$AE$3,0)))</f>
        <v>0</v>
      </c>
      <c r="DJ187" s="18">
        <f>IF(ISNA(INDEX('annual Consensus'!$C$4:$AE$210,MATCH('per month Consensus'!$CE187,'annual Consensus'!$B$4:$B$210,0),MATCH('per month Consensus'!DJ$4,'annual Consensus'!$C$3:$AE$3,0))),"",INDEX('annual Consensus'!$C$4:$AE$210,MATCH('per month Consensus'!$CE187,'annual Consensus'!$B$4:$B$210,0),MATCH('per month Consensus'!DJ$4,'annual Consensus'!$C$3:$AE$3,0)))</f>
        <v>0</v>
      </c>
      <c r="DK187" s="18">
        <f>IF(ISNA(INDEX('annual Consensus'!$C$4:$AE$210,MATCH('per month Consensus'!$CE187,'annual Consensus'!$B$4:$B$210,0),MATCH('per month Consensus'!DK$4,'annual Consensus'!$C$3:$AE$3,0))),"",INDEX('annual Consensus'!$C$4:$AE$210,MATCH('per month Consensus'!$CE187,'annual Consensus'!$B$4:$B$210,0),MATCH('per month Consensus'!DK$4,'annual Consensus'!$C$3:$AE$3,0)))</f>
        <v>0</v>
      </c>
      <c r="DL187" s="18">
        <f>IF(ISNA(INDEX('annual Consensus'!$C$4:$AE$210,MATCH('per month Consensus'!$CE187,'annual Consensus'!$B$4:$B$210,0),MATCH('per month Consensus'!DL$4,'annual Consensus'!$C$3:$AE$3,0))),"",INDEX('annual Consensus'!$C$4:$AE$210,MATCH('per month Consensus'!$CE187,'annual Consensus'!$B$4:$B$210,0),MATCH('per month Consensus'!DL$4,'annual Consensus'!$C$3:$AE$3,0)))</f>
        <v>0</v>
      </c>
      <c r="DM187" s="18">
        <f>IF(ISNA(INDEX('annual Consensus'!$C$4:$AE$210,MATCH('per month Consensus'!$CE187,'annual Consensus'!$B$4:$B$210,0),MATCH('per month Consensus'!DM$4,'annual Consensus'!$C$3:$AE$3,0))),"",INDEX('annual Consensus'!$C$4:$AE$210,MATCH('per month Consensus'!$CE187,'annual Consensus'!$B$4:$B$210,0),MATCH('per month Consensus'!DM$4,'annual Consensus'!$C$3:$AE$3,0)))</f>
        <v>0</v>
      </c>
      <c r="DN187" s="18">
        <f>IF(ISNA(INDEX('annual Consensus'!$C$4:$AE$210,MATCH('per month Consensus'!$CE187,'annual Consensus'!$B$4:$B$210,0),MATCH('per month Consensus'!DN$4,'annual Consensus'!$C$3:$AE$3,0))),"",INDEX('annual Consensus'!$C$4:$AE$210,MATCH('per month Consensus'!$CE187,'annual Consensus'!$B$4:$B$210,0),MATCH('per month Consensus'!DN$4,'annual Consensus'!$C$3:$AE$3,0)))</f>
        <v>0</v>
      </c>
      <c r="DO187" s="18">
        <f>IF(ISNA(INDEX('annual Consensus'!$C$4:$AE$210,MATCH('per month Consensus'!$CE187,'annual Consensus'!$B$4:$B$210,0),MATCH('per month Consensus'!DO$4,'annual Consensus'!$C$3:$AE$3,0))),"",INDEX('annual Consensus'!$C$4:$AE$210,MATCH('per month Consensus'!$CE187,'annual Consensus'!$B$4:$B$210,0),MATCH('per month Consensus'!DO$4,'annual Consensus'!$C$3:$AE$3,0)))</f>
        <v>0</v>
      </c>
      <c r="DR187" s="18">
        <f t="shared" si="70"/>
        <v>1.4926846140438559</v>
      </c>
      <c r="DS187" s="18" t="str">
        <f t="shared" si="71"/>
        <v/>
      </c>
      <c r="DT187" s="18" t="str">
        <f t="shared" si="72"/>
        <v/>
      </c>
      <c r="DU187" s="18" t="str">
        <f t="shared" si="73"/>
        <v/>
      </c>
      <c r="DV187" s="18">
        <f t="shared" si="74"/>
        <v>1.4795468688123021</v>
      </c>
      <c r="DW187" s="18" t="str">
        <f t="shared" si="75"/>
        <v/>
      </c>
      <c r="DX187" s="18" t="str">
        <f t="shared" si="76"/>
        <v/>
      </c>
      <c r="DY187" s="18" t="str">
        <f t="shared" si="77"/>
        <v/>
      </c>
      <c r="DZ187" s="18" t="str">
        <f t="shared" si="78"/>
        <v/>
      </c>
      <c r="EA187" s="18" t="str">
        <f t="shared" si="79"/>
        <v/>
      </c>
      <c r="EB187" s="18" t="str">
        <f t="shared" si="80"/>
        <v/>
      </c>
      <c r="EC187" s="18" t="str">
        <f t="shared" si="81"/>
        <v/>
      </c>
      <c r="ED187" s="18" t="str">
        <f t="shared" si="82"/>
        <v/>
      </c>
      <c r="EE187" s="18" t="str">
        <f t="shared" si="83"/>
        <v/>
      </c>
      <c r="EF187" s="18" t="str">
        <f t="shared" si="84"/>
        <v/>
      </c>
      <c r="EG187" s="18" t="str">
        <f t="shared" si="85"/>
        <v/>
      </c>
      <c r="EH187" s="18" t="str">
        <f t="shared" si="86"/>
        <v/>
      </c>
      <c r="EI187" s="18" t="str">
        <f t="shared" si="87"/>
        <v/>
      </c>
      <c r="EJ187" s="18" t="str">
        <f t="shared" si="88"/>
        <v/>
      </c>
      <c r="EK187" s="18" t="str">
        <f t="shared" si="89"/>
        <v/>
      </c>
      <c r="EL187" s="18" t="str">
        <f t="shared" si="90"/>
        <v/>
      </c>
      <c r="EM187" s="18" t="str">
        <f t="shared" si="91"/>
        <v/>
      </c>
      <c r="EN187" s="18" t="str">
        <f t="shared" si="92"/>
        <v/>
      </c>
      <c r="EO187" s="18" t="str">
        <f t="shared" si="93"/>
        <v/>
      </c>
      <c r="EP187" s="18" t="str">
        <f t="shared" si="94"/>
        <v/>
      </c>
      <c r="EQ187" s="18" t="str">
        <f t="shared" si="95"/>
        <v/>
      </c>
      <c r="ER187" s="18" t="str">
        <f t="shared" si="96"/>
        <v/>
      </c>
      <c r="ES187" s="18" t="str">
        <f t="shared" si="97"/>
        <v/>
      </c>
      <c r="ET187" s="18" t="str">
        <f t="shared" si="98"/>
        <v/>
      </c>
      <c r="EV187" s="86">
        <v>41518</v>
      </c>
      <c r="EW187" s="57" t="str">
        <f>IF(ISNA(VLOOKUP('per month Consensus'!$EV187,'5y averages Consensus'!$AG$9:$AK$36,'per month Consensus'!EW$2,FALSE)),"",VLOOKUP('per month Consensus'!$EV187,'5y averages Consensus'!$AG$9:$AK$36,'per month Consensus'!EW$2,FALSE))</f>
        <v/>
      </c>
      <c r="EX187" s="58" t="str">
        <f>IF(ISNA(VLOOKUP('per month Consensus'!$EV187,'5y averages Consensus'!$AG$9:$AK$36,'per month Consensus'!EX$2,FALSE)),"",VLOOKUP('per month Consensus'!$EV187,'5y averages Consensus'!$AG$9:$AK$36,'per month Consensus'!EX$2,FALSE))</f>
        <v/>
      </c>
      <c r="EY187" s="58" t="str">
        <f>IF(ISNA(VLOOKUP('per month Consensus'!$EV187,'5y averages Consensus'!$AG$9:$AK$36,'per month Consensus'!EY$2,FALSE)),"",VLOOKUP('per month Consensus'!$EV187,'5y averages Consensus'!$AG$9:$AK$36,'per month Consensus'!EY$2,FALSE))</f>
        <v/>
      </c>
      <c r="EZ187" s="59" t="str">
        <f>IF(ISNA(VLOOKUP('per month Consensus'!$EV187,'5y averages Consensus'!$AG$9:$AK$36,'per month Consensus'!EZ$2,FALSE)),"",VLOOKUP('per month Consensus'!$EV187,'5y averages Consensus'!$AG$9:$AK$36,'per month Consensus'!EZ$2,FALSE))</f>
        <v/>
      </c>
      <c r="FB187" s="53" t="str">
        <f t="shared" si="99"/>
        <v/>
      </c>
      <c r="FC187" s="53" t="str">
        <f t="shared" si="100"/>
        <v/>
      </c>
      <c r="FD187" s="53" t="str">
        <f t="shared" si="101"/>
        <v/>
      </c>
      <c r="FE187" s="53" t="str">
        <f t="shared" si="102"/>
        <v/>
      </c>
    </row>
    <row r="188" spans="2:161" x14ac:dyDescent="0.25">
      <c r="B188" s="22">
        <v>39356</v>
      </c>
      <c r="C188" s="18">
        <f>VLOOKUP($B188,'Data Consensus annual'!$BH$9:$BN$215,'per month Consensus'!C$1,FALSE)</f>
        <v>1.9862554054813699</v>
      </c>
      <c r="D188" s="18">
        <f>VLOOKUP($B188,'Data Consensus annual'!$BH$9:$BN$215,'per month Consensus'!D$1,FALSE)</f>
        <v>2.0066433275350222</v>
      </c>
      <c r="E188" s="18">
        <f>VLOOKUP($B188,'Data Consensus annual'!$BH$9:$BN$215,'per month Consensus'!E$1,FALSE)</f>
        <v>2.0278220560588212</v>
      </c>
      <c r="F188" s="18">
        <f>VLOOKUP($B188,'Data Consensus annual'!$BH$9:$BN$215,'per month Consensus'!F$1,FALSE)</f>
        <v>1.9322098214285719</v>
      </c>
      <c r="G188" s="18">
        <f>VLOOKUP($B188,'Data Consensus annual'!$BH$9:$BN$215,'per month Consensus'!G$1,FALSE)</f>
        <v>1.941544642857143</v>
      </c>
      <c r="H188" s="18">
        <f>VLOOKUP($B188,'Data Consensus annual'!$BH$9:$BN$215,'per month Consensus'!H$1,FALSE)</f>
        <v>1.9236666666666671</v>
      </c>
      <c r="I188" s="5"/>
      <c r="J188" s="27"/>
      <c r="K188" s="5"/>
      <c r="L188" s="5"/>
      <c r="M188" s="5"/>
      <c r="N188" s="5"/>
      <c r="CE188" s="14">
        <v>41548</v>
      </c>
      <c r="CF188" s="18" t="str">
        <f>IF(ISNA(VLOOKUP($CE188,'quarters Consensus'!$FV$9:$GC$60,'per month Consensus'!J$1,FALSE)),"",VLOOKUP($CE188,'quarters Consensus'!$FV$9:$GC$60,'per month Consensus'!J$1,FALSE))</f>
        <v/>
      </c>
      <c r="CG188" s="18" t="str">
        <f>IF(ISNA(VLOOKUP($CE188,'quarters Consensus'!$FV$9:$GC$60,'per month Consensus'!K$1,FALSE)),"",VLOOKUP($CE188,'quarters Consensus'!$FV$9:$GC$60,'per month Consensus'!K$1,FALSE))</f>
        <v/>
      </c>
      <c r="CH188" s="18" t="str">
        <f>IF(ISNA(VLOOKUP($CE188,'quarters Consensus'!$FV$9:$GC$60,'per month Consensus'!L$1,FALSE)),"",VLOOKUP($CE188,'quarters Consensus'!$FV$9:$GC$60,'per month Consensus'!L$1,FALSE))</f>
        <v/>
      </c>
      <c r="CI188" s="18" t="str">
        <f>IF(ISNA(VLOOKUP($CE188,'quarters Consensus'!$FV$9:$GC$60,'per month Consensus'!M$1,FALSE)),"",VLOOKUP($CE188,'quarters Consensus'!$FV$9:$GC$60,'per month Consensus'!M$1,FALSE))</f>
        <v/>
      </c>
      <c r="CJ188" s="18" t="str">
        <f>IF(ISNA(VLOOKUP($CE188,'quarters Consensus'!$FV$9:$GC$60,'per month Consensus'!N$1,FALSE)),"",VLOOKUP($CE188,'quarters Consensus'!$FV$9:$GC$60,'per month Consensus'!N$1,FALSE))</f>
        <v/>
      </c>
      <c r="CK188" s="18" t="str">
        <f>IF(ISNA(VLOOKUP($CE188,'quarters Consensus'!$FV$9:$GC$60,'per month Consensus'!O$1,FALSE)),"",VLOOKUP($CE188,'quarters Consensus'!$FV$9:$GC$60,'per month Consensus'!O$1,FALSE))</f>
        <v/>
      </c>
      <c r="CL188" s="18" t="str">
        <f>IF(ISNA(VLOOKUP($CE188,'quarters Consensus'!$FV$9:$GC$60,'per month Consensus'!P$1,FALSE)),"",VLOOKUP($CE188,'quarters Consensus'!$FV$9:$GC$60,'per month Consensus'!P$1,FALSE))</f>
        <v/>
      </c>
      <c r="CM188" s="18">
        <f>IF(ISNA(INDEX('annual Consensus'!$C$4:$AE$210,MATCH('per month Consensus'!$CE188,'annual Consensus'!$B$4:$B$210,0),MATCH('per month Consensus'!CM$4,'annual Consensus'!$C$3:$AE$3,0))),"",INDEX('annual Consensus'!$C$4:$AE$210,MATCH('per month Consensus'!$CE188,'annual Consensus'!$B$4:$B$210,0),MATCH('per month Consensus'!CM$4,'annual Consensus'!$C$3:$AE$3,0)))</f>
        <v>1.4736322422107551</v>
      </c>
      <c r="CN188" s="18">
        <f>IF(ISNA(INDEX('annual Consensus'!$C$4:$AE$210,MATCH('per month Consensus'!$CE188,'annual Consensus'!$B$4:$B$210,0),MATCH('per month Consensus'!CN$4,'annual Consensus'!$C$3:$AE$3,0))),"",INDEX('annual Consensus'!$C$4:$AE$210,MATCH('per month Consensus'!$CE188,'annual Consensus'!$B$4:$B$210,0),MATCH('per month Consensus'!CN$4,'annual Consensus'!$C$3:$AE$3,0)))</f>
        <v>0</v>
      </c>
      <c r="CO188" s="18">
        <f>IF(ISNA(INDEX('annual Consensus'!$C$4:$AE$210,MATCH('per month Consensus'!$CE188,'annual Consensus'!$B$4:$B$210,0),MATCH('per month Consensus'!CO$4,'annual Consensus'!$C$3:$AE$3,0))),"",INDEX('annual Consensus'!$C$4:$AE$210,MATCH('per month Consensus'!$CE188,'annual Consensus'!$B$4:$B$210,0),MATCH('per month Consensus'!CO$4,'annual Consensus'!$C$3:$AE$3,0)))</f>
        <v>0</v>
      </c>
      <c r="CP188" s="18">
        <f>IF(ISNA(INDEX('annual Consensus'!$C$4:$AE$210,MATCH('per month Consensus'!$CE188,'annual Consensus'!$B$4:$B$210,0),MATCH('per month Consensus'!CP$4,'annual Consensus'!$C$3:$AE$3,0))),"",INDEX('annual Consensus'!$C$4:$AE$210,MATCH('per month Consensus'!$CE188,'annual Consensus'!$B$4:$B$210,0),MATCH('per month Consensus'!CP$4,'annual Consensus'!$C$3:$AE$3,0)))</f>
        <v>1.438092746389293</v>
      </c>
      <c r="CQ188" s="18">
        <f>IF(ISNA(INDEX('annual Consensus'!$C$4:$AE$210,MATCH('per month Consensus'!$CE188,'annual Consensus'!$B$4:$B$210,0),MATCH('per month Consensus'!CQ$4,'annual Consensus'!$C$3:$AE$3,0))),"",INDEX('annual Consensus'!$C$4:$AE$210,MATCH('per month Consensus'!$CE188,'annual Consensus'!$B$4:$B$210,0),MATCH('per month Consensus'!CQ$4,'annual Consensus'!$C$3:$AE$3,0)))</f>
        <v>0</v>
      </c>
      <c r="CR188" s="18">
        <f>IF(ISNA(INDEX('annual Consensus'!$C$4:$AE$210,MATCH('per month Consensus'!$CE188,'annual Consensus'!$B$4:$B$210,0),MATCH('per month Consensus'!CR$4,'annual Consensus'!$C$3:$AE$3,0))),"",INDEX('annual Consensus'!$C$4:$AE$210,MATCH('per month Consensus'!$CE188,'annual Consensus'!$B$4:$B$210,0),MATCH('per month Consensus'!CR$4,'annual Consensus'!$C$3:$AE$3,0)))</f>
        <v>0</v>
      </c>
      <c r="CS188" s="18">
        <f>IF(ISNA(INDEX('annual Consensus'!$C$4:$AE$210,MATCH('per month Consensus'!$CE188,'annual Consensus'!$B$4:$B$210,0),MATCH('per month Consensus'!CS$4,'annual Consensus'!$C$3:$AE$3,0))),"",INDEX('annual Consensus'!$C$4:$AE$210,MATCH('per month Consensus'!$CE188,'annual Consensus'!$B$4:$B$210,0),MATCH('per month Consensus'!CS$4,'annual Consensus'!$C$3:$AE$3,0)))</f>
        <v>0</v>
      </c>
      <c r="CT188" s="18">
        <f>IF(ISNA(INDEX('annual Consensus'!$C$4:$AE$210,MATCH('per month Consensus'!$CE188,'annual Consensus'!$B$4:$B$210,0),MATCH('per month Consensus'!CT$4,'annual Consensus'!$C$3:$AE$3,0))),"",INDEX('annual Consensus'!$C$4:$AE$210,MATCH('per month Consensus'!$CE188,'annual Consensus'!$B$4:$B$210,0),MATCH('per month Consensus'!CT$4,'annual Consensus'!$C$3:$AE$3,0)))</f>
        <v>0</v>
      </c>
      <c r="CU188" s="18">
        <f>IF(ISNA(INDEX('annual Consensus'!$C$4:$AE$210,MATCH('per month Consensus'!$CE188,'annual Consensus'!$B$4:$B$210,0),MATCH('per month Consensus'!CU$4,'annual Consensus'!$C$3:$AE$3,0))),"",INDEX('annual Consensus'!$C$4:$AE$210,MATCH('per month Consensus'!$CE188,'annual Consensus'!$B$4:$B$210,0),MATCH('per month Consensus'!CU$4,'annual Consensus'!$C$3:$AE$3,0)))</f>
        <v>0</v>
      </c>
      <c r="CV188" s="18">
        <f>IF(ISNA(INDEX('annual Consensus'!$C$4:$AE$210,MATCH('per month Consensus'!$CE188,'annual Consensus'!$B$4:$B$210,0),MATCH('per month Consensus'!CV$4,'annual Consensus'!$C$3:$AE$3,0))),"",INDEX('annual Consensus'!$C$4:$AE$210,MATCH('per month Consensus'!$CE188,'annual Consensus'!$B$4:$B$210,0),MATCH('per month Consensus'!CV$4,'annual Consensus'!$C$3:$AE$3,0)))</f>
        <v>0</v>
      </c>
      <c r="CW188" s="18">
        <f>IF(ISNA(INDEX('annual Consensus'!$C$4:$AE$210,MATCH('per month Consensus'!$CE188,'annual Consensus'!$B$4:$B$210,0),MATCH('per month Consensus'!CW$4,'annual Consensus'!$C$3:$AE$3,0))),"",INDEX('annual Consensus'!$C$4:$AE$210,MATCH('per month Consensus'!$CE188,'annual Consensus'!$B$4:$B$210,0),MATCH('per month Consensus'!CW$4,'annual Consensus'!$C$3:$AE$3,0)))</f>
        <v>0</v>
      </c>
      <c r="CX188" s="18">
        <f>IF(ISNA(INDEX('annual Consensus'!$C$4:$AE$210,MATCH('per month Consensus'!$CE188,'annual Consensus'!$B$4:$B$210,0),MATCH('per month Consensus'!CX$4,'annual Consensus'!$C$3:$AE$3,0))),"",INDEX('annual Consensus'!$C$4:$AE$210,MATCH('per month Consensus'!$CE188,'annual Consensus'!$B$4:$B$210,0),MATCH('per month Consensus'!CX$4,'annual Consensus'!$C$3:$AE$3,0)))</f>
        <v>0</v>
      </c>
      <c r="CY188" s="18">
        <f>IF(ISNA(INDEX('annual Consensus'!$C$4:$AE$210,MATCH('per month Consensus'!$CE188,'annual Consensus'!$B$4:$B$210,0),MATCH('per month Consensus'!CY$4,'annual Consensus'!$C$3:$AE$3,0))),"",INDEX('annual Consensus'!$C$4:$AE$210,MATCH('per month Consensus'!$CE188,'annual Consensus'!$B$4:$B$210,0),MATCH('per month Consensus'!CY$4,'annual Consensus'!$C$3:$AE$3,0)))</f>
        <v>0</v>
      </c>
      <c r="CZ188" s="18">
        <f>IF(ISNA(INDEX('annual Consensus'!$C$4:$AE$210,MATCH('per month Consensus'!$CE188,'annual Consensus'!$B$4:$B$210,0),MATCH('per month Consensus'!CZ$4,'annual Consensus'!$C$3:$AE$3,0))),"",INDEX('annual Consensus'!$C$4:$AE$210,MATCH('per month Consensus'!$CE188,'annual Consensus'!$B$4:$B$210,0),MATCH('per month Consensus'!CZ$4,'annual Consensus'!$C$3:$AE$3,0)))</f>
        <v>1.587609712203037</v>
      </c>
      <c r="DA188" s="18">
        <f>IF(ISNA(INDEX('annual Consensus'!$C$4:$AE$210,MATCH('per month Consensus'!$CE188,'annual Consensus'!$B$4:$B$210,0),MATCH('per month Consensus'!DA$4,'annual Consensus'!$C$3:$AE$3,0))),"",INDEX('annual Consensus'!$C$4:$AE$210,MATCH('per month Consensus'!$CE188,'annual Consensus'!$B$4:$B$210,0),MATCH('per month Consensus'!DA$4,'annual Consensus'!$C$3:$AE$3,0)))</f>
        <v>0</v>
      </c>
      <c r="DB188" s="18">
        <f>IF(ISNA(INDEX('annual Consensus'!$C$4:$AE$210,MATCH('per month Consensus'!$CE188,'annual Consensus'!$B$4:$B$210,0),MATCH('per month Consensus'!DB$4,'annual Consensus'!$C$3:$AE$3,0))),"",INDEX('annual Consensus'!$C$4:$AE$210,MATCH('per month Consensus'!$CE188,'annual Consensus'!$B$4:$B$210,0),MATCH('per month Consensus'!DB$4,'annual Consensus'!$C$3:$AE$3,0)))</f>
        <v>0</v>
      </c>
      <c r="DC188" s="18">
        <f>IF(ISNA(INDEX('annual Consensus'!$C$4:$AE$210,MATCH('per month Consensus'!$CE188,'annual Consensus'!$B$4:$B$210,0),MATCH('per month Consensus'!DC$4,'annual Consensus'!$C$3:$AE$3,0))),"",INDEX('annual Consensus'!$C$4:$AE$210,MATCH('per month Consensus'!$CE188,'annual Consensus'!$B$4:$B$210,0),MATCH('per month Consensus'!DC$4,'annual Consensus'!$C$3:$AE$3,0)))</f>
        <v>0</v>
      </c>
      <c r="DD188" s="18">
        <f>IF(ISNA(INDEX('annual Consensus'!$C$4:$AE$210,MATCH('per month Consensus'!$CE188,'annual Consensus'!$B$4:$B$210,0),MATCH('per month Consensus'!DD$4,'annual Consensus'!$C$3:$AE$3,0))),"",INDEX('annual Consensus'!$C$4:$AE$210,MATCH('per month Consensus'!$CE188,'annual Consensus'!$B$4:$B$210,0),MATCH('per month Consensus'!DD$4,'annual Consensus'!$C$3:$AE$3,0)))</f>
        <v>1.751597919101626</v>
      </c>
      <c r="DE188" s="18">
        <f>IF(ISNA(INDEX('annual Consensus'!$C$4:$AE$210,MATCH('per month Consensus'!$CE188,'annual Consensus'!$B$4:$B$210,0),MATCH('per month Consensus'!DE$4,'annual Consensus'!$C$3:$AE$3,0))),"",INDEX('annual Consensus'!$C$4:$AE$210,MATCH('per month Consensus'!$CE188,'annual Consensus'!$B$4:$B$210,0),MATCH('per month Consensus'!DE$4,'annual Consensus'!$C$3:$AE$3,0)))</f>
        <v>0</v>
      </c>
      <c r="DF188" s="18">
        <f>IF(ISNA(INDEX('annual Consensus'!$C$4:$AE$210,MATCH('per month Consensus'!$CE188,'annual Consensus'!$B$4:$B$210,0),MATCH('per month Consensus'!DF$4,'annual Consensus'!$C$3:$AE$3,0))),"",INDEX('annual Consensus'!$C$4:$AE$210,MATCH('per month Consensus'!$CE188,'annual Consensus'!$B$4:$B$210,0),MATCH('per month Consensus'!DF$4,'annual Consensus'!$C$3:$AE$3,0)))</f>
        <v>0</v>
      </c>
      <c r="DG188" s="18">
        <f>IF(ISNA(INDEX('annual Consensus'!$C$4:$AE$210,MATCH('per month Consensus'!$CE188,'annual Consensus'!$B$4:$B$210,0),MATCH('per month Consensus'!DG$4,'annual Consensus'!$C$3:$AE$3,0))),"",INDEX('annual Consensus'!$C$4:$AE$210,MATCH('per month Consensus'!$CE188,'annual Consensus'!$B$4:$B$210,0),MATCH('per month Consensus'!DG$4,'annual Consensus'!$C$3:$AE$3,0)))</f>
        <v>0</v>
      </c>
      <c r="DH188" s="18">
        <f>IF(ISNA(INDEX('annual Consensus'!$C$4:$AE$210,MATCH('per month Consensus'!$CE188,'annual Consensus'!$B$4:$B$210,0),MATCH('per month Consensus'!DH$4,'annual Consensus'!$C$3:$AE$3,0))),"",INDEX('annual Consensus'!$C$4:$AE$210,MATCH('per month Consensus'!$CE188,'annual Consensus'!$B$4:$B$210,0),MATCH('per month Consensus'!DH$4,'annual Consensus'!$C$3:$AE$3,0)))</f>
        <v>1.8044882470026271</v>
      </c>
      <c r="DI188" s="18">
        <f>IF(ISNA(INDEX('annual Consensus'!$C$4:$AE$210,MATCH('per month Consensus'!$CE188,'annual Consensus'!$B$4:$B$210,0),MATCH('per month Consensus'!DI$4,'annual Consensus'!$C$3:$AE$3,0))),"",INDEX('annual Consensus'!$C$4:$AE$210,MATCH('per month Consensus'!$CE188,'annual Consensus'!$B$4:$B$210,0),MATCH('per month Consensus'!DI$4,'annual Consensus'!$C$3:$AE$3,0)))</f>
        <v>0</v>
      </c>
      <c r="DJ188" s="18">
        <f>IF(ISNA(INDEX('annual Consensus'!$C$4:$AE$210,MATCH('per month Consensus'!$CE188,'annual Consensus'!$B$4:$B$210,0),MATCH('per month Consensus'!DJ$4,'annual Consensus'!$C$3:$AE$3,0))),"",INDEX('annual Consensus'!$C$4:$AE$210,MATCH('per month Consensus'!$CE188,'annual Consensus'!$B$4:$B$210,0),MATCH('per month Consensus'!DJ$4,'annual Consensus'!$C$3:$AE$3,0)))</f>
        <v>0</v>
      </c>
      <c r="DK188" s="18">
        <f>IF(ISNA(INDEX('annual Consensus'!$C$4:$AE$210,MATCH('per month Consensus'!$CE188,'annual Consensus'!$B$4:$B$210,0),MATCH('per month Consensus'!DK$4,'annual Consensus'!$C$3:$AE$3,0))),"",INDEX('annual Consensus'!$C$4:$AE$210,MATCH('per month Consensus'!$CE188,'annual Consensus'!$B$4:$B$210,0),MATCH('per month Consensus'!DK$4,'annual Consensus'!$C$3:$AE$3,0)))</f>
        <v>0</v>
      </c>
      <c r="DL188" s="18">
        <f>IF(ISNA(INDEX('annual Consensus'!$C$4:$AE$210,MATCH('per month Consensus'!$CE188,'annual Consensus'!$B$4:$B$210,0),MATCH('per month Consensus'!DL$4,'annual Consensus'!$C$3:$AE$3,0))),"",INDEX('annual Consensus'!$C$4:$AE$210,MATCH('per month Consensus'!$CE188,'annual Consensus'!$B$4:$B$210,0),MATCH('per month Consensus'!DL$4,'annual Consensus'!$C$3:$AE$3,0)))</f>
        <v>1.934822613453596</v>
      </c>
      <c r="DM188" s="18">
        <f>IF(ISNA(INDEX('annual Consensus'!$C$4:$AE$210,MATCH('per month Consensus'!$CE188,'annual Consensus'!$B$4:$B$210,0),MATCH('per month Consensus'!DM$4,'annual Consensus'!$C$3:$AE$3,0))),"",INDEX('annual Consensus'!$C$4:$AE$210,MATCH('per month Consensus'!$CE188,'annual Consensus'!$B$4:$B$210,0),MATCH('per month Consensus'!DM$4,'annual Consensus'!$C$3:$AE$3,0)))</f>
        <v>0</v>
      </c>
      <c r="DN188" s="18">
        <f>IF(ISNA(INDEX('annual Consensus'!$C$4:$AE$210,MATCH('per month Consensus'!$CE188,'annual Consensus'!$B$4:$B$210,0),MATCH('per month Consensus'!DN$4,'annual Consensus'!$C$3:$AE$3,0))),"",INDEX('annual Consensus'!$C$4:$AE$210,MATCH('per month Consensus'!$CE188,'annual Consensus'!$B$4:$B$210,0),MATCH('per month Consensus'!DN$4,'annual Consensus'!$C$3:$AE$3,0)))</f>
        <v>0</v>
      </c>
      <c r="DO188" s="18">
        <f>IF(ISNA(INDEX('annual Consensus'!$C$4:$AE$210,MATCH('per month Consensus'!$CE188,'annual Consensus'!$B$4:$B$210,0),MATCH('per month Consensus'!DO$4,'annual Consensus'!$C$3:$AE$3,0))),"",INDEX('annual Consensus'!$C$4:$AE$210,MATCH('per month Consensus'!$CE188,'annual Consensus'!$B$4:$B$210,0),MATCH('per month Consensus'!DO$4,'annual Consensus'!$C$3:$AE$3,0)))</f>
        <v>0</v>
      </c>
      <c r="DR188" s="18">
        <f t="shared" si="70"/>
        <v>1.4736322422107551</v>
      </c>
      <c r="DS188" s="18" t="str">
        <f t="shared" si="71"/>
        <v/>
      </c>
      <c r="DT188" s="18" t="str">
        <f t="shared" si="72"/>
        <v/>
      </c>
      <c r="DU188" s="18">
        <f t="shared" si="73"/>
        <v>1.438092746389293</v>
      </c>
      <c r="DV188" s="18" t="str">
        <f t="shared" si="74"/>
        <v/>
      </c>
      <c r="DW188" s="18" t="str">
        <f t="shared" si="75"/>
        <v/>
      </c>
      <c r="DX188" s="18" t="str">
        <f t="shared" si="76"/>
        <v/>
      </c>
      <c r="DY188" s="18" t="str">
        <f t="shared" si="77"/>
        <v/>
      </c>
      <c r="DZ188" s="18" t="str">
        <f t="shared" si="78"/>
        <v/>
      </c>
      <c r="EA188" s="18" t="str">
        <f t="shared" si="79"/>
        <v/>
      </c>
      <c r="EB188" s="18" t="str">
        <f t="shared" si="80"/>
        <v/>
      </c>
      <c r="EC188" s="18" t="str">
        <f t="shared" si="81"/>
        <v/>
      </c>
      <c r="ED188" s="18" t="str">
        <f t="shared" si="82"/>
        <v/>
      </c>
      <c r="EE188" s="18">
        <f t="shared" si="83"/>
        <v>1.587609712203037</v>
      </c>
      <c r="EF188" s="18" t="str">
        <f t="shared" si="84"/>
        <v/>
      </c>
      <c r="EG188" s="18" t="str">
        <f t="shared" si="85"/>
        <v/>
      </c>
      <c r="EH188" s="18" t="str">
        <f t="shared" si="86"/>
        <v/>
      </c>
      <c r="EI188" s="18">
        <f t="shared" si="87"/>
        <v>1.751597919101626</v>
      </c>
      <c r="EJ188" s="18" t="str">
        <f t="shared" si="88"/>
        <v/>
      </c>
      <c r="EK188" s="18" t="str">
        <f t="shared" si="89"/>
        <v/>
      </c>
      <c r="EL188" s="18" t="str">
        <f t="shared" si="90"/>
        <v/>
      </c>
      <c r="EM188" s="18">
        <f t="shared" si="91"/>
        <v>1.8044882470026271</v>
      </c>
      <c r="EN188" s="18" t="str">
        <f t="shared" si="92"/>
        <v/>
      </c>
      <c r="EO188" s="18" t="str">
        <f t="shared" si="93"/>
        <v/>
      </c>
      <c r="EP188" s="18" t="str">
        <f t="shared" si="94"/>
        <v/>
      </c>
      <c r="EQ188" s="18">
        <f t="shared" si="95"/>
        <v>1.934822613453596</v>
      </c>
      <c r="ER188" s="18" t="str">
        <f t="shared" si="96"/>
        <v/>
      </c>
      <c r="ES188" s="18" t="str">
        <f t="shared" si="97"/>
        <v/>
      </c>
      <c r="ET188" s="18" t="str">
        <f t="shared" si="98"/>
        <v/>
      </c>
      <c r="EV188" s="86">
        <v>41548</v>
      </c>
      <c r="EW188" s="57">
        <f>IF(ISNA(VLOOKUP('per month Consensus'!$EV188,'5y averages Consensus'!$AG$9:$AK$36,'per month Consensus'!EW$2,FALSE)),"",VLOOKUP('per month Consensus'!$EV188,'5y averages Consensus'!$AG$9:$AK$36,'per month Consensus'!EW$2,FALSE))</f>
        <v>0</v>
      </c>
      <c r="EX188" s="48">
        <f>IF(ISNA(VLOOKUP('per month Consensus'!$EV188,'5y averages Consensus'!$AG$9:$AK$36,'per month Consensus'!EX$2,FALSE)),"",VLOOKUP('per month Consensus'!$EV188,'5y averages Consensus'!$AG$9:$AK$36,'per month Consensus'!EX$2,FALSE))</f>
        <v>1.9968451524889581</v>
      </c>
      <c r="EY188" s="58">
        <f>IF(ISNA(VLOOKUP('per month Consensus'!$EV188,'5y averages Consensus'!$AG$9:$AK$36,'per month Consensus'!EY$2,FALSE)),"",VLOOKUP('per month Consensus'!$EV188,'5y averages Consensus'!$AG$9:$AK$36,'per month Consensus'!EY$2,FALSE))</f>
        <v>0</v>
      </c>
      <c r="EZ188" s="59">
        <f>IF(ISNA(VLOOKUP('per month Consensus'!$EV188,'5y averages Consensus'!$AG$9:$AK$36,'per month Consensus'!EZ$2,FALSE)),"",VLOOKUP('per month Consensus'!$EV188,'5y averages Consensus'!$AG$9:$AK$36,'per month Consensus'!EZ$2,FALSE))</f>
        <v>0</v>
      </c>
      <c r="FB188" s="53" t="str">
        <f t="shared" si="99"/>
        <v/>
      </c>
      <c r="FC188" s="18">
        <f t="shared" si="100"/>
        <v>1.9968451524889581</v>
      </c>
      <c r="FD188" s="53" t="str">
        <f t="shared" si="101"/>
        <v/>
      </c>
      <c r="FE188" s="53" t="str">
        <f t="shared" si="102"/>
        <v/>
      </c>
    </row>
    <row r="189" spans="2:161" x14ac:dyDescent="0.25">
      <c r="B189" s="22">
        <v>39722</v>
      </c>
      <c r="C189" s="18">
        <f>VLOOKUP($B189,'Data Consensus annual'!$BH$9:$BN$215,'per month Consensus'!C$1,FALSE)</f>
        <v>3.4470051253781429</v>
      </c>
      <c r="D189" s="18">
        <f>VLOOKUP($B189,'Data Consensus annual'!$BH$9:$BN$215,'per month Consensus'!D$1,FALSE)</f>
        <v>2.2456763176134631</v>
      </c>
      <c r="E189" s="18">
        <f>VLOOKUP($B189,'Data Consensus annual'!$BH$9:$BN$215,'per month Consensus'!E$1,FALSE)</f>
        <v>2.0083333333333329</v>
      </c>
      <c r="F189" s="18">
        <f>VLOOKUP($B189,'Data Consensus annual'!$BH$9:$BN$215,'per month Consensus'!F$1,FALSE)</f>
        <v>2.0125000000000002</v>
      </c>
      <c r="G189" s="18">
        <f>VLOOKUP($B189,'Data Consensus annual'!$BH$9:$BN$215,'per month Consensus'!G$1,FALSE)</f>
        <v>2.0125000000000002</v>
      </c>
      <c r="H189" s="18">
        <f>VLOOKUP($B189,'Data Consensus annual'!$BH$9:$BN$215,'per month Consensus'!H$1,FALSE)</f>
        <v>1.9875</v>
      </c>
      <c r="I189" s="5"/>
      <c r="J189" s="27"/>
      <c r="K189" s="5"/>
      <c r="L189" s="5"/>
      <c r="M189" s="5"/>
      <c r="N189" s="5"/>
      <c r="CE189" s="14">
        <v>41579</v>
      </c>
      <c r="CF189" s="18" t="str">
        <f>IF(ISNA(VLOOKUP($CE189,'quarters Consensus'!$FV$9:$GC$60,'per month Consensus'!J$1,FALSE)),"",VLOOKUP($CE189,'quarters Consensus'!$FV$9:$GC$60,'per month Consensus'!J$1,FALSE))</f>
        <v/>
      </c>
      <c r="CG189" s="18" t="str">
        <f>IF(ISNA(VLOOKUP($CE189,'quarters Consensus'!$FV$9:$GC$60,'per month Consensus'!K$1,FALSE)),"",VLOOKUP($CE189,'quarters Consensus'!$FV$9:$GC$60,'per month Consensus'!K$1,FALSE))</f>
        <v/>
      </c>
      <c r="CH189" s="18" t="str">
        <f>IF(ISNA(VLOOKUP($CE189,'quarters Consensus'!$FV$9:$GC$60,'per month Consensus'!L$1,FALSE)),"",VLOOKUP($CE189,'quarters Consensus'!$FV$9:$GC$60,'per month Consensus'!L$1,FALSE))</f>
        <v/>
      </c>
      <c r="CI189" s="18" t="str">
        <f>IF(ISNA(VLOOKUP($CE189,'quarters Consensus'!$FV$9:$GC$60,'per month Consensus'!M$1,FALSE)),"",VLOOKUP($CE189,'quarters Consensus'!$FV$9:$GC$60,'per month Consensus'!M$1,FALSE))</f>
        <v/>
      </c>
      <c r="CJ189" s="18" t="str">
        <f>IF(ISNA(VLOOKUP($CE189,'quarters Consensus'!$FV$9:$GC$60,'per month Consensus'!N$1,FALSE)),"",VLOOKUP($CE189,'quarters Consensus'!$FV$9:$GC$60,'per month Consensus'!N$1,FALSE))</f>
        <v/>
      </c>
      <c r="CK189" s="18" t="str">
        <f>IF(ISNA(VLOOKUP($CE189,'quarters Consensus'!$FV$9:$GC$60,'per month Consensus'!O$1,FALSE)),"",VLOOKUP($CE189,'quarters Consensus'!$FV$9:$GC$60,'per month Consensus'!O$1,FALSE))</f>
        <v/>
      </c>
      <c r="CL189" s="18" t="str">
        <f>IF(ISNA(VLOOKUP($CE189,'quarters Consensus'!$FV$9:$GC$60,'per month Consensus'!P$1,FALSE)),"",VLOOKUP($CE189,'quarters Consensus'!$FV$9:$GC$60,'per month Consensus'!P$1,FALSE))</f>
        <v/>
      </c>
      <c r="CM189" s="18">
        <f>IF(ISNA(INDEX('annual Consensus'!$C$4:$AE$210,MATCH('per month Consensus'!$CE189,'annual Consensus'!$B$4:$B$210,0),MATCH('per month Consensus'!CM$4,'annual Consensus'!$C$3:$AE$3,0))),"",INDEX('annual Consensus'!$C$4:$AE$210,MATCH('per month Consensus'!$CE189,'annual Consensus'!$B$4:$B$210,0),MATCH('per month Consensus'!CM$4,'annual Consensus'!$C$3:$AE$3,0)))</f>
        <v>1.4175536249983376</v>
      </c>
      <c r="CN189" s="18">
        <f>IF(ISNA(INDEX('annual Consensus'!$C$4:$AE$210,MATCH('per month Consensus'!$CE189,'annual Consensus'!$B$4:$B$210,0),MATCH('per month Consensus'!CN$4,'annual Consensus'!$C$3:$AE$3,0))),"",INDEX('annual Consensus'!$C$4:$AE$210,MATCH('per month Consensus'!$CE189,'annual Consensus'!$B$4:$B$210,0),MATCH('per month Consensus'!CN$4,'annual Consensus'!$C$3:$AE$3,0)))</f>
        <v>0</v>
      </c>
      <c r="CO189" s="18">
        <f>IF(ISNA(INDEX('annual Consensus'!$C$4:$AE$210,MATCH('per month Consensus'!$CE189,'annual Consensus'!$B$4:$B$210,0),MATCH('per month Consensus'!CO$4,'annual Consensus'!$C$3:$AE$3,0))),"",INDEX('annual Consensus'!$C$4:$AE$210,MATCH('per month Consensus'!$CE189,'annual Consensus'!$B$4:$B$210,0),MATCH('per month Consensus'!CO$4,'annual Consensus'!$C$3:$AE$3,0)))</f>
        <v>1.2831404983456618</v>
      </c>
      <c r="CP189" s="18">
        <f>IF(ISNA(INDEX('annual Consensus'!$C$4:$AE$210,MATCH('per month Consensus'!$CE189,'annual Consensus'!$B$4:$B$210,0),MATCH('per month Consensus'!CP$4,'annual Consensus'!$C$3:$AE$3,0))),"",INDEX('annual Consensus'!$C$4:$AE$210,MATCH('per month Consensus'!$CE189,'annual Consensus'!$B$4:$B$210,0),MATCH('per month Consensus'!CP$4,'annual Consensus'!$C$3:$AE$3,0)))</f>
        <v>0</v>
      </c>
      <c r="CQ189" s="18">
        <f>IF(ISNA(INDEX('annual Consensus'!$C$4:$AE$210,MATCH('per month Consensus'!$CE189,'annual Consensus'!$B$4:$B$210,0),MATCH('per month Consensus'!CQ$4,'annual Consensus'!$C$3:$AE$3,0))),"",INDEX('annual Consensus'!$C$4:$AE$210,MATCH('per month Consensus'!$CE189,'annual Consensus'!$B$4:$B$210,0),MATCH('per month Consensus'!CQ$4,'annual Consensus'!$C$3:$AE$3,0)))</f>
        <v>0</v>
      </c>
      <c r="CR189" s="18">
        <f>IF(ISNA(INDEX('annual Consensus'!$C$4:$AE$210,MATCH('per month Consensus'!$CE189,'annual Consensus'!$B$4:$B$210,0),MATCH('per month Consensus'!CR$4,'annual Consensus'!$C$3:$AE$3,0))),"",INDEX('annual Consensus'!$C$4:$AE$210,MATCH('per month Consensus'!$CE189,'annual Consensus'!$B$4:$B$210,0),MATCH('per month Consensus'!CR$4,'annual Consensus'!$C$3:$AE$3,0)))</f>
        <v>0</v>
      </c>
      <c r="CS189" s="18">
        <f>IF(ISNA(INDEX('annual Consensus'!$C$4:$AE$210,MATCH('per month Consensus'!$CE189,'annual Consensus'!$B$4:$B$210,0),MATCH('per month Consensus'!CS$4,'annual Consensus'!$C$3:$AE$3,0))),"",INDEX('annual Consensus'!$C$4:$AE$210,MATCH('per month Consensus'!$CE189,'annual Consensus'!$B$4:$B$210,0),MATCH('per month Consensus'!CS$4,'annual Consensus'!$C$3:$AE$3,0)))</f>
        <v>0</v>
      </c>
      <c r="CT189" s="18">
        <f>IF(ISNA(INDEX('annual Consensus'!$C$4:$AE$210,MATCH('per month Consensus'!$CE189,'annual Consensus'!$B$4:$B$210,0),MATCH('per month Consensus'!CT$4,'annual Consensus'!$C$3:$AE$3,0))),"",INDEX('annual Consensus'!$C$4:$AE$210,MATCH('per month Consensus'!$CE189,'annual Consensus'!$B$4:$B$210,0),MATCH('per month Consensus'!CT$4,'annual Consensus'!$C$3:$AE$3,0)))</f>
        <v>0</v>
      </c>
      <c r="CU189" s="18">
        <f>IF(ISNA(INDEX('annual Consensus'!$C$4:$AE$210,MATCH('per month Consensus'!$CE189,'annual Consensus'!$B$4:$B$210,0),MATCH('per month Consensus'!CU$4,'annual Consensus'!$C$3:$AE$3,0))),"",INDEX('annual Consensus'!$C$4:$AE$210,MATCH('per month Consensus'!$CE189,'annual Consensus'!$B$4:$B$210,0),MATCH('per month Consensus'!CU$4,'annual Consensus'!$C$3:$AE$3,0)))</f>
        <v>0</v>
      </c>
      <c r="CV189" s="18">
        <f>IF(ISNA(INDEX('annual Consensus'!$C$4:$AE$210,MATCH('per month Consensus'!$CE189,'annual Consensus'!$B$4:$B$210,0),MATCH('per month Consensus'!CV$4,'annual Consensus'!$C$3:$AE$3,0))),"",INDEX('annual Consensus'!$C$4:$AE$210,MATCH('per month Consensus'!$CE189,'annual Consensus'!$B$4:$B$210,0),MATCH('per month Consensus'!CV$4,'annual Consensus'!$C$3:$AE$3,0)))</f>
        <v>0</v>
      </c>
      <c r="CW189" s="18">
        <f>IF(ISNA(INDEX('annual Consensus'!$C$4:$AE$210,MATCH('per month Consensus'!$CE189,'annual Consensus'!$B$4:$B$210,0),MATCH('per month Consensus'!CW$4,'annual Consensus'!$C$3:$AE$3,0))),"",INDEX('annual Consensus'!$C$4:$AE$210,MATCH('per month Consensus'!$CE189,'annual Consensus'!$B$4:$B$210,0),MATCH('per month Consensus'!CW$4,'annual Consensus'!$C$3:$AE$3,0)))</f>
        <v>0</v>
      </c>
      <c r="CX189" s="18">
        <f>IF(ISNA(INDEX('annual Consensus'!$C$4:$AE$210,MATCH('per month Consensus'!$CE189,'annual Consensus'!$B$4:$B$210,0),MATCH('per month Consensus'!CX$4,'annual Consensus'!$C$3:$AE$3,0))),"",INDEX('annual Consensus'!$C$4:$AE$210,MATCH('per month Consensus'!$CE189,'annual Consensus'!$B$4:$B$210,0),MATCH('per month Consensus'!CX$4,'annual Consensus'!$C$3:$AE$3,0)))</f>
        <v>0</v>
      </c>
      <c r="CY189" s="18">
        <f>IF(ISNA(INDEX('annual Consensus'!$C$4:$AE$210,MATCH('per month Consensus'!$CE189,'annual Consensus'!$B$4:$B$210,0),MATCH('per month Consensus'!CY$4,'annual Consensus'!$C$3:$AE$3,0))),"",INDEX('annual Consensus'!$C$4:$AE$210,MATCH('per month Consensus'!$CE189,'annual Consensus'!$B$4:$B$210,0),MATCH('per month Consensus'!CY$4,'annual Consensus'!$C$3:$AE$3,0)))</f>
        <v>0</v>
      </c>
      <c r="CZ189" s="18">
        <f>IF(ISNA(INDEX('annual Consensus'!$C$4:$AE$210,MATCH('per month Consensus'!$CE189,'annual Consensus'!$B$4:$B$210,0),MATCH('per month Consensus'!CZ$4,'annual Consensus'!$C$3:$AE$3,0))),"",INDEX('annual Consensus'!$C$4:$AE$210,MATCH('per month Consensus'!$CE189,'annual Consensus'!$B$4:$B$210,0),MATCH('per month Consensus'!CZ$4,'annual Consensus'!$C$3:$AE$3,0)))</f>
        <v>0</v>
      </c>
      <c r="DA189" s="18">
        <f>IF(ISNA(INDEX('annual Consensus'!$C$4:$AE$210,MATCH('per month Consensus'!$CE189,'annual Consensus'!$B$4:$B$210,0),MATCH('per month Consensus'!DA$4,'annual Consensus'!$C$3:$AE$3,0))),"",INDEX('annual Consensus'!$C$4:$AE$210,MATCH('per month Consensus'!$CE189,'annual Consensus'!$B$4:$B$210,0),MATCH('per month Consensus'!DA$4,'annual Consensus'!$C$3:$AE$3,0)))</f>
        <v>0</v>
      </c>
      <c r="DB189" s="18">
        <f>IF(ISNA(INDEX('annual Consensus'!$C$4:$AE$210,MATCH('per month Consensus'!$CE189,'annual Consensus'!$B$4:$B$210,0),MATCH('per month Consensus'!DB$4,'annual Consensus'!$C$3:$AE$3,0))),"",INDEX('annual Consensus'!$C$4:$AE$210,MATCH('per month Consensus'!$CE189,'annual Consensus'!$B$4:$B$210,0),MATCH('per month Consensus'!DB$4,'annual Consensus'!$C$3:$AE$3,0)))</f>
        <v>0</v>
      </c>
      <c r="DC189" s="18">
        <f>IF(ISNA(INDEX('annual Consensus'!$C$4:$AE$210,MATCH('per month Consensus'!$CE189,'annual Consensus'!$B$4:$B$210,0),MATCH('per month Consensus'!DC$4,'annual Consensus'!$C$3:$AE$3,0))),"",INDEX('annual Consensus'!$C$4:$AE$210,MATCH('per month Consensus'!$CE189,'annual Consensus'!$B$4:$B$210,0),MATCH('per month Consensus'!DC$4,'annual Consensus'!$C$3:$AE$3,0)))</f>
        <v>0</v>
      </c>
      <c r="DD189" s="18">
        <f>IF(ISNA(INDEX('annual Consensus'!$C$4:$AE$210,MATCH('per month Consensus'!$CE189,'annual Consensus'!$B$4:$B$210,0),MATCH('per month Consensus'!DD$4,'annual Consensus'!$C$3:$AE$3,0))),"",INDEX('annual Consensus'!$C$4:$AE$210,MATCH('per month Consensus'!$CE189,'annual Consensus'!$B$4:$B$210,0),MATCH('per month Consensus'!DD$4,'annual Consensus'!$C$3:$AE$3,0)))</f>
        <v>0</v>
      </c>
      <c r="DE189" s="18">
        <f>IF(ISNA(INDEX('annual Consensus'!$C$4:$AE$210,MATCH('per month Consensus'!$CE189,'annual Consensus'!$B$4:$B$210,0),MATCH('per month Consensus'!DE$4,'annual Consensus'!$C$3:$AE$3,0))),"",INDEX('annual Consensus'!$C$4:$AE$210,MATCH('per month Consensus'!$CE189,'annual Consensus'!$B$4:$B$210,0),MATCH('per month Consensus'!DE$4,'annual Consensus'!$C$3:$AE$3,0)))</f>
        <v>0</v>
      </c>
      <c r="DF189" s="18">
        <f>IF(ISNA(INDEX('annual Consensus'!$C$4:$AE$210,MATCH('per month Consensus'!$CE189,'annual Consensus'!$B$4:$B$210,0),MATCH('per month Consensus'!DF$4,'annual Consensus'!$C$3:$AE$3,0))),"",INDEX('annual Consensus'!$C$4:$AE$210,MATCH('per month Consensus'!$CE189,'annual Consensus'!$B$4:$B$210,0),MATCH('per month Consensus'!DF$4,'annual Consensus'!$C$3:$AE$3,0)))</f>
        <v>0</v>
      </c>
      <c r="DG189" s="18">
        <f>IF(ISNA(INDEX('annual Consensus'!$C$4:$AE$210,MATCH('per month Consensus'!$CE189,'annual Consensus'!$B$4:$B$210,0),MATCH('per month Consensus'!DG$4,'annual Consensus'!$C$3:$AE$3,0))),"",INDEX('annual Consensus'!$C$4:$AE$210,MATCH('per month Consensus'!$CE189,'annual Consensus'!$B$4:$B$210,0),MATCH('per month Consensus'!DG$4,'annual Consensus'!$C$3:$AE$3,0)))</f>
        <v>0</v>
      </c>
      <c r="DH189" s="18">
        <f>IF(ISNA(INDEX('annual Consensus'!$C$4:$AE$210,MATCH('per month Consensus'!$CE189,'annual Consensus'!$B$4:$B$210,0),MATCH('per month Consensus'!DH$4,'annual Consensus'!$C$3:$AE$3,0))),"",INDEX('annual Consensus'!$C$4:$AE$210,MATCH('per month Consensus'!$CE189,'annual Consensus'!$B$4:$B$210,0),MATCH('per month Consensus'!DH$4,'annual Consensus'!$C$3:$AE$3,0)))</f>
        <v>0</v>
      </c>
      <c r="DI189" s="18">
        <f>IF(ISNA(INDEX('annual Consensus'!$C$4:$AE$210,MATCH('per month Consensus'!$CE189,'annual Consensus'!$B$4:$B$210,0),MATCH('per month Consensus'!DI$4,'annual Consensus'!$C$3:$AE$3,0))),"",INDEX('annual Consensus'!$C$4:$AE$210,MATCH('per month Consensus'!$CE189,'annual Consensus'!$B$4:$B$210,0),MATCH('per month Consensus'!DI$4,'annual Consensus'!$C$3:$AE$3,0)))</f>
        <v>0</v>
      </c>
      <c r="DJ189" s="18">
        <f>IF(ISNA(INDEX('annual Consensus'!$C$4:$AE$210,MATCH('per month Consensus'!$CE189,'annual Consensus'!$B$4:$B$210,0),MATCH('per month Consensus'!DJ$4,'annual Consensus'!$C$3:$AE$3,0))),"",INDEX('annual Consensus'!$C$4:$AE$210,MATCH('per month Consensus'!$CE189,'annual Consensus'!$B$4:$B$210,0),MATCH('per month Consensus'!DJ$4,'annual Consensus'!$C$3:$AE$3,0)))</f>
        <v>0</v>
      </c>
      <c r="DK189" s="18">
        <f>IF(ISNA(INDEX('annual Consensus'!$C$4:$AE$210,MATCH('per month Consensus'!$CE189,'annual Consensus'!$B$4:$B$210,0),MATCH('per month Consensus'!DK$4,'annual Consensus'!$C$3:$AE$3,0))),"",INDEX('annual Consensus'!$C$4:$AE$210,MATCH('per month Consensus'!$CE189,'annual Consensus'!$B$4:$B$210,0),MATCH('per month Consensus'!DK$4,'annual Consensus'!$C$3:$AE$3,0)))</f>
        <v>0</v>
      </c>
      <c r="DL189" s="18">
        <f>IF(ISNA(INDEX('annual Consensus'!$C$4:$AE$210,MATCH('per month Consensus'!$CE189,'annual Consensus'!$B$4:$B$210,0),MATCH('per month Consensus'!DL$4,'annual Consensus'!$C$3:$AE$3,0))),"",INDEX('annual Consensus'!$C$4:$AE$210,MATCH('per month Consensus'!$CE189,'annual Consensus'!$B$4:$B$210,0),MATCH('per month Consensus'!DL$4,'annual Consensus'!$C$3:$AE$3,0)))</f>
        <v>0</v>
      </c>
      <c r="DM189" s="18">
        <f>IF(ISNA(INDEX('annual Consensus'!$C$4:$AE$210,MATCH('per month Consensus'!$CE189,'annual Consensus'!$B$4:$B$210,0),MATCH('per month Consensus'!DM$4,'annual Consensus'!$C$3:$AE$3,0))),"",INDEX('annual Consensus'!$C$4:$AE$210,MATCH('per month Consensus'!$CE189,'annual Consensus'!$B$4:$B$210,0),MATCH('per month Consensus'!DM$4,'annual Consensus'!$C$3:$AE$3,0)))</f>
        <v>0</v>
      </c>
      <c r="DN189" s="18">
        <f>IF(ISNA(INDEX('annual Consensus'!$C$4:$AE$210,MATCH('per month Consensus'!$CE189,'annual Consensus'!$B$4:$B$210,0),MATCH('per month Consensus'!DN$4,'annual Consensus'!$C$3:$AE$3,0))),"",INDEX('annual Consensus'!$C$4:$AE$210,MATCH('per month Consensus'!$CE189,'annual Consensus'!$B$4:$B$210,0),MATCH('per month Consensus'!DN$4,'annual Consensus'!$C$3:$AE$3,0)))</f>
        <v>0</v>
      </c>
      <c r="DO189" s="18">
        <f>IF(ISNA(INDEX('annual Consensus'!$C$4:$AE$210,MATCH('per month Consensus'!$CE189,'annual Consensus'!$B$4:$B$210,0),MATCH('per month Consensus'!DO$4,'annual Consensus'!$C$3:$AE$3,0))),"",INDEX('annual Consensus'!$C$4:$AE$210,MATCH('per month Consensus'!$CE189,'annual Consensus'!$B$4:$B$210,0),MATCH('per month Consensus'!DO$4,'annual Consensus'!$C$3:$AE$3,0)))</f>
        <v>0</v>
      </c>
      <c r="DR189" s="18">
        <f t="shared" si="70"/>
        <v>1.4175536249983376</v>
      </c>
      <c r="DS189" s="18" t="str">
        <f t="shared" si="71"/>
        <v/>
      </c>
      <c r="DT189" s="18">
        <f t="shared" si="72"/>
        <v>1.2831404983456618</v>
      </c>
      <c r="DU189" s="18" t="str">
        <f t="shared" si="73"/>
        <v/>
      </c>
      <c r="DV189" s="18" t="str">
        <f t="shared" si="74"/>
        <v/>
      </c>
      <c r="DW189" s="18" t="str">
        <f t="shared" si="75"/>
        <v/>
      </c>
      <c r="DX189" s="18" t="str">
        <f t="shared" si="76"/>
        <v/>
      </c>
      <c r="DY189" s="18" t="str">
        <f t="shared" si="77"/>
        <v/>
      </c>
      <c r="DZ189" s="18" t="str">
        <f t="shared" si="78"/>
        <v/>
      </c>
      <c r="EA189" s="18" t="str">
        <f t="shared" si="79"/>
        <v/>
      </c>
      <c r="EB189" s="18" t="str">
        <f t="shared" si="80"/>
        <v/>
      </c>
      <c r="EC189" s="18" t="str">
        <f t="shared" si="81"/>
        <v/>
      </c>
      <c r="ED189" s="18" t="str">
        <f t="shared" si="82"/>
        <v/>
      </c>
      <c r="EE189" s="18" t="str">
        <f t="shared" si="83"/>
        <v/>
      </c>
      <c r="EF189" s="18" t="str">
        <f t="shared" si="84"/>
        <v/>
      </c>
      <c r="EG189" s="18" t="str">
        <f t="shared" si="85"/>
        <v/>
      </c>
      <c r="EH189" s="18" t="str">
        <f t="shared" si="86"/>
        <v/>
      </c>
      <c r="EI189" s="18" t="str">
        <f t="shared" si="87"/>
        <v/>
      </c>
      <c r="EJ189" s="18" t="str">
        <f t="shared" si="88"/>
        <v/>
      </c>
      <c r="EK189" s="18" t="str">
        <f t="shared" si="89"/>
        <v/>
      </c>
      <c r="EL189" s="18" t="str">
        <f t="shared" si="90"/>
        <v/>
      </c>
      <c r="EM189" s="18" t="str">
        <f t="shared" si="91"/>
        <v/>
      </c>
      <c r="EN189" s="18" t="str">
        <f t="shared" si="92"/>
        <v/>
      </c>
      <c r="EO189" s="18" t="str">
        <f t="shared" si="93"/>
        <v/>
      </c>
      <c r="EP189" s="18" t="str">
        <f t="shared" si="94"/>
        <v/>
      </c>
      <c r="EQ189" s="18" t="str">
        <f t="shared" si="95"/>
        <v/>
      </c>
      <c r="ER189" s="18" t="str">
        <f t="shared" si="96"/>
        <v/>
      </c>
      <c r="ES189" s="18" t="str">
        <f t="shared" si="97"/>
        <v/>
      </c>
      <c r="ET189" s="18" t="str">
        <f t="shared" si="98"/>
        <v/>
      </c>
      <c r="EV189" s="86">
        <v>41579</v>
      </c>
      <c r="EW189" s="57" t="str">
        <f>IF(ISNA(VLOOKUP('per month Consensus'!$EV189,'5y averages Consensus'!$AG$9:$AK$36,'per month Consensus'!EW$2,FALSE)),"",VLOOKUP('per month Consensus'!$EV189,'5y averages Consensus'!$AG$9:$AK$36,'per month Consensus'!EW$2,FALSE))</f>
        <v/>
      </c>
      <c r="EX189" s="58" t="str">
        <f>IF(ISNA(VLOOKUP('per month Consensus'!$EV189,'5y averages Consensus'!$AG$9:$AK$36,'per month Consensus'!EX$2,FALSE)),"",VLOOKUP('per month Consensus'!$EV189,'5y averages Consensus'!$AG$9:$AK$36,'per month Consensus'!EX$2,FALSE))</f>
        <v/>
      </c>
      <c r="EY189" s="58" t="str">
        <f>IF(ISNA(VLOOKUP('per month Consensus'!$EV189,'5y averages Consensus'!$AG$9:$AK$36,'per month Consensus'!EY$2,FALSE)),"",VLOOKUP('per month Consensus'!$EV189,'5y averages Consensus'!$AG$9:$AK$36,'per month Consensus'!EY$2,FALSE))</f>
        <v/>
      </c>
      <c r="EZ189" s="59" t="str">
        <f>IF(ISNA(VLOOKUP('per month Consensus'!$EV189,'5y averages Consensus'!$AG$9:$AK$36,'per month Consensus'!EZ$2,FALSE)),"",VLOOKUP('per month Consensus'!$EV189,'5y averages Consensus'!$AG$9:$AK$36,'per month Consensus'!EZ$2,FALSE))</f>
        <v/>
      </c>
      <c r="FB189" s="53" t="str">
        <f t="shared" si="99"/>
        <v/>
      </c>
      <c r="FC189" s="53" t="str">
        <f t="shared" si="100"/>
        <v/>
      </c>
      <c r="FD189" s="53" t="str">
        <f t="shared" si="101"/>
        <v/>
      </c>
      <c r="FE189" s="53" t="str">
        <f t="shared" si="102"/>
        <v/>
      </c>
    </row>
    <row r="190" spans="2:161" x14ac:dyDescent="0.25">
      <c r="B190" s="22">
        <v>40087</v>
      </c>
      <c r="C190" s="18">
        <f>VLOOKUP($B190,'Data Consensus annual'!$BH$9:$BN$215,'per month Consensus'!C$1,FALSE)</f>
        <v>0.28110538299734988</v>
      </c>
      <c r="D190" s="18">
        <f>VLOOKUP($B190,'Data Consensus annual'!$BH$9:$BN$215,'per month Consensus'!D$1,FALSE)</f>
        <v>1.1553581378376601</v>
      </c>
      <c r="E190" s="18">
        <f>VLOOKUP($B190,'Data Consensus annual'!$BH$9:$BN$215,'per month Consensus'!E$1,FALSE)</f>
        <v>1.5499404761058959</v>
      </c>
      <c r="F190" s="18">
        <f>VLOOKUP($B190,'Data Consensus annual'!$BH$9:$BN$215,'per month Consensus'!F$1,FALSE)</f>
        <v>1.8057597402597401</v>
      </c>
      <c r="G190" s="18">
        <f>VLOOKUP($B190,'Data Consensus annual'!$BH$9:$BN$215,'per month Consensus'!G$1,FALSE)</f>
        <v>2.1266542207792209</v>
      </c>
      <c r="H190" s="18">
        <f>VLOOKUP($B190,'Data Consensus annual'!$BH$9:$BN$215,'per month Consensus'!H$1,FALSE)</f>
        <v>1.9963928571428571</v>
      </c>
      <c r="I190" s="5"/>
      <c r="J190" s="27"/>
      <c r="K190" s="5"/>
      <c r="L190" s="5"/>
      <c r="M190" s="5"/>
      <c r="N190" s="5"/>
      <c r="CE190" s="14">
        <v>41609</v>
      </c>
      <c r="CF190" s="18">
        <f>IF(ISNA(VLOOKUP($CE190,'quarters Consensus'!$FV$9:$GC$60,'per month Consensus'!J$1,FALSE)),"",VLOOKUP($CE190,'quarters Consensus'!$FV$9:$GC$60,'per month Consensus'!J$1,FALSE))</f>
        <v>0.9</v>
      </c>
      <c r="CG190" s="18">
        <f>IF(ISNA(VLOOKUP($CE190,'quarters Consensus'!$FV$9:$GC$60,'per month Consensus'!K$1,FALSE)),"",VLOOKUP($CE190,'quarters Consensus'!$FV$9:$GC$60,'per month Consensus'!K$1,FALSE))</f>
        <v>1.1000000000000001</v>
      </c>
      <c r="CH190" s="18">
        <f>IF(ISNA(VLOOKUP($CE190,'quarters Consensus'!$FV$9:$GC$60,'per month Consensus'!L$1,FALSE)),"",VLOOKUP($CE190,'quarters Consensus'!$FV$9:$GC$60,'per month Consensus'!L$1,FALSE))</f>
        <v>1.1000000000000001</v>
      </c>
      <c r="CI190" s="18">
        <f>IF(ISNA(VLOOKUP($CE190,'quarters Consensus'!$FV$9:$GC$60,'per month Consensus'!M$1,FALSE)),"",VLOOKUP($CE190,'quarters Consensus'!$FV$9:$GC$60,'per month Consensus'!M$1,FALSE))</f>
        <v>1.4</v>
      </c>
      <c r="CJ190" s="18">
        <f>IF(ISNA(VLOOKUP($CE190,'quarters Consensus'!$FV$9:$GC$60,'per month Consensus'!N$1,FALSE)),"",VLOOKUP($CE190,'quarters Consensus'!$FV$9:$GC$60,'per month Consensus'!N$1,FALSE))</f>
        <v>1.3</v>
      </c>
      <c r="CK190" s="18">
        <f>IF(ISNA(VLOOKUP($CE190,'quarters Consensus'!$FV$9:$GC$60,'per month Consensus'!O$1,FALSE)),"",VLOOKUP($CE190,'quarters Consensus'!$FV$9:$GC$60,'per month Consensus'!O$1,FALSE))</f>
        <v>1.3</v>
      </c>
      <c r="CL190" s="18"/>
      <c r="CM190" s="18">
        <f>IF(ISNA(INDEX('annual Consensus'!$C$4:$AE$210,MATCH('per month Consensus'!$CE190,'annual Consensus'!$B$4:$B$210,0),MATCH('per month Consensus'!CM$4,'annual Consensus'!$C$3:$AE$3,0))),"",INDEX('annual Consensus'!$C$4:$AE$210,MATCH('per month Consensus'!$CE190,'annual Consensus'!$B$4:$B$210,0),MATCH('per month Consensus'!CM$4,'annual Consensus'!$C$3:$AE$3,0)))</f>
        <v>1.3702256702344862</v>
      </c>
      <c r="CN190" s="18">
        <f>IF(ISNA(INDEX('annual Consensus'!$C$4:$AE$210,MATCH('per month Consensus'!$CE190,'annual Consensus'!$B$4:$B$210,0),MATCH('per month Consensus'!CN$4,'annual Consensus'!$C$3:$AE$3,0))),"",INDEX('annual Consensus'!$C$4:$AE$210,MATCH('per month Consensus'!$CE190,'annual Consensus'!$B$4:$B$210,0),MATCH('per month Consensus'!CN$4,'annual Consensus'!$C$3:$AE$3,0)))</f>
        <v>1.1475471816887293</v>
      </c>
      <c r="CO190" s="18">
        <f>IF(ISNA(INDEX('annual Consensus'!$C$4:$AE$210,MATCH('per month Consensus'!$CE190,'annual Consensus'!$B$4:$B$210,0),MATCH('per month Consensus'!CO$4,'annual Consensus'!$C$3:$AE$3,0))),"",INDEX('annual Consensus'!$C$4:$AE$210,MATCH('per month Consensus'!$CE190,'annual Consensus'!$B$4:$B$210,0),MATCH('per month Consensus'!CO$4,'annual Consensus'!$C$3:$AE$3,0)))</f>
        <v>0</v>
      </c>
      <c r="CP190" s="18">
        <f>IF(ISNA(INDEX('annual Consensus'!$C$4:$AE$210,MATCH('per month Consensus'!$CE190,'annual Consensus'!$B$4:$B$210,0),MATCH('per month Consensus'!CP$4,'annual Consensus'!$C$3:$AE$3,0))),"",INDEX('annual Consensus'!$C$4:$AE$210,MATCH('per month Consensus'!$CE190,'annual Consensus'!$B$4:$B$210,0),MATCH('per month Consensus'!CP$4,'annual Consensus'!$C$3:$AE$3,0)))</f>
        <v>0</v>
      </c>
      <c r="CQ190" s="18">
        <f>IF(ISNA(INDEX('annual Consensus'!$C$4:$AE$210,MATCH('per month Consensus'!$CE190,'annual Consensus'!$B$4:$B$210,0),MATCH('per month Consensus'!CQ$4,'annual Consensus'!$C$3:$AE$3,0))),"",INDEX('annual Consensus'!$C$4:$AE$210,MATCH('per month Consensus'!$CE190,'annual Consensus'!$B$4:$B$210,0),MATCH('per month Consensus'!CQ$4,'annual Consensus'!$C$3:$AE$3,0)))</f>
        <v>0</v>
      </c>
      <c r="CR190" s="18">
        <f>IF(ISNA(INDEX('annual Consensus'!$C$4:$AE$210,MATCH('per month Consensus'!$CE190,'annual Consensus'!$B$4:$B$210,0),MATCH('per month Consensus'!CR$4,'annual Consensus'!$C$3:$AE$3,0))),"",INDEX('annual Consensus'!$C$4:$AE$210,MATCH('per month Consensus'!$CE190,'annual Consensus'!$B$4:$B$210,0),MATCH('per month Consensus'!CR$4,'annual Consensus'!$C$3:$AE$3,0)))</f>
        <v>0</v>
      </c>
      <c r="CS190" s="18">
        <f>IF(ISNA(INDEX('annual Consensus'!$C$4:$AE$210,MATCH('per month Consensus'!$CE190,'annual Consensus'!$B$4:$B$210,0),MATCH('per month Consensus'!CS$4,'annual Consensus'!$C$3:$AE$3,0))),"",INDEX('annual Consensus'!$C$4:$AE$210,MATCH('per month Consensus'!$CE190,'annual Consensus'!$B$4:$B$210,0),MATCH('per month Consensus'!CS$4,'annual Consensus'!$C$3:$AE$3,0)))</f>
        <v>0</v>
      </c>
      <c r="CT190" s="18">
        <f>IF(ISNA(INDEX('annual Consensus'!$C$4:$AE$210,MATCH('per month Consensus'!$CE190,'annual Consensus'!$B$4:$B$210,0),MATCH('per month Consensus'!CT$4,'annual Consensus'!$C$3:$AE$3,0))),"",INDEX('annual Consensus'!$C$4:$AE$210,MATCH('per month Consensus'!$CE190,'annual Consensus'!$B$4:$B$210,0),MATCH('per month Consensus'!CT$4,'annual Consensus'!$C$3:$AE$3,0)))</f>
        <v>0</v>
      </c>
      <c r="CU190" s="18">
        <f>IF(ISNA(INDEX('annual Consensus'!$C$4:$AE$210,MATCH('per month Consensus'!$CE190,'annual Consensus'!$B$4:$B$210,0),MATCH('per month Consensus'!CU$4,'annual Consensus'!$C$3:$AE$3,0))),"",INDEX('annual Consensus'!$C$4:$AE$210,MATCH('per month Consensus'!$CE190,'annual Consensus'!$B$4:$B$210,0),MATCH('per month Consensus'!CU$4,'annual Consensus'!$C$3:$AE$3,0)))</f>
        <v>0</v>
      </c>
      <c r="CV190" s="18">
        <f>IF(ISNA(INDEX('annual Consensus'!$C$4:$AE$210,MATCH('per month Consensus'!$CE190,'annual Consensus'!$B$4:$B$210,0),MATCH('per month Consensus'!CV$4,'annual Consensus'!$C$3:$AE$3,0))),"",INDEX('annual Consensus'!$C$4:$AE$210,MATCH('per month Consensus'!$CE190,'annual Consensus'!$B$4:$B$210,0),MATCH('per month Consensus'!CV$4,'annual Consensus'!$C$3:$AE$3,0)))</f>
        <v>0</v>
      </c>
      <c r="CW190" s="18">
        <f>IF(ISNA(INDEX('annual Consensus'!$C$4:$AE$210,MATCH('per month Consensus'!$CE190,'annual Consensus'!$B$4:$B$210,0),MATCH('per month Consensus'!CW$4,'annual Consensus'!$C$3:$AE$3,0))),"",INDEX('annual Consensus'!$C$4:$AE$210,MATCH('per month Consensus'!$CE190,'annual Consensus'!$B$4:$B$210,0),MATCH('per month Consensus'!CW$4,'annual Consensus'!$C$3:$AE$3,0)))</f>
        <v>0</v>
      </c>
      <c r="CX190" s="18">
        <f>IF(ISNA(INDEX('annual Consensus'!$C$4:$AE$210,MATCH('per month Consensus'!$CE190,'annual Consensus'!$B$4:$B$210,0),MATCH('per month Consensus'!CX$4,'annual Consensus'!$C$3:$AE$3,0))),"",INDEX('annual Consensus'!$C$4:$AE$210,MATCH('per month Consensus'!$CE190,'annual Consensus'!$B$4:$B$210,0),MATCH('per month Consensus'!CX$4,'annual Consensus'!$C$3:$AE$3,0)))</f>
        <v>0</v>
      </c>
      <c r="CY190" s="18">
        <f>IF(ISNA(INDEX('annual Consensus'!$C$4:$AE$210,MATCH('per month Consensus'!$CE190,'annual Consensus'!$B$4:$B$210,0),MATCH('per month Consensus'!CY$4,'annual Consensus'!$C$3:$AE$3,0))),"",INDEX('annual Consensus'!$C$4:$AE$210,MATCH('per month Consensus'!$CE190,'annual Consensus'!$B$4:$B$210,0),MATCH('per month Consensus'!CY$4,'annual Consensus'!$C$3:$AE$3,0)))</f>
        <v>0</v>
      </c>
      <c r="CZ190" s="18">
        <f>IF(ISNA(INDEX('annual Consensus'!$C$4:$AE$210,MATCH('per month Consensus'!$CE190,'annual Consensus'!$B$4:$B$210,0),MATCH('per month Consensus'!CZ$4,'annual Consensus'!$C$3:$AE$3,0))),"",INDEX('annual Consensus'!$C$4:$AE$210,MATCH('per month Consensus'!$CE190,'annual Consensus'!$B$4:$B$210,0),MATCH('per month Consensus'!CZ$4,'annual Consensus'!$C$3:$AE$3,0)))</f>
        <v>0</v>
      </c>
      <c r="DA190" s="18">
        <f>IF(ISNA(INDEX('annual Consensus'!$C$4:$AE$210,MATCH('per month Consensus'!$CE190,'annual Consensus'!$B$4:$B$210,0),MATCH('per month Consensus'!DA$4,'annual Consensus'!$C$3:$AE$3,0))),"",INDEX('annual Consensus'!$C$4:$AE$210,MATCH('per month Consensus'!$CE190,'annual Consensus'!$B$4:$B$210,0),MATCH('per month Consensus'!DA$4,'annual Consensus'!$C$3:$AE$3,0)))</f>
        <v>0</v>
      </c>
      <c r="DB190" s="18">
        <f>IF(ISNA(INDEX('annual Consensus'!$C$4:$AE$210,MATCH('per month Consensus'!$CE190,'annual Consensus'!$B$4:$B$210,0),MATCH('per month Consensus'!DB$4,'annual Consensus'!$C$3:$AE$3,0))),"",INDEX('annual Consensus'!$C$4:$AE$210,MATCH('per month Consensus'!$CE190,'annual Consensus'!$B$4:$B$210,0),MATCH('per month Consensus'!DB$4,'annual Consensus'!$C$3:$AE$3,0)))</f>
        <v>0</v>
      </c>
      <c r="DC190" s="18">
        <f>IF(ISNA(INDEX('annual Consensus'!$C$4:$AE$210,MATCH('per month Consensus'!$CE190,'annual Consensus'!$B$4:$B$210,0),MATCH('per month Consensus'!DC$4,'annual Consensus'!$C$3:$AE$3,0))),"",INDEX('annual Consensus'!$C$4:$AE$210,MATCH('per month Consensus'!$CE190,'annual Consensus'!$B$4:$B$210,0),MATCH('per month Consensus'!DC$4,'annual Consensus'!$C$3:$AE$3,0)))</f>
        <v>0</v>
      </c>
      <c r="DD190" s="18">
        <f>IF(ISNA(INDEX('annual Consensus'!$C$4:$AE$210,MATCH('per month Consensus'!$CE190,'annual Consensus'!$B$4:$B$210,0),MATCH('per month Consensus'!DD$4,'annual Consensus'!$C$3:$AE$3,0))),"",INDEX('annual Consensus'!$C$4:$AE$210,MATCH('per month Consensus'!$CE190,'annual Consensus'!$B$4:$B$210,0),MATCH('per month Consensus'!DD$4,'annual Consensus'!$C$3:$AE$3,0)))</f>
        <v>0</v>
      </c>
      <c r="DE190" s="18">
        <f>IF(ISNA(INDEX('annual Consensus'!$C$4:$AE$210,MATCH('per month Consensus'!$CE190,'annual Consensus'!$B$4:$B$210,0),MATCH('per month Consensus'!DE$4,'annual Consensus'!$C$3:$AE$3,0))),"",INDEX('annual Consensus'!$C$4:$AE$210,MATCH('per month Consensus'!$CE190,'annual Consensus'!$B$4:$B$210,0),MATCH('per month Consensus'!DE$4,'annual Consensus'!$C$3:$AE$3,0)))</f>
        <v>0</v>
      </c>
      <c r="DF190" s="18">
        <f>IF(ISNA(INDEX('annual Consensus'!$C$4:$AE$210,MATCH('per month Consensus'!$CE190,'annual Consensus'!$B$4:$B$210,0),MATCH('per month Consensus'!DF$4,'annual Consensus'!$C$3:$AE$3,0))),"",INDEX('annual Consensus'!$C$4:$AE$210,MATCH('per month Consensus'!$CE190,'annual Consensus'!$B$4:$B$210,0),MATCH('per month Consensus'!DF$4,'annual Consensus'!$C$3:$AE$3,0)))</f>
        <v>0</v>
      </c>
      <c r="DG190" s="18">
        <f>IF(ISNA(INDEX('annual Consensus'!$C$4:$AE$210,MATCH('per month Consensus'!$CE190,'annual Consensus'!$B$4:$B$210,0),MATCH('per month Consensus'!DG$4,'annual Consensus'!$C$3:$AE$3,0))),"",INDEX('annual Consensus'!$C$4:$AE$210,MATCH('per month Consensus'!$CE190,'annual Consensus'!$B$4:$B$210,0),MATCH('per month Consensus'!DG$4,'annual Consensus'!$C$3:$AE$3,0)))</f>
        <v>0</v>
      </c>
      <c r="DH190" s="18">
        <f>IF(ISNA(INDEX('annual Consensus'!$C$4:$AE$210,MATCH('per month Consensus'!$CE190,'annual Consensus'!$B$4:$B$210,0),MATCH('per month Consensus'!DH$4,'annual Consensus'!$C$3:$AE$3,0))),"",INDEX('annual Consensus'!$C$4:$AE$210,MATCH('per month Consensus'!$CE190,'annual Consensus'!$B$4:$B$210,0),MATCH('per month Consensus'!DH$4,'annual Consensus'!$C$3:$AE$3,0)))</f>
        <v>0</v>
      </c>
      <c r="DI190" s="18">
        <f>IF(ISNA(INDEX('annual Consensus'!$C$4:$AE$210,MATCH('per month Consensus'!$CE190,'annual Consensus'!$B$4:$B$210,0),MATCH('per month Consensus'!DI$4,'annual Consensus'!$C$3:$AE$3,0))),"",INDEX('annual Consensus'!$C$4:$AE$210,MATCH('per month Consensus'!$CE190,'annual Consensus'!$B$4:$B$210,0),MATCH('per month Consensus'!DI$4,'annual Consensus'!$C$3:$AE$3,0)))</f>
        <v>0</v>
      </c>
      <c r="DJ190" s="18">
        <f>IF(ISNA(INDEX('annual Consensus'!$C$4:$AE$210,MATCH('per month Consensus'!$CE190,'annual Consensus'!$B$4:$B$210,0),MATCH('per month Consensus'!DJ$4,'annual Consensus'!$C$3:$AE$3,0))),"",INDEX('annual Consensus'!$C$4:$AE$210,MATCH('per month Consensus'!$CE190,'annual Consensus'!$B$4:$B$210,0),MATCH('per month Consensus'!DJ$4,'annual Consensus'!$C$3:$AE$3,0)))</f>
        <v>0</v>
      </c>
      <c r="DK190" s="18">
        <f>IF(ISNA(INDEX('annual Consensus'!$C$4:$AE$210,MATCH('per month Consensus'!$CE190,'annual Consensus'!$B$4:$B$210,0),MATCH('per month Consensus'!DK$4,'annual Consensus'!$C$3:$AE$3,0))),"",INDEX('annual Consensus'!$C$4:$AE$210,MATCH('per month Consensus'!$CE190,'annual Consensus'!$B$4:$B$210,0),MATCH('per month Consensus'!DK$4,'annual Consensus'!$C$3:$AE$3,0)))</f>
        <v>0</v>
      </c>
      <c r="DL190" s="18">
        <f>IF(ISNA(INDEX('annual Consensus'!$C$4:$AE$210,MATCH('per month Consensus'!$CE190,'annual Consensus'!$B$4:$B$210,0),MATCH('per month Consensus'!DL$4,'annual Consensus'!$C$3:$AE$3,0))),"",INDEX('annual Consensus'!$C$4:$AE$210,MATCH('per month Consensus'!$CE190,'annual Consensus'!$B$4:$B$210,0),MATCH('per month Consensus'!DL$4,'annual Consensus'!$C$3:$AE$3,0)))</f>
        <v>0</v>
      </c>
      <c r="DM190" s="18">
        <f>IF(ISNA(INDEX('annual Consensus'!$C$4:$AE$210,MATCH('per month Consensus'!$CE190,'annual Consensus'!$B$4:$B$210,0),MATCH('per month Consensus'!DM$4,'annual Consensus'!$C$3:$AE$3,0))),"",INDEX('annual Consensus'!$C$4:$AE$210,MATCH('per month Consensus'!$CE190,'annual Consensus'!$B$4:$B$210,0),MATCH('per month Consensus'!DM$4,'annual Consensus'!$C$3:$AE$3,0)))</f>
        <v>0</v>
      </c>
      <c r="DN190" s="18">
        <f>IF(ISNA(INDEX('annual Consensus'!$C$4:$AE$210,MATCH('per month Consensus'!$CE190,'annual Consensus'!$B$4:$B$210,0),MATCH('per month Consensus'!DN$4,'annual Consensus'!$C$3:$AE$3,0))),"",INDEX('annual Consensus'!$C$4:$AE$210,MATCH('per month Consensus'!$CE190,'annual Consensus'!$B$4:$B$210,0),MATCH('per month Consensus'!DN$4,'annual Consensus'!$C$3:$AE$3,0)))</f>
        <v>0</v>
      </c>
      <c r="DO190" s="18">
        <f>IF(ISNA(INDEX('annual Consensus'!$C$4:$AE$210,MATCH('per month Consensus'!$CE190,'annual Consensus'!$B$4:$B$210,0),MATCH('per month Consensus'!DO$4,'annual Consensus'!$C$3:$AE$3,0))),"",INDEX('annual Consensus'!$C$4:$AE$210,MATCH('per month Consensus'!$CE190,'annual Consensus'!$B$4:$B$210,0),MATCH('per month Consensus'!DO$4,'annual Consensus'!$C$3:$AE$3,0)))</f>
        <v>0</v>
      </c>
      <c r="DR190" s="18">
        <f t="shared" si="70"/>
        <v>1.3702256702344862</v>
      </c>
      <c r="DS190" s="18">
        <f t="shared" si="71"/>
        <v>1.1475471816887293</v>
      </c>
      <c r="DT190" s="18" t="str">
        <f t="shared" si="72"/>
        <v/>
      </c>
      <c r="DU190" s="18" t="str">
        <f t="shared" si="73"/>
        <v/>
      </c>
      <c r="DV190" s="18" t="str">
        <f t="shared" si="74"/>
        <v/>
      </c>
      <c r="DW190" s="18" t="str">
        <f t="shared" si="75"/>
        <v/>
      </c>
      <c r="DX190" s="18" t="str">
        <f t="shared" si="76"/>
        <v/>
      </c>
      <c r="DY190" s="18" t="str">
        <f t="shared" si="77"/>
        <v/>
      </c>
      <c r="DZ190" s="18" t="str">
        <f t="shared" si="78"/>
        <v/>
      </c>
      <c r="EA190" s="18" t="str">
        <f t="shared" si="79"/>
        <v/>
      </c>
      <c r="EB190" s="18" t="str">
        <f t="shared" si="80"/>
        <v/>
      </c>
      <c r="EC190" s="18" t="str">
        <f t="shared" si="81"/>
        <v/>
      </c>
      <c r="ED190" s="18" t="str">
        <f t="shared" si="82"/>
        <v/>
      </c>
      <c r="EE190" s="18" t="str">
        <f t="shared" si="83"/>
        <v/>
      </c>
      <c r="EF190" s="18" t="str">
        <f t="shared" si="84"/>
        <v/>
      </c>
      <c r="EG190" s="18" t="str">
        <f t="shared" si="85"/>
        <v/>
      </c>
      <c r="EH190" s="18" t="str">
        <f t="shared" si="86"/>
        <v/>
      </c>
      <c r="EI190" s="18" t="str">
        <f t="shared" si="87"/>
        <v/>
      </c>
      <c r="EJ190" s="18" t="str">
        <f t="shared" si="88"/>
        <v/>
      </c>
      <c r="EK190" s="18" t="str">
        <f t="shared" si="89"/>
        <v/>
      </c>
      <c r="EL190" s="18" t="str">
        <f t="shared" si="90"/>
        <v/>
      </c>
      <c r="EM190" s="18" t="str">
        <f t="shared" si="91"/>
        <v/>
      </c>
      <c r="EN190" s="18" t="str">
        <f t="shared" si="92"/>
        <v/>
      </c>
      <c r="EO190" s="18" t="str">
        <f t="shared" si="93"/>
        <v/>
      </c>
      <c r="EP190" s="18" t="str">
        <f t="shared" si="94"/>
        <v/>
      </c>
      <c r="EQ190" s="18" t="str">
        <f t="shared" si="95"/>
        <v/>
      </c>
      <c r="ER190" s="18" t="str">
        <f t="shared" si="96"/>
        <v/>
      </c>
      <c r="ES190" s="18" t="str">
        <f t="shared" si="97"/>
        <v/>
      </c>
      <c r="ET190" s="18" t="str">
        <f t="shared" si="98"/>
        <v/>
      </c>
      <c r="EV190" s="86">
        <v>41609</v>
      </c>
      <c r="EW190" s="57" t="str">
        <f>IF(ISNA(VLOOKUP('per month Consensus'!$EV190,'5y averages Consensus'!$AG$9:$AK$36,'per month Consensus'!EW$2,FALSE)),"",VLOOKUP('per month Consensus'!$EV190,'5y averages Consensus'!$AG$9:$AK$36,'per month Consensus'!EW$2,FALSE))</f>
        <v/>
      </c>
      <c r="EX190" s="58" t="str">
        <f>IF(ISNA(VLOOKUP('per month Consensus'!$EV190,'5y averages Consensus'!$AG$9:$AK$36,'per month Consensus'!EX$2,FALSE)),"",VLOOKUP('per month Consensus'!$EV190,'5y averages Consensus'!$AG$9:$AK$36,'per month Consensus'!EX$2,FALSE))</f>
        <v/>
      </c>
      <c r="EY190" s="58" t="str">
        <f>IF(ISNA(VLOOKUP('per month Consensus'!$EV190,'5y averages Consensus'!$AG$9:$AK$36,'per month Consensus'!EY$2,FALSE)),"",VLOOKUP('per month Consensus'!$EV190,'5y averages Consensus'!$AG$9:$AK$36,'per month Consensus'!EY$2,FALSE))</f>
        <v/>
      </c>
      <c r="EZ190" s="59" t="str">
        <f>IF(ISNA(VLOOKUP('per month Consensus'!$EV190,'5y averages Consensus'!$AG$9:$AK$36,'per month Consensus'!EZ$2,FALSE)),"",VLOOKUP('per month Consensus'!$EV190,'5y averages Consensus'!$AG$9:$AK$36,'per month Consensus'!EZ$2,FALSE))</f>
        <v/>
      </c>
      <c r="FB190" s="53" t="str">
        <f t="shared" si="99"/>
        <v/>
      </c>
      <c r="FC190" s="53" t="str">
        <f t="shared" si="100"/>
        <v/>
      </c>
      <c r="FD190" s="53" t="str">
        <f t="shared" si="101"/>
        <v/>
      </c>
      <c r="FE190" s="53" t="str">
        <f t="shared" si="102"/>
        <v/>
      </c>
    </row>
    <row r="191" spans="2:161" x14ac:dyDescent="0.25">
      <c r="B191" s="22">
        <v>40452</v>
      </c>
      <c r="C191" s="18">
        <f>VLOOKUP($B191,'Data Consensus annual'!$BH$9:$BN$215,'per month Consensus'!C$1,FALSE)</f>
        <v>1.527542352642123</v>
      </c>
      <c r="D191" s="18">
        <f>VLOOKUP($B191,'Data Consensus annual'!$BH$9:$BN$215,'per month Consensus'!D$1,FALSE)</f>
        <v>1.5512588899067969</v>
      </c>
      <c r="E191" s="18">
        <f>VLOOKUP($B191,'Data Consensus annual'!$BH$9:$BN$215,'per month Consensus'!E$1,FALSE)</f>
        <v>1.5487536252270331</v>
      </c>
      <c r="F191" s="18">
        <f>VLOOKUP($B191,'Data Consensus annual'!$BH$9:$BN$215,'per month Consensus'!F$1,FALSE)</f>
        <v>1.6824123466935561</v>
      </c>
      <c r="G191" s="18">
        <f>VLOOKUP($B191,'Data Consensus annual'!$BH$9:$BN$215,'per month Consensus'!G$1,FALSE)</f>
        <v>1.855542618908284</v>
      </c>
      <c r="H191" s="18">
        <f>VLOOKUP($B191,'Data Consensus annual'!$BH$9:$BN$215,'per month Consensus'!H$1,FALSE)</f>
        <v>2.0493195876288661</v>
      </c>
      <c r="I191" s="5"/>
      <c r="J191" s="27"/>
      <c r="K191" s="5"/>
      <c r="L191" s="5"/>
      <c r="M191" s="5"/>
      <c r="N191" s="5"/>
      <c r="CE191" s="14">
        <v>41640</v>
      </c>
      <c r="CF191" s="18" t="str">
        <f>IF(ISNA(VLOOKUP($CE191,'quarters Consensus'!$FV$9:$GC$60,'per month Consensus'!J$1,FALSE)),"",VLOOKUP($CE191,'quarters Consensus'!$FV$9:$GC$60,'per month Consensus'!J$1,FALSE))</f>
        <v/>
      </c>
      <c r="CG191" s="18" t="str">
        <f>IF(ISNA(VLOOKUP($CE191,'quarters Consensus'!$FV$9:$GC$60,'per month Consensus'!K$1,FALSE)),"",VLOOKUP($CE191,'quarters Consensus'!$FV$9:$GC$60,'per month Consensus'!K$1,FALSE))</f>
        <v/>
      </c>
      <c r="CH191" s="18" t="str">
        <f>IF(ISNA(VLOOKUP($CE191,'quarters Consensus'!$FV$9:$GC$60,'per month Consensus'!L$1,FALSE)),"",VLOOKUP($CE191,'quarters Consensus'!$FV$9:$GC$60,'per month Consensus'!L$1,FALSE))</f>
        <v/>
      </c>
      <c r="CI191" s="18" t="str">
        <f>IF(ISNA(VLOOKUP($CE191,'quarters Consensus'!$FV$9:$GC$60,'per month Consensus'!M$1,FALSE)),"",VLOOKUP($CE191,'quarters Consensus'!$FV$9:$GC$60,'per month Consensus'!M$1,FALSE))</f>
        <v/>
      </c>
      <c r="CJ191" s="18" t="str">
        <f>IF(ISNA(VLOOKUP($CE191,'quarters Consensus'!$FV$9:$GC$60,'per month Consensus'!N$1,FALSE)),"",VLOOKUP($CE191,'quarters Consensus'!$FV$9:$GC$60,'per month Consensus'!N$1,FALSE))</f>
        <v/>
      </c>
      <c r="CK191" s="18" t="str">
        <f>IF(ISNA(VLOOKUP($CE191,'quarters Consensus'!$FV$9:$GC$60,'per month Consensus'!O$1,FALSE)),"",VLOOKUP($CE191,'quarters Consensus'!$FV$9:$GC$60,'per month Consensus'!O$1,FALSE))</f>
        <v/>
      </c>
      <c r="CL191" s="18"/>
      <c r="CM191" s="18">
        <f>IF(ISNA(INDEX('annual Consensus'!$C$4:$AE$210,MATCH('per month Consensus'!$CE191,'annual Consensus'!$B$4:$B$210,0),MATCH('per month Consensus'!CM$4,'annual Consensus'!$C$3:$AE$3,0))),"",INDEX('annual Consensus'!$C$4:$AE$210,MATCH('per month Consensus'!$CE191,'annual Consensus'!$B$4:$B$210,0),MATCH('per month Consensus'!CM$4,'annual Consensus'!$C$3:$AE$3,0)))</f>
        <v>1.1250517646819946</v>
      </c>
      <c r="CN191" s="18">
        <f>IF(ISNA(INDEX('annual Consensus'!$C$4:$AE$210,MATCH('per month Consensus'!$CE191,'annual Consensus'!$B$4:$B$210,0),MATCH('per month Consensus'!CN$4,'annual Consensus'!$C$3:$AE$3,0))),"",INDEX('annual Consensus'!$C$4:$AE$210,MATCH('per month Consensus'!$CE191,'annual Consensus'!$B$4:$B$210,0),MATCH('per month Consensus'!CN$4,'annual Consensus'!$C$3:$AE$3,0)))</f>
        <v>0</v>
      </c>
      <c r="CO191" s="18">
        <f>IF(ISNA(INDEX('annual Consensus'!$C$4:$AE$210,MATCH('per month Consensus'!$CE191,'annual Consensus'!$B$4:$B$210,0),MATCH('per month Consensus'!CO$4,'annual Consensus'!$C$3:$AE$3,0))),"",INDEX('annual Consensus'!$C$4:$AE$210,MATCH('per month Consensus'!$CE191,'annual Consensus'!$B$4:$B$210,0),MATCH('per month Consensus'!CO$4,'annual Consensus'!$C$3:$AE$3,0)))</f>
        <v>0</v>
      </c>
      <c r="CP191" s="18">
        <f>IF(ISNA(INDEX('annual Consensus'!$C$4:$AE$210,MATCH('per month Consensus'!$CE191,'annual Consensus'!$B$4:$B$210,0),MATCH('per month Consensus'!CP$4,'annual Consensus'!$C$3:$AE$3,0))),"",INDEX('annual Consensus'!$C$4:$AE$210,MATCH('per month Consensus'!$CE191,'annual Consensus'!$B$4:$B$210,0),MATCH('per month Consensus'!CP$4,'annual Consensus'!$C$3:$AE$3,0)))</f>
        <v>0</v>
      </c>
      <c r="CQ191" s="18">
        <f>IF(ISNA(INDEX('annual Consensus'!$C$4:$AE$210,MATCH('per month Consensus'!$CE191,'annual Consensus'!$B$4:$B$210,0),MATCH('per month Consensus'!CQ$4,'annual Consensus'!$C$3:$AE$3,0))),"",INDEX('annual Consensus'!$C$4:$AE$210,MATCH('per month Consensus'!$CE191,'annual Consensus'!$B$4:$B$210,0),MATCH('per month Consensus'!CQ$4,'annual Consensus'!$C$3:$AE$3,0)))</f>
        <v>0</v>
      </c>
      <c r="CR191" s="18">
        <f>IF(ISNA(INDEX('annual Consensus'!$C$4:$AE$210,MATCH('per month Consensus'!$CE191,'annual Consensus'!$B$4:$B$210,0),MATCH('per month Consensus'!CR$4,'annual Consensus'!$C$3:$AE$3,0))),"",INDEX('annual Consensus'!$C$4:$AE$210,MATCH('per month Consensus'!$CE191,'annual Consensus'!$B$4:$B$210,0),MATCH('per month Consensus'!CR$4,'annual Consensus'!$C$3:$AE$3,0)))</f>
        <v>0</v>
      </c>
      <c r="CS191" s="18">
        <f>IF(ISNA(INDEX('annual Consensus'!$C$4:$AE$210,MATCH('per month Consensus'!$CE191,'annual Consensus'!$B$4:$B$210,0),MATCH('per month Consensus'!CS$4,'annual Consensus'!$C$3:$AE$3,0))),"",INDEX('annual Consensus'!$C$4:$AE$210,MATCH('per month Consensus'!$CE191,'annual Consensus'!$B$4:$B$210,0),MATCH('per month Consensus'!CS$4,'annual Consensus'!$C$3:$AE$3,0)))</f>
        <v>0</v>
      </c>
      <c r="CT191" s="18">
        <f>IF(ISNA(INDEX('annual Consensus'!$C$4:$AE$210,MATCH('per month Consensus'!$CE191,'annual Consensus'!$B$4:$B$210,0),MATCH('per month Consensus'!CT$4,'annual Consensus'!$C$3:$AE$3,0))),"",INDEX('annual Consensus'!$C$4:$AE$210,MATCH('per month Consensus'!$CE191,'annual Consensus'!$B$4:$B$210,0),MATCH('per month Consensus'!CT$4,'annual Consensus'!$C$3:$AE$3,0)))</f>
        <v>0</v>
      </c>
      <c r="CU191" s="18">
        <f>IF(ISNA(INDEX('annual Consensus'!$C$4:$AE$210,MATCH('per month Consensus'!$CE191,'annual Consensus'!$B$4:$B$210,0),MATCH('per month Consensus'!CU$4,'annual Consensus'!$C$3:$AE$3,0))),"",INDEX('annual Consensus'!$C$4:$AE$210,MATCH('per month Consensus'!$CE191,'annual Consensus'!$B$4:$B$210,0),MATCH('per month Consensus'!CU$4,'annual Consensus'!$C$3:$AE$3,0)))</f>
        <v>0</v>
      </c>
      <c r="CV191" s="18">
        <f>IF(ISNA(INDEX('annual Consensus'!$C$4:$AE$210,MATCH('per month Consensus'!$CE191,'annual Consensus'!$B$4:$B$210,0),MATCH('per month Consensus'!CV$4,'annual Consensus'!$C$3:$AE$3,0))),"",INDEX('annual Consensus'!$C$4:$AE$210,MATCH('per month Consensus'!$CE191,'annual Consensus'!$B$4:$B$210,0),MATCH('per month Consensus'!CV$4,'annual Consensus'!$C$3:$AE$3,0)))</f>
        <v>0</v>
      </c>
      <c r="CW191" s="18">
        <f>IF(ISNA(INDEX('annual Consensus'!$C$4:$AE$210,MATCH('per month Consensus'!$CE191,'annual Consensus'!$B$4:$B$210,0),MATCH('per month Consensus'!CW$4,'annual Consensus'!$C$3:$AE$3,0))),"",INDEX('annual Consensus'!$C$4:$AE$210,MATCH('per month Consensus'!$CE191,'annual Consensus'!$B$4:$B$210,0),MATCH('per month Consensus'!CW$4,'annual Consensus'!$C$3:$AE$3,0)))</f>
        <v>0</v>
      </c>
      <c r="CX191" s="18">
        <f>IF(ISNA(INDEX('annual Consensus'!$C$4:$AE$210,MATCH('per month Consensus'!$CE191,'annual Consensus'!$B$4:$B$210,0),MATCH('per month Consensus'!CX$4,'annual Consensus'!$C$3:$AE$3,0))),"",INDEX('annual Consensus'!$C$4:$AE$210,MATCH('per month Consensus'!$CE191,'annual Consensus'!$B$4:$B$210,0),MATCH('per month Consensus'!CX$4,'annual Consensus'!$C$3:$AE$3,0)))</f>
        <v>0</v>
      </c>
      <c r="CY191" s="18">
        <f>IF(ISNA(INDEX('annual Consensus'!$C$4:$AE$210,MATCH('per month Consensus'!$CE191,'annual Consensus'!$B$4:$B$210,0),MATCH('per month Consensus'!CY$4,'annual Consensus'!$C$3:$AE$3,0))),"",INDEX('annual Consensus'!$C$4:$AE$210,MATCH('per month Consensus'!$CE191,'annual Consensus'!$B$4:$B$210,0),MATCH('per month Consensus'!CY$4,'annual Consensus'!$C$3:$AE$3,0)))</f>
        <v>1.417316189495553</v>
      </c>
      <c r="CZ191" s="18">
        <f>IF(ISNA(INDEX('annual Consensus'!$C$4:$AE$210,MATCH('per month Consensus'!$CE191,'annual Consensus'!$B$4:$B$210,0),MATCH('per month Consensus'!CZ$4,'annual Consensus'!$C$3:$AE$3,0))),"",INDEX('annual Consensus'!$C$4:$AE$210,MATCH('per month Consensus'!$CE191,'annual Consensus'!$B$4:$B$210,0),MATCH('per month Consensus'!CZ$4,'annual Consensus'!$C$3:$AE$3,0)))</f>
        <v>0</v>
      </c>
      <c r="DA191" s="18">
        <f>IF(ISNA(INDEX('annual Consensus'!$C$4:$AE$210,MATCH('per month Consensus'!$CE191,'annual Consensus'!$B$4:$B$210,0),MATCH('per month Consensus'!DA$4,'annual Consensus'!$C$3:$AE$3,0))),"",INDEX('annual Consensus'!$C$4:$AE$210,MATCH('per month Consensus'!$CE191,'annual Consensus'!$B$4:$B$210,0),MATCH('per month Consensus'!DA$4,'annual Consensus'!$C$3:$AE$3,0)))</f>
        <v>0</v>
      </c>
      <c r="DB191" s="18">
        <f>IF(ISNA(INDEX('annual Consensus'!$C$4:$AE$210,MATCH('per month Consensus'!$CE191,'annual Consensus'!$B$4:$B$210,0),MATCH('per month Consensus'!DB$4,'annual Consensus'!$C$3:$AE$3,0))),"",INDEX('annual Consensus'!$C$4:$AE$210,MATCH('per month Consensus'!$CE191,'annual Consensus'!$B$4:$B$210,0),MATCH('per month Consensus'!DB$4,'annual Consensus'!$C$3:$AE$3,0)))</f>
        <v>0</v>
      </c>
      <c r="DC191" s="18" t="str">
        <f>IF(ISNA(INDEX('annual Consensus'!$C$4:$AE$210,MATCH('per month Consensus'!$CE191,'annual Consensus'!$B$4:$B$210,0),MATCH('per month Consensus'!DC$4,'annual Consensus'!$C$3:$AE$3,0))),"",INDEX('annual Consensus'!$C$4:$AE$210,MATCH('per month Consensus'!$CE191,'annual Consensus'!$B$4:$B$210,0),MATCH('per month Consensus'!DC$4,'annual Consensus'!$C$3:$AE$3,0)))</f>
        <v/>
      </c>
      <c r="DD191" s="18">
        <f>IF(ISNA(INDEX('annual Consensus'!$C$4:$AE$210,MATCH('per month Consensus'!$CE191,'annual Consensus'!$B$4:$B$210,0),MATCH('per month Consensus'!DD$4,'annual Consensus'!$C$3:$AE$3,0))),"",INDEX('annual Consensus'!$C$4:$AE$210,MATCH('per month Consensus'!$CE191,'annual Consensus'!$B$4:$B$210,0),MATCH('per month Consensus'!DD$4,'annual Consensus'!$C$3:$AE$3,0)))</f>
        <v>0</v>
      </c>
      <c r="DE191" s="18">
        <f>IF(ISNA(INDEX('annual Consensus'!$C$4:$AE$210,MATCH('per month Consensus'!$CE191,'annual Consensus'!$B$4:$B$210,0),MATCH('per month Consensus'!DE$4,'annual Consensus'!$C$3:$AE$3,0))),"",INDEX('annual Consensus'!$C$4:$AE$210,MATCH('per month Consensus'!$CE191,'annual Consensus'!$B$4:$B$210,0),MATCH('per month Consensus'!DE$4,'annual Consensus'!$C$3:$AE$3,0)))</f>
        <v>0</v>
      </c>
      <c r="DF191" s="18">
        <f>IF(ISNA(INDEX('annual Consensus'!$C$4:$AE$210,MATCH('per month Consensus'!$CE191,'annual Consensus'!$B$4:$B$210,0),MATCH('per month Consensus'!DF$4,'annual Consensus'!$C$3:$AE$3,0))),"",INDEX('annual Consensus'!$C$4:$AE$210,MATCH('per month Consensus'!$CE191,'annual Consensus'!$B$4:$B$210,0),MATCH('per month Consensus'!DF$4,'annual Consensus'!$C$3:$AE$3,0)))</f>
        <v>0</v>
      </c>
      <c r="DG191" s="18" t="str">
        <f>IF(ISNA(INDEX('annual Consensus'!$C$4:$AE$210,MATCH('per month Consensus'!$CE191,'annual Consensus'!$B$4:$B$210,0),MATCH('per month Consensus'!DG$4,'annual Consensus'!$C$3:$AE$3,0))),"",INDEX('annual Consensus'!$C$4:$AE$210,MATCH('per month Consensus'!$CE191,'annual Consensus'!$B$4:$B$210,0),MATCH('per month Consensus'!DG$4,'annual Consensus'!$C$3:$AE$3,0)))</f>
        <v/>
      </c>
      <c r="DH191" s="18">
        <f>IF(ISNA(INDEX('annual Consensus'!$C$4:$AE$210,MATCH('per month Consensus'!$CE191,'annual Consensus'!$B$4:$B$210,0),MATCH('per month Consensus'!DH$4,'annual Consensus'!$C$3:$AE$3,0))),"",INDEX('annual Consensus'!$C$4:$AE$210,MATCH('per month Consensus'!$CE191,'annual Consensus'!$B$4:$B$210,0),MATCH('per month Consensus'!DH$4,'annual Consensus'!$C$3:$AE$3,0)))</f>
        <v>0</v>
      </c>
      <c r="DI191" s="18">
        <f>IF(ISNA(INDEX('annual Consensus'!$C$4:$AE$210,MATCH('per month Consensus'!$CE191,'annual Consensus'!$B$4:$B$210,0),MATCH('per month Consensus'!DI$4,'annual Consensus'!$C$3:$AE$3,0))),"",INDEX('annual Consensus'!$C$4:$AE$210,MATCH('per month Consensus'!$CE191,'annual Consensus'!$B$4:$B$210,0),MATCH('per month Consensus'!DI$4,'annual Consensus'!$C$3:$AE$3,0)))</f>
        <v>0</v>
      </c>
      <c r="DJ191" s="18">
        <f>IF(ISNA(INDEX('annual Consensus'!$C$4:$AE$210,MATCH('per month Consensus'!$CE191,'annual Consensus'!$B$4:$B$210,0),MATCH('per month Consensus'!DJ$4,'annual Consensus'!$C$3:$AE$3,0))),"",INDEX('annual Consensus'!$C$4:$AE$210,MATCH('per month Consensus'!$CE191,'annual Consensus'!$B$4:$B$210,0),MATCH('per month Consensus'!DJ$4,'annual Consensus'!$C$3:$AE$3,0)))</f>
        <v>0</v>
      </c>
      <c r="DK191" s="18" t="str">
        <f>IF(ISNA(INDEX('annual Consensus'!$C$4:$AE$210,MATCH('per month Consensus'!$CE191,'annual Consensus'!$B$4:$B$210,0),MATCH('per month Consensus'!DK$4,'annual Consensus'!$C$3:$AE$3,0))),"",INDEX('annual Consensus'!$C$4:$AE$210,MATCH('per month Consensus'!$CE191,'annual Consensus'!$B$4:$B$210,0),MATCH('per month Consensus'!DK$4,'annual Consensus'!$C$3:$AE$3,0)))</f>
        <v/>
      </c>
      <c r="DL191" s="18">
        <f>IF(ISNA(INDEX('annual Consensus'!$C$4:$AE$210,MATCH('per month Consensus'!$CE191,'annual Consensus'!$B$4:$B$210,0),MATCH('per month Consensus'!DL$4,'annual Consensus'!$C$3:$AE$3,0))),"",INDEX('annual Consensus'!$C$4:$AE$210,MATCH('per month Consensus'!$CE191,'annual Consensus'!$B$4:$B$210,0),MATCH('per month Consensus'!DL$4,'annual Consensus'!$C$3:$AE$3,0)))</f>
        <v>0</v>
      </c>
      <c r="DM191" s="18">
        <f>IF(ISNA(INDEX('annual Consensus'!$C$4:$AE$210,MATCH('per month Consensus'!$CE191,'annual Consensus'!$B$4:$B$210,0),MATCH('per month Consensus'!DM$4,'annual Consensus'!$C$3:$AE$3,0))),"",INDEX('annual Consensus'!$C$4:$AE$210,MATCH('per month Consensus'!$CE191,'annual Consensus'!$B$4:$B$210,0),MATCH('per month Consensus'!DM$4,'annual Consensus'!$C$3:$AE$3,0)))</f>
        <v>0</v>
      </c>
      <c r="DN191" s="18">
        <f>IF(ISNA(INDEX('annual Consensus'!$C$4:$AE$210,MATCH('per month Consensus'!$CE191,'annual Consensus'!$B$4:$B$210,0),MATCH('per month Consensus'!DN$4,'annual Consensus'!$C$3:$AE$3,0))),"",INDEX('annual Consensus'!$C$4:$AE$210,MATCH('per month Consensus'!$CE191,'annual Consensus'!$B$4:$B$210,0),MATCH('per month Consensus'!DN$4,'annual Consensus'!$C$3:$AE$3,0)))</f>
        <v>0</v>
      </c>
      <c r="DO191" s="18" t="str">
        <f>IF(ISNA(INDEX('annual Consensus'!$C$4:$AE$210,MATCH('per month Consensus'!$CE191,'annual Consensus'!$B$4:$B$210,0),MATCH('per month Consensus'!DO$4,'annual Consensus'!$C$3:$AE$3,0))),"",INDEX('annual Consensus'!$C$4:$AE$210,MATCH('per month Consensus'!$CE191,'annual Consensus'!$B$4:$B$210,0),MATCH('per month Consensus'!DO$4,'annual Consensus'!$C$3:$AE$3,0)))</f>
        <v/>
      </c>
      <c r="DR191" s="18">
        <f t="shared" si="70"/>
        <v>1.1250517646819946</v>
      </c>
      <c r="DS191" s="18" t="str">
        <f t="shared" si="71"/>
        <v/>
      </c>
      <c r="DT191" s="18" t="str">
        <f t="shared" si="72"/>
        <v/>
      </c>
      <c r="DU191" s="18" t="str">
        <f t="shared" si="73"/>
        <v/>
      </c>
      <c r="DV191" s="18" t="str">
        <f t="shared" si="74"/>
        <v/>
      </c>
      <c r="DW191" s="18" t="str">
        <f t="shared" si="75"/>
        <v/>
      </c>
      <c r="DX191" s="18" t="str">
        <f t="shared" si="76"/>
        <v/>
      </c>
      <c r="DY191" s="18" t="str">
        <f t="shared" si="77"/>
        <v/>
      </c>
      <c r="DZ191" s="18" t="str">
        <f t="shared" si="78"/>
        <v/>
      </c>
      <c r="EA191" s="18" t="str">
        <f t="shared" si="79"/>
        <v/>
      </c>
      <c r="EB191" s="18" t="str">
        <f t="shared" si="80"/>
        <v/>
      </c>
      <c r="EC191" s="18" t="str">
        <f t="shared" si="81"/>
        <v/>
      </c>
      <c r="ED191" s="18">
        <f t="shared" si="82"/>
        <v>1.417316189495553</v>
      </c>
      <c r="EE191" s="18" t="str">
        <f t="shared" si="83"/>
        <v/>
      </c>
      <c r="EF191" s="18" t="str">
        <f t="shared" si="84"/>
        <v/>
      </c>
      <c r="EG191" s="18" t="str">
        <f t="shared" si="85"/>
        <v/>
      </c>
      <c r="EH191" s="18" t="str">
        <f t="shared" si="86"/>
        <v/>
      </c>
      <c r="EI191" s="18" t="str">
        <f t="shared" si="87"/>
        <v/>
      </c>
      <c r="EJ191" s="18" t="str">
        <f t="shared" si="88"/>
        <v/>
      </c>
      <c r="EK191" s="18" t="str">
        <f t="shared" si="89"/>
        <v/>
      </c>
      <c r="EL191" s="18" t="str">
        <f t="shared" si="90"/>
        <v/>
      </c>
      <c r="EM191" s="18" t="str">
        <f t="shared" si="91"/>
        <v/>
      </c>
      <c r="EN191" s="18" t="str">
        <f t="shared" si="92"/>
        <v/>
      </c>
      <c r="EO191" s="18" t="str">
        <f t="shared" si="93"/>
        <v/>
      </c>
      <c r="EP191" s="18" t="str">
        <f t="shared" si="94"/>
        <v/>
      </c>
      <c r="EQ191" s="18" t="str">
        <f t="shared" si="95"/>
        <v/>
      </c>
      <c r="ER191" s="18" t="str">
        <f t="shared" si="96"/>
        <v/>
      </c>
      <c r="ES191" s="18" t="str">
        <f t="shared" si="97"/>
        <v/>
      </c>
      <c r="ET191" s="18" t="str">
        <f t="shared" si="98"/>
        <v/>
      </c>
      <c r="EV191" s="86">
        <v>41640</v>
      </c>
      <c r="EW191" s="57" t="str">
        <f>IF(ISNA(VLOOKUP('per month Consensus'!$EV191,'5y averages Consensus'!$AG$9:$AK$36,'per month Consensus'!EW$2,FALSE)),"",VLOOKUP('per month Consensus'!$EV191,'5y averages Consensus'!$AG$9:$AK$36,'per month Consensus'!EW$2,FALSE))</f>
        <v/>
      </c>
      <c r="EX191" s="58" t="str">
        <f>IF(ISNA(VLOOKUP('per month Consensus'!$EV191,'5y averages Consensus'!$AG$9:$AK$36,'per month Consensus'!EX$2,FALSE)),"",VLOOKUP('per month Consensus'!$EV191,'5y averages Consensus'!$AG$9:$AK$36,'per month Consensus'!EX$2,FALSE))</f>
        <v/>
      </c>
      <c r="EY191" s="58" t="str">
        <f>IF(ISNA(VLOOKUP('per month Consensus'!$EV191,'5y averages Consensus'!$AG$9:$AK$36,'per month Consensus'!EY$2,FALSE)),"",VLOOKUP('per month Consensus'!$EV191,'5y averages Consensus'!$AG$9:$AK$36,'per month Consensus'!EY$2,FALSE))</f>
        <v/>
      </c>
      <c r="EZ191" s="59" t="str">
        <f>IF(ISNA(VLOOKUP('per month Consensus'!$EV191,'5y averages Consensus'!$AG$9:$AK$36,'per month Consensus'!EZ$2,FALSE)),"",VLOOKUP('per month Consensus'!$EV191,'5y averages Consensus'!$AG$9:$AK$36,'per month Consensus'!EZ$2,FALSE))</f>
        <v/>
      </c>
      <c r="FB191" s="53" t="str">
        <f t="shared" si="99"/>
        <v/>
      </c>
      <c r="FC191" s="53" t="str">
        <f t="shared" si="100"/>
        <v/>
      </c>
      <c r="FD191" s="53" t="str">
        <f t="shared" si="101"/>
        <v/>
      </c>
      <c r="FE191" s="53" t="str">
        <f t="shared" si="102"/>
        <v/>
      </c>
    </row>
    <row r="192" spans="2:161" x14ac:dyDescent="0.25">
      <c r="B192" s="22">
        <v>40817</v>
      </c>
      <c r="C192" s="18">
        <f>VLOOKUP($B192,'Data Consensus annual'!$BH$9:$BN$215,'per month Consensus'!C$1,FALSE)</f>
        <v>2.6182706656224619</v>
      </c>
      <c r="D192" s="18">
        <f>VLOOKUP($B192,'Data Consensus annual'!$BH$9:$BN$215,'per month Consensus'!D$1,FALSE)</f>
        <v>1.8011273828709751</v>
      </c>
      <c r="E192" s="18">
        <f>VLOOKUP($B192,'Data Consensus annual'!$BH$9:$BN$215,'per month Consensus'!E$1,FALSE)</f>
        <v>1.7524454296486449</v>
      </c>
      <c r="F192" s="18">
        <f>VLOOKUP($B192,'Data Consensus annual'!$BH$9:$BN$215,'per month Consensus'!F$1,FALSE)</f>
        <v>1.858763336660735</v>
      </c>
      <c r="G192" s="18">
        <f>VLOOKUP($B192,'Data Consensus annual'!$BH$9:$BN$215,'per month Consensus'!G$1,FALSE)</f>
        <v>1.950875020103519</v>
      </c>
      <c r="H192" s="18">
        <f>VLOOKUP($B192,'Data Consensus annual'!$BH$9:$BN$215,'per month Consensus'!H$1,FALSE)</f>
        <v>2.035714285714286</v>
      </c>
      <c r="I192" s="5"/>
      <c r="J192" s="27"/>
      <c r="K192" s="5"/>
      <c r="L192" s="5"/>
      <c r="M192" s="5"/>
      <c r="N192" s="5"/>
      <c r="CE192" s="14">
        <v>41671</v>
      </c>
      <c r="CF192" s="18" t="str">
        <f>IF(ISNA(VLOOKUP($CE192,'quarters Consensus'!$FV$9:$GC$60,'per month Consensus'!J$1,FALSE)),"",VLOOKUP($CE192,'quarters Consensus'!$FV$9:$GC$60,'per month Consensus'!J$1,FALSE))</f>
        <v/>
      </c>
      <c r="CG192" s="18" t="str">
        <f>IF(ISNA(VLOOKUP($CE192,'quarters Consensus'!$FV$9:$GC$60,'per month Consensus'!K$1,FALSE)),"",VLOOKUP($CE192,'quarters Consensus'!$FV$9:$GC$60,'per month Consensus'!K$1,FALSE))</f>
        <v/>
      </c>
      <c r="CH192" s="18" t="str">
        <f>IF(ISNA(VLOOKUP($CE192,'quarters Consensus'!$FV$9:$GC$60,'per month Consensus'!L$1,FALSE)),"",VLOOKUP($CE192,'quarters Consensus'!$FV$9:$GC$60,'per month Consensus'!L$1,FALSE))</f>
        <v/>
      </c>
      <c r="CI192" s="18" t="str">
        <f>IF(ISNA(VLOOKUP($CE192,'quarters Consensus'!$FV$9:$GC$60,'per month Consensus'!M$1,FALSE)),"",VLOOKUP($CE192,'quarters Consensus'!$FV$9:$GC$60,'per month Consensus'!M$1,FALSE))</f>
        <v/>
      </c>
      <c r="CJ192" s="18" t="str">
        <f>IF(ISNA(VLOOKUP($CE192,'quarters Consensus'!$FV$9:$GC$60,'per month Consensus'!N$1,FALSE)),"",VLOOKUP($CE192,'quarters Consensus'!$FV$9:$GC$60,'per month Consensus'!N$1,FALSE))</f>
        <v/>
      </c>
      <c r="CK192" s="18" t="str">
        <f>IF(ISNA(VLOOKUP($CE192,'quarters Consensus'!$FV$9:$GC$60,'per month Consensus'!O$1,FALSE)),"",VLOOKUP($CE192,'quarters Consensus'!$FV$9:$GC$60,'per month Consensus'!O$1,FALSE))</f>
        <v/>
      </c>
      <c r="CL192" s="18" t="str">
        <f>IF(ISNA(VLOOKUP($CE192,'quarters Consensus'!$FV$9:$GC$60,'per month Consensus'!P$1,FALSE)),"",VLOOKUP($CE192,'quarters Consensus'!$FV$9:$GC$60,'per month Consensus'!P$1,FALSE))</f>
        <v/>
      </c>
      <c r="CM192" s="18">
        <f>IF(ISNA(INDEX('annual Consensus'!$C$4:$AE$210,MATCH('per month Consensus'!$CE192,'annual Consensus'!$B$4:$B$210,0),MATCH('per month Consensus'!CM$4,'annual Consensus'!$C$3:$AE$3,0))),"",INDEX('annual Consensus'!$C$4:$AE$210,MATCH('per month Consensus'!$CE192,'annual Consensus'!$B$4:$B$210,0),MATCH('per month Consensus'!CM$4,'annual Consensus'!$C$3:$AE$3,0)))</f>
        <v>1.0071212381564401</v>
      </c>
      <c r="CN192" s="18">
        <f>IF(ISNA(INDEX('annual Consensus'!$C$4:$AE$210,MATCH('per month Consensus'!$CE192,'annual Consensus'!$B$4:$B$210,0),MATCH('per month Consensus'!CN$4,'annual Consensus'!$C$3:$AE$3,0))),"",INDEX('annual Consensus'!$C$4:$AE$210,MATCH('per month Consensus'!$CE192,'annual Consensus'!$B$4:$B$210,0),MATCH('per month Consensus'!CN$4,'annual Consensus'!$C$3:$AE$3,0)))</f>
        <v>0</v>
      </c>
      <c r="CO192" s="18">
        <f>IF(ISNA(INDEX('annual Consensus'!$C$4:$AE$210,MATCH('per month Consensus'!$CE192,'annual Consensus'!$B$4:$B$210,0),MATCH('per month Consensus'!CO$4,'annual Consensus'!$C$3:$AE$3,0))),"",INDEX('annual Consensus'!$C$4:$AE$210,MATCH('per month Consensus'!$CE192,'annual Consensus'!$B$4:$B$210,0),MATCH('per month Consensus'!CO$4,'annual Consensus'!$C$3:$AE$3,0)))</f>
        <v>0</v>
      </c>
      <c r="CP192" s="18">
        <f>IF(ISNA(INDEX('annual Consensus'!$C$4:$AE$210,MATCH('per month Consensus'!$CE192,'annual Consensus'!$B$4:$B$210,0),MATCH('per month Consensus'!CP$4,'annual Consensus'!$C$3:$AE$3,0))),"",INDEX('annual Consensus'!$C$4:$AE$210,MATCH('per month Consensus'!$CE192,'annual Consensus'!$B$4:$B$210,0),MATCH('per month Consensus'!CP$4,'annual Consensus'!$C$3:$AE$3,0)))</f>
        <v>0</v>
      </c>
      <c r="CQ192" s="18">
        <f>IF(ISNA(INDEX('annual Consensus'!$C$4:$AE$210,MATCH('per month Consensus'!$CE192,'annual Consensus'!$B$4:$B$210,0),MATCH('per month Consensus'!CQ$4,'annual Consensus'!$C$3:$AE$3,0))),"",INDEX('annual Consensus'!$C$4:$AE$210,MATCH('per month Consensus'!$CE192,'annual Consensus'!$B$4:$B$210,0),MATCH('per month Consensus'!CQ$4,'annual Consensus'!$C$3:$AE$3,0)))</f>
        <v>0</v>
      </c>
      <c r="CR192" s="18">
        <f>IF(ISNA(INDEX('annual Consensus'!$C$4:$AE$210,MATCH('per month Consensus'!$CE192,'annual Consensus'!$B$4:$B$210,0),MATCH('per month Consensus'!CR$4,'annual Consensus'!$C$3:$AE$3,0))),"",INDEX('annual Consensus'!$C$4:$AE$210,MATCH('per month Consensus'!$CE192,'annual Consensus'!$B$4:$B$210,0),MATCH('per month Consensus'!CR$4,'annual Consensus'!$C$3:$AE$3,0)))</f>
        <v>0</v>
      </c>
      <c r="CS192" s="18">
        <f>IF(ISNA(INDEX('annual Consensus'!$C$4:$AE$210,MATCH('per month Consensus'!$CE192,'annual Consensus'!$B$4:$B$210,0),MATCH('per month Consensus'!CS$4,'annual Consensus'!$C$3:$AE$3,0))),"",INDEX('annual Consensus'!$C$4:$AE$210,MATCH('per month Consensus'!$CE192,'annual Consensus'!$B$4:$B$210,0),MATCH('per month Consensus'!CS$4,'annual Consensus'!$C$3:$AE$3,0)))</f>
        <v>0</v>
      </c>
      <c r="CT192" s="18">
        <f>IF(ISNA(INDEX('annual Consensus'!$C$4:$AE$210,MATCH('per month Consensus'!$CE192,'annual Consensus'!$B$4:$B$210,0),MATCH('per month Consensus'!CT$4,'annual Consensus'!$C$3:$AE$3,0))),"",INDEX('annual Consensus'!$C$4:$AE$210,MATCH('per month Consensus'!$CE192,'annual Consensus'!$B$4:$B$210,0),MATCH('per month Consensus'!CT$4,'annual Consensus'!$C$3:$AE$3,0)))</f>
        <v>0</v>
      </c>
      <c r="CU192" s="18">
        <f>IF(ISNA(INDEX('annual Consensus'!$C$4:$AE$210,MATCH('per month Consensus'!$CE192,'annual Consensus'!$B$4:$B$210,0),MATCH('per month Consensus'!CU$4,'annual Consensus'!$C$3:$AE$3,0))),"",INDEX('annual Consensus'!$C$4:$AE$210,MATCH('per month Consensus'!$CE192,'annual Consensus'!$B$4:$B$210,0),MATCH('per month Consensus'!CU$4,'annual Consensus'!$C$3:$AE$3,0)))</f>
        <v>0</v>
      </c>
      <c r="CV192" s="18">
        <f>IF(ISNA(INDEX('annual Consensus'!$C$4:$AE$210,MATCH('per month Consensus'!$CE192,'annual Consensus'!$B$4:$B$210,0),MATCH('per month Consensus'!CV$4,'annual Consensus'!$C$3:$AE$3,0))),"",INDEX('annual Consensus'!$C$4:$AE$210,MATCH('per month Consensus'!$CE192,'annual Consensus'!$B$4:$B$210,0),MATCH('per month Consensus'!CV$4,'annual Consensus'!$C$3:$AE$3,0)))</f>
        <v>0</v>
      </c>
      <c r="CW192" s="18">
        <f>IF(ISNA(INDEX('annual Consensus'!$C$4:$AE$210,MATCH('per month Consensus'!$CE192,'annual Consensus'!$B$4:$B$210,0),MATCH('per month Consensus'!CW$4,'annual Consensus'!$C$3:$AE$3,0))),"",INDEX('annual Consensus'!$C$4:$AE$210,MATCH('per month Consensus'!$CE192,'annual Consensus'!$B$4:$B$210,0),MATCH('per month Consensus'!CW$4,'annual Consensus'!$C$3:$AE$3,0)))</f>
        <v>0</v>
      </c>
      <c r="CX192" s="18">
        <f>IF(ISNA(INDEX('annual Consensus'!$C$4:$AE$210,MATCH('per month Consensus'!$CE192,'annual Consensus'!$B$4:$B$210,0),MATCH('per month Consensus'!CX$4,'annual Consensus'!$C$3:$AE$3,0))),"",INDEX('annual Consensus'!$C$4:$AE$210,MATCH('per month Consensus'!$CE192,'annual Consensus'!$B$4:$B$210,0),MATCH('per month Consensus'!CX$4,'annual Consensus'!$C$3:$AE$3,0)))</f>
        <v>1.3721320076399144</v>
      </c>
      <c r="CY192" s="18">
        <f>IF(ISNA(INDEX('annual Consensus'!$C$4:$AE$210,MATCH('per month Consensus'!$CE192,'annual Consensus'!$B$4:$B$210,0),MATCH('per month Consensus'!CY$4,'annual Consensus'!$C$3:$AE$3,0))),"",INDEX('annual Consensus'!$C$4:$AE$210,MATCH('per month Consensus'!$CE192,'annual Consensus'!$B$4:$B$210,0),MATCH('per month Consensus'!CY$4,'annual Consensus'!$C$3:$AE$3,0)))</f>
        <v>0</v>
      </c>
      <c r="CZ192" s="18">
        <f>IF(ISNA(INDEX('annual Consensus'!$C$4:$AE$210,MATCH('per month Consensus'!$CE192,'annual Consensus'!$B$4:$B$210,0),MATCH('per month Consensus'!CZ$4,'annual Consensus'!$C$3:$AE$3,0))),"",INDEX('annual Consensus'!$C$4:$AE$210,MATCH('per month Consensus'!$CE192,'annual Consensus'!$B$4:$B$210,0),MATCH('per month Consensus'!CZ$4,'annual Consensus'!$C$3:$AE$3,0)))</f>
        <v>0</v>
      </c>
      <c r="DA192" s="18">
        <f>IF(ISNA(INDEX('annual Consensus'!$C$4:$AE$210,MATCH('per month Consensus'!$CE192,'annual Consensus'!$B$4:$B$210,0),MATCH('per month Consensus'!DA$4,'annual Consensus'!$C$3:$AE$3,0))),"",INDEX('annual Consensus'!$C$4:$AE$210,MATCH('per month Consensus'!$CE192,'annual Consensus'!$B$4:$B$210,0),MATCH('per month Consensus'!DA$4,'annual Consensus'!$C$3:$AE$3,0)))</f>
        <v>0</v>
      </c>
      <c r="DB192" s="18">
        <f>IF(ISNA(INDEX('annual Consensus'!$C$4:$AE$210,MATCH('per month Consensus'!$CE192,'annual Consensus'!$B$4:$B$210,0),MATCH('per month Consensus'!DB$4,'annual Consensus'!$C$3:$AE$3,0))),"",INDEX('annual Consensus'!$C$4:$AE$210,MATCH('per month Consensus'!$CE192,'annual Consensus'!$B$4:$B$210,0),MATCH('per month Consensus'!DB$4,'annual Consensus'!$C$3:$AE$3,0)))</f>
        <v>0</v>
      </c>
      <c r="DC192" s="18">
        <f>IF(ISNA(INDEX('annual Consensus'!$C$4:$AE$210,MATCH('per month Consensus'!$CE192,'annual Consensus'!$B$4:$B$210,0),MATCH('per month Consensus'!DC$4,'annual Consensus'!$C$3:$AE$3,0))),"",INDEX('annual Consensus'!$C$4:$AE$210,MATCH('per month Consensus'!$CE192,'annual Consensus'!$B$4:$B$210,0),MATCH('per month Consensus'!DC$4,'annual Consensus'!$C$3:$AE$3,0)))</f>
        <v>0</v>
      </c>
      <c r="DD192" s="18">
        <f>IF(ISNA(INDEX('annual Consensus'!$C$4:$AE$210,MATCH('per month Consensus'!$CE192,'annual Consensus'!$B$4:$B$210,0),MATCH('per month Consensus'!DD$4,'annual Consensus'!$C$3:$AE$3,0))),"",INDEX('annual Consensus'!$C$4:$AE$210,MATCH('per month Consensus'!$CE192,'annual Consensus'!$B$4:$B$210,0),MATCH('per month Consensus'!DD$4,'annual Consensus'!$C$3:$AE$3,0)))</f>
        <v>0</v>
      </c>
      <c r="DE192" s="18">
        <f>IF(ISNA(INDEX('annual Consensus'!$C$4:$AE$210,MATCH('per month Consensus'!$CE192,'annual Consensus'!$B$4:$B$210,0),MATCH('per month Consensus'!DE$4,'annual Consensus'!$C$3:$AE$3,0))),"",INDEX('annual Consensus'!$C$4:$AE$210,MATCH('per month Consensus'!$CE192,'annual Consensus'!$B$4:$B$210,0),MATCH('per month Consensus'!DE$4,'annual Consensus'!$C$3:$AE$3,0)))</f>
        <v>0</v>
      </c>
      <c r="DF192" s="18">
        <f>IF(ISNA(INDEX('annual Consensus'!$C$4:$AE$210,MATCH('per month Consensus'!$CE192,'annual Consensus'!$B$4:$B$210,0),MATCH('per month Consensus'!DF$4,'annual Consensus'!$C$3:$AE$3,0))),"",INDEX('annual Consensus'!$C$4:$AE$210,MATCH('per month Consensus'!$CE192,'annual Consensus'!$B$4:$B$210,0),MATCH('per month Consensus'!DF$4,'annual Consensus'!$C$3:$AE$3,0)))</f>
        <v>0</v>
      </c>
      <c r="DG192" s="18">
        <f>IF(ISNA(INDEX('annual Consensus'!$C$4:$AE$210,MATCH('per month Consensus'!$CE192,'annual Consensus'!$B$4:$B$210,0),MATCH('per month Consensus'!DG$4,'annual Consensus'!$C$3:$AE$3,0))),"",INDEX('annual Consensus'!$C$4:$AE$210,MATCH('per month Consensus'!$CE192,'annual Consensus'!$B$4:$B$210,0),MATCH('per month Consensus'!DG$4,'annual Consensus'!$C$3:$AE$3,0)))</f>
        <v>0</v>
      </c>
      <c r="DH192" s="18">
        <f>IF(ISNA(INDEX('annual Consensus'!$C$4:$AE$210,MATCH('per month Consensus'!$CE192,'annual Consensus'!$B$4:$B$210,0),MATCH('per month Consensus'!DH$4,'annual Consensus'!$C$3:$AE$3,0))),"",INDEX('annual Consensus'!$C$4:$AE$210,MATCH('per month Consensus'!$CE192,'annual Consensus'!$B$4:$B$210,0),MATCH('per month Consensus'!DH$4,'annual Consensus'!$C$3:$AE$3,0)))</f>
        <v>0</v>
      </c>
      <c r="DI192" s="18">
        <f>IF(ISNA(INDEX('annual Consensus'!$C$4:$AE$210,MATCH('per month Consensus'!$CE192,'annual Consensus'!$B$4:$B$210,0),MATCH('per month Consensus'!DI$4,'annual Consensus'!$C$3:$AE$3,0))),"",INDEX('annual Consensus'!$C$4:$AE$210,MATCH('per month Consensus'!$CE192,'annual Consensus'!$B$4:$B$210,0),MATCH('per month Consensus'!DI$4,'annual Consensus'!$C$3:$AE$3,0)))</f>
        <v>0</v>
      </c>
      <c r="DJ192" s="18">
        <f>IF(ISNA(INDEX('annual Consensus'!$C$4:$AE$210,MATCH('per month Consensus'!$CE192,'annual Consensus'!$B$4:$B$210,0),MATCH('per month Consensus'!DJ$4,'annual Consensus'!$C$3:$AE$3,0))),"",INDEX('annual Consensus'!$C$4:$AE$210,MATCH('per month Consensus'!$CE192,'annual Consensus'!$B$4:$B$210,0),MATCH('per month Consensus'!DJ$4,'annual Consensus'!$C$3:$AE$3,0)))</f>
        <v>0</v>
      </c>
      <c r="DK192" s="18">
        <f>IF(ISNA(INDEX('annual Consensus'!$C$4:$AE$210,MATCH('per month Consensus'!$CE192,'annual Consensus'!$B$4:$B$210,0),MATCH('per month Consensus'!DK$4,'annual Consensus'!$C$3:$AE$3,0))),"",INDEX('annual Consensus'!$C$4:$AE$210,MATCH('per month Consensus'!$CE192,'annual Consensus'!$B$4:$B$210,0),MATCH('per month Consensus'!DK$4,'annual Consensus'!$C$3:$AE$3,0)))</f>
        <v>0</v>
      </c>
      <c r="DL192" s="18">
        <f>IF(ISNA(INDEX('annual Consensus'!$C$4:$AE$210,MATCH('per month Consensus'!$CE192,'annual Consensus'!$B$4:$B$210,0),MATCH('per month Consensus'!DL$4,'annual Consensus'!$C$3:$AE$3,0))),"",INDEX('annual Consensus'!$C$4:$AE$210,MATCH('per month Consensus'!$CE192,'annual Consensus'!$B$4:$B$210,0),MATCH('per month Consensus'!DL$4,'annual Consensus'!$C$3:$AE$3,0)))</f>
        <v>0</v>
      </c>
      <c r="DM192" s="18">
        <f>IF(ISNA(INDEX('annual Consensus'!$C$4:$AE$210,MATCH('per month Consensus'!$CE192,'annual Consensus'!$B$4:$B$210,0),MATCH('per month Consensus'!DM$4,'annual Consensus'!$C$3:$AE$3,0))),"",INDEX('annual Consensus'!$C$4:$AE$210,MATCH('per month Consensus'!$CE192,'annual Consensus'!$B$4:$B$210,0),MATCH('per month Consensus'!DM$4,'annual Consensus'!$C$3:$AE$3,0)))</f>
        <v>0</v>
      </c>
      <c r="DN192" s="18">
        <f>IF(ISNA(INDEX('annual Consensus'!$C$4:$AE$210,MATCH('per month Consensus'!$CE192,'annual Consensus'!$B$4:$B$210,0),MATCH('per month Consensus'!DN$4,'annual Consensus'!$C$3:$AE$3,0))),"",INDEX('annual Consensus'!$C$4:$AE$210,MATCH('per month Consensus'!$CE192,'annual Consensus'!$B$4:$B$210,0),MATCH('per month Consensus'!DN$4,'annual Consensus'!$C$3:$AE$3,0)))</f>
        <v>0</v>
      </c>
      <c r="DO192" s="18">
        <f>IF(ISNA(INDEX('annual Consensus'!$C$4:$AE$210,MATCH('per month Consensus'!$CE192,'annual Consensus'!$B$4:$B$210,0),MATCH('per month Consensus'!DO$4,'annual Consensus'!$C$3:$AE$3,0))),"",INDEX('annual Consensus'!$C$4:$AE$210,MATCH('per month Consensus'!$CE192,'annual Consensus'!$B$4:$B$210,0),MATCH('per month Consensus'!DO$4,'annual Consensus'!$C$3:$AE$3,0)))</f>
        <v>0</v>
      </c>
      <c r="DR192" s="18">
        <f t="shared" si="70"/>
        <v>1.0071212381564401</v>
      </c>
      <c r="DS192" s="18" t="str">
        <f t="shared" si="71"/>
        <v/>
      </c>
      <c r="DT192" s="18" t="str">
        <f t="shared" si="72"/>
        <v/>
      </c>
      <c r="DU192" s="18" t="str">
        <f t="shared" si="73"/>
        <v/>
      </c>
      <c r="DV192" s="18" t="str">
        <f t="shared" si="74"/>
        <v/>
      </c>
      <c r="DW192" s="18" t="str">
        <f t="shared" si="75"/>
        <v/>
      </c>
      <c r="DX192" s="18" t="str">
        <f t="shared" si="76"/>
        <v/>
      </c>
      <c r="DY192" s="18" t="str">
        <f t="shared" si="77"/>
        <v/>
      </c>
      <c r="DZ192" s="18" t="str">
        <f t="shared" si="78"/>
        <v/>
      </c>
      <c r="EA192" s="18" t="str">
        <f t="shared" si="79"/>
        <v/>
      </c>
      <c r="EB192" s="18" t="str">
        <f t="shared" si="80"/>
        <v/>
      </c>
      <c r="EC192" s="18">
        <f t="shared" si="81"/>
        <v>1.3721320076399144</v>
      </c>
      <c r="ED192" s="18" t="str">
        <f t="shared" si="82"/>
        <v/>
      </c>
      <c r="EE192" s="18" t="str">
        <f t="shared" si="83"/>
        <v/>
      </c>
      <c r="EF192" s="18" t="str">
        <f t="shared" si="84"/>
        <v/>
      </c>
      <c r="EG192" s="18" t="str">
        <f t="shared" si="85"/>
        <v/>
      </c>
      <c r="EH192" s="18" t="str">
        <f t="shared" si="86"/>
        <v/>
      </c>
      <c r="EI192" s="18" t="str">
        <f t="shared" si="87"/>
        <v/>
      </c>
      <c r="EJ192" s="18" t="str">
        <f t="shared" si="88"/>
        <v/>
      </c>
      <c r="EK192" s="18" t="str">
        <f t="shared" si="89"/>
        <v/>
      </c>
      <c r="EL192" s="18" t="str">
        <f t="shared" si="90"/>
        <v/>
      </c>
      <c r="EM192" s="18" t="str">
        <f t="shared" si="91"/>
        <v/>
      </c>
      <c r="EN192" s="18" t="str">
        <f t="shared" si="92"/>
        <v/>
      </c>
      <c r="EO192" s="18" t="str">
        <f t="shared" si="93"/>
        <v/>
      </c>
      <c r="EP192" s="18" t="str">
        <f t="shared" si="94"/>
        <v/>
      </c>
      <c r="EQ192" s="18" t="str">
        <f t="shared" si="95"/>
        <v/>
      </c>
      <c r="ER192" s="18" t="str">
        <f t="shared" si="96"/>
        <v/>
      </c>
      <c r="ES192" s="18" t="str">
        <f t="shared" si="97"/>
        <v/>
      </c>
      <c r="ET192" s="18" t="str">
        <f t="shared" si="98"/>
        <v/>
      </c>
      <c r="EV192" s="86">
        <v>41671</v>
      </c>
      <c r="EW192" s="57" t="str">
        <f>IF(ISNA(VLOOKUP('per month Consensus'!$EV192,'5y averages Consensus'!$AG$9:$AK$36,'per month Consensus'!EW$2,FALSE)),"",VLOOKUP('per month Consensus'!$EV192,'5y averages Consensus'!$AG$9:$AK$36,'per month Consensus'!EW$2,FALSE))</f>
        <v/>
      </c>
      <c r="EX192" s="58" t="str">
        <f>IF(ISNA(VLOOKUP('per month Consensus'!$EV192,'5y averages Consensus'!$AG$9:$AK$36,'per month Consensus'!EX$2,FALSE)),"",VLOOKUP('per month Consensus'!$EV192,'5y averages Consensus'!$AG$9:$AK$36,'per month Consensus'!EX$2,FALSE))</f>
        <v/>
      </c>
      <c r="EY192" s="58" t="str">
        <f>IF(ISNA(VLOOKUP('per month Consensus'!$EV192,'5y averages Consensus'!$AG$9:$AK$36,'per month Consensus'!EY$2,FALSE)),"",VLOOKUP('per month Consensus'!$EV192,'5y averages Consensus'!$AG$9:$AK$36,'per month Consensus'!EY$2,FALSE))</f>
        <v/>
      </c>
      <c r="EZ192" s="59" t="str">
        <f>IF(ISNA(VLOOKUP('per month Consensus'!$EV192,'5y averages Consensus'!$AG$9:$AK$36,'per month Consensus'!EZ$2,FALSE)),"",VLOOKUP('per month Consensus'!$EV192,'5y averages Consensus'!$AG$9:$AK$36,'per month Consensus'!EZ$2,FALSE))</f>
        <v/>
      </c>
      <c r="FB192" s="53" t="str">
        <f t="shared" si="99"/>
        <v/>
      </c>
      <c r="FC192" s="53" t="str">
        <f t="shared" si="100"/>
        <v/>
      </c>
      <c r="FD192" s="53" t="str">
        <f t="shared" si="101"/>
        <v/>
      </c>
      <c r="FE192" s="53" t="str">
        <f t="shared" si="102"/>
        <v/>
      </c>
    </row>
    <row r="193" spans="2:161" x14ac:dyDescent="0.25">
      <c r="B193" s="22">
        <v>41183</v>
      </c>
      <c r="C193" s="18">
        <f>VLOOKUP($B193,'Data Consensus annual'!$BH$9:$BN$215,'per month Consensus'!C$1,FALSE)</f>
        <v>2.4497387782018851</v>
      </c>
      <c r="D193" s="18">
        <f>VLOOKUP($B193,'Data Consensus annual'!$BH$9:$BN$215,'per month Consensus'!D$1,FALSE)</f>
        <v>1.882067462604746</v>
      </c>
      <c r="E193" s="18">
        <f>VLOOKUP($B193,'Data Consensus annual'!$BH$9:$BN$215,'per month Consensus'!E$1,FALSE)</f>
        <v>1.740905459795657</v>
      </c>
      <c r="F193" s="18">
        <f>VLOOKUP($B193,'Data Consensus annual'!$BH$9:$BN$215,'per month Consensus'!F$1,FALSE)</f>
        <v>1.8339773320044319</v>
      </c>
      <c r="G193" s="18">
        <f>VLOOKUP($B193,'Data Consensus annual'!$BH$9:$BN$215,'per month Consensus'!G$1,FALSE)</f>
        <v>1.9555120274914091</v>
      </c>
      <c r="H193" s="18">
        <f>VLOOKUP($B193,'Data Consensus annual'!$BH$9:$BN$215,'per month Consensus'!H$1,FALSE)</f>
        <v>2.0692724594992642</v>
      </c>
      <c r="I193" s="5"/>
      <c r="J193" s="27"/>
      <c r="K193" s="5"/>
      <c r="L193" s="5"/>
      <c r="M193" s="5"/>
      <c r="N193" s="5"/>
      <c r="CE193" s="14">
        <v>41699</v>
      </c>
      <c r="CF193" s="18">
        <f>IF(ISNA(VLOOKUP($CE193,'quarters Consensus'!$FV$9:$GC$60,'per month Consensus'!J$1,FALSE)),"",VLOOKUP($CE193,'quarters Consensus'!$FV$9:$GC$60,'per month Consensus'!J$1,FALSE))</f>
        <v>0.9</v>
      </c>
      <c r="CG193" s="18">
        <f>IF(ISNA(VLOOKUP($CE193,'quarters Consensus'!$FV$9:$GC$60,'per month Consensus'!K$1,FALSE)),"",VLOOKUP($CE193,'quarters Consensus'!$FV$9:$GC$60,'per month Consensus'!K$1,FALSE))</f>
        <v>0.9</v>
      </c>
      <c r="CH193" s="18">
        <f>IF(ISNA(VLOOKUP($CE193,'quarters Consensus'!$FV$9:$GC$60,'per month Consensus'!L$1,FALSE)),"",VLOOKUP($CE193,'quarters Consensus'!$FV$9:$GC$60,'per month Consensus'!L$1,FALSE))</f>
        <v>1.2</v>
      </c>
      <c r="CI193" s="18">
        <f>IF(ISNA(VLOOKUP($CE193,'quarters Consensus'!$FV$9:$GC$60,'per month Consensus'!M$1,FALSE)),"",VLOOKUP($CE193,'quarters Consensus'!$FV$9:$GC$60,'per month Consensus'!M$1,FALSE))</f>
        <v>1.3</v>
      </c>
      <c r="CJ193" s="18">
        <f>IF(ISNA(VLOOKUP($CE193,'quarters Consensus'!$FV$9:$GC$60,'per month Consensus'!N$1,FALSE)),"",VLOOKUP($CE193,'quarters Consensus'!$FV$9:$GC$60,'per month Consensus'!N$1,FALSE))</f>
        <v>1.3</v>
      </c>
      <c r="CK193" s="18">
        <f>IF(ISNA(VLOOKUP($CE193,'quarters Consensus'!$FV$9:$GC$60,'per month Consensus'!O$1,FALSE)),"",VLOOKUP($CE193,'quarters Consensus'!$FV$9:$GC$60,'per month Consensus'!O$1,FALSE))</f>
        <v>1.3</v>
      </c>
      <c r="CL193" s="18">
        <f>IF(ISNA(VLOOKUP($CE193,'quarters Consensus'!$FV$9:$GC$60,'per month Consensus'!P$1,FALSE)),"",VLOOKUP($CE193,'quarters Consensus'!$FV$9:$GC$60,'per month Consensus'!P$1,FALSE))</f>
        <v>1.3</v>
      </c>
      <c r="CM193" s="18">
        <f>IF(ISNA(INDEX('annual Consensus'!$C$4:$AE$210,MATCH('per month Consensus'!$CE193,'annual Consensus'!$B$4:$B$210,0),MATCH('per month Consensus'!CM$4,'annual Consensus'!$C$3:$AE$3,0))),"",INDEX('annual Consensus'!$C$4:$AE$210,MATCH('per month Consensus'!$CE193,'annual Consensus'!$B$4:$B$210,0),MATCH('per month Consensus'!CM$4,'annual Consensus'!$C$3:$AE$3,0)))</f>
        <v>0.94194735378207195</v>
      </c>
      <c r="CN193" s="18">
        <f>IF(ISNA(INDEX('annual Consensus'!$C$4:$AE$210,MATCH('per month Consensus'!$CE193,'annual Consensus'!$B$4:$B$210,0),MATCH('per month Consensus'!CN$4,'annual Consensus'!$C$3:$AE$3,0))),"",INDEX('annual Consensus'!$C$4:$AE$210,MATCH('per month Consensus'!$CE193,'annual Consensus'!$B$4:$B$210,0),MATCH('per month Consensus'!CN$4,'annual Consensus'!$C$3:$AE$3,0)))</f>
        <v>0</v>
      </c>
      <c r="CO193" s="18">
        <f>IF(ISNA(INDEX('annual Consensus'!$C$4:$AE$210,MATCH('per month Consensus'!$CE193,'annual Consensus'!$B$4:$B$210,0),MATCH('per month Consensus'!CO$4,'annual Consensus'!$C$3:$AE$3,0))),"",INDEX('annual Consensus'!$C$4:$AE$210,MATCH('per month Consensus'!$CE193,'annual Consensus'!$B$4:$B$210,0),MATCH('per month Consensus'!CO$4,'annual Consensus'!$C$3:$AE$3,0)))</f>
        <v>0</v>
      </c>
      <c r="CP193" s="18">
        <f>IF(ISNA(INDEX('annual Consensus'!$C$4:$AE$210,MATCH('per month Consensus'!$CE193,'annual Consensus'!$B$4:$B$210,0),MATCH('per month Consensus'!CP$4,'annual Consensus'!$C$3:$AE$3,0))),"",INDEX('annual Consensus'!$C$4:$AE$210,MATCH('per month Consensus'!$CE193,'annual Consensus'!$B$4:$B$210,0),MATCH('per month Consensus'!CP$4,'annual Consensus'!$C$3:$AE$3,0)))</f>
        <v>0</v>
      </c>
      <c r="CQ193" s="18">
        <f>IF(ISNA(INDEX('annual Consensus'!$C$4:$AE$210,MATCH('per month Consensus'!$CE193,'annual Consensus'!$B$4:$B$210,0),MATCH('per month Consensus'!CQ$4,'annual Consensus'!$C$3:$AE$3,0))),"",INDEX('annual Consensus'!$C$4:$AE$210,MATCH('per month Consensus'!$CE193,'annual Consensus'!$B$4:$B$210,0),MATCH('per month Consensus'!CQ$4,'annual Consensus'!$C$3:$AE$3,0)))</f>
        <v>0</v>
      </c>
      <c r="CR193" s="18">
        <f>IF(ISNA(INDEX('annual Consensus'!$C$4:$AE$210,MATCH('per month Consensus'!$CE193,'annual Consensus'!$B$4:$B$210,0),MATCH('per month Consensus'!CR$4,'annual Consensus'!$C$3:$AE$3,0))),"",INDEX('annual Consensus'!$C$4:$AE$210,MATCH('per month Consensus'!$CE193,'annual Consensus'!$B$4:$B$210,0),MATCH('per month Consensus'!CR$4,'annual Consensus'!$C$3:$AE$3,0)))</f>
        <v>0</v>
      </c>
      <c r="CS193" s="18">
        <f>IF(ISNA(INDEX('annual Consensus'!$C$4:$AE$210,MATCH('per month Consensus'!$CE193,'annual Consensus'!$B$4:$B$210,0),MATCH('per month Consensus'!CS$4,'annual Consensus'!$C$3:$AE$3,0))),"",INDEX('annual Consensus'!$C$4:$AE$210,MATCH('per month Consensus'!$CE193,'annual Consensus'!$B$4:$B$210,0),MATCH('per month Consensus'!CS$4,'annual Consensus'!$C$3:$AE$3,0)))</f>
        <v>0</v>
      </c>
      <c r="CT193" s="18">
        <f>IF(ISNA(INDEX('annual Consensus'!$C$4:$AE$210,MATCH('per month Consensus'!$CE193,'annual Consensus'!$B$4:$B$210,0),MATCH('per month Consensus'!CT$4,'annual Consensus'!$C$3:$AE$3,0))),"",INDEX('annual Consensus'!$C$4:$AE$210,MATCH('per month Consensus'!$CE193,'annual Consensus'!$B$4:$B$210,0),MATCH('per month Consensus'!CT$4,'annual Consensus'!$C$3:$AE$3,0)))</f>
        <v>0</v>
      </c>
      <c r="CU193" s="18">
        <f>IF(ISNA(INDEX('annual Consensus'!$C$4:$AE$210,MATCH('per month Consensus'!$CE193,'annual Consensus'!$B$4:$B$210,0),MATCH('per month Consensus'!CU$4,'annual Consensus'!$C$3:$AE$3,0))),"",INDEX('annual Consensus'!$C$4:$AE$210,MATCH('per month Consensus'!$CE193,'annual Consensus'!$B$4:$B$210,0),MATCH('per month Consensus'!CU$4,'annual Consensus'!$C$3:$AE$3,0)))</f>
        <v>0</v>
      </c>
      <c r="CV193" s="18">
        <f>IF(ISNA(INDEX('annual Consensus'!$C$4:$AE$210,MATCH('per month Consensus'!$CE193,'annual Consensus'!$B$4:$B$210,0),MATCH('per month Consensus'!CV$4,'annual Consensus'!$C$3:$AE$3,0))),"",INDEX('annual Consensus'!$C$4:$AE$210,MATCH('per month Consensus'!$CE193,'annual Consensus'!$B$4:$B$210,0),MATCH('per month Consensus'!CV$4,'annual Consensus'!$C$3:$AE$3,0)))</f>
        <v>0</v>
      </c>
      <c r="CW193" s="18">
        <f>IF(ISNA(INDEX('annual Consensus'!$C$4:$AE$210,MATCH('per month Consensus'!$CE193,'annual Consensus'!$B$4:$B$210,0),MATCH('per month Consensus'!CW$4,'annual Consensus'!$C$3:$AE$3,0))),"",INDEX('annual Consensus'!$C$4:$AE$210,MATCH('per month Consensus'!$CE193,'annual Consensus'!$B$4:$B$210,0),MATCH('per month Consensus'!CW$4,'annual Consensus'!$C$3:$AE$3,0)))</f>
        <v>1.3280200568384772</v>
      </c>
      <c r="CX193" s="18">
        <f>IF(ISNA(INDEX('annual Consensus'!$C$4:$AE$210,MATCH('per month Consensus'!$CE193,'annual Consensus'!$B$4:$B$210,0),MATCH('per month Consensus'!CX$4,'annual Consensus'!$C$3:$AE$3,0))),"",INDEX('annual Consensus'!$C$4:$AE$210,MATCH('per month Consensus'!$CE193,'annual Consensus'!$B$4:$B$210,0),MATCH('per month Consensus'!CX$4,'annual Consensus'!$C$3:$AE$3,0)))</f>
        <v>0</v>
      </c>
      <c r="CY193" s="18">
        <f>IF(ISNA(INDEX('annual Consensus'!$C$4:$AE$210,MATCH('per month Consensus'!$CE193,'annual Consensus'!$B$4:$B$210,0),MATCH('per month Consensus'!CY$4,'annual Consensus'!$C$3:$AE$3,0))),"",INDEX('annual Consensus'!$C$4:$AE$210,MATCH('per month Consensus'!$CE193,'annual Consensus'!$B$4:$B$210,0),MATCH('per month Consensus'!CY$4,'annual Consensus'!$C$3:$AE$3,0)))</f>
        <v>0</v>
      </c>
      <c r="CZ193" s="18">
        <f>IF(ISNA(INDEX('annual Consensus'!$C$4:$AE$210,MATCH('per month Consensus'!$CE193,'annual Consensus'!$B$4:$B$210,0),MATCH('per month Consensus'!CZ$4,'annual Consensus'!$C$3:$AE$3,0))),"",INDEX('annual Consensus'!$C$4:$AE$210,MATCH('per month Consensus'!$CE193,'annual Consensus'!$B$4:$B$210,0),MATCH('per month Consensus'!CZ$4,'annual Consensus'!$C$3:$AE$3,0)))</f>
        <v>0</v>
      </c>
      <c r="DA193" s="18">
        <f>IF(ISNA(INDEX('annual Consensus'!$C$4:$AE$210,MATCH('per month Consensus'!$CE193,'annual Consensus'!$B$4:$B$210,0),MATCH('per month Consensus'!DA$4,'annual Consensus'!$C$3:$AE$3,0))),"",INDEX('annual Consensus'!$C$4:$AE$210,MATCH('per month Consensus'!$CE193,'annual Consensus'!$B$4:$B$210,0),MATCH('per month Consensus'!DA$4,'annual Consensus'!$C$3:$AE$3,0)))</f>
        <v>0</v>
      </c>
      <c r="DB193" s="18">
        <f>IF(ISNA(INDEX('annual Consensus'!$C$4:$AE$210,MATCH('per month Consensus'!$CE193,'annual Consensus'!$B$4:$B$210,0),MATCH('per month Consensus'!DB$4,'annual Consensus'!$C$3:$AE$3,0))),"",INDEX('annual Consensus'!$C$4:$AE$210,MATCH('per month Consensus'!$CE193,'annual Consensus'!$B$4:$B$210,0),MATCH('per month Consensus'!DB$4,'annual Consensus'!$C$3:$AE$3,0)))</f>
        <v>0</v>
      </c>
      <c r="DC193" s="18">
        <f>IF(ISNA(INDEX('annual Consensus'!$C$4:$AE$210,MATCH('per month Consensus'!$CE193,'annual Consensus'!$B$4:$B$210,0),MATCH('per month Consensus'!DC$4,'annual Consensus'!$C$3:$AE$3,0))),"",INDEX('annual Consensus'!$C$4:$AE$210,MATCH('per month Consensus'!$CE193,'annual Consensus'!$B$4:$B$210,0),MATCH('per month Consensus'!DC$4,'annual Consensus'!$C$3:$AE$3,0)))</f>
        <v>0</v>
      </c>
      <c r="DD193" s="18">
        <f>IF(ISNA(INDEX('annual Consensus'!$C$4:$AE$210,MATCH('per month Consensus'!$CE193,'annual Consensus'!$B$4:$B$210,0),MATCH('per month Consensus'!DD$4,'annual Consensus'!$C$3:$AE$3,0))),"",INDEX('annual Consensus'!$C$4:$AE$210,MATCH('per month Consensus'!$CE193,'annual Consensus'!$B$4:$B$210,0),MATCH('per month Consensus'!DD$4,'annual Consensus'!$C$3:$AE$3,0)))</f>
        <v>0</v>
      </c>
      <c r="DE193" s="18">
        <f>IF(ISNA(INDEX('annual Consensus'!$C$4:$AE$210,MATCH('per month Consensus'!$CE193,'annual Consensus'!$B$4:$B$210,0),MATCH('per month Consensus'!DE$4,'annual Consensus'!$C$3:$AE$3,0))),"",INDEX('annual Consensus'!$C$4:$AE$210,MATCH('per month Consensus'!$CE193,'annual Consensus'!$B$4:$B$210,0),MATCH('per month Consensus'!DE$4,'annual Consensus'!$C$3:$AE$3,0)))</f>
        <v>0</v>
      </c>
      <c r="DF193" s="18">
        <f>IF(ISNA(INDEX('annual Consensus'!$C$4:$AE$210,MATCH('per month Consensus'!$CE193,'annual Consensus'!$B$4:$B$210,0),MATCH('per month Consensus'!DF$4,'annual Consensus'!$C$3:$AE$3,0))),"",INDEX('annual Consensus'!$C$4:$AE$210,MATCH('per month Consensus'!$CE193,'annual Consensus'!$B$4:$B$210,0),MATCH('per month Consensus'!DF$4,'annual Consensus'!$C$3:$AE$3,0)))</f>
        <v>0</v>
      </c>
      <c r="DG193" s="18">
        <f>IF(ISNA(INDEX('annual Consensus'!$C$4:$AE$210,MATCH('per month Consensus'!$CE193,'annual Consensus'!$B$4:$B$210,0),MATCH('per month Consensus'!DG$4,'annual Consensus'!$C$3:$AE$3,0))),"",INDEX('annual Consensus'!$C$4:$AE$210,MATCH('per month Consensus'!$CE193,'annual Consensus'!$B$4:$B$210,0),MATCH('per month Consensus'!DG$4,'annual Consensus'!$C$3:$AE$3,0)))</f>
        <v>0</v>
      </c>
      <c r="DH193" s="18">
        <f>IF(ISNA(INDEX('annual Consensus'!$C$4:$AE$210,MATCH('per month Consensus'!$CE193,'annual Consensus'!$B$4:$B$210,0),MATCH('per month Consensus'!DH$4,'annual Consensus'!$C$3:$AE$3,0))),"",INDEX('annual Consensus'!$C$4:$AE$210,MATCH('per month Consensus'!$CE193,'annual Consensus'!$B$4:$B$210,0),MATCH('per month Consensus'!DH$4,'annual Consensus'!$C$3:$AE$3,0)))</f>
        <v>0</v>
      </c>
      <c r="DI193" s="18">
        <f>IF(ISNA(INDEX('annual Consensus'!$C$4:$AE$210,MATCH('per month Consensus'!$CE193,'annual Consensus'!$B$4:$B$210,0),MATCH('per month Consensus'!DI$4,'annual Consensus'!$C$3:$AE$3,0))),"",INDEX('annual Consensus'!$C$4:$AE$210,MATCH('per month Consensus'!$CE193,'annual Consensus'!$B$4:$B$210,0),MATCH('per month Consensus'!DI$4,'annual Consensus'!$C$3:$AE$3,0)))</f>
        <v>0</v>
      </c>
      <c r="DJ193" s="18">
        <f>IF(ISNA(INDEX('annual Consensus'!$C$4:$AE$210,MATCH('per month Consensus'!$CE193,'annual Consensus'!$B$4:$B$210,0),MATCH('per month Consensus'!DJ$4,'annual Consensus'!$C$3:$AE$3,0))),"",INDEX('annual Consensus'!$C$4:$AE$210,MATCH('per month Consensus'!$CE193,'annual Consensus'!$B$4:$B$210,0),MATCH('per month Consensus'!DJ$4,'annual Consensus'!$C$3:$AE$3,0)))</f>
        <v>0</v>
      </c>
      <c r="DK193" s="18">
        <f>IF(ISNA(INDEX('annual Consensus'!$C$4:$AE$210,MATCH('per month Consensus'!$CE193,'annual Consensus'!$B$4:$B$210,0),MATCH('per month Consensus'!DK$4,'annual Consensus'!$C$3:$AE$3,0))),"",INDEX('annual Consensus'!$C$4:$AE$210,MATCH('per month Consensus'!$CE193,'annual Consensus'!$B$4:$B$210,0),MATCH('per month Consensus'!DK$4,'annual Consensus'!$C$3:$AE$3,0)))</f>
        <v>0</v>
      </c>
      <c r="DL193" s="18">
        <f>IF(ISNA(INDEX('annual Consensus'!$C$4:$AE$210,MATCH('per month Consensus'!$CE193,'annual Consensus'!$B$4:$B$210,0),MATCH('per month Consensus'!DL$4,'annual Consensus'!$C$3:$AE$3,0))),"",INDEX('annual Consensus'!$C$4:$AE$210,MATCH('per month Consensus'!$CE193,'annual Consensus'!$B$4:$B$210,0),MATCH('per month Consensus'!DL$4,'annual Consensus'!$C$3:$AE$3,0)))</f>
        <v>0</v>
      </c>
      <c r="DM193" s="18">
        <f>IF(ISNA(INDEX('annual Consensus'!$C$4:$AE$210,MATCH('per month Consensus'!$CE193,'annual Consensus'!$B$4:$B$210,0),MATCH('per month Consensus'!DM$4,'annual Consensus'!$C$3:$AE$3,0))),"",INDEX('annual Consensus'!$C$4:$AE$210,MATCH('per month Consensus'!$CE193,'annual Consensus'!$B$4:$B$210,0),MATCH('per month Consensus'!DM$4,'annual Consensus'!$C$3:$AE$3,0)))</f>
        <v>0</v>
      </c>
      <c r="DN193" s="18">
        <f>IF(ISNA(INDEX('annual Consensus'!$C$4:$AE$210,MATCH('per month Consensus'!$CE193,'annual Consensus'!$B$4:$B$210,0),MATCH('per month Consensus'!DN$4,'annual Consensus'!$C$3:$AE$3,0))),"",INDEX('annual Consensus'!$C$4:$AE$210,MATCH('per month Consensus'!$CE193,'annual Consensus'!$B$4:$B$210,0),MATCH('per month Consensus'!DN$4,'annual Consensus'!$C$3:$AE$3,0)))</f>
        <v>0</v>
      </c>
      <c r="DO193" s="18">
        <f>IF(ISNA(INDEX('annual Consensus'!$C$4:$AE$210,MATCH('per month Consensus'!$CE193,'annual Consensus'!$B$4:$B$210,0),MATCH('per month Consensus'!DO$4,'annual Consensus'!$C$3:$AE$3,0))),"",INDEX('annual Consensus'!$C$4:$AE$210,MATCH('per month Consensus'!$CE193,'annual Consensus'!$B$4:$B$210,0),MATCH('per month Consensus'!DO$4,'annual Consensus'!$C$3:$AE$3,0)))</f>
        <v>0</v>
      </c>
      <c r="DR193" s="18">
        <f t="shared" si="70"/>
        <v>0.94194735378207195</v>
      </c>
      <c r="DS193" s="18" t="str">
        <f t="shared" si="71"/>
        <v/>
      </c>
      <c r="DT193" s="18" t="str">
        <f t="shared" si="72"/>
        <v/>
      </c>
      <c r="DU193" s="18" t="str">
        <f t="shared" si="73"/>
        <v/>
      </c>
      <c r="DV193" s="18" t="str">
        <f t="shared" si="74"/>
        <v/>
      </c>
      <c r="DW193" s="18" t="str">
        <f t="shared" si="75"/>
        <v/>
      </c>
      <c r="DX193" s="18" t="str">
        <f t="shared" si="76"/>
        <v/>
      </c>
      <c r="DY193" s="18" t="str">
        <f t="shared" si="77"/>
        <v/>
      </c>
      <c r="DZ193" s="18" t="str">
        <f t="shared" si="78"/>
        <v/>
      </c>
      <c r="EA193" s="18" t="str">
        <f t="shared" si="79"/>
        <v/>
      </c>
      <c r="EB193" s="18">
        <f t="shared" si="80"/>
        <v>1.3280200568384772</v>
      </c>
      <c r="EC193" s="18" t="str">
        <f t="shared" si="81"/>
        <v/>
      </c>
      <c r="ED193" s="18" t="str">
        <f t="shared" si="82"/>
        <v/>
      </c>
      <c r="EE193" s="18" t="str">
        <f t="shared" si="83"/>
        <v/>
      </c>
      <c r="EF193" s="18" t="str">
        <f t="shared" si="84"/>
        <v/>
      </c>
      <c r="EG193" s="18" t="str">
        <f t="shared" si="85"/>
        <v/>
      </c>
      <c r="EH193" s="18" t="str">
        <f t="shared" si="86"/>
        <v/>
      </c>
      <c r="EI193" s="18" t="str">
        <f t="shared" si="87"/>
        <v/>
      </c>
      <c r="EJ193" s="18" t="str">
        <f t="shared" si="88"/>
        <v/>
      </c>
      <c r="EK193" s="18" t="str">
        <f t="shared" si="89"/>
        <v/>
      </c>
      <c r="EL193" s="18" t="str">
        <f t="shared" si="90"/>
        <v/>
      </c>
      <c r="EM193" s="18" t="str">
        <f t="shared" si="91"/>
        <v/>
      </c>
      <c r="EN193" s="18" t="str">
        <f t="shared" si="92"/>
        <v/>
      </c>
      <c r="EO193" s="18" t="str">
        <f t="shared" si="93"/>
        <v/>
      </c>
      <c r="EP193" s="18" t="str">
        <f t="shared" si="94"/>
        <v/>
      </c>
      <c r="EQ193" s="18" t="str">
        <f t="shared" si="95"/>
        <v/>
      </c>
      <c r="ER193" s="18" t="str">
        <f t="shared" si="96"/>
        <v/>
      </c>
      <c r="ES193" s="18" t="str">
        <f t="shared" si="97"/>
        <v/>
      </c>
      <c r="ET193" s="18" t="str">
        <f t="shared" si="98"/>
        <v/>
      </c>
      <c r="EV193" s="86">
        <v>41699</v>
      </c>
      <c r="EW193" s="57" t="str">
        <f>IF(ISNA(VLOOKUP('per month Consensus'!$EV193,'5y averages Consensus'!$AG$9:$AK$36,'per month Consensus'!EW$2,FALSE)),"",VLOOKUP('per month Consensus'!$EV193,'5y averages Consensus'!$AG$9:$AK$36,'per month Consensus'!EW$2,FALSE))</f>
        <v/>
      </c>
      <c r="EX193" s="58" t="str">
        <f>IF(ISNA(VLOOKUP('per month Consensus'!$EV193,'5y averages Consensus'!$AG$9:$AK$36,'per month Consensus'!EX$2,FALSE)),"",VLOOKUP('per month Consensus'!$EV193,'5y averages Consensus'!$AG$9:$AK$36,'per month Consensus'!EX$2,FALSE))</f>
        <v/>
      </c>
      <c r="EY193" s="58" t="str">
        <f>IF(ISNA(VLOOKUP('per month Consensus'!$EV193,'5y averages Consensus'!$AG$9:$AK$36,'per month Consensus'!EY$2,FALSE)),"",VLOOKUP('per month Consensus'!$EV193,'5y averages Consensus'!$AG$9:$AK$36,'per month Consensus'!EY$2,FALSE))</f>
        <v/>
      </c>
      <c r="EZ193" s="59" t="str">
        <f>IF(ISNA(VLOOKUP('per month Consensus'!$EV193,'5y averages Consensus'!$AG$9:$AK$36,'per month Consensus'!EZ$2,FALSE)),"",VLOOKUP('per month Consensus'!$EV193,'5y averages Consensus'!$AG$9:$AK$36,'per month Consensus'!EZ$2,FALSE))</f>
        <v/>
      </c>
      <c r="FB193" s="53" t="str">
        <f t="shared" si="99"/>
        <v/>
      </c>
      <c r="FC193" s="53" t="str">
        <f t="shared" si="100"/>
        <v/>
      </c>
      <c r="FD193" s="53" t="str">
        <f t="shared" si="101"/>
        <v/>
      </c>
      <c r="FE193" s="53" t="str">
        <f t="shared" si="102"/>
        <v/>
      </c>
    </row>
    <row r="194" spans="2:161" x14ac:dyDescent="0.25">
      <c r="B194" s="22">
        <v>41548</v>
      </c>
      <c r="C194" s="18">
        <f>VLOOKUP($B194,'Data Consensus annual'!$BH$9:$BN$215,'per month Consensus'!C$1,FALSE)</f>
        <v>1.4736322422107551</v>
      </c>
      <c r="D194" s="18">
        <f>VLOOKUP($B194,'Data Consensus annual'!$BH$9:$BN$215,'per month Consensus'!D$1,FALSE)</f>
        <v>1.438092746389293</v>
      </c>
      <c r="E194" s="18">
        <f>VLOOKUP($B194,'Data Consensus annual'!$BH$9:$BN$215,'per month Consensus'!E$1,FALSE)</f>
        <v>1.587609712203037</v>
      </c>
      <c r="F194" s="18">
        <f>VLOOKUP($B194,'Data Consensus annual'!$BH$9:$BN$215,'per month Consensus'!F$1,FALSE)</f>
        <v>1.751597919101626</v>
      </c>
      <c r="G194" s="18">
        <f>VLOOKUP($B194,'Data Consensus annual'!$BH$9:$BN$215,'per month Consensus'!G$1,FALSE)</f>
        <v>1.8044882470026271</v>
      </c>
      <c r="H194" s="18">
        <f>VLOOKUP($B194,'Data Consensus annual'!$BH$9:$BN$215,'per month Consensus'!H$1,FALSE)</f>
        <v>1.934822613453596</v>
      </c>
      <c r="I194" s="5"/>
      <c r="J194" s="27"/>
      <c r="K194" s="5"/>
      <c r="L194" s="5"/>
      <c r="M194" s="5"/>
      <c r="N194" s="5"/>
      <c r="CE194" s="14">
        <v>41730</v>
      </c>
      <c r="CF194" s="18" t="str">
        <f>IF(ISNA(VLOOKUP($CE194,'quarters Consensus'!$FV$9:$GC$60,'per month Consensus'!J$1,FALSE)),"",VLOOKUP($CE194,'quarters Consensus'!$FV$9:$GC$60,'per month Consensus'!J$1,FALSE))</f>
        <v/>
      </c>
      <c r="CG194" s="18" t="str">
        <f>IF(ISNA(VLOOKUP($CE194,'quarters Consensus'!$FV$9:$GC$60,'per month Consensus'!K$1,FALSE)),"",VLOOKUP($CE194,'quarters Consensus'!$FV$9:$GC$60,'per month Consensus'!K$1,FALSE))</f>
        <v/>
      </c>
      <c r="CH194" s="18" t="str">
        <f>IF(ISNA(VLOOKUP($CE194,'quarters Consensus'!$FV$9:$GC$60,'per month Consensus'!L$1,FALSE)),"",VLOOKUP($CE194,'quarters Consensus'!$FV$9:$GC$60,'per month Consensus'!L$1,FALSE))</f>
        <v/>
      </c>
      <c r="CI194" s="18" t="str">
        <f>IF(ISNA(VLOOKUP($CE194,'quarters Consensus'!$FV$9:$GC$60,'per month Consensus'!M$1,FALSE)),"",VLOOKUP($CE194,'quarters Consensus'!$FV$9:$GC$60,'per month Consensus'!M$1,FALSE))</f>
        <v/>
      </c>
      <c r="CJ194" s="18" t="str">
        <f>IF(ISNA(VLOOKUP($CE194,'quarters Consensus'!$FV$9:$GC$60,'per month Consensus'!N$1,FALSE)),"",VLOOKUP($CE194,'quarters Consensus'!$FV$9:$GC$60,'per month Consensus'!N$1,FALSE))</f>
        <v/>
      </c>
      <c r="CK194" s="18" t="str">
        <f>IF(ISNA(VLOOKUP($CE194,'quarters Consensus'!$FV$9:$GC$60,'per month Consensus'!O$1,FALSE)),"",VLOOKUP($CE194,'quarters Consensus'!$FV$9:$GC$60,'per month Consensus'!O$1,FALSE))</f>
        <v/>
      </c>
      <c r="CL194" s="18" t="str">
        <f>IF(ISNA(VLOOKUP($CE194,'quarters Consensus'!$FV$9:$GC$60,'per month Consensus'!P$1,FALSE)),"",VLOOKUP($CE194,'quarters Consensus'!$FV$9:$GC$60,'per month Consensus'!P$1,FALSE))</f>
        <v/>
      </c>
      <c r="CM194" s="18">
        <f>IF(ISNA(INDEX('annual Consensus'!$C$4:$AE$210,MATCH('per month Consensus'!$CE194,'annual Consensus'!$B$4:$B$210,0),MATCH('per month Consensus'!CM$4,'annual Consensus'!$C$3:$AE$3,0))),"",INDEX('annual Consensus'!$C$4:$AE$210,MATCH('per month Consensus'!$CE194,'annual Consensus'!$B$4:$B$210,0),MATCH('per month Consensus'!CM$4,'annual Consensus'!$C$3:$AE$3,0)))</f>
        <v>0.86812463655297678</v>
      </c>
      <c r="CN194" s="18">
        <f>IF(ISNA(INDEX('annual Consensus'!$C$4:$AE$210,MATCH('per month Consensus'!$CE194,'annual Consensus'!$B$4:$B$210,0),MATCH('per month Consensus'!CN$4,'annual Consensus'!$C$3:$AE$3,0))),"",INDEX('annual Consensus'!$C$4:$AE$210,MATCH('per month Consensus'!$CE194,'annual Consensus'!$B$4:$B$210,0),MATCH('per month Consensus'!CN$4,'annual Consensus'!$C$3:$AE$3,0)))</f>
        <v>0</v>
      </c>
      <c r="CO194" s="18">
        <f>IF(ISNA(INDEX('annual Consensus'!$C$4:$AE$210,MATCH('per month Consensus'!$CE194,'annual Consensus'!$B$4:$B$210,0),MATCH('per month Consensus'!CO$4,'annual Consensus'!$C$3:$AE$3,0))),"",INDEX('annual Consensus'!$C$4:$AE$210,MATCH('per month Consensus'!$CE194,'annual Consensus'!$B$4:$B$210,0),MATCH('per month Consensus'!CO$4,'annual Consensus'!$C$3:$AE$3,0)))</f>
        <v>0</v>
      </c>
      <c r="CP194" s="18">
        <f>IF(ISNA(INDEX('annual Consensus'!$C$4:$AE$210,MATCH('per month Consensus'!$CE194,'annual Consensus'!$B$4:$B$210,0),MATCH('per month Consensus'!CP$4,'annual Consensus'!$C$3:$AE$3,0))),"",INDEX('annual Consensus'!$C$4:$AE$210,MATCH('per month Consensus'!$CE194,'annual Consensus'!$B$4:$B$210,0),MATCH('per month Consensus'!CP$4,'annual Consensus'!$C$3:$AE$3,0)))</f>
        <v>0</v>
      </c>
      <c r="CQ194" s="18">
        <f>IF(ISNA(INDEX('annual Consensus'!$C$4:$AE$210,MATCH('per month Consensus'!$CE194,'annual Consensus'!$B$4:$B$210,0),MATCH('per month Consensus'!CQ$4,'annual Consensus'!$C$3:$AE$3,0))),"",INDEX('annual Consensus'!$C$4:$AE$210,MATCH('per month Consensus'!$CE194,'annual Consensus'!$B$4:$B$210,0),MATCH('per month Consensus'!CQ$4,'annual Consensus'!$C$3:$AE$3,0)))</f>
        <v>0</v>
      </c>
      <c r="CR194" s="18">
        <f>IF(ISNA(INDEX('annual Consensus'!$C$4:$AE$210,MATCH('per month Consensus'!$CE194,'annual Consensus'!$B$4:$B$210,0),MATCH('per month Consensus'!CR$4,'annual Consensus'!$C$3:$AE$3,0))),"",INDEX('annual Consensus'!$C$4:$AE$210,MATCH('per month Consensus'!$CE194,'annual Consensus'!$B$4:$B$210,0),MATCH('per month Consensus'!CR$4,'annual Consensus'!$C$3:$AE$3,0)))</f>
        <v>0</v>
      </c>
      <c r="CS194" s="18">
        <f>IF(ISNA(INDEX('annual Consensus'!$C$4:$AE$210,MATCH('per month Consensus'!$CE194,'annual Consensus'!$B$4:$B$210,0),MATCH('per month Consensus'!CS$4,'annual Consensus'!$C$3:$AE$3,0))),"",INDEX('annual Consensus'!$C$4:$AE$210,MATCH('per month Consensus'!$CE194,'annual Consensus'!$B$4:$B$210,0),MATCH('per month Consensus'!CS$4,'annual Consensus'!$C$3:$AE$3,0)))</f>
        <v>0</v>
      </c>
      <c r="CT194" s="18">
        <f>IF(ISNA(INDEX('annual Consensus'!$C$4:$AE$210,MATCH('per month Consensus'!$CE194,'annual Consensus'!$B$4:$B$210,0),MATCH('per month Consensus'!CT$4,'annual Consensus'!$C$3:$AE$3,0))),"",INDEX('annual Consensus'!$C$4:$AE$210,MATCH('per month Consensus'!$CE194,'annual Consensus'!$B$4:$B$210,0),MATCH('per month Consensus'!CT$4,'annual Consensus'!$C$3:$AE$3,0)))</f>
        <v>0</v>
      </c>
      <c r="CU194" s="18">
        <f>IF(ISNA(INDEX('annual Consensus'!$C$4:$AE$210,MATCH('per month Consensus'!$CE194,'annual Consensus'!$B$4:$B$210,0),MATCH('per month Consensus'!CU$4,'annual Consensus'!$C$3:$AE$3,0))),"",INDEX('annual Consensus'!$C$4:$AE$210,MATCH('per month Consensus'!$CE194,'annual Consensus'!$B$4:$B$210,0),MATCH('per month Consensus'!CU$4,'annual Consensus'!$C$3:$AE$3,0)))</f>
        <v>0</v>
      </c>
      <c r="CV194" s="18">
        <f>IF(ISNA(INDEX('annual Consensus'!$C$4:$AE$210,MATCH('per month Consensus'!$CE194,'annual Consensus'!$B$4:$B$210,0),MATCH('per month Consensus'!CV$4,'annual Consensus'!$C$3:$AE$3,0))),"",INDEX('annual Consensus'!$C$4:$AE$210,MATCH('per month Consensus'!$CE194,'annual Consensus'!$B$4:$B$210,0),MATCH('per month Consensus'!CV$4,'annual Consensus'!$C$3:$AE$3,0)))</f>
        <v>1.2667781536376641</v>
      </c>
      <c r="CW194" s="18">
        <f>IF(ISNA(INDEX('annual Consensus'!$C$4:$AE$210,MATCH('per month Consensus'!$CE194,'annual Consensus'!$B$4:$B$210,0),MATCH('per month Consensus'!CW$4,'annual Consensus'!$C$3:$AE$3,0))),"",INDEX('annual Consensus'!$C$4:$AE$210,MATCH('per month Consensus'!$CE194,'annual Consensus'!$B$4:$B$210,0),MATCH('per month Consensus'!CW$4,'annual Consensus'!$C$3:$AE$3,0)))</f>
        <v>0</v>
      </c>
      <c r="CX194" s="18">
        <f>IF(ISNA(INDEX('annual Consensus'!$C$4:$AE$210,MATCH('per month Consensus'!$CE194,'annual Consensus'!$B$4:$B$210,0),MATCH('per month Consensus'!CX$4,'annual Consensus'!$C$3:$AE$3,0))),"",INDEX('annual Consensus'!$C$4:$AE$210,MATCH('per month Consensus'!$CE194,'annual Consensus'!$B$4:$B$210,0),MATCH('per month Consensus'!CX$4,'annual Consensus'!$C$3:$AE$3,0)))</f>
        <v>0</v>
      </c>
      <c r="CY194" s="18">
        <f>IF(ISNA(INDEX('annual Consensus'!$C$4:$AE$210,MATCH('per month Consensus'!$CE194,'annual Consensus'!$B$4:$B$210,0),MATCH('per month Consensus'!CY$4,'annual Consensus'!$C$3:$AE$3,0))),"",INDEX('annual Consensus'!$C$4:$AE$210,MATCH('per month Consensus'!$CE194,'annual Consensus'!$B$4:$B$210,0),MATCH('per month Consensus'!CY$4,'annual Consensus'!$C$3:$AE$3,0)))</f>
        <v>0</v>
      </c>
      <c r="CZ194" s="18">
        <f>IF(ISNA(INDEX('annual Consensus'!$C$4:$AE$210,MATCH('per month Consensus'!$CE194,'annual Consensus'!$B$4:$B$210,0),MATCH('per month Consensus'!CZ$4,'annual Consensus'!$C$3:$AE$3,0))),"",INDEX('annual Consensus'!$C$4:$AE$210,MATCH('per month Consensus'!$CE194,'annual Consensus'!$B$4:$B$210,0),MATCH('per month Consensus'!CZ$4,'annual Consensus'!$C$3:$AE$3,0)))</f>
        <v>0</v>
      </c>
      <c r="DA194" s="18">
        <f>IF(ISNA(INDEX('annual Consensus'!$C$4:$AE$210,MATCH('per month Consensus'!$CE194,'annual Consensus'!$B$4:$B$210,0),MATCH('per month Consensus'!DA$4,'annual Consensus'!$C$3:$AE$3,0))),"",INDEX('annual Consensus'!$C$4:$AE$210,MATCH('per month Consensus'!$CE194,'annual Consensus'!$B$4:$B$210,0),MATCH('per month Consensus'!DA$4,'annual Consensus'!$C$3:$AE$3,0)))</f>
        <v>0</v>
      </c>
      <c r="DB194" s="18">
        <f>IF(ISNA(INDEX('annual Consensus'!$C$4:$AE$210,MATCH('per month Consensus'!$CE194,'annual Consensus'!$B$4:$B$210,0),MATCH('per month Consensus'!DB$4,'annual Consensus'!$C$3:$AE$3,0))),"",INDEX('annual Consensus'!$C$4:$AE$210,MATCH('per month Consensus'!$CE194,'annual Consensus'!$B$4:$B$210,0),MATCH('per month Consensus'!DB$4,'annual Consensus'!$C$3:$AE$3,0)))</f>
        <v>1.5496348277852401</v>
      </c>
      <c r="DC194" s="18">
        <f>IF(ISNA(INDEX('annual Consensus'!$C$4:$AE$210,MATCH('per month Consensus'!$CE194,'annual Consensus'!$B$4:$B$210,0),MATCH('per month Consensus'!DC$4,'annual Consensus'!$C$3:$AE$3,0))),"",INDEX('annual Consensus'!$C$4:$AE$210,MATCH('per month Consensus'!$CE194,'annual Consensus'!$B$4:$B$210,0),MATCH('per month Consensus'!DC$4,'annual Consensus'!$C$3:$AE$3,0)))</f>
        <v>0</v>
      </c>
      <c r="DD194" s="18">
        <f>IF(ISNA(INDEX('annual Consensus'!$C$4:$AE$210,MATCH('per month Consensus'!$CE194,'annual Consensus'!$B$4:$B$210,0),MATCH('per month Consensus'!DD$4,'annual Consensus'!$C$3:$AE$3,0))),"",INDEX('annual Consensus'!$C$4:$AE$210,MATCH('per month Consensus'!$CE194,'annual Consensus'!$B$4:$B$210,0),MATCH('per month Consensus'!DD$4,'annual Consensus'!$C$3:$AE$3,0)))</f>
        <v>0</v>
      </c>
      <c r="DE194" s="18">
        <f>IF(ISNA(INDEX('annual Consensus'!$C$4:$AE$210,MATCH('per month Consensus'!$CE194,'annual Consensus'!$B$4:$B$210,0),MATCH('per month Consensus'!DE$4,'annual Consensus'!$C$3:$AE$3,0))),"",INDEX('annual Consensus'!$C$4:$AE$210,MATCH('per month Consensus'!$CE194,'annual Consensus'!$B$4:$B$210,0),MATCH('per month Consensus'!DE$4,'annual Consensus'!$C$3:$AE$3,0)))</f>
        <v>0</v>
      </c>
      <c r="DF194" s="18">
        <f>IF(ISNA(INDEX('annual Consensus'!$C$4:$AE$210,MATCH('per month Consensus'!$CE194,'annual Consensus'!$B$4:$B$210,0),MATCH('per month Consensus'!DF$4,'annual Consensus'!$C$3:$AE$3,0))),"",INDEX('annual Consensus'!$C$4:$AE$210,MATCH('per month Consensus'!$CE194,'annual Consensus'!$B$4:$B$210,0),MATCH('per month Consensus'!DF$4,'annual Consensus'!$C$3:$AE$3,0)))</f>
        <v>1.7090040196573779</v>
      </c>
      <c r="DG194" s="18">
        <f>IF(ISNA(INDEX('annual Consensus'!$C$4:$AE$210,MATCH('per month Consensus'!$CE194,'annual Consensus'!$B$4:$B$210,0),MATCH('per month Consensus'!DG$4,'annual Consensus'!$C$3:$AE$3,0))),"",INDEX('annual Consensus'!$C$4:$AE$210,MATCH('per month Consensus'!$CE194,'annual Consensus'!$B$4:$B$210,0),MATCH('per month Consensus'!DG$4,'annual Consensus'!$C$3:$AE$3,0)))</f>
        <v>0</v>
      </c>
      <c r="DH194" s="18">
        <f>IF(ISNA(INDEX('annual Consensus'!$C$4:$AE$210,MATCH('per month Consensus'!$CE194,'annual Consensus'!$B$4:$B$210,0),MATCH('per month Consensus'!DH$4,'annual Consensus'!$C$3:$AE$3,0))),"",INDEX('annual Consensus'!$C$4:$AE$210,MATCH('per month Consensus'!$CE194,'annual Consensus'!$B$4:$B$210,0),MATCH('per month Consensus'!DH$4,'annual Consensus'!$C$3:$AE$3,0)))</f>
        <v>0</v>
      </c>
      <c r="DI194" s="18">
        <f>IF(ISNA(INDEX('annual Consensus'!$C$4:$AE$210,MATCH('per month Consensus'!$CE194,'annual Consensus'!$B$4:$B$210,0),MATCH('per month Consensus'!DI$4,'annual Consensus'!$C$3:$AE$3,0))),"",INDEX('annual Consensus'!$C$4:$AE$210,MATCH('per month Consensus'!$CE194,'annual Consensus'!$B$4:$B$210,0),MATCH('per month Consensus'!DI$4,'annual Consensus'!$C$3:$AE$3,0)))</f>
        <v>0</v>
      </c>
      <c r="DJ194" s="18">
        <f>IF(ISNA(INDEX('annual Consensus'!$C$4:$AE$210,MATCH('per month Consensus'!$CE194,'annual Consensus'!$B$4:$B$210,0),MATCH('per month Consensus'!DJ$4,'annual Consensus'!$C$3:$AE$3,0))),"",INDEX('annual Consensus'!$C$4:$AE$210,MATCH('per month Consensus'!$CE194,'annual Consensus'!$B$4:$B$210,0),MATCH('per month Consensus'!DJ$4,'annual Consensus'!$C$3:$AE$3,0)))</f>
        <v>1.802631846426739</v>
      </c>
      <c r="DK194" s="18">
        <f>IF(ISNA(INDEX('annual Consensus'!$C$4:$AE$210,MATCH('per month Consensus'!$CE194,'annual Consensus'!$B$4:$B$210,0),MATCH('per month Consensus'!DK$4,'annual Consensus'!$C$3:$AE$3,0))),"",INDEX('annual Consensus'!$C$4:$AE$210,MATCH('per month Consensus'!$CE194,'annual Consensus'!$B$4:$B$210,0),MATCH('per month Consensus'!DK$4,'annual Consensus'!$C$3:$AE$3,0)))</f>
        <v>0</v>
      </c>
      <c r="DL194" s="18">
        <f>IF(ISNA(INDEX('annual Consensus'!$C$4:$AE$210,MATCH('per month Consensus'!$CE194,'annual Consensus'!$B$4:$B$210,0),MATCH('per month Consensus'!DL$4,'annual Consensus'!$C$3:$AE$3,0))),"",INDEX('annual Consensus'!$C$4:$AE$210,MATCH('per month Consensus'!$CE194,'annual Consensus'!$B$4:$B$210,0),MATCH('per month Consensus'!DL$4,'annual Consensus'!$C$3:$AE$3,0)))</f>
        <v>0</v>
      </c>
      <c r="DM194" s="18">
        <f>IF(ISNA(INDEX('annual Consensus'!$C$4:$AE$210,MATCH('per month Consensus'!$CE194,'annual Consensus'!$B$4:$B$210,0),MATCH('per month Consensus'!DM$4,'annual Consensus'!$C$3:$AE$3,0))),"",INDEX('annual Consensus'!$C$4:$AE$210,MATCH('per month Consensus'!$CE194,'annual Consensus'!$B$4:$B$210,0),MATCH('per month Consensus'!DM$4,'annual Consensus'!$C$3:$AE$3,0)))</f>
        <v>0</v>
      </c>
      <c r="DN194" s="18">
        <f>IF(ISNA(INDEX('annual Consensus'!$C$4:$AE$210,MATCH('per month Consensus'!$CE194,'annual Consensus'!$B$4:$B$210,0),MATCH('per month Consensus'!DN$4,'annual Consensus'!$C$3:$AE$3,0))),"",INDEX('annual Consensus'!$C$4:$AE$210,MATCH('per month Consensus'!$CE194,'annual Consensus'!$B$4:$B$210,0),MATCH('per month Consensus'!DN$4,'annual Consensus'!$C$3:$AE$3,0)))</f>
        <v>1.914378979395376</v>
      </c>
      <c r="DO194" s="18">
        <f>IF(ISNA(INDEX('annual Consensus'!$C$4:$AE$210,MATCH('per month Consensus'!$CE194,'annual Consensus'!$B$4:$B$210,0),MATCH('per month Consensus'!DO$4,'annual Consensus'!$C$3:$AE$3,0))),"",INDEX('annual Consensus'!$C$4:$AE$210,MATCH('per month Consensus'!$CE194,'annual Consensus'!$B$4:$B$210,0),MATCH('per month Consensus'!DO$4,'annual Consensus'!$C$3:$AE$3,0)))</f>
        <v>0</v>
      </c>
      <c r="DR194" s="18">
        <f t="shared" si="70"/>
        <v>0.86812463655297678</v>
      </c>
      <c r="DS194" s="18" t="str">
        <f t="shared" si="71"/>
        <v/>
      </c>
      <c r="DT194" s="18" t="str">
        <f t="shared" si="72"/>
        <v/>
      </c>
      <c r="DU194" s="18" t="str">
        <f t="shared" si="73"/>
        <v/>
      </c>
      <c r="DV194" s="18" t="str">
        <f t="shared" si="74"/>
        <v/>
      </c>
      <c r="DW194" s="18" t="str">
        <f t="shared" si="75"/>
        <v/>
      </c>
      <c r="DX194" s="18" t="str">
        <f t="shared" si="76"/>
        <v/>
      </c>
      <c r="DY194" s="18" t="str">
        <f t="shared" si="77"/>
        <v/>
      </c>
      <c r="DZ194" s="18" t="str">
        <f t="shared" si="78"/>
        <v/>
      </c>
      <c r="EA194" s="18">
        <f t="shared" si="79"/>
        <v>1.2667781536376641</v>
      </c>
      <c r="EB194" s="18" t="str">
        <f t="shared" si="80"/>
        <v/>
      </c>
      <c r="EC194" s="18" t="str">
        <f t="shared" si="81"/>
        <v/>
      </c>
      <c r="ED194" s="18" t="str">
        <f t="shared" si="82"/>
        <v/>
      </c>
      <c r="EE194" s="18" t="str">
        <f t="shared" si="83"/>
        <v/>
      </c>
      <c r="EF194" s="18" t="str">
        <f t="shared" si="84"/>
        <v/>
      </c>
      <c r="EG194" s="18">
        <f t="shared" si="85"/>
        <v>1.5496348277852401</v>
      </c>
      <c r="EH194" s="18" t="str">
        <f t="shared" si="86"/>
        <v/>
      </c>
      <c r="EI194" s="18" t="str">
        <f t="shared" si="87"/>
        <v/>
      </c>
      <c r="EJ194" s="18" t="str">
        <f t="shared" si="88"/>
        <v/>
      </c>
      <c r="EK194" s="18">
        <f t="shared" si="89"/>
        <v>1.7090040196573779</v>
      </c>
      <c r="EL194" s="18" t="str">
        <f t="shared" si="90"/>
        <v/>
      </c>
      <c r="EM194" s="18" t="str">
        <f t="shared" si="91"/>
        <v/>
      </c>
      <c r="EN194" s="18" t="str">
        <f t="shared" si="92"/>
        <v/>
      </c>
      <c r="EO194" s="18">
        <f t="shared" si="93"/>
        <v>1.802631846426739</v>
      </c>
      <c r="EP194" s="18" t="str">
        <f t="shared" si="94"/>
        <v/>
      </c>
      <c r="EQ194" s="18" t="str">
        <f t="shared" si="95"/>
        <v/>
      </c>
      <c r="ER194" s="18" t="str">
        <f t="shared" si="96"/>
        <v/>
      </c>
      <c r="ES194" s="18">
        <f t="shared" si="97"/>
        <v>1.914378979395376</v>
      </c>
      <c r="ET194" s="18" t="str">
        <f t="shared" si="98"/>
        <v/>
      </c>
      <c r="EV194" s="86">
        <v>41730</v>
      </c>
      <c r="EW194" s="57">
        <f>IF(ISNA(VLOOKUP('per month Consensus'!$EV194,'5y averages Consensus'!$AG$9:$AK$36,'per month Consensus'!EW$2,FALSE)),"",VLOOKUP('per month Consensus'!$EV194,'5y averages Consensus'!$AG$9:$AK$36,'per month Consensus'!EW$2,FALSE))</f>
        <v>0</v>
      </c>
      <c r="EX194" s="58">
        <f>IF(ISNA(VLOOKUP('per month Consensus'!$EV194,'5y averages Consensus'!$AG$9:$AK$36,'per month Consensus'!EX$2,FALSE)),"",VLOOKUP('per month Consensus'!$EV194,'5y averages Consensus'!$AG$9:$AK$36,'per month Consensus'!EX$2,FALSE))</f>
        <v>0</v>
      </c>
      <c r="EY194" s="58">
        <f>IF(ISNA(VLOOKUP('per month Consensus'!$EV194,'5y averages Consensus'!$AG$9:$AK$36,'per month Consensus'!EY$2,FALSE)),"",VLOOKUP('per month Consensus'!$EV194,'5y averages Consensus'!$AG$9:$AK$36,'per month Consensus'!EY$2,FALSE))</f>
        <v>0</v>
      </c>
      <c r="EZ194" s="89">
        <f>IF(ISNA(VLOOKUP('per month Consensus'!$EV194,'5y averages Consensus'!$AG$9:$AK$36,'per month Consensus'!EZ$2,FALSE)),"",VLOOKUP('per month Consensus'!$EV194,'5y averages Consensus'!$AG$9:$AK$36,'per month Consensus'!EZ$2,FALSE))</f>
        <v>2.0177145056595198</v>
      </c>
      <c r="FB194" s="53" t="str">
        <f t="shared" si="99"/>
        <v/>
      </c>
      <c r="FC194" s="53" t="str">
        <f t="shared" si="100"/>
        <v/>
      </c>
      <c r="FD194" s="53" t="str">
        <f t="shared" si="101"/>
        <v/>
      </c>
      <c r="FE194" s="18">
        <f t="shared" si="102"/>
        <v>2.0177145056595198</v>
      </c>
    </row>
    <row r="195" spans="2:161" x14ac:dyDescent="0.25">
      <c r="B195" s="22">
        <v>41913</v>
      </c>
      <c r="C195" s="18">
        <f>VLOOKUP($B195,'Data Consensus annual'!$BH$9:$BN$215,'per month Consensus'!C$1,FALSE)</f>
        <v>0.53666698644671063</v>
      </c>
      <c r="D195" s="18">
        <f>VLOOKUP($B195,'Data Consensus annual'!$BH$9:$BN$215,'per month Consensus'!D$1,FALSE)</f>
        <v>1.0275452765738482</v>
      </c>
      <c r="E195" s="18">
        <f>VLOOKUP($B195,'Data Consensus annual'!$BH$9:$BN$215,'per month Consensus'!E$1,FALSE)</f>
        <v>1.3430498576348744</v>
      </c>
      <c r="F195" s="18">
        <f>VLOOKUP($B195,'Data Consensus annual'!$BH$9:$BN$215,'per month Consensus'!F$1,FALSE)</f>
        <v>1.5835618932203088</v>
      </c>
      <c r="G195" s="18">
        <f>VLOOKUP($B195,'Data Consensus annual'!$BH$9:$BN$215,'per month Consensus'!G$1,FALSE)</f>
        <v>1.7312685136900754</v>
      </c>
      <c r="H195" s="18">
        <f>VLOOKUP($B195,'Data Consensus annual'!$BH$9:$BN$215,'per month Consensus'!H$1,FALSE)</f>
        <v>1.8626888486477025</v>
      </c>
      <c r="I195" s="5"/>
      <c r="J195" s="27"/>
      <c r="K195" s="5"/>
      <c r="L195" s="5"/>
      <c r="M195" s="5"/>
      <c r="N195" s="5"/>
      <c r="CE195" s="14">
        <v>41760</v>
      </c>
      <c r="CF195" s="18" t="str">
        <f>IF(ISNA(VLOOKUP($CE195,'quarters Consensus'!$FV$9:$GC$60,'per month Consensus'!J$1,FALSE)),"",VLOOKUP($CE195,'quarters Consensus'!$FV$9:$GC$60,'per month Consensus'!J$1,FALSE))</f>
        <v/>
      </c>
      <c r="CG195" s="18" t="str">
        <f>IF(ISNA(VLOOKUP($CE195,'quarters Consensus'!$FV$9:$GC$60,'per month Consensus'!K$1,FALSE)),"",VLOOKUP($CE195,'quarters Consensus'!$FV$9:$GC$60,'per month Consensus'!K$1,FALSE))</f>
        <v/>
      </c>
      <c r="CH195" s="18" t="str">
        <f>IF(ISNA(VLOOKUP($CE195,'quarters Consensus'!$FV$9:$GC$60,'per month Consensus'!L$1,FALSE)),"",VLOOKUP($CE195,'quarters Consensus'!$FV$9:$GC$60,'per month Consensus'!L$1,FALSE))</f>
        <v/>
      </c>
      <c r="CI195" s="18" t="str">
        <f>IF(ISNA(VLOOKUP($CE195,'quarters Consensus'!$FV$9:$GC$60,'per month Consensus'!M$1,FALSE)),"",VLOOKUP($CE195,'quarters Consensus'!$FV$9:$GC$60,'per month Consensus'!M$1,FALSE))</f>
        <v/>
      </c>
      <c r="CJ195" s="18" t="str">
        <f>IF(ISNA(VLOOKUP($CE195,'quarters Consensus'!$FV$9:$GC$60,'per month Consensus'!N$1,FALSE)),"",VLOOKUP($CE195,'quarters Consensus'!$FV$9:$GC$60,'per month Consensus'!N$1,FALSE))</f>
        <v/>
      </c>
      <c r="CK195" s="18" t="str">
        <f>IF(ISNA(VLOOKUP($CE195,'quarters Consensus'!$FV$9:$GC$60,'per month Consensus'!O$1,FALSE)),"",VLOOKUP($CE195,'quarters Consensus'!$FV$9:$GC$60,'per month Consensus'!O$1,FALSE))</f>
        <v/>
      </c>
      <c r="CL195" s="18" t="str">
        <f>IF(ISNA(VLOOKUP($CE195,'quarters Consensus'!$FV$9:$GC$60,'per month Consensus'!P$1,FALSE)),"",VLOOKUP($CE195,'quarters Consensus'!$FV$9:$GC$60,'per month Consensus'!P$1,FALSE))</f>
        <v/>
      </c>
      <c r="CM195" s="18">
        <f>IF(ISNA(INDEX('annual Consensus'!$C$4:$AE$210,MATCH('per month Consensus'!$CE195,'annual Consensus'!$B$4:$B$210,0),MATCH('per month Consensus'!CM$4,'annual Consensus'!$C$3:$AE$3,0))),"",INDEX('annual Consensus'!$C$4:$AE$210,MATCH('per month Consensus'!$CE195,'annual Consensus'!$B$4:$B$210,0),MATCH('per month Consensus'!CM$4,'annual Consensus'!$C$3:$AE$3,0)))</f>
        <v>0.82055803366822899</v>
      </c>
      <c r="CN195" s="18">
        <f>IF(ISNA(INDEX('annual Consensus'!$C$4:$AE$210,MATCH('per month Consensus'!$CE195,'annual Consensus'!$B$4:$B$210,0),MATCH('per month Consensus'!CN$4,'annual Consensus'!$C$3:$AE$3,0))),"",INDEX('annual Consensus'!$C$4:$AE$210,MATCH('per month Consensus'!$CE195,'annual Consensus'!$B$4:$B$210,0),MATCH('per month Consensus'!CN$4,'annual Consensus'!$C$3:$AE$3,0)))</f>
        <v>0</v>
      </c>
      <c r="CO195" s="18">
        <f>IF(ISNA(INDEX('annual Consensus'!$C$4:$AE$210,MATCH('per month Consensus'!$CE195,'annual Consensus'!$B$4:$B$210,0),MATCH('per month Consensus'!CO$4,'annual Consensus'!$C$3:$AE$3,0))),"",INDEX('annual Consensus'!$C$4:$AE$210,MATCH('per month Consensus'!$CE195,'annual Consensus'!$B$4:$B$210,0),MATCH('per month Consensus'!CO$4,'annual Consensus'!$C$3:$AE$3,0)))</f>
        <v>0</v>
      </c>
      <c r="CP195" s="18">
        <f>IF(ISNA(INDEX('annual Consensus'!$C$4:$AE$210,MATCH('per month Consensus'!$CE195,'annual Consensus'!$B$4:$B$210,0),MATCH('per month Consensus'!CP$4,'annual Consensus'!$C$3:$AE$3,0))),"",INDEX('annual Consensus'!$C$4:$AE$210,MATCH('per month Consensus'!$CE195,'annual Consensus'!$B$4:$B$210,0),MATCH('per month Consensus'!CP$4,'annual Consensus'!$C$3:$AE$3,0)))</f>
        <v>0</v>
      </c>
      <c r="CQ195" s="18">
        <f>IF(ISNA(INDEX('annual Consensus'!$C$4:$AE$210,MATCH('per month Consensus'!$CE195,'annual Consensus'!$B$4:$B$210,0),MATCH('per month Consensus'!CQ$4,'annual Consensus'!$C$3:$AE$3,0))),"",INDEX('annual Consensus'!$C$4:$AE$210,MATCH('per month Consensus'!$CE195,'annual Consensus'!$B$4:$B$210,0),MATCH('per month Consensus'!CQ$4,'annual Consensus'!$C$3:$AE$3,0)))</f>
        <v>0</v>
      </c>
      <c r="CR195" s="18">
        <f>IF(ISNA(INDEX('annual Consensus'!$C$4:$AE$210,MATCH('per month Consensus'!$CE195,'annual Consensus'!$B$4:$B$210,0),MATCH('per month Consensus'!CR$4,'annual Consensus'!$C$3:$AE$3,0))),"",INDEX('annual Consensus'!$C$4:$AE$210,MATCH('per month Consensus'!$CE195,'annual Consensus'!$B$4:$B$210,0),MATCH('per month Consensus'!CR$4,'annual Consensus'!$C$3:$AE$3,0)))</f>
        <v>0</v>
      </c>
      <c r="CS195" s="18">
        <f>IF(ISNA(INDEX('annual Consensus'!$C$4:$AE$210,MATCH('per month Consensus'!$CE195,'annual Consensus'!$B$4:$B$210,0),MATCH('per month Consensus'!CS$4,'annual Consensus'!$C$3:$AE$3,0))),"",INDEX('annual Consensus'!$C$4:$AE$210,MATCH('per month Consensus'!$CE195,'annual Consensus'!$B$4:$B$210,0),MATCH('per month Consensus'!CS$4,'annual Consensus'!$C$3:$AE$3,0)))</f>
        <v>0</v>
      </c>
      <c r="CT195" s="18">
        <f>IF(ISNA(INDEX('annual Consensus'!$C$4:$AE$210,MATCH('per month Consensus'!$CE195,'annual Consensus'!$B$4:$B$210,0),MATCH('per month Consensus'!CT$4,'annual Consensus'!$C$3:$AE$3,0))),"",INDEX('annual Consensus'!$C$4:$AE$210,MATCH('per month Consensus'!$CE195,'annual Consensus'!$B$4:$B$210,0),MATCH('per month Consensus'!CT$4,'annual Consensus'!$C$3:$AE$3,0)))</f>
        <v>0</v>
      </c>
      <c r="CU195" s="18">
        <f>IF(ISNA(INDEX('annual Consensus'!$C$4:$AE$210,MATCH('per month Consensus'!$CE195,'annual Consensus'!$B$4:$B$210,0),MATCH('per month Consensus'!CU$4,'annual Consensus'!$C$3:$AE$3,0))),"",INDEX('annual Consensus'!$C$4:$AE$210,MATCH('per month Consensus'!$CE195,'annual Consensus'!$B$4:$B$210,0),MATCH('per month Consensus'!CU$4,'annual Consensus'!$C$3:$AE$3,0)))</f>
        <v>1.2668319056933461</v>
      </c>
      <c r="CV195" s="18">
        <f>IF(ISNA(INDEX('annual Consensus'!$C$4:$AE$210,MATCH('per month Consensus'!$CE195,'annual Consensus'!$B$4:$B$210,0),MATCH('per month Consensus'!CV$4,'annual Consensus'!$C$3:$AE$3,0))),"",INDEX('annual Consensus'!$C$4:$AE$210,MATCH('per month Consensus'!$CE195,'annual Consensus'!$B$4:$B$210,0),MATCH('per month Consensus'!CV$4,'annual Consensus'!$C$3:$AE$3,0)))</f>
        <v>0</v>
      </c>
      <c r="CW195" s="18">
        <f>IF(ISNA(INDEX('annual Consensus'!$C$4:$AE$210,MATCH('per month Consensus'!$CE195,'annual Consensus'!$B$4:$B$210,0),MATCH('per month Consensus'!CW$4,'annual Consensus'!$C$3:$AE$3,0))),"",INDEX('annual Consensus'!$C$4:$AE$210,MATCH('per month Consensus'!$CE195,'annual Consensus'!$B$4:$B$210,0),MATCH('per month Consensus'!CW$4,'annual Consensus'!$C$3:$AE$3,0)))</f>
        <v>0</v>
      </c>
      <c r="CX195" s="18">
        <f>IF(ISNA(INDEX('annual Consensus'!$C$4:$AE$210,MATCH('per month Consensus'!$CE195,'annual Consensus'!$B$4:$B$210,0),MATCH('per month Consensus'!CX$4,'annual Consensus'!$C$3:$AE$3,0))),"",INDEX('annual Consensus'!$C$4:$AE$210,MATCH('per month Consensus'!$CE195,'annual Consensus'!$B$4:$B$210,0),MATCH('per month Consensus'!CX$4,'annual Consensus'!$C$3:$AE$3,0)))</f>
        <v>0</v>
      </c>
      <c r="CY195" s="18">
        <f>IF(ISNA(INDEX('annual Consensus'!$C$4:$AE$210,MATCH('per month Consensus'!$CE195,'annual Consensus'!$B$4:$B$210,0),MATCH('per month Consensus'!CY$4,'annual Consensus'!$C$3:$AE$3,0))),"",INDEX('annual Consensus'!$C$4:$AE$210,MATCH('per month Consensus'!$CE195,'annual Consensus'!$B$4:$B$210,0),MATCH('per month Consensus'!CY$4,'annual Consensus'!$C$3:$AE$3,0)))</f>
        <v>0</v>
      </c>
      <c r="CZ195" s="18">
        <f>IF(ISNA(INDEX('annual Consensus'!$C$4:$AE$210,MATCH('per month Consensus'!$CE195,'annual Consensus'!$B$4:$B$210,0),MATCH('per month Consensus'!CZ$4,'annual Consensus'!$C$3:$AE$3,0))),"",INDEX('annual Consensus'!$C$4:$AE$210,MATCH('per month Consensus'!$CE195,'annual Consensus'!$B$4:$B$210,0),MATCH('per month Consensus'!CZ$4,'annual Consensus'!$C$3:$AE$3,0)))</f>
        <v>0</v>
      </c>
      <c r="DA195" s="18">
        <f>IF(ISNA(INDEX('annual Consensus'!$C$4:$AE$210,MATCH('per month Consensus'!$CE195,'annual Consensus'!$B$4:$B$210,0),MATCH('per month Consensus'!DA$4,'annual Consensus'!$C$3:$AE$3,0))),"",INDEX('annual Consensus'!$C$4:$AE$210,MATCH('per month Consensus'!$CE195,'annual Consensus'!$B$4:$B$210,0),MATCH('per month Consensus'!DA$4,'annual Consensus'!$C$3:$AE$3,0)))</f>
        <v>0</v>
      </c>
      <c r="DB195" s="18">
        <f>IF(ISNA(INDEX('annual Consensus'!$C$4:$AE$210,MATCH('per month Consensus'!$CE195,'annual Consensus'!$B$4:$B$210,0),MATCH('per month Consensus'!DB$4,'annual Consensus'!$C$3:$AE$3,0))),"",INDEX('annual Consensus'!$C$4:$AE$210,MATCH('per month Consensus'!$CE195,'annual Consensus'!$B$4:$B$210,0),MATCH('per month Consensus'!DB$4,'annual Consensus'!$C$3:$AE$3,0)))</f>
        <v>0</v>
      </c>
      <c r="DC195" s="18">
        <f>IF(ISNA(INDEX('annual Consensus'!$C$4:$AE$210,MATCH('per month Consensus'!$CE195,'annual Consensus'!$B$4:$B$210,0),MATCH('per month Consensus'!DC$4,'annual Consensus'!$C$3:$AE$3,0))),"",INDEX('annual Consensus'!$C$4:$AE$210,MATCH('per month Consensus'!$CE195,'annual Consensus'!$B$4:$B$210,0),MATCH('per month Consensus'!DC$4,'annual Consensus'!$C$3:$AE$3,0)))</f>
        <v>0</v>
      </c>
      <c r="DD195" s="18">
        <f>IF(ISNA(INDEX('annual Consensus'!$C$4:$AE$210,MATCH('per month Consensus'!$CE195,'annual Consensus'!$B$4:$B$210,0),MATCH('per month Consensus'!DD$4,'annual Consensus'!$C$3:$AE$3,0))),"",INDEX('annual Consensus'!$C$4:$AE$210,MATCH('per month Consensus'!$CE195,'annual Consensus'!$B$4:$B$210,0),MATCH('per month Consensus'!DD$4,'annual Consensus'!$C$3:$AE$3,0)))</f>
        <v>0</v>
      </c>
      <c r="DE195" s="18">
        <f>IF(ISNA(INDEX('annual Consensus'!$C$4:$AE$210,MATCH('per month Consensus'!$CE195,'annual Consensus'!$B$4:$B$210,0),MATCH('per month Consensus'!DE$4,'annual Consensus'!$C$3:$AE$3,0))),"",INDEX('annual Consensus'!$C$4:$AE$210,MATCH('per month Consensus'!$CE195,'annual Consensus'!$B$4:$B$210,0),MATCH('per month Consensus'!DE$4,'annual Consensus'!$C$3:$AE$3,0)))</f>
        <v>0</v>
      </c>
      <c r="DF195" s="18">
        <f>IF(ISNA(INDEX('annual Consensus'!$C$4:$AE$210,MATCH('per month Consensus'!$CE195,'annual Consensus'!$B$4:$B$210,0),MATCH('per month Consensus'!DF$4,'annual Consensus'!$C$3:$AE$3,0))),"",INDEX('annual Consensus'!$C$4:$AE$210,MATCH('per month Consensus'!$CE195,'annual Consensus'!$B$4:$B$210,0),MATCH('per month Consensus'!DF$4,'annual Consensus'!$C$3:$AE$3,0)))</f>
        <v>0</v>
      </c>
      <c r="DG195" s="18">
        <f>IF(ISNA(INDEX('annual Consensus'!$C$4:$AE$210,MATCH('per month Consensus'!$CE195,'annual Consensus'!$B$4:$B$210,0),MATCH('per month Consensus'!DG$4,'annual Consensus'!$C$3:$AE$3,0))),"",INDEX('annual Consensus'!$C$4:$AE$210,MATCH('per month Consensus'!$CE195,'annual Consensus'!$B$4:$B$210,0),MATCH('per month Consensus'!DG$4,'annual Consensus'!$C$3:$AE$3,0)))</f>
        <v>0</v>
      </c>
      <c r="DH195" s="18">
        <f>IF(ISNA(INDEX('annual Consensus'!$C$4:$AE$210,MATCH('per month Consensus'!$CE195,'annual Consensus'!$B$4:$B$210,0),MATCH('per month Consensus'!DH$4,'annual Consensus'!$C$3:$AE$3,0))),"",INDEX('annual Consensus'!$C$4:$AE$210,MATCH('per month Consensus'!$CE195,'annual Consensus'!$B$4:$B$210,0),MATCH('per month Consensus'!DH$4,'annual Consensus'!$C$3:$AE$3,0)))</f>
        <v>0</v>
      </c>
      <c r="DI195" s="18">
        <f>IF(ISNA(INDEX('annual Consensus'!$C$4:$AE$210,MATCH('per month Consensus'!$CE195,'annual Consensus'!$B$4:$B$210,0),MATCH('per month Consensus'!DI$4,'annual Consensus'!$C$3:$AE$3,0))),"",INDEX('annual Consensus'!$C$4:$AE$210,MATCH('per month Consensus'!$CE195,'annual Consensus'!$B$4:$B$210,0),MATCH('per month Consensus'!DI$4,'annual Consensus'!$C$3:$AE$3,0)))</f>
        <v>0</v>
      </c>
      <c r="DJ195" s="18">
        <f>IF(ISNA(INDEX('annual Consensus'!$C$4:$AE$210,MATCH('per month Consensus'!$CE195,'annual Consensus'!$B$4:$B$210,0),MATCH('per month Consensus'!DJ$4,'annual Consensus'!$C$3:$AE$3,0))),"",INDEX('annual Consensus'!$C$4:$AE$210,MATCH('per month Consensus'!$CE195,'annual Consensus'!$B$4:$B$210,0),MATCH('per month Consensus'!DJ$4,'annual Consensus'!$C$3:$AE$3,0)))</f>
        <v>0</v>
      </c>
      <c r="DK195" s="18">
        <f>IF(ISNA(INDEX('annual Consensus'!$C$4:$AE$210,MATCH('per month Consensus'!$CE195,'annual Consensus'!$B$4:$B$210,0),MATCH('per month Consensus'!DK$4,'annual Consensus'!$C$3:$AE$3,0))),"",INDEX('annual Consensus'!$C$4:$AE$210,MATCH('per month Consensus'!$CE195,'annual Consensus'!$B$4:$B$210,0),MATCH('per month Consensus'!DK$4,'annual Consensus'!$C$3:$AE$3,0)))</f>
        <v>0</v>
      </c>
      <c r="DL195" s="18">
        <f>IF(ISNA(INDEX('annual Consensus'!$C$4:$AE$210,MATCH('per month Consensus'!$CE195,'annual Consensus'!$B$4:$B$210,0),MATCH('per month Consensus'!DL$4,'annual Consensus'!$C$3:$AE$3,0))),"",INDEX('annual Consensus'!$C$4:$AE$210,MATCH('per month Consensus'!$CE195,'annual Consensus'!$B$4:$B$210,0),MATCH('per month Consensus'!DL$4,'annual Consensus'!$C$3:$AE$3,0)))</f>
        <v>0</v>
      </c>
      <c r="DM195" s="18">
        <f>IF(ISNA(INDEX('annual Consensus'!$C$4:$AE$210,MATCH('per month Consensus'!$CE195,'annual Consensus'!$B$4:$B$210,0),MATCH('per month Consensus'!DM$4,'annual Consensus'!$C$3:$AE$3,0))),"",INDEX('annual Consensus'!$C$4:$AE$210,MATCH('per month Consensus'!$CE195,'annual Consensus'!$B$4:$B$210,0),MATCH('per month Consensus'!DM$4,'annual Consensus'!$C$3:$AE$3,0)))</f>
        <v>0</v>
      </c>
      <c r="DN195" s="18">
        <f>IF(ISNA(INDEX('annual Consensus'!$C$4:$AE$210,MATCH('per month Consensus'!$CE195,'annual Consensus'!$B$4:$B$210,0),MATCH('per month Consensus'!DN$4,'annual Consensus'!$C$3:$AE$3,0))),"",INDEX('annual Consensus'!$C$4:$AE$210,MATCH('per month Consensus'!$CE195,'annual Consensus'!$B$4:$B$210,0),MATCH('per month Consensus'!DN$4,'annual Consensus'!$C$3:$AE$3,0)))</f>
        <v>0</v>
      </c>
      <c r="DO195" s="18">
        <f>IF(ISNA(INDEX('annual Consensus'!$C$4:$AE$210,MATCH('per month Consensus'!$CE195,'annual Consensus'!$B$4:$B$210,0),MATCH('per month Consensus'!DO$4,'annual Consensus'!$C$3:$AE$3,0))),"",INDEX('annual Consensus'!$C$4:$AE$210,MATCH('per month Consensus'!$CE195,'annual Consensus'!$B$4:$B$210,0),MATCH('per month Consensus'!DO$4,'annual Consensus'!$C$3:$AE$3,0)))</f>
        <v>0</v>
      </c>
      <c r="DR195" s="18">
        <f t="shared" si="70"/>
        <v>0.82055803366822899</v>
      </c>
      <c r="DS195" s="18" t="str">
        <f t="shared" si="71"/>
        <v/>
      </c>
      <c r="DT195" s="18" t="str">
        <f t="shared" si="72"/>
        <v/>
      </c>
      <c r="DU195" s="18" t="str">
        <f t="shared" si="73"/>
        <v/>
      </c>
      <c r="DV195" s="18" t="str">
        <f t="shared" si="74"/>
        <v/>
      </c>
      <c r="DW195" s="18" t="str">
        <f t="shared" si="75"/>
        <v/>
      </c>
      <c r="DX195" s="18" t="str">
        <f t="shared" si="76"/>
        <v/>
      </c>
      <c r="DY195" s="18" t="str">
        <f t="shared" si="77"/>
        <v/>
      </c>
      <c r="DZ195" s="18">
        <f t="shared" si="78"/>
        <v>1.2668319056933461</v>
      </c>
      <c r="EA195" s="18" t="str">
        <f t="shared" si="79"/>
        <v/>
      </c>
      <c r="EB195" s="18" t="str">
        <f t="shared" si="80"/>
        <v/>
      </c>
      <c r="EC195" s="18" t="str">
        <f t="shared" si="81"/>
        <v/>
      </c>
      <c r="ED195" s="18" t="str">
        <f t="shared" si="82"/>
        <v/>
      </c>
      <c r="EE195" s="18" t="str">
        <f t="shared" si="83"/>
        <v/>
      </c>
      <c r="EF195" s="18" t="str">
        <f t="shared" si="84"/>
        <v/>
      </c>
      <c r="EG195" s="18" t="str">
        <f t="shared" si="85"/>
        <v/>
      </c>
      <c r="EH195" s="18" t="str">
        <f t="shared" si="86"/>
        <v/>
      </c>
      <c r="EI195" s="18" t="str">
        <f t="shared" si="87"/>
        <v/>
      </c>
      <c r="EJ195" s="18" t="str">
        <f t="shared" si="88"/>
        <v/>
      </c>
      <c r="EK195" s="18" t="str">
        <f t="shared" si="89"/>
        <v/>
      </c>
      <c r="EL195" s="18" t="str">
        <f t="shared" si="90"/>
        <v/>
      </c>
      <c r="EM195" s="18" t="str">
        <f t="shared" si="91"/>
        <v/>
      </c>
      <c r="EN195" s="18" t="str">
        <f t="shared" si="92"/>
        <v/>
      </c>
      <c r="EO195" s="18" t="str">
        <f t="shared" si="93"/>
        <v/>
      </c>
      <c r="EP195" s="18" t="str">
        <f t="shared" si="94"/>
        <v/>
      </c>
      <c r="EQ195" s="18" t="str">
        <f t="shared" si="95"/>
        <v/>
      </c>
      <c r="ER195" s="18" t="str">
        <f t="shared" si="96"/>
        <v/>
      </c>
      <c r="ES195" s="18" t="str">
        <f t="shared" si="97"/>
        <v/>
      </c>
      <c r="ET195" s="18" t="str">
        <f t="shared" si="98"/>
        <v/>
      </c>
      <c r="EV195" s="86">
        <v>41760</v>
      </c>
      <c r="EW195" s="57" t="str">
        <f>IF(ISNA(VLOOKUP('per month Consensus'!$EV195,'5y averages Consensus'!$AG$9:$AK$36,'per month Consensus'!EW$2,FALSE)),"",VLOOKUP('per month Consensus'!$EV195,'5y averages Consensus'!$AG$9:$AK$36,'per month Consensus'!EW$2,FALSE))</f>
        <v/>
      </c>
      <c r="EX195" s="58" t="str">
        <f>IF(ISNA(VLOOKUP('per month Consensus'!$EV195,'5y averages Consensus'!$AG$9:$AK$36,'per month Consensus'!EX$2,FALSE)),"",VLOOKUP('per month Consensus'!$EV195,'5y averages Consensus'!$AG$9:$AK$36,'per month Consensus'!EX$2,FALSE))</f>
        <v/>
      </c>
      <c r="EY195" s="58" t="str">
        <f>IF(ISNA(VLOOKUP('per month Consensus'!$EV195,'5y averages Consensus'!$AG$9:$AK$36,'per month Consensus'!EY$2,FALSE)),"",VLOOKUP('per month Consensus'!$EV195,'5y averages Consensus'!$AG$9:$AK$36,'per month Consensus'!EY$2,FALSE))</f>
        <v/>
      </c>
      <c r="EZ195" s="59" t="str">
        <f>IF(ISNA(VLOOKUP('per month Consensus'!$EV195,'5y averages Consensus'!$AG$9:$AK$36,'per month Consensus'!EZ$2,FALSE)),"",VLOOKUP('per month Consensus'!$EV195,'5y averages Consensus'!$AG$9:$AK$36,'per month Consensus'!EZ$2,FALSE))</f>
        <v/>
      </c>
      <c r="FB195" s="53" t="str">
        <f t="shared" si="99"/>
        <v/>
      </c>
      <c r="FC195" s="53" t="str">
        <f t="shared" si="100"/>
        <v/>
      </c>
      <c r="FD195" s="53" t="str">
        <f t="shared" si="101"/>
        <v/>
      </c>
      <c r="FE195" s="53" t="str">
        <f t="shared" si="102"/>
        <v/>
      </c>
    </row>
    <row r="196" spans="2:161" x14ac:dyDescent="0.25">
      <c r="B196" s="22"/>
      <c r="C196" s="18"/>
      <c r="D196" s="18"/>
      <c r="E196" s="18"/>
      <c r="F196" s="18"/>
      <c r="G196" s="18"/>
      <c r="H196" s="18"/>
      <c r="I196" s="5"/>
      <c r="J196" s="27"/>
      <c r="K196" s="5"/>
      <c r="L196" s="5"/>
      <c r="M196" s="5"/>
      <c r="N196" s="5"/>
      <c r="CE196" s="14">
        <v>41791</v>
      </c>
      <c r="CF196" s="18">
        <f>IF(ISNA(VLOOKUP($CE196,'quarters Consensus'!$FV$9:$GC$60,'per month Consensus'!J$1,FALSE)),"",VLOOKUP($CE196,'quarters Consensus'!$FV$9:$GC$60,'per month Consensus'!J$1,FALSE))</f>
        <v>0.6</v>
      </c>
      <c r="CG196" s="18">
        <f>IF(ISNA(VLOOKUP($CE196,'quarters Consensus'!$FV$9:$GC$60,'per month Consensus'!K$1,FALSE)),"",VLOOKUP($CE196,'quarters Consensus'!$FV$9:$GC$60,'per month Consensus'!K$1,FALSE))</f>
        <v>1</v>
      </c>
      <c r="CH196" s="18">
        <f>IF(ISNA(VLOOKUP($CE196,'quarters Consensus'!$FV$9:$GC$60,'per month Consensus'!L$1,FALSE)),"",VLOOKUP($CE196,'quarters Consensus'!$FV$9:$GC$60,'per month Consensus'!L$1,FALSE))</f>
        <v>1.1000000000000001</v>
      </c>
      <c r="CI196" s="18">
        <f>IF(ISNA(VLOOKUP($CE196,'quarters Consensus'!$FV$9:$GC$60,'per month Consensus'!M$1,FALSE)),"",VLOOKUP($CE196,'quarters Consensus'!$FV$9:$GC$60,'per month Consensus'!M$1,FALSE))</f>
        <v>1.2</v>
      </c>
      <c r="CJ196" s="18">
        <f>IF(ISNA(VLOOKUP($CE196,'quarters Consensus'!$FV$9:$GC$60,'per month Consensus'!N$1,FALSE)),"",VLOOKUP($CE196,'quarters Consensus'!$FV$9:$GC$60,'per month Consensus'!N$1,FALSE))</f>
        <v>1.3</v>
      </c>
      <c r="CK196" s="18">
        <f>IF(ISNA(VLOOKUP($CE196,'quarters Consensus'!$FV$9:$GC$60,'per month Consensus'!O$1,FALSE)),"",VLOOKUP($CE196,'quarters Consensus'!$FV$9:$GC$60,'per month Consensus'!O$1,FALSE))</f>
        <v>1.3</v>
      </c>
      <c r="CL196" s="18"/>
      <c r="CM196" s="18">
        <f>IF(ISNA(INDEX('annual Consensus'!$C$4:$AE$210,MATCH('per month Consensus'!$CE196,'annual Consensus'!$B$4:$B$210,0),MATCH('per month Consensus'!CM$4,'annual Consensus'!$C$3:$AE$3,0))),"",INDEX('annual Consensus'!$C$4:$AE$210,MATCH('per month Consensus'!$CE196,'annual Consensus'!$B$4:$B$210,0),MATCH('per month Consensus'!CM$4,'annual Consensus'!$C$3:$AE$3,0)))</f>
        <v>0.69725789871553634</v>
      </c>
      <c r="CN196" s="18">
        <f>IF(ISNA(INDEX('annual Consensus'!$C$4:$AE$210,MATCH('per month Consensus'!$CE196,'annual Consensus'!$B$4:$B$210,0),MATCH('per month Consensus'!CN$4,'annual Consensus'!$C$3:$AE$3,0))),"",INDEX('annual Consensus'!$C$4:$AE$210,MATCH('per month Consensus'!$CE196,'annual Consensus'!$B$4:$B$210,0),MATCH('per month Consensus'!CN$4,'annual Consensus'!$C$3:$AE$3,0)))</f>
        <v>0</v>
      </c>
      <c r="CO196" s="18">
        <f>IF(ISNA(INDEX('annual Consensus'!$C$4:$AE$210,MATCH('per month Consensus'!$CE196,'annual Consensus'!$B$4:$B$210,0),MATCH('per month Consensus'!CO$4,'annual Consensus'!$C$3:$AE$3,0))),"",INDEX('annual Consensus'!$C$4:$AE$210,MATCH('per month Consensus'!$CE196,'annual Consensus'!$B$4:$B$210,0),MATCH('per month Consensus'!CO$4,'annual Consensus'!$C$3:$AE$3,0)))</f>
        <v>0</v>
      </c>
      <c r="CP196" s="18">
        <f>IF(ISNA(INDEX('annual Consensus'!$C$4:$AE$210,MATCH('per month Consensus'!$CE196,'annual Consensus'!$B$4:$B$210,0),MATCH('per month Consensus'!CP$4,'annual Consensus'!$C$3:$AE$3,0))),"",INDEX('annual Consensus'!$C$4:$AE$210,MATCH('per month Consensus'!$CE196,'annual Consensus'!$B$4:$B$210,0),MATCH('per month Consensus'!CP$4,'annual Consensus'!$C$3:$AE$3,0)))</f>
        <v>0</v>
      </c>
      <c r="CQ196" s="18">
        <f>IF(ISNA(INDEX('annual Consensus'!$C$4:$AE$210,MATCH('per month Consensus'!$CE196,'annual Consensus'!$B$4:$B$210,0),MATCH('per month Consensus'!CQ$4,'annual Consensus'!$C$3:$AE$3,0))),"",INDEX('annual Consensus'!$C$4:$AE$210,MATCH('per month Consensus'!$CE196,'annual Consensus'!$B$4:$B$210,0),MATCH('per month Consensus'!CQ$4,'annual Consensus'!$C$3:$AE$3,0)))</f>
        <v>0</v>
      </c>
      <c r="CR196" s="18">
        <f>IF(ISNA(INDEX('annual Consensus'!$C$4:$AE$210,MATCH('per month Consensus'!$CE196,'annual Consensus'!$B$4:$B$210,0),MATCH('per month Consensus'!CR$4,'annual Consensus'!$C$3:$AE$3,0))),"",INDEX('annual Consensus'!$C$4:$AE$210,MATCH('per month Consensus'!$CE196,'annual Consensus'!$B$4:$B$210,0),MATCH('per month Consensus'!CR$4,'annual Consensus'!$C$3:$AE$3,0)))</f>
        <v>0</v>
      </c>
      <c r="CS196" s="18">
        <f>IF(ISNA(INDEX('annual Consensus'!$C$4:$AE$210,MATCH('per month Consensus'!$CE196,'annual Consensus'!$B$4:$B$210,0),MATCH('per month Consensus'!CS$4,'annual Consensus'!$C$3:$AE$3,0))),"",INDEX('annual Consensus'!$C$4:$AE$210,MATCH('per month Consensus'!$CE196,'annual Consensus'!$B$4:$B$210,0),MATCH('per month Consensus'!CS$4,'annual Consensus'!$C$3:$AE$3,0)))</f>
        <v>0</v>
      </c>
      <c r="CT196" s="18">
        <f>IF(ISNA(INDEX('annual Consensus'!$C$4:$AE$210,MATCH('per month Consensus'!$CE196,'annual Consensus'!$B$4:$B$210,0),MATCH('per month Consensus'!CT$4,'annual Consensus'!$C$3:$AE$3,0))),"",INDEX('annual Consensus'!$C$4:$AE$210,MATCH('per month Consensus'!$CE196,'annual Consensus'!$B$4:$B$210,0),MATCH('per month Consensus'!CT$4,'annual Consensus'!$C$3:$AE$3,0)))</f>
        <v>1.1786158716722708</v>
      </c>
      <c r="CU196" s="18">
        <f>IF(ISNA(INDEX('annual Consensus'!$C$4:$AE$210,MATCH('per month Consensus'!$CE196,'annual Consensus'!$B$4:$B$210,0),MATCH('per month Consensus'!CU$4,'annual Consensus'!$C$3:$AE$3,0))),"",INDEX('annual Consensus'!$C$4:$AE$210,MATCH('per month Consensus'!$CE196,'annual Consensus'!$B$4:$B$210,0),MATCH('per month Consensus'!CU$4,'annual Consensus'!$C$3:$AE$3,0)))</f>
        <v>0</v>
      </c>
      <c r="CV196" s="18">
        <f>IF(ISNA(INDEX('annual Consensus'!$C$4:$AE$210,MATCH('per month Consensus'!$CE196,'annual Consensus'!$B$4:$B$210,0),MATCH('per month Consensus'!CV$4,'annual Consensus'!$C$3:$AE$3,0))),"",INDEX('annual Consensus'!$C$4:$AE$210,MATCH('per month Consensus'!$CE196,'annual Consensus'!$B$4:$B$210,0),MATCH('per month Consensus'!CV$4,'annual Consensus'!$C$3:$AE$3,0)))</f>
        <v>0</v>
      </c>
      <c r="CW196" s="18">
        <f>IF(ISNA(INDEX('annual Consensus'!$C$4:$AE$210,MATCH('per month Consensus'!$CE196,'annual Consensus'!$B$4:$B$210,0),MATCH('per month Consensus'!CW$4,'annual Consensus'!$C$3:$AE$3,0))),"",INDEX('annual Consensus'!$C$4:$AE$210,MATCH('per month Consensus'!$CE196,'annual Consensus'!$B$4:$B$210,0),MATCH('per month Consensus'!CW$4,'annual Consensus'!$C$3:$AE$3,0)))</f>
        <v>0</v>
      </c>
      <c r="CX196" s="18">
        <f>IF(ISNA(INDEX('annual Consensus'!$C$4:$AE$210,MATCH('per month Consensus'!$CE196,'annual Consensus'!$B$4:$B$210,0),MATCH('per month Consensus'!CX$4,'annual Consensus'!$C$3:$AE$3,0))),"",INDEX('annual Consensus'!$C$4:$AE$210,MATCH('per month Consensus'!$CE196,'annual Consensus'!$B$4:$B$210,0),MATCH('per month Consensus'!CX$4,'annual Consensus'!$C$3:$AE$3,0)))</f>
        <v>0</v>
      </c>
      <c r="CY196" s="18">
        <f>IF(ISNA(INDEX('annual Consensus'!$C$4:$AE$210,MATCH('per month Consensus'!$CE196,'annual Consensus'!$B$4:$B$210,0),MATCH('per month Consensus'!CY$4,'annual Consensus'!$C$3:$AE$3,0))),"",INDEX('annual Consensus'!$C$4:$AE$210,MATCH('per month Consensus'!$CE196,'annual Consensus'!$B$4:$B$210,0),MATCH('per month Consensus'!CY$4,'annual Consensus'!$C$3:$AE$3,0)))</f>
        <v>0</v>
      </c>
      <c r="CZ196" s="18">
        <f>IF(ISNA(INDEX('annual Consensus'!$C$4:$AE$210,MATCH('per month Consensus'!$CE196,'annual Consensus'!$B$4:$B$210,0),MATCH('per month Consensus'!CZ$4,'annual Consensus'!$C$3:$AE$3,0))),"",INDEX('annual Consensus'!$C$4:$AE$210,MATCH('per month Consensus'!$CE196,'annual Consensus'!$B$4:$B$210,0),MATCH('per month Consensus'!CZ$4,'annual Consensus'!$C$3:$AE$3,0)))</f>
        <v>0</v>
      </c>
      <c r="DA196" s="18">
        <f>IF(ISNA(INDEX('annual Consensus'!$C$4:$AE$210,MATCH('per month Consensus'!$CE196,'annual Consensus'!$B$4:$B$210,0),MATCH('per month Consensus'!DA$4,'annual Consensus'!$C$3:$AE$3,0))),"",INDEX('annual Consensus'!$C$4:$AE$210,MATCH('per month Consensus'!$CE196,'annual Consensus'!$B$4:$B$210,0),MATCH('per month Consensus'!DA$4,'annual Consensus'!$C$3:$AE$3,0)))</f>
        <v>0</v>
      </c>
      <c r="DB196" s="18">
        <f>IF(ISNA(INDEX('annual Consensus'!$C$4:$AE$210,MATCH('per month Consensus'!$CE196,'annual Consensus'!$B$4:$B$210,0),MATCH('per month Consensus'!DB$4,'annual Consensus'!$C$3:$AE$3,0))),"",INDEX('annual Consensus'!$C$4:$AE$210,MATCH('per month Consensus'!$CE196,'annual Consensus'!$B$4:$B$210,0),MATCH('per month Consensus'!DB$4,'annual Consensus'!$C$3:$AE$3,0)))</f>
        <v>0</v>
      </c>
      <c r="DC196" s="18">
        <f>IF(ISNA(INDEX('annual Consensus'!$C$4:$AE$210,MATCH('per month Consensus'!$CE196,'annual Consensus'!$B$4:$B$210,0),MATCH('per month Consensus'!DC$4,'annual Consensus'!$C$3:$AE$3,0))),"",INDEX('annual Consensus'!$C$4:$AE$210,MATCH('per month Consensus'!$CE196,'annual Consensus'!$B$4:$B$210,0),MATCH('per month Consensus'!DC$4,'annual Consensus'!$C$3:$AE$3,0)))</f>
        <v>0</v>
      </c>
      <c r="DD196" s="18">
        <f>IF(ISNA(INDEX('annual Consensus'!$C$4:$AE$210,MATCH('per month Consensus'!$CE196,'annual Consensus'!$B$4:$B$210,0),MATCH('per month Consensus'!DD$4,'annual Consensus'!$C$3:$AE$3,0))),"",INDEX('annual Consensus'!$C$4:$AE$210,MATCH('per month Consensus'!$CE196,'annual Consensus'!$B$4:$B$210,0),MATCH('per month Consensus'!DD$4,'annual Consensus'!$C$3:$AE$3,0)))</f>
        <v>0</v>
      </c>
      <c r="DE196" s="18">
        <f>IF(ISNA(INDEX('annual Consensus'!$C$4:$AE$210,MATCH('per month Consensus'!$CE196,'annual Consensus'!$B$4:$B$210,0),MATCH('per month Consensus'!DE$4,'annual Consensus'!$C$3:$AE$3,0))),"",INDEX('annual Consensus'!$C$4:$AE$210,MATCH('per month Consensus'!$CE196,'annual Consensus'!$B$4:$B$210,0),MATCH('per month Consensus'!DE$4,'annual Consensus'!$C$3:$AE$3,0)))</f>
        <v>0</v>
      </c>
      <c r="DF196" s="18">
        <f>IF(ISNA(INDEX('annual Consensus'!$C$4:$AE$210,MATCH('per month Consensus'!$CE196,'annual Consensus'!$B$4:$B$210,0),MATCH('per month Consensus'!DF$4,'annual Consensus'!$C$3:$AE$3,0))),"",INDEX('annual Consensus'!$C$4:$AE$210,MATCH('per month Consensus'!$CE196,'annual Consensus'!$B$4:$B$210,0),MATCH('per month Consensus'!DF$4,'annual Consensus'!$C$3:$AE$3,0)))</f>
        <v>0</v>
      </c>
      <c r="DG196" s="18">
        <f>IF(ISNA(INDEX('annual Consensus'!$C$4:$AE$210,MATCH('per month Consensus'!$CE196,'annual Consensus'!$B$4:$B$210,0),MATCH('per month Consensus'!DG$4,'annual Consensus'!$C$3:$AE$3,0))),"",INDEX('annual Consensus'!$C$4:$AE$210,MATCH('per month Consensus'!$CE196,'annual Consensus'!$B$4:$B$210,0),MATCH('per month Consensus'!DG$4,'annual Consensus'!$C$3:$AE$3,0)))</f>
        <v>0</v>
      </c>
      <c r="DH196" s="18">
        <f>IF(ISNA(INDEX('annual Consensus'!$C$4:$AE$210,MATCH('per month Consensus'!$CE196,'annual Consensus'!$B$4:$B$210,0),MATCH('per month Consensus'!DH$4,'annual Consensus'!$C$3:$AE$3,0))),"",INDEX('annual Consensus'!$C$4:$AE$210,MATCH('per month Consensus'!$CE196,'annual Consensus'!$B$4:$B$210,0),MATCH('per month Consensus'!DH$4,'annual Consensus'!$C$3:$AE$3,0)))</f>
        <v>0</v>
      </c>
      <c r="DI196" s="18">
        <f>IF(ISNA(INDEX('annual Consensus'!$C$4:$AE$210,MATCH('per month Consensus'!$CE196,'annual Consensus'!$B$4:$B$210,0),MATCH('per month Consensus'!DI$4,'annual Consensus'!$C$3:$AE$3,0))),"",INDEX('annual Consensus'!$C$4:$AE$210,MATCH('per month Consensus'!$CE196,'annual Consensus'!$B$4:$B$210,0),MATCH('per month Consensus'!DI$4,'annual Consensus'!$C$3:$AE$3,0)))</f>
        <v>0</v>
      </c>
      <c r="DJ196" s="18">
        <f>IF(ISNA(INDEX('annual Consensus'!$C$4:$AE$210,MATCH('per month Consensus'!$CE196,'annual Consensus'!$B$4:$B$210,0),MATCH('per month Consensus'!DJ$4,'annual Consensus'!$C$3:$AE$3,0))),"",INDEX('annual Consensus'!$C$4:$AE$210,MATCH('per month Consensus'!$CE196,'annual Consensus'!$B$4:$B$210,0),MATCH('per month Consensus'!DJ$4,'annual Consensus'!$C$3:$AE$3,0)))</f>
        <v>0</v>
      </c>
      <c r="DK196" s="18">
        <f>IF(ISNA(INDEX('annual Consensus'!$C$4:$AE$210,MATCH('per month Consensus'!$CE196,'annual Consensus'!$B$4:$B$210,0),MATCH('per month Consensus'!DK$4,'annual Consensus'!$C$3:$AE$3,0))),"",INDEX('annual Consensus'!$C$4:$AE$210,MATCH('per month Consensus'!$CE196,'annual Consensus'!$B$4:$B$210,0),MATCH('per month Consensus'!DK$4,'annual Consensus'!$C$3:$AE$3,0)))</f>
        <v>0</v>
      </c>
      <c r="DL196" s="18">
        <f>IF(ISNA(INDEX('annual Consensus'!$C$4:$AE$210,MATCH('per month Consensus'!$CE196,'annual Consensus'!$B$4:$B$210,0),MATCH('per month Consensus'!DL$4,'annual Consensus'!$C$3:$AE$3,0))),"",INDEX('annual Consensus'!$C$4:$AE$210,MATCH('per month Consensus'!$CE196,'annual Consensus'!$B$4:$B$210,0),MATCH('per month Consensus'!DL$4,'annual Consensus'!$C$3:$AE$3,0)))</f>
        <v>0</v>
      </c>
      <c r="DM196" s="18">
        <f>IF(ISNA(INDEX('annual Consensus'!$C$4:$AE$210,MATCH('per month Consensus'!$CE196,'annual Consensus'!$B$4:$B$210,0),MATCH('per month Consensus'!DM$4,'annual Consensus'!$C$3:$AE$3,0))),"",INDEX('annual Consensus'!$C$4:$AE$210,MATCH('per month Consensus'!$CE196,'annual Consensus'!$B$4:$B$210,0),MATCH('per month Consensus'!DM$4,'annual Consensus'!$C$3:$AE$3,0)))</f>
        <v>0</v>
      </c>
      <c r="DN196" s="18">
        <f>IF(ISNA(INDEX('annual Consensus'!$C$4:$AE$210,MATCH('per month Consensus'!$CE196,'annual Consensus'!$B$4:$B$210,0),MATCH('per month Consensus'!DN$4,'annual Consensus'!$C$3:$AE$3,0))),"",INDEX('annual Consensus'!$C$4:$AE$210,MATCH('per month Consensus'!$CE196,'annual Consensus'!$B$4:$B$210,0),MATCH('per month Consensus'!DN$4,'annual Consensus'!$C$3:$AE$3,0)))</f>
        <v>0</v>
      </c>
      <c r="DO196" s="18">
        <f>IF(ISNA(INDEX('annual Consensus'!$C$4:$AE$210,MATCH('per month Consensus'!$CE196,'annual Consensus'!$B$4:$B$210,0),MATCH('per month Consensus'!DO$4,'annual Consensus'!$C$3:$AE$3,0))),"",INDEX('annual Consensus'!$C$4:$AE$210,MATCH('per month Consensus'!$CE196,'annual Consensus'!$B$4:$B$210,0),MATCH('per month Consensus'!DO$4,'annual Consensus'!$C$3:$AE$3,0)))</f>
        <v>0</v>
      </c>
      <c r="DR196" s="18">
        <f t="shared" si="70"/>
        <v>0.69725789871553634</v>
      </c>
      <c r="DS196" s="18" t="str">
        <f t="shared" si="71"/>
        <v/>
      </c>
      <c r="DT196" s="18" t="str">
        <f t="shared" si="72"/>
        <v/>
      </c>
      <c r="DU196" s="18" t="str">
        <f t="shared" si="73"/>
        <v/>
      </c>
      <c r="DV196" s="18" t="str">
        <f t="shared" si="74"/>
        <v/>
      </c>
      <c r="DW196" s="18" t="str">
        <f t="shared" si="75"/>
        <v/>
      </c>
      <c r="DX196" s="18" t="str">
        <f t="shared" si="76"/>
        <v/>
      </c>
      <c r="DY196" s="18">
        <f t="shared" si="77"/>
        <v>1.1786158716722708</v>
      </c>
      <c r="DZ196" s="18" t="str">
        <f t="shared" si="78"/>
        <v/>
      </c>
      <c r="EA196" s="18" t="str">
        <f t="shared" si="79"/>
        <v/>
      </c>
      <c r="EB196" s="18" t="str">
        <f t="shared" si="80"/>
        <v/>
      </c>
      <c r="EC196" s="18" t="str">
        <f t="shared" si="81"/>
        <v/>
      </c>
      <c r="ED196" s="18" t="str">
        <f t="shared" si="82"/>
        <v/>
      </c>
      <c r="EE196" s="18" t="str">
        <f t="shared" si="83"/>
        <v/>
      </c>
      <c r="EF196" s="18" t="str">
        <f t="shared" si="84"/>
        <v/>
      </c>
      <c r="EG196" s="18" t="str">
        <f t="shared" si="85"/>
        <v/>
      </c>
      <c r="EH196" s="18" t="str">
        <f t="shared" si="86"/>
        <v/>
      </c>
      <c r="EI196" s="18" t="str">
        <f t="shared" si="87"/>
        <v/>
      </c>
      <c r="EJ196" s="18" t="str">
        <f t="shared" si="88"/>
        <v/>
      </c>
      <c r="EK196" s="18" t="str">
        <f t="shared" si="89"/>
        <v/>
      </c>
      <c r="EL196" s="18" t="str">
        <f t="shared" si="90"/>
        <v/>
      </c>
      <c r="EM196" s="18" t="str">
        <f t="shared" si="91"/>
        <v/>
      </c>
      <c r="EN196" s="18" t="str">
        <f t="shared" si="92"/>
        <v/>
      </c>
      <c r="EO196" s="18" t="str">
        <f t="shared" si="93"/>
        <v/>
      </c>
      <c r="EP196" s="18" t="str">
        <f t="shared" si="94"/>
        <v/>
      </c>
      <c r="EQ196" s="18" t="str">
        <f t="shared" si="95"/>
        <v/>
      </c>
      <c r="ER196" s="18" t="str">
        <f t="shared" si="96"/>
        <v/>
      </c>
      <c r="ES196" s="18" t="str">
        <f t="shared" si="97"/>
        <v/>
      </c>
      <c r="ET196" s="18" t="str">
        <f t="shared" si="98"/>
        <v/>
      </c>
      <c r="EV196" s="86">
        <v>41791</v>
      </c>
      <c r="EW196" s="57" t="str">
        <f>IF(ISNA(VLOOKUP('per month Consensus'!$EV196,'5y averages Consensus'!$AG$9:$AK$36,'per month Consensus'!EW$2,FALSE)),"",VLOOKUP('per month Consensus'!$EV196,'5y averages Consensus'!$AG$9:$AK$36,'per month Consensus'!EW$2,FALSE))</f>
        <v/>
      </c>
      <c r="EX196" s="58" t="str">
        <f>IF(ISNA(VLOOKUP('per month Consensus'!$EV196,'5y averages Consensus'!$AG$9:$AK$36,'per month Consensus'!EX$2,FALSE)),"",VLOOKUP('per month Consensus'!$EV196,'5y averages Consensus'!$AG$9:$AK$36,'per month Consensus'!EX$2,FALSE))</f>
        <v/>
      </c>
      <c r="EY196" s="58" t="str">
        <f>IF(ISNA(VLOOKUP('per month Consensus'!$EV196,'5y averages Consensus'!$AG$9:$AK$36,'per month Consensus'!EY$2,FALSE)),"",VLOOKUP('per month Consensus'!$EV196,'5y averages Consensus'!$AG$9:$AK$36,'per month Consensus'!EY$2,FALSE))</f>
        <v/>
      </c>
      <c r="EZ196" s="59" t="str">
        <f>IF(ISNA(VLOOKUP('per month Consensus'!$EV196,'5y averages Consensus'!$AG$9:$AK$36,'per month Consensus'!EZ$2,FALSE)),"",VLOOKUP('per month Consensus'!$EV196,'5y averages Consensus'!$AG$9:$AK$36,'per month Consensus'!EZ$2,FALSE))</f>
        <v/>
      </c>
      <c r="FB196" s="53" t="str">
        <f t="shared" si="99"/>
        <v/>
      </c>
      <c r="FC196" s="53" t="str">
        <f t="shared" si="100"/>
        <v/>
      </c>
      <c r="FD196" s="53" t="str">
        <f t="shared" si="101"/>
        <v/>
      </c>
      <c r="FE196" s="53" t="str">
        <f t="shared" si="102"/>
        <v/>
      </c>
    </row>
    <row r="197" spans="2:161" x14ac:dyDescent="0.25">
      <c r="C197" s="31" t="s">
        <v>309</v>
      </c>
      <c r="D197" s="31">
        <v>2</v>
      </c>
      <c r="E197" s="5"/>
      <c r="F197" s="5"/>
      <c r="G197" s="5"/>
      <c r="H197" s="5"/>
      <c r="I197" s="5"/>
      <c r="J197" s="29"/>
      <c r="K197" s="5"/>
      <c r="L197" s="5"/>
      <c r="M197" s="5"/>
      <c r="N197" s="5"/>
      <c r="CE197" s="14">
        <v>41821</v>
      </c>
      <c r="CF197" s="18" t="str">
        <f>IF(ISNA(VLOOKUP($CE197,'quarters Consensus'!$FV$9:$GC$60,'per month Consensus'!J$1,FALSE)),"",VLOOKUP($CE197,'quarters Consensus'!$FV$9:$GC$60,'per month Consensus'!J$1,FALSE))</f>
        <v/>
      </c>
      <c r="CG197" s="18" t="str">
        <f>IF(ISNA(VLOOKUP($CE197,'quarters Consensus'!$FV$9:$GC$60,'per month Consensus'!K$1,FALSE)),"",VLOOKUP($CE197,'quarters Consensus'!$FV$9:$GC$60,'per month Consensus'!K$1,FALSE))</f>
        <v/>
      </c>
      <c r="CH197" s="18" t="str">
        <f>IF(ISNA(VLOOKUP($CE197,'quarters Consensus'!$FV$9:$GC$60,'per month Consensus'!L$1,FALSE)),"",VLOOKUP($CE197,'quarters Consensus'!$FV$9:$GC$60,'per month Consensus'!L$1,FALSE))</f>
        <v/>
      </c>
      <c r="CI197" s="18" t="str">
        <f>IF(ISNA(VLOOKUP($CE197,'quarters Consensus'!$FV$9:$GC$60,'per month Consensus'!M$1,FALSE)),"",VLOOKUP($CE197,'quarters Consensus'!$FV$9:$GC$60,'per month Consensus'!M$1,FALSE))</f>
        <v/>
      </c>
      <c r="CJ197" s="18" t="str">
        <f>IF(ISNA(VLOOKUP($CE197,'quarters Consensus'!$FV$9:$GC$60,'per month Consensus'!N$1,FALSE)),"",VLOOKUP($CE197,'quarters Consensus'!$FV$9:$GC$60,'per month Consensus'!N$1,FALSE))</f>
        <v/>
      </c>
      <c r="CK197" s="18" t="str">
        <f>IF(ISNA(VLOOKUP($CE197,'quarters Consensus'!$FV$9:$GC$60,'per month Consensus'!O$1,FALSE)),"",VLOOKUP($CE197,'quarters Consensus'!$FV$9:$GC$60,'per month Consensus'!O$1,FALSE))</f>
        <v/>
      </c>
      <c r="CL197" s="18" t="str">
        <f>IF(ISNA(VLOOKUP($CE197,'quarters Consensus'!$FV$9:$GC$60,'per month Consensus'!P$1,FALSE)),"",VLOOKUP($CE197,'quarters Consensus'!$FV$9:$GC$60,'per month Consensus'!P$1,FALSE))</f>
        <v/>
      </c>
      <c r="CM197" s="18">
        <f>IF(ISNA(INDEX('annual Consensus'!$C$4:$AE$210,MATCH('per month Consensus'!$CE197,'annual Consensus'!$B$4:$B$210,0),MATCH('per month Consensus'!CM$4,'annual Consensus'!$C$3:$AE$3,0))),"",INDEX('annual Consensus'!$C$4:$AE$210,MATCH('per month Consensus'!$CE197,'annual Consensus'!$B$4:$B$210,0),MATCH('per month Consensus'!CM$4,'annual Consensus'!$C$3:$AE$3,0)))</f>
        <v>0.65067714150924749</v>
      </c>
      <c r="CN197" s="18">
        <f>IF(ISNA(INDEX('annual Consensus'!$C$4:$AE$210,MATCH('per month Consensus'!$CE197,'annual Consensus'!$B$4:$B$210,0),MATCH('per month Consensus'!CN$4,'annual Consensus'!$C$3:$AE$3,0))),"",INDEX('annual Consensus'!$C$4:$AE$210,MATCH('per month Consensus'!$CE197,'annual Consensus'!$B$4:$B$210,0),MATCH('per month Consensus'!CN$4,'annual Consensus'!$C$3:$AE$3,0)))</f>
        <v>0</v>
      </c>
      <c r="CO197" s="18">
        <f>IF(ISNA(INDEX('annual Consensus'!$C$4:$AE$210,MATCH('per month Consensus'!$CE197,'annual Consensus'!$B$4:$B$210,0),MATCH('per month Consensus'!CO$4,'annual Consensus'!$C$3:$AE$3,0))),"",INDEX('annual Consensus'!$C$4:$AE$210,MATCH('per month Consensus'!$CE197,'annual Consensus'!$B$4:$B$210,0),MATCH('per month Consensus'!CO$4,'annual Consensus'!$C$3:$AE$3,0)))</f>
        <v>0</v>
      </c>
      <c r="CP197" s="18">
        <f>IF(ISNA(INDEX('annual Consensus'!$C$4:$AE$210,MATCH('per month Consensus'!$CE197,'annual Consensus'!$B$4:$B$210,0),MATCH('per month Consensus'!CP$4,'annual Consensus'!$C$3:$AE$3,0))),"",INDEX('annual Consensus'!$C$4:$AE$210,MATCH('per month Consensus'!$CE197,'annual Consensus'!$B$4:$B$210,0),MATCH('per month Consensus'!CP$4,'annual Consensus'!$C$3:$AE$3,0)))</f>
        <v>0</v>
      </c>
      <c r="CQ197" s="18">
        <f>IF(ISNA(INDEX('annual Consensus'!$C$4:$AE$210,MATCH('per month Consensus'!$CE197,'annual Consensus'!$B$4:$B$210,0),MATCH('per month Consensus'!CQ$4,'annual Consensus'!$C$3:$AE$3,0))),"",INDEX('annual Consensus'!$C$4:$AE$210,MATCH('per month Consensus'!$CE197,'annual Consensus'!$B$4:$B$210,0),MATCH('per month Consensus'!CQ$4,'annual Consensus'!$C$3:$AE$3,0)))</f>
        <v>0</v>
      </c>
      <c r="CR197" s="18">
        <f>IF(ISNA(INDEX('annual Consensus'!$C$4:$AE$210,MATCH('per month Consensus'!$CE197,'annual Consensus'!$B$4:$B$210,0),MATCH('per month Consensus'!CR$4,'annual Consensus'!$C$3:$AE$3,0))),"",INDEX('annual Consensus'!$C$4:$AE$210,MATCH('per month Consensus'!$CE197,'annual Consensus'!$B$4:$B$210,0),MATCH('per month Consensus'!CR$4,'annual Consensus'!$C$3:$AE$3,0)))</f>
        <v>0</v>
      </c>
      <c r="CS197" s="18">
        <f>IF(ISNA(INDEX('annual Consensus'!$C$4:$AE$210,MATCH('per month Consensus'!$CE197,'annual Consensus'!$B$4:$B$210,0),MATCH('per month Consensus'!CS$4,'annual Consensus'!$C$3:$AE$3,0))),"",INDEX('annual Consensus'!$C$4:$AE$210,MATCH('per month Consensus'!$CE197,'annual Consensus'!$B$4:$B$210,0),MATCH('per month Consensus'!CS$4,'annual Consensus'!$C$3:$AE$3,0)))</f>
        <v>1.1564857971799529</v>
      </c>
      <c r="CT197" s="18">
        <f>IF(ISNA(INDEX('annual Consensus'!$C$4:$AE$210,MATCH('per month Consensus'!$CE197,'annual Consensus'!$B$4:$B$210,0),MATCH('per month Consensus'!CT$4,'annual Consensus'!$C$3:$AE$3,0))),"",INDEX('annual Consensus'!$C$4:$AE$210,MATCH('per month Consensus'!$CE197,'annual Consensus'!$B$4:$B$210,0),MATCH('per month Consensus'!CT$4,'annual Consensus'!$C$3:$AE$3,0)))</f>
        <v>0</v>
      </c>
      <c r="CU197" s="18">
        <f>IF(ISNA(INDEX('annual Consensus'!$C$4:$AE$210,MATCH('per month Consensus'!$CE197,'annual Consensus'!$B$4:$B$210,0),MATCH('per month Consensus'!CU$4,'annual Consensus'!$C$3:$AE$3,0))),"",INDEX('annual Consensus'!$C$4:$AE$210,MATCH('per month Consensus'!$CE197,'annual Consensus'!$B$4:$B$210,0),MATCH('per month Consensus'!CU$4,'annual Consensus'!$C$3:$AE$3,0)))</f>
        <v>0</v>
      </c>
      <c r="CV197" s="18">
        <f>IF(ISNA(INDEX('annual Consensus'!$C$4:$AE$210,MATCH('per month Consensus'!$CE197,'annual Consensus'!$B$4:$B$210,0),MATCH('per month Consensus'!CV$4,'annual Consensus'!$C$3:$AE$3,0))),"",INDEX('annual Consensus'!$C$4:$AE$210,MATCH('per month Consensus'!$CE197,'annual Consensus'!$B$4:$B$210,0),MATCH('per month Consensus'!CV$4,'annual Consensus'!$C$3:$AE$3,0)))</f>
        <v>0</v>
      </c>
      <c r="CW197" s="18">
        <f>IF(ISNA(INDEX('annual Consensus'!$C$4:$AE$210,MATCH('per month Consensus'!$CE197,'annual Consensus'!$B$4:$B$210,0),MATCH('per month Consensus'!CW$4,'annual Consensus'!$C$3:$AE$3,0))),"",INDEX('annual Consensus'!$C$4:$AE$210,MATCH('per month Consensus'!$CE197,'annual Consensus'!$B$4:$B$210,0),MATCH('per month Consensus'!CW$4,'annual Consensus'!$C$3:$AE$3,0)))</f>
        <v>0</v>
      </c>
      <c r="CX197" s="18">
        <f>IF(ISNA(INDEX('annual Consensus'!$C$4:$AE$210,MATCH('per month Consensus'!$CE197,'annual Consensus'!$B$4:$B$210,0),MATCH('per month Consensus'!CX$4,'annual Consensus'!$C$3:$AE$3,0))),"",INDEX('annual Consensus'!$C$4:$AE$210,MATCH('per month Consensus'!$CE197,'annual Consensus'!$B$4:$B$210,0),MATCH('per month Consensus'!CX$4,'annual Consensus'!$C$3:$AE$3,0)))</f>
        <v>0</v>
      </c>
      <c r="CY197" s="18">
        <f>IF(ISNA(INDEX('annual Consensus'!$C$4:$AE$210,MATCH('per month Consensus'!$CE197,'annual Consensus'!$B$4:$B$210,0),MATCH('per month Consensus'!CY$4,'annual Consensus'!$C$3:$AE$3,0))),"",INDEX('annual Consensus'!$C$4:$AE$210,MATCH('per month Consensus'!$CE197,'annual Consensus'!$B$4:$B$210,0),MATCH('per month Consensus'!CY$4,'annual Consensus'!$C$3:$AE$3,0)))</f>
        <v>0</v>
      </c>
      <c r="CZ197" s="18">
        <f>IF(ISNA(INDEX('annual Consensus'!$C$4:$AE$210,MATCH('per month Consensus'!$CE197,'annual Consensus'!$B$4:$B$210,0),MATCH('per month Consensus'!CZ$4,'annual Consensus'!$C$3:$AE$3,0))),"",INDEX('annual Consensus'!$C$4:$AE$210,MATCH('per month Consensus'!$CE197,'annual Consensus'!$B$4:$B$210,0),MATCH('per month Consensus'!CZ$4,'annual Consensus'!$C$3:$AE$3,0)))</f>
        <v>0</v>
      </c>
      <c r="DA197" s="18">
        <f>IF(ISNA(INDEX('annual Consensus'!$C$4:$AE$210,MATCH('per month Consensus'!$CE197,'annual Consensus'!$B$4:$B$210,0),MATCH('per month Consensus'!DA$4,'annual Consensus'!$C$3:$AE$3,0))),"",INDEX('annual Consensus'!$C$4:$AE$210,MATCH('per month Consensus'!$CE197,'annual Consensus'!$B$4:$B$210,0),MATCH('per month Consensus'!DA$4,'annual Consensus'!$C$3:$AE$3,0)))</f>
        <v>1.4274744578903631</v>
      </c>
      <c r="DB197" s="18">
        <f>IF(ISNA(INDEX('annual Consensus'!$C$4:$AE$210,MATCH('per month Consensus'!$CE197,'annual Consensus'!$B$4:$B$210,0),MATCH('per month Consensus'!DB$4,'annual Consensus'!$C$3:$AE$3,0))),"",INDEX('annual Consensus'!$C$4:$AE$210,MATCH('per month Consensus'!$CE197,'annual Consensus'!$B$4:$B$210,0),MATCH('per month Consensus'!DB$4,'annual Consensus'!$C$3:$AE$3,0)))</f>
        <v>0</v>
      </c>
      <c r="DC197" s="18">
        <f>IF(ISNA(INDEX('annual Consensus'!$C$4:$AE$210,MATCH('per month Consensus'!$CE197,'annual Consensus'!$B$4:$B$210,0),MATCH('per month Consensus'!DC$4,'annual Consensus'!$C$3:$AE$3,0))),"",INDEX('annual Consensus'!$C$4:$AE$210,MATCH('per month Consensus'!$CE197,'annual Consensus'!$B$4:$B$210,0),MATCH('per month Consensus'!DC$4,'annual Consensus'!$C$3:$AE$3,0)))</f>
        <v>0</v>
      </c>
      <c r="DD197" s="18">
        <f>IF(ISNA(INDEX('annual Consensus'!$C$4:$AE$210,MATCH('per month Consensus'!$CE197,'annual Consensus'!$B$4:$B$210,0),MATCH('per month Consensus'!DD$4,'annual Consensus'!$C$3:$AE$3,0))),"",INDEX('annual Consensus'!$C$4:$AE$210,MATCH('per month Consensus'!$CE197,'annual Consensus'!$B$4:$B$210,0),MATCH('per month Consensus'!DD$4,'annual Consensus'!$C$3:$AE$3,0)))</f>
        <v>0</v>
      </c>
      <c r="DE197" s="18">
        <f>IF(ISNA(INDEX('annual Consensus'!$C$4:$AE$210,MATCH('per month Consensus'!$CE197,'annual Consensus'!$B$4:$B$210,0),MATCH('per month Consensus'!DE$4,'annual Consensus'!$C$3:$AE$3,0))),"",INDEX('annual Consensus'!$C$4:$AE$210,MATCH('per month Consensus'!$CE197,'annual Consensus'!$B$4:$B$210,0),MATCH('per month Consensus'!DE$4,'annual Consensus'!$C$3:$AE$3,0)))</f>
        <v>1.5841743246215889</v>
      </c>
      <c r="DF197" s="18">
        <f>IF(ISNA(INDEX('annual Consensus'!$C$4:$AE$210,MATCH('per month Consensus'!$CE197,'annual Consensus'!$B$4:$B$210,0),MATCH('per month Consensus'!DF$4,'annual Consensus'!$C$3:$AE$3,0))),"",INDEX('annual Consensus'!$C$4:$AE$210,MATCH('per month Consensus'!$CE197,'annual Consensus'!$B$4:$B$210,0),MATCH('per month Consensus'!DF$4,'annual Consensus'!$C$3:$AE$3,0)))</f>
        <v>0</v>
      </c>
      <c r="DG197" s="18">
        <f>IF(ISNA(INDEX('annual Consensus'!$C$4:$AE$210,MATCH('per month Consensus'!$CE197,'annual Consensus'!$B$4:$B$210,0),MATCH('per month Consensus'!DG$4,'annual Consensus'!$C$3:$AE$3,0))),"",INDEX('annual Consensus'!$C$4:$AE$210,MATCH('per month Consensus'!$CE197,'annual Consensus'!$B$4:$B$210,0),MATCH('per month Consensus'!DG$4,'annual Consensus'!$C$3:$AE$3,0)))</f>
        <v>0</v>
      </c>
      <c r="DH197" s="18">
        <f>IF(ISNA(INDEX('annual Consensus'!$C$4:$AE$210,MATCH('per month Consensus'!$CE197,'annual Consensus'!$B$4:$B$210,0),MATCH('per month Consensus'!DH$4,'annual Consensus'!$C$3:$AE$3,0))),"",INDEX('annual Consensus'!$C$4:$AE$210,MATCH('per month Consensus'!$CE197,'annual Consensus'!$B$4:$B$210,0),MATCH('per month Consensus'!DH$4,'annual Consensus'!$C$3:$AE$3,0)))</f>
        <v>0</v>
      </c>
      <c r="DI197" s="18">
        <f>IF(ISNA(INDEX('annual Consensus'!$C$4:$AE$210,MATCH('per month Consensus'!$CE197,'annual Consensus'!$B$4:$B$210,0),MATCH('per month Consensus'!DI$4,'annual Consensus'!$C$3:$AE$3,0))),"",INDEX('annual Consensus'!$C$4:$AE$210,MATCH('per month Consensus'!$CE197,'annual Consensus'!$B$4:$B$210,0),MATCH('per month Consensus'!DI$4,'annual Consensus'!$C$3:$AE$3,0)))</f>
        <v>1.690593808446027</v>
      </c>
      <c r="DJ197" s="18">
        <f>IF(ISNA(INDEX('annual Consensus'!$C$4:$AE$210,MATCH('per month Consensus'!$CE197,'annual Consensus'!$B$4:$B$210,0),MATCH('per month Consensus'!DJ$4,'annual Consensus'!$C$3:$AE$3,0))),"",INDEX('annual Consensus'!$C$4:$AE$210,MATCH('per month Consensus'!$CE197,'annual Consensus'!$B$4:$B$210,0),MATCH('per month Consensus'!DJ$4,'annual Consensus'!$C$3:$AE$3,0)))</f>
        <v>0</v>
      </c>
      <c r="DK197" s="18">
        <f>IF(ISNA(INDEX('annual Consensus'!$C$4:$AE$210,MATCH('per month Consensus'!$CE197,'annual Consensus'!$B$4:$B$210,0),MATCH('per month Consensus'!DK$4,'annual Consensus'!$C$3:$AE$3,0))),"",INDEX('annual Consensus'!$C$4:$AE$210,MATCH('per month Consensus'!$CE197,'annual Consensus'!$B$4:$B$210,0),MATCH('per month Consensus'!DK$4,'annual Consensus'!$C$3:$AE$3,0)))</f>
        <v>0</v>
      </c>
      <c r="DL197" s="18">
        <f>IF(ISNA(INDEX('annual Consensus'!$C$4:$AE$210,MATCH('per month Consensus'!$CE197,'annual Consensus'!$B$4:$B$210,0),MATCH('per month Consensus'!DL$4,'annual Consensus'!$C$3:$AE$3,0))),"",INDEX('annual Consensus'!$C$4:$AE$210,MATCH('per month Consensus'!$CE197,'annual Consensus'!$B$4:$B$210,0),MATCH('per month Consensus'!DL$4,'annual Consensus'!$C$3:$AE$3,0)))</f>
        <v>0</v>
      </c>
      <c r="DM197" s="18">
        <f>IF(ISNA(INDEX('annual Consensus'!$C$4:$AE$210,MATCH('per month Consensus'!$CE197,'annual Consensus'!$B$4:$B$210,0),MATCH('per month Consensus'!DM$4,'annual Consensus'!$C$3:$AE$3,0))),"",INDEX('annual Consensus'!$C$4:$AE$210,MATCH('per month Consensus'!$CE197,'annual Consensus'!$B$4:$B$210,0),MATCH('per month Consensus'!DM$4,'annual Consensus'!$C$3:$AE$3,0)))</f>
        <v>1.7507009401752871</v>
      </c>
      <c r="DN197" s="18">
        <f>IF(ISNA(INDEX('annual Consensus'!$C$4:$AE$210,MATCH('per month Consensus'!$CE197,'annual Consensus'!$B$4:$B$210,0),MATCH('per month Consensus'!DN$4,'annual Consensus'!$C$3:$AE$3,0))),"",INDEX('annual Consensus'!$C$4:$AE$210,MATCH('per month Consensus'!$CE197,'annual Consensus'!$B$4:$B$210,0),MATCH('per month Consensus'!DN$4,'annual Consensus'!$C$3:$AE$3,0)))</f>
        <v>0</v>
      </c>
      <c r="DO197" s="18">
        <f>IF(ISNA(INDEX('annual Consensus'!$C$4:$AE$210,MATCH('per month Consensus'!$CE197,'annual Consensus'!$B$4:$B$210,0),MATCH('per month Consensus'!DO$4,'annual Consensus'!$C$3:$AE$3,0))),"",INDEX('annual Consensus'!$C$4:$AE$210,MATCH('per month Consensus'!$CE197,'annual Consensus'!$B$4:$B$210,0),MATCH('per month Consensus'!DO$4,'annual Consensus'!$C$3:$AE$3,0)))</f>
        <v>0</v>
      </c>
      <c r="DR197" s="18">
        <f t="shared" si="70"/>
        <v>0.65067714150924749</v>
      </c>
      <c r="DS197" s="18" t="str">
        <f t="shared" si="71"/>
        <v/>
      </c>
      <c r="DT197" s="18" t="str">
        <f t="shared" si="72"/>
        <v/>
      </c>
      <c r="DU197" s="18" t="str">
        <f t="shared" si="73"/>
        <v/>
      </c>
      <c r="DV197" s="18" t="str">
        <f t="shared" si="74"/>
        <v/>
      </c>
      <c r="DW197" s="18" t="str">
        <f t="shared" si="75"/>
        <v/>
      </c>
      <c r="DX197" s="18">
        <f t="shared" si="76"/>
        <v>1.1564857971799529</v>
      </c>
      <c r="DY197" s="18" t="str">
        <f t="shared" si="77"/>
        <v/>
      </c>
      <c r="DZ197" s="18" t="str">
        <f t="shared" si="78"/>
        <v/>
      </c>
      <c r="EA197" s="18" t="str">
        <f t="shared" si="79"/>
        <v/>
      </c>
      <c r="EB197" s="18" t="str">
        <f t="shared" si="80"/>
        <v/>
      </c>
      <c r="EC197" s="18" t="str">
        <f t="shared" si="81"/>
        <v/>
      </c>
      <c r="ED197" s="18" t="str">
        <f t="shared" si="82"/>
        <v/>
      </c>
      <c r="EE197" s="18" t="str">
        <f t="shared" si="83"/>
        <v/>
      </c>
      <c r="EF197" s="18">
        <f t="shared" si="84"/>
        <v>1.4274744578903631</v>
      </c>
      <c r="EG197" s="18" t="str">
        <f t="shared" si="85"/>
        <v/>
      </c>
      <c r="EH197" s="18" t="str">
        <f t="shared" si="86"/>
        <v/>
      </c>
      <c r="EI197" s="18" t="str">
        <f t="shared" si="87"/>
        <v/>
      </c>
      <c r="EJ197" s="18">
        <f t="shared" si="88"/>
        <v>1.5841743246215889</v>
      </c>
      <c r="EK197" s="18" t="str">
        <f t="shared" si="89"/>
        <v/>
      </c>
      <c r="EL197" s="18" t="str">
        <f t="shared" si="90"/>
        <v/>
      </c>
      <c r="EM197" s="18" t="str">
        <f t="shared" si="91"/>
        <v/>
      </c>
      <c r="EN197" s="18">
        <f t="shared" si="92"/>
        <v>1.690593808446027</v>
      </c>
      <c r="EO197" s="18" t="str">
        <f t="shared" si="93"/>
        <v/>
      </c>
      <c r="EP197" s="18" t="str">
        <f t="shared" si="94"/>
        <v/>
      </c>
      <c r="EQ197" s="18" t="str">
        <f t="shared" si="95"/>
        <v/>
      </c>
      <c r="ER197" s="18">
        <f t="shared" si="96"/>
        <v>1.7507009401752871</v>
      </c>
      <c r="ES197" s="18" t="str">
        <f t="shared" si="97"/>
        <v/>
      </c>
      <c r="ET197" s="18" t="str">
        <f t="shared" si="98"/>
        <v/>
      </c>
      <c r="EV197" s="86">
        <v>41821</v>
      </c>
      <c r="EW197" s="57">
        <f>IF(ISNA(VLOOKUP('per month Consensus'!$EV197,'5y averages Consensus'!$AG$9:$AK$36,'per month Consensus'!EW$2,FALSE)),"",VLOOKUP('per month Consensus'!$EV197,'5y averages Consensus'!$AG$9:$AK$36,'per month Consensus'!EW$2,FALSE))</f>
        <v>0</v>
      </c>
      <c r="EX197" s="48">
        <f>IF(ISNA(VLOOKUP('per month Consensus'!$EV197,'5y averages Consensus'!$AG$9:$AK$36,'per month Consensus'!EX$2,FALSE)),"",VLOOKUP('per month Consensus'!$EV197,'5y averages Consensus'!$AG$9:$AK$36,'per month Consensus'!EX$2,FALSE))</f>
        <v>0</v>
      </c>
      <c r="EY197" s="48">
        <f>IF(ISNA(VLOOKUP('per month Consensus'!$EV197,'5y averages Consensus'!$AG$9:$AK$36,'per month Consensus'!EY$2,FALSE)),"",VLOOKUP('per month Consensus'!$EV197,'5y averages Consensus'!$AG$9:$AK$36,'per month Consensus'!EY$2,FALSE))</f>
        <v>1.8751221125323949</v>
      </c>
      <c r="EZ197" s="59">
        <f>IF(ISNA(VLOOKUP('per month Consensus'!$EV197,'5y averages Consensus'!$AG$9:$AK$36,'per month Consensus'!EZ$2,FALSE)),"",VLOOKUP('per month Consensus'!$EV197,'5y averages Consensus'!$AG$9:$AK$36,'per month Consensus'!EZ$2,FALSE))</f>
        <v>0</v>
      </c>
      <c r="FB197" s="53" t="str">
        <f t="shared" si="99"/>
        <v/>
      </c>
      <c r="FC197" s="53" t="str">
        <f t="shared" si="100"/>
        <v/>
      </c>
      <c r="FD197" s="18">
        <f t="shared" si="101"/>
        <v>1.8751221125323949</v>
      </c>
      <c r="FE197" s="53" t="str">
        <f t="shared" si="102"/>
        <v/>
      </c>
    </row>
    <row r="198" spans="2:161" x14ac:dyDescent="0.25">
      <c r="B198" s="22">
        <v>36100</v>
      </c>
      <c r="C198" s="18">
        <f>VLOOKUP($B198,'Data Consensus annual'!$BH$9:$BN$215,'per month Consensus'!C$1,FALSE)</f>
        <v>1.3</v>
      </c>
      <c r="D198" s="18">
        <f>VLOOKUP($B198,'Data Consensus annual'!$BH$9:$BN$215,'per month Consensus'!D$1,FALSE)</f>
        <v>1.4</v>
      </c>
      <c r="E198" s="18"/>
      <c r="F198" s="18"/>
      <c r="G198" s="18"/>
      <c r="H198" s="18"/>
      <c r="I198" s="5"/>
      <c r="J198" s="27"/>
      <c r="K198" s="5"/>
      <c r="L198" s="5"/>
      <c r="M198" s="5"/>
      <c r="N198" s="5"/>
      <c r="CE198" s="14">
        <v>41852</v>
      </c>
      <c r="CF198" s="18" t="str">
        <f>IF(ISNA(VLOOKUP($CE198,'quarters Consensus'!$FV$9:$GC$60,'per month Consensus'!J$1,FALSE)),"",VLOOKUP($CE198,'quarters Consensus'!$FV$9:$GC$60,'per month Consensus'!J$1,FALSE))</f>
        <v/>
      </c>
      <c r="CG198" s="18" t="str">
        <f>IF(ISNA(VLOOKUP($CE198,'quarters Consensus'!$FV$9:$GC$60,'per month Consensus'!K$1,FALSE)),"",VLOOKUP($CE198,'quarters Consensus'!$FV$9:$GC$60,'per month Consensus'!K$1,FALSE))</f>
        <v/>
      </c>
      <c r="CH198" s="18" t="str">
        <f>IF(ISNA(VLOOKUP($CE198,'quarters Consensus'!$FV$9:$GC$60,'per month Consensus'!L$1,FALSE)),"",VLOOKUP($CE198,'quarters Consensus'!$FV$9:$GC$60,'per month Consensus'!L$1,FALSE))</f>
        <v/>
      </c>
      <c r="CI198" s="18" t="str">
        <f>IF(ISNA(VLOOKUP($CE198,'quarters Consensus'!$FV$9:$GC$60,'per month Consensus'!M$1,FALSE)),"",VLOOKUP($CE198,'quarters Consensus'!$FV$9:$GC$60,'per month Consensus'!M$1,FALSE))</f>
        <v/>
      </c>
      <c r="CJ198" s="18" t="str">
        <f>IF(ISNA(VLOOKUP($CE198,'quarters Consensus'!$FV$9:$GC$60,'per month Consensus'!N$1,FALSE)),"",VLOOKUP($CE198,'quarters Consensus'!$FV$9:$GC$60,'per month Consensus'!N$1,FALSE))</f>
        <v/>
      </c>
      <c r="CK198" s="18" t="str">
        <f>IF(ISNA(VLOOKUP($CE198,'quarters Consensus'!$FV$9:$GC$60,'per month Consensus'!O$1,FALSE)),"",VLOOKUP($CE198,'quarters Consensus'!$FV$9:$GC$60,'per month Consensus'!O$1,FALSE))</f>
        <v/>
      </c>
      <c r="CL198" s="18" t="str">
        <f>IF(ISNA(VLOOKUP($CE198,'quarters Consensus'!$FV$9:$GC$60,'per month Consensus'!P$1,FALSE)),"",VLOOKUP($CE198,'quarters Consensus'!$FV$9:$GC$60,'per month Consensus'!P$1,FALSE))</f>
        <v/>
      </c>
      <c r="CM198" s="18">
        <f>IF(ISNA(INDEX('annual Consensus'!$C$4:$AE$210,MATCH('per month Consensus'!$CE198,'annual Consensus'!$B$4:$B$210,0),MATCH('per month Consensus'!CM$4,'annual Consensus'!$C$3:$AE$3,0))),"",INDEX('annual Consensus'!$C$4:$AE$210,MATCH('per month Consensus'!$CE198,'annual Consensus'!$B$4:$B$210,0),MATCH('per month Consensus'!CM$4,'annual Consensus'!$C$3:$AE$3,0)))</f>
        <v>0.64145240372420975</v>
      </c>
      <c r="CN198" s="18">
        <f>IF(ISNA(INDEX('annual Consensus'!$C$4:$AE$210,MATCH('per month Consensus'!$CE198,'annual Consensus'!$B$4:$B$210,0),MATCH('per month Consensus'!CN$4,'annual Consensus'!$C$3:$AE$3,0))),"",INDEX('annual Consensus'!$C$4:$AE$210,MATCH('per month Consensus'!$CE198,'annual Consensus'!$B$4:$B$210,0),MATCH('per month Consensus'!CN$4,'annual Consensus'!$C$3:$AE$3,0)))</f>
        <v>0</v>
      </c>
      <c r="CO198" s="18">
        <f>IF(ISNA(INDEX('annual Consensus'!$C$4:$AE$210,MATCH('per month Consensus'!$CE198,'annual Consensus'!$B$4:$B$210,0),MATCH('per month Consensus'!CO$4,'annual Consensus'!$C$3:$AE$3,0))),"",INDEX('annual Consensus'!$C$4:$AE$210,MATCH('per month Consensus'!$CE198,'annual Consensus'!$B$4:$B$210,0),MATCH('per month Consensus'!CO$4,'annual Consensus'!$C$3:$AE$3,0)))</f>
        <v>0</v>
      </c>
      <c r="CP198" s="18">
        <f>IF(ISNA(INDEX('annual Consensus'!$C$4:$AE$210,MATCH('per month Consensus'!$CE198,'annual Consensus'!$B$4:$B$210,0),MATCH('per month Consensus'!CP$4,'annual Consensus'!$C$3:$AE$3,0))),"",INDEX('annual Consensus'!$C$4:$AE$210,MATCH('per month Consensus'!$CE198,'annual Consensus'!$B$4:$B$210,0),MATCH('per month Consensus'!CP$4,'annual Consensus'!$C$3:$AE$3,0)))</f>
        <v>0</v>
      </c>
      <c r="CQ198" s="18">
        <f>IF(ISNA(INDEX('annual Consensus'!$C$4:$AE$210,MATCH('per month Consensus'!$CE198,'annual Consensus'!$B$4:$B$210,0),MATCH('per month Consensus'!CQ$4,'annual Consensus'!$C$3:$AE$3,0))),"",INDEX('annual Consensus'!$C$4:$AE$210,MATCH('per month Consensus'!$CE198,'annual Consensus'!$B$4:$B$210,0),MATCH('per month Consensus'!CQ$4,'annual Consensus'!$C$3:$AE$3,0)))</f>
        <v>0</v>
      </c>
      <c r="CR198" s="18">
        <f>IF(ISNA(INDEX('annual Consensus'!$C$4:$AE$210,MATCH('per month Consensus'!$CE198,'annual Consensus'!$B$4:$B$210,0),MATCH('per month Consensus'!CR$4,'annual Consensus'!$C$3:$AE$3,0))),"",INDEX('annual Consensus'!$C$4:$AE$210,MATCH('per month Consensus'!$CE198,'annual Consensus'!$B$4:$B$210,0),MATCH('per month Consensus'!CR$4,'annual Consensus'!$C$3:$AE$3,0)))</f>
        <v>1.1012746532854982</v>
      </c>
      <c r="CS198" s="18">
        <f>IF(ISNA(INDEX('annual Consensus'!$C$4:$AE$210,MATCH('per month Consensus'!$CE198,'annual Consensus'!$B$4:$B$210,0),MATCH('per month Consensus'!CS$4,'annual Consensus'!$C$3:$AE$3,0))),"",INDEX('annual Consensus'!$C$4:$AE$210,MATCH('per month Consensus'!$CE198,'annual Consensus'!$B$4:$B$210,0),MATCH('per month Consensus'!CS$4,'annual Consensus'!$C$3:$AE$3,0)))</f>
        <v>0</v>
      </c>
      <c r="CT198" s="18">
        <f>IF(ISNA(INDEX('annual Consensus'!$C$4:$AE$210,MATCH('per month Consensus'!$CE198,'annual Consensus'!$B$4:$B$210,0),MATCH('per month Consensus'!CT$4,'annual Consensus'!$C$3:$AE$3,0))),"",INDEX('annual Consensus'!$C$4:$AE$210,MATCH('per month Consensus'!$CE198,'annual Consensus'!$B$4:$B$210,0),MATCH('per month Consensus'!CT$4,'annual Consensus'!$C$3:$AE$3,0)))</f>
        <v>0</v>
      </c>
      <c r="CU198" s="18">
        <f>IF(ISNA(INDEX('annual Consensus'!$C$4:$AE$210,MATCH('per month Consensus'!$CE198,'annual Consensus'!$B$4:$B$210,0),MATCH('per month Consensus'!CU$4,'annual Consensus'!$C$3:$AE$3,0))),"",INDEX('annual Consensus'!$C$4:$AE$210,MATCH('per month Consensus'!$CE198,'annual Consensus'!$B$4:$B$210,0),MATCH('per month Consensus'!CU$4,'annual Consensus'!$C$3:$AE$3,0)))</f>
        <v>0</v>
      </c>
      <c r="CV198" s="18">
        <f>IF(ISNA(INDEX('annual Consensus'!$C$4:$AE$210,MATCH('per month Consensus'!$CE198,'annual Consensus'!$B$4:$B$210,0),MATCH('per month Consensus'!CV$4,'annual Consensus'!$C$3:$AE$3,0))),"",INDEX('annual Consensus'!$C$4:$AE$210,MATCH('per month Consensus'!$CE198,'annual Consensus'!$B$4:$B$210,0),MATCH('per month Consensus'!CV$4,'annual Consensus'!$C$3:$AE$3,0)))</f>
        <v>0</v>
      </c>
      <c r="CW198" s="18">
        <f>IF(ISNA(INDEX('annual Consensus'!$C$4:$AE$210,MATCH('per month Consensus'!$CE198,'annual Consensus'!$B$4:$B$210,0),MATCH('per month Consensus'!CW$4,'annual Consensus'!$C$3:$AE$3,0))),"",INDEX('annual Consensus'!$C$4:$AE$210,MATCH('per month Consensus'!$CE198,'annual Consensus'!$B$4:$B$210,0),MATCH('per month Consensus'!CW$4,'annual Consensus'!$C$3:$AE$3,0)))</f>
        <v>0</v>
      </c>
      <c r="CX198" s="18">
        <f>IF(ISNA(INDEX('annual Consensus'!$C$4:$AE$210,MATCH('per month Consensus'!$CE198,'annual Consensus'!$B$4:$B$210,0),MATCH('per month Consensus'!CX$4,'annual Consensus'!$C$3:$AE$3,0))),"",INDEX('annual Consensus'!$C$4:$AE$210,MATCH('per month Consensus'!$CE198,'annual Consensus'!$B$4:$B$210,0),MATCH('per month Consensus'!CX$4,'annual Consensus'!$C$3:$AE$3,0)))</f>
        <v>0</v>
      </c>
      <c r="CY198" s="18">
        <f>IF(ISNA(INDEX('annual Consensus'!$C$4:$AE$210,MATCH('per month Consensus'!$CE198,'annual Consensus'!$B$4:$B$210,0),MATCH('per month Consensus'!CY$4,'annual Consensus'!$C$3:$AE$3,0))),"",INDEX('annual Consensus'!$C$4:$AE$210,MATCH('per month Consensus'!$CE198,'annual Consensus'!$B$4:$B$210,0),MATCH('per month Consensus'!CY$4,'annual Consensus'!$C$3:$AE$3,0)))</f>
        <v>0</v>
      </c>
      <c r="CZ198" s="18">
        <f>IF(ISNA(INDEX('annual Consensus'!$C$4:$AE$210,MATCH('per month Consensus'!$CE198,'annual Consensus'!$B$4:$B$210,0),MATCH('per month Consensus'!CZ$4,'annual Consensus'!$C$3:$AE$3,0))),"",INDEX('annual Consensus'!$C$4:$AE$210,MATCH('per month Consensus'!$CE198,'annual Consensus'!$B$4:$B$210,0),MATCH('per month Consensus'!CZ$4,'annual Consensus'!$C$3:$AE$3,0)))</f>
        <v>0</v>
      </c>
      <c r="DA198" s="18">
        <f>IF(ISNA(INDEX('annual Consensus'!$C$4:$AE$210,MATCH('per month Consensus'!$CE198,'annual Consensus'!$B$4:$B$210,0),MATCH('per month Consensus'!DA$4,'annual Consensus'!$C$3:$AE$3,0))),"",INDEX('annual Consensus'!$C$4:$AE$210,MATCH('per month Consensus'!$CE198,'annual Consensus'!$B$4:$B$210,0),MATCH('per month Consensus'!DA$4,'annual Consensus'!$C$3:$AE$3,0)))</f>
        <v>0</v>
      </c>
      <c r="DB198" s="18">
        <f>IF(ISNA(INDEX('annual Consensus'!$C$4:$AE$210,MATCH('per month Consensus'!$CE198,'annual Consensus'!$B$4:$B$210,0),MATCH('per month Consensus'!DB$4,'annual Consensus'!$C$3:$AE$3,0))),"",INDEX('annual Consensus'!$C$4:$AE$210,MATCH('per month Consensus'!$CE198,'annual Consensus'!$B$4:$B$210,0),MATCH('per month Consensus'!DB$4,'annual Consensus'!$C$3:$AE$3,0)))</f>
        <v>0</v>
      </c>
      <c r="DC198" s="18">
        <f>IF(ISNA(INDEX('annual Consensus'!$C$4:$AE$210,MATCH('per month Consensus'!$CE198,'annual Consensus'!$B$4:$B$210,0),MATCH('per month Consensus'!DC$4,'annual Consensus'!$C$3:$AE$3,0))),"",INDEX('annual Consensus'!$C$4:$AE$210,MATCH('per month Consensus'!$CE198,'annual Consensus'!$B$4:$B$210,0),MATCH('per month Consensus'!DC$4,'annual Consensus'!$C$3:$AE$3,0)))</f>
        <v>0</v>
      </c>
      <c r="DD198" s="18">
        <f>IF(ISNA(INDEX('annual Consensus'!$C$4:$AE$210,MATCH('per month Consensus'!$CE198,'annual Consensus'!$B$4:$B$210,0),MATCH('per month Consensus'!DD$4,'annual Consensus'!$C$3:$AE$3,0))),"",INDEX('annual Consensus'!$C$4:$AE$210,MATCH('per month Consensus'!$CE198,'annual Consensus'!$B$4:$B$210,0),MATCH('per month Consensus'!DD$4,'annual Consensus'!$C$3:$AE$3,0)))</f>
        <v>0</v>
      </c>
      <c r="DE198" s="18">
        <f>IF(ISNA(INDEX('annual Consensus'!$C$4:$AE$210,MATCH('per month Consensus'!$CE198,'annual Consensus'!$B$4:$B$210,0),MATCH('per month Consensus'!DE$4,'annual Consensus'!$C$3:$AE$3,0))),"",INDEX('annual Consensus'!$C$4:$AE$210,MATCH('per month Consensus'!$CE198,'annual Consensus'!$B$4:$B$210,0),MATCH('per month Consensus'!DE$4,'annual Consensus'!$C$3:$AE$3,0)))</f>
        <v>0</v>
      </c>
      <c r="DF198" s="18">
        <f>IF(ISNA(INDEX('annual Consensus'!$C$4:$AE$210,MATCH('per month Consensus'!$CE198,'annual Consensus'!$B$4:$B$210,0),MATCH('per month Consensus'!DF$4,'annual Consensus'!$C$3:$AE$3,0))),"",INDEX('annual Consensus'!$C$4:$AE$210,MATCH('per month Consensus'!$CE198,'annual Consensus'!$B$4:$B$210,0),MATCH('per month Consensus'!DF$4,'annual Consensus'!$C$3:$AE$3,0)))</f>
        <v>0</v>
      </c>
      <c r="DG198" s="18">
        <f>IF(ISNA(INDEX('annual Consensus'!$C$4:$AE$210,MATCH('per month Consensus'!$CE198,'annual Consensus'!$B$4:$B$210,0),MATCH('per month Consensus'!DG$4,'annual Consensus'!$C$3:$AE$3,0))),"",INDEX('annual Consensus'!$C$4:$AE$210,MATCH('per month Consensus'!$CE198,'annual Consensus'!$B$4:$B$210,0),MATCH('per month Consensus'!DG$4,'annual Consensus'!$C$3:$AE$3,0)))</f>
        <v>0</v>
      </c>
      <c r="DH198" s="18">
        <f>IF(ISNA(INDEX('annual Consensus'!$C$4:$AE$210,MATCH('per month Consensus'!$CE198,'annual Consensus'!$B$4:$B$210,0),MATCH('per month Consensus'!DH$4,'annual Consensus'!$C$3:$AE$3,0))),"",INDEX('annual Consensus'!$C$4:$AE$210,MATCH('per month Consensus'!$CE198,'annual Consensus'!$B$4:$B$210,0),MATCH('per month Consensus'!DH$4,'annual Consensus'!$C$3:$AE$3,0)))</f>
        <v>0</v>
      </c>
      <c r="DI198" s="18">
        <f>IF(ISNA(INDEX('annual Consensus'!$C$4:$AE$210,MATCH('per month Consensus'!$CE198,'annual Consensus'!$B$4:$B$210,0),MATCH('per month Consensus'!DI$4,'annual Consensus'!$C$3:$AE$3,0))),"",INDEX('annual Consensus'!$C$4:$AE$210,MATCH('per month Consensus'!$CE198,'annual Consensus'!$B$4:$B$210,0),MATCH('per month Consensus'!DI$4,'annual Consensus'!$C$3:$AE$3,0)))</f>
        <v>0</v>
      </c>
      <c r="DJ198" s="18">
        <f>IF(ISNA(INDEX('annual Consensus'!$C$4:$AE$210,MATCH('per month Consensus'!$CE198,'annual Consensus'!$B$4:$B$210,0),MATCH('per month Consensus'!DJ$4,'annual Consensus'!$C$3:$AE$3,0))),"",INDEX('annual Consensus'!$C$4:$AE$210,MATCH('per month Consensus'!$CE198,'annual Consensus'!$B$4:$B$210,0),MATCH('per month Consensus'!DJ$4,'annual Consensus'!$C$3:$AE$3,0)))</f>
        <v>0</v>
      </c>
      <c r="DK198" s="18">
        <f>IF(ISNA(INDEX('annual Consensus'!$C$4:$AE$210,MATCH('per month Consensus'!$CE198,'annual Consensus'!$B$4:$B$210,0),MATCH('per month Consensus'!DK$4,'annual Consensus'!$C$3:$AE$3,0))),"",INDEX('annual Consensus'!$C$4:$AE$210,MATCH('per month Consensus'!$CE198,'annual Consensus'!$B$4:$B$210,0),MATCH('per month Consensus'!DK$4,'annual Consensus'!$C$3:$AE$3,0)))</f>
        <v>0</v>
      </c>
      <c r="DL198" s="18">
        <f>IF(ISNA(INDEX('annual Consensus'!$C$4:$AE$210,MATCH('per month Consensus'!$CE198,'annual Consensus'!$B$4:$B$210,0),MATCH('per month Consensus'!DL$4,'annual Consensus'!$C$3:$AE$3,0))),"",INDEX('annual Consensus'!$C$4:$AE$210,MATCH('per month Consensus'!$CE198,'annual Consensus'!$B$4:$B$210,0),MATCH('per month Consensus'!DL$4,'annual Consensus'!$C$3:$AE$3,0)))</f>
        <v>0</v>
      </c>
      <c r="DM198" s="18">
        <f>IF(ISNA(INDEX('annual Consensus'!$C$4:$AE$210,MATCH('per month Consensus'!$CE198,'annual Consensus'!$B$4:$B$210,0),MATCH('per month Consensus'!DM$4,'annual Consensus'!$C$3:$AE$3,0))),"",INDEX('annual Consensus'!$C$4:$AE$210,MATCH('per month Consensus'!$CE198,'annual Consensus'!$B$4:$B$210,0),MATCH('per month Consensus'!DM$4,'annual Consensus'!$C$3:$AE$3,0)))</f>
        <v>0</v>
      </c>
      <c r="DN198" s="18">
        <f>IF(ISNA(INDEX('annual Consensus'!$C$4:$AE$210,MATCH('per month Consensus'!$CE198,'annual Consensus'!$B$4:$B$210,0),MATCH('per month Consensus'!DN$4,'annual Consensus'!$C$3:$AE$3,0))),"",INDEX('annual Consensus'!$C$4:$AE$210,MATCH('per month Consensus'!$CE198,'annual Consensus'!$B$4:$B$210,0),MATCH('per month Consensus'!DN$4,'annual Consensus'!$C$3:$AE$3,0)))</f>
        <v>0</v>
      </c>
      <c r="DO198" s="18">
        <f>IF(ISNA(INDEX('annual Consensus'!$C$4:$AE$210,MATCH('per month Consensus'!$CE198,'annual Consensus'!$B$4:$B$210,0),MATCH('per month Consensus'!DO$4,'annual Consensus'!$C$3:$AE$3,0))),"",INDEX('annual Consensus'!$C$4:$AE$210,MATCH('per month Consensus'!$CE198,'annual Consensus'!$B$4:$B$210,0),MATCH('per month Consensus'!DO$4,'annual Consensus'!$C$3:$AE$3,0)))</f>
        <v>0</v>
      </c>
      <c r="DR198" s="18">
        <f t="shared" ref="DR198:DR211" si="104">IF(CM198=0,"",CM198)</f>
        <v>0.64145240372420975</v>
      </c>
      <c r="DS198" s="18" t="str">
        <f t="shared" ref="DS198:DS211" si="105">IF(CN198=0,"",CN198)</f>
        <v/>
      </c>
      <c r="DT198" s="18" t="str">
        <f t="shared" ref="DT198:DT211" si="106">IF(CO198=0,"",CO198)</f>
        <v/>
      </c>
      <c r="DU198" s="18" t="str">
        <f t="shared" ref="DU198:DU211" si="107">IF(CP198=0,"",CP198)</f>
        <v/>
      </c>
      <c r="DV198" s="18" t="str">
        <f t="shared" ref="DV198:DV211" si="108">IF(CQ198=0,"",CQ198)</f>
        <v/>
      </c>
      <c r="DW198" s="18">
        <f t="shared" ref="DW198:DW211" si="109">IF(CR198=0,"",CR198)</f>
        <v>1.1012746532854982</v>
      </c>
      <c r="DX198" s="18" t="str">
        <f t="shared" ref="DX198:DX211" si="110">IF(CS198=0,"",CS198)</f>
        <v/>
      </c>
      <c r="DY198" s="18" t="str">
        <f t="shared" ref="DY198:DY211" si="111">IF(CT198=0,"",CT198)</f>
        <v/>
      </c>
      <c r="DZ198" s="18" t="str">
        <f t="shared" ref="DZ198:DZ211" si="112">IF(CU198=0,"",CU198)</f>
        <v/>
      </c>
      <c r="EA198" s="18" t="str">
        <f t="shared" ref="EA198:EA211" si="113">IF(CV198=0,"",CV198)</f>
        <v/>
      </c>
      <c r="EB198" s="18" t="str">
        <f t="shared" ref="EB198:EB211" si="114">IF(CW198=0,"",CW198)</f>
        <v/>
      </c>
      <c r="EC198" s="18" t="str">
        <f t="shared" ref="EC198:EC211" si="115">IF(CX198=0,"",CX198)</f>
        <v/>
      </c>
      <c r="ED198" s="18" t="str">
        <f t="shared" ref="ED198:ED211" si="116">IF(CY198=0,"",CY198)</f>
        <v/>
      </c>
      <c r="EE198" s="18" t="str">
        <f t="shared" ref="EE198:EE211" si="117">IF(CZ198=0,"",CZ198)</f>
        <v/>
      </c>
      <c r="EF198" s="18" t="str">
        <f t="shared" ref="EF198:EF211" si="118">IF(DA198=0,"",DA198)</f>
        <v/>
      </c>
      <c r="EG198" s="18" t="str">
        <f t="shared" ref="EG198:EG211" si="119">IF(DB198=0,"",DB198)</f>
        <v/>
      </c>
      <c r="EH198" s="18" t="str">
        <f t="shared" ref="EH198:EH211" si="120">IF(DC198=0,"",DC198)</f>
        <v/>
      </c>
      <c r="EI198" s="18" t="str">
        <f t="shared" ref="EI198:EI211" si="121">IF(DD198=0,"",DD198)</f>
        <v/>
      </c>
      <c r="EJ198" s="18" t="str">
        <f t="shared" ref="EJ198:EJ211" si="122">IF(DE198=0,"",DE198)</f>
        <v/>
      </c>
      <c r="EK198" s="18" t="str">
        <f t="shared" ref="EK198:EK211" si="123">IF(DF198=0,"",DF198)</f>
        <v/>
      </c>
      <c r="EL198" s="18" t="str">
        <f t="shared" ref="EL198:EL211" si="124">IF(DG198=0,"",DG198)</f>
        <v/>
      </c>
      <c r="EM198" s="18" t="str">
        <f t="shared" ref="EM198:EM211" si="125">IF(DH198=0,"",DH198)</f>
        <v/>
      </c>
      <c r="EN198" s="18" t="str">
        <f t="shared" ref="EN198:EN211" si="126">IF(DI198=0,"",DI198)</f>
        <v/>
      </c>
      <c r="EO198" s="18" t="str">
        <f t="shared" ref="EO198:EO211" si="127">IF(DJ198=0,"",DJ198)</f>
        <v/>
      </c>
      <c r="EP198" s="18" t="str">
        <f t="shared" ref="EP198:EP211" si="128">IF(DK198=0,"",DK198)</f>
        <v/>
      </c>
      <c r="EQ198" s="18" t="str">
        <f t="shared" ref="EQ198:EQ211" si="129">IF(DL198=0,"",DL198)</f>
        <v/>
      </c>
      <c r="ER198" s="18" t="str">
        <f t="shared" ref="ER198:ER211" si="130">IF(DM198=0,"",DM198)</f>
        <v/>
      </c>
      <c r="ES198" s="18" t="str">
        <f t="shared" ref="ES198:ES211" si="131">IF(DN198=0,"",DN198)</f>
        <v/>
      </c>
      <c r="ET198" s="18" t="str">
        <f t="shared" ref="ET198:ET211" si="132">IF(DO198=0,"",DO198)</f>
        <v/>
      </c>
      <c r="EV198" s="86">
        <v>41852</v>
      </c>
      <c r="EW198" s="57" t="str">
        <f>IF(ISNA(VLOOKUP('per month Consensus'!$EV198,'5y averages Consensus'!$AG$9:$AK$36,'per month Consensus'!EW$2,FALSE)),"",VLOOKUP('per month Consensus'!$EV198,'5y averages Consensus'!$AG$9:$AK$36,'per month Consensus'!EW$2,FALSE))</f>
        <v/>
      </c>
      <c r="EX198" s="48" t="str">
        <f>IF(ISNA(VLOOKUP('per month Consensus'!$EV198,'5y averages Consensus'!$AG$9:$AK$36,'per month Consensus'!EX$2,FALSE)),"",VLOOKUP('per month Consensus'!$EV198,'5y averages Consensus'!$AG$9:$AK$36,'per month Consensus'!EX$2,FALSE))</f>
        <v/>
      </c>
      <c r="EY198" s="48" t="str">
        <f>IF(ISNA(VLOOKUP('per month Consensus'!$EV198,'5y averages Consensus'!$AG$9:$AK$36,'per month Consensus'!EY$2,FALSE)),"",VLOOKUP('per month Consensus'!$EV198,'5y averages Consensus'!$AG$9:$AK$36,'per month Consensus'!EY$2,FALSE))</f>
        <v/>
      </c>
      <c r="EZ198" s="59" t="str">
        <f>IF(ISNA(VLOOKUP('per month Consensus'!$EV198,'5y averages Consensus'!$AG$9:$AK$36,'per month Consensus'!EZ$2,FALSE)),"",VLOOKUP('per month Consensus'!$EV198,'5y averages Consensus'!$AG$9:$AK$36,'per month Consensus'!EZ$2,FALSE))</f>
        <v/>
      </c>
      <c r="FB198" s="53" t="str">
        <f t="shared" ref="FB198:FB211" si="133">IF(EW198=0,"",EW198)</f>
        <v/>
      </c>
      <c r="FC198" s="53" t="str">
        <f t="shared" ref="FC198:FC211" si="134">IF(EX198=0,"",EX198)</f>
        <v/>
      </c>
      <c r="FD198" s="53" t="str">
        <f t="shared" ref="FD198:FD211" si="135">IF(EY198=0,"",EY198)</f>
        <v/>
      </c>
      <c r="FE198" s="53" t="str">
        <f t="shared" ref="FE198:FE211" si="136">IF(EZ198=0,"",EZ198)</f>
        <v/>
      </c>
    </row>
    <row r="199" spans="2:161" x14ac:dyDescent="0.25">
      <c r="B199" s="22">
        <v>36465</v>
      </c>
      <c r="C199" s="18">
        <f>VLOOKUP($B199,'Data Consensus annual'!$BH$9:$BN$215,'per month Consensus'!C$1,FALSE)</f>
        <v>1.1000000000000001</v>
      </c>
      <c r="D199" s="18">
        <f>VLOOKUP($B199,'Data Consensus annual'!$BH$9:$BN$215,'per month Consensus'!D$1,FALSE)</f>
        <v>1.5</v>
      </c>
      <c r="E199" s="18" t="str">
        <f>VLOOKUP($B199,'Data Consensus annual'!$BH$9:$BN$215,'per month Consensus'!E$1)</f>
        <v/>
      </c>
      <c r="F199" s="18" t="str">
        <f>VLOOKUP($B199,'Data Consensus annual'!$BH$9:$BN$215,'per month Consensus'!F$1)</f>
        <v/>
      </c>
      <c r="G199" s="18" t="str">
        <f>VLOOKUP($B199,'Data Consensus annual'!$BH$9:$BN$215,'per month Consensus'!G$1)</f>
        <v/>
      </c>
      <c r="H199" s="18" t="str">
        <f>VLOOKUP($B199,'Data Consensus annual'!$BH$9:$BN$215,'per month Consensus'!H$1)</f>
        <v/>
      </c>
      <c r="I199" s="5"/>
      <c r="J199" s="27"/>
      <c r="K199" s="5"/>
      <c r="L199" s="5"/>
      <c r="M199" s="5"/>
      <c r="N199" s="5"/>
      <c r="CE199" s="14">
        <v>41883</v>
      </c>
      <c r="CF199" s="18">
        <f>IF(ISNA(VLOOKUP($CE199,'quarters Consensus'!$FV$9:$GC$60,'per month Consensus'!J$1,FALSE)),"",VLOOKUP($CE199,'quarters Consensus'!$FV$9:$GC$60,'per month Consensus'!J$1,FALSE))</f>
        <v>0.7</v>
      </c>
      <c r="CG199" s="18">
        <f>IF(ISNA(VLOOKUP($CE199,'quarters Consensus'!$FV$9:$GC$60,'per month Consensus'!K$1,FALSE)),"",VLOOKUP($CE199,'quarters Consensus'!$FV$9:$GC$60,'per month Consensus'!K$1,FALSE))</f>
        <v>0.8</v>
      </c>
      <c r="CH199" s="18">
        <f>IF(ISNA(VLOOKUP($CE199,'quarters Consensus'!$FV$9:$GC$60,'per month Consensus'!L$1,FALSE)),"",VLOOKUP($CE199,'quarters Consensus'!$FV$9:$GC$60,'per month Consensus'!L$1,FALSE))</f>
        <v>1.1000000000000001</v>
      </c>
      <c r="CI199" s="18">
        <f>IF(ISNA(VLOOKUP($CE199,'quarters Consensus'!$FV$9:$GC$60,'per month Consensus'!M$1,FALSE)),"",VLOOKUP($CE199,'quarters Consensus'!$FV$9:$GC$60,'per month Consensus'!M$1,FALSE))</f>
        <v>1.2</v>
      </c>
      <c r="CJ199" s="18">
        <f>IF(ISNA(VLOOKUP($CE199,'quarters Consensus'!$FV$9:$GC$60,'per month Consensus'!N$1,FALSE)),"",VLOOKUP($CE199,'quarters Consensus'!$FV$9:$GC$60,'per month Consensus'!N$1,FALSE))</f>
        <v>1.2</v>
      </c>
      <c r="CK199" s="18">
        <f>IF(ISNA(VLOOKUP($CE199,'quarters Consensus'!$FV$9:$GC$60,'per month Consensus'!O$1,FALSE)),"",VLOOKUP($CE199,'quarters Consensus'!$FV$9:$GC$60,'per month Consensus'!O$1,FALSE))</f>
        <v>1.3</v>
      </c>
      <c r="CL199" s="18">
        <f>IF(ISNA(VLOOKUP($CE199,'quarters Consensus'!$FV$9:$GC$60,'per month Consensus'!P$1,FALSE)),"",VLOOKUP($CE199,'quarters Consensus'!$FV$9:$GC$60,'per month Consensus'!P$1,FALSE))</f>
        <v>1.4</v>
      </c>
      <c r="CM199" s="18">
        <f>IF(ISNA(INDEX('annual Consensus'!$C$4:$AE$210,MATCH('per month Consensus'!$CE199,'annual Consensus'!$B$4:$B$210,0),MATCH('per month Consensus'!CM$4,'annual Consensus'!$C$3:$AE$3,0))),"",INDEX('annual Consensus'!$C$4:$AE$210,MATCH('per month Consensus'!$CE199,'annual Consensus'!$B$4:$B$210,0),MATCH('per month Consensus'!CM$4,'annual Consensus'!$C$3:$AE$3,0)))</f>
        <v>0.57371737972640025</v>
      </c>
      <c r="CN199" s="18">
        <f>IF(ISNA(INDEX('annual Consensus'!$C$4:$AE$210,MATCH('per month Consensus'!$CE199,'annual Consensus'!$B$4:$B$210,0),MATCH('per month Consensus'!CN$4,'annual Consensus'!$C$3:$AE$3,0))),"",INDEX('annual Consensus'!$C$4:$AE$210,MATCH('per month Consensus'!$CE199,'annual Consensus'!$B$4:$B$210,0),MATCH('per month Consensus'!CN$4,'annual Consensus'!$C$3:$AE$3,0)))</f>
        <v>0</v>
      </c>
      <c r="CO199" s="18">
        <f>IF(ISNA(INDEX('annual Consensus'!$C$4:$AE$210,MATCH('per month Consensus'!$CE199,'annual Consensus'!$B$4:$B$210,0),MATCH('per month Consensus'!CO$4,'annual Consensus'!$C$3:$AE$3,0))),"",INDEX('annual Consensus'!$C$4:$AE$210,MATCH('per month Consensus'!$CE199,'annual Consensus'!$B$4:$B$210,0),MATCH('per month Consensus'!CO$4,'annual Consensus'!$C$3:$AE$3,0)))</f>
        <v>0</v>
      </c>
      <c r="CP199" s="18">
        <f>IF(ISNA(INDEX('annual Consensus'!$C$4:$AE$210,MATCH('per month Consensus'!$CE199,'annual Consensus'!$B$4:$B$210,0),MATCH('per month Consensus'!CP$4,'annual Consensus'!$C$3:$AE$3,0))),"",INDEX('annual Consensus'!$C$4:$AE$210,MATCH('per month Consensus'!$CE199,'annual Consensus'!$B$4:$B$210,0),MATCH('per month Consensus'!CP$4,'annual Consensus'!$C$3:$AE$3,0)))</f>
        <v>0</v>
      </c>
      <c r="CQ199" s="18">
        <f>IF(ISNA(INDEX('annual Consensus'!$C$4:$AE$210,MATCH('per month Consensus'!$CE199,'annual Consensus'!$B$4:$B$210,0),MATCH('per month Consensus'!CQ$4,'annual Consensus'!$C$3:$AE$3,0))),"",INDEX('annual Consensus'!$C$4:$AE$210,MATCH('per month Consensus'!$CE199,'annual Consensus'!$B$4:$B$210,0),MATCH('per month Consensus'!CQ$4,'annual Consensus'!$C$3:$AE$3,0)))</f>
        <v>1.0697985550437212</v>
      </c>
      <c r="CR199" s="18">
        <f>IF(ISNA(INDEX('annual Consensus'!$C$4:$AE$210,MATCH('per month Consensus'!$CE199,'annual Consensus'!$B$4:$B$210,0),MATCH('per month Consensus'!CR$4,'annual Consensus'!$C$3:$AE$3,0))),"",INDEX('annual Consensus'!$C$4:$AE$210,MATCH('per month Consensus'!$CE199,'annual Consensus'!$B$4:$B$210,0),MATCH('per month Consensus'!CR$4,'annual Consensus'!$C$3:$AE$3,0)))</f>
        <v>0</v>
      </c>
      <c r="CS199" s="18">
        <f>IF(ISNA(INDEX('annual Consensus'!$C$4:$AE$210,MATCH('per month Consensus'!$CE199,'annual Consensus'!$B$4:$B$210,0),MATCH('per month Consensus'!CS$4,'annual Consensus'!$C$3:$AE$3,0))),"",INDEX('annual Consensus'!$C$4:$AE$210,MATCH('per month Consensus'!$CE199,'annual Consensus'!$B$4:$B$210,0),MATCH('per month Consensus'!CS$4,'annual Consensus'!$C$3:$AE$3,0)))</f>
        <v>0</v>
      </c>
      <c r="CT199" s="18">
        <f>IF(ISNA(INDEX('annual Consensus'!$C$4:$AE$210,MATCH('per month Consensus'!$CE199,'annual Consensus'!$B$4:$B$210,0),MATCH('per month Consensus'!CT$4,'annual Consensus'!$C$3:$AE$3,0))),"",INDEX('annual Consensus'!$C$4:$AE$210,MATCH('per month Consensus'!$CE199,'annual Consensus'!$B$4:$B$210,0),MATCH('per month Consensus'!CT$4,'annual Consensus'!$C$3:$AE$3,0)))</f>
        <v>0</v>
      </c>
      <c r="CU199" s="18">
        <f>IF(ISNA(INDEX('annual Consensus'!$C$4:$AE$210,MATCH('per month Consensus'!$CE199,'annual Consensus'!$B$4:$B$210,0),MATCH('per month Consensus'!CU$4,'annual Consensus'!$C$3:$AE$3,0))),"",INDEX('annual Consensus'!$C$4:$AE$210,MATCH('per month Consensus'!$CE199,'annual Consensus'!$B$4:$B$210,0),MATCH('per month Consensus'!CU$4,'annual Consensus'!$C$3:$AE$3,0)))</f>
        <v>0</v>
      </c>
      <c r="CV199" s="18">
        <f>IF(ISNA(INDEX('annual Consensus'!$C$4:$AE$210,MATCH('per month Consensus'!$CE199,'annual Consensus'!$B$4:$B$210,0),MATCH('per month Consensus'!CV$4,'annual Consensus'!$C$3:$AE$3,0))),"",INDEX('annual Consensus'!$C$4:$AE$210,MATCH('per month Consensus'!$CE199,'annual Consensus'!$B$4:$B$210,0),MATCH('per month Consensus'!CV$4,'annual Consensus'!$C$3:$AE$3,0)))</f>
        <v>0</v>
      </c>
      <c r="CW199" s="18">
        <f>IF(ISNA(INDEX('annual Consensus'!$C$4:$AE$210,MATCH('per month Consensus'!$CE199,'annual Consensus'!$B$4:$B$210,0),MATCH('per month Consensus'!CW$4,'annual Consensus'!$C$3:$AE$3,0))),"",INDEX('annual Consensus'!$C$4:$AE$210,MATCH('per month Consensus'!$CE199,'annual Consensus'!$B$4:$B$210,0),MATCH('per month Consensus'!CW$4,'annual Consensus'!$C$3:$AE$3,0)))</f>
        <v>0</v>
      </c>
      <c r="CX199" s="18">
        <f>IF(ISNA(INDEX('annual Consensus'!$C$4:$AE$210,MATCH('per month Consensus'!$CE199,'annual Consensus'!$B$4:$B$210,0),MATCH('per month Consensus'!CX$4,'annual Consensus'!$C$3:$AE$3,0))),"",INDEX('annual Consensus'!$C$4:$AE$210,MATCH('per month Consensus'!$CE199,'annual Consensus'!$B$4:$B$210,0),MATCH('per month Consensus'!CX$4,'annual Consensus'!$C$3:$AE$3,0)))</f>
        <v>0</v>
      </c>
      <c r="CY199" s="18">
        <f>IF(ISNA(INDEX('annual Consensus'!$C$4:$AE$210,MATCH('per month Consensus'!$CE199,'annual Consensus'!$B$4:$B$210,0),MATCH('per month Consensus'!CY$4,'annual Consensus'!$C$3:$AE$3,0))),"",INDEX('annual Consensus'!$C$4:$AE$210,MATCH('per month Consensus'!$CE199,'annual Consensus'!$B$4:$B$210,0),MATCH('per month Consensus'!CY$4,'annual Consensus'!$C$3:$AE$3,0)))</f>
        <v>0</v>
      </c>
      <c r="CZ199" s="18">
        <f>IF(ISNA(INDEX('annual Consensus'!$C$4:$AE$210,MATCH('per month Consensus'!$CE199,'annual Consensus'!$B$4:$B$210,0),MATCH('per month Consensus'!CZ$4,'annual Consensus'!$C$3:$AE$3,0))),"",INDEX('annual Consensus'!$C$4:$AE$210,MATCH('per month Consensus'!$CE199,'annual Consensus'!$B$4:$B$210,0),MATCH('per month Consensus'!CZ$4,'annual Consensus'!$C$3:$AE$3,0)))</f>
        <v>0</v>
      </c>
      <c r="DA199" s="18">
        <f>IF(ISNA(INDEX('annual Consensus'!$C$4:$AE$210,MATCH('per month Consensus'!$CE199,'annual Consensus'!$B$4:$B$210,0),MATCH('per month Consensus'!DA$4,'annual Consensus'!$C$3:$AE$3,0))),"",INDEX('annual Consensus'!$C$4:$AE$210,MATCH('per month Consensus'!$CE199,'annual Consensus'!$B$4:$B$210,0),MATCH('per month Consensus'!DA$4,'annual Consensus'!$C$3:$AE$3,0)))</f>
        <v>0</v>
      </c>
      <c r="DB199" s="18">
        <f>IF(ISNA(INDEX('annual Consensus'!$C$4:$AE$210,MATCH('per month Consensus'!$CE199,'annual Consensus'!$B$4:$B$210,0),MATCH('per month Consensus'!DB$4,'annual Consensus'!$C$3:$AE$3,0))),"",INDEX('annual Consensus'!$C$4:$AE$210,MATCH('per month Consensus'!$CE199,'annual Consensus'!$B$4:$B$210,0),MATCH('per month Consensus'!DB$4,'annual Consensus'!$C$3:$AE$3,0)))</f>
        <v>0</v>
      </c>
      <c r="DC199" s="18">
        <f>IF(ISNA(INDEX('annual Consensus'!$C$4:$AE$210,MATCH('per month Consensus'!$CE199,'annual Consensus'!$B$4:$B$210,0),MATCH('per month Consensus'!DC$4,'annual Consensus'!$C$3:$AE$3,0))),"",INDEX('annual Consensus'!$C$4:$AE$210,MATCH('per month Consensus'!$CE199,'annual Consensus'!$B$4:$B$210,0),MATCH('per month Consensus'!DC$4,'annual Consensus'!$C$3:$AE$3,0)))</f>
        <v>0</v>
      </c>
      <c r="DD199" s="18">
        <f>IF(ISNA(INDEX('annual Consensus'!$C$4:$AE$210,MATCH('per month Consensus'!$CE199,'annual Consensus'!$B$4:$B$210,0),MATCH('per month Consensus'!DD$4,'annual Consensus'!$C$3:$AE$3,0))),"",INDEX('annual Consensus'!$C$4:$AE$210,MATCH('per month Consensus'!$CE199,'annual Consensus'!$B$4:$B$210,0),MATCH('per month Consensus'!DD$4,'annual Consensus'!$C$3:$AE$3,0)))</f>
        <v>0</v>
      </c>
      <c r="DE199" s="18">
        <f>IF(ISNA(INDEX('annual Consensus'!$C$4:$AE$210,MATCH('per month Consensus'!$CE199,'annual Consensus'!$B$4:$B$210,0),MATCH('per month Consensus'!DE$4,'annual Consensus'!$C$3:$AE$3,0))),"",INDEX('annual Consensus'!$C$4:$AE$210,MATCH('per month Consensus'!$CE199,'annual Consensus'!$B$4:$B$210,0),MATCH('per month Consensus'!DE$4,'annual Consensus'!$C$3:$AE$3,0)))</f>
        <v>0</v>
      </c>
      <c r="DF199" s="18">
        <f>IF(ISNA(INDEX('annual Consensus'!$C$4:$AE$210,MATCH('per month Consensus'!$CE199,'annual Consensus'!$B$4:$B$210,0),MATCH('per month Consensus'!DF$4,'annual Consensus'!$C$3:$AE$3,0))),"",INDEX('annual Consensus'!$C$4:$AE$210,MATCH('per month Consensus'!$CE199,'annual Consensus'!$B$4:$B$210,0),MATCH('per month Consensus'!DF$4,'annual Consensus'!$C$3:$AE$3,0)))</f>
        <v>0</v>
      </c>
      <c r="DG199" s="18">
        <f>IF(ISNA(INDEX('annual Consensus'!$C$4:$AE$210,MATCH('per month Consensus'!$CE199,'annual Consensus'!$B$4:$B$210,0),MATCH('per month Consensus'!DG$4,'annual Consensus'!$C$3:$AE$3,0))),"",INDEX('annual Consensus'!$C$4:$AE$210,MATCH('per month Consensus'!$CE199,'annual Consensus'!$B$4:$B$210,0),MATCH('per month Consensus'!DG$4,'annual Consensus'!$C$3:$AE$3,0)))</f>
        <v>0</v>
      </c>
      <c r="DH199" s="18">
        <f>IF(ISNA(INDEX('annual Consensus'!$C$4:$AE$210,MATCH('per month Consensus'!$CE199,'annual Consensus'!$B$4:$B$210,0),MATCH('per month Consensus'!DH$4,'annual Consensus'!$C$3:$AE$3,0))),"",INDEX('annual Consensus'!$C$4:$AE$210,MATCH('per month Consensus'!$CE199,'annual Consensus'!$B$4:$B$210,0),MATCH('per month Consensus'!DH$4,'annual Consensus'!$C$3:$AE$3,0)))</f>
        <v>0</v>
      </c>
      <c r="DI199" s="18">
        <f>IF(ISNA(INDEX('annual Consensus'!$C$4:$AE$210,MATCH('per month Consensus'!$CE199,'annual Consensus'!$B$4:$B$210,0),MATCH('per month Consensus'!DI$4,'annual Consensus'!$C$3:$AE$3,0))),"",INDEX('annual Consensus'!$C$4:$AE$210,MATCH('per month Consensus'!$CE199,'annual Consensus'!$B$4:$B$210,0),MATCH('per month Consensus'!DI$4,'annual Consensus'!$C$3:$AE$3,0)))</f>
        <v>0</v>
      </c>
      <c r="DJ199" s="18">
        <f>IF(ISNA(INDEX('annual Consensus'!$C$4:$AE$210,MATCH('per month Consensus'!$CE199,'annual Consensus'!$B$4:$B$210,0),MATCH('per month Consensus'!DJ$4,'annual Consensus'!$C$3:$AE$3,0))),"",INDEX('annual Consensus'!$C$4:$AE$210,MATCH('per month Consensus'!$CE199,'annual Consensus'!$B$4:$B$210,0),MATCH('per month Consensus'!DJ$4,'annual Consensus'!$C$3:$AE$3,0)))</f>
        <v>0</v>
      </c>
      <c r="DK199" s="18">
        <f>IF(ISNA(INDEX('annual Consensus'!$C$4:$AE$210,MATCH('per month Consensus'!$CE199,'annual Consensus'!$B$4:$B$210,0),MATCH('per month Consensus'!DK$4,'annual Consensus'!$C$3:$AE$3,0))),"",INDEX('annual Consensus'!$C$4:$AE$210,MATCH('per month Consensus'!$CE199,'annual Consensus'!$B$4:$B$210,0),MATCH('per month Consensus'!DK$4,'annual Consensus'!$C$3:$AE$3,0)))</f>
        <v>0</v>
      </c>
      <c r="DL199" s="18">
        <f>IF(ISNA(INDEX('annual Consensus'!$C$4:$AE$210,MATCH('per month Consensus'!$CE199,'annual Consensus'!$B$4:$B$210,0),MATCH('per month Consensus'!DL$4,'annual Consensus'!$C$3:$AE$3,0))),"",INDEX('annual Consensus'!$C$4:$AE$210,MATCH('per month Consensus'!$CE199,'annual Consensus'!$B$4:$B$210,0),MATCH('per month Consensus'!DL$4,'annual Consensus'!$C$3:$AE$3,0)))</f>
        <v>0</v>
      </c>
      <c r="DM199" s="18">
        <f>IF(ISNA(INDEX('annual Consensus'!$C$4:$AE$210,MATCH('per month Consensus'!$CE199,'annual Consensus'!$B$4:$B$210,0),MATCH('per month Consensus'!DM$4,'annual Consensus'!$C$3:$AE$3,0))),"",INDEX('annual Consensus'!$C$4:$AE$210,MATCH('per month Consensus'!$CE199,'annual Consensus'!$B$4:$B$210,0),MATCH('per month Consensus'!DM$4,'annual Consensus'!$C$3:$AE$3,0)))</f>
        <v>0</v>
      </c>
      <c r="DN199" s="18">
        <f>IF(ISNA(INDEX('annual Consensus'!$C$4:$AE$210,MATCH('per month Consensus'!$CE199,'annual Consensus'!$B$4:$B$210,0),MATCH('per month Consensus'!DN$4,'annual Consensus'!$C$3:$AE$3,0))),"",INDEX('annual Consensus'!$C$4:$AE$210,MATCH('per month Consensus'!$CE199,'annual Consensus'!$B$4:$B$210,0),MATCH('per month Consensus'!DN$4,'annual Consensus'!$C$3:$AE$3,0)))</f>
        <v>0</v>
      </c>
      <c r="DO199" s="18">
        <f>IF(ISNA(INDEX('annual Consensus'!$C$4:$AE$210,MATCH('per month Consensus'!$CE199,'annual Consensus'!$B$4:$B$210,0),MATCH('per month Consensus'!DO$4,'annual Consensus'!$C$3:$AE$3,0))),"",INDEX('annual Consensus'!$C$4:$AE$210,MATCH('per month Consensus'!$CE199,'annual Consensus'!$B$4:$B$210,0),MATCH('per month Consensus'!DO$4,'annual Consensus'!$C$3:$AE$3,0)))</f>
        <v>0</v>
      </c>
      <c r="DR199" s="18">
        <f t="shared" si="104"/>
        <v>0.57371737972640025</v>
      </c>
      <c r="DS199" s="18" t="str">
        <f t="shared" si="105"/>
        <v/>
      </c>
      <c r="DT199" s="18" t="str">
        <f t="shared" si="106"/>
        <v/>
      </c>
      <c r="DU199" s="18" t="str">
        <f t="shared" si="107"/>
        <v/>
      </c>
      <c r="DV199" s="18">
        <f t="shared" si="108"/>
        <v>1.0697985550437212</v>
      </c>
      <c r="DW199" s="18" t="str">
        <f t="shared" si="109"/>
        <v/>
      </c>
      <c r="DX199" s="18" t="str">
        <f t="shared" si="110"/>
        <v/>
      </c>
      <c r="DY199" s="18" t="str">
        <f t="shared" si="111"/>
        <v/>
      </c>
      <c r="DZ199" s="18" t="str">
        <f t="shared" si="112"/>
        <v/>
      </c>
      <c r="EA199" s="18" t="str">
        <f t="shared" si="113"/>
        <v/>
      </c>
      <c r="EB199" s="18" t="str">
        <f t="shared" si="114"/>
        <v/>
      </c>
      <c r="EC199" s="18" t="str">
        <f t="shared" si="115"/>
        <v/>
      </c>
      <c r="ED199" s="18" t="str">
        <f t="shared" si="116"/>
        <v/>
      </c>
      <c r="EE199" s="18" t="str">
        <f t="shared" si="117"/>
        <v/>
      </c>
      <c r="EF199" s="18" t="str">
        <f t="shared" si="118"/>
        <v/>
      </c>
      <c r="EG199" s="18" t="str">
        <f t="shared" si="119"/>
        <v/>
      </c>
      <c r="EH199" s="18" t="str">
        <f t="shared" si="120"/>
        <v/>
      </c>
      <c r="EI199" s="18" t="str">
        <f t="shared" si="121"/>
        <v/>
      </c>
      <c r="EJ199" s="18" t="str">
        <f t="shared" si="122"/>
        <v/>
      </c>
      <c r="EK199" s="18" t="str">
        <f t="shared" si="123"/>
        <v/>
      </c>
      <c r="EL199" s="18" t="str">
        <f t="shared" si="124"/>
        <v/>
      </c>
      <c r="EM199" s="18" t="str">
        <f t="shared" si="125"/>
        <v/>
      </c>
      <c r="EN199" s="18" t="str">
        <f t="shared" si="126"/>
        <v/>
      </c>
      <c r="EO199" s="18" t="str">
        <f t="shared" si="127"/>
        <v/>
      </c>
      <c r="EP199" s="18" t="str">
        <f t="shared" si="128"/>
        <v/>
      </c>
      <c r="EQ199" s="18" t="str">
        <f t="shared" si="129"/>
        <v/>
      </c>
      <c r="ER199" s="18" t="str">
        <f t="shared" si="130"/>
        <v/>
      </c>
      <c r="ES199" s="18" t="str">
        <f t="shared" si="131"/>
        <v/>
      </c>
      <c r="ET199" s="18" t="str">
        <f t="shared" si="132"/>
        <v/>
      </c>
      <c r="EV199" s="86">
        <v>41883</v>
      </c>
      <c r="EW199" s="57" t="str">
        <f>IF(ISNA(VLOOKUP('per month Consensus'!$EV199,'5y averages Consensus'!$AG$9:$AK$36,'per month Consensus'!EW$2,FALSE)),"",VLOOKUP('per month Consensus'!$EV199,'5y averages Consensus'!$AG$9:$AK$36,'per month Consensus'!EW$2,FALSE))</f>
        <v/>
      </c>
      <c r="EX199" s="48" t="str">
        <f>IF(ISNA(VLOOKUP('per month Consensus'!$EV199,'5y averages Consensus'!$AG$9:$AK$36,'per month Consensus'!EX$2,FALSE)),"",VLOOKUP('per month Consensus'!$EV199,'5y averages Consensus'!$AG$9:$AK$36,'per month Consensus'!EX$2,FALSE))</f>
        <v/>
      </c>
      <c r="EY199" s="48" t="str">
        <f>IF(ISNA(VLOOKUP('per month Consensus'!$EV199,'5y averages Consensus'!$AG$9:$AK$36,'per month Consensus'!EY$2,FALSE)),"",VLOOKUP('per month Consensus'!$EV199,'5y averages Consensus'!$AG$9:$AK$36,'per month Consensus'!EY$2,FALSE))</f>
        <v/>
      </c>
      <c r="EZ199" s="59" t="str">
        <f>IF(ISNA(VLOOKUP('per month Consensus'!$EV199,'5y averages Consensus'!$AG$9:$AK$36,'per month Consensus'!EZ$2,FALSE)),"",VLOOKUP('per month Consensus'!$EV199,'5y averages Consensus'!$AG$9:$AK$36,'per month Consensus'!EZ$2,FALSE))</f>
        <v/>
      </c>
      <c r="FB199" s="53" t="str">
        <f t="shared" si="133"/>
        <v/>
      </c>
      <c r="FC199" s="53" t="str">
        <f t="shared" si="134"/>
        <v/>
      </c>
      <c r="FD199" s="53" t="str">
        <f t="shared" si="135"/>
        <v/>
      </c>
      <c r="FE199" s="53" t="str">
        <f t="shared" si="136"/>
        <v/>
      </c>
    </row>
    <row r="200" spans="2:161" x14ac:dyDescent="0.25">
      <c r="B200" s="22">
        <v>36831</v>
      </c>
      <c r="C200" s="18">
        <f>VLOOKUP($B200,'Data Consensus annual'!$BH$9:$BN$215,'per month Consensus'!C$1,FALSE)</f>
        <v>2.2000000000000002</v>
      </c>
      <c r="D200" s="18">
        <f>VLOOKUP($B200,'Data Consensus annual'!$BH$9:$BN$215,'per month Consensus'!D$1,FALSE)</f>
        <v>2</v>
      </c>
      <c r="E200" s="18" t="str">
        <f>VLOOKUP($B200,'Data Consensus annual'!$BH$9:$BN$215,'per month Consensus'!E$1)</f>
        <v/>
      </c>
      <c r="F200" s="18" t="str">
        <f>VLOOKUP($B200,'Data Consensus annual'!$BH$9:$BN$215,'per month Consensus'!F$1)</f>
        <v/>
      </c>
      <c r="G200" s="18" t="str">
        <f>VLOOKUP($B200,'Data Consensus annual'!$BH$9:$BN$215,'per month Consensus'!G$1)</f>
        <v/>
      </c>
      <c r="H200" s="18" t="str">
        <f>VLOOKUP($B200,'Data Consensus annual'!$BH$9:$BN$215,'per month Consensus'!H$1)</f>
        <v/>
      </c>
      <c r="I200" s="5"/>
      <c r="J200" s="27"/>
      <c r="K200" s="5"/>
      <c r="L200" s="5"/>
      <c r="M200" s="5"/>
      <c r="N200" s="5"/>
      <c r="CE200" s="14">
        <v>41913</v>
      </c>
      <c r="CF200" s="18" t="str">
        <f>IF(ISNA(VLOOKUP($CE200,'quarters Consensus'!$FV$9:$GC$60,'per month Consensus'!J$1,FALSE)),"",VLOOKUP($CE200,'quarters Consensus'!$FV$9:$GC$60,'per month Consensus'!J$1,FALSE))</f>
        <v/>
      </c>
      <c r="CG200" s="18" t="str">
        <f>IF(ISNA(VLOOKUP($CE200,'quarters Consensus'!$FV$9:$GC$60,'per month Consensus'!K$1,FALSE)),"",VLOOKUP($CE200,'quarters Consensus'!$FV$9:$GC$60,'per month Consensus'!K$1,FALSE))</f>
        <v/>
      </c>
      <c r="CH200" s="18" t="str">
        <f>IF(ISNA(VLOOKUP($CE200,'quarters Consensus'!$FV$9:$GC$60,'per month Consensus'!L$1,FALSE)),"",VLOOKUP($CE200,'quarters Consensus'!$FV$9:$GC$60,'per month Consensus'!L$1,FALSE))</f>
        <v/>
      </c>
      <c r="CI200" s="18" t="str">
        <f>IF(ISNA(VLOOKUP($CE200,'quarters Consensus'!$FV$9:$GC$60,'per month Consensus'!M$1,FALSE)),"",VLOOKUP($CE200,'quarters Consensus'!$FV$9:$GC$60,'per month Consensus'!M$1,FALSE))</f>
        <v/>
      </c>
      <c r="CJ200" s="18" t="str">
        <f>IF(ISNA(VLOOKUP($CE200,'quarters Consensus'!$FV$9:$GC$60,'per month Consensus'!N$1,FALSE)),"",VLOOKUP($CE200,'quarters Consensus'!$FV$9:$GC$60,'per month Consensus'!N$1,FALSE))</f>
        <v/>
      </c>
      <c r="CK200" s="18" t="str">
        <f>IF(ISNA(VLOOKUP($CE200,'quarters Consensus'!$FV$9:$GC$60,'per month Consensus'!O$1,FALSE)),"",VLOOKUP($CE200,'quarters Consensus'!$FV$9:$GC$60,'per month Consensus'!O$1,FALSE))</f>
        <v/>
      </c>
      <c r="CL200" s="18" t="str">
        <f>IF(ISNA(VLOOKUP($CE200,'quarters Consensus'!$FV$9:$GC$60,'per month Consensus'!P$1,FALSE)),"",VLOOKUP($CE200,'quarters Consensus'!$FV$9:$GC$60,'per month Consensus'!P$1,FALSE))</f>
        <v/>
      </c>
      <c r="CM200" s="18">
        <f>IF(ISNA(INDEX('annual Consensus'!$C$4:$AE$210,MATCH('per month Consensus'!$CE200,'annual Consensus'!$B$4:$B$210,0),MATCH('per month Consensus'!CM$4,'annual Consensus'!$C$3:$AE$3,0))),"",INDEX('annual Consensus'!$C$4:$AE$210,MATCH('per month Consensus'!$CE200,'annual Consensus'!$B$4:$B$210,0),MATCH('per month Consensus'!CM$4,'annual Consensus'!$C$3:$AE$3,0)))</f>
        <v>0.53666698644671063</v>
      </c>
      <c r="CN200" s="18">
        <f>IF(ISNA(INDEX('annual Consensus'!$C$4:$AE$210,MATCH('per month Consensus'!$CE200,'annual Consensus'!$B$4:$B$210,0),MATCH('per month Consensus'!CN$4,'annual Consensus'!$C$3:$AE$3,0))),"",INDEX('annual Consensus'!$C$4:$AE$210,MATCH('per month Consensus'!$CE200,'annual Consensus'!$B$4:$B$210,0),MATCH('per month Consensus'!CN$4,'annual Consensus'!$C$3:$AE$3,0)))</f>
        <v>0</v>
      </c>
      <c r="CO200" s="18">
        <f>IF(ISNA(INDEX('annual Consensus'!$C$4:$AE$210,MATCH('per month Consensus'!$CE200,'annual Consensus'!$B$4:$B$210,0),MATCH('per month Consensus'!CO$4,'annual Consensus'!$C$3:$AE$3,0))),"",INDEX('annual Consensus'!$C$4:$AE$210,MATCH('per month Consensus'!$CE200,'annual Consensus'!$B$4:$B$210,0),MATCH('per month Consensus'!CO$4,'annual Consensus'!$C$3:$AE$3,0)))</f>
        <v>0</v>
      </c>
      <c r="CP200" s="18">
        <f>IF(ISNA(INDEX('annual Consensus'!$C$4:$AE$210,MATCH('per month Consensus'!$CE200,'annual Consensus'!$B$4:$B$210,0),MATCH('per month Consensus'!CP$4,'annual Consensus'!$C$3:$AE$3,0))),"",INDEX('annual Consensus'!$C$4:$AE$210,MATCH('per month Consensus'!$CE200,'annual Consensus'!$B$4:$B$210,0),MATCH('per month Consensus'!CP$4,'annual Consensus'!$C$3:$AE$3,0)))</f>
        <v>1.0275452765738482</v>
      </c>
      <c r="CQ200" s="18">
        <f>IF(ISNA(INDEX('annual Consensus'!$C$4:$AE$210,MATCH('per month Consensus'!$CE200,'annual Consensus'!$B$4:$B$210,0),MATCH('per month Consensus'!CQ$4,'annual Consensus'!$C$3:$AE$3,0))),"",INDEX('annual Consensus'!$C$4:$AE$210,MATCH('per month Consensus'!$CE200,'annual Consensus'!$B$4:$B$210,0),MATCH('per month Consensus'!CQ$4,'annual Consensus'!$C$3:$AE$3,0)))</f>
        <v>0</v>
      </c>
      <c r="CR200" s="18">
        <f>IF(ISNA(INDEX('annual Consensus'!$C$4:$AE$210,MATCH('per month Consensus'!$CE200,'annual Consensus'!$B$4:$B$210,0),MATCH('per month Consensus'!CR$4,'annual Consensus'!$C$3:$AE$3,0))),"",INDEX('annual Consensus'!$C$4:$AE$210,MATCH('per month Consensus'!$CE200,'annual Consensus'!$B$4:$B$210,0),MATCH('per month Consensus'!CR$4,'annual Consensus'!$C$3:$AE$3,0)))</f>
        <v>0</v>
      </c>
      <c r="CS200" s="18">
        <f>IF(ISNA(INDEX('annual Consensus'!$C$4:$AE$210,MATCH('per month Consensus'!$CE200,'annual Consensus'!$B$4:$B$210,0),MATCH('per month Consensus'!CS$4,'annual Consensus'!$C$3:$AE$3,0))),"",INDEX('annual Consensus'!$C$4:$AE$210,MATCH('per month Consensus'!$CE200,'annual Consensus'!$B$4:$B$210,0),MATCH('per month Consensus'!CS$4,'annual Consensus'!$C$3:$AE$3,0)))</f>
        <v>0</v>
      </c>
      <c r="CT200" s="18">
        <f>IF(ISNA(INDEX('annual Consensus'!$C$4:$AE$210,MATCH('per month Consensus'!$CE200,'annual Consensus'!$B$4:$B$210,0),MATCH('per month Consensus'!CT$4,'annual Consensus'!$C$3:$AE$3,0))),"",INDEX('annual Consensus'!$C$4:$AE$210,MATCH('per month Consensus'!$CE200,'annual Consensus'!$B$4:$B$210,0),MATCH('per month Consensus'!CT$4,'annual Consensus'!$C$3:$AE$3,0)))</f>
        <v>0</v>
      </c>
      <c r="CU200" s="18">
        <f>IF(ISNA(INDEX('annual Consensus'!$C$4:$AE$210,MATCH('per month Consensus'!$CE200,'annual Consensus'!$B$4:$B$210,0),MATCH('per month Consensus'!CU$4,'annual Consensus'!$C$3:$AE$3,0))),"",INDEX('annual Consensus'!$C$4:$AE$210,MATCH('per month Consensus'!$CE200,'annual Consensus'!$B$4:$B$210,0),MATCH('per month Consensus'!CU$4,'annual Consensus'!$C$3:$AE$3,0)))</f>
        <v>0</v>
      </c>
      <c r="CV200" s="18">
        <f>IF(ISNA(INDEX('annual Consensus'!$C$4:$AE$210,MATCH('per month Consensus'!$CE200,'annual Consensus'!$B$4:$B$210,0),MATCH('per month Consensus'!CV$4,'annual Consensus'!$C$3:$AE$3,0))),"",INDEX('annual Consensus'!$C$4:$AE$210,MATCH('per month Consensus'!$CE200,'annual Consensus'!$B$4:$B$210,0),MATCH('per month Consensus'!CV$4,'annual Consensus'!$C$3:$AE$3,0)))</f>
        <v>0</v>
      </c>
      <c r="CW200" s="18">
        <f>IF(ISNA(INDEX('annual Consensus'!$C$4:$AE$210,MATCH('per month Consensus'!$CE200,'annual Consensus'!$B$4:$B$210,0),MATCH('per month Consensus'!CW$4,'annual Consensus'!$C$3:$AE$3,0))),"",INDEX('annual Consensus'!$C$4:$AE$210,MATCH('per month Consensus'!$CE200,'annual Consensus'!$B$4:$B$210,0),MATCH('per month Consensus'!CW$4,'annual Consensus'!$C$3:$AE$3,0)))</f>
        <v>0</v>
      </c>
      <c r="CX200" s="18">
        <f>IF(ISNA(INDEX('annual Consensus'!$C$4:$AE$210,MATCH('per month Consensus'!$CE200,'annual Consensus'!$B$4:$B$210,0),MATCH('per month Consensus'!CX$4,'annual Consensus'!$C$3:$AE$3,0))),"",INDEX('annual Consensus'!$C$4:$AE$210,MATCH('per month Consensus'!$CE200,'annual Consensus'!$B$4:$B$210,0),MATCH('per month Consensus'!CX$4,'annual Consensus'!$C$3:$AE$3,0)))</f>
        <v>0</v>
      </c>
      <c r="CY200" s="18">
        <f>IF(ISNA(INDEX('annual Consensus'!$C$4:$AE$210,MATCH('per month Consensus'!$CE200,'annual Consensus'!$B$4:$B$210,0),MATCH('per month Consensus'!CY$4,'annual Consensus'!$C$3:$AE$3,0))),"",INDEX('annual Consensus'!$C$4:$AE$210,MATCH('per month Consensus'!$CE200,'annual Consensus'!$B$4:$B$210,0),MATCH('per month Consensus'!CY$4,'annual Consensus'!$C$3:$AE$3,0)))</f>
        <v>0</v>
      </c>
      <c r="CZ200" s="18">
        <f>IF(ISNA(INDEX('annual Consensus'!$C$4:$AE$210,MATCH('per month Consensus'!$CE200,'annual Consensus'!$B$4:$B$210,0),MATCH('per month Consensus'!CZ$4,'annual Consensus'!$C$3:$AE$3,0))),"",INDEX('annual Consensus'!$C$4:$AE$210,MATCH('per month Consensus'!$CE200,'annual Consensus'!$B$4:$B$210,0),MATCH('per month Consensus'!CZ$4,'annual Consensus'!$C$3:$AE$3,0)))</f>
        <v>1.3430498576348744</v>
      </c>
      <c r="DA200" s="18">
        <f>IF(ISNA(INDEX('annual Consensus'!$C$4:$AE$210,MATCH('per month Consensus'!$CE200,'annual Consensus'!$B$4:$B$210,0),MATCH('per month Consensus'!DA$4,'annual Consensus'!$C$3:$AE$3,0))),"",INDEX('annual Consensus'!$C$4:$AE$210,MATCH('per month Consensus'!$CE200,'annual Consensus'!$B$4:$B$210,0),MATCH('per month Consensus'!DA$4,'annual Consensus'!$C$3:$AE$3,0)))</f>
        <v>0</v>
      </c>
      <c r="DB200" s="18">
        <f>IF(ISNA(INDEX('annual Consensus'!$C$4:$AE$210,MATCH('per month Consensus'!$CE200,'annual Consensus'!$B$4:$B$210,0),MATCH('per month Consensus'!DB$4,'annual Consensus'!$C$3:$AE$3,0))),"",INDEX('annual Consensus'!$C$4:$AE$210,MATCH('per month Consensus'!$CE200,'annual Consensus'!$B$4:$B$210,0),MATCH('per month Consensus'!DB$4,'annual Consensus'!$C$3:$AE$3,0)))</f>
        <v>0</v>
      </c>
      <c r="DC200" s="18">
        <f>IF(ISNA(INDEX('annual Consensus'!$C$4:$AE$210,MATCH('per month Consensus'!$CE200,'annual Consensus'!$B$4:$B$210,0),MATCH('per month Consensus'!DC$4,'annual Consensus'!$C$3:$AE$3,0))),"",INDEX('annual Consensus'!$C$4:$AE$210,MATCH('per month Consensus'!$CE200,'annual Consensus'!$B$4:$B$210,0),MATCH('per month Consensus'!DC$4,'annual Consensus'!$C$3:$AE$3,0)))</f>
        <v>0</v>
      </c>
      <c r="DD200" s="18">
        <f>IF(ISNA(INDEX('annual Consensus'!$C$4:$AE$210,MATCH('per month Consensus'!$CE200,'annual Consensus'!$B$4:$B$210,0),MATCH('per month Consensus'!DD$4,'annual Consensus'!$C$3:$AE$3,0))),"",INDEX('annual Consensus'!$C$4:$AE$210,MATCH('per month Consensus'!$CE200,'annual Consensus'!$B$4:$B$210,0),MATCH('per month Consensus'!DD$4,'annual Consensus'!$C$3:$AE$3,0)))</f>
        <v>1.5835618932203088</v>
      </c>
      <c r="DE200" s="18">
        <f>IF(ISNA(INDEX('annual Consensus'!$C$4:$AE$210,MATCH('per month Consensus'!$CE200,'annual Consensus'!$B$4:$B$210,0),MATCH('per month Consensus'!DE$4,'annual Consensus'!$C$3:$AE$3,0))),"",INDEX('annual Consensus'!$C$4:$AE$210,MATCH('per month Consensus'!$CE200,'annual Consensus'!$B$4:$B$210,0),MATCH('per month Consensus'!DE$4,'annual Consensus'!$C$3:$AE$3,0)))</f>
        <v>0</v>
      </c>
      <c r="DF200" s="18">
        <f>IF(ISNA(INDEX('annual Consensus'!$C$4:$AE$210,MATCH('per month Consensus'!$CE200,'annual Consensus'!$B$4:$B$210,0),MATCH('per month Consensus'!DF$4,'annual Consensus'!$C$3:$AE$3,0))),"",INDEX('annual Consensus'!$C$4:$AE$210,MATCH('per month Consensus'!$CE200,'annual Consensus'!$B$4:$B$210,0),MATCH('per month Consensus'!DF$4,'annual Consensus'!$C$3:$AE$3,0)))</f>
        <v>0</v>
      </c>
      <c r="DG200" s="18">
        <f>IF(ISNA(INDEX('annual Consensus'!$C$4:$AE$210,MATCH('per month Consensus'!$CE200,'annual Consensus'!$B$4:$B$210,0),MATCH('per month Consensus'!DG$4,'annual Consensus'!$C$3:$AE$3,0))),"",INDEX('annual Consensus'!$C$4:$AE$210,MATCH('per month Consensus'!$CE200,'annual Consensus'!$B$4:$B$210,0),MATCH('per month Consensus'!DG$4,'annual Consensus'!$C$3:$AE$3,0)))</f>
        <v>0</v>
      </c>
      <c r="DH200" s="18">
        <f>IF(ISNA(INDEX('annual Consensus'!$C$4:$AE$210,MATCH('per month Consensus'!$CE200,'annual Consensus'!$B$4:$B$210,0),MATCH('per month Consensus'!DH$4,'annual Consensus'!$C$3:$AE$3,0))),"",INDEX('annual Consensus'!$C$4:$AE$210,MATCH('per month Consensus'!$CE200,'annual Consensus'!$B$4:$B$210,0),MATCH('per month Consensus'!DH$4,'annual Consensus'!$C$3:$AE$3,0)))</f>
        <v>1.7312685136900754</v>
      </c>
      <c r="DI200" s="18">
        <f>IF(ISNA(INDEX('annual Consensus'!$C$4:$AE$210,MATCH('per month Consensus'!$CE200,'annual Consensus'!$B$4:$B$210,0),MATCH('per month Consensus'!DI$4,'annual Consensus'!$C$3:$AE$3,0))),"",INDEX('annual Consensus'!$C$4:$AE$210,MATCH('per month Consensus'!$CE200,'annual Consensus'!$B$4:$B$210,0),MATCH('per month Consensus'!DI$4,'annual Consensus'!$C$3:$AE$3,0)))</f>
        <v>0</v>
      </c>
      <c r="DJ200" s="18">
        <f>IF(ISNA(INDEX('annual Consensus'!$C$4:$AE$210,MATCH('per month Consensus'!$CE200,'annual Consensus'!$B$4:$B$210,0),MATCH('per month Consensus'!DJ$4,'annual Consensus'!$C$3:$AE$3,0))),"",INDEX('annual Consensus'!$C$4:$AE$210,MATCH('per month Consensus'!$CE200,'annual Consensus'!$B$4:$B$210,0),MATCH('per month Consensus'!DJ$4,'annual Consensus'!$C$3:$AE$3,0)))</f>
        <v>0</v>
      </c>
      <c r="DK200" s="18">
        <f>IF(ISNA(INDEX('annual Consensus'!$C$4:$AE$210,MATCH('per month Consensus'!$CE200,'annual Consensus'!$B$4:$B$210,0),MATCH('per month Consensus'!DK$4,'annual Consensus'!$C$3:$AE$3,0))),"",INDEX('annual Consensus'!$C$4:$AE$210,MATCH('per month Consensus'!$CE200,'annual Consensus'!$B$4:$B$210,0),MATCH('per month Consensus'!DK$4,'annual Consensus'!$C$3:$AE$3,0)))</f>
        <v>0</v>
      </c>
      <c r="DL200" s="18">
        <f>IF(ISNA(INDEX('annual Consensus'!$C$4:$AE$210,MATCH('per month Consensus'!$CE200,'annual Consensus'!$B$4:$B$210,0),MATCH('per month Consensus'!DL$4,'annual Consensus'!$C$3:$AE$3,0))),"",INDEX('annual Consensus'!$C$4:$AE$210,MATCH('per month Consensus'!$CE200,'annual Consensus'!$B$4:$B$210,0),MATCH('per month Consensus'!DL$4,'annual Consensus'!$C$3:$AE$3,0)))</f>
        <v>1.8626888486477025</v>
      </c>
      <c r="DM200" s="18">
        <f>IF(ISNA(INDEX('annual Consensus'!$C$4:$AE$210,MATCH('per month Consensus'!$CE200,'annual Consensus'!$B$4:$B$210,0),MATCH('per month Consensus'!DM$4,'annual Consensus'!$C$3:$AE$3,0))),"",INDEX('annual Consensus'!$C$4:$AE$210,MATCH('per month Consensus'!$CE200,'annual Consensus'!$B$4:$B$210,0),MATCH('per month Consensus'!DM$4,'annual Consensus'!$C$3:$AE$3,0)))</f>
        <v>0</v>
      </c>
      <c r="DN200" s="18">
        <f>IF(ISNA(INDEX('annual Consensus'!$C$4:$AE$210,MATCH('per month Consensus'!$CE200,'annual Consensus'!$B$4:$B$210,0),MATCH('per month Consensus'!DN$4,'annual Consensus'!$C$3:$AE$3,0))),"",INDEX('annual Consensus'!$C$4:$AE$210,MATCH('per month Consensus'!$CE200,'annual Consensus'!$B$4:$B$210,0),MATCH('per month Consensus'!DN$4,'annual Consensus'!$C$3:$AE$3,0)))</f>
        <v>0</v>
      </c>
      <c r="DO200" s="18">
        <f>IF(ISNA(INDEX('annual Consensus'!$C$4:$AE$210,MATCH('per month Consensus'!$CE200,'annual Consensus'!$B$4:$B$210,0),MATCH('per month Consensus'!DO$4,'annual Consensus'!$C$3:$AE$3,0))),"",INDEX('annual Consensus'!$C$4:$AE$210,MATCH('per month Consensus'!$CE200,'annual Consensus'!$B$4:$B$210,0),MATCH('per month Consensus'!DO$4,'annual Consensus'!$C$3:$AE$3,0)))</f>
        <v>0</v>
      </c>
      <c r="DR200" s="18">
        <f t="shared" si="104"/>
        <v>0.53666698644671063</v>
      </c>
      <c r="DS200" s="18" t="str">
        <f t="shared" si="105"/>
        <v/>
      </c>
      <c r="DT200" s="18" t="str">
        <f t="shared" si="106"/>
        <v/>
      </c>
      <c r="DU200" s="18">
        <f t="shared" si="107"/>
        <v>1.0275452765738482</v>
      </c>
      <c r="DV200" s="18" t="str">
        <f t="shared" si="108"/>
        <v/>
      </c>
      <c r="DW200" s="18" t="str">
        <f t="shared" si="109"/>
        <v/>
      </c>
      <c r="DX200" s="18" t="str">
        <f t="shared" si="110"/>
        <v/>
      </c>
      <c r="DY200" s="18" t="str">
        <f t="shared" si="111"/>
        <v/>
      </c>
      <c r="DZ200" s="18" t="str">
        <f t="shared" si="112"/>
        <v/>
      </c>
      <c r="EA200" s="18" t="str">
        <f t="shared" si="113"/>
        <v/>
      </c>
      <c r="EB200" s="18" t="str">
        <f t="shared" si="114"/>
        <v/>
      </c>
      <c r="EC200" s="18" t="str">
        <f t="shared" si="115"/>
        <v/>
      </c>
      <c r="ED200" s="18" t="str">
        <f t="shared" si="116"/>
        <v/>
      </c>
      <c r="EE200" s="18">
        <f t="shared" si="117"/>
        <v>1.3430498576348744</v>
      </c>
      <c r="EF200" s="18" t="str">
        <f t="shared" si="118"/>
        <v/>
      </c>
      <c r="EG200" s="18" t="str">
        <f t="shared" si="119"/>
        <v/>
      </c>
      <c r="EH200" s="18" t="str">
        <f t="shared" si="120"/>
        <v/>
      </c>
      <c r="EI200" s="18">
        <f t="shared" si="121"/>
        <v>1.5835618932203088</v>
      </c>
      <c r="EJ200" s="18" t="str">
        <f t="shared" si="122"/>
        <v/>
      </c>
      <c r="EK200" s="18" t="str">
        <f t="shared" si="123"/>
        <v/>
      </c>
      <c r="EL200" s="18" t="str">
        <f t="shared" si="124"/>
        <v/>
      </c>
      <c r="EM200" s="18">
        <f t="shared" si="125"/>
        <v>1.7312685136900754</v>
      </c>
      <c r="EN200" s="18" t="str">
        <f t="shared" si="126"/>
        <v/>
      </c>
      <c r="EO200" s="18" t="str">
        <f t="shared" si="127"/>
        <v/>
      </c>
      <c r="EP200" s="18" t="str">
        <f t="shared" si="128"/>
        <v/>
      </c>
      <c r="EQ200" s="18">
        <f t="shared" si="129"/>
        <v>1.8626888486477025</v>
      </c>
      <c r="ER200" s="18" t="str">
        <f t="shared" si="130"/>
        <v/>
      </c>
      <c r="ES200" s="18" t="str">
        <f t="shared" si="131"/>
        <v/>
      </c>
      <c r="ET200" s="18" t="str">
        <f t="shared" si="132"/>
        <v/>
      </c>
      <c r="EV200" s="86">
        <v>41913</v>
      </c>
      <c r="EW200" s="57">
        <f>IF(ISNA(VLOOKUP('per month Consensus'!$EV200,'5y averages Consensus'!$AG$9:$AK$36,'per month Consensus'!EW$2,FALSE)),"",VLOOKUP('per month Consensus'!$EV200,'5y averages Consensus'!$AG$9:$AK$36,'per month Consensus'!EW$2,FALSE))</f>
        <v>0</v>
      </c>
      <c r="EX200" s="48">
        <f>IF(ISNA(VLOOKUP('per month Consensus'!$EV200,'5y averages Consensus'!$AG$9:$AK$36,'per month Consensus'!EX$2,FALSE)),"",VLOOKUP('per month Consensus'!$EV200,'5y averages Consensus'!$AG$9:$AK$36,'per month Consensus'!EX$2,FALSE))</f>
        <v>1.9383573801009206</v>
      </c>
      <c r="EY200" s="48">
        <f>IF(ISNA(VLOOKUP('per month Consensus'!$EV200,'5y averages Consensus'!$AG$9:$AK$36,'per month Consensus'!EY$2,FALSE)),"",VLOOKUP('per month Consensus'!$EV200,'5y averages Consensus'!$AG$9:$AK$36,'per month Consensus'!EY$2,FALSE))</f>
        <v>0</v>
      </c>
      <c r="EZ200" s="59">
        <f>IF(ISNA(VLOOKUP('per month Consensus'!$EV200,'5y averages Consensus'!$AG$9:$AK$36,'per month Consensus'!EZ$2,FALSE)),"",VLOOKUP('per month Consensus'!$EV200,'5y averages Consensus'!$AG$9:$AK$36,'per month Consensus'!EZ$2,FALSE))</f>
        <v>0</v>
      </c>
      <c r="FB200" s="53" t="str">
        <f t="shared" si="133"/>
        <v/>
      </c>
      <c r="FC200" s="18">
        <f t="shared" si="134"/>
        <v>1.9383573801009206</v>
      </c>
      <c r="FD200" s="53" t="str">
        <f t="shared" si="135"/>
        <v/>
      </c>
      <c r="FE200" s="53" t="str">
        <f t="shared" si="136"/>
        <v/>
      </c>
    </row>
    <row r="201" spans="2:161" x14ac:dyDescent="0.25">
      <c r="B201" s="22">
        <v>37196</v>
      </c>
      <c r="C201" s="18">
        <f>VLOOKUP($B201,'Data Consensus annual'!$BH$9:$BN$215,'per month Consensus'!C$1,FALSE)</f>
        <v>2.6</v>
      </c>
      <c r="D201" s="18">
        <f>VLOOKUP($B201,'Data Consensus annual'!$BH$9:$BN$215,'per month Consensus'!D$1,FALSE)</f>
        <v>1.7</v>
      </c>
      <c r="E201" s="18" t="str">
        <f>VLOOKUP($B201,'Data Consensus annual'!$BH$9:$BN$215,'per month Consensus'!E$1)</f>
        <v/>
      </c>
      <c r="F201" s="18" t="str">
        <f>VLOOKUP($B201,'Data Consensus annual'!$BH$9:$BN$215,'per month Consensus'!F$1)</f>
        <v/>
      </c>
      <c r="G201" s="18" t="str">
        <f>VLOOKUP($B201,'Data Consensus annual'!$BH$9:$BN$215,'per month Consensus'!G$1)</f>
        <v/>
      </c>
      <c r="H201" s="18" t="str">
        <f>VLOOKUP($B201,'Data Consensus annual'!$BH$9:$BN$215,'per month Consensus'!H$1)</f>
        <v/>
      </c>
      <c r="I201" s="5"/>
      <c r="J201" s="27"/>
      <c r="K201" s="5"/>
      <c r="L201" s="5"/>
      <c r="M201" s="5"/>
      <c r="N201" s="5"/>
      <c r="CE201" s="14">
        <v>41944</v>
      </c>
      <c r="CF201" s="18" t="str">
        <f>IF(ISNA(VLOOKUP($CE201,'quarters Consensus'!$FV$9:$GC$60,'per month Consensus'!J$1,FALSE)),"",VLOOKUP($CE201,'quarters Consensus'!$FV$9:$GC$60,'per month Consensus'!J$1,FALSE))</f>
        <v/>
      </c>
      <c r="CG201" s="18" t="str">
        <f>IF(ISNA(VLOOKUP($CE201,'quarters Consensus'!$FV$9:$GC$60,'per month Consensus'!K$1,FALSE)),"",VLOOKUP($CE201,'quarters Consensus'!$FV$9:$GC$60,'per month Consensus'!K$1,FALSE))</f>
        <v/>
      </c>
      <c r="CH201" s="18" t="str">
        <f>IF(ISNA(VLOOKUP($CE201,'quarters Consensus'!$FV$9:$GC$60,'per month Consensus'!L$1,FALSE)),"",VLOOKUP($CE201,'quarters Consensus'!$FV$9:$GC$60,'per month Consensus'!L$1,FALSE))</f>
        <v/>
      </c>
      <c r="CI201" s="18" t="str">
        <f>IF(ISNA(VLOOKUP($CE201,'quarters Consensus'!$FV$9:$GC$60,'per month Consensus'!M$1,FALSE)),"",VLOOKUP($CE201,'quarters Consensus'!$FV$9:$GC$60,'per month Consensus'!M$1,FALSE))</f>
        <v/>
      </c>
      <c r="CJ201" s="18" t="str">
        <f>IF(ISNA(VLOOKUP($CE201,'quarters Consensus'!$FV$9:$GC$60,'per month Consensus'!N$1,FALSE)),"",VLOOKUP($CE201,'quarters Consensus'!$FV$9:$GC$60,'per month Consensus'!N$1,FALSE))</f>
        <v/>
      </c>
      <c r="CK201" s="18" t="str">
        <f>IF(ISNA(VLOOKUP($CE201,'quarters Consensus'!$FV$9:$GC$60,'per month Consensus'!O$1,FALSE)),"",VLOOKUP($CE201,'quarters Consensus'!$FV$9:$GC$60,'per month Consensus'!O$1,FALSE))</f>
        <v/>
      </c>
      <c r="CL201" s="18" t="str">
        <f>IF(ISNA(VLOOKUP($CE201,'quarters Consensus'!$FV$9:$GC$60,'per month Consensus'!P$1,FALSE)),"",VLOOKUP($CE201,'quarters Consensus'!$FV$9:$GC$60,'per month Consensus'!P$1,FALSE))</f>
        <v/>
      </c>
      <c r="CM201" s="18">
        <f>IF(ISNA(INDEX('annual Consensus'!$C$4:$AE$210,MATCH('per month Consensus'!$CE201,'annual Consensus'!$B$4:$B$210,0),MATCH('per month Consensus'!CM$4,'annual Consensus'!$C$3:$AE$3,0))),"",INDEX('annual Consensus'!$C$4:$AE$210,MATCH('per month Consensus'!$CE201,'annual Consensus'!$B$4:$B$210,0),MATCH('per month Consensus'!CM$4,'annual Consensus'!$C$3:$AE$3,0)))</f>
        <v>0.50706646077942641</v>
      </c>
      <c r="CN201" s="18">
        <f>IF(ISNA(INDEX('annual Consensus'!$C$4:$AE$210,MATCH('per month Consensus'!$CE201,'annual Consensus'!$B$4:$B$210,0),MATCH('per month Consensus'!CN$4,'annual Consensus'!$C$3:$AE$3,0))),"",INDEX('annual Consensus'!$C$4:$AE$210,MATCH('per month Consensus'!$CE201,'annual Consensus'!$B$4:$B$210,0),MATCH('per month Consensus'!CN$4,'annual Consensus'!$C$3:$AE$3,0)))</f>
        <v>0</v>
      </c>
      <c r="CO201" s="18">
        <f>IF(ISNA(INDEX('annual Consensus'!$C$4:$AE$210,MATCH('per month Consensus'!$CE201,'annual Consensus'!$B$4:$B$210,0),MATCH('per month Consensus'!CO$4,'annual Consensus'!$C$3:$AE$3,0))),"",INDEX('annual Consensus'!$C$4:$AE$210,MATCH('per month Consensus'!$CE201,'annual Consensus'!$B$4:$B$210,0),MATCH('per month Consensus'!CO$4,'annual Consensus'!$C$3:$AE$3,0)))</f>
        <v>0.93278685345150369</v>
      </c>
      <c r="CP201" s="18">
        <f>IF(ISNA(INDEX('annual Consensus'!$C$4:$AE$210,MATCH('per month Consensus'!$CE201,'annual Consensus'!$B$4:$B$210,0),MATCH('per month Consensus'!CP$4,'annual Consensus'!$C$3:$AE$3,0))),"",INDEX('annual Consensus'!$C$4:$AE$210,MATCH('per month Consensus'!$CE201,'annual Consensus'!$B$4:$B$210,0),MATCH('per month Consensus'!CP$4,'annual Consensus'!$C$3:$AE$3,0)))</f>
        <v>0</v>
      </c>
      <c r="CQ201" s="18">
        <f>IF(ISNA(INDEX('annual Consensus'!$C$4:$AE$210,MATCH('per month Consensus'!$CE201,'annual Consensus'!$B$4:$B$210,0),MATCH('per month Consensus'!CQ$4,'annual Consensus'!$C$3:$AE$3,0))),"",INDEX('annual Consensus'!$C$4:$AE$210,MATCH('per month Consensus'!$CE201,'annual Consensus'!$B$4:$B$210,0),MATCH('per month Consensus'!CQ$4,'annual Consensus'!$C$3:$AE$3,0)))</f>
        <v>0</v>
      </c>
      <c r="CR201" s="18">
        <f>IF(ISNA(INDEX('annual Consensus'!$C$4:$AE$210,MATCH('per month Consensus'!$CE201,'annual Consensus'!$B$4:$B$210,0),MATCH('per month Consensus'!CR$4,'annual Consensus'!$C$3:$AE$3,0))),"",INDEX('annual Consensus'!$C$4:$AE$210,MATCH('per month Consensus'!$CE201,'annual Consensus'!$B$4:$B$210,0),MATCH('per month Consensus'!CR$4,'annual Consensus'!$C$3:$AE$3,0)))</f>
        <v>0</v>
      </c>
      <c r="CS201" s="18">
        <f>IF(ISNA(INDEX('annual Consensus'!$C$4:$AE$210,MATCH('per month Consensus'!$CE201,'annual Consensus'!$B$4:$B$210,0),MATCH('per month Consensus'!CS$4,'annual Consensus'!$C$3:$AE$3,0))),"",INDEX('annual Consensus'!$C$4:$AE$210,MATCH('per month Consensus'!$CE201,'annual Consensus'!$B$4:$B$210,0),MATCH('per month Consensus'!CS$4,'annual Consensus'!$C$3:$AE$3,0)))</f>
        <v>0</v>
      </c>
      <c r="CT201" s="18">
        <f>IF(ISNA(INDEX('annual Consensus'!$C$4:$AE$210,MATCH('per month Consensus'!$CE201,'annual Consensus'!$B$4:$B$210,0),MATCH('per month Consensus'!CT$4,'annual Consensus'!$C$3:$AE$3,0))),"",INDEX('annual Consensus'!$C$4:$AE$210,MATCH('per month Consensus'!$CE201,'annual Consensus'!$B$4:$B$210,0),MATCH('per month Consensus'!CT$4,'annual Consensus'!$C$3:$AE$3,0)))</f>
        <v>0</v>
      </c>
      <c r="CU201" s="18">
        <f>IF(ISNA(INDEX('annual Consensus'!$C$4:$AE$210,MATCH('per month Consensus'!$CE201,'annual Consensus'!$B$4:$B$210,0),MATCH('per month Consensus'!CU$4,'annual Consensus'!$C$3:$AE$3,0))),"",INDEX('annual Consensus'!$C$4:$AE$210,MATCH('per month Consensus'!$CE201,'annual Consensus'!$B$4:$B$210,0),MATCH('per month Consensus'!CU$4,'annual Consensus'!$C$3:$AE$3,0)))</f>
        <v>0</v>
      </c>
      <c r="CV201" s="18">
        <f>IF(ISNA(INDEX('annual Consensus'!$C$4:$AE$210,MATCH('per month Consensus'!$CE201,'annual Consensus'!$B$4:$B$210,0),MATCH('per month Consensus'!CV$4,'annual Consensus'!$C$3:$AE$3,0))),"",INDEX('annual Consensus'!$C$4:$AE$210,MATCH('per month Consensus'!$CE201,'annual Consensus'!$B$4:$B$210,0),MATCH('per month Consensus'!CV$4,'annual Consensus'!$C$3:$AE$3,0)))</f>
        <v>0</v>
      </c>
      <c r="CW201" s="18">
        <f>IF(ISNA(INDEX('annual Consensus'!$C$4:$AE$210,MATCH('per month Consensus'!$CE201,'annual Consensus'!$B$4:$B$210,0),MATCH('per month Consensus'!CW$4,'annual Consensus'!$C$3:$AE$3,0))),"",INDEX('annual Consensus'!$C$4:$AE$210,MATCH('per month Consensus'!$CE201,'annual Consensus'!$B$4:$B$210,0),MATCH('per month Consensus'!CW$4,'annual Consensus'!$C$3:$AE$3,0)))</f>
        <v>0</v>
      </c>
      <c r="CX201" s="18">
        <f>IF(ISNA(INDEX('annual Consensus'!$C$4:$AE$210,MATCH('per month Consensus'!$CE201,'annual Consensus'!$B$4:$B$210,0),MATCH('per month Consensus'!CX$4,'annual Consensus'!$C$3:$AE$3,0))),"",INDEX('annual Consensus'!$C$4:$AE$210,MATCH('per month Consensus'!$CE201,'annual Consensus'!$B$4:$B$210,0),MATCH('per month Consensus'!CX$4,'annual Consensus'!$C$3:$AE$3,0)))</f>
        <v>0</v>
      </c>
      <c r="CY201" s="18">
        <f>IF(ISNA(INDEX('annual Consensus'!$C$4:$AE$210,MATCH('per month Consensus'!$CE201,'annual Consensus'!$B$4:$B$210,0),MATCH('per month Consensus'!CY$4,'annual Consensus'!$C$3:$AE$3,0))),"",INDEX('annual Consensus'!$C$4:$AE$210,MATCH('per month Consensus'!$CE201,'annual Consensus'!$B$4:$B$210,0),MATCH('per month Consensus'!CY$4,'annual Consensus'!$C$3:$AE$3,0)))</f>
        <v>0</v>
      </c>
      <c r="CZ201" s="18">
        <f>IF(ISNA(INDEX('annual Consensus'!$C$4:$AE$210,MATCH('per month Consensus'!$CE201,'annual Consensus'!$B$4:$B$210,0),MATCH('per month Consensus'!CZ$4,'annual Consensus'!$C$3:$AE$3,0))),"",INDEX('annual Consensus'!$C$4:$AE$210,MATCH('per month Consensus'!$CE201,'annual Consensus'!$B$4:$B$210,0),MATCH('per month Consensus'!CZ$4,'annual Consensus'!$C$3:$AE$3,0)))</f>
        <v>0</v>
      </c>
      <c r="DA201" s="18">
        <f>IF(ISNA(INDEX('annual Consensus'!$C$4:$AE$210,MATCH('per month Consensus'!$CE201,'annual Consensus'!$B$4:$B$210,0),MATCH('per month Consensus'!DA$4,'annual Consensus'!$C$3:$AE$3,0))),"",INDEX('annual Consensus'!$C$4:$AE$210,MATCH('per month Consensus'!$CE201,'annual Consensus'!$B$4:$B$210,0),MATCH('per month Consensus'!DA$4,'annual Consensus'!$C$3:$AE$3,0)))</f>
        <v>0</v>
      </c>
      <c r="DB201" s="18">
        <f>IF(ISNA(INDEX('annual Consensus'!$C$4:$AE$210,MATCH('per month Consensus'!$CE201,'annual Consensus'!$B$4:$B$210,0),MATCH('per month Consensus'!DB$4,'annual Consensus'!$C$3:$AE$3,0))),"",INDEX('annual Consensus'!$C$4:$AE$210,MATCH('per month Consensus'!$CE201,'annual Consensus'!$B$4:$B$210,0),MATCH('per month Consensus'!DB$4,'annual Consensus'!$C$3:$AE$3,0)))</f>
        <v>0</v>
      </c>
      <c r="DC201" s="18">
        <f>IF(ISNA(INDEX('annual Consensus'!$C$4:$AE$210,MATCH('per month Consensus'!$CE201,'annual Consensus'!$B$4:$B$210,0),MATCH('per month Consensus'!DC$4,'annual Consensus'!$C$3:$AE$3,0))),"",INDEX('annual Consensus'!$C$4:$AE$210,MATCH('per month Consensus'!$CE201,'annual Consensus'!$B$4:$B$210,0),MATCH('per month Consensus'!DC$4,'annual Consensus'!$C$3:$AE$3,0)))</f>
        <v>0</v>
      </c>
      <c r="DD201" s="18">
        <f>IF(ISNA(INDEX('annual Consensus'!$C$4:$AE$210,MATCH('per month Consensus'!$CE201,'annual Consensus'!$B$4:$B$210,0),MATCH('per month Consensus'!DD$4,'annual Consensus'!$C$3:$AE$3,0))),"",INDEX('annual Consensus'!$C$4:$AE$210,MATCH('per month Consensus'!$CE201,'annual Consensus'!$B$4:$B$210,0),MATCH('per month Consensus'!DD$4,'annual Consensus'!$C$3:$AE$3,0)))</f>
        <v>0</v>
      </c>
      <c r="DE201" s="18">
        <f>IF(ISNA(INDEX('annual Consensus'!$C$4:$AE$210,MATCH('per month Consensus'!$CE201,'annual Consensus'!$B$4:$B$210,0),MATCH('per month Consensus'!DE$4,'annual Consensus'!$C$3:$AE$3,0))),"",INDEX('annual Consensus'!$C$4:$AE$210,MATCH('per month Consensus'!$CE201,'annual Consensus'!$B$4:$B$210,0),MATCH('per month Consensus'!DE$4,'annual Consensus'!$C$3:$AE$3,0)))</f>
        <v>0</v>
      </c>
      <c r="DF201" s="18">
        <f>IF(ISNA(INDEX('annual Consensus'!$C$4:$AE$210,MATCH('per month Consensus'!$CE201,'annual Consensus'!$B$4:$B$210,0),MATCH('per month Consensus'!DF$4,'annual Consensus'!$C$3:$AE$3,0))),"",INDEX('annual Consensus'!$C$4:$AE$210,MATCH('per month Consensus'!$CE201,'annual Consensus'!$B$4:$B$210,0),MATCH('per month Consensus'!DF$4,'annual Consensus'!$C$3:$AE$3,0)))</f>
        <v>0</v>
      </c>
      <c r="DG201" s="18">
        <f>IF(ISNA(INDEX('annual Consensus'!$C$4:$AE$210,MATCH('per month Consensus'!$CE201,'annual Consensus'!$B$4:$B$210,0),MATCH('per month Consensus'!DG$4,'annual Consensus'!$C$3:$AE$3,0))),"",INDEX('annual Consensus'!$C$4:$AE$210,MATCH('per month Consensus'!$CE201,'annual Consensus'!$B$4:$B$210,0),MATCH('per month Consensus'!DG$4,'annual Consensus'!$C$3:$AE$3,0)))</f>
        <v>0</v>
      </c>
      <c r="DH201" s="18">
        <f>IF(ISNA(INDEX('annual Consensus'!$C$4:$AE$210,MATCH('per month Consensus'!$CE201,'annual Consensus'!$B$4:$B$210,0),MATCH('per month Consensus'!DH$4,'annual Consensus'!$C$3:$AE$3,0))),"",INDEX('annual Consensus'!$C$4:$AE$210,MATCH('per month Consensus'!$CE201,'annual Consensus'!$B$4:$B$210,0),MATCH('per month Consensus'!DH$4,'annual Consensus'!$C$3:$AE$3,0)))</f>
        <v>0</v>
      </c>
      <c r="DI201" s="18">
        <f>IF(ISNA(INDEX('annual Consensus'!$C$4:$AE$210,MATCH('per month Consensus'!$CE201,'annual Consensus'!$B$4:$B$210,0),MATCH('per month Consensus'!DI$4,'annual Consensus'!$C$3:$AE$3,0))),"",INDEX('annual Consensus'!$C$4:$AE$210,MATCH('per month Consensus'!$CE201,'annual Consensus'!$B$4:$B$210,0),MATCH('per month Consensus'!DI$4,'annual Consensus'!$C$3:$AE$3,0)))</f>
        <v>0</v>
      </c>
      <c r="DJ201" s="18">
        <f>IF(ISNA(INDEX('annual Consensus'!$C$4:$AE$210,MATCH('per month Consensus'!$CE201,'annual Consensus'!$B$4:$B$210,0),MATCH('per month Consensus'!DJ$4,'annual Consensus'!$C$3:$AE$3,0))),"",INDEX('annual Consensus'!$C$4:$AE$210,MATCH('per month Consensus'!$CE201,'annual Consensus'!$B$4:$B$210,0),MATCH('per month Consensus'!DJ$4,'annual Consensus'!$C$3:$AE$3,0)))</f>
        <v>0</v>
      </c>
      <c r="DK201" s="18">
        <f>IF(ISNA(INDEX('annual Consensus'!$C$4:$AE$210,MATCH('per month Consensus'!$CE201,'annual Consensus'!$B$4:$B$210,0),MATCH('per month Consensus'!DK$4,'annual Consensus'!$C$3:$AE$3,0))),"",INDEX('annual Consensus'!$C$4:$AE$210,MATCH('per month Consensus'!$CE201,'annual Consensus'!$B$4:$B$210,0),MATCH('per month Consensus'!DK$4,'annual Consensus'!$C$3:$AE$3,0)))</f>
        <v>0</v>
      </c>
      <c r="DL201" s="18">
        <f>IF(ISNA(INDEX('annual Consensus'!$C$4:$AE$210,MATCH('per month Consensus'!$CE201,'annual Consensus'!$B$4:$B$210,0),MATCH('per month Consensus'!DL$4,'annual Consensus'!$C$3:$AE$3,0))),"",INDEX('annual Consensus'!$C$4:$AE$210,MATCH('per month Consensus'!$CE201,'annual Consensus'!$B$4:$B$210,0),MATCH('per month Consensus'!DL$4,'annual Consensus'!$C$3:$AE$3,0)))</f>
        <v>0</v>
      </c>
      <c r="DM201" s="18">
        <f>IF(ISNA(INDEX('annual Consensus'!$C$4:$AE$210,MATCH('per month Consensus'!$CE201,'annual Consensus'!$B$4:$B$210,0),MATCH('per month Consensus'!DM$4,'annual Consensus'!$C$3:$AE$3,0))),"",INDEX('annual Consensus'!$C$4:$AE$210,MATCH('per month Consensus'!$CE201,'annual Consensus'!$B$4:$B$210,0),MATCH('per month Consensus'!DM$4,'annual Consensus'!$C$3:$AE$3,0)))</f>
        <v>0</v>
      </c>
      <c r="DN201" s="18">
        <f>IF(ISNA(INDEX('annual Consensus'!$C$4:$AE$210,MATCH('per month Consensus'!$CE201,'annual Consensus'!$B$4:$B$210,0),MATCH('per month Consensus'!DN$4,'annual Consensus'!$C$3:$AE$3,0))),"",INDEX('annual Consensus'!$C$4:$AE$210,MATCH('per month Consensus'!$CE201,'annual Consensus'!$B$4:$B$210,0),MATCH('per month Consensus'!DN$4,'annual Consensus'!$C$3:$AE$3,0)))</f>
        <v>0</v>
      </c>
      <c r="DO201" s="18">
        <f>IF(ISNA(INDEX('annual Consensus'!$C$4:$AE$210,MATCH('per month Consensus'!$CE201,'annual Consensus'!$B$4:$B$210,0),MATCH('per month Consensus'!DO$4,'annual Consensus'!$C$3:$AE$3,0))),"",INDEX('annual Consensus'!$C$4:$AE$210,MATCH('per month Consensus'!$CE201,'annual Consensus'!$B$4:$B$210,0),MATCH('per month Consensus'!DO$4,'annual Consensus'!$C$3:$AE$3,0)))</f>
        <v>0</v>
      </c>
      <c r="DR201" s="18">
        <f t="shared" si="104"/>
        <v>0.50706646077942641</v>
      </c>
      <c r="DS201" s="18" t="str">
        <f t="shared" si="105"/>
        <v/>
      </c>
      <c r="DT201" s="18">
        <f t="shared" si="106"/>
        <v>0.93278685345150369</v>
      </c>
      <c r="DU201" s="18" t="str">
        <f t="shared" si="107"/>
        <v/>
      </c>
      <c r="DV201" s="18" t="str">
        <f t="shared" si="108"/>
        <v/>
      </c>
      <c r="DW201" s="18" t="str">
        <f t="shared" si="109"/>
        <v/>
      </c>
      <c r="DX201" s="18" t="str">
        <f t="shared" si="110"/>
        <v/>
      </c>
      <c r="DY201" s="18" t="str">
        <f t="shared" si="111"/>
        <v/>
      </c>
      <c r="DZ201" s="18" t="str">
        <f t="shared" si="112"/>
        <v/>
      </c>
      <c r="EA201" s="18" t="str">
        <f t="shared" si="113"/>
        <v/>
      </c>
      <c r="EB201" s="18" t="str">
        <f t="shared" si="114"/>
        <v/>
      </c>
      <c r="EC201" s="18" t="str">
        <f t="shared" si="115"/>
        <v/>
      </c>
      <c r="ED201" s="18" t="str">
        <f t="shared" si="116"/>
        <v/>
      </c>
      <c r="EE201" s="18" t="str">
        <f t="shared" si="117"/>
        <v/>
      </c>
      <c r="EF201" s="18" t="str">
        <f t="shared" si="118"/>
        <v/>
      </c>
      <c r="EG201" s="18" t="str">
        <f t="shared" si="119"/>
        <v/>
      </c>
      <c r="EH201" s="18" t="str">
        <f t="shared" si="120"/>
        <v/>
      </c>
      <c r="EI201" s="18" t="str">
        <f t="shared" si="121"/>
        <v/>
      </c>
      <c r="EJ201" s="18" t="str">
        <f t="shared" si="122"/>
        <v/>
      </c>
      <c r="EK201" s="18" t="str">
        <f t="shared" si="123"/>
        <v/>
      </c>
      <c r="EL201" s="18" t="str">
        <f t="shared" si="124"/>
        <v/>
      </c>
      <c r="EM201" s="18" t="str">
        <f t="shared" si="125"/>
        <v/>
      </c>
      <c r="EN201" s="18" t="str">
        <f t="shared" si="126"/>
        <v/>
      </c>
      <c r="EO201" s="18" t="str">
        <f t="shared" si="127"/>
        <v/>
      </c>
      <c r="EP201" s="18" t="str">
        <f t="shared" si="128"/>
        <v/>
      </c>
      <c r="EQ201" s="18" t="str">
        <f t="shared" si="129"/>
        <v/>
      </c>
      <c r="ER201" s="18" t="str">
        <f t="shared" si="130"/>
        <v/>
      </c>
      <c r="ES201" s="18" t="str">
        <f t="shared" si="131"/>
        <v/>
      </c>
      <c r="ET201" s="18" t="str">
        <f t="shared" si="132"/>
        <v/>
      </c>
      <c r="EV201" s="86">
        <v>41944</v>
      </c>
      <c r="EW201" s="57" t="str">
        <f>IF(ISNA(VLOOKUP('per month Consensus'!$EV201,'5y averages Consensus'!$AG$9:$AK$36,'per month Consensus'!EW$2,FALSE)),"",VLOOKUP('per month Consensus'!$EV201,'5y averages Consensus'!$AG$9:$AK$36,'per month Consensus'!EW$2,FALSE))</f>
        <v/>
      </c>
      <c r="EX201" s="48" t="str">
        <f>IF(ISNA(VLOOKUP('per month Consensus'!$EV201,'5y averages Consensus'!$AG$9:$AK$36,'per month Consensus'!EX$2,FALSE)),"",VLOOKUP('per month Consensus'!$EV201,'5y averages Consensus'!$AG$9:$AK$36,'per month Consensus'!EX$2,FALSE))</f>
        <v/>
      </c>
      <c r="EY201" s="48" t="str">
        <f>IF(ISNA(VLOOKUP('per month Consensus'!$EV201,'5y averages Consensus'!$AG$9:$AK$36,'per month Consensus'!EY$2,FALSE)),"",VLOOKUP('per month Consensus'!$EV201,'5y averages Consensus'!$AG$9:$AK$36,'per month Consensus'!EY$2,FALSE))</f>
        <v/>
      </c>
      <c r="EZ201" s="59" t="str">
        <f>IF(ISNA(VLOOKUP('per month Consensus'!$EV201,'5y averages Consensus'!$AG$9:$AK$36,'per month Consensus'!EZ$2,FALSE)),"",VLOOKUP('per month Consensus'!$EV201,'5y averages Consensus'!$AG$9:$AK$36,'per month Consensus'!EZ$2,FALSE))</f>
        <v/>
      </c>
      <c r="FB201" s="53" t="str">
        <f t="shared" si="133"/>
        <v/>
      </c>
      <c r="FC201" s="53" t="str">
        <f t="shared" si="134"/>
        <v/>
      </c>
      <c r="FD201" s="53" t="str">
        <f t="shared" si="135"/>
        <v/>
      </c>
      <c r="FE201" s="53" t="str">
        <f t="shared" si="136"/>
        <v/>
      </c>
    </row>
    <row r="202" spans="2:161" x14ac:dyDescent="0.25">
      <c r="B202" s="22">
        <v>37561</v>
      </c>
      <c r="C202" s="18">
        <f>VLOOKUP($B202,'Data Consensus annual'!$BH$9:$BN$215,'per month Consensus'!C$1,FALSE)</f>
        <v>2.1</v>
      </c>
      <c r="D202" s="18">
        <f>VLOOKUP($B202,'Data Consensus annual'!$BH$9:$BN$215,'per month Consensus'!D$1,FALSE)</f>
        <v>1.9</v>
      </c>
      <c r="E202" s="18" t="str">
        <f>VLOOKUP($B202,'Data Consensus annual'!$BH$9:$BN$215,'per month Consensus'!E$1)</f>
        <v/>
      </c>
      <c r="F202" s="18" t="str">
        <f>VLOOKUP($B202,'Data Consensus annual'!$BH$9:$BN$215,'per month Consensus'!F$1)</f>
        <v/>
      </c>
      <c r="G202" s="18" t="str">
        <f>VLOOKUP($B202,'Data Consensus annual'!$BH$9:$BN$215,'per month Consensus'!G$1)</f>
        <v/>
      </c>
      <c r="H202" s="18" t="str">
        <f>VLOOKUP($B202,'Data Consensus annual'!$BH$9:$BN$215,'per month Consensus'!H$1)</f>
        <v/>
      </c>
      <c r="I202" s="5"/>
      <c r="J202" s="27"/>
      <c r="K202" s="5"/>
      <c r="L202" s="5"/>
      <c r="M202" s="5"/>
      <c r="N202" s="5"/>
      <c r="CE202" s="14">
        <v>41974</v>
      </c>
      <c r="CF202" s="18">
        <f>IF(ISNA(VLOOKUP($CE202,'quarters Consensus'!$FV$9:$GC$60,'per month Consensus'!J$1,FALSE)),"",VLOOKUP($CE202,'quarters Consensus'!$FV$9:$GC$60,'per month Consensus'!J$1,FALSE))</f>
        <v>0.2</v>
      </c>
      <c r="CG202" s="18">
        <f>IF(ISNA(VLOOKUP($CE202,'quarters Consensus'!$FV$9:$GC$60,'per month Consensus'!K$1,FALSE)),"",VLOOKUP($CE202,'quarters Consensus'!$FV$9:$GC$60,'per month Consensus'!K$1,FALSE))</f>
        <v>0.4</v>
      </c>
      <c r="CH202" s="18">
        <f>IF(ISNA(VLOOKUP($CE202,'quarters Consensus'!$FV$9:$GC$60,'per month Consensus'!L$1,FALSE)),"",VLOOKUP($CE202,'quarters Consensus'!$FV$9:$GC$60,'per month Consensus'!L$1,FALSE))</f>
        <v>0.5</v>
      </c>
      <c r="CI202" s="18">
        <f>IF(ISNA(VLOOKUP($CE202,'quarters Consensus'!$FV$9:$GC$60,'per month Consensus'!M$1,FALSE)),"",VLOOKUP($CE202,'quarters Consensus'!$FV$9:$GC$60,'per month Consensus'!M$1,FALSE))</f>
        <v>0.9</v>
      </c>
      <c r="CJ202" s="18">
        <f>IF(ISNA(VLOOKUP($CE202,'quarters Consensus'!$FV$9:$GC$60,'per month Consensus'!N$1,FALSE)),"",VLOOKUP($CE202,'quarters Consensus'!$FV$9:$GC$60,'per month Consensus'!N$1,FALSE))</f>
        <v>1.1000000000000001</v>
      </c>
      <c r="CK202" s="18">
        <f>IF(ISNA(VLOOKUP($CE202,'quarters Consensus'!$FV$9:$GC$60,'per month Consensus'!O$1,FALSE)),"",VLOOKUP($CE202,'quarters Consensus'!$FV$9:$GC$60,'per month Consensus'!O$1,FALSE))</f>
        <v>1.2</v>
      </c>
      <c r="CL202" s="18"/>
      <c r="CM202" s="18">
        <f>IF(ISNA(INDEX('annual Consensus'!$C$4:$AE$210,MATCH('per month Consensus'!$CE202,'annual Consensus'!$B$4:$B$210,0),MATCH('per month Consensus'!CM$4,'annual Consensus'!$C$3:$AE$3,0))),"",INDEX('annual Consensus'!$C$4:$AE$210,MATCH('per month Consensus'!$CE202,'annual Consensus'!$B$4:$B$210,0),MATCH('per month Consensus'!CM$4,'annual Consensus'!$C$3:$AE$3,0)))</f>
        <v>0.47485868413266069</v>
      </c>
      <c r="CN202" s="18">
        <f>IF(ISNA(INDEX('annual Consensus'!$C$4:$AE$210,MATCH('per month Consensus'!$CE202,'annual Consensus'!$B$4:$B$210,0),MATCH('per month Consensus'!CN$4,'annual Consensus'!$C$3:$AE$3,0))),"",INDEX('annual Consensus'!$C$4:$AE$210,MATCH('per month Consensus'!$CE202,'annual Consensus'!$B$4:$B$210,0),MATCH('per month Consensus'!CN$4,'annual Consensus'!$C$3:$AE$3,0)))</f>
        <v>0.55956525293673731</v>
      </c>
      <c r="CO202" s="18">
        <f>IF(ISNA(INDEX('annual Consensus'!$C$4:$AE$210,MATCH('per month Consensus'!$CE202,'annual Consensus'!$B$4:$B$210,0),MATCH('per month Consensus'!CO$4,'annual Consensus'!$C$3:$AE$3,0))),"",INDEX('annual Consensus'!$C$4:$AE$210,MATCH('per month Consensus'!$CE202,'annual Consensus'!$B$4:$B$210,0),MATCH('per month Consensus'!CO$4,'annual Consensus'!$C$3:$AE$3,0)))</f>
        <v>0</v>
      </c>
      <c r="CP202" s="18">
        <f>IF(ISNA(INDEX('annual Consensus'!$C$4:$AE$210,MATCH('per month Consensus'!$CE202,'annual Consensus'!$B$4:$B$210,0),MATCH('per month Consensus'!CP$4,'annual Consensus'!$C$3:$AE$3,0))),"",INDEX('annual Consensus'!$C$4:$AE$210,MATCH('per month Consensus'!$CE202,'annual Consensus'!$B$4:$B$210,0),MATCH('per month Consensus'!CP$4,'annual Consensus'!$C$3:$AE$3,0)))</f>
        <v>0</v>
      </c>
      <c r="CQ202" s="18">
        <f>IF(ISNA(INDEX('annual Consensus'!$C$4:$AE$210,MATCH('per month Consensus'!$CE202,'annual Consensus'!$B$4:$B$210,0),MATCH('per month Consensus'!CQ$4,'annual Consensus'!$C$3:$AE$3,0))),"",INDEX('annual Consensus'!$C$4:$AE$210,MATCH('per month Consensus'!$CE202,'annual Consensus'!$B$4:$B$210,0),MATCH('per month Consensus'!CQ$4,'annual Consensus'!$C$3:$AE$3,0)))</f>
        <v>0</v>
      </c>
      <c r="CR202" s="18">
        <f>IF(ISNA(INDEX('annual Consensus'!$C$4:$AE$210,MATCH('per month Consensus'!$CE202,'annual Consensus'!$B$4:$B$210,0),MATCH('per month Consensus'!CR$4,'annual Consensus'!$C$3:$AE$3,0))),"",INDEX('annual Consensus'!$C$4:$AE$210,MATCH('per month Consensus'!$CE202,'annual Consensus'!$B$4:$B$210,0),MATCH('per month Consensus'!CR$4,'annual Consensus'!$C$3:$AE$3,0)))</f>
        <v>0</v>
      </c>
      <c r="CS202" s="18">
        <f>IF(ISNA(INDEX('annual Consensus'!$C$4:$AE$210,MATCH('per month Consensus'!$CE202,'annual Consensus'!$B$4:$B$210,0),MATCH('per month Consensus'!CS$4,'annual Consensus'!$C$3:$AE$3,0))),"",INDEX('annual Consensus'!$C$4:$AE$210,MATCH('per month Consensus'!$CE202,'annual Consensus'!$B$4:$B$210,0),MATCH('per month Consensus'!CS$4,'annual Consensus'!$C$3:$AE$3,0)))</f>
        <v>0</v>
      </c>
      <c r="CT202" s="18">
        <f>IF(ISNA(INDEX('annual Consensus'!$C$4:$AE$210,MATCH('per month Consensus'!$CE202,'annual Consensus'!$B$4:$B$210,0),MATCH('per month Consensus'!CT$4,'annual Consensus'!$C$3:$AE$3,0))),"",INDEX('annual Consensus'!$C$4:$AE$210,MATCH('per month Consensus'!$CE202,'annual Consensus'!$B$4:$B$210,0),MATCH('per month Consensus'!CT$4,'annual Consensus'!$C$3:$AE$3,0)))</f>
        <v>0</v>
      </c>
      <c r="CU202" s="18">
        <f>IF(ISNA(INDEX('annual Consensus'!$C$4:$AE$210,MATCH('per month Consensus'!$CE202,'annual Consensus'!$B$4:$B$210,0),MATCH('per month Consensus'!CU$4,'annual Consensus'!$C$3:$AE$3,0))),"",INDEX('annual Consensus'!$C$4:$AE$210,MATCH('per month Consensus'!$CE202,'annual Consensus'!$B$4:$B$210,0),MATCH('per month Consensus'!CU$4,'annual Consensus'!$C$3:$AE$3,0)))</f>
        <v>0</v>
      </c>
      <c r="CV202" s="18">
        <f>IF(ISNA(INDEX('annual Consensus'!$C$4:$AE$210,MATCH('per month Consensus'!$CE202,'annual Consensus'!$B$4:$B$210,0),MATCH('per month Consensus'!CV$4,'annual Consensus'!$C$3:$AE$3,0))),"",INDEX('annual Consensus'!$C$4:$AE$210,MATCH('per month Consensus'!$CE202,'annual Consensus'!$B$4:$B$210,0),MATCH('per month Consensus'!CV$4,'annual Consensus'!$C$3:$AE$3,0)))</f>
        <v>0</v>
      </c>
      <c r="CW202" s="18">
        <f>IF(ISNA(INDEX('annual Consensus'!$C$4:$AE$210,MATCH('per month Consensus'!$CE202,'annual Consensus'!$B$4:$B$210,0),MATCH('per month Consensus'!CW$4,'annual Consensus'!$C$3:$AE$3,0))),"",INDEX('annual Consensus'!$C$4:$AE$210,MATCH('per month Consensus'!$CE202,'annual Consensus'!$B$4:$B$210,0),MATCH('per month Consensus'!CW$4,'annual Consensus'!$C$3:$AE$3,0)))</f>
        <v>0</v>
      </c>
      <c r="CX202" s="18">
        <f>IF(ISNA(INDEX('annual Consensus'!$C$4:$AE$210,MATCH('per month Consensus'!$CE202,'annual Consensus'!$B$4:$B$210,0),MATCH('per month Consensus'!CX$4,'annual Consensus'!$C$3:$AE$3,0))),"",INDEX('annual Consensus'!$C$4:$AE$210,MATCH('per month Consensus'!$CE202,'annual Consensus'!$B$4:$B$210,0),MATCH('per month Consensus'!CX$4,'annual Consensus'!$C$3:$AE$3,0)))</f>
        <v>0</v>
      </c>
      <c r="CY202" s="18">
        <f>IF(ISNA(INDEX('annual Consensus'!$C$4:$AE$210,MATCH('per month Consensus'!$CE202,'annual Consensus'!$B$4:$B$210,0),MATCH('per month Consensus'!CY$4,'annual Consensus'!$C$3:$AE$3,0))),"",INDEX('annual Consensus'!$C$4:$AE$210,MATCH('per month Consensus'!$CE202,'annual Consensus'!$B$4:$B$210,0),MATCH('per month Consensus'!CY$4,'annual Consensus'!$C$3:$AE$3,0)))</f>
        <v>0</v>
      </c>
      <c r="CZ202" s="18">
        <f>IF(ISNA(INDEX('annual Consensus'!$C$4:$AE$210,MATCH('per month Consensus'!$CE202,'annual Consensus'!$B$4:$B$210,0),MATCH('per month Consensus'!CZ$4,'annual Consensus'!$C$3:$AE$3,0))),"",INDEX('annual Consensus'!$C$4:$AE$210,MATCH('per month Consensus'!$CE202,'annual Consensus'!$B$4:$B$210,0),MATCH('per month Consensus'!CZ$4,'annual Consensus'!$C$3:$AE$3,0)))</f>
        <v>0</v>
      </c>
      <c r="DA202" s="18">
        <f>IF(ISNA(INDEX('annual Consensus'!$C$4:$AE$210,MATCH('per month Consensus'!$CE202,'annual Consensus'!$B$4:$B$210,0),MATCH('per month Consensus'!DA$4,'annual Consensus'!$C$3:$AE$3,0))),"",INDEX('annual Consensus'!$C$4:$AE$210,MATCH('per month Consensus'!$CE202,'annual Consensus'!$B$4:$B$210,0),MATCH('per month Consensus'!DA$4,'annual Consensus'!$C$3:$AE$3,0)))</f>
        <v>0</v>
      </c>
      <c r="DB202" s="18">
        <f>IF(ISNA(INDEX('annual Consensus'!$C$4:$AE$210,MATCH('per month Consensus'!$CE202,'annual Consensus'!$B$4:$B$210,0),MATCH('per month Consensus'!DB$4,'annual Consensus'!$C$3:$AE$3,0))),"",INDEX('annual Consensus'!$C$4:$AE$210,MATCH('per month Consensus'!$CE202,'annual Consensus'!$B$4:$B$210,0),MATCH('per month Consensus'!DB$4,'annual Consensus'!$C$3:$AE$3,0)))</f>
        <v>0</v>
      </c>
      <c r="DC202" s="18">
        <f>IF(ISNA(INDEX('annual Consensus'!$C$4:$AE$210,MATCH('per month Consensus'!$CE202,'annual Consensus'!$B$4:$B$210,0),MATCH('per month Consensus'!DC$4,'annual Consensus'!$C$3:$AE$3,0))),"",INDEX('annual Consensus'!$C$4:$AE$210,MATCH('per month Consensus'!$CE202,'annual Consensus'!$B$4:$B$210,0),MATCH('per month Consensus'!DC$4,'annual Consensus'!$C$3:$AE$3,0)))</f>
        <v>0</v>
      </c>
      <c r="DD202" s="18">
        <f>IF(ISNA(INDEX('annual Consensus'!$C$4:$AE$210,MATCH('per month Consensus'!$CE202,'annual Consensus'!$B$4:$B$210,0),MATCH('per month Consensus'!DD$4,'annual Consensus'!$C$3:$AE$3,0))),"",INDEX('annual Consensus'!$C$4:$AE$210,MATCH('per month Consensus'!$CE202,'annual Consensus'!$B$4:$B$210,0),MATCH('per month Consensus'!DD$4,'annual Consensus'!$C$3:$AE$3,0)))</f>
        <v>0</v>
      </c>
      <c r="DE202" s="18">
        <f>IF(ISNA(INDEX('annual Consensus'!$C$4:$AE$210,MATCH('per month Consensus'!$CE202,'annual Consensus'!$B$4:$B$210,0),MATCH('per month Consensus'!DE$4,'annual Consensus'!$C$3:$AE$3,0))),"",INDEX('annual Consensus'!$C$4:$AE$210,MATCH('per month Consensus'!$CE202,'annual Consensus'!$B$4:$B$210,0),MATCH('per month Consensus'!DE$4,'annual Consensus'!$C$3:$AE$3,0)))</f>
        <v>0</v>
      </c>
      <c r="DF202" s="18">
        <f>IF(ISNA(INDEX('annual Consensus'!$C$4:$AE$210,MATCH('per month Consensus'!$CE202,'annual Consensus'!$B$4:$B$210,0),MATCH('per month Consensus'!DF$4,'annual Consensus'!$C$3:$AE$3,0))),"",INDEX('annual Consensus'!$C$4:$AE$210,MATCH('per month Consensus'!$CE202,'annual Consensus'!$B$4:$B$210,0),MATCH('per month Consensus'!DF$4,'annual Consensus'!$C$3:$AE$3,0)))</f>
        <v>0</v>
      </c>
      <c r="DG202" s="18">
        <f>IF(ISNA(INDEX('annual Consensus'!$C$4:$AE$210,MATCH('per month Consensus'!$CE202,'annual Consensus'!$B$4:$B$210,0),MATCH('per month Consensus'!DG$4,'annual Consensus'!$C$3:$AE$3,0))),"",INDEX('annual Consensus'!$C$4:$AE$210,MATCH('per month Consensus'!$CE202,'annual Consensus'!$B$4:$B$210,0),MATCH('per month Consensus'!DG$4,'annual Consensus'!$C$3:$AE$3,0)))</f>
        <v>0</v>
      </c>
      <c r="DH202" s="18">
        <f>IF(ISNA(INDEX('annual Consensus'!$C$4:$AE$210,MATCH('per month Consensus'!$CE202,'annual Consensus'!$B$4:$B$210,0),MATCH('per month Consensus'!DH$4,'annual Consensus'!$C$3:$AE$3,0))),"",INDEX('annual Consensus'!$C$4:$AE$210,MATCH('per month Consensus'!$CE202,'annual Consensus'!$B$4:$B$210,0),MATCH('per month Consensus'!DH$4,'annual Consensus'!$C$3:$AE$3,0)))</f>
        <v>0</v>
      </c>
      <c r="DI202" s="18">
        <f>IF(ISNA(INDEX('annual Consensus'!$C$4:$AE$210,MATCH('per month Consensus'!$CE202,'annual Consensus'!$B$4:$B$210,0),MATCH('per month Consensus'!DI$4,'annual Consensus'!$C$3:$AE$3,0))),"",INDEX('annual Consensus'!$C$4:$AE$210,MATCH('per month Consensus'!$CE202,'annual Consensus'!$B$4:$B$210,0),MATCH('per month Consensus'!DI$4,'annual Consensus'!$C$3:$AE$3,0)))</f>
        <v>0</v>
      </c>
      <c r="DJ202" s="18">
        <f>IF(ISNA(INDEX('annual Consensus'!$C$4:$AE$210,MATCH('per month Consensus'!$CE202,'annual Consensus'!$B$4:$B$210,0),MATCH('per month Consensus'!DJ$4,'annual Consensus'!$C$3:$AE$3,0))),"",INDEX('annual Consensus'!$C$4:$AE$210,MATCH('per month Consensus'!$CE202,'annual Consensus'!$B$4:$B$210,0),MATCH('per month Consensus'!DJ$4,'annual Consensus'!$C$3:$AE$3,0)))</f>
        <v>0</v>
      </c>
      <c r="DK202" s="18">
        <f>IF(ISNA(INDEX('annual Consensus'!$C$4:$AE$210,MATCH('per month Consensus'!$CE202,'annual Consensus'!$B$4:$B$210,0),MATCH('per month Consensus'!DK$4,'annual Consensus'!$C$3:$AE$3,0))),"",INDEX('annual Consensus'!$C$4:$AE$210,MATCH('per month Consensus'!$CE202,'annual Consensus'!$B$4:$B$210,0),MATCH('per month Consensus'!DK$4,'annual Consensus'!$C$3:$AE$3,0)))</f>
        <v>0</v>
      </c>
      <c r="DL202" s="18">
        <f>IF(ISNA(INDEX('annual Consensus'!$C$4:$AE$210,MATCH('per month Consensus'!$CE202,'annual Consensus'!$B$4:$B$210,0),MATCH('per month Consensus'!DL$4,'annual Consensus'!$C$3:$AE$3,0))),"",INDEX('annual Consensus'!$C$4:$AE$210,MATCH('per month Consensus'!$CE202,'annual Consensus'!$B$4:$B$210,0),MATCH('per month Consensus'!DL$4,'annual Consensus'!$C$3:$AE$3,0)))</f>
        <v>0</v>
      </c>
      <c r="DM202" s="18">
        <f>IF(ISNA(INDEX('annual Consensus'!$C$4:$AE$210,MATCH('per month Consensus'!$CE202,'annual Consensus'!$B$4:$B$210,0),MATCH('per month Consensus'!DM$4,'annual Consensus'!$C$3:$AE$3,0))),"",INDEX('annual Consensus'!$C$4:$AE$210,MATCH('per month Consensus'!$CE202,'annual Consensus'!$B$4:$B$210,0),MATCH('per month Consensus'!DM$4,'annual Consensus'!$C$3:$AE$3,0)))</f>
        <v>0</v>
      </c>
      <c r="DN202" s="18">
        <f>IF(ISNA(INDEX('annual Consensus'!$C$4:$AE$210,MATCH('per month Consensus'!$CE202,'annual Consensus'!$B$4:$B$210,0),MATCH('per month Consensus'!DN$4,'annual Consensus'!$C$3:$AE$3,0))),"",INDEX('annual Consensus'!$C$4:$AE$210,MATCH('per month Consensus'!$CE202,'annual Consensus'!$B$4:$B$210,0),MATCH('per month Consensus'!DN$4,'annual Consensus'!$C$3:$AE$3,0)))</f>
        <v>0</v>
      </c>
      <c r="DO202" s="18">
        <f>IF(ISNA(INDEX('annual Consensus'!$C$4:$AE$210,MATCH('per month Consensus'!$CE202,'annual Consensus'!$B$4:$B$210,0),MATCH('per month Consensus'!DO$4,'annual Consensus'!$C$3:$AE$3,0))),"",INDEX('annual Consensus'!$C$4:$AE$210,MATCH('per month Consensus'!$CE202,'annual Consensus'!$B$4:$B$210,0),MATCH('per month Consensus'!DO$4,'annual Consensus'!$C$3:$AE$3,0)))</f>
        <v>0</v>
      </c>
      <c r="DR202" s="18">
        <f t="shared" si="104"/>
        <v>0.47485868413266069</v>
      </c>
      <c r="DS202" s="18">
        <f t="shared" si="105"/>
        <v>0.55956525293673731</v>
      </c>
      <c r="DT202" s="18" t="str">
        <f t="shared" si="106"/>
        <v/>
      </c>
      <c r="DU202" s="18" t="str">
        <f t="shared" si="107"/>
        <v/>
      </c>
      <c r="DV202" s="18" t="str">
        <f t="shared" si="108"/>
        <v/>
      </c>
      <c r="DW202" s="18" t="str">
        <f t="shared" si="109"/>
        <v/>
      </c>
      <c r="DX202" s="18" t="str">
        <f t="shared" si="110"/>
        <v/>
      </c>
      <c r="DY202" s="18" t="str">
        <f t="shared" si="111"/>
        <v/>
      </c>
      <c r="DZ202" s="18" t="str">
        <f t="shared" si="112"/>
        <v/>
      </c>
      <c r="EA202" s="18" t="str">
        <f t="shared" si="113"/>
        <v/>
      </c>
      <c r="EB202" s="18" t="str">
        <f t="shared" si="114"/>
        <v/>
      </c>
      <c r="EC202" s="18" t="str">
        <f t="shared" si="115"/>
        <v/>
      </c>
      <c r="ED202" s="18" t="str">
        <f t="shared" si="116"/>
        <v/>
      </c>
      <c r="EE202" s="18" t="str">
        <f t="shared" si="117"/>
        <v/>
      </c>
      <c r="EF202" s="18" t="str">
        <f t="shared" si="118"/>
        <v/>
      </c>
      <c r="EG202" s="18" t="str">
        <f t="shared" si="119"/>
        <v/>
      </c>
      <c r="EH202" s="18" t="str">
        <f t="shared" si="120"/>
        <v/>
      </c>
      <c r="EI202" s="18" t="str">
        <f t="shared" si="121"/>
        <v/>
      </c>
      <c r="EJ202" s="18" t="str">
        <f t="shared" si="122"/>
        <v/>
      </c>
      <c r="EK202" s="18" t="str">
        <f t="shared" si="123"/>
        <v/>
      </c>
      <c r="EL202" s="18" t="str">
        <f t="shared" si="124"/>
        <v/>
      </c>
      <c r="EM202" s="18" t="str">
        <f t="shared" si="125"/>
        <v/>
      </c>
      <c r="EN202" s="18" t="str">
        <f t="shared" si="126"/>
        <v/>
      </c>
      <c r="EO202" s="18" t="str">
        <f t="shared" si="127"/>
        <v/>
      </c>
      <c r="EP202" s="18" t="str">
        <f t="shared" si="128"/>
        <v/>
      </c>
      <c r="EQ202" s="18" t="str">
        <f t="shared" si="129"/>
        <v/>
      </c>
      <c r="ER202" s="18" t="str">
        <f t="shared" si="130"/>
        <v/>
      </c>
      <c r="ES202" s="18" t="str">
        <f t="shared" si="131"/>
        <v/>
      </c>
      <c r="ET202" s="18" t="str">
        <f t="shared" si="132"/>
        <v/>
      </c>
      <c r="EV202" s="86">
        <v>41974</v>
      </c>
      <c r="EW202" s="57" t="str">
        <f>IF(ISNA(VLOOKUP('per month Consensus'!$EV202,'5y averages Consensus'!$AG$9:$AK$36,'per month Consensus'!EW$2,FALSE)),"",VLOOKUP('per month Consensus'!$EV202,'5y averages Consensus'!$AG$9:$AK$36,'per month Consensus'!EW$2,FALSE))</f>
        <v/>
      </c>
      <c r="EX202" s="58" t="str">
        <f>IF(ISNA(VLOOKUP('per month Consensus'!$EV202,'5y averages Consensus'!$AG$9:$AK$36,'per month Consensus'!EX$2,FALSE)),"",VLOOKUP('per month Consensus'!$EV202,'5y averages Consensus'!$AG$9:$AK$36,'per month Consensus'!EX$2,FALSE))</f>
        <v/>
      </c>
      <c r="EY202" s="58" t="str">
        <f>IF(ISNA(VLOOKUP('per month Consensus'!$EV202,'5y averages Consensus'!$AG$9:$AK$36,'per month Consensus'!EY$2,FALSE)),"",VLOOKUP('per month Consensus'!$EV202,'5y averages Consensus'!$AG$9:$AK$36,'per month Consensus'!EY$2,FALSE))</f>
        <v/>
      </c>
      <c r="EZ202" s="59" t="str">
        <f>IF(ISNA(VLOOKUP('per month Consensus'!$EV202,'5y averages Consensus'!$AG$9:$AK$36,'per month Consensus'!EZ$2,FALSE)),"",VLOOKUP('per month Consensus'!$EV202,'5y averages Consensus'!$AG$9:$AK$36,'per month Consensus'!EZ$2,FALSE))</f>
        <v/>
      </c>
      <c r="FB202" s="53" t="str">
        <f t="shared" si="133"/>
        <v/>
      </c>
      <c r="FC202" s="53" t="str">
        <f t="shared" si="134"/>
        <v/>
      </c>
      <c r="FD202" s="53" t="str">
        <f t="shared" si="135"/>
        <v/>
      </c>
      <c r="FE202" s="53" t="str">
        <f t="shared" si="136"/>
        <v/>
      </c>
    </row>
    <row r="203" spans="2:161" x14ac:dyDescent="0.25">
      <c r="B203" s="22">
        <v>37926</v>
      </c>
      <c r="C203" s="18">
        <f>VLOOKUP($B203,'Data Consensus annual'!$BH$9:$BN$215,'per month Consensus'!C$1,FALSE)</f>
        <v>2.031088815436243</v>
      </c>
      <c r="D203" s="18">
        <f>VLOOKUP($B203,'Data Consensus annual'!$BH$9:$BN$215,'per month Consensus'!D$1,FALSE)</f>
        <v>1.6235866918727091</v>
      </c>
      <c r="E203" s="18" t="str">
        <f>VLOOKUP($B203,'Data Consensus annual'!$BH$9:$BN$215,'per month Consensus'!E$1)</f>
        <v/>
      </c>
      <c r="F203" s="18" t="str">
        <f>VLOOKUP($B203,'Data Consensus annual'!$BH$9:$BN$215,'per month Consensus'!F$1)</f>
        <v/>
      </c>
      <c r="G203" s="18" t="str">
        <f>VLOOKUP($B203,'Data Consensus annual'!$BH$9:$BN$215,'per month Consensus'!G$1)</f>
        <v/>
      </c>
      <c r="H203" s="18" t="str">
        <f>VLOOKUP($B203,'Data Consensus annual'!$BH$9:$BN$215,'per month Consensus'!H$1)</f>
        <v/>
      </c>
      <c r="I203" s="5"/>
      <c r="J203" s="27"/>
      <c r="K203" s="5"/>
      <c r="L203" s="5"/>
      <c r="M203" s="5"/>
      <c r="N203" s="5"/>
      <c r="CE203" s="14">
        <v>42005</v>
      </c>
      <c r="CF203" s="18" t="str">
        <f>IF(ISNA(VLOOKUP($CE203,'quarters Consensus'!$FV$9:$GC$60,'per month Consensus'!J$1,FALSE)),"",VLOOKUP($CE203,'quarters Consensus'!$FV$9:$GC$60,'per month Consensus'!J$1,FALSE))</f>
        <v/>
      </c>
      <c r="CG203" s="18" t="str">
        <f>IF(ISNA(VLOOKUP($CE203,'quarters Consensus'!$FV$9:$GC$60,'per month Consensus'!K$1,FALSE)),"",VLOOKUP($CE203,'quarters Consensus'!$FV$9:$GC$60,'per month Consensus'!K$1,FALSE))</f>
        <v/>
      </c>
      <c r="CH203" s="18" t="str">
        <f>IF(ISNA(VLOOKUP($CE203,'quarters Consensus'!$FV$9:$GC$60,'per month Consensus'!L$1,FALSE)),"",VLOOKUP($CE203,'quarters Consensus'!$FV$9:$GC$60,'per month Consensus'!L$1,FALSE))</f>
        <v/>
      </c>
      <c r="CI203" s="18" t="str">
        <f>IF(ISNA(VLOOKUP($CE203,'quarters Consensus'!$FV$9:$GC$60,'per month Consensus'!M$1,FALSE)),"",VLOOKUP($CE203,'quarters Consensus'!$FV$9:$GC$60,'per month Consensus'!M$1,FALSE))</f>
        <v/>
      </c>
      <c r="CJ203" s="18" t="str">
        <f>IF(ISNA(VLOOKUP($CE203,'quarters Consensus'!$FV$9:$GC$60,'per month Consensus'!N$1,FALSE)),"",VLOOKUP($CE203,'quarters Consensus'!$FV$9:$GC$60,'per month Consensus'!N$1,FALSE))</f>
        <v/>
      </c>
      <c r="CK203" s="18" t="str">
        <f>IF(ISNA(VLOOKUP($CE203,'quarters Consensus'!$FV$9:$GC$60,'per month Consensus'!O$1,FALSE)),"",VLOOKUP($CE203,'quarters Consensus'!$FV$9:$GC$60,'per month Consensus'!O$1,FALSE))</f>
        <v/>
      </c>
      <c r="CL203" s="18" t="str">
        <f>IF(ISNA(VLOOKUP($CE203,'quarters Consensus'!$FV$9:$GC$60,'per month Consensus'!P$1,FALSE)),"",VLOOKUP($CE203,'quarters Consensus'!$FV$9:$GC$60,'per month Consensus'!P$1,FALSE))</f>
        <v/>
      </c>
      <c r="CM203" s="18">
        <f>IF(ISNA(INDEX('annual Consensus'!$C$4:$AE$210,MATCH('per month Consensus'!$CE203,'annual Consensus'!$B$4:$B$210,0),MATCH('per month Consensus'!CM$4,'annual Consensus'!$C$3:$AE$3,0))),"",INDEX('annual Consensus'!$C$4:$AE$210,MATCH('per month Consensus'!$CE203,'annual Consensus'!$B$4:$B$210,0),MATCH('per month Consensus'!CM$4,'annual Consensus'!$C$3:$AE$3,0)))</f>
        <v>0.14932610585685985</v>
      </c>
      <c r="CN203" s="18">
        <f>IF(ISNA(INDEX('annual Consensus'!$C$4:$AE$210,MATCH('per month Consensus'!$CE203,'annual Consensus'!$B$4:$B$210,0),MATCH('per month Consensus'!CN$4,'annual Consensus'!$C$3:$AE$3,0))),"",INDEX('annual Consensus'!$C$4:$AE$210,MATCH('per month Consensus'!$CE203,'annual Consensus'!$B$4:$B$210,0),MATCH('per month Consensus'!CN$4,'annual Consensus'!$C$3:$AE$3,0)))</f>
        <v>0</v>
      </c>
      <c r="CO203" s="18">
        <f>IF(ISNA(INDEX('annual Consensus'!$C$4:$AE$210,MATCH('per month Consensus'!$CE203,'annual Consensus'!$B$4:$B$210,0),MATCH('per month Consensus'!CO$4,'annual Consensus'!$C$3:$AE$3,0))),"",INDEX('annual Consensus'!$C$4:$AE$210,MATCH('per month Consensus'!$CE203,'annual Consensus'!$B$4:$B$210,0),MATCH('per month Consensus'!CO$4,'annual Consensus'!$C$3:$AE$3,0)))</f>
        <v>0</v>
      </c>
      <c r="CP203" s="18">
        <f>IF(ISNA(INDEX('annual Consensus'!$C$4:$AE$210,MATCH('per month Consensus'!$CE203,'annual Consensus'!$B$4:$B$210,0),MATCH('per month Consensus'!CP$4,'annual Consensus'!$C$3:$AE$3,0))),"",INDEX('annual Consensus'!$C$4:$AE$210,MATCH('per month Consensus'!$CE203,'annual Consensus'!$B$4:$B$210,0),MATCH('per month Consensus'!CP$4,'annual Consensus'!$C$3:$AE$3,0)))</f>
        <v>0</v>
      </c>
      <c r="CQ203" s="18">
        <f>IF(ISNA(INDEX('annual Consensus'!$C$4:$AE$210,MATCH('per month Consensus'!$CE203,'annual Consensus'!$B$4:$B$210,0),MATCH('per month Consensus'!CQ$4,'annual Consensus'!$C$3:$AE$3,0))),"",INDEX('annual Consensus'!$C$4:$AE$210,MATCH('per month Consensus'!$CE203,'annual Consensus'!$B$4:$B$210,0),MATCH('per month Consensus'!CQ$4,'annual Consensus'!$C$3:$AE$3,0)))</f>
        <v>0</v>
      </c>
      <c r="CR203" s="18">
        <f>IF(ISNA(INDEX('annual Consensus'!$C$4:$AE$210,MATCH('per month Consensus'!$CE203,'annual Consensus'!$B$4:$B$210,0),MATCH('per month Consensus'!CR$4,'annual Consensus'!$C$3:$AE$3,0))),"",INDEX('annual Consensus'!$C$4:$AE$210,MATCH('per month Consensus'!$CE203,'annual Consensus'!$B$4:$B$210,0),MATCH('per month Consensus'!CR$4,'annual Consensus'!$C$3:$AE$3,0)))</f>
        <v>0</v>
      </c>
      <c r="CS203" s="18">
        <f>IF(ISNA(INDEX('annual Consensus'!$C$4:$AE$210,MATCH('per month Consensus'!$CE203,'annual Consensus'!$B$4:$B$210,0),MATCH('per month Consensus'!CS$4,'annual Consensus'!$C$3:$AE$3,0))),"",INDEX('annual Consensus'!$C$4:$AE$210,MATCH('per month Consensus'!$CE203,'annual Consensus'!$B$4:$B$210,0),MATCH('per month Consensus'!CS$4,'annual Consensus'!$C$3:$AE$3,0)))</f>
        <v>0</v>
      </c>
      <c r="CT203" s="18">
        <f>IF(ISNA(INDEX('annual Consensus'!$C$4:$AE$210,MATCH('per month Consensus'!$CE203,'annual Consensus'!$B$4:$B$210,0),MATCH('per month Consensus'!CT$4,'annual Consensus'!$C$3:$AE$3,0))),"",INDEX('annual Consensus'!$C$4:$AE$210,MATCH('per month Consensus'!$CE203,'annual Consensus'!$B$4:$B$210,0),MATCH('per month Consensus'!CT$4,'annual Consensus'!$C$3:$AE$3,0)))</f>
        <v>0</v>
      </c>
      <c r="CU203" s="18">
        <f>IF(ISNA(INDEX('annual Consensus'!$C$4:$AE$210,MATCH('per month Consensus'!$CE203,'annual Consensus'!$B$4:$B$210,0),MATCH('per month Consensus'!CU$4,'annual Consensus'!$C$3:$AE$3,0))),"",INDEX('annual Consensus'!$C$4:$AE$210,MATCH('per month Consensus'!$CE203,'annual Consensus'!$B$4:$B$210,0),MATCH('per month Consensus'!CU$4,'annual Consensus'!$C$3:$AE$3,0)))</f>
        <v>0</v>
      </c>
      <c r="CV203" s="18">
        <f>IF(ISNA(INDEX('annual Consensus'!$C$4:$AE$210,MATCH('per month Consensus'!$CE203,'annual Consensus'!$B$4:$B$210,0),MATCH('per month Consensus'!CV$4,'annual Consensus'!$C$3:$AE$3,0))),"",INDEX('annual Consensus'!$C$4:$AE$210,MATCH('per month Consensus'!$CE203,'annual Consensus'!$B$4:$B$210,0),MATCH('per month Consensus'!CV$4,'annual Consensus'!$C$3:$AE$3,0)))</f>
        <v>0</v>
      </c>
      <c r="CW203" s="18">
        <f>IF(ISNA(INDEX('annual Consensus'!$C$4:$AE$210,MATCH('per month Consensus'!$CE203,'annual Consensus'!$B$4:$B$210,0),MATCH('per month Consensus'!CW$4,'annual Consensus'!$C$3:$AE$3,0))),"",INDEX('annual Consensus'!$C$4:$AE$210,MATCH('per month Consensus'!$CE203,'annual Consensus'!$B$4:$B$210,0),MATCH('per month Consensus'!CW$4,'annual Consensus'!$C$3:$AE$3,0)))</f>
        <v>0</v>
      </c>
      <c r="CX203" s="18">
        <f>IF(ISNA(INDEX('annual Consensus'!$C$4:$AE$210,MATCH('per month Consensus'!$CE203,'annual Consensus'!$B$4:$B$210,0),MATCH('per month Consensus'!CX$4,'annual Consensus'!$C$3:$AE$3,0))),"",INDEX('annual Consensus'!$C$4:$AE$210,MATCH('per month Consensus'!$CE203,'annual Consensus'!$B$4:$B$210,0),MATCH('per month Consensus'!CX$4,'annual Consensus'!$C$3:$AE$3,0)))</f>
        <v>0</v>
      </c>
      <c r="CY203" s="18">
        <f>IF(ISNA(INDEX('annual Consensus'!$C$4:$AE$210,MATCH('per month Consensus'!$CE203,'annual Consensus'!$B$4:$B$210,0),MATCH('per month Consensus'!CY$4,'annual Consensus'!$C$3:$AE$3,0))),"",INDEX('annual Consensus'!$C$4:$AE$210,MATCH('per month Consensus'!$CE203,'annual Consensus'!$B$4:$B$210,0),MATCH('per month Consensus'!CY$4,'annual Consensus'!$C$3:$AE$3,0)))</f>
        <v>1.1748105348614823</v>
      </c>
      <c r="CZ203" s="18">
        <f>IF(ISNA(INDEX('annual Consensus'!$C$4:$AE$210,MATCH('per month Consensus'!$CE203,'annual Consensus'!$B$4:$B$210,0),MATCH('per month Consensus'!CZ$4,'annual Consensus'!$C$3:$AE$3,0))),"",INDEX('annual Consensus'!$C$4:$AE$210,MATCH('per month Consensus'!$CE203,'annual Consensus'!$B$4:$B$210,0),MATCH('per month Consensus'!CZ$4,'annual Consensus'!$C$3:$AE$3,0)))</f>
        <v>0</v>
      </c>
      <c r="DA203" s="18">
        <f>IF(ISNA(INDEX('annual Consensus'!$C$4:$AE$210,MATCH('per month Consensus'!$CE203,'annual Consensus'!$B$4:$B$210,0),MATCH('per month Consensus'!DA$4,'annual Consensus'!$C$3:$AE$3,0))),"",INDEX('annual Consensus'!$C$4:$AE$210,MATCH('per month Consensus'!$CE203,'annual Consensus'!$B$4:$B$210,0),MATCH('per month Consensus'!DA$4,'annual Consensus'!$C$3:$AE$3,0)))</f>
        <v>0</v>
      </c>
      <c r="DB203" s="18">
        <f>IF(ISNA(INDEX('annual Consensus'!$C$4:$AE$210,MATCH('per month Consensus'!$CE203,'annual Consensus'!$B$4:$B$210,0),MATCH('per month Consensus'!DB$4,'annual Consensus'!$C$3:$AE$3,0))),"",INDEX('annual Consensus'!$C$4:$AE$210,MATCH('per month Consensus'!$CE203,'annual Consensus'!$B$4:$B$210,0),MATCH('per month Consensus'!DB$4,'annual Consensus'!$C$3:$AE$3,0)))</f>
        <v>0</v>
      </c>
      <c r="DC203" s="18">
        <f>IF(ISNA(INDEX('annual Consensus'!$C$4:$AE$210,MATCH('per month Consensus'!$CE203,'annual Consensus'!$B$4:$B$210,0),MATCH('per month Consensus'!DC$4,'annual Consensus'!$C$3:$AE$3,0))),"",INDEX('annual Consensus'!$C$4:$AE$210,MATCH('per month Consensus'!$CE203,'annual Consensus'!$B$4:$B$210,0),MATCH('per month Consensus'!DC$4,'annual Consensus'!$C$3:$AE$3,0)))</f>
        <v>1.4739699969661078</v>
      </c>
      <c r="DD203" s="18">
        <f>IF(ISNA(INDEX('annual Consensus'!$C$4:$AE$210,MATCH('per month Consensus'!$CE203,'annual Consensus'!$B$4:$B$210,0),MATCH('per month Consensus'!DD$4,'annual Consensus'!$C$3:$AE$3,0))),"",INDEX('annual Consensus'!$C$4:$AE$210,MATCH('per month Consensus'!$CE203,'annual Consensus'!$B$4:$B$210,0),MATCH('per month Consensus'!DD$4,'annual Consensus'!$C$3:$AE$3,0)))</f>
        <v>0</v>
      </c>
      <c r="DE203" s="18">
        <f>IF(ISNA(INDEX('annual Consensus'!$C$4:$AE$210,MATCH('per month Consensus'!$CE203,'annual Consensus'!$B$4:$B$210,0),MATCH('per month Consensus'!DE$4,'annual Consensus'!$C$3:$AE$3,0))),"",INDEX('annual Consensus'!$C$4:$AE$210,MATCH('per month Consensus'!$CE203,'annual Consensus'!$B$4:$B$210,0),MATCH('per month Consensus'!DE$4,'annual Consensus'!$C$3:$AE$3,0)))</f>
        <v>0</v>
      </c>
      <c r="DF203" s="18">
        <f>IF(ISNA(INDEX('annual Consensus'!$C$4:$AE$210,MATCH('per month Consensus'!$CE203,'annual Consensus'!$B$4:$B$210,0),MATCH('per month Consensus'!DF$4,'annual Consensus'!$C$3:$AE$3,0))),"",INDEX('annual Consensus'!$C$4:$AE$210,MATCH('per month Consensus'!$CE203,'annual Consensus'!$B$4:$B$210,0),MATCH('per month Consensus'!DF$4,'annual Consensus'!$C$3:$AE$3,0)))</f>
        <v>0</v>
      </c>
      <c r="DG203" s="18">
        <f>IF(ISNA(INDEX('annual Consensus'!$C$4:$AE$210,MATCH('per month Consensus'!$CE203,'annual Consensus'!$B$4:$B$210,0),MATCH('per month Consensus'!DG$4,'annual Consensus'!$C$3:$AE$3,0))),"",INDEX('annual Consensus'!$C$4:$AE$210,MATCH('per month Consensus'!$CE203,'annual Consensus'!$B$4:$B$210,0),MATCH('per month Consensus'!DG$4,'annual Consensus'!$C$3:$AE$3,0)))</f>
        <v>1.5859895659447476</v>
      </c>
      <c r="DH203" s="18">
        <f>IF(ISNA(INDEX('annual Consensus'!$C$4:$AE$210,MATCH('per month Consensus'!$CE203,'annual Consensus'!$B$4:$B$210,0),MATCH('per month Consensus'!DH$4,'annual Consensus'!$C$3:$AE$3,0))),"",INDEX('annual Consensus'!$C$4:$AE$210,MATCH('per month Consensus'!$CE203,'annual Consensus'!$B$4:$B$210,0),MATCH('per month Consensus'!DH$4,'annual Consensus'!$C$3:$AE$3,0)))</f>
        <v>0</v>
      </c>
      <c r="DI203" s="18">
        <f>IF(ISNA(INDEX('annual Consensus'!$C$4:$AE$210,MATCH('per month Consensus'!$CE203,'annual Consensus'!$B$4:$B$210,0),MATCH('per month Consensus'!DI$4,'annual Consensus'!$C$3:$AE$3,0))),"",INDEX('annual Consensus'!$C$4:$AE$210,MATCH('per month Consensus'!$CE203,'annual Consensus'!$B$4:$B$210,0),MATCH('per month Consensus'!DI$4,'annual Consensus'!$C$3:$AE$3,0)))</f>
        <v>0</v>
      </c>
      <c r="DJ203" s="18">
        <f>IF(ISNA(INDEX('annual Consensus'!$C$4:$AE$210,MATCH('per month Consensus'!$CE203,'annual Consensus'!$B$4:$B$210,0),MATCH('per month Consensus'!DJ$4,'annual Consensus'!$C$3:$AE$3,0))),"",INDEX('annual Consensus'!$C$4:$AE$210,MATCH('per month Consensus'!$CE203,'annual Consensus'!$B$4:$B$210,0),MATCH('per month Consensus'!DJ$4,'annual Consensus'!$C$3:$AE$3,0)))</f>
        <v>0</v>
      </c>
      <c r="DK203" s="18">
        <f>IF(ISNA(INDEX('annual Consensus'!$C$4:$AE$210,MATCH('per month Consensus'!$CE203,'annual Consensus'!$B$4:$B$210,0),MATCH('per month Consensus'!DK$4,'annual Consensus'!$C$3:$AE$3,0))),"",INDEX('annual Consensus'!$C$4:$AE$210,MATCH('per month Consensus'!$CE203,'annual Consensus'!$B$4:$B$210,0),MATCH('per month Consensus'!DK$4,'annual Consensus'!$C$3:$AE$3,0)))</f>
        <v>1.6884443575581207</v>
      </c>
      <c r="DL203" s="18">
        <f>IF(ISNA(INDEX('annual Consensus'!$C$4:$AE$210,MATCH('per month Consensus'!$CE203,'annual Consensus'!$B$4:$B$210,0),MATCH('per month Consensus'!DL$4,'annual Consensus'!$C$3:$AE$3,0))),"",INDEX('annual Consensus'!$C$4:$AE$210,MATCH('per month Consensus'!$CE203,'annual Consensus'!$B$4:$B$210,0),MATCH('per month Consensus'!DL$4,'annual Consensus'!$C$3:$AE$3,0)))</f>
        <v>0</v>
      </c>
      <c r="DM203" s="18">
        <f>IF(ISNA(INDEX('annual Consensus'!$C$4:$AE$210,MATCH('per month Consensus'!$CE203,'annual Consensus'!$B$4:$B$210,0),MATCH('per month Consensus'!DM$4,'annual Consensus'!$C$3:$AE$3,0))),"",INDEX('annual Consensus'!$C$4:$AE$210,MATCH('per month Consensus'!$CE203,'annual Consensus'!$B$4:$B$210,0),MATCH('per month Consensus'!DM$4,'annual Consensus'!$C$3:$AE$3,0)))</f>
        <v>0</v>
      </c>
      <c r="DN203" s="18">
        <f>IF(ISNA(INDEX('annual Consensus'!$C$4:$AE$210,MATCH('per month Consensus'!$CE203,'annual Consensus'!$B$4:$B$210,0),MATCH('per month Consensus'!DN$4,'annual Consensus'!$C$3:$AE$3,0))),"",INDEX('annual Consensus'!$C$4:$AE$210,MATCH('per month Consensus'!$CE203,'annual Consensus'!$B$4:$B$210,0),MATCH('per month Consensus'!DN$4,'annual Consensus'!$C$3:$AE$3,0)))</f>
        <v>0</v>
      </c>
      <c r="DO203" s="18">
        <f>IF(ISNA(INDEX('annual Consensus'!$C$4:$AE$210,MATCH('per month Consensus'!$CE203,'annual Consensus'!$B$4:$B$210,0),MATCH('per month Consensus'!DO$4,'annual Consensus'!$C$3:$AE$3,0))),"",INDEX('annual Consensus'!$C$4:$AE$210,MATCH('per month Consensus'!$CE203,'annual Consensus'!$B$4:$B$210,0),MATCH('per month Consensus'!DO$4,'annual Consensus'!$C$3:$AE$3,0)))</f>
        <v>1.8995898580547088</v>
      </c>
      <c r="DR203" s="18">
        <f t="shared" si="104"/>
        <v>0.14932610585685985</v>
      </c>
      <c r="DS203" s="18" t="str">
        <f t="shared" si="105"/>
        <v/>
      </c>
      <c r="DT203" s="18" t="str">
        <f t="shared" si="106"/>
        <v/>
      </c>
      <c r="DU203" s="18" t="str">
        <f t="shared" si="107"/>
        <v/>
      </c>
      <c r="DV203" s="18" t="str">
        <f t="shared" si="108"/>
        <v/>
      </c>
      <c r="DW203" s="18" t="str">
        <f t="shared" si="109"/>
        <v/>
      </c>
      <c r="DX203" s="18" t="str">
        <f t="shared" si="110"/>
        <v/>
      </c>
      <c r="DY203" s="18" t="str">
        <f t="shared" si="111"/>
        <v/>
      </c>
      <c r="DZ203" s="18" t="str">
        <f t="shared" si="112"/>
        <v/>
      </c>
      <c r="EA203" s="18" t="str">
        <f t="shared" si="113"/>
        <v/>
      </c>
      <c r="EB203" s="18" t="str">
        <f t="shared" si="114"/>
        <v/>
      </c>
      <c r="EC203" s="18" t="str">
        <f t="shared" si="115"/>
        <v/>
      </c>
      <c r="ED203" s="18">
        <f t="shared" si="116"/>
        <v>1.1748105348614823</v>
      </c>
      <c r="EE203" s="18" t="str">
        <f t="shared" si="117"/>
        <v/>
      </c>
      <c r="EF203" s="18" t="str">
        <f t="shared" si="118"/>
        <v/>
      </c>
      <c r="EG203" s="18" t="str">
        <f t="shared" si="119"/>
        <v/>
      </c>
      <c r="EH203" s="18">
        <f t="shared" si="120"/>
        <v>1.4739699969661078</v>
      </c>
      <c r="EI203" s="18" t="str">
        <f t="shared" si="121"/>
        <v/>
      </c>
      <c r="EJ203" s="18" t="str">
        <f t="shared" si="122"/>
        <v/>
      </c>
      <c r="EK203" s="18" t="str">
        <f t="shared" si="123"/>
        <v/>
      </c>
      <c r="EL203" s="18">
        <f t="shared" si="124"/>
        <v>1.5859895659447476</v>
      </c>
      <c r="EM203" s="18" t="str">
        <f t="shared" si="125"/>
        <v/>
      </c>
      <c r="EN203" s="18" t="str">
        <f t="shared" si="126"/>
        <v/>
      </c>
      <c r="EO203" s="18" t="str">
        <f t="shared" si="127"/>
        <v/>
      </c>
      <c r="EP203" s="18">
        <f t="shared" si="128"/>
        <v>1.6884443575581207</v>
      </c>
      <c r="EQ203" s="18" t="str">
        <f t="shared" si="129"/>
        <v/>
      </c>
      <c r="ER203" s="18" t="str">
        <f t="shared" si="130"/>
        <v/>
      </c>
      <c r="ES203" s="18" t="str">
        <f t="shared" si="131"/>
        <v/>
      </c>
      <c r="ET203" s="18">
        <f t="shared" si="132"/>
        <v>1.8995898580547088</v>
      </c>
      <c r="EV203" s="86">
        <v>42005</v>
      </c>
      <c r="EW203" s="47">
        <f>IF(ISNA(VLOOKUP('per month Consensus'!$EV203,'5y averages Consensus'!$AG$9:$AK$36,'per month Consensus'!EW$2,FALSE)),"",VLOOKUP('per month Consensus'!$EV203,'5y averages Consensus'!$AG$9:$AK$36,'per month Consensus'!EW$2,FALSE))</f>
        <v>2.007475302168944</v>
      </c>
      <c r="EX203" s="58">
        <f>IF(ISNA(VLOOKUP('per month Consensus'!$EV203,'5y averages Consensus'!$AG$9:$AK$36,'per month Consensus'!EX$2,FALSE)),"",VLOOKUP('per month Consensus'!$EV203,'5y averages Consensus'!$AG$9:$AK$36,'per month Consensus'!EX$2,FALSE))</f>
        <v>0</v>
      </c>
      <c r="EY203" s="58">
        <f>IF(ISNA(VLOOKUP('per month Consensus'!$EV203,'5y averages Consensus'!$AG$9:$AK$36,'per month Consensus'!EY$2,FALSE)),"",VLOOKUP('per month Consensus'!$EV203,'5y averages Consensus'!$AG$9:$AK$36,'per month Consensus'!EY$2,FALSE))</f>
        <v>0</v>
      </c>
      <c r="EZ203" s="59">
        <f>IF(ISNA(VLOOKUP('per month Consensus'!$EV203,'5y averages Consensus'!$AG$9:$AK$36,'per month Consensus'!EZ$2,FALSE)),"",VLOOKUP('per month Consensus'!$EV203,'5y averages Consensus'!$AG$9:$AK$36,'per month Consensus'!EZ$2,FALSE))</f>
        <v>0</v>
      </c>
      <c r="FB203" s="18">
        <f t="shared" si="133"/>
        <v>2.007475302168944</v>
      </c>
      <c r="FC203" s="53" t="str">
        <f t="shared" si="134"/>
        <v/>
      </c>
      <c r="FD203" s="53" t="str">
        <f t="shared" si="135"/>
        <v/>
      </c>
      <c r="FE203" s="53" t="str">
        <f t="shared" si="136"/>
        <v/>
      </c>
    </row>
    <row r="204" spans="2:161" x14ac:dyDescent="0.25">
      <c r="B204" s="22">
        <v>38292</v>
      </c>
      <c r="C204" s="18">
        <f>VLOOKUP($B204,'Data Consensus annual'!$BH$9:$BN$215,'per month Consensus'!C$1,FALSE)</f>
        <v>2.1503431963896649</v>
      </c>
      <c r="D204" s="18">
        <f>VLOOKUP($B204,'Data Consensus annual'!$BH$9:$BN$215,'per month Consensus'!D$1,FALSE)</f>
        <v>1.8645563018504188</v>
      </c>
      <c r="E204" s="18" t="str">
        <f>VLOOKUP($B204,'Data Consensus annual'!$BH$9:$BN$215,'per month Consensus'!E$1)</f>
        <v/>
      </c>
      <c r="F204" s="18" t="str">
        <f>VLOOKUP($B204,'Data Consensus annual'!$BH$9:$BN$215,'per month Consensus'!F$1)</f>
        <v/>
      </c>
      <c r="G204" s="18" t="str">
        <f>VLOOKUP($B204,'Data Consensus annual'!$BH$9:$BN$215,'per month Consensus'!G$1)</f>
        <v/>
      </c>
      <c r="H204" s="18" t="str">
        <f>VLOOKUP($B204,'Data Consensus annual'!$BH$9:$BN$215,'per month Consensus'!H$1)</f>
        <v/>
      </c>
      <c r="I204" s="5"/>
      <c r="J204" s="27"/>
      <c r="K204" s="5"/>
      <c r="L204" s="5"/>
      <c r="M204" s="5"/>
      <c r="N204" s="5"/>
      <c r="CE204" s="14">
        <v>42036</v>
      </c>
      <c r="CF204" s="18" t="str">
        <f>IF(ISNA(VLOOKUP($CE204,'quarters Consensus'!$FV$9:$GC$60,'per month Consensus'!J$1,FALSE)),"",VLOOKUP($CE204,'quarters Consensus'!$FV$9:$GC$60,'per month Consensus'!J$1,FALSE))</f>
        <v/>
      </c>
      <c r="CG204" s="18" t="str">
        <f>IF(ISNA(VLOOKUP($CE204,'quarters Consensus'!$FV$9:$GC$60,'per month Consensus'!K$1,FALSE)),"",VLOOKUP($CE204,'quarters Consensus'!$FV$9:$GC$60,'per month Consensus'!K$1,FALSE))</f>
        <v/>
      </c>
      <c r="CH204" s="18" t="str">
        <f>IF(ISNA(VLOOKUP($CE204,'quarters Consensus'!$FV$9:$GC$60,'per month Consensus'!L$1,FALSE)),"",VLOOKUP($CE204,'quarters Consensus'!$FV$9:$GC$60,'per month Consensus'!L$1,FALSE))</f>
        <v/>
      </c>
      <c r="CI204" s="18" t="str">
        <f>IF(ISNA(VLOOKUP($CE204,'quarters Consensus'!$FV$9:$GC$60,'per month Consensus'!M$1,FALSE)),"",VLOOKUP($CE204,'quarters Consensus'!$FV$9:$GC$60,'per month Consensus'!M$1,FALSE))</f>
        <v/>
      </c>
      <c r="CJ204" s="18" t="str">
        <f>IF(ISNA(VLOOKUP($CE204,'quarters Consensus'!$FV$9:$GC$60,'per month Consensus'!N$1,FALSE)),"",VLOOKUP($CE204,'quarters Consensus'!$FV$9:$GC$60,'per month Consensus'!N$1,FALSE))</f>
        <v/>
      </c>
      <c r="CK204" s="18" t="str">
        <f>IF(ISNA(VLOOKUP($CE204,'quarters Consensus'!$FV$9:$GC$60,'per month Consensus'!O$1,FALSE)),"",VLOOKUP($CE204,'quarters Consensus'!$FV$9:$GC$60,'per month Consensus'!O$1,FALSE))</f>
        <v/>
      </c>
      <c r="CL204" s="18" t="str">
        <f>IF(ISNA(VLOOKUP($CE204,'quarters Consensus'!$FV$9:$GC$60,'per month Consensus'!P$1,FALSE)),"",VLOOKUP($CE204,'quarters Consensus'!$FV$9:$GC$60,'per month Consensus'!P$1,FALSE))</f>
        <v/>
      </c>
      <c r="CM204" s="18">
        <f>IF(ISNA(INDEX('annual Consensus'!$C$4:$AE$210,MATCH('per month Consensus'!$CE204,'annual Consensus'!$B$4:$B$210,0),MATCH('per month Consensus'!CM$4,'annual Consensus'!$C$3:$AE$3,0))),"",INDEX('annual Consensus'!$C$4:$AE$210,MATCH('per month Consensus'!$CE204,'annual Consensus'!$B$4:$B$210,0),MATCH('per month Consensus'!CM$4,'annual Consensus'!$C$3:$AE$3,0)))</f>
        <v>-0.12483729287478716</v>
      </c>
      <c r="CN204" s="18">
        <f>IF(ISNA(INDEX('annual Consensus'!$C$4:$AE$210,MATCH('per month Consensus'!$CE204,'annual Consensus'!$B$4:$B$210,0),MATCH('per month Consensus'!CN$4,'annual Consensus'!$C$3:$AE$3,0))),"",INDEX('annual Consensus'!$C$4:$AE$210,MATCH('per month Consensus'!$CE204,'annual Consensus'!$B$4:$B$210,0),MATCH('per month Consensus'!CN$4,'annual Consensus'!$C$3:$AE$3,0)))</f>
        <v>0</v>
      </c>
      <c r="CO204" s="18">
        <f>IF(ISNA(INDEX('annual Consensus'!$C$4:$AE$210,MATCH('per month Consensus'!$CE204,'annual Consensus'!$B$4:$B$210,0),MATCH('per month Consensus'!CO$4,'annual Consensus'!$C$3:$AE$3,0))),"",INDEX('annual Consensus'!$C$4:$AE$210,MATCH('per month Consensus'!$CE204,'annual Consensus'!$B$4:$B$210,0),MATCH('per month Consensus'!CO$4,'annual Consensus'!$C$3:$AE$3,0)))</f>
        <v>0</v>
      </c>
      <c r="CP204" s="18">
        <f>IF(ISNA(INDEX('annual Consensus'!$C$4:$AE$210,MATCH('per month Consensus'!$CE204,'annual Consensus'!$B$4:$B$210,0),MATCH('per month Consensus'!CP$4,'annual Consensus'!$C$3:$AE$3,0))),"",INDEX('annual Consensus'!$C$4:$AE$210,MATCH('per month Consensus'!$CE204,'annual Consensus'!$B$4:$B$210,0),MATCH('per month Consensus'!CP$4,'annual Consensus'!$C$3:$AE$3,0)))</f>
        <v>0</v>
      </c>
      <c r="CQ204" s="18">
        <f>IF(ISNA(INDEX('annual Consensus'!$C$4:$AE$210,MATCH('per month Consensus'!$CE204,'annual Consensus'!$B$4:$B$210,0),MATCH('per month Consensus'!CQ$4,'annual Consensus'!$C$3:$AE$3,0))),"",INDEX('annual Consensus'!$C$4:$AE$210,MATCH('per month Consensus'!$CE204,'annual Consensus'!$B$4:$B$210,0),MATCH('per month Consensus'!CQ$4,'annual Consensus'!$C$3:$AE$3,0)))</f>
        <v>0</v>
      </c>
      <c r="CR204" s="18">
        <f>IF(ISNA(INDEX('annual Consensus'!$C$4:$AE$210,MATCH('per month Consensus'!$CE204,'annual Consensus'!$B$4:$B$210,0),MATCH('per month Consensus'!CR$4,'annual Consensus'!$C$3:$AE$3,0))),"",INDEX('annual Consensus'!$C$4:$AE$210,MATCH('per month Consensus'!$CE204,'annual Consensus'!$B$4:$B$210,0),MATCH('per month Consensus'!CR$4,'annual Consensus'!$C$3:$AE$3,0)))</f>
        <v>0</v>
      </c>
      <c r="CS204" s="18">
        <f>IF(ISNA(INDEX('annual Consensus'!$C$4:$AE$210,MATCH('per month Consensus'!$CE204,'annual Consensus'!$B$4:$B$210,0),MATCH('per month Consensus'!CS$4,'annual Consensus'!$C$3:$AE$3,0))),"",INDEX('annual Consensus'!$C$4:$AE$210,MATCH('per month Consensus'!$CE204,'annual Consensus'!$B$4:$B$210,0),MATCH('per month Consensus'!CS$4,'annual Consensus'!$C$3:$AE$3,0)))</f>
        <v>0</v>
      </c>
      <c r="CT204" s="18">
        <f>IF(ISNA(INDEX('annual Consensus'!$C$4:$AE$210,MATCH('per month Consensus'!$CE204,'annual Consensus'!$B$4:$B$210,0),MATCH('per month Consensus'!CT$4,'annual Consensus'!$C$3:$AE$3,0))),"",INDEX('annual Consensus'!$C$4:$AE$210,MATCH('per month Consensus'!$CE204,'annual Consensus'!$B$4:$B$210,0),MATCH('per month Consensus'!CT$4,'annual Consensus'!$C$3:$AE$3,0)))</f>
        <v>0</v>
      </c>
      <c r="CU204" s="18">
        <f>IF(ISNA(INDEX('annual Consensus'!$C$4:$AE$210,MATCH('per month Consensus'!$CE204,'annual Consensus'!$B$4:$B$210,0),MATCH('per month Consensus'!CU$4,'annual Consensus'!$C$3:$AE$3,0))),"",INDEX('annual Consensus'!$C$4:$AE$210,MATCH('per month Consensus'!$CE204,'annual Consensus'!$B$4:$B$210,0),MATCH('per month Consensus'!CU$4,'annual Consensus'!$C$3:$AE$3,0)))</f>
        <v>0</v>
      </c>
      <c r="CV204" s="18">
        <f>IF(ISNA(INDEX('annual Consensus'!$C$4:$AE$210,MATCH('per month Consensus'!$CE204,'annual Consensus'!$B$4:$B$210,0),MATCH('per month Consensus'!CV$4,'annual Consensus'!$C$3:$AE$3,0))),"",INDEX('annual Consensus'!$C$4:$AE$210,MATCH('per month Consensus'!$CE204,'annual Consensus'!$B$4:$B$210,0),MATCH('per month Consensus'!CV$4,'annual Consensus'!$C$3:$AE$3,0)))</f>
        <v>0</v>
      </c>
      <c r="CW204" s="18">
        <f>IF(ISNA(INDEX('annual Consensus'!$C$4:$AE$210,MATCH('per month Consensus'!$CE204,'annual Consensus'!$B$4:$B$210,0),MATCH('per month Consensus'!CW$4,'annual Consensus'!$C$3:$AE$3,0))),"",INDEX('annual Consensus'!$C$4:$AE$210,MATCH('per month Consensus'!$CE204,'annual Consensus'!$B$4:$B$210,0),MATCH('per month Consensus'!CW$4,'annual Consensus'!$C$3:$AE$3,0)))</f>
        <v>0</v>
      </c>
      <c r="CX204" s="18">
        <f>IF(ISNA(INDEX('annual Consensus'!$C$4:$AE$210,MATCH('per month Consensus'!$CE204,'annual Consensus'!$B$4:$B$210,0),MATCH('per month Consensus'!CX$4,'annual Consensus'!$C$3:$AE$3,0))),"",INDEX('annual Consensus'!$C$4:$AE$210,MATCH('per month Consensus'!$CE204,'annual Consensus'!$B$4:$B$210,0),MATCH('per month Consensus'!CX$4,'annual Consensus'!$C$3:$AE$3,0)))</f>
        <v>1.0957628756698738</v>
      </c>
      <c r="CY204" s="18">
        <f>IF(ISNA(INDEX('annual Consensus'!$C$4:$AE$210,MATCH('per month Consensus'!$CE204,'annual Consensus'!$B$4:$B$210,0),MATCH('per month Consensus'!CY$4,'annual Consensus'!$C$3:$AE$3,0))),"",INDEX('annual Consensus'!$C$4:$AE$210,MATCH('per month Consensus'!$CE204,'annual Consensus'!$B$4:$B$210,0),MATCH('per month Consensus'!CY$4,'annual Consensus'!$C$3:$AE$3,0)))</f>
        <v>0</v>
      </c>
      <c r="CZ204" s="18">
        <f>IF(ISNA(INDEX('annual Consensus'!$C$4:$AE$210,MATCH('per month Consensus'!$CE204,'annual Consensus'!$B$4:$B$210,0),MATCH('per month Consensus'!CZ$4,'annual Consensus'!$C$3:$AE$3,0))),"",INDEX('annual Consensus'!$C$4:$AE$210,MATCH('per month Consensus'!$CE204,'annual Consensus'!$B$4:$B$210,0),MATCH('per month Consensus'!CZ$4,'annual Consensus'!$C$3:$AE$3,0)))</f>
        <v>0</v>
      </c>
      <c r="DA204" s="18">
        <f>IF(ISNA(INDEX('annual Consensus'!$C$4:$AE$210,MATCH('per month Consensus'!$CE204,'annual Consensus'!$B$4:$B$210,0),MATCH('per month Consensus'!DA$4,'annual Consensus'!$C$3:$AE$3,0))),"",INDEX('annual Consensus'!$C$4:$AE$210,MATCH('per month Consensus'!$CE204,'annual Consensus'!$B$4:$B$210,0),MATCH('per month Consensus'!DA$4,'annual Consensus'!$C$3:$AE$3,0)))</f>
        <v>0</v>
      </c>
      <c r="DB204" s="18">
        <f>IF(ISNA(INDEX('annual Consensus'!$C$4:$AE$210,MATCH('per month Consensus'!$CE204,'annual Consensus'!$B$4:$B$210,0),MATCH('per month Consensus'!DB$4,'annual Consensus'!$C$3:$AE$3,0))),"",INDEX('annual Consensus'!$C$4:$AE$210,MATCH('per month Consensus'!$CE204,'annual Consensus'!$B$4:$B$210,0),MATCH('per month Consensus'!DB$4,'annual Consensus'!$C$3:$AE$3,0)))</f>
        <v>0</v>
      </c>
      <c r="DC204" s="18">
        <f>IF(ISNA(INDEX('annual Consensus'!$C$4:$AE$210,MATCH('per month Consensus'!$CE204,'annual Consensus'!$B$4:$B$210,0),MATCH('per month Consensus'!DC$4,'annual Consensus'!$C$3:$AE$3,0))),"",INDEX('annual Consensus'!$C$4:$AE$210,MATCH('per month Consensus'!$CE204,'annual Consensus'!$B$4:$B$210,0),MATCH('per month Consensus'!DC$4,'annual Consensus'!$C$3:$AE$3,0)))</f>
        <v>0</v>
      </c>
      <c r="DD204" s="18">
        <f>IF(ISNA(INDEX('annual Consensus'!$C$4:$AE$210,MATCH('per month Consensus'!$CE204,'annual Consensus'!$B$4:$B$210,0),MATCH('per month Consensus'!DD$4,'annual Consensus'!$C$3:$AE$3,0))),"",INDEX('annual Consensus'!$C$4:$AE$210,MATCH('per month Consensus'!$CE204,'annual Consensus'!$B$4:$B$210,0),MATCH('per month Consensus'!DD$4,'annual Consensus'!$C$3:$AE$3,0)))</f>
        <v>0</v>
      </c>
      <c r="DE204" s="18">
        <f>IF(ISNA(INDEX('annual Consensus'!$C$4:$AE$210,MATCH('per month Consensus'!$CE204,'annual Consensus'!$B$4:$B$210,0),MATCH('per month Consensus'!DE$4,'annual Consensus'!$C$3:$AE$3,0))),"",INDEX('annual Consensus'!$C$4:$AE$210,MATCH('per month Consensus'!$CE204,'annual Consensus'!$B$4:$B$210,0),MATCH('per month Consensus'!DE$4,'annual Consensus'!$C$3:$AE$3,0)))</f>
        <v>0</v>
      </c>
      <c r="DF204" s="18">
        <f>IF(ISNA(INDEX('annual Consensus'!$C$4:$AE$210,MATCH('per month Consensus'!$CE204,'annual Consensus'!$B$4:$B$210,0),MATCH('per month Consensus'!DF$4,'annual Consensus'!$C$3:$AE$3,0))),"",INDEX('annual Consensus'!$C$4:$AE$210,MATCH('per month Consensus'!$CE204,'annual Consensus'!$B$4:$B$210,0),MATCH('per month Consensus'!DF$4,'annual Consensus'!$C$3:$AE$3,0)))</f>
        <v>0</v>
      </c>
      <c r="DG204" s="18">
        <f>IF(ISNA(INDEX('annual Consensus'!$C$4:$AE$210,MATCH('per month Consensus'!$CE204,'annual Consensus'!$B$4:$B$210,0),MATCH('per month Consensus'!DG$4,'annual Consensus'!$C$3:$AE$3,0))),"",INDEX('annual Consensus'!$C$4:$AE$210,MATCH('per month Consensus'!$CE204,'annual Consensus'!$B$4:$B$210,0),MATCH('per month Consensus'!DG$4,'annual Consensus'!$C$3:$AE$3,0)))</f>
        <v>0</v>
      </c>
      <c r="DH204" s="18">
        <f>IF(ISNA(INDEX('annual Consensus'!$C$4:$AE$210,MATCH('per month Consensus'!$CE204,'annual Consensus'!$B$4:$B$210,0),MATCH('per month Consensus'!DH$4,'annual Consensus'!$C$3:$AE$3,0))),"",INDEX('annual Consensus'!$C$4:$AE$210,MATCH('per month Consensus'!$CE204,'annual Consensus'!$B$4:$B$210,0),MATCH('per month Consensus'!DH$4,'annual Consensus'!$C$3:$AE$3,0)))</f>
        <v>0</v>
      </c>
      <c r="DI204" s="18">
        <f>IF(ISNA(INDEX('annual Consensus'!$C$4:$AE$210,MATCH('per month Consensus'!$CE204,'annual Consensus'!$B$4:$B$210,0),MATCH('per month Consensus'!DI$4,'annual Consensus'!$C$3:$AE$3,0))),"",INDEX('annual Consensus'!$C$4:$AE$210,MATCH('per month Consensus'!$CE204,'annual Consensus'!$B$4:$B$210,0),MATCH('per month Consensus'!DI$4,'annual Consensus'!$C$3:$AE$3,0)))</f>
        <v>0</v>
      </c>
      <c r="DJ204" s="18">
        <f>IF(ISNA(INDEX('annual Consensus'!$C$4:$AE$210,MATCH('per month Consensus'!$CE204,'annual Consensus'!$B$4:$B$210,0),MATCH('per month Consensus'!DJ$4,'annual Consensus'!$C$3:$AE$3,0))),"",INDEX('annual Consensus'!$C$4:$AE$210,MATCH('per month Consensus'!$CE204,'annual Consensus'!$B$4:$B$210,0),MATCH('per month Consensus'!DJ$4,'annual Consensus'!$C$3:$AE$3,0)))</f>
        <v>0</v>
      </c>
      <c r="DK204" s="18">
        <f>IF(ISNA(INDEX('annual Consensus'!$C$4:$AE$210,MATCH('per month Consensus'!$CE204,'annual Consensus'!$B$4:$B$210,0),MATCH('per month Consensus'!DK$4,'annual Consensus'!$C$3:$AE$3,0))),"",INDEX('annual Consensus'!$C$4:$AE$210,MATCH('per month Consensus'!$CE204,'annual Consensus'!$B$4:$B$210,0),MATCH('per month Consensus'!DK$4,'annual Consensus'!$C$3:$AE$3,0)))</f>
        <v>0</v>
      </c>
      <c r="DL204" s="18">
        <f>IF(ISNA(INDEX('annual Consensus'!$C$4:$AE$210,MATCH('per month Consensus'!$CE204,'annual Consensus'!$B$4:$B$210,0),MATCH('per month Consensus'!DL$4,'annual Consensus'!$C$3:$AE$3,0))),"",INDEX('annual Consensus'!$C$4:$AE$210,MATCH('per month Consensus'!$CE204,'annual Consensus'!$B$4:$B$210,0),MATCH('per month Consensus'!DL$4,'annual Consensus'!$C$3:$AE$3,0)))</f>
        <v>0</v>
      </c>
      <c r="DM204" s="18">
        <f>IF(ISNA(INDEX('annual Consensus'!$C$4:$AE$210,MATCH('per month Consensus'!$CE204,'annual Consensus'!$B$4:$B$210,0),MATCH('per month Consensus'!DM$4,'annual Consensus'!$C$3:$AE$3,0))),"",INDEX('annual Consensus'!$C$4:$AE$210,MATCH('per month Consensus'!$CE204,'annual Consensus'!$B$4:$B$210,0),MATCH('per month Consensus'!DM$4,'annual Consensus'!$C$3:$AE$3,0)))</f>
        <v>0</v>
      </c>
      <c r="DN204" s="18">
        <f>IF(ISNA(INDEX('annual Consensus'!$C$4:$AE$210,MATCH('per month Consensus'!$CE204,'annual Consensus'!$B$4:$B$210,0),MATCH('per month Consensus'!DN$4,'annual Consensus'!$C$3:$AE$3,0))),"",INDEX('annual Consensus'!$C$4:$AE$210,MATCH('per month Consensus'!$CE204,'annual Consensus'!$B$4:$B$210,0),MATCH('per month Consensus'!DN$4,'annual Consensus'!$C$3:$AE$3,0)))</f>
        <v>0</v>
      </c>
      <c r="DO204" s="18">
        <f>IF(ISNA(INDEX('annual Consensus'!$C$4:$AE$210,MATCH('per month Consensus'!$CE204,'annual Consensus'!$B$4:$B$210,0),MATCH('per month Consensus'!DO$4,'annual Consensus'!$C$3:$AE$3,0))),"",INDEX('annual Consensus'!$C$4:$AE$210,MATCH('per month Consensus'!$CE204,'annual Consensus'!$B$4:$B$210,0),MATCH('per month Consensus'!DO$4,'annual Consensus'!$C$3:$AE$3,0)))</f>
        <v>0</v>
      </c>
      <c r="DR204" s="18">
        <f t="shared" si="104"/>
        <v>-0.12483729287478716</v>
      </c>
      <c r="DS204" s="18" t="str">
        <f t="shared" si="105"/>
        <v/>
      </c>
      <c r="DT204" s="18" t="str">
        <f t="shared" si="106"/>
        <v/>
      </c>
      <c r="DU204" s="18" t="str">
        <f t="shared" si="107"/>
        <v/>
      </c>
      <c r="DV204" s="18" t="str">
        <f t="shared" si="108"/>
        <v/>
      </c>
      <c r="DW204" s="18" t="str">
        <f t="shared" si="109"/>
        <v/>
      </c>
      <c r="DX204" s="18" t="str">
        <f t="shared" si="110"/>
        <v/>
      </c>
      <c r="DY204" s="18" t="str">
        <f t="shared" si="111"/>
        <v/>
      </c>
      <c r="DZ204" s="18" t="str">
        <f t="shared" si="112"/>
        <v/>
      </c>
      <c r="EA204" s="18" t="str">
        <f t="shared" si="113"/>
        <v/>
      </c>
      <c r="EB204" s="18" t="str">
        <f t="shared" si="114"/>
        <v/>
      </c>
      <c r="EC204" s="18">
        <f t="shared" si="115"/>
        <v>1.0957628756698738</v>
      </c>
      <c r="ED204" s="18" t="str">
        <f t="shared" si="116"/>
        <v/>
      </c>
      <c r="EE204" s="18" t="str">
        <f t="shared" si="117"/>
        <v/>
      </c>
      <c r="EF204" s="18" t="str">
        <f t="shared" si="118"/>
        <v/>
      </c>
      <c r="EG204" s="18" t="str">
        <f t="shared" si="119"/>
        <v/>
      </c>
      <c r="EH204" s="18" t="str">
        <f t="shared" si="120"/>
        <v/>
      </c>
      <c r="EI204" s="18" t="str">
        <f t="shared" si="121"/>
        <v/>
      </c>
      <c r="EJ204" s="18" t="str">
        <f t="shared" si="122"/>
        <v/>
      </c>
      <c r="EK204" s="18" t="str">
        <f t="shared" si="123"/>
        <v/>
      </c>
      <c r="EL204" s="18" t="str">
        <f t="shared" si="124"/>
        <v/>
      </c>
      <c r="EM204" s="18" t="str">
        <f t="shared" si="125"/>
        <v/>
      </c>
      <c r="EN204" s="18" t="str">
        <f t="shared" si="126"/>
        <v/>
      </c>
      <c r="EO204" s="18" t="str">
        <f t="shared" si="127"/>
        <v/>
      </c>
      <c r="EP204" s="18" t="str">
        <f t="shared" si="128"/>
        <v/>
      </c>
      <c r="EQ204" s="18" t="str">
        <f t="shared" si="129"/>
        <v/>
      </c>
      <c r="ER204" s="18" t="str">
        <f t="shared" si="130"/>
        <v/>
      </c>
      <c r="ES204" s="18" t="str">
        <f t="shared" si="131"/>
        <v/>
      </c>
      <c r="ET204" s="18" t="str">
        <f t="shared" si="132"/>
        <v/>
      </c>
      <c r="EV204" s="86">
        <v>42036</v>
      </c>
      <c r="EW204" s="57" t="str">
        <f>IF(ISNA(VLOOKUP('per month Consensus'!$EV204,'5y averages Consensus'!$AG$9:$AK$36,'per month Consensus'!EW$2,FALSE)),"",VLOOKUP('per month Consensus'!$EV204,'5y averages Consensus'!$AG$9:$AK$36,'per month Consensus'!EW$2,FALSE))</f>
        <v/>
      </c>
      <c r="EX204" s="58" t="str">
        <f>IF(ISNA(VLOOKUP('per month Consensus'!$EV204,'5y averages Consensus'!$AG$9:$AK$36,'per month Consensus'!EX$2,FALSE)),"",VLOOKUP('per month Consensus'!$EV204,'5y averages Consensus'!$AG$9:$AK$36,'per month Consensus'!EX$2,FALSE))</f>
        <v/>
      </c>
      <c r="EY204" s="58" t="str">
        <f>IF(ISNA(VLOOKUP('per month Consensus'!$EV204,'5y averages Consensus'!$AG$9:$AK$36,'per month Consensus'!EY$2,FALSE)),"",VLOOKUP('per month Consensus'!$EV204,'5y averages Consensus'!$AG$9:$AK$36,'per month Consensus'!EY$2,FALSE))</f>
        <v/>
      </c>
      <c r="EZ204" s="59" t="str">
        <f>IF(ISNA(VLOOKUP('per month Consensus'!$EV204,'5y averages Consensus'!$AG$9:$AK$36,'per month Consensus'!EZ$2,FALSE)),"",VLOOKUP('per month Consensus'!$EV204,'5y averages Consensus'!$AG$9:$AK$36,'per month Consensus'!EZ$2,FALSE))</f>
        <v/>
      </c>
      <c r="FB204" s="53" t="str">
        <f t="shared" si="133"/>
        <v/>
      </c>
      <c r="FC204" s="53" t="str">
        <f t="shared" si="134"/>
        <v/>
      </c>
      <c r="FD204" s="53" t="str">
        <f t="shared" si="135"/>
        <v/>
      </c>
      <c r="FE204" s="53" t="str">
        <f t="shared" si="136"/>
        <v/>
      </c>
    </row>
    <row r="205" spans="2:161" x14ac:dyDescent="0.25">
      <c r="B205" s="22">
        <v>38657</v>
      </c>
      <c r="C205" s="18">
        <f>VLOOKUP($B205,'Data Consensus annual'!$BH$9:$BN$215,'per month Consensus'!C$1,FALSE)</f>
        <v>2.1930495083417818</v>
      </c>
      <c r="D205" s="18">
        <f>VLOOKUP($B205,'Data Consensus annual'!$BH$9:$BN$215,'per month Consensus'!D$1,FALSE)</f>
        <v>1.9352905550586479</v>
      </c>
      <c r="E205" s="18" t="str">
        <f>VLOOKUP($B205,'Data Consensus annual'!$BH$9:$BN$215,'per month Consensus'!E$1)</f>
        <v/>
      </c>
      <c r="F205" s="18" t="str">
        <f>VLOOKUP($B205,'Data Consensus annual'!$BH$9:$BN$215,'per month Consensus'!F$1)</f>
        <v/>
      </c>
      <c r="G205" s="18" t="str">
        <f>VLOOKUP($B205,'Data Consensus annual'!$BH$9:$BN$215,'per month Consensus'!G$1)</f>
        <v/>
      </c>
      <c r="H205" s="18" t="str">
        <f>VLOOKUP($B205,'Data Consensus annual'!$BH$9:$BN$215,'per month Consensus'!H$1)</f>
        <v/>
      </c>
      <c r="I205" s="5"/>
      <c r="J205" s="27"/>
      <c r="K205" s="5"/>
      <c r="L205" s="5"/>
      <c r="M205" s="5"/>
      <c r="N205" s="5"/>
      <c r="CE205" s="14">
        <v>42064</v>
      </c>
      <c r="CF205" s="18">
        <f>IF(ISNA(VLOOKUP($CE205,'quarters Consensus'!$FV$9:$GC$60,'per month Consensus'!J$1,FALSE)),"",VLOOKUP($CE205,'quarters Consensus'!$FV$9:$GC$60,'per month Consensus'!J$1,FALSE))</f>
        <v>-0.1</v>
      </c>
      <c r="CG205" s="18">
        <f>IF(ISNA(VLOOKUP($CE205,'quarters Consensus'!$FV$9:$GC$60,'per month Consensus'!K$1,FALSE)),"",VLOOKUP($CE205,'quarters Consensus'!$FV$9:$GC$60,'per month Consensus'!K$1,FALSE))</f>
        <v>0.1</v>
      </c>
      <c r="CH205" s="18">
        <f>IF(ISNA(VLOOKUP($CE205,'quarters Consensus'!$FV$9:$GC$60,'per month Consensus'!L$1,FALSE)),"",VLOOKUP($CE205,'quarters Consensus'!$FV$9:$GC$60,'per month Consensus'!L$1,FALSE))</f>
        <v>0.5</v>
      </c>
      <c r="CI205" s="18">
        <f>IF(ISNA(VLOOKUP($CE205,'quarters Consensus'!$FV$9:$GC$60,'per month Consensus'!M$1,FALSE)),"",VLOOKUP($CE205,'quarters Consensus'!$FV$9:$GC$60,'per month Consensus'!M$1,FALSE))</f>
        <v>1.1000000000000001</v>
      </c>
      <c r="CJ205" s="18">
        <f>IF(ISNA(VLOOKUP($CE205,'quarters Consensus'!$FV$9:$GC$60,'per month Consensus'!N$1,FALSE)),"",VLOOKUP($CE205,'quarters Consensus'!$FV$9:$GC$60,'per month Consensus'!N$1,FALSE))</f>
        <v>1.1000000000000001</v>
      </c>
      <c r="CK205" s="18">
        <f>IF(ISNA(VLOOKUP($CE205,'quarters Consensus'!$FV$9:$GC$60,'per month Consensus'!O$1,FALSE)),"",VLOOKUP($CE205,'quarters Consensus'!$FV$9:$GC$60,'per month Consensus'!O$1,FALSE))</f>
        <v>1.2</v>
      </c>
      <c r="CL205" s="18">
        <f>IF(ISNA(VLOOKUP($CE205,'quarters Consensus'!$FV$9:$GC$60,'per month Consensus'!P$1,FALSE)),"",VLOOKUP($CE205,'quarters Consensus'!$FV$9:$GC$60,'per month Consensus'!P$1,FALSE))</f>
        <v>1.2</v>
      </c>
      <c r="CM205" s="18">
        <f>IF(ISNA(INDEX('annual Consensus'!$C$4:$AE$210,MATCH('per month Consensus'!$CE205,'annual Consensus'!$B$4:$B$210,0),MATCH('per month Consensus'!CM$4,'annual Consensus'!$C$3:$AE$3,0))),"",INDEX('annual Consensus'!$C$4:$AE$210,MATCH('per month Consensus'!$CE205,'annual Consensus'!$B$4:$B$210,0),MATCH('per month Consensus'!CM$4,'annual Consensus'!$C$3:$AE$3,0)))</f>
        <v>5.1274324947917877E-3</v>
      </c>
      <c r="CN205" s="18">
        <f>IF(ISNA(INDEX('annual Consensus'!$C$4:$AE$210,MATCH('per month Consensus'!$CE205,'annual Consensus'!$B$4:$B$210,0),MATCH('per month Consensus'!CN$4,'annual Consensus'!$C$3:$AE$3,0))),"",INDEX('annual Consensus'!$C$4:$AE$210,MATCH('per month Consensus'!$CE205,'annual Consensus'!$B$4:$B$210,0),MATCH('per month Consensus'!CN$4,'annual Consensus'!$C$3:$AE$3,0)))</f>
        <v>0</v>
      </c>
      <c r="CO205" s="18">
        <f>IF(ISNA(INDEX('annual Consensus'!$C$4:$AE$210,MATCH('per month Consensus'!$CE205,'annual Consensus'!$B$4:$B$210,0),MATCH('per month Consensus'!CO$4,'annual Consensus'!$C$3:$AE$3,0))),"",INDEX('annual Consensus'!$C$4:$AE$210,MATCH('per month Consensus'!$CE205,'annual Consensus'!$B$4:$B$210,0),MATCH('per month Consensus'!CO$4,'annual Consensus'!$C$3:$AE$3,0)))</f>
        <v>0</v>
      </c>
      <c r="CP205" s="18">
        <f>IF(ISNA(INDEX('annual Consensus'!$C$4:$AE$210,MATCH('per month Consensus'!$CE205,'annual Consensus'!$B$4:$B$210,0),MATCH('per month Consensus'!CP$4,'annual Consensus'!$C$3:$AE$3,0))),"",INDEX('annual Consensus'!$C$4:$AE$210,MATCH('per month Consensus'!$CE205,'annual Consensus'!$B$4:$B$210,0),MATCH('per month Consensus'!CP$4,'annual Consensus'!$C$3:$AE$3,0)))</f>
        <v>0</v>
      </c>
      <c r="CQ205" s="18">
        <f>IF(ISNA(INDEX('annual Consensus'!$C$4:$AE$210,MATCH('per month Consensus'!$CE205,'annual Consensus'!$B$4:$B$210,0),MATCH('per month Consensus'!CQ$4,'annual Consensus'!$C$3:$AE$3,0))),"",INDEX('annual Consensus'!$C$4:$AE$210,MATCH('per month Consensus'!$CE205,'annual Consensus'!$B$4:$B$210,0),MATCH('per month Consensus'!CQ$4,'annual Consensus'!$C$3:$AE$3,0)))</f>
        <v>0</v>
      </c>
      <c r="CR205" s="18">
        <f>IF(ISNA(INDEX('annual Consensus'!$C$4:$AE$210,MATCH('per month Consensus'!$CE205,'annual Consensus'!$B$4:$B$210,0),MATCH('per month Consensus'!CR$4,'annual Consensus'!$C$3:$AE$3,0))),"",INDEX('annual Consensus'!$C$4:$AE$210,MATCH('per month Consensus'!$CE205,'annual Consensus'!$B$4:$B$210,0),MATCH('per month Consensus'!CR$4,'annual Consensus'!$C$3:$AE$3,0)))</f>
        <v>0</v>
      </c>
      <c r="CS205" s="18">
        <f>IF(ISNA(INDEX('annual Consensus'!$C$4:$AE$210,MATCH('per month Consensus'!$CE205,'annual Consensus'!$B$4:$B$210,0),MATCH('per month Consensus'!CS$4,'annual Consensus'!$C$3:$AE$3,0))),"",INDEX('annual Consensus'!$C$4:$AE$210,MATCH('per month Consensus'!$CE205,'annual Consensus'!$B$4:$B$210,0),MATCH('per month Consensus'!CS$4,'annual Consensus'!$C$3:$AE$3,0)))</f>
        <v>0</v>
      </c>
      <c r="CT205" s="18">
        <f>IF(ISNA(INDEX('annual Consensus'!$C$4:$AE$210,MATCH('per month Consensus'!$CE205,'annual Consensus'!$B$4:$B$210,0),MATCH('per month Consensus'!CT$4,'annual Consensus'!$C$3:$AE$3,0))),"",INDEX('annual Consensus'!$C$4:$AE$210,MATCH('per month Consensus'!$CE205,'annual Consensus'!$B$4:$B$210,0),MATCH('per month Consensus'!CT$4,'annual Consensus'!$C$3:$AE$3,0)))</f>
        <v>0</v>
      </c>
      <c r="CU205" s="18">
        <f>IF(ISNA(INDEX('annual Consensus'!$C$4:$AE$210,MATCH('per month Consensus'!$CE205,'annual Consensus'!$B$4:$B$210,0),MATCH('per month Consensus'!CU$4,'annual Consensus'!$C$3:$AE$3,0))),"",INDEX('annual Consensus'!$C$4:$AE$210,MATCH('per month Consensus'!$CE205,'annual Consensus'!$B$4:$B$210,0),MATCH('per month Consensus'!CU$4,'annual Consensus'!$C$3:$AE$3,0)))</f>
        <v>0</v>
      </c>
      <c r="CV205" s="18">
        <f>IF(ISNA(INDEX('annual Consensus'!$C$4:$AE$210,MATCH('per month Consensus'!$CE205,'annual Consensus'!$B$4:$B$210,0),MATCH('per month Consensus'!CV$4,'annual Consensus'!$C$3:$AE$3,0))),"",INDEX('annual Consensus'!$C$4:$AE$210,MATCH('per month Consensus'!$CE205,'annual Consensus'!$B$4:$B$210,0),MATCH('per month Consensus'!CV$4,'annual Consensus'!$C$3:$AE$3,0)))</f>
        <v>0</v>
      </c>
      <c r="CW205" s="18">
        <f>IF(ISNA(INDEX('annual Consensus'!$C$4:$AE$210,MATCH('per month Consensus'!$CE205,'annual Consensus'!$B$4:$B$210,0),MATCH('per month Consensus'!CW$4,'annual Consensus'!$C$3:$AE$3,0))),"",INDEX('annual Consensus'!$C$4:$AE$210,MATCH('per month Consensus'!$CE205,'annual Consensus'!$B$4:$B$210,0),MATCH('per month Consensus'!CW$4,'annual Consensus'!$C$3:$AE$3,0)))</f>
        <v>1.1686420996017419</v>
      </c>
      <c r="CX205" s="18">
        <f>IF(ISNA(INDEX('annual Consensus'!$C$4:$AE$210,MATCH('per month Consensus'!$CE205,'annual Consensus'!$B$4:$B$210,0),MATCH('per month Consensus'!CX$4,'annual Consensus'!$C$3:$AE$3,0))),"",INDEX('annual Consensus'!$C$4:$AE$210,MATCH('per month Consensus'!$CE205,'annual Consensus'!$B$4:$B$210,0),MATCH('per month Consensus'!CX$4,'annual Consensus'!$C$3:$AE$3,0)))</f>
        <v>0</v>
      </c>
      <c r="CY205" s="18">
        <f>IF(ISNA(INDEX('annual Consensus'!$C$4:$AE$210,MATCH('per month Consensus'!$CE205,'annual Consensus'!$B$4:$B$210,0),MATCH('per month Consensus'!CY$4,'annual Consensus'!$C$3:$AE$3,0))),"",INDEX('annual Consensus'!$C$4:$AE$210,MATCH('per month Consensus'!$CE205,'annual Consensus'!$B$4:$B$210,0),MATCH('per month Consensus'!CY$4,'annual Consensus'!$C$3:$AE$3,0)))</f>
        <v>0</v>
      </c>
      <c r="CZ205" s="18">
        <f>IF(ISNA(INDEX('annual Consensus'!$C$4:$AE$210,MATCH('per month Consensus'!$CE205,'annual Consensus'!$B$4:$B$210,0),MATCH('per month Consensus'!CZ$4,'annual Consensus'!$C$3:$AE$3,0))),"",INDEX('annual Consensus'!$C$4:$AE$210,MATCH('per month Consensus'!$CE205,'annual Consensus'!$B$4:$B$210,0),MATCH('per month Consensus'!CZ$4,'annual Consensus'!$C$3:$AE$3,0)))</f>
        <v>0</v>
      </c>
      <c r="DA205" s="18">
        <f>IF(ISNA(INDEX('annual Consensus'!$C$4:$AE$210,MATCH('per month Consensus'!$CE205,'annual Consensus'!$B$4:$B$210,0),MATCH('per month Consensus'!DA$4,'annual Consensus'!$C$3:$AE$3,0))),"",INDEX('annual Consensus'!$C$4:$AE$210,MATCH('per month Consensus'!$CE205,'annual Consensus'!$B$4:$B$210,0),MATCH('per month Consensus'!DA$4,'annual Consensus'!$C$3:$AE$3,0)))</f>
        <v>0</v>
      </c>
      <c r="DB205" s="18">
        <f>IF(ISNA(INDEX('annual Consensus'!$C$4:$AE$210,MATCH('per month Consensus'!$CE205,'annual Consensus'!$B$4:$B$210,0),MATCH('per month Consensus'!DB$4,'annual Consensus'!$C$3:$AE$3,0))),"",INDEX('annual Consensus'!$C$4:$AE$210,MATCH('per month Consensus'!$CE205,'annual Consensus'!$B$4:$B$210,0),MATCH('per month Consensus'!DB$4,'annual Consensus'!$C$3:$AE$3,0)))</f>
        <v>0</v>
      </c>
      <c r="DC205" s="18">
        <f>IF(ISNA(INDEX('annual Consensus'!$C$4:$AE$210,MATCH('per month Consensus'!$CE205,'annual Consensus'!$B$4:$B$210,0),MATCH('per month Consensus'!DC$4,'annual Consensus'!$C$3:$AE$3,0))),"",INDEX('annual Consensus'!$C$4:$AE$210,MATCH('per month Consensus'!$CE205,'annual Consensus'!$B$4:$B$210,0),MATCH('per month Consensus'!DC$4,'annual Consensus'!$C$3:$AE$3,0)))</f>
        <v>0</v>
      </c>
      <c r="DD205" s="18">
        <f>IF(ISNA(INDEX('annual Consensus'!$C$4:$AE$210,MATCH('per month Consensus'!$CE205,'annual Consensus'!$B$4:$B$210,0),MATCH('per month Consensus'!DD$4,'annual Consensus'!$C$3:$AE$3,0))),"",INDEX('annual Consensus'!$C$4:$AE$210,MATCH('per month Consensus'!$CE205,'annual Consensus'!$B$4:$B$210,0),MATCH('per month Consensus'!DD$4,'annual Consensus'!$C$3:$AE$3,0)))</f>
        <v>0</v>
      </c>
      <c r="DE205" s="18">
        <f>IF(ISNA(INDEX('annual Consensus'!$C$4:$AE$210,MATCH('per month Consensus'!$CE205,'annual Consensus'!$B$4:$B$210,0),MATCH('per month Consensus'!DE$4,'annual Consensus'!$C$3:$AE$3,0))),"",INDEX('annual Consensus'!$C$4:$AE$210,MATCH('per month Consensus'!$CE205,'annual Consensus'!$B$4:$B$210,0),MATCH('per month Consensus'!DE$4,'annual Consensus'!$C$3:$AE$3,0)))</f>
        <v>0</v>
      </c>
      <c r="DF205" s="18">
        <f>IF(ISNA(INDEX('annual Consensus'!$C$4:$AE$210,MATCH('per month Consensus'!$CE205,'annual Consensus'!$B$4:$B$210,0),MATCH('per month Consensus'!DF$4,'annual Consensus'!$C$3:$AE$3,0))),"",INDEX('annual Consensus'!$C$4:$AE$210,MATCH('per month Consensus'!$CE205,'annual Consensus'!$B$4:$B$210,0),MATCH('per month Consensus'!DF$4,'annual Consensus'!$C$3:$AE$3,0)))</f>
        <v>0</v>
      </c>
      <c r="DG205" s="18">
        <f>IF(ISNA(INDEX('annual Consensus'!$C$4:$AE$210,MATCH('per month Consensus'!$CE205,'annual Consensus'!$B$4:$B$210,0),MATCH('per month Consensus'!DG$4,'annual Consensus'!$C$3:$AE$3,0))),"",INDEX('annual Consensus'!$C$4:$AE$210,MATCH('per month Consensus'!$CE205,'annual Consensus'!$B$4:$B$210,0),MATCH('per month Consensus'!DG$4,'annual Consensus'!$C$3:$AE$3,0)))</f>
        <v>0</v>
      </c>
      <c r="DH205" s="18">
        <f>IF(ISNA(INDEX('annual Consensus'!$C$4:$AE$210,MATCH('per month Consensus'!$CE205,'annual Consensus'!$B$4:$B$210,0),MATCH('per month Consensus'!DH$4,'annual Consensus'!$C$3:$AE$3,0))),"",INDEX('annual Consensus'!$C$4:$AE$210,MATCH('per month Consensus'!$CE205,'annual Consensus'!$B$4:$B$210,0),MATCH('per month Consensus'!DH$4,'annual Consensus'!$C$3:$AE$3,0)))</f>
        <v>0</v>
      </c>
      <c r="DI205" s="18">
        <f>IF(ISNA(INDEX('annual Consensus'!$C$4:$AE$210,MATCH('per month Consensus'!$CE205,'annual Consensus'!$B$4:$B$210,0),MATCH('per month Consensus'!DI$4,'annual Consensus'!$C$3:$AE$3,0))),"",INDEX('annual Consensus'!$C$4:$AE$210,MATCH('per month Consensus'!$CE205,'annual Consensus'!$B$4:$B$210,0),MATCH('per month Consensus'!DI$4,'annual Consensus'!$C$3:$AE$3,0)))</f>
        <v>0</v>
      </c>
      <c r="DJ205" s="18">
        <f>IF(ISNA(INDEX('annual Consensus'!$C$4:$AE$210,MATCH('per month Consensus'!$CE205,'annual Consensus'!$B$4:$B$210,0),MATCH('per month Consensus'!DJ$4,'annual Consensus'!$C$3:$AE$3,0))),"",INDEX('annual Consensus'!$C$4:$AE$210,MATCH('per month Consensus'!$CE205,'annual Consensus'!$B$4:$B$210,0),MATCH('per month Consensus'!DJ$4,'annual Consensus'!$C$3:$AE$3,0)))</f>
        <v>0</v>
      </c>
      <c r="DK205" s="18">
        <f>IF(ISNA(INDEX('annual Consensus'!$C$4:$AE$210,MATCH('per month Consensus'!$CE205,'annual Consensus'!$B$4:$B$210,0),MATCH('per month Consensus'!DK$4,'annual Consensus'!$C$3:$AE$3,0))),"",INDEX('annual Consensus'!$C$4:$AE$210,MATCH('per month Consensus'!$CE205,'annual Consensus'!$B$4:$B$210,0),MATCH('per month Consensus'!DK$4,'annual Consensus'!$C$3:$AE$3,0)))</f>
        <v>0</v>
      </c>
      <c r="DL205" s="18">
        <f>IF(ISNA(INDEX('annual Consensus'!$C$4:$AE$210,MATCH('per month Consensus'!$CE205,'annual Consensus'!$B$4:$B$210,0),MATCH('per month Consensus'!DL$4,'annual Consensus'!$C$3:$AE$3,0))),"",INDEX('annual Consensus'!$C$4:$AE$210,MATCH('per month Consensus'!$CE205,'annual Consensus'!$B$4:$B$210,0),MATCH('per month Consensus'!DL$4,'annual Consensus'!$C$3:$AE$3,0)))</f>
        <v>0</v>
      </c>
      <c r="DM205" s="18">
        <f>IF(ISNA(INDEX('annual Consensus'!$C$4:$AE$210,MATCH('per month Consensus'!$CE205,'annual Consensus'!$B$4:$B$210,0),MATCH('per month Consensus'!DM$4,'annual Consensus'!$C$3:$AE$3,0))),"",INDEX('annual Consensus'!$C$4:$AE$210,MATCH('per month Consensus'!$CE205,'annual Consensus'!$B$4:$B$210,0),MATCH('per month Consensus'!DM$4,'annual Consensus'!$C$3:$AE$3,0)))</f>
        <v>0</v>
      </c>
      <c r="DN205" s="18">
        <f>IF(ISNA(INDEX('annual Consensus'!$C$4:$AE$210,MATCH('per month Consensus'!$CE205,'annual Consensus'!$B$4:$B$210,0),MATCH('per month Consensus'!DN$4,'annual Consensus'!$C$3:$AE$3,0))),"",INDEX('annual Consensus'!$C$4:$AE$210,MATCH('per month Consensus'!$CE205,'annual Consensus'!$B$4:$B$210,0),MATCH('per month Consensus'!DN$4,'annual Consensus'!$C$3:$AE$3,0)))</f>
        <v>0</v>
      </c>
      <c r="DO205" s="18">
        <f>IF(ISNA(INDEX('annual Consensus'!$C$4:$AE$210,MATCH('per month Consensus'!$CE205,'annual Consensus'!$B$4:$B$210,0),MATCH('per month Consensus'!DO$4,'annual Consensus'!$C$3:$AE$3,0))),"",INDEX('annual Consensus'!$C$4:$AE$210,MATCH('per month Consensus'!$CE205,'annual Consensus'!$B$4:$B$210,0),MATCH('per month Consensus'!DO$4,'annual Consensus'!$C$3:$AE$3,0)))</f>
        <v>0</v>
      </c>
      <c r="DR205" s="18">
        <f t="shared" si="104"/>
        <v>5.1274324947917877E-3</v>
      </c>
      <c r="DS205" s="18" t="str">
        <f t="shared" si="105"/>
        <v/>
      </c>
      <c r="DT205" s="18" t="str">
        <f t="shared" si="106"/>
        <v/>
      </c>
      <c r="DU205" s="18" t="str">
        <f t="shared" si="107"/>
        <v/>
      </c>
      <c r="DV205" s="18" t="str">
        <f t="shared" si="108"/>
        <v/>
      </c>
      <c r="DW205" s="18" t="str">
        <f t="shared" si="109"/>
        <v/>
      </c>
      <c r="DX205" s="18" t="str">
        <f t="shared" si="110"/>
        <v/>
      </c>
      <c r="DY205" s="18" t="str">
        <f t="shared" si="111"/>
        <v/>
      </c>
      <c r="DZ205" s="18" t="str">
        <f t="shared" si="112"/>
        <v/>
      </c>
      <c r="EA205" s="18" t="str">
        <f t="shared" si="113"/>
        <v/>
      </c>
      <c r="EB205" s="18">
        <f t="shared" si="114"/>
        <v>1.1686420996017419</v>
      </c>
      <c r="EC205" s="18" t="str">
        <f t="shared" si="115"/>
        <v/>
      </c>
      <c r="ED205" s="18" t="str">
        <f t="shared" si="116"/>
        <v/>
      </c>
      <c r="EE205" s="18" t="str">
        <f t="shared" si="117"/>
        <v/>
      </c>
      <c r="EF205" s="18" t="str">
        <f t="shared" si="118"/>
        <v/>
      </c>
      <c r="EG205" s="18" t="str">
        <f t="shared" si="119"/>
        <v/>
      </c>
      <c r="EH205" s="18" t="str">
        <f t="shared" si="120"/>
        <v/>
      </c>
      <c r="EI205" s="18" t="str">
        <f t="shared" si="121"/>
        <v/>
      </c>
      <c r="EJ205" s="18" t="str">
        <f t="shared" si="122"/>
        <v/>
      </c>
      <c r="EK205" s="18" t="str">
        <f t="shared" si="123"/>
        <v/>
      </c>
      <c r="EL205" s="18" t="str">
        <f t="shared" si="124"/>
        <v/>
      </c>
      <c r="EM205" s="18" t="str">
        <f t="shared" si="125"/>
        <v/>
      </c>
      <c r="EN205" s="18" t="str">
        <f t="shared" si="126"/>
        <v/>
      </c>
      <c r="EO205" s="18" t="str">
        <f t="shared" si="127"/>
        <v/>
      </c>
      <c r="EP205" s="18" t="str">
        <f t="shared" si="128"/>
        <v/>
      </c>
      <c r="EQ205" s="18" t="str">
        <f t="shared" si="129"/>
        <v/>
      </c>
      <c r="ER205" s="18" t="str">
        <f t="shared" si="130"/>
        <v/>
      </c>
      <c r="ES205" s="18" t="str">
        <f t="shared" si="131"/>
        <v/>
      </c>
      <c r="ET205" s="18" t="str">
        <f t="shared" si="132"/>
        <v/>
      </c>
      <c r="EV205" s="86">
        <v>42064</v>
      </c>
      <c r="EW205" s="57" t="str">
        <f>IF(ISNA(VLOOKUP('per month Consensus'!$EV205,'5y averages Consensus'!$AG$9:$AK$36,'per month Consensus'!EW$2,FALSE)),"",VLOOKUP('per month Consensus'!$EV205,'5y averages Consensus'!$AG$9:$AK$36,'per month Consensus'!EW$2,FALSE))</f>
        <v/>
      </c>
      <c r="EX205" s="58" t="str">
        <f>IF(ISNA(VLOOKUP('per month Consensus'!$EV205,'5y averages Consensus'!$AG$9:$AK$36,'per month Consensus'!EX$2,FALSE)),"",VLOOKUP('per month Consensus'!$EV205,'5y averages Consensus'!$AG$9:$AK$36,'per month Consensus'!EX$2,FALSE))</f>
        <v/>
      </c>
      <c r="EY205" s="58" t="str">
        <f>IF(ISNA(VLOOKUP('per month Consensus'!$EV205,'5y averages Consensus'!$AG$9:$AK$36,'per month Consensus'!EY$2,FALSE)),"",VLOOKUP('per month Consensus'!$EV205,'5y averages Consensus'!$AG$9:$AK$36,'per month Consensus'!EY$2,FALSE))</f>
        <v/>
      </c>
      <c r="EZ205" s="59" t="str">
        <f>IF(ISNA(VLOOKUP('per month Consensus'!$EV205,'5y averages Consensus'!$AG$9:$AK$36,'per month Consensus'!EZ$2,FALSE)),"",VLOOKUP('per month Consensus'!$EV205,'5y averages Consensus'!$AG$9:$AK$36,'per month Consensus'!EZ$2,FALSE))</f>
        <v/>
      </c>
      <c r="FB205" s="53" t="str">
        <f t="shared" si="133"/>
        <v/>
      </c>
      <c r="FC205" s="53" t="str">
        <f t="shared" si="134"/>
        <v/>
      </c>
      <c r="FD205" s="53" t="str">
        <f t="shared" si="135"/>
        <v/>
      </c>
      <c r="FE205" s="53" t="str">
        <f t="shared" si="136"/>
        <v/>
      </c>
    </row>
    <row r="206" spans="2:161" x14ac:dyDescent="0.25">
      <c r="B206" s="22">
        <v>39022</v>
      </c>
      <c r="C206" s="18">
        <f>VLOOKUP($B206,'Data Consensus annual'!$BH$9:$BN$215,'per month Consensus'!C$1,FALSE)</f>
        <v>2.206803259449071</v>
      </c>
      <c r="D206" s="18">
        <f>VLOOKUP($B206,'Data Consensus annual'!$BH$9:$BN$215,'per month Consensus'!D$1,FALSE)</f>
        <v>2.1395207501177071</v>
      </c>
      <c r="E206" s="18" t="str">
        <f>VLOOKUP($B206,'Data Consensus annual'!$BH$9:$BN$215,'per month Consensus'!E$1)</f>
        <v/>
      </c>
      <c r="F206" s="18" t="str">
        <f>VLOOKUP($B206,'Data Consensus annual'!$BH$9:$BN$215,'per month Consensus'!F$1)</f>
        <v/>
      </c>
      <c r="G206" s="18" t="str">
        <f>VLOOKUP($B206,'Data Consensus annual'!$BH$9:$BN$215,'per month Consensus'!G$1)</f>
        <v/>
      </c>
      <c r="H206" s="18" t="str">
        <f>VLOOKUP($B206,'Data Consensus annual'!$BH$9:$BN$215,'per month Consensus'!H$1)</f>
        <v/>
      </c>
      <c r="I206" s="5"/>
      <c r="J206" s="27"/>
      <c r="K206" s="5"/>
      <c r="L206" s="5"/>
      <c r="M206" s="5"/>
      <c r="N206" s="5"/>
      <c r="CE206" s="14">
        <v>42095</v>
      </c>
      <c r="CF206" s="18" t="str">
        <f>IF(ISNA(VLOOKUP($CE206,'quarters Consensus'!$FV$9:$GC$60,'per month Consensus'!J$1,FALSE)),"",VLOOKUP($CE206,'quarters Consensus'!$FV$9:$GC$60,'per month Consensus'!J$1,FALSE))</f>
        <v/>
      </c>
      <c r="CG206" s="18" t="str">
        <f>IF(ISNA(VLOOKUP($CE206,'quarters Consensus'!$FV$9:$GC$60,'per month Consensus'!K$1,FALSE)),"",VLOOKUP($CE206,'quarters Consensus'!$FV$9:$GC$60,'per month Consensus'!K$1,FALSE))</f>
        <v/>
      </c>
      <c r="CH206" s="18" t="str">
        <f>IF(ISNA(VLOOKUP($CE206,'quarters Consensus'!$FV$9:$GC$60,'per month Consensus'!L$1,FALSE)),"",VLOOKUP($CE206,'quarters Consensus'!$FV$9:$GC$60,'per month Consensus'!L$1,FALSE))</f>
        <v/>
      </c>
      <c r="CI206" s="18" t="str">
        <f>IF(ISNA(VLOOKUP($CE206,'quarters Consensus'!$FV$9:$GC$60,'per month Consensus'!M$1,FALSE)),"",VLOOKUP($CE206,'quarters Consensus'!$FV$9:$GC$60,'per month Consensus'!M$1,FALSE))</f>
        <v/>
      </c>
      <c r="CJ206" s="18" t="str">
        <f>IF(ISNA(VLOOKUP($CE206,'quarters Consensus'!$FV$9:$GC$60,'per month Consensus'!N$1,FALSE)),"",VLOOKUP($CE206,'quarters Consensus'!$FV$9:$GC$60,'per month Consensus'!N$1,FALSE))</f>
        <v/>
      </c>
      <c r="CK206" s="18" t="str">
        <f>IF(ISNA(VLOOKUP($CE206,'quarters Consensus'!$FV$9:$GC$60,'per month Consensus'!O$1,FALSE)),"",VLOOKUP($CE206,'quarters Consensus'!$FV$9:$GC$60,'per month Consensus'!O$1,FALSE))</f>
        <v/>
      </c>
      <c r="CL206" s="18" t="str">
        <f>IF(ISNA(VLOOKUP($CE206,'quarters Consensus'!$FV$9:$GC$60,'per month Consensus'!P$1,FALSE)),"",VLOOKUP($CE206,'quarters Consensus'!$FV$9:$GC$60,'per month Consensus'!P$1,FALSE))</f>
        <v/>
      </c>
      <c r="CM206" s="18">
        <f>IF(ISNA(INDEX('annual Consensus'!$C$4:$AE$210,MATCH('per month Consensus'!$CE206,'annual Consensus'!$B$4:$B$210,0),MATCH('per month Consensus'!CM$4,'annual Consensus'!$C$3:$AE$3,0))),"",INDEX('annual Consensus'!$C$4:$AE$210,MATCH('per month Consensus'!$CE206,'annual Consensus'!$B$4:$B$210,0),MATCH('per month Consensus'!CM$4,'annual Consensus'!$C$3:$AE$3,0)))</f>
        <v>9.6389474764388181E-2</v>
      </c>
      <c r="CN206" s="18">
        <f>IF(ISNA(INDEX('annual Consensus'!$C$4:$AE$210,MATCH('per month Consensus'!$CE206,'annual Consensus'!$B$4:$B$210,0),MATCH('per month Consensus'!CN$4,'annual Consensus'!$C$3:$AE$3,0))),"",INDEX('annual Consensus'!$C$4:$AE$210,MATCH('per month Consensus'!$CE206,'annual Consensus'!$B$4:$B$210,0),MATCH('per month Consensus'!CN$4,'annual Consensus'!$C$3:$AE$3,0)))</f>
        <v>0</v>
      </c>
      <c r="CO206" s="18">
        <f>IF(ISNA(INDEX('annual Consensus'!$C$4:$AE$210,MATCH('per month Consensus'!$CE206,'annual Consensus'!$B$4:$B$210,0),MATCH('per month Consensus'!CO$4,'annual Consensus'!$C$3:$AE$3,0))),"",INDEX('annual Consensus'!$C$4:$AE$210,MATCH('per month Consensus'!$CE206,'annual Consensus'!$B$4:$B$210,0),MATCH('per month Consensus'!CO$4,'annual Consensus'!$C$3:$AE$3,0)))</f>
        <v>0</v>
      </c>
      <c r="CP206" s="18">
        <f>IF(ISNA(INDEX('annual Consensus'!$C$4:$AE$210,MATCH('per month Consensus'!$CE206,'annual Consensus'!$B$4:$B$210,0),MATCH('per month Consensus'!CP$4,'annual Consensus'!$C$3:$AE$3,0))),"",INDEX('annual Consensus'!$C$4:$AE$210,MATCH('per month Consensus'!$CE206,'annual Consensus'!$B$4:$B$210,0),MATCH('per month Consensus'!CP$4,'annual Consensus'!$C$3:$AE$3,0)))</f>
        <v>0</v>
      </c>
      <c r="CQ206" s="18">
        <f>IF(ISNA(INDEX('annual Consensus'!$C$4:$AE$210,MATCH('per month Consensus'!$CE206,'annual Consensus'!$B$4:$B$210,0),MATCH('per month Consensus'!CQ$4,'annual Consensus'!$C$3:$AE$3,0))),"",INDEX('annual Consensus'!$C$4:$AE$210,MATCH('per month Consensus'!$CE206,'annual Consensus'!$B$4:$B$210,0),MATCH('per month Consensus'!CQ$4,'annual Consensus'!$C$3:$AE$3,0)))</f>
        <v>0</v>
      </c>
      <c r="CR206" s="18">
        <f>IF(ISNA(INDEX('annual Consensus'!$C$4:$AE$210,MATCH('per month Consensus'!$CE206,'annual Consensus'!$B$4:$B$210,0),MATCH('per month Consensus'!CR$4,'annual Consensus'!$C$3:$AE$3,0))),"",INDEX('annual Consensus'!$C$4:$AE$210,MATCH('per month Consensus'!$CE206,'annual Consensus'!$B$4:$B$210,0),MATCH('per month Consensus'!CR$4,'annual Consensus'!$C$3:$AE$3,0)))</f>
        <v>0</v>
      </c>
      <c r="CS206" s="18">
        <f>IF(ISNA(INDEX('annual Consensus'!$C$4:$AE$210,MATCH('per month Consensus'!$CE206,'annual Consensus'!$B$4:$B$210,0),MATCH('per month Consensus'!CS$4,'annual Consensus'!$C$3:$AE$3,0))),"",INDEX('annual Consensus'!$C$4:$AE$210,MATCH('per month Consensus'!$CE206,'annual Consensus'!$B$4:$B$210,0),MATCH('per month Consensus'!CS$4,'annual Consensus'!$C$3:$AE$3,0)))</f>
        <v>0</v>
      </c>
      <c r="CT206" s="18">
        <f>IF(ISNA(INDEX('annual Consensus'!$C$4:$AE$210,MATCH('per month Consensus'!$CE206,'annual Consensus'!$B$4:$B$210,0),MATCH('per month Consensus'!CT$4,'annual Consensus'!$C$3:$AE$3,0))),"",INDEX('annual Consensus'!$C$4:$AE$210,MATCH('per month Consensus'!$CE206,'annual Consensus'!$B$4:$B$210,0),MATCH('per month Consensus'!CT$4,'annual Consensus'!$C$3:$AE$3,0)))</f>
        <v>0</v>
      </c>
      <c r="CU206" s="18">
        <f>IF(ISNA(INDEX('annual Consensus'!$C$4:$AE$210,MATCH('per month Consensus'!$CE206,'annual Consensus'!$B$4:$B$210,0),MATCH('per month Consensus'!CU$4,'annual Consensus'!$C$3:$AE$3,0))),"",INDEX('annual Consensus'!$C$4:$AE$210,MATCH('per month Consensus'!$CE206,'annual Consensus'!$B$4:$B$210,0),MATCH('per month Consensus'!CU$4,'annual Consensus'!$C$3:$AE$3,0)))</f>
        <v>0</v>
      </c>
      <c r="CV206" s="18">
        <f>IF(ISNA(INDEX('annual Consensus'!$C$4:$AE$210,MATCH('per month Consensus'!$CE206,'annual Consensus'!$B$4:$B$210,0),MATCH('per month Consensus'!CV$4,'annual Consensus'!$C$3:$AE$3,0))),"",INDEX('annual Consensus'!$C$4:$AE$210,MATCH('per month Consensus'!$CE206,'annual Consensus'!$B$4:$B$210,0),MATCH('per month Consensus'!CV$4,'annual Consensus'!$C$3:$AE$3,0)))</f>
        <v>1.2020713531381857</v>
      </c>
      <c r="CW206" s="18">
        <f>IF(ISNA(INDEX('annual Consensus'!$C$4:$AE$210,MATCH('per month Consensus'!$CE206,'annual Consensus'!$B$4:$B$210,0),MATCH('per month Consensus'!CW$4,'annual Consensus'!$C$3:$AE$3,0))),"",INDEX('annual Consensus'!$C$4:$AE$210,MATCH('per month Consensus'!$CE206,'annual Consensus'!$B$4:$B$210,0),MATCH('per month Consensus'!CW$4,'annual Consensus'!$C$3:$AE$3,0)))</f>
        <v>0</v>
      </c>
      <c r="CX206" s="18">
        <f>IF(ISNA(INDEX('annual Consensus'!$C$4:$AE$210,MATCH('per month Consensus'!$CE206,'annual Consensus'!$B$4:$B$210,0),MATCH('per month Consensus'!CX$4,'annual Consensus'!$C$3:$AE$3,0))),"",INDEX('annual Consensus'!$C$4:$AE$210,MATCH('per month Consensus'!$CE206,'annual Consensus'!$B$4:$B$210,0),MATCH('per month Consensus'!CX$4,'annual Consensus'!$C$3:$AE$3,0)))</f>
        <v>0</v>
      </c>
      <c r="CY206" s="18">
        <f>IF(ISNA(INDEX('annual Consensus'!$C$4:$AE$210,MATCH('per month Consensus'!$CE206,'annual Consensus'!$B$4:$B$210,0),MATCH('per month Consensus'!CY$4,'annual Consensus'!$C$3:$AE$3,0))),"",INDEX('annual Consensus'!$C$4:$AE$210,MATCH('per month Consensus'!$CE206,'annual Consensus'!$B$4:$B$210,0),MATCH('per month Consensus'!CY$4,'annual Consensus'!$C$3:$AE$3,0)))</f>
        <v>0</v>
      </c>
      <c r="CZ206" s="18">
        <f>IF(ISNA(INDEX('annual Consensus'!$C$4:$AE$210,MATCH('per month Consensus'!$CE206,'annual Consensus'!$B$4:$B$210,0),MATCH('per month Consensus'!CZ$4,'annual Consensus'!$C$3:$AE$3,0))),"",INDEX('annual Consensus'!$C$4:$AE$210,MATCH('per month Consensus'!$CE206,'annual Consensus'!$B$4:$B$210,0),MATCH('per month Consensus'!CZ$4,'annual Consensus'!$C$3:$AE$3,0)))</f>
        <v>0</v>
      </c>
      <c r="DA206" s="18">
        <f>IF(ISNA(INDEX('annual Consensus'!$C$4:$AE$210,MATCH('per month Consensus'!$CE206,'annual Consensus'!$B$4:$B$210,0),MATCH('per month Consensus'!DA$4,'annual Consensus'!$C$3:$AE$3,0))),"",INDEX('annual Consensus'!$C$4:$AE$210,MATCH('per month Consensus'!$CE206,'annual Consensus'!$B$4:$B$210,0),MATCH('per month Consensus'!DA$4,'annual Consensus'!$C$3:$AE$3,0)))</f>
        <v>0</v>
      </c>
      <c r="DB206" s="18">
        <f>IF(ISNA(INDEX('annual Consensus'!$C$4:$AE$210,MATCH('per month Consensus'!$CE206,'annual Consensus'!$B$4:$B$210,0),MATCH('per month Consensus'!DB$4,'annual Consensus'!$C$3:$AE$3,0))),"",INDEX('annual Consensus'!$C$4:$AE$210,MATCH('per month Consensus'!$CE206,'annual Consensus'!$B$4:$B$210,0),MATCH('per month Consensus'!DB$4,'annual Consensus'!$C$3:$AE$3,0)))</f>
        <v>1.5079095242119278</v>
      </c>
      <c r="DC206" s="18">
        <f>IF(ISNA(INDEX('annual Consensus'!$C$4:$AE$210,MATCH('per month Consensus'!$CE206,'annual Consensus'!$B$4:$B$210,0),MATCH('per month Consensus'!DC$4,'annual Consensus'!$C$3:$AE$3,0))),"",INDEX('annual Consensus'!$C$4:$AE$210,MATCH('per month Consensus'!$CE206,'annual Consensus'!$B$4:$B$210,0),MATCH('per month Consensus'!DC$4,'annual Consensus'!$C$3:$AE$3,0)))</f>
        <v>0</v>
      </c>
      <c r="DD206" s="18">
        <f>IF(ISNA(INDEX('annual Consensus'!$C$4:$AE$210,MATCH('per month Consensus'!$CE206,'annual Consensus'!$B$4:$B$210,0),MATCH('per month Consensus'!DD$4,'annual Consensus'!$C$3:$AE$3,0))),"",INDEX('annual Consensus'!$C$4:$AE$210,MATCH('per month Consensus'!$CE206,'annual Consensus'!$B$4:$B$210,0),MATCH('per month Consensus'!DD$4,'annual Consensus'!$C$3:$AE$3,0)))</f>
        <v>0</v>
      </c>
      <c r="DE206" s="18">
        <f>IF(ISNA(INDEX('annual Consensus'!$C$4:$AE$210,MATCH('per month Consensus'!$CE206,'annual Consensus'!$B$4:$B$210,0),MATCH('per month Consensus'!DE$4,'annual Consensus'!$C$3:$AE$3,0))),"",INDEX('annual Consensus'!$C$4:$AE$210,MATCH('per month Consensus'!$CE206,'annual Consensus'!$B$4:$B$210,0),MATCH('per month Consensus'!DE$4,'annual Consensus'!$C$3:$AE$3,0)))</f>
        <v>0</v>
      </c>
      <c r="DF206" s="18">
        <f>IF(ISNA(INDEX('annual Consensus'!$C$4:$AE$210,MATCH('per month Consensus'!$CE206,'annual Consensus'!$B$4:$B$210,0),MATCH('per month Consensus'!DF$4,'annual Consensus'!$C$3:$AE$3,0))),"",INDEX('annual Consensus'!$C$4:$AE$210,MATCH('per month Consensus'!$CE206,'annual Consensus'!$B$4:$B$210,0),MATCH('per month Consensus'!DF$4,'annual Consensus'!$C$3:$AE$3,0)))</f>
        <v>1.6556802392944032</v>
      </c>
      <c r="DG206" s="18">
        <f>IF(ISNA(INDEX('annual Consensus'!$C$4:$AE$210,MATCH('per month Consensus'!$CE206,'annual Consensus'!$B$4:$B$210,0),MATCH('per month Consensus'!DG$4,'annual Consensus'!$C$3:$AE$3,0))),"",INDEX('annual Consensus'!$C$4:$AE$210,MATCH('per month Consensus'!$CE206,'annual Consensus'!$B$4:$B$210,0),MATCH('per month Consensus'!DG$4,'annual Consensus'!$C$3:$AE$3,0)))</f>
        <v>0</v>
      </c>
      <c r="DH206" s="18">
        <f>IF(ISNA(INDEX('annual Consensus'!$C$4:$AE$210,MATCH('per month Consensus'!$CE206,'annual Consensus'!$B$4:$B$210,0),MATCH('per month Consensus'!DH$4,'annual Consensus'!$C$3:$AE$3,0))),"",INDEX('annual Consensus'!$C$4:$AE$210,MATCH('per month Consensus'!$CE206,'annual Consensus'!$B$4:$B$210,0),MATCH('per month Consensus'!DH$4,'annual Consensus'!$C$3:$AE$3,0)))</f>
        <v>0</v>
      </c>
      <c r="DI206" s="18">
        <f>IF(ISNA(INDEX('annual Consensus'!$C$4:$AE$210,MATCH('per month Consensus'!$CE206,'annual Consensus'!$B$4:$B$210,0),MATCH('per month Consensus'!DI$4,'annual Consensus'!$C$3:$AE$3,0))),"",INDEX('annual Consensus'!$C$4:$AE$210,MATCH('per month Consensus'!$CE206,'annual Consensus'!$B$4:$B$210,0),MATCH('per month Consensus'!DI$4,'annual Consensus'!$C$3:$AE$3,0)))</f>
        <v>0</v>
      </c>
      <c r="DJ206" s="18">
        <f>IF(ISNA(INDEX('annual Consensus'!$C$4:$AE$210,MATCH('per month Consensus'!$CE206,'annual Consensus'!$B$4:$B$210,0),MATCH('per month Consensus'!DJ$4,'annual Consensus'!$C$3:$AE$3,0))),"",INDEX('annual Consensus'!$C$4:$AE$210,MATCH('per month Consensus'!$CE206,'annual Consensus'!$B$4:$B$210,0),MATCH('per month Consensus'!DJ$4,'annual Consensus'!$C$3:$AE$3,0)))</f>
        <v>1.7534814523994107</v>
      </c>
      <c r="DK206" s="18">
        <f>IF(ISNA(INDEX('annual Consensus'!$C$4:$AE$210,MATCH('per month Consensus'!$CE206,'annual Consensus'!$B$4:$B$210,0),MATCH('per month Consensus'!DK$4,'annual Consensus'!$C$3:$AE$3,0))),"",INDEX('annual Consensus'!$C$4:$AE$210,MATCH('per month Consensus'!$CE206,'annual Consensus'!$B$4:$B$210,0),MATCH('per month Consensus'!DK$4,'annual Consensus'!$C$3:$AE$3,0)))</f>
        <v>0</v>
      </c>
      <c r="DL206" s="18">
        <f>IF(ISNA(INDEX('annual Consensus'!$C$4:$AE$210,MATCH('per month Consensus'!$CE206,'annual Consensus'!$B$4:$B$210,0),MATCH('per month Consensus'!DL$4,'annual Consensus'!$C$3:$AE$3,0))),"",INDEX('annual Consensus'!$C$4:$AE$210,MATCH('per month Consensus'!$CE206,'annual Consensus'!$B$4:$B$210,0),MATCH('per month Consensus'!DL$4,'annual Consensus'!$C$3:$AE$3,0)))</f>
        <v>0</v>
      </c>
      <c r="DM206" s="18">
        <f>IF(ISNA(INDEX('annual Consensus'!$C$4:$AE$210,MATCH('per month Consensus'!$CE206,'annual Consensus'!$B$4:$B$210,0),MATCH('per month Consensus'!DM$4,'annual Consensus'!$C$3:$AE$3,0))),"",INDEX('annual Consensus'!$C$4:$AE$210,MATCH('per month Consensus'!$CE206,'annual Consensus'!$B$4:$B$210,0),MATCH('per month Consensus'!DM$4,'annual Consensus'!$C$3:$AE$3,0)))</f>
        <v>0</v>
      </c>
      <c r="DN206" s="18">
        <f>IF(ISNA(INDEX('annual Consensus'!$C$4:$AE$210,MATCH('per month Consensus'!$CE206,'annual Consensus'!$B$4:$B$210,0),MATCH('per month Consensus'!DN$4,'annual Consensus'!$C$3:$AE$3,0))),"",INDEX('annual Consensus'!$C$4:$AE$210,MATCH('per month Consensus'!$CE206,'annual Consensus'!$B$4:$B$210,0),MATCH('per month Consensus'!DN$4,'annual Consensus'!$C$3:$AE$3,0)))</f>
        <v>1.8624220045272228</v>
      </c>
      <c r="DO206" s="18">
        <f>IF(ISNA(INDEX('annual Consensus'!$C$4:$AE$210,MATCH('per month Consensus'!$CE206,'annual Consensus'!$B$4:$B$210,0),MATCH('per month Consensus'!DO$4,'annual Consensus'!$C$3:$AE$3,0))),"",INDEX('annual Consensus'!$C$4:$AE$210,MATCH('per month Consensus'!$CE206,'annual Consensus'!$B$4:$B$210,0),MATCH('per month Consensus'!DO$4,'annual Consensus'!$C$3:$AE$3,0)))</f>
        <v>0</v>
      </c>
      <c r="DR206" s="18">
        <f t="shared" si="104"/>
        <v>9.6389474764388181E-2</v>
      </c>
      <c r="DS206" s="18" t="str">
        <f t="shared" si="105"/>
        <v/>
      </c>
      <c r="DT206" s="18" t="str">
        <f t="shared" si="106"/>
        <v/>
      </c>
      <c r="DU206" s="18" t="str">
        <f t="shared" si="107"/>
        <v/>
      </c>
      <c r="DV206" s="18" t="str">
        <f t="shared" si="108"/>
        <v/>
      </c>
      <c r="DW206" s="18" t="str">
        <f t="shared" si="109"/>
        <v/>
      </c>
      <c r="DX206" s="18" t="str">
        <f t="shared" si="110"/>
        <v/>
      </c>
      <c r="DY206" s="18" t="str">
        <f t="shared" si="111"/>
        <v/>
      </c>
      <c r="DZ206" s="18" t="str">
        <f t="shared" si="112"/>
        <v/>
      </c>
      <c r="EA206" s="18">
        <f t="shared" si="113"/>
        <v>1.2020713531381857</v>
      </c>
      <c r="EB206" s="18" t="str">
        <f t="shared" si="114"/>
        <v/>
      </c>
      <c r="EC206" s="18" t="str">
        <f t="shared" si="115"/>
        <v/>
      </c>
      <c r="ED206" s="18" t="str">
        <f t="shared" si="116"/>
        <v/>
      </c>
      <c r="EE206" s="18" t="str">
        <f t="shared" si="117"/>
        <v/>
      </c>
      <c r="EF206" s="18" t="str">
        <f t="shared" si="118"/>
        <v/>
      </c>
      <c r="EG206" s="18">
        <f t="shared" si="119"/>
        <v>1.5079095242119278</v>
      </c>
      <c r="EH206" s="18" t="str">
        <f t="shared" si="120"/>
        <v/>
      </c>
      <c r="EI206" s="18" t="str">
        <f t="shared" si="121"/>
        <v/>
      </c>
      <c r="EJ206" s="18" t="str">
        <f t="shared" si="122"/>
        <v/>
      </c>
      <c r="EK206" s="18">
        <f t="shared" si="123"/>
        <v>1.6556802392944032</v>
      </c>
      <c r="EL206" s="18" t="str">
        <f t="shared" si="124"/>
        <v/>
      </c>
      <c r="EM206" s="18" t="str">
        <f t="shared" si="125"/>
        <v/>
      </c>
      <c r="EN206" s="18" t="str">
        <f t="shared" si="126"/>
        <v/>
      </c>
      <c r="EO206" s="18">
        <f t="shared" si="127"/>
        <v>1.7534814523994107</v>
      </c>
      <c r="EP206" s="18" t="str">
        <f t="shared" si="128"/>
        <v/>
      </c>
      <c r="EQ206" s="18" t="str">
        <f t="shared" si="129"/>
        <v/>
      </c>
      <c r="ER206" s="18" t="str">
        <f t="shared" si="130"/>
        <v/>
      </c>
      <c r="ES206" s="18">
        <f t="shared" si="131"/>
        <v>1.8624220045272228</v>
      </c>
      <c r="ET206" s="18" t="str">
        <f t="shared" si="132"/>
        <v/>
      </c>
      <c r="EV206" s="86">
        <v>42095</v>
      </c>
      <c r="EW206" s="57">
        <f>IF(ISNA(VLOOKUP('per month Consensus'!$EV206,'5y averages Consensus'!$AG$9:$AK$36,'per month Consensus'!EW$2,FALSE)),"",VLOOKUP('per month Consensus'!$EV206,'5y averages Consensus'!$AG$9:$AK$36,'per month Consensus'!EW$2,FALSE))</f>
        <v>0</v>
      </c>
      <c r="EX206" s="58">
        <f>IF(ISNA(VLOOKUP('per month Consensus'!$EV206,'5y averages Consensus'!$AG$9:$AK$36,'per month Consensus'!EX$2,FALSE)),"",VLOOKUP('per month Consensus'!$EV206,'5y averages Consensus'!$AG$9:$AK$36,'per month Consensus'!EX$2,FALSE))</f>
        <v>0</v>
      </c>
      <c r="EY206" s="48">
        <f>IF(ISNA(VLOOKUP('per month Consensus'!$EV206,'5y averages Consensus'!$AG$9:$AK$36,'per month Consensus'!EY$2,FALSE)),"",VLOOKUP('per month Consensus'!$EV206,'5y averages Consensus'!$AG$9:$AK$36,'per month Consensus'!EY$2,FALSE))</f>
        <v>0</v>
      </c>
      <c r="EZ206" s="49">
        <f>IF(ISNA(VLOOKUP('per month Consensus'!$EV206,'5y averages Consensus'!$AG$9:$AK$36,'per month Consensus'!EZ$2,FALSE)),"",VLOOKUP('per month Consensus'!$EV206,'5y averages Consensus'!$AG$9:$AK$36,'per month Consensus'!EZ$2,FALSE))</f>
        <v>1.8984363838740028</v>
      </c>
      <c r="FB206" s="53" t="str">
        <f t="shared" si="133"/>
        <v/>
      </c>
      <c r="FC206" s="53" t="str">
        <f t="shared" si="134"/>
        <v/>
      </c>
      <c r="FD206" s="53" t="str">
        <f t="shared" si="135"/>
        <v/>
      </c>
      <c r="FE206" s="18">
        <f t="shared" si="136"/>
        <v>1.8984363838740028</v>
      </c>
    </row>
    <row r="207" spans="2:161" x14ac:dyDescent="0.25">
      <c r="B207" s="22">
        <v>39387</v>
      </c>
      <c r="C207" s="18">
        <f>VLOOKUP($B207,'Data Consensus annual'!$BH$9:$BN$215,'per month Consensus'!C$1,FALSE)</f>
        <v>2.03832047490714</v>
      </c>
      <c r="D207" s="18">
        <f>VLOOKUP($B207,'Data Consensus annual'!$BH$9:$BN$215,'per month Consensus'!D$1,FALSE)</f>
        <v>2.1481187454035489</v>
      </c>
      <c r="E207" s="18" t="str">
        <f>VLOOKUP($B207,'Data Consensus annual'!$BH$9:$BN$215,'per month Consensus'!E$1)</f>
        <v/>
      </c>
      <c r="F207" s="18" t="str">
        <f>VLOOKUP($B207,'Data Consensus annual'!$BH$9:$BN$215,'per month Consensus'!F$1)</f>
        <v/>
      </c>
      <c r="G207" s="18" t="str">
        <f>VLOOKUP($B207,'Data Consensus annual'!$BH$9:$BN$215,'per month Consensus'!G$1)</f>
        <v/>
      </c>
      <c r="H207" s="18" t="str">
        <f>VLOOKUP($B207,'Data Consensus annual'!$BH$9:$BN$215,'per month Consensus'!H$1)</f>
        <v/>
      </c>
      <c r="I207" s="5"/>
      <c r="J207" s="27"/>
      <c r="K207" s="5"/>
      <c r="L207" s="5"/>
      <c r="M207" s="5"/>
      <c r="N207" s="5"/>
      <c r="CE207" s="14">
        <v>42125</v>
      </c>
      <c r="CF207" s="18" t="str">
        <f>IF(ISNA(VLOOKUP($CE207,'quarters Consensus'!$FV$9:$GC$60,'per month Consensus'!J$1,FALSE)),"",VLOOKUP($CE207,'quarters Consensus'!$FV$9:$GC$60,'per month Consensus'!J$1,FALSE))</f>
        <v/>
      </c>
      <c r="CG207" s="18" t="str">
        <f>IF(ISNA(VLOOKUP($CE207,'quarters Consensus'!$FV$9:$GC$60,'per month Consensus'!K$1,FALSE)),"",VLOOKUP($CE207,'quarters Consensus'!$FV$9:$GC$60,'per month Consensus'!K$1,FALSE))</f>
        <v/>
      </c>
      <c r="CH207" s="18" t="str">
        <f>IF(ISNA(VLOOKUP($CE207,'quarters Consensus'!$FV$9:$GC$60,'per month Consensus'!L$1,FALSE)),"",VLOOKUP($CE207,'quarters Consensus'!$FV$9:$GC$60,'per month Consensus'!L$1,FALSE))</f>
        <v/>
      </c>
      <c r="CI207" s="18" t="str">
        <f>IF(ISNA(VLOOKUP($CE207,'quarters Consensus'!$FV$9:$GC$60,'per month Consensus'!M$1,FALSE)),"",VLOOKUP($CE207,'quarters Consensus'!$FV$9:$GC$60,'per month Consensus'!M$1,FALSE))</f>
        <v/>
      </c>
      <c r="CJ207" s="18" t="str">
        <f>IF(ISNA(VLOOKUP($CE207,'quarters Consensus'!$FV$9:$GC$60,'per month Consensus'!N$1,FALSE)),"",VLOOKUP($CE207,'quarters Consensus'!$FV$9:$GC$60,'per month Consensus'!N$1,FALSE))</f>
        <v/>
      </c>
      <c r="CK207" s="18" t="str">
        <f>IF(ISNA(VLOOKUP($CE207,'quarters Consensus'!$FV$9:$GC$60,'per month Consensus'!O$1,FALSE)),"",VLOOKUP($CE207,'quarters Consensus'!$FV$9:$GC$60,'per month Consensus'!O$1,FALSE))</f>
        <v/>
      </c>
      <c r="CL207" s="18" t="str">
        <f>IF(ISNA(VLOOKUP($CE207,'quarters Consensus'!$FV$9:$GC$60,'per month Consensus'!P$1,FALSE)),"",VLOOKUP($CE207,'quarters Consensus'!$FV$9:$GC$60,'per month Consensus'!P$1,FALSE))</f>
        <v/>
      </c>
      <c r="CM207" s="18">
        <f>IF(ISNA(INDEX('annual Consensus'!$C$4:$AE$210,MATCH('per month Consensus'!$CE207,'annual Consensus'!$B$4:$B$210,0),MATCH('per month Consensus'!CM$4,'annual Consensus'!$C$3:$AE$3,0))),"",INDEX('annual Consensus'!$C$4:$AE$210,MATCH('per month Consensus'!$CE207,'annual Consensus'!$B$4:$B$210,0),MATCH('per month Consensus'!CM$4,'annual Consensus'!$C$3:$AE$3,0)))</f>
        <v>0.14973640709499444</v>
      </c>
      <c r="CN207" s="18">
        <f>IF(ISNA(INDEX('annual Consensus'!$C$4:$AE$210,MATCH('per month Consensus'!$CE207,'annual Consensus'!$B$4:$B$210,0),MATCH('per month Consensus'!CN$4,'annual Consensus'!$C$3:$AE$3,0))),"",INDEX('annual Consensus'!$C$4:$AE$210,MATCH('per month Consensus'!$CE207,'annual Consensus'!$B$4:$B$210,0),MATCH('per month Consensus'!CN$4,'annual Consensus'!$C$3:$AE$3,0)))</f>
        <v>0</v>
      </c>
      <c r="CO207" s="18">
        <f>IF(ISNA(INDEX('annual Consensus'!$C$4:$AE$210,MATCH('per month Consensus'!$CE207,'annual Consensus'!$B$4:$B$210,0),MATCH('per month Consensus'!CO$4,'annual Consensus'!$C$3:$AE$3,0))),"",INDEX('annual Consensus'!$C$4:$AE$210,MATCH('per month Consensus'!$CE207,'annual Consensus'!$B$4:$B$210,0),MATCH('per month Consensus'!CO$4,'annual Consensus'!$C$3:$AE$3,0)))</f>
        <v>0</v>
      </c>
      <c r="CP207" s="18">
        <f>IF(ISNA(INDEX('annual Consensus'!$C$4:$AE$210,MATCH('per month Consensus'!$CE207,'annual Consensus'!$B$4:$B$210,0),MATCH('per month Consensus'!CP$4,'annual Consensus'!$C$3:$AE$3,0))),"",INDEX('annual Consensus'!$C$4:$AE$210,MATCH('per month Consensus'!$CE207,'annual Consensus'!$B$4:$B$210,0),MATCH('per month Consensus'!CP$4,'annual Consensus'!$C$3:$AE$3,0)))</f>
        <v>0</v>
      </c>
      <c r="CQ207" s="18">
        <f>IF(ISNA(INDEX('annual Consensus'!$C$4:$AE$210,MATCH('per month Consensus'!$CE207,'annual Consensus'!$B$4:$B$210,0),MATCH('per month Consensus'!CQ$4,'annual Consensus'!$C$3:$AE$3,0))),"",INDEX('annual Consensus'!$C$4:$AE$210,MATCH('per month Consensus'!$CE207,'annual Consensus'!$B$4:$B$210,0),MATCH('per month Consensus'!CQ$4,'annual Consensus'!$C$3:$AE$3,0)))</f>
        <v>0</v>
      </c>
      <c r="CR207" s="18">
        <f>IF(ISNA(INDEX('annual Consensus'!$C$4:$AE$210,MATCH('per month Consensus'!$CE207,'annual Consensus'!$B$4:$B$210,0),MATCH('per month Consensus'!CR$4,'annual Consensus'!$C$3:$AE$3,0))),"",INDEX('annual Consensus'!$C$4:$AE$210,MATCH('per month Consensus'!$CE207,'annual Consensus'!$B$4:$B$210,0),MATCH('per month Consensus'!CR$4,'annual Consensus'!$C$3:$AE$3,0)))</f>
        <v>0</v>
      </c>
      <c r="CS207" s="18">
        <f>IF(ISNA(INDEX('annual Consensus'!$C$4:$AE$210,MATCH('per month Consensus'!$CE207,'annual Consensus'!$B$4:$B$210,0),MATCH('per month Consensus'!CS$4,'annual Consensus'!$C$3:$AE$3,0))),"",INDEX('annual Consensus'!$C$4:$AE$210,MATCH('per month Consensus'!$CE207,'annual Consensus'!$B$4:$B$210,0),MATCH('per month Consensus'!CS$4,'annual Consensus'!$C$3:$AE$3,0)))</f>
        <v>0</v>
      </c>
      <c r="CT207" s="18">
        <f>IF(ISNA(INDEX('annual Consensus'!$C$4:$AE$210,MATCH('per month Consensus'!$CE207,'annual Consensus'!$B$4:$B$210,0),MATCH('per month Consensus'!CT$4,'annual Consensus'!$C$3:$AE$3,0))),"",INDEX('annual Consensus'!$C$4:$AE$210,MATCH('per month Consensus'!$CE207,'annual Consensus'!$B$4:$B$210,0),MATCH('per month Consensus'!CT$4,'annual Consensus'!$C$3:$AE$3,0)))</f>
        <v>0</v>
      </c>
      <c r="CU207" s="18">
        <f>IF(ISNA(INDEX('annual Consensus'!$C$4:$AE$210,MATCH('per month Consensus'!$CE207,'annual Consensus'!$B$4:$B$210,0),MATCH('per month Consensus'!CU$4,'annual Consensus'!$C$3:$AE$3,0))),"",INDEX('annual Consensus'!$C$4:$AE$210,MATCH('per month Consensus'!$CE207,'annual Consensus'!$B$4:$B$210,0),MATCH('per month Consensus'!CU$4,'annual Consensus'!$C$3:$AE$3,0)))</f>
        <v>1.2369049653048927</v>
      </c>
      <c r="CV207" s="18">
        <f>IF(ISNA(INDEX('annual Consensus'!$C$4:$AE$210,MATCH('per month Consensus'!$CE207,'annual Consensus'!$B$4:$B$210,0),MATCH('per month Consensus'!CV$4,'annual Consensus'!$C$3:$AE$3,0))),"",INDEX('annual Consensus'!$C$4:$AE$210,MATCH('per month Consensus'!$CE207,'annual Consensus'!$B$4:$B$210,0),MATCH('per month Consensus'!CV$4,'annual Consensus'!$C$3:$AE$3,0)))</f>
        <v>0</v>
      </c>
      <c r="CW207" s="18">
        <f>IF(ISNA(INDEX('annual Consensus'!$C$4:$AE$210,MATCH('per month Consensus'!$CE207,'annual Consensus'!$B$4:$B$210,0),MATCH('per month Consensus'!CW$4,'annual Consensus'!$C$3:$AE$3,0))),"",INDEX('annual Consensus'!$C$4:$AE$210,MATCH('per month Consensus'!$CE207,'annual Consensus'!$B$4:$B$210,0),MATCH('per month Consensus'!CW$4,'annual Consensus'!$C$3:$AE$3,0)))</f>
        <v>0</v>
      </c>
      <c r="CX207" s="18">
        <f>IF(ISNA(INDEX('annual Consensus'!$C$4:$AE$210,MATCH('per month Consensus'!$CE207,'annual Consensus'!$B$4:$B$210,0),MATCH('per month Consensus'!CX$4,'annual Consensus'!$C$3:$AE$3,0))),"",INDEX('annual Consensus'!$C$4:$AE$210,MATCH('per month Consensus'!$CE207,'annual Consensus'!$B$4:$B$210,0),MATCH('per month Consensus'!CX$4,'annual Consensus'!$C$3:$AE$3,0)))</f>
        <v>0</v>
      </c>
      <c r="CY207" s="18">
        <f>IF(ISNA(INDEX('annual Consensus'!$C$4:$AE$210,MATCH('per month Consensus'!$CE207,'annual Consensus'!$B$4:$B$210,0),MATCH('per month Consensus'!CY$4,'annual Consensus'!$C$3:$AE$3,0))),"",INDEX('annual Consensus'!$C$4:$AE$210,MATCH('per month Consensus'!$CE207,'annual Consensus'!$B$4:$B$210,0),MATCH('per month Consensus'!CY$4,'annual Consensus'!$C$3:$AE$3,0)))</f>
        <v>0</v>
      </c>
      <c r="CZ207" s="18">
        <f>IF(ISNA(INDEX('annual Consensus'!$C$4:$AE$210,MATCH('per month Consensus'!$CE207,'annual Consensus'!$B$4:$B$210,0),MATCH('per month Consensus'!CZ$4,'annual Consensus'!$C$3:$AE$3,0))),"",INDEX('annual Consensus'!$C$4:$AE$210,MATCH('per month Consensus'!$CE207,'annual Consensus'!$B$4:$B$210,0),MATCH('per month Consensus'!CZ$4,'annual Consensus'!$C$3:$AE$3,0)))</f>
        <v>0</v>
      </c>
      <c r="DA207" s="18">
        <f>IF(ISNA(INDEX('annual Consensus'!$C$4:$AE$210,MATCH('per month Consensus'!$CE207,'annual Consensus'!$B$4:$B$210,0),MATCH('per month Consensus'!DA$4,'annual Consensus'!$C$3:$AE$3,0))),"",INDEX('annual Consensus'!$C$4:$AE$210,MATCH('per month Consensus'!$CE207,'annual Consensus'!$B$4:$B$210,0),MATCH('per month Consensus'!DA$4,'annual Consensus'!$C$3:$AE$3,0)))</f>
        <v>0</v>
      </c>
      <c r="DB207" s="18">
        <f>IF(ISNA(INDEX('annual Consensus'!$C$4:$AE$210,MATCH('per month Consensus'!$CE207,'annual Consensus'!$B$4:$B$210,0),MATCH('per month Consensus'!DB$4,'annual Consensus'!$C$3:$AE$3,0))),"",INDEX('annual Consensus'!$C$4:$AE$210,MATCH('per month Consensus'!$CE207,'annual Consensus'!$B$4:$B$210,0),MATCH('per month Consensus'!DB$4,'annual Consensus'!$C$3:$AE$3,0)))</f>
        <v>0</v>
      </c>
      <c r="DC207" s="18">
        <f>IF(ISNA(INDEX('annual Consensus'!$C$4:$AE$210,MATCH('per month Consensus'!$CE207,'annual Consensus'!$B$4:$B$210,0),MATCH('per month Consensus'!DC$4,'annual Consensus'!$C$3:$AE$3,0))),"",INDEX('annual Consensus'!$C$4:$AE$210,MATCH('per month Consensus'!$CE207,'annual Consensus'!$B$4:$B$210,0),MATCH('per month Consensus'!DC$4,'annual Consensus'!$C$3:$AE$3,0)))</f>
        <v>0</v>
      </c>
      <c r="DD207" s="18">
        <f>IF(ISNA(INDEX('annual Consensus'!$C$4:$AE$210,MATCH('per month Consensus'!$CE207,'annual Consensus'!$B$4:$B$210,0),MATCH('per month Consensus'!DD$4,'annual Consensus'!$C$3:$AE$3,0))),"",INDEX('annual Consensus'!$C$4:$AE$210,MATCH('per month Consensus'!$CE207,'annual Consensus'!$B$4:$B$210,0),MATCH('per month Consensus'!DD$4,'annual Consensus'!$C$3:$AE$3,0)))</f>
        <v>0</v>
      </c>
      <c r="DE207" s="18">
        <f>IF(ISNA(INDEX('annual Consensus'!$C$4:$AE$210,MATCH('per month Consensus'!$CE207,'annual Consensus'!$B$4:$B$210,0),MATCH('per month Consensus'!DE$4,'annual Consensus'!$C$3:$AE$3,0))),"",INDEX('annual Consensus'!$C$4:$AE$210,MATCH('per month Consensus'!$CE207,'annual Consensus'!$B$4:$B$210,0),MATCH('per month Consensus'!DE$4,'annual Consensus'!$C$3:$AE$3,0)))</f>
        <v>0</v>
      </c>
      <c r="DF207" s="18">
        <f>IF(ISNA(INDEX('annual Consensus'!$C$4:$AE$210,MATCH('per month Consensus'!$CE207,'annual Consensus'!$B$4:$B$210,0),MATCH('per month Consensus'!DF$4,'annual Consensus'!$C$3:$AE$3,0))),"",INDEX('annual Consensus'!$C$4:$AE$210,MATCH('per month Consensus'!$CE207,'annual Consensus'!$B$4:$B$210,0),MATCH('per month Consensus'!DF$4,'annual Consensus'!$C$3:$AE$3,0)))</f>
        <v>0</v>
      </c>
      <c r="DG207" s="18">
        <f>IF(ISNA(INDEX('annual Consensus'!$C$4:$AE$210,MATCH('per month Consensus'!$CE207,'annual Consensus'!$B$4:$B$210,0),MATCH('per month Consensus'!DG$4,'annual Consensus'!$C$3:$AE$3,0))),"",INDEX('annual Consensus'!$C$4:$AE$210,MATCH('per month Consensus'!$CE207,'annual Consensus'!$B$4:$B$210,0),MATCH('per month Consensus'!DG$4,'annual Consensus'!$C$3:$AE$3,0)))</f>
        <v>0</v>
      </c>
      <c r="DH207" s="18">
        <f>IF(ISNA(INDEX('annual Consensus'!$C$4:$AE$210,MATCH('per month Consensus'!$CE207,'annual Consensus'!$B$4:$B$210,0),MATCH('per month Consensus'!DH$4,'annual Consensus'!$C$3:$AE$3,0))),"",INDEX('annual Consensus'!$C$4:$AE$210,MATCH('per month Consensus'!$CE207,'annual Consensus'!$B$4:$B$210,0),MATCH('per month Consensus'!DH$4,'annual Consensus'!$C$3:$AE$3,0)))</f>
        <v>0</v>
      </c>
      <c r="DI207" s="18">
        <f>IF(ISNA(INDEX('annual Consensus'!$C$4:$AE$210,MATCH('per month Consensus'!$CE207,'annual Consensus'!$B$4:$B$210,0),MATCH('per month Consensus'!DI$4,'annual Consensus'!$C$3:$AE$3,0))),"",INDEX('annual Consensus'!$C$4:$AE$210,MATCH('per month Consensus'!$CE207,'annual Consensus'!$B$4:$B$210,0),MATCH('per month Consensus'!DI$4,'annual Consensus'!$C$3:$AE$3,0)))</f>
        <v>0</v>
      </c>
      <c r="DJ207" s="18">
        <f>IF(ISNA(INDEX('annual Consensus'!$C$4:$AE$210,MATCH('per month Consensus'!$CE207,'annual Consensus'!$B$4:$B$210,0),MATCH('per month Consensus'!DJ$4,'annual Consensus'!$C$3:$AE$3,0))),"",INDEX('annual Consensus'!$C$4:$AE$210,MATCH('per month Consensus'!$CE207,'annual Consensus'!$B$4:$B$210,0),MATCH('per month Consensus'!DJ$4,'annual Consensus'!$C$3:$AE$3,0)))</f>
        <v>0</v>
      </c>
      <c r="DK207" s="18">
        <f>IF(ISNA(INDEX('annual Consensus'!$C$4:$AE$210,MATCH('per month Consensus'!$CE207,'annual Consensus'!$B$4:$B$210,0),MATCH('per month Consensus'!DK$4,'annual Consensus'!$C$3:$AE$3,0))),"",INDEX('annual Consensus'!$C$4:$AE$210,MATCH('per month Consensus'!$CE207,'annual Consensus'!$B$4:$B$210,0),MATCH('per month Consensus'!DK$4,'annual Consensus'!$C$3:$AE$3,0)))</f>
        <v>0</v>
      </c>
      <c r="DL207" s="18">
        <f>IF(ISNA(INDEX('annual Consensus'!$C$4:$AE$210,MATCH('per month Consensus'!$CE207,'annual Consensus'!$B$4:$B$210,0),MATCH('per month Consensus'!DL$4,'annual Consensus'!$C$3:$AE$3,0))),"",INDEX('annual Consensus'!$C$4:$AE$210,MATCH('per month Consensus'!$CE207,'annual Consensus'!$B$4:$B$210,0),MATCH('per month Consensus'!DL$4,'annual Consensus'!$C$3:$AE$3,0)))</f>
        <v>0</v>
      </c>
      <c r="DM207" s="18">
        <f>IF(ISNA(INDEX('annual Consensus'!$C$4:$AE$210,MATCH('per month Consensus'!$CE207,'annual Consensus'!$B$4:$B$210,0),MATCH('per month Consensus'!DM$4,'annual Consensus'!$C$3:$AE$3,0))),"",INDEX('annual Consensus'!$C$4:$AE$210,MATCH('per month Consensus'!$CE207,'annual Consensus'!$B$4:$B$210,0),MATCH('per month Consensus'!DM$4,'annual Consensus'!$C$3:$AE$3,0)))</f>
        <v>0</v>
      </c>
      <c r="DN207" s="18">
        <f>IF(ISNA(INDEX('annual Consensus'!$C$4:$AE$210,MATCH('per month Consensus'!$CE207,'annual Consensus'!$B$4:$B$210,0),MATCH('per month Consensus'!DN$4,'annual Consensus'!$C$3:$AE$3,0))),"",INDEX('annual Consensus'!$C$4:$AE$210,MATCH('per month Consensus'!$CE207,'annual Consensus'!$B$4:$B$210,0),MATCH('per month Consensus'!DN$4,'annual Consensus'!$C$3:$AE$3,0)))</f>
        <v>0</v>
      </c>
      <c r="DO207" s="18">
        <f>IF(ISNA(INDEX('annual Consensus'!$C$4:$AE$210,MATCH('per month Consensus'!$CE207,'annual Consensus'!$B$4:$B$210,0),MATCH('per month Consensus'!DO$4,'annual Consensus'!$C$3:$AE$3,0))),"",INDEX('annual Consensus'!$C$4:$AE$210,MATCH('per month Consensus'!$CE207,'annual Consensus'!$B$4:$B$210,0),MATCH('per month Consensus'!DO$4,'annual Consensus'!$C$3:$AE$3,0)))</f>
        <v>0</v>
      </c>
      <c r="DR207" s="18">
        <f t="shared" si="104"/>
        <v>0.14973640709499444</v>
      </c>
      <c r="DS207" s="18" t="str">
        <f t="shared" si="105"/>
        <v/>
      </c>
      <c r="DT207" s="18" t="str">
        <f t="shared" si="106"/>
        <v/>
      </c>
      <c r="DU207" s="18" t="str">
        <f t="shared" si="107"/>
        <v/>
      </c>
      <c r="DV207" s="18" t="str">
        <f t="shared" si="108"/>
        <v/>
      </c>
      <c r="DW207" s="18" t="str">
        <f t="shared" si="109"/>
        <v/>
      </c>
      <c r="DX207" s="18" t="str">
        <f t="shared" si="110"/>
        <v/>
      </c>
      <c r="DY207" s="18" t="str">
        <f t="shared" si="111"/>
        <v/>
      </c>
      <c r="DZ207" s="18">
        <f t="shared" si="112"/>
        <v>1.2369049653048927</v>
      </c>
      <c r="EA207" s="18" t="str">
        <f t="shared" si="113"/>
        <v/>
      </c>
      <c r="EB207" s="18" t="str">
        <f t="shared" si="114"/>
        <v/>
      </c>
      <c r="EC207" s="18" t="str">
        <f t="shared" si="115"/>
        <v/>
      </c>
      <c r="ED207" s="18" t="str">
        <f t="shared" si="116"/>
        <v/>
      </c>
      <c r="EE207" s="18" t="str">
        <f t="shared" si="117"/>
        <v/>
      </c>
      <c r="EF207" s="18" t="str">
        <f t="shared" si="118"/>
        <v/>
      </c>
      <c r="EG207" s="18" t="str">
        <f t="shared" si="119"/>
        <v/>
      </c>
      <c r="EH207" s="18" t="str">
        <f t="shared" si="120"/>
        <v/>
      </c>
      <c r="EI207" s="18" t="str">
        <f t="shared" si="121"/>
        <v/>
      </c>
      <c r="EJ207" s="18" t="str">
        <f t="shared" si="122"/>
        <v/>
      </c>
      <c r="EK207" s="18" t="str">
        <f t="shared" si="123"/>
        <v/>
      </c>
      <c r="EL207" s="18" t="str">
        <f t="shared" si="124"/>
        <v/>
      </c>
      <c r="EM207" s="18" t="str">
        <f t="shared" si="125"/>
        <v/>
      </c>
      <c r="EN207" s="18" t="str">
        <f t="shared" si="126"/>
        <v/>
      </c>
      <c r="EO207" s="18" t="str">
        <f t="shared" si="127"/>
        <v/>
      </c>
      <c r="EP207" s="18" t="str">
        <f t="shared" si="128"/>
        <v/>
      </c>
      <c r="EQ207" s="18" t="str">
        <f t="shared" si="129"/>
        <v/>
      </c>
      <c r="ER207" s="18" t="str">
        <f t="shared" si="130"/>
        <v/>
      </c>
      <c r="ES207" s="18" t="str">
        <f t="shared" si="131"/>
        <v/>
      </c>
      <c r="ET207" s="18" t="str">
        <f t="shared" si="132"/>
        <v/>
      </c>
      <c r="EV207" s="86">
        <v>42125</v>
      </c>
      <c r="EW207" s="57" t="str">
        <f>IF(ISNA(VLOOKUP('per month Consensus'!$EV207,'5y averages Consensus'!$AG$9:$AK$36,'per month Consensus'!EW$2,FALSE)),"",VLOOKUP('per month Consensus'!$EV207,'5y averages Consensus'!$AG$9:$AK$36,'per month Consensus'!EW$2,FALSE))</f>
        <v/>
      </c>
      <c r="EX207" s="58" t="str">
        <f>IF(ISNA(VLOOKUP('per month Consensus'!$EV207,'5y averages Consensus'!$AG$9:$AK$36,'per month Consensus'!EX$2,FALSE)),"",VLOOKUP('per month Consensus'!$EV207,'5y averages Consensus'!$AG$9:$AK$36,'per month Consensus'!EX$2,FALSE))</f>
        <v/>
      </c>
      <c r="EY207" s="48" t="str">
        <f>IF(ISNA(VLOOKUP('per month Consensus'!$EV207,'5y averages Consensus'!$AG$9:$AK$36,'per month Consensus'!EY$2,FALSE)),"",VLOOKUP('per month Consensus'!$EV207,'5y averages Consensus'!$AG$9:$AK$36,'per month Consensus'!EY$2,FALSE))</f>
        <v/>
      </c>
      <c r="EZ207" s="49" t="str">
        <f>IF(ISNA(VLOOKUP('per month Consensus'!$EV207,'5y averages Consensus'!$AG$9:$AK$36,'per month Consensus'!EZ$2,FALSE)),"",VLOOKUP('per month Consensus'!$EV207,'5y averages Consensus'!$AG$9:$AK$36,'per month Consensus'!EZ$2,FALSE))</f>
        <v/>
      </c>
      <c r="FB207" s="53" t="str">
        <f t="shared" si="133"/>
        <v/>
      </c>
      <c r="FC207" s="53" t="str">
        <f t="shared" si="134"/>
        <v/>
      </c>
      <c r="FD207" s="53" t="str">
        <f t="shared" si="135"/>
        <v/>
      </c>
      <c r="FE207" s="53" t="str">
        <f t="shared" si="136"/>
        <v/>
      </c>
    </row>
    <row r="208" spans="2:161" x14ac:dyDescent="0.25">
      <c r="B208" s="22">
        <v>39753</v>
      </c>
      <c r="C208" s="18">
        <f>VLOOKUP($B208,'Data Consensus annual'!$BH$9:$BN$215,'per month Consensus'!C$1,FALSE)</f>
        <v>3.4019144409440454</v>
      </c>
      <c r="D208" s="18">
        <f>VLOOKUP($B208,'Data Consensus annual'!$BH$9:$BN$215,'per month Consensus'!D$1,FALSE)</f>
        <v>1.8086739073179452</v>
      </c>
      <c r="E208" s="18" t="str">
        <f>VLOOKUP($B208,'Data Consensus annual'!$BH$9:$BN$215,'per month Consensus'!E$1)</f>
        <v/>
      </c>
      <c r="F208" s="18" t="str">
        <f>VLOOKUP($B208,'Data Consensus annual'!$BH$9:$BN$215,'per month Consensus'!F$1)</f>
        <v/>
      </c>
      <c r="G208" s="18" t="str">
        <f>VLOOKUP($B208,'Data Consensus annual'!$BH$9:$BN$215,'per month Consensus'!G$1)</f>
        <v/>
      </c>
      <c r="H208" s="18" t="str">
        <f>VLOOKUP($B208,'Data Consensus annual'!$BH$9:$BN$215,'per month Consensus'!H$1)</f>
        <v/>
      </c>
      <c r="I208" s="5"/>
      <c r="J208" s="27"/>
      <c r="K208" s="5"/>
      <c r="L208" s="5"/>
      <c r="M208" s="5"/>
      <c r="N208" s="5"/>
      <c r="CE208" s="14">
        <v>42156</v>
      </c>
      <c r="CF208" s="18">
        <f>IF(ISNA(VLOOKUP($CE208,'quarters Consensus'!$FV$9:$GC$60,'per month Consensus'!J$1,FALSE)),"",VLOOKUP($CE208,'quarters Consensus'!$FV$9:$GC$60,'per month Consensus'!J$1,FALSE))</f>
        <v>0.4</v>
      </c>
      <c r="CG208" s="18">
        <f>IF(ISNA(VLOOKUP($CE208,'quarters Consensus'!$FV$9:$GC$60,'per month Consensus'!K$1,FALSE)),"",VLOOKUP($CE208,'quarters Consensus'!$FV$9:$GC$60,'per month Consensus'!K$1,FALSE))</f>
        <v>0.8</v>
      </c>
      <c r="CH208" s="18">
        <f>IF(ISNA(VLOOKUP($CE208,'quarters Consensus'!$FV$9:$GC$60,'per month Consensus'!L$1,FALSE)),"",VLOOKUP($CE208,'quarters Consensus'!$FV$9:$GC$60,'per month Consensus'!L$1,FALSE))</f>
        <v>1.4</v>
      </c>
      <c r="CI208" s="18">
        <f>IF(ISNA(VLOOKUP($CE208,'quarters Consensus'!$FV$9:$GC$60,'per month Consensus'!M$1,FALSE)),"",VLOOKUP($CE208,'quarters Consensus'!$FV$9:$GC$60,'per month Consensus'!M$1,FALSE))</f>
        <v>1.2</v>
      </c>
      <c r="CJ208" s="18">
        <f>IF(ISNA(VLOOKUP($CE208,'quarters Consensus'!$FV$9:$GC$60,'per month Consensus'!N$1,FALSE)),"",VLOOKUP($CE208,'quarters Consensus'!$FV$9:$GC$60,'per month Consensus'!N$1,FALSE))</f>
        <v>1.3</v>
      </c>
      <c r="CK208" s="18">
        <f>IF(ISNA(VLOOKUP($CE208,'quarters Consensus'!$FV$9:$GC$60,'per month Consensus'!O$1,FALSE)),"",VLOOKUP($CE208,'quarters Consensus'!$FV$9:$GC$60,'per month Consensus'!O$1,FALSE))</f>
        <v>1.3</v>
      </c>
      <c r="CL208" s="18"/>
      <c r="CM208" s="18">
        <f>IF(ISNA(INDEX('annual Consensus'!$C$4:$AE$210,MATCH('per month Consensus'!$CE208,'annual Consensus'!$B$4:$B$210,0),MATCH('per month Consensus'!CM$4,'annual Consensus'!$C$3:$AE$3,0))),"",INDEX('annual Consensus'!$C$4:$AE$210,MATCH('per month Consensus'!$CE208,'annual Consensus'!$B$4:$B$210,0),MATCH('per month Consensus'!CM$4,'annual Consensus'!$C$3:$AE$3,0)))</f>
        <v>0.23868730100230198</v>
      </c>
      <c r="CN208" s="18">
        <f>IF(ISNA(INDEX('annual Consensus'!$C$4:$AE$210,MATCH('per month Consensus'!$CE208,'annual Consensus'!$B$4:$B$210,0),MATCH('per month Consensus'!CN$4,'annual Consensus'!$C$3:$AE$3,0))),"",INDEX('annual Consensus'!$C$4:$AE$210,MATCH('per month Consensus'!$CE208,'annual Consensus'!$B$4:$B$210,0),MATCH('per month Consensus'!CN$4,'annual Consensus'!$C$3:$AE$3,0)))</f>
        <v>0</v>
      </c>
      <c r="CO208" s="18">
        <f>IF(ISNA(INDEX('annual Consensus'!$C$4:$AE$210,MATCH('per month Consensus'!$CE208,'annual Consensus'!$B$4:$B$210,0),MATCH('per month Consensus'!CO$4,'annual Consensus'!$C$3:$AE$3,0))),"",INDEX('annual Consensus'!$C$4:$AE$210,MATCH('per month Consensus'!$CE208,'annual Consensus'!$B$4:$B$210,0),MATCH('per month Consensus'!CO$4,'annual Consensus'!$C$3:$AE$3,0)))</f>
        <v>0</v>
      </c>
      <c r="CP208" s="18">
        <f>IF(ISNA(INDEX('annual Consensus'!$C$4:$AE$210,MATCH('per month Consensus'!$CE208,'annual Consensus'!$B$4:$B$210,0),MATCH('per month Consensus'!CP$4,'annual Consensus'!$C$3:$AE$3,0))),"",INDEX('annual Consensus'!$C$4:$AE$210,MATCH('per month Consensus'!$CE208,'annual Consensus'!$B$4:$B$210,0),MATCH('per month Consensus'!CP$4,'annual Consensus'!$C$3:$AE$3,0)))</f>
        <v>0</v>
      </c>
      <c r="CQ208" s="18">
        <f>IF(ISNA(INDEX('annual Consensus'!$C$4:$AE$210,MATCH('per month Consensus'!$CE208,'annual Consensus'!$B$4:$B$210,0),MATCH('per month Consensus'!CQ$4,'annual Consensus'!$C$3:$AE$3,0))),"",INDEX('annual Consensus'!$C$4:$AE$210,MATCH('per month Consensus'!$CE208,'annual Consensus'!$B$4:$B$210,0),MATCH('per month Consensus'!CQ$4,'annual Consensus'!$C$3:$AE$3,0)))</f>
        <v>0</v>
      </c>
      <c r="CR208" s="18">
        <f>IF(ISNA(INDEX('annual Consensus'!$C$4:$AE$210,MATCH('per month Consensus'!$CE208,'annual Consensus'!$B$4:$B$210,0),MATCH('per month Consensus'!CR$4,'annual Consensus'!$C$3:$AE$3,0))),"",INDEX('annual Consensus'!$C$4:$AE$210,MATCH('per month Consensus'!$CE208,'annual Consensus'!$B$4:$B$210,0),MATCH('per month Consensus'!CR$4,'annual Consensus'!$C$3:$AE$3,0)))</f>
        <v>0</v>
      </c>
      <c r="CS208" s="18">
        <f>IF(ISNA(INDEX('annual Consensus'!$C$4:$AE$210,MATCH('per month Consensus'!$CE208,'annual Consensus'!$B$4:$B$210,0),MATCH('per month Consensus'!CS$4,'annual Consensus'!$C$3:$AE$3,0))),"",INDEX('annual Consensus'!$C$4:$AE$210,MATCH('per month Consensus'!$CE208,'annual Consensus'!$B$4:$B$210,0),MATCH('per month Consensus'!CS$4,'annual Consensus'!$C$3:$AE$3,0)))</f>
        <v>0</v>
      </c>
      <c r="CT208" s="18">
        <f>IF(ISNA(INDEX('annual Consensus'!$C$4:$AE$210,MATCH('per month Consensus'!$CE208,'annual Consensus'!$B$4:$B$210,0),MATCH('per month Consensus'!CT$4,'annual Consensus'!$C$3:$AE$3,0))),"",INDEX('annual Consensus'!$C$4:$AE$210,MATCH('per month Consensus'!$CE208,'annual Consensus'!$B$4:$B$210,0),MATCH('per month Consensus'!CT$4,'annual Consensus'!$C$3:$AE$3,0)))</f>
        <v>1.3090235176930203</v>
      </c>
      <c r="CU208" s="18">
        <f>IF(ISNA(INDEX('annual Consensus'!$C$4:$AE$210,MATCH('per month Consensus'!$CE208,'annual Consensus'!$B$4:$B$210,0),MATCH('per month Consensus'!CU$4,'annual Consensus'!$C$3:$AE$3,0))),"",INDEX('annual Consensus'!$C$4:$AE$210,MATCH('per month Consensus'!$CE208,'annual Consensus'!$B$4:$B$210,0),MATCH('per month Consensus'!CU$4,'annual Consensus'!$C$3:$AE$3,0)))</f>
        <v>0</v>
      </c>
      <c r="CV208" s="18">
        <f>IF(ISNA(INDEX('annual Consensus'!$C$4:$AE$210,MATCH('per month Consensus'!$CE208,'annual Consensus'!$B$4:$B$210,0),MATCH('per month Consensus'!CV$4,'annual Consensus'!$C$3:$AE$3,0))),"",INDEX('annual Consensus'!$C$4:$AE$210,MATCH('per month Consensus'!$CE208,'annual Consensus'!$B$4:$B$210,0),MATCH('per month Consensus'!CV$4,'annual Consensus'!$C$3:$AE$3,0)))</f>
        <v>0</v>
      </c>
      <c r="CW208" s="18">
        <f>IF(ISNA(INDEX('annual Consensus'!$C$4:$AE$210,MATCH('per month Consensus'!$CE208,'annual Consensus'!$B$4:$B$210,0),MATCH('per month Consensus'!CW$4,'annual Consensus'!$C$3:$AE$3,0))),"",INDEX('annual Consensus'!$C$4:$AE$210,MATCH('per month Consensus'!$CE208,'annual Consensus'!$B$4:$B$210,0),MATCH('per month Consensus'!CW$4,'annual Consensus'!$C$3:$AE$3,0)))</f>
        <v>0</v>
      </c>
      <c r="CX208" s="18">
        <f>IF(ISNA(INDEX('annual Consensus'!$C$4:$AE$210,MATCH('per month Consensus'!$CE208,'annual Consensus'!$B$4:$B$210,0),MATCH('per month Consensus'!CX$4,'annual Consensus'!$C$3:$AE$3,0))),"",INDEX('annual Consensus'!$C$4:$AE$210,MATCH('per month Consensus'!$CE208,'annual Consensus'!$B$4:$B$210,0),MATCH('per month Consensus'!CX$4,'annual Consensus'!$C$3:$AE$3,0)))</f>
        <v>0</v>
      </c>
      <c r="CY208" s="18">
        <f>IF(ISNA(INDEX('annual Consensus'!$C$4:$AE$210,MATCH('per month Consensus'!$CE208,'annual Consensus'!$B$4:$B$210,0),MATCH('per month Consensus'!CY$4,'annual Consensus'!$C$3:$AE$3,0))),"",INDEX('annual Consensus'!$C$4:$AE$210,MATCH('per month Consensus'!$CE208,'annual Consensus'!$B$4:$B$210,0),MATCH('per month Consensus'!CY$4,'annual Consensus'!$C$3:$AE$3,0)))</f>
        <v>0</v>
      </c>
      <c r="CZ208" s="18">
        <f>IF(ISNA(INDEX('annual Consensus'!$C$4:$AE$210,MATCH('per month Consensus'!$CE208,'annual Consensus'!$B$4:$B$210,0),MATCH('per month Consensus'!CZ$4,'annual Consensus'!$C$3:$AE$3,0))),"",INDEX('annual Consensus'!$C$4:$AE$210,MATCH('per month Consensus'!$CE208,'annual Consensus'!$B$4:$B$210,0),MATCH('per month Consensus'!CZ$4,'annual Consensus'!$C$3:$AE$3,0)))</f>
        <v>0</v>
      </c>
      <c r="DA208" s="18">
        <f>IF(ISNA(INDEX('annual Consensus'!$C$4:$AE$210,MATCH('per month Consensus'!$CE208,'annual Consensus'!$B$4:$B$210,0),MATCH('per month Consensus'!DA$4,'annual Consensus'!$C$3:$AE$3,0))),"",INDEX('annual Consensus'!$C$4:$AE$210,MATCH('per month Consensus'!$CE208,'annual Consensus'!$B$4:$B$210,0),MATCH('per month Consensus'!DA$4,'annual Consensus'!$C$3:$AE$3,0)))</f>
        <v>0</v>
      </c>
      <c r="DB208" s="18">
        <f>IF(ISNA(INDEX('annual Consensus'!$C$4:$AE$210,MATCH('per month Consensus'!$CE208,'annual Consensus'!$B$4:$B$210,0),MATCH('per month Consensus'!DB$4,'annual Consensus'!$C$3:$AE$3,0))),"",INDEX('annual Consensus'!$C$4:$AE$210,MATCH('per month Consensus'!$CE208,'annual Consensus'!$B$4:$B$210,0),MATCH('per month Consensus'!DB$4,'annual Consensus'!$C$3:$AE$3,0)))</f>
        <v>0</v>
      </c>
      <c r="DC208" s="18">
        <f>IF(ISNA(INDEX('annual Consensus'!$C$4:$AE$210,MATCH('per month Consensus'!$CE208,'annual Consensus'!$B$4:$B$210,0),MATCH('per month Consensus'!DC$4,'annual Consensus'!$C$3:$AE$3,0))),"",INDEX('annual Consensus'!$C$4:$AE$210,MATCH('per month Consensus'!$CE208,'annual Consensus'!$B$4:$B$210,0),MATCH('per month Consensus'!DC$4,'annual Consensus'!$C$3:$AE$3,0)))</f>
        <v>0</v>
      </c>
      <c r="DD208" s="18">
        <f>IF(ISNA(INDEX('annual Consensus'!$C$4:$AE$210,MATCH('per month Consensus'!$CE208,'annual Consensus'!$B$4:$B$210,0),MATCH('per month Consensus'!DD$4,'annual Consensus'!$C$3:$AE$3,0))),"",INDEX('annual Consensus'!$C$4:$AE$210,MATCH('per month Consensus'!$CE208,'annual Consensus'!$B$4:$B$210,0),MATCH('per month Consensus'!DD$4,'annual Consensus'!$C$3:$AE$3,0)))</f>
        <v>0</v>
      </c>
      <c r="DE208" s="18">
        <f>IF(ISNA(INDEX('annual Consensus'!$C$4:$AE$210,MATCH('per month Consensus'!$CE208,'annual Consensus'!$B$4:$B$210,0),MATCH('per month Consensus'!DE$4,'annual Consensus'!$C$3:$AE$3,0))),"",INDEX('annual Consensus'!$C$4:$AE$210,MATCH('per month Consensus'!$CE208,'annual Consensus'!$B$4:$B$210,0),MATCH('per month Consensus'!DE$4,'annual Consensus'!$C$3:$AE$3,0)))</f>
        <v>0</v>
      </c>
      <c r="DF208" s="18">
        <f>IF(ISNA(INDEX('annual Consensus'!$C$4:$AE$210,MATCH('per month Consensus'!$CE208,'annual Consensus'!$B$4:$B$210,0),MATCH('per month Consensus'!DF$4,'annual Consensus'!$C$3:$AE$3,0))),"",INDEX('annual Consensus'!$C$4:$AE$210,MATCH('per month Consensus'!$CE208,'annual Consensus'!$B$4:$B$210,0),MATCH('per month Consensus'!DF$4,'annual Consensus'!$C$3:$AE$3,0)))</f>
        <v>0</v>
      </c>
      <c r="DG208" s="18">
        <f>IF(ISNA(INDEX('annual Consensus'!$C$4:$AE$210,MATCH('per month Consensus'!$CE208,'annual Consensus'!$B$4:$B$210,0),MATCH('per month Consensus'!DG$4,'annual Consensus'!$C$3:$AE$3,0))),"",INDEX('annual Consensus'!$C$4:$AE$210,MATCH('per month Consensus'!$CE208,'annual Consensus'!$B$4:$B$210,0),MATCH('per month Consensus'!DG$4,'annual Consensus'!$C$3:$AE$3,0)))</f>
        <v>0</v>
      </c>
      <c r="DH208" s="18">
        <f>IF(ISNA(INDEX('annual Consensus'!$C$4:$AE$210,MATCH('per month Consensus'!$CE208,'annual Consensus'!$B$4:$B$210,0),MATCH('per month Consensus'!DH$4,'annual Consensus'!$C$3:$AE$3,0))),"",INDEX('annual Consensus'!$C$4:$AE$210,MATCH('per month Consensus'!$CE208,'annual Consensus'!$B$4:$B$210,0),MATCH('per month Consensus'!DH$4,'annual Consensus'!$C$3:$AE$3,0)))</f>
        <v>0</v>
      </c>
      <c r="DI208" s="18">
        <f>IF(ISNA(INDEX('annual Consensus'!$C$4:$AE$210,MATCH('per month Consensus'!$CE208,'annual Consensus'!$B$4:$B$210,0),MATCH('per month Consensus'!DI$4,'annual Consensus'!$C$3:$AE$3,0))),"",INDEX('annual Consensus'!$C$4:$AE$210,MATCH('per month Consensus'!$CE208,'annual Consensus'!$B$4:$B$210,0),MATCH('per month Consensus'!DI$4,'annual Consensus'!$C$3:$AE$3,0)))</f>
        <v>0</v>
      </c>
      <c r="DJ208" s="18">
        <f>IF(ISNA(INDEX('annual Consensus'!$C$4:$AE$210,MATCH('per month Consensus'!$CE208,'annual Consensus'!$B$4:$B$210,0),MATCH('per month Consensus'!DJ$4,'annual Consensus'!$C$3:$AE$3,0))),"",INDEX('annual Consensus'!$C$4:$AE$210,MATCH('per month Consensus'!$CE208,'annual Consensus'!$B$4:$B$210,0),MATCH('per month Consensus'!DJ$4,'annual Consensus'!$C$3:$AE$3,0)))</f>
        <v>0</v>
      </c>
      <c r="DK208" s="18">
        <f>IF(ISNA(INDEX('annual Consensus'!$C$4:$AE$210,MATCH('per month Consensus'!$CE208,'annual Consensus'!$B$4:$B$210,0),MATCH('per month Consensus'!DK$4,'annual Consensus'!$C$3:$AE$3,0))),"",INDEX('annual Consensus'!$C$4:$AE$210,MATCH('per month Consensus'!$CE208,'annual Consensus'!$B$4:$B$210,0),MATCH('per month Consensus'!DK$4,'annual Consensus'!$C$3:$AE$3,0)))</f>
        <v>0</v>
      </c>
      <c r="DL208" s="18">
        <f>IF(ISNA(INDEX('annual Consensus'!$C$4:$AE$210,MATCH('per month Consensus'!$CE208,'annual Consensus'!$B$4:$B$210,0),MATCH('per month Consensus'!DL$4,'annual Consensus'!$C$3:$AE$3,0))),"",INDEX('annual Consensus'!$C$4:$AE$210,MATCH('per month Consensus'!$CE208,'annual Consensus'!$B$4:$B$210,0),MATCH('per month Consensus'!DL$4,'annual Consensus'!$C$3:$AE$3,0)))</f>
        <v>0</v>
      </c>
      <c r="DM208" s="18">
        <f>IF(ISNA(INDEX('annual Consensus'!$C$4:$AE$210,MATCH('per month Consensus'!$CE208,'annual Consensus'!$B$4:$B$210,0),MATCH('per month Consensus'!DM$4,'annual Consensus'!$C$3:$AE$3,0))),"",INDEX('annual Consensus'!$C$4:$AE$210,MATCH('per month Consensus'!$CE208,'annual Consensus'!$B$4:$B$210,0),MATCH('per month Consensus'!DM$4,'annual Consensus'!$C$3:$AE$3,0)))</f>
        <v>0</v>
      </c>
      <c r="DN208" s="18">
        <f>IF(ISNA(INDEX('annual Consensus'!$C$4:$AE$210,MATCH('per month Consensus'!$CE208,'annual Consensus'!$B$4:$B$210,0),MATCH('per month Consensus'!DN$4,'annual Consensus'!$C$3:$AE$3,0))),"",INDEX('annual Consensus'!$C$4:$AE$210,MATCH('per month Consensus'!$CE208,'annual Consensus'!$B$4:$B$210,0),MATCH('per month Consensus'!DN$4,'annual Consensus'!$C$3:$AE$3,0)))</f>
        <v>0</v>
      </c>
      <c r="DO208" s="18">
        <f>IF(ISNA(INDEX('annual Consensus'!$C$4:$AE$210,MATCH('per month Consensus'!$CE208,'annual Consensus'!$B$4:$B$210,0),MATCH('per month Consensus'!DO$4,'annual Consensus'!$C$3:$AE$3,0))),"",INDEX('annual Consensus'!$C$4:$AE$210,MATCH('per month Consensus'!$CE208,'annual Consensus'!$B$4:$B$210,0),MATCH('per month Consensus'!DO$4,'annual Consensus'!$C$3:$AE$3,0)))</f>
        <v>0</v>
      </c>
      <c r="DR208" s="18">
        <f t="shared" si="104"/>
        <v>0.23868730100230198</v>
      </c>
      <c r="DS208" s="18" t="str">
        <f t="shared" si="105"/>
        <v/>
      </c>
      <c r="DT208" s="18" t="str">
        <f t="shared" si="106"/>
        <v/>
      </c>
      <c r="DU208" s="18" t="str">
        <f t="shared" si="107"/>
        <v/>
      </c>
      <c r="DV208" s="18" t="str">
        <f t="shared" si="108"/>
        <v/>
      </c>
      <c r="DW208" s="18" t="str">
        <f t="shared" si="109"/>
        <v/>
      </c>
      <c r="DX208" s="18" t="str">
        <f t="shared" si="110"/>
        <v/>
      </c>
      <c r="DY208" s="18">
        <f t="shared" si="111"/>
        <v>1.3090235176930203</v>
      </c>
      <c r="DZ208" s="18" t="str">
        <f t="shared" si="112"/>
        <v/>
      </c>
      <c r="EA208" s="18" t="str">
        <f t="shared" si="113"/>
        <v/>
      </c>
      <c r="EB208" s="18" t="str">
        <f t="shared" si="114"/>
        <v/>
      </c>
      <c r="EC208" s="18" t="str">
        <f t="shared" si="115"/>
        <v/>
      </c>
      <c r="ED208" s="18" t="str">
        <f t="shared" si="116"/>
        <v/>
      </c>
      <c r="EE208" s="18" t="str">
        <f t="shared" si="117"/>
        <v/>
      </c>
      <c r="EF208" s="18" t="str">
        <f t="shared" si="118"/>
        <v/>
      </c>
      <c r="EG208" s="18" t="str">
        <f t="shared" si="119"/>
        <v/>
      </c>
      <c r="EH208" s="18" t="str">
        <f t="shared" si="120"/>
        <v/>
      </c>
      <c r="EI208" s="18" t="str">
        <f t="shared" si="121"/>
        <v/>
      </c>
      <c r="EJ208" s="18" t="str">
        <f t="shared" si="122"/>
        <v/>
      </c>
      <c r="EK208" s="18" t="str">
        <f t="shared" si="123"/>
        <v/>
      </c>
      <c r="EL208" s="18" t="str">
        <f t="shared" si="124"/>
        <v/>
      </c>
      <c r="EM208" s="18" t="str">
        <f t="shared" si="125"/>
        <v/>
      </c>
      <c r="EN208" s="18" t="str">
        <f t="shared" si="126"/>
        <v/>
      </c>
      <c r="EO208" s="18" t="str">
        <f t="shared" si="127"/>
        <v/>
      </c>
      <c r="EP208" s="18" t="str">
        <f t="shared" si="128"/>
        <v/>
      </c>
      <c r="EQ208" s="18" t="str">
        <f t="shared" si="129"/>
        <v/>
      </c>
      <c r="ER208" s="18" t="str">
        <f t="shared" si="130"/>
        <v/>
      </c>
      <c r="ES208" s="18" t="str">
        <f t="shared" si="131"/>
        <v/>
      </c>
      <c r="ET208" s="18" t="str">
        <f t="shared" si="132"/>
        <v/>
      </c>
      <c r="EV208" s="86">
        <v>42156</v>
      </c>
      <c r="EW208" s="57" t="str">
        <f>IF(ISNA(VLOOKUP('per month Consensus'!$EV208,'5y averages Consensus'!$AG$9:$AK$36,'per month Consensus'!EW$2,FALSE)),"",VLOOKUP('per month Consensus'!$EV208,'5y averages Consensus'!$AG$9:$AK$36,'per month Consensus'!EW$2,FALSE))</f>
        <v/>
      </c>
      <c r="EX208" s="58" t="str">
        <f>IF(ISNA(VLOOKUP('per month Consensus'!$EV208,'5y averages Consensus'!$AG$9:$AK$36,'per month Consensus'!EX$2,FALSE)),"",VLOOKUP('per month Consensus'!$EV208,'5y averages Consensus'!$AG$9:$AK$36,'per month Consensus'!EX$2,FALSE))</f>
        <v/>
      </c>
      <c r="EY208" s="48" t="str">
        <f>IF(ISNA(VLOOKUP('per month Consensus'!$EV208,'5y averages Consensus'!$AG$9:$AK$36,'per month Consensus'!EY$2,FALSE)),"",VLOOKUP('per month Consensus'!$EV208,'5y averages Consensus'!$AG$9:$AK$36,'per month Consensus'!EY$2,FALSE))</f>
        <v/>
      </c>
      <c r="EZ208" s="49" t="str">
        <f>IF(ISNA(VLOOKUP('per month Consensus'!$EV208,'5y averages Consensus'!$AG$9:$AK$36,'per month Consensus'!EZ$2,FALSE)),"",VLOOKUP('per month Consensus'!$EV208,'5y averages Consensus'!$AG$9:$AK$36,'per month Consensus'!EZ$2,FALSE))</f>
        <v/>
      </c>
      <c r="FB208" s="53" t="str">
        <f t="shared" si="133"/>
        <v/>
      </c>
      <c r="FC208" s="53" t="str">
        <f t="shared" si="134"/>
        <v/>
      </c>
      <c r="FD208" s="53" t="str">
        <f t="shared" si="135"/>
        <v/>
      </c>
      <c r="FE208" s="53" t="str">
        <f t="shared" si="136"/>
        <v/>
      </c>
    </row>
    <row r="209" spans="2:161" x14ac:dyDescent="0.25">
      <c r="B209" s="22">
        <v>40118</v>
      </c>
      <c r="C209" s="18">
        <f>VLOOKUP($B209,'Data Consensus annual'!$BH$9:$BN$215,'per month Consensus'!C$1,FALSE)</f>
        <v>0.2747231675311807</v>
      </c>
      <c r="D209" s="18">
        <f>VLOOKUP($B209,'Data Consensus annual'!$BH$9:$BN$215,'per month Consensus'!D$1,FALSE)</f>
        <v>1.132941368465807</v>
      </c>
      <c r="E209" s="18" t="str">
        <f>VLOOKUP($B209,'Data Consensus annual'!$BH$9:$BN$215,'per month Consensus'!E$1)</f>
        <v/>
      </c>
      <c r="F209" s="18" t="str">
        <f>VLOOKUP($B209,'Data Consensus annual'!$BH$9:$BN$215,'per month Consensus'!F$1)</f>
        <v/>
      </c>
      <c r="G209" s="18" t="str">
        <f>VLOOKUP($B209,'Data Consensus annual'!$BH$9:$BN$215,'per month Consensus'!G$1)</f>
        <v/>
      </c>
      <c r="H209" s="18" t="str">
        <f>VLOOKUP($B209,'Data Consensus annual'!$BH$9:$BN$215,'per month Consensus'!H$1)</f>
        <v/>
      </c>
      <c r="I209" s="5"/>
      <c r="J209" s="27"/>
      <c r="K209" s="5"/>
      <c r="L209" s="5"/>
      <c r="M209" s="5"/>
      <c r="N209" s="5"/>
      <c r="CE209" s="14">
        <v>42186</v>
      </c>
      <c r="CF209" s="18" t="str">
        <f>IF(ISNA(VLOOKUP($CE209,'quarters Consensus'!$FV$9:$GC$60,'per month Consensus'!J$1,FALSE)),"",VLOOKUP($CE209,'quarters Consensus'!$FV$9:$GC$60,'per month Consensus'!J$1,FALSE))</f>
        <v/>
      </c>
      <c r="CG209" s="18" t="str">
        <f>IF(ISNA(VLOOKUP($CE209,'quarters Consensus'!$FV$9:$GC$60,'per month Consensus'!K$1,FALSE)),"",VLOOKUP($CE209,'quarters Consensus'!$FV$9:$GC$60,'per month Consensus'!K$1,FALSE))</f>
        <v/>
      </c>
      <c r="CH209" s="18" t="str">
        <f>IF(ISNA(VLOOKUP($CE209,'quarters Consensus'!$FV$9:$GC$60,'per month Consensus'!L$1,FALSE)),"",VLOOKUP($CE209,'quarters Consensus'!$FV$9:$GC$60,'per month Consensus'!L$1,FALSE))</f>
        <v/>
      </c>
      <c r="CI209" s="18" t="str">
        <f>IF(ISNA(VLOOKUP($CE209,'quarters Consensus'!$FV$9:$GC$60,'per month Consensus'!M$1,FALSE)),"",VLOOKUP($CE209,'quarters Consensus'!$FV$9:$GC$60,'per month Consensus'!M$1,FALSE))</f>
        <v/>
      </c>
      <c r="CJ209" s="18" t="str">
        <f>IF(ISNA(VLOOKUP($CE209,'quarters Consensus'!$FV$9:$GC$60,'per month Consensus'!N$1,FALSE)),"",VLOOKUP($CE209,'quarters Consensus'!$FV$9:$GC$60,'per month Consensus'!N$1,FALSE))</f>
        <v/>
      </c>
      <c r="CK209" s="18" t="str">
        <f>IF(ISNA(VLOOKUP($CE209,'quarters Consensus'!$FV$9:$GC$60,'per month Consensus'!O$1,FALSE)),"",VLOOKUP($CE209,'quarters Consensus'!$FV$9:$GC$60,'per month Consensus'!O$1,FALSE))</f>
        <v/>
      </c>
      <c r="CL209" s="18" t="str">
        <f>IF(ISNA(VLOOKUP($CE209,'quarters Consensus'!$FV$9:$GC$60,'per month Consensus'!P$1,FALSE)),"",VLOOKUP($CE209,'quarters Consensus'!$FV$9:$GC$60,'per month Consensus'!P$1,FALSE))</f>
        <v/>
      </c>
      <c r="CM209" s="18">
        <f>IF(ISNA(INDEX('annual Consensus'!$C$4:$AE$210,MATCH('per month Consensus'!$CE209,'annual Consensus'!$B$4:$B$210,0),MATCH('per month Consensus'!CM$4,'annual Consensus'!$C$3:$AE$3,0))),"",INDEX('annual Consensus'!$C$4:$AE$210,MATCH('per month Consensus'!$CE209,'annual Consensus'!$B$4:$B$210,0),MATCH('per month Consensus'!CM$4,'annual Consensus'!$C$3:$AE$3,0)))</f>
        <v>0.23856806947296302</v>
      </c>
      <c r="CN209" s="18">
        <f>IF(ISNA(INDEX('annual Consensus'!$C$4:$AE$210,MATCH('per month Consensus'!$CE209,'annual Consensus'!$B$4:$B$210,0),MATCH('per month Consensus'!CN$4,'annual Consensus'!$C$3:$AE$3,0))),"",INDEX('annual Consensus'!$C$4:$AE$210,MATCH('per month Consensus'!$CE209,'annual Consensus'!$B$4:$B$210,0),MATCH('per month Consensus'!CN$4,'annual Consensus'!$C$3:$AE$3,0)))</f>
        <v>0</v>
      </c>
      <c r="CO209" s="18">
        <f>IF(ISNA(INDEX('annual Consensus'!$C$4:$AE$210,MATCH('per month Consensus'!$CE209,'annual Consensus'!$B$4:$B$210,0),MATCH('per month Consensus'!CO$4,'annual Consensus'!$C$3:$AE$3,0))),"",INDEX('annual Consensus'!$C$4:$AE$210,MATCH('per month Consensus'!$CE209,'annual Consensus'!$B$4:$B$210,0),MATCH('per month Consensus'!CO$4,'annual Consensus'!$C$3:$AE$3,0)))</f>
        <v>0</v>
      </c>
      <c r="CP209" s="18">
        <f>IF(ISNA(INDEX('annual Consensus'!$C$4:$AE$210,MATCH('per month Consensus'!$CE209,'annual Consensus'!$B$4:$B$210,0),MATCH('per month Consensus'!CP$4,'annual Consensus'!$C$3:$AE$3,0))),"",INDEX('annual Consensus'!$C$4:$AE$210,MATCH('per month Consensus'!$CE209,'annual Consensus'!$B$4:$B$210,0),MATCH('per month Consensus'!CP$4,'annual Consensus'!$C$3:$AE$3,0)))</f>
        <v>0</v>
      </c>
      <c r="CQ209" s="18">
        <f>IF(ISNA(INDEX('annual Consensus'!$C$4:$AE$210,MATCH('per month Consensus'!$CE209,'annual Consensus'!$B$4:$B$210,0),MATCH('per month Consensus'!CQ$4,'annual Consensus'!$C$3:$AE$3,0))),"",INDEX('annual Consensus'!$C$4:$AE$210,MATCH('per month Consensus'!$CE209,'annual Consensus'!$B$4:$B$210,0),MATCH('per month Consensus'!CQ$4,'annual Consensus'!$C$3:$AE$3,0)))</f>
        <v>0</v>
      </c>
      <c r="CR209" s="18">
        <f>IF(ISNA(INDEX('annual Consensus'!$C$4:$AE$210,MATCH('per month Consensus'!$CE209,'annual Consensus'!$B$4:$B$210,0),MATCH('per month Consensus'!CR$4,'annual Consensus'!$C$3:$AE$3,0))),"",INDEX('annual Consensus'!$C$4:$AE$210,MATCH('per month Consensus'!$CE209,'annual Consensus'!$B$4:$B$210,0),MATCH('per month Consensus'!CR$4,'annual Consensus'!$C$3:$AE$3,0)))</f>
        <v>0</v>
      </c>
      <c r="CS209" s="18">
        <f>IF(ISNA(INDEX('annual Consensus'!$C$4:$AE$210,MATCH('per month Consensus'!$CE209,'annual Consensus'!$B$4:$B$210,0),MATCH('per month Consensus'!CS$4,'annual Consensus'!$C$3:$AE$3,0))),"",INDEX('annual Consensus'!$C$4:$AE$210,MATCH('per month Consensus'!$CE209,'annual Consensus'!$B$4:$B$210,0),MATCH('per month Consensus'!CS$4,'annual Consensus'!$C$3:$AE$3,0)))</f>
        <v>1.2862310171192017</v>
      </c>
      <c r="CT209" s="18">
        <f>IF(ISNA(INDEX('annual Consensus'!$C$4:$AE$210,MATCH('per month Consensus'!$CE209,'annual Consensus'!$B$4:$B$210,0),MATCH('per month Consensus'!CT$4,'annual Consensus'!$C$3:$AE$3,0))),"",INDEX('annual Consensus'!$C$4:$AE$210,MATCH('per month Consensus'!$CE209,'annual Consensus'!$B$4:$B$210,0),MATCH('per month Consensus'!CT$4,'annual Consensus'!$C$3:$AE$3,0)))</f>
        <v>0</v>
      </c>
      <c r="CU209" s="18">
        <f>IF(ISNA(INDEX('annual Consensus'!$C$4:$AE$210,MATCH('per month Consensus'!$CE209,'annual Consensus'!$B$4:$B$210,0),MATCH('per month Consensus'!CU$4,'annual Consensus'!$C$3:$AE$3,0))),"",INDEX('annual Consensus'!$C$4:$AE$210,MATCH('per month Consensus'!$CE209,'annual Consensus'!$B$4:$B$210,0),MATCH('per month Consensus'!CU$4,'annual Consensus'!$C$3:$AE$3,0)))</f>
        <v>0</v>
      </c>
      <c r="CV209" s="18">
        <f>IF(ISNA(INDEX('annual Consensus'!$C$4:$AE$210,MATCH('per month Consensus'!$CE209,'annual Consensus'!$B$4:$B$210,0),MATCH('per month Consensus'!CV$4,'annual Consensus'!$C$3:$AE$3,0))),"",INDEX('annual Consensus'!$C$4:$AE$210,MATCH('per month Consensus'!$CE209,'annual Consensus'!$B$4:$B$210,0),MATCH('per month Consensus'!CV$4,'annual Consensus'!$C$3:$AE$3,0)))</f>
        <v>0</v>
      </c>
      <c r="CW209" s="18">
        <f>IF(ISNA(INDEX('annual Consensus'!$C$4:$AE$210,MATCH('per month Consensus'!$CE209,'annual Consensus'!$B$4:$B$210,0),MATCH('per month Consensus'!CW$4,'annual Consensus'!$C$3:$AE$3,0))),"",INDEX('annual Consensus'!$C$4:$AE$210,MATCH('per month Consensus'!$CE209,'annual Consensus'!$B$4:$B$210,0),MATCH('per month Consensus'!CW$4,'annual Consensus'!$C$3:$AE$3,0)))</f>
        <v>0</v>
      </c>
      <c r="CX209" s="18">
        <f>IF(ISNA(INDEX('annual Consensus'!$C$4:$AE$210,MATCH('per month Consensus'!$CE209,'annual Consensus'!$B$4:$B$210,0),MATCH('per month Consensus'!CX$4,'annual Consensus'!$C$3:$AE$3,0))),"",INDEX('annual Consensus'!$C$4:$AE$210,MATCH('per month Consensus'!$CE209,'annual Consensus'!$B$4:$B$210,0),MATCH('per month Consensus'!CX$4,'annual Consensus'!$C$3:$AE$3,0)))</f>
        <v>0</v>
      </c>
      <c r="CY209" s="18">
        <f>IF(ISNA(INDEX('annual Consensus'!$C$4:$AE$210,MATCH('per month Consensus'!$CE209,'annual Consensus'!$B$4:$B$210,0),MATCH('per month Consensus'!CY$4,'annual Consensus'!$C$3:$AE$3,0))),"",INDEX('annual Consensus'!$C$4:$AE$210,MATCH('per month Consensus'!$CE209,'annual Consensus'!$B$4:$B$210,0),MATCH('per month Consensus'!CY$4,'annual Consensus'!$C$3:$AE$3,0)))</f>
        <v>0</v>
      </c>
      <c r="CZ209" s="18">
        <f>IF(ISNA(INDEX('annual Consensus'!$C$4:$AE$210,MATCH('per month Consensus'!$CE209,'annual Consensus'!$B$4:$B$210,0),MATCH('per month Consensus'!CZ$4,'annual Consensus'!$C$3:$AE$3,0))),"",INDEX('annual Consensus'!$C$4:$AE$210,MATCH('per month Consensus'!$CE209,'annual Consensus'!$B$4:$B$210,0),MATCH('per month Consensus'!CZ$4,'annual Consensus'!$C$3:$AE$3,0)))</f>
        <v>0</v>
      </c>
      <c r="DA209" s="18">
        <f>IF(ISNA(INDEX('annual Consensus'!$C$4:$AE$210,MATCH('per month Consensus'!$CE209,'annual Consensus'!$B$4:$B$210,0),MATCH('per month Consensus'!DA$4,'annual Consensus'!$C$3:$AE$3,0))),"",INDEX('annual Consensus'!$C$4:$AE$210,MATCH('per month Consensus'!$CE209,'annual Consensus'!$B$4:$B$210,0),MATCH('per month Consensus'!DA$4,'annual Consensus'!$C$3:$AE$3,0)))</f>
        <v>1.5354180411722711</v>
      </c>
      <c r="DB209" s="18">
        <f>IF(ISNA(INDEX('annual Consensus'!$C$4:$AE$210,MATCH('per month Consensus'!$CE209,'annual Consensus'!$B$4:$B$210,0),MATCH('per month Consensus'!DB$4,'annual Consensus'!$C$3:$AE$3,0))),"",INDEX('annual Consensus'!$C$4:$AE$210,MATCH('per month Consensus'!$CE209,'annual Consensus'!$B$4:$B$210,0),MATCH('per month Consensus'!DB$4,'annual Consensus'!$C$3:$AE$3,0)))</f>
        <v>0</v>
      </c>
      <c r="DC209" s="18">
        <f>IF(ISNA(INDEX('annual Consensus'!$C$4:$AE$210,MATCH('per month Consensus'!$CE209,'annual Consensus'!$B$4:$B$210,0),MATCH('per month Consensus'!DC$4,'annual Consensus'!$C$3:$AE$3,0))),"",INDEX('annual Consensus'!$C$4:$AE$210,MATCH('per month Consensus'!$CE209,'annual Consensus'!$B$4:$B$210,0),MATCH('per month Consensus'!DC$4,'annual Consensus'!$C$3:$AE$3,0)))</f>
        <v>0</v>
      </c>
      <c r="DD209" s="18">
        <f>IF(ISNA(INDEX('annual Consensus'!$C$4:$AE$210,MATCH('per month Consensus'!$CE209,'annual Consensus'!$B$4:$B$210,0),MATCH('per month Consensus'!DD$4,'annual Consensus'!$C$3:$AE$3,0))),"",INDEX('annual Consensus'!$C$4:$AE$210,MATCH('per month Consensus'!$CE209,'annual Consensus'!$B$4:$B$210,0),MATCH('per month Consensus'!DD$4,'annual Consensus'!$C$3:$AE$3,0)))</f>
        <v>0</v>
      </c>
      <c r="DE209" s="18">
        <f>IF(ISNA(INDEX('annual Consensus'!$C$4:$AE$210,MATCH('per month Consensus'!$CE209,'annual Consensus'!$B$4:$B$210,0),MATCH('per month Consensus'!DE$4,'annual Consensus'!$C$3:$AE$3,0))),"",INDEX('annual Consensus'!$C$4:$AE$210,MATCH('per month Consensus'!$CE209,'annual Consensus'!$B$4:$B$210,0),MATCH('per month Consensus'!DE$4,'annual Consensus'!$C$3:$AE$3,0)))</f>
        <v>1.6380033245931933</v>
      </c>
      <c r="DF209" s="18">
        <f>IF(ISNA(INDEX('annual Consensus'!$C$4:$AE$210,MATCH('per month Consensus'!$CE209,'annual Consensus'!$B$4:$B$210,0),MATCH('per month Consensus'!DF$4,'annual Consensus'!$C$3:$AE$3,0))),"",INDEX('annual Consensus'!$C$4:$AE$210,MATCH('per month Consensus'!$CE209,'annual Consensus'!$B$4:$B$210,0),MATCH('per month Consensus'!DF$4,'annual Consensus'!$C$3:$AE$3,0)))</f>
        <v>0</v>
      </c>
      <c r="DG209" s="18">
        <f>IF(ISNA(INDEX('annual Consensus'!$C$4:$AE$210,MATCH('per month Consensus'!$CE209,'annual Consensus'!$B$4:$B$210,0),MATCH('per month Consensus'!DG$4,'annual Consensus'!$C$3:$AE$3,0))),"",INDEX('annual Consensus'!$C$4:$AE$210,MATCH('per month Consensus'!$CE209,'annual Consensus'!$B$4:$B$210,0),MATCH('per month Consensus'!DG$4,'annual Consensus'!$C$3:$AE$3,0)))</f>
        <v>0</v>
      </c>
      <c r="DH209" s="18">
        <f>IF(ISNA(INDEX('annual Consensus'!$C$4:$AE$210,MATCH('per month Consensus'!$CE209,'annual Consensus'!$B$4:$B$210,0),MATCH('per month Consensus'!DH$4,'annual Consensus'!$C$3:$AE$3,0))),"",INDEX('annual Consensus'!$C$4:$AE$210,MATCH('per month Consensus'!$CE209,'annual Consensus'!$B$4:$B$210,0),MATCH('per month Consensus'!DH$4,'annual Consensus'!$C$3:$AE$3,0)))</f>
        <v>0</v>
      </c>
      <c r="DI209" s="18">
        <f>IF(ISNA(INDEX('annual Consensus'!$C$4:$AE$210,MATCH('per month Consensus'!$CE209,'annual Consensus'!$B$4:$B$210,0),MATCH('per month Consensus'!DI$4,'annual Consensus'!$C$3:$AE$3,0))),"",INDEX('annual Consensus'!$C$4:$AE$210,MATCH('per month Consensus'!$CE209,'annual Consensus'!$B$4:$B$210,0),MATCH('per month Consensus'!DI$4,'annual Consensus'!$C$3:$AE$3,0)))</f>
        <v>1.6263576441753218</v>
      </c>
      <c r="DJ209" s="18">
        <f>IF(ISNA(INDEX('annual Consensus'!$C$4:$AE$210,MATCH('per month Consensus'!$CE209,'annual Consensus'!$B$4:$B$210,0),MATCH('per month Consensus'!DJ$4,'annual Consensus'!$C$3:$AE$3,0))),"",INDEX('annual Consensus'!$C$4:$AE$210,MATCH('per month Consensus'!$CE209,'annual Consensus'!$B$4:$B$210,0),MATCH('per month Consensus'!DJ$4,'annual Consensus'!$C$3:$AE$3,0)))</f>
        <v>0</v>
      </c>
      <c r="DK209" s="18">
        <f>IF(ISNA(INDEX('annual Consensus'!$C$4:$AE$210,MATCH('per month Consensus'!$CE209,'annual Consensus'!$B$4:$B$210,0),MATCH('per month Consensus'!DK$4,'annual Consensus'!$C$3:$AE$3,0))),"",INDEX('annual Consensus'!$C$4:$AE$210,MATCH('per month Consensus'!$CE209,'annual Consensus'!$B$4:$B$210,0),MATCH('per month Consensus'!DK$4,'annual Consensus'!$C$3:$AE$3,0)))</f>
        <v>0</v>
      </c>
      <c r="DL209" s="18">
        <f>IF(ISNA(INDEX('annual Consensus'!$C$4:$AE$210,MATCH('per month Consensus'!$CE209,'annual Consensus'!$B$4:$B$210,0),MATCH('per month Consensus'!DL$4,'annual Consensus'!$C$3:$AE$3,0))),"",INDEX('annual Consensus'!$C$4:$AE$210,MATCH('per month Consensus'!$CE209,'annual Consensus'!$B$4:$B$210,0),MATCH('per month Consensus'!DL$4,'annual Consensus'!$C$3:$AE$3,0)))</f>
        <v>0</v>
      </c>
      <c r="DM209" s="18">
        <f>IF(ISNA(INDEX('annual Consensus'!$C$4:$AE$210,MATCH('per month Consensus'!$CE209,'annual Consensus'!$B$4:$B$210,0),MATCH('per month Consensus'!DM$4,'annual Consensus'!$C$3:$AE$3,0))),"",INDEX('annual Consensus'!$C$4:$AE$210,MATCH('per month Consensus'!$CE209,'annual Consensus'!$B$4:$B$210,0),MATCH('per month Consensus'!DM$4,'annual Consensus'!$C$3:$AE$3,0)))</f>
        <v>1.7434752206687203</v>
      </c>
      <c r="DN209" s="18">
        <f>IF(ISNA(INDEX('annual Consensus'!$C$4:$AE$210,MATCH('per month Consensus'!$CE209,'annual Consensus'!$B$4:$B$210,0),MATCH('per month Consensus'!DN$4,'annual Consensus'!$C$3:$AE$3,0))),"",INDEX('annual Consensus'!$C$4:$AE$210,MATCH('per month Consensus'!$CE209,'annual Consensus'!$B$4:$B$210,0),MATCH('per month Consensus'!DN$4,'annual Consensus'!$C$3:$AE$3,0)))</f>
        <v>0</v>
      </c>
      <c r="DO209" s="18">
        <f>IF(ISNA(INDEX('annual Consensus'!$C$4:$AE$210,MATCH('per month Consensus'!$CE209,'annual Consensus'!$B$4:$B$210,0),MATCH('per month Consensus'!DO$4,'annual Consensus'!$C$3:$AE$3,0))),"",INDEX('annual Consensus'!$C$4:$AE$210,MATCH('per month Consensus'!$CE209,'annual Consensus'!$B$4:$B$210,0),MATCH('per month Consensus'!DO$4,'annual Consensus'!$C$3:$AE$3,0)))</f>
        <v>0</v>
      </c>
      <c r="DR209" s="18">
        <f t="shared" si="104"/>
        <v>0.23856806947296302</v>
      </c>
      <c r="DS209" s="18" t="str">
        <f t="shared" si="105"/>
        <v/>
      </c>
      <c r="DT209" s="18" t="str">
        <f t="shared" si="106"/>
        <v/>
      </c>
      <c r="DU209" s="18" t="str">
        <f t="shared" si="107"/>
        <v/>
      </c>
      <c r="DV209" s="18" t="str">
        <f t="shared" si="108"/>
        <v/>
      </c>
      <c r="DW209" s="18" t="str">
        <f t="shared" si="109"/>
        <v/>
      </c>
      <c r="DX209" s="18">
        <f t="shared" si="110"/>
        <v>1.2862310171192017</v>
      </c>
      <c r="DY209" s="18" t="str">
        <f t="shared" si="111"/>
        <v/>
      </c>
      <c r="DZ209" s="18" t="str">
        <f t="shared" si="112"/>
        <v/>
      </c>
      <c r="EA209" s="18" t="str">
        <f t="shared" si="113"/>
        <v/>
      </c>
      <c r="EB209" s="18" t="str">
        <f t="shared" si="114"/>
        <v/>
      </c>
      <c r="EC209" s="18" t="str">
        <f t="shared" si="115"/>
        <v/>
      </c>
      <c r="ED209" s="18" t="str">
        <f t="shared" si="116"/>
        <v/>
      </c>
      <c r="EE209" s="18" t="str">
        <f t="shared" si="117"/>
        <v/>
      </c>
      <c r="EF209" s="18">
        <f t="shared" si="118"/>
        <v>1.5354180411722711</v>
      </c>
      <c r="EG209" s="18" t="str">
        <f t="shared" si="119"/>
        <v/>
      </c>
      <c r="EH209" s="18" t="str">
        <f t="shared" si="120"/>
        <v/>
      </c>
      <c r="EI209" s="18" t="str">
        <f t="shared" si="121"/>
        <v/>
      </c>
      <c r="EJ209" s="18">
        <f t="shared" si="122"/>
        <v>1.6380033245931933</v>
      </c>
      <c r="EK209" s="18" t="str">
        <f t="shared" si="123"/>
        <v/>
      </c>
      <c r="EL209" s="18" t="str">
        <f t="shared" si="124"/>
        <v/>
      </c>
      <c r="EM209" s="18" t="str">
        <f t="shared" si="125"/>
        <v/>
      </c>
      <c r="EN209" s="18">
        <f t="shared" si="126"/>
        <v>1.6263576441753218</v>
      </c>
      <c r="EO209" s="18" t="str">
        <f t="shared" si="127"/>
        <v/>
      </c>
      <c r="EP209" s="18" t="str">
        <f t="shared" si="128"/>
        <v/>
      </c>
      <c r="EQ209" s="18" t="str">
        <f t="shared" si="129"/>
        <v/>
      </c>
      <c r="ER209" s="18">
        <f t="shared" si="130"/>
        <v>1.7434752206687203</v>
      </c>
      <c r="ES209" s="18" t="str">
        <f t="shared" si="131"/>
        <v/>
      </c>
      <c r="ET209" s="18" t="str">
        <f t="shared" si="132"/>
        <v/>
      </c>
      <c r="EV209" s="86">
        <v>42186</v>
      </c>
      <c r="EW209" s="57">
        <f>IF(ISNA(VLOOKUP('per month Consensus'!$EV209,'5y averages Consensus'!$AG$9:$AK$36,'per month Consensus'!EW$2,FALSE)),"",VLOOKUP('per month Consensus'!$EV209,'5y averages Consensus'!$AG$9:$AK$36,'per month Consensus'!EW$2,FALSE))</f>
        <v>0</v>
      </c>
      <c r="EX209" s="58">
        <f>IF(ISNA(VLOOKUP('per month Consensus'!$EV209,'5y averages Consensus'!$AG$9:$AK$36,'per month Consensus'!EX$2,FALSE)),"",VLOOKUP('per month Consensus'!$EV209,'5y averages Consensus'!$AG$9:$AK$36,'per month Consensus'!EX$2,FALSE))</f>
        <v>0</v>
      </c>
      <c r="EY209" s="48">
        <f>IF(ISNA(VLOOKUP('per month Consensus'!$EV209,'5y averages Consensus'!$AG$9:$AK$36,'per month Consensus'!EY$2,FALSE)),"",VLOOKUP('per month Consensus'!$EV209,'5y averages Consensus'!$AG$9:$AK$36,'per month Consensus'!EY$2,FALSE))</f>
        <v>1.7545547829011618</v>
      </c>
      <c r="EZ209" s="49">
        <f>IF(ISNA(VLOOKUP('per month Consensus'!$EV209,'5y averages Consensus'!$AG$9:$AK$36,'per month Consensus'!EZ$2,FALSE)),"",VLOOKUP('per month Consensus'!$EV209,'5y averages Consensus'!$AG$9:$AK$36,'per month Consensus'!EZ$2,FALSE))</f>
        <v>0</v>
      </c>
      <c r="FB209" s="53" t="str">
        <f t="shared" si="133"/>
        <v/>
      </c>
      <c r="FC209" s="53" t="str">
        <f t="shared" si="134"/>
        <v/>
      </c>
      <c r="FD209" s="18">
        <f t="shared" si="135"/>
        <v>1.7545547829011618</v>
      </c>
      <c r="FE209" s="53" t="str">
        <f t="shared" si="136"/>
        <v/>
      </c>
    </row>
    <row r="210" spans="2:161" x14ac:dyDescent="0.25">
      <c r="B210" s="22">
        <v>40483</v>
      </c>
      <c r="C210" s="18">
        <f>VLOOKUP($B210,'Data Consensus annual'!$BH$9:$BN$215,'per month Consensus'!C$1,FALSE)</f>
        <v>1.53008603160477</v>
      </c>
      <c r="D210" s="18">
        <f>VLOOKUP($B210,'Data Consensus annual'!$BH$9:$BN$215,'per month Consensus'!D$1,FALSE)</f>
        <v>1.5866584431445001</v>
      </c>
      <c r="E210" s="18" t="str">
        <f>VLOOKUP($B210,'Data Consensus annual'!$BH$9:$BN$215,'per month Consensus'!E$1)</f>
        <v/>
      </c>
      <c r="F210" s="18" t="str">
        <f>VLOOKUP($B210,'Data Consensus annual'!$BH$9:$BN$215,'per month Consensus'!F$1)</f>
        <v/>
      </c>
      <c r="G210" s="18" t="str">
        <f>VLOOKUP($B210,'Data Consensus annual'!$BH$9:$BN$215,'per month Consensus'!G$1)</f>
        <v/>
      </c>
      <c r="H210" s="18" t="str">
        <f>VLOOKUP($B210,'Data Consensus annual'!$BH$9:$BN$215,'per month Consensus'!H$1)</f>
        <v/>
      </c>
      <c r="I210" s="5"/>
      <c r="J210" s="29"/>
      <c r="K210" s="5"/>
      <c r="L210" s="5"/>
      <c r="M210" s="5"/>
      <c r="N210" s="5"/>
      <c r="CE210" s="14">
        <v>42217</v>
      </c>
      <c r="CF210" s="18" t="str">
        <f>IF(ISNA(VLOOKUP($CE210,'quarters Consensus'!$FV$9:$GC$60,'per month Consensus'!J$1,FALSE)),"",VLOOKUP($CE210,'quarters Consensus'!$FV$9:$GC$60,'per month Consensus'!J$1,FALSE))</f>
        <v/>
      </c>
      <c r="CG210" s="18" t="str">
        <f>IF(ISNA(VLOOKUP($CE210,'quarters Consensus'!$FV$9:$GC$60,'per month Consensus'!K$1,FALSE)),"",VLOOKUP($CE210,'quarters Consensus'!$FV$9:$GC$60,'per month Consensus'!K$1,FALSE))</f>
        <v/>
      </c>
      <c r="CH210" s="18" t="str">
        <f>IF(ISNA(VLOOKUP($CE210,'quarters Consensus'!$FV$9:$GC$60,'per month Consensus'!L$1,FALSE)),"",VLOOKUP($CE210,'quarters Consensus'!$FV$9:$GC$60,'per month Consensus'!L$1,FALSE))</f>
        <v/>
      </c>
      <c r="CI210" s="18" t="str">
        <f>IF(ISNA(VLOOKUP($CE210,'quarters Consensus'!$FV$9:$GC$60,'per month Consensus'!M$1,FALSE)),"",VLOOKUP($CE210,'quarters Consensus'!$FV$9:$GC$60,'per month Consensus'!M$1,FALSE))</f>
        <v/>
      </c>
      <c r="CJ210" s="18" t="str">
        <f>IF(ISNA(VLOOKUP($CE210,'quarters Consensus'!$FV$9:$GC$60,'per month Consensus'!N$1,FALSE)),"",VLOOKUP($CE210,'quarters Consensus'!$FV$9:$GC$60,'per month Consensus'!N$1,FALSE))</f>
        <v/>
      </c>
      <c r="CK210" s="18" t="str">
        <f>IF(ISNA(VLOOKUP($CE210,'quarters Consensus'!$FV$9:$GC$60,'per month Consensus'!O$1,FALSE)),"",VLOOKUP($CE210,'quarters Consensus'!$FV$9:$GC$60,'per month Consensus'!O$1,FALSE))</f>
        <v/>
      </c>
      <c r="CL210" s="18" t="str">
        <f>IF(ISNA(VLOOKUP($CE210,'quarters Consensus'!$FV$9:$GC$60,'per month Consensus'!P$1,FALSE)),"",VLOOKUP($CE210,'quarters Consensus'!$FV$9:$GC$60,'per month Consensus'!P$1,FALSE))</f>
        <v/>
      </c>
      <c r="CM210" s="18">
        <f>IF(ISNA(INDEX('annual Consensus'!$C$4:$AE$210,MATCH('per month Consensus'!$CE210,'annual Consensus'!$B$4:$B$210,0),MATCH('per month Consensus'!CM$4,'annual Consensus'!$C$3:$AE$3,0))),"",INDEX('annual Consensus'!$C$4:$AE$210,MATCH('per month Consensus'!$CE210,'annual Consensus'!$B$4:$B$210,0),MATCH('per month Consensus'!CM$4,'annual Consensus'!$C$3:$AE$3,0)))</f>
        <v>0.21944750332216231</v>
      </c>
      <c r="CN210" s="18">
        <f>IF(ISNA(INDEX('annual Consensus'!$C$4:$AE$210,MATCH('per month Consensus'!$CE210,'annual Consensus'!$B$4:$B$210,0),MATCH('per month Consensus'!CN$4,'annual Consensus'!$C$3:$AE$3,0))),"",INDEX('annual Consensus'!$C$4:$AE$210,MATCH('per month Consensus'!$CE210,'annual Consensus'!$B$4:$B$210,0),MATCH('per month Consensus'!CN$4,'annual Consensus'!$C$3:$AE$3,0)))</f>
        <v>0</v>
      </c>
      <c r="CO210" s="18">
        <f>IF(ISNA(INDEX('annual Consensus'!$C$4:$AE$210,MATCH('per month Consensus'!$CE210,'annual Consensus'!$B$4:$B$210,0),MATCH('per month Consensus'!CO$4,'annual Consensus'!$C$3:$AE$3,0))),"",INDEX('annual Consensus'!$C$4:$AE$210,MATCH('per month Consensus'!$CE210,'annual Consensus'!$B$4:$B$210,0),MATCH('per month Consensus'!CO$4,'annual Consensus'!$C$3:$AE$3,0)))</f>
        <v>0</v>
      </c>
      <c r="CP210" s="18">
        <f>IF(ISNA(INDEX('annual Consensus'!$C$4:$AE$210,MATCH('per month Consensus'!$CE210,'annual Consensus'!$B$4:$B$210,0),MATCH('per month Consensus'!CP$4,'annual Consensus'!$C$3:$AE$3,0))),"",INDEX('annual Consensus'!$C$4:$AE$210,MATCH('per month Consensus'!$CE210,'annual Consensus'!$B$4:$B$210,0),MATCH('per month Consensus'!CP$4,'annual Consensus'!$C$3:$AE$3,0)))</f>
        <v>0</v>
      </c>
      <c r="CQ210" s="18">
        <f>IF(ISNA(INDEX('annual Consensus'!$C$4:$AE$210,MATCH('per month Consensus'!$CE210,'annual Consensus'!$B$4:$B$210,0),MATCH('per month Consensus'!CQ$4,'annual Consensus'!$C$3:$AE$3,0))),"",INDEX('annual Consensus'!$C$4:$AE$210,MATCH('per month Consensus'!$CE210,'annual Consensus'!$B$4:$B$210,0),MATCH('per month Consensus'!CQ$4,'annual Consensus'!$C$3:$AE$3,0)))</f>
        <v>0</v>
      </c>
      <c r="CR210" s="18">
        <f>IF(ISNA(INDEX('annual Consensus'!$C$4:$AE$210,MATCH('per month Consensus'!$CE210,'annual Consensus'!$B$4:$B$210,0),MATCH('per month Consensus'!CR$4,'annual Consensus'!$C$3:$AE$3,0))),"",INDEX('annual Consensus'!$C$4:$AE$210,MATCH('per month Consensus'!$CE210,'annual Consensus'!$B$4:$B$210,0),MATCH('per month Consensus'!CR$4,'annual Consensus'!$C$3:$AE$3,0)))</f>
        <v>1.2787257246996337</v>
      </c>
      <c r="CS210" s="18">
        <f>IF(ISNA(INDEX('annual Consensus'!$C$4:$AE$210,MATCH('per month Consensus'!$CE210,'annual Consensus'!$B$4:$B$210,0),MATCH('per month Consensus'!CS$4,'annual Consensus'!$C$3:$AE$3,0))),"",INDEX('annual Consensus'!$C$4:$AE$210,MATCH('per month Consensus'!$CE210,'annual Consensus'!$B$4:$B$210,0),MATCH('per month Consensus'!CS$4,'annual Consensus'!$C$3:$AE$3,0)))</f>
        <v>0</v>
      </c>
      <c r="CT210" s="18">
        <f>IF(ISNA(INDEX('annual Consensus'!$C$4:$AE$210,MATCH('per month Consensus'!$CE210,'annual Consensus'!$B$4:$B$210,0),MATCH('per month Consensus'!CT$4,'annual Consensus'!$C$3:$AE$3,0))),"",INDEX('annual Consensus'!$C$4:$AE$210,MATCH('per month Consensus'!$CE210,'annual Consensus'!$B$4:$B$210,0),MATCH('per month Consensus'!CT$4,'annual Consensus'!$C$3:$AE$3,0)))</f>
        <v>0</v>
      </c>
      <c r="CU210" s="18">
        <f>IF(ISNA(INDEX('annual Consensus'!$C$4:$AE$210,MATCH('per month Consensus'!$CE210,'annual Consensus'!$B$4:$B$210,0),MATCH('per month Consensus'!CU$4,'annual Consensus'!$C$3:$AE$3,0))),"",INDEX('annual Consensus'!$C$4:$AE$210,MATCH('per month Consensus'!$CE210,'annual Consensus'!$B$4:$B$210,0),MATCH('per month Consensus'!CU$4,'annual Consensus'!$C$3:$AE$3,0)))</f>
        <v>0</v>
      </c>
      <c r="CV210" s="18">
        <f>IF(ISNA(INDEX('annual Consensus'!$C$4:$AE$210,MATCH('per month Consensus'!$CE210,'annual Consensus'!$B$4:$B$210,0),MATCH('per month Consensus'!CV$4,'annual Consensus'!$C$3:$AE$3,0))),"",INDEX('annual Consensus'!$C$4:$AE$210,MATCH('per month Consensus'!$CE210,'annual Consensus'!$B$4:$B$210,0),MATCH('per month Consensus'!CV$4,'annual Consensus'!$C$3:$AE$3,0)))</f>
        <v>0</v>
      </c>
      <c r="CW210" s="18">
        <f>IF(ISNA(INDEX('annual Consensus'!$C$4:$AE$210,MATCH('per month Consensus'!$CE210,'annual Consensus'!$B$4:$B$210,0),MATCH('per month Consensus'!CW$4,'annual Consensus'!$C$3:$AE$3,0))),"",INDEX('annual Consensus'!$C$4:$AE$210,MATCH('per month Consensus'!$CE210,'annual Consensus'!$B$4:$B$210,0),MATCH('per month Consensus'!CW$4,'annual Consensus'!$C$3:$AE$3,0)))</f>
        <v>0</v>
      </c>
      <c r="CX210" s="18">
        <f>IF(ISNA(INDEX('annual Consensus'!$C$4:$AE$210,MATCH('per month Consensus'!$CE210,'annual Consensus'!$B$4:$B$210,0),MATCH('per month Consensus'!CX$4,'annual Consensus'!$C$3:$AE$3,0))),"",INDEX('annual Consensus'!$C$4:$AE$210,MATCH('per month Consensus'!$CE210,'annual Consensus'!$B$4:$B$210,0),MATCH('per month Consensus'!CX$4,'annual Consensus'!$C$3:$AE$3,0)))</f>
        <v>0</v>
      </c>
      <c r="CY210" s="18">
        <f>IF(ISNA(INDEX('annual Consensus'!$C$4:$AE$210,MATCH('per month Consensus'!$CE210,'annual Consensus'!$B$4:$B$210,0),MATCH('per month Consensus'!CY$4,'annual Consensus'!$C$3:$AE$3,0))),"",INDEX('annual Consensus'!$C$4:$AE$210,MATCH('per month Consensus'!$CE210,'annual Consensus'!$B$4:$B$210,0),MATCH('per month Consensus'!CY$4,'annual Consensus'!$C$3:$AE$3,0)))</f>
        <v>0</v>
      </c>
      <c r="CZ210" s="18">
        <f>IF(ISNA(INDEX('annual Consensus'!$C$4:$AE$210,MATCH('per month Consensus'!$CE210,'annual Consensus'!$B$4:$B$210,0),MATCH('per month Consensus'!CZ$4,'annual Consensus'!$C$3:$AE$3,0))),"",INDEX('annual Consensus'!$C$4:$AE$210,MATCH('per month Consensus'!$CE210,'annual Consensus'!$B$4:$B$210,0),MATCH('per month Consensus'!CZ$4,'annual Consensus'!$C$3:$AE$3,0)))</f>
        <v>0</v>
      </c>
      <c r="DA210" s="18">
        <f>IF(ISNA(INDEX('annual Consensus'!$C$4:$AE$210,MATCH('per month Consensus'!$CE210,'annual Consensus'!$B$4:$B$210,0),MATCH('per month Consensus'!DA$4,'annual Consensus'!$C$3:$AE$3,0))),"",INDEX('annual Consensus'!$C$4:$AE$210,MATCH('per month Consensus'!$CE210,'annual Consensus'!$B$4:$B$210,0),MATCH('per month Consensus'!DA$4,'annual Consensus'!$C$3:$AE$3,0)))</f>
        <v>0</v>
      </c>
      <c r="DB210" s="18">
        <f>IF(ISNA(INDEX('annual Consensus'!$C$4:$AE$210,MATCH('per month Consensus'!$CE210,'annual Consensus'!$B$4:$B$210,0),MATCH('per month Consensus'!DB$4,'annual Consensus'!$C$3:$AE$3,0))),"",INDEX('annual Consensus'!$C$4:$AE$210,MATCH('per month Consensus'!$CE210,'annual Consensus'!$B$4:$B$210,0),MATCH('per month Consensus'!DB$4,'annual Consensus'!$C$3:$AE$3,0)))</f>
        <v>0</v>
      </c>
      <c r="DC210" s="18">
        <f>IF(ISNA(INDEX('annual Consensus'!$C$4:$AE$210,MATCH('per month Consensus'!$CE210,'annual Consensus'!$B$4:$B$210,0),MATCH('per month Consensus'!DC$4,'annual Consensus'!$C$3:$AE$3,0))),"",INDEX('annual Consensus'!$C$4:$AE$210,MATCH('per month Consensus'!$CE210,'annual Consensus'!$B$4:$B$210,0),MATCH('per month Consensus'!DC$4,'annual Consensus'!$C$3:$AE$3,0)))</f>
        <v>0</v>
      </c>
      <c r="DD210" s="18">
        <f>IF(ISNA(INDEX('annual Consensus'!$C$4:$AE$210,MATCH('per month Consensus'!$CE210,'annual Consensus'!$B$4:$B$210,0),MATCH('per month Consensus'!DD$4,'annual Consensus'!$C$3:$AE$3,0))),"",INDEX('annual Consensus'!$C$4:$AE$210,MATCH('per month Consensus'!$CE210,'annual Consensus'!$B$4:$B$210,0),MATCH('per month Consensus'!DD$4,'annual Consensus'!$C$3:$AE$3,0)))</f>
        <v>0</v>
      </c>
      <c r="DE210" s="18">
        <f>IF(ISNA(INDEX('annual Consensus'!$C$4:$AE$210,MATCH('per month Consensus'!$CE210,'annual Consensus'!$B$4:$B$210,0),MATCH('per month Consensus'!DE$4,'annual Consensus'!$C$3:$AE$3,0))),"",INDEX('annual Consensus'!$C$4:$AE$210,MATCH('per month Consensus'!$CE210,'annual Consensus'!$B$4:$B$210,0),MATCH('per month Consensus'!DE$4,'annual Consensus'!$C$3:$AE$3,0)))</f>
        <v>0</v>
      </c>
      <c r="DF210" s="18">
        <f>IF(ISNA(INDEX('annual Consensus'!$C$4:$AE$210,MATCH('per month Consensus'!$CE210,'annual Consensus'!$B$4:$B$210,0),MATCH('per month Consensus'!DF$4,'annual Consensus'!$C$3:$AE$3,0))),"",INDEX('annual Consensus'!$C$4:$AE$210,MATCH('per month Consensus'!$CE210,'annual Consensus'!$B$4:$B$210,0),MATCH('per month Consensus'!DF$4,'annual Consensus'!$C$3:$AE$3,0)))</f>
        <v>0</v>
      </c>
      <c r="DG210" s="18">
        <f>IF(ISNA(INDEX('annual Consensus'!$C$4:$AE$210,MATCH('per month Consensus'!$CE210,'annual Consensus'!$B$4:$B$210,0),MATCH('per month Consensus'!DG$4,'annual Consensus'!$C$3:$AE$3,0))),"",INDEX('annual Consensus'!$C$4:$AE$210,MATCH('per month Consensus'!$CE210,'annual Consensus'!$B$4:$B$210,0),MATCH('per month Consensus'!DG$4,'annual Consensus'!$C$3:$AE$3,0)))</f>
        <v>0</v>
      </c>
      <c r="DH210" s="18">
        <f>IF(ISNA(INDEX('annual Consensus'!$C$4:$AE$210,MATCH('per month Consensus'!$CE210,'annual Consensus'!$B$4:$B$210,0),MATCH('per month Consensus'!DH$4,'annual Consensus'!$C$3:$AE$3,0))),"",INDEX('annual Consensus'!$C$4:$AE$210,MATCH('per month Consensus'!$CE210,'annual Consensus'!$B$4:$B$210,0),MATCH('per month Consensus'!DH$4,'annual Consensus'!$C$3:$AE$3,0)))</f>
        <v>0</v>
      </c>
      <c r="DI210" s="18">
        <f>IF(ISNA(INDEX('annual Consensus'!$C$4:$AE$210,MATCH('per month Consensus'!$CE210,'annual Consensus'!$B$4:$B$210,0),MATCH('per month Consensus'!DI$4,'annual Consensus'!$C$3:$AE$3,0))),"",INDEX('annual Consensus'!$C$4:$AE$210,MATCH('per month Consensus'!$CE210,'annual Consensus'!$B$4:$B$210,0),MATCH('per month Consensus'!DI$4,'annual Consensus'!$C$3:$AE$3,0)))</f>
        <v>0</v>
      </c>
      <c r="DJ210" s="18">
        <f>IF(ISNA(INDEX('annual Consensus'!$C$4:$AE$210,MATCH('per month Consensus'!$CE210,'annual Consensus'!$B$4:$B$210,0),MATCH('per month Consensus'!DJ$4,'annual Consensus'!$C$3:$AE$3,0))),"",INDEX('annual Consensus'!$C$4:$AE$210,MATCH('per month Consensus'!$CE210,'annual Consensus'!$B$4:$B$210,0),MATCH('per month Consensus'!DJ$4,'annual Consensus'!$C$3:$AE$3,0)))</f>
        <v>0</v>
      </c>
      <c r="DK210" s="18">
        <f>IF(ISNA(INDEX('annual Consensus'!$C$4:$AE$210,MATCH('per month Consensus'!$CE210,'annual Consensus'!$B$4:$B$210,0),MATCH('per month Consensus'!DK$4,'annual Consensus'!$C$3:$AE$3,0))),"",INDEX('annual Consensus'!$C$4:$AE$210,MATCH('per month Consensus'!$CE210,'annual Consensus'!$B$4:$B$210,0),MATCH('per month Consensus'!DK$4,'annual Consensus'!$C$3:$AE$3,0)))</f>
        <v>0</v>
      </c>
      <c r="DL210" s="18">
        <f>IF(ISNA(INDEX('annual Consensus'!$C$4:$AE$210,MATCH('per month Consensus'!$CE210,'annual Consensus'!$B$4:$B$210,0),MATCH('per month Consensus'!DL$4,'annual Consensus'!$C$3:$AE$3,0))),"",INDEX('annual Consensus'!$C$4:$AE$210,MATCH('per month Consensus'!$CE210,'annual Consensus'!$B$4:$B$210,0),MATCH('per month Consensus'!DL$4,'annual Consensus'!$C$3:$AE$3,0)))</f>
        <v>0</v>
      </c>
      <c r="DM210" s="18">
        <f>IF(ISNA(INDEX('annual Consensus'!$C$4:$AE$210,MATCH('per month Consensus'!$CE210,'annual Consensus'!$B$4:$B$210,0),MATCH('per month Consensus'!DM$4,'annual Consensus'!$C$3:$AE$3,0))),"",INDEX('annual Consensus'!$C$4:$AE$210,MATCH('per month Consensus'!$CE210,'annual Consensus'!$B$4:$B$210,0),MATCH('per month Consensus'!DM$4,'annual Consensus'!$C$3:$AE$3,0)))</f>
        <v>0</v>
      </c>
      <c r="DN210" s="18">
        <f>IF(ISNA(INDEX('annual Consensus'!$C$4:$AE$210,MATCH('per month Consensus'!$CE210,'annual Consensus'!$B$4:$B$210,0),MATCH('per month Consensus'!DN$4,'annual Consensus'!$C$3:$AE$3,0))),"",INDEX('annual Consensus'!$C$4:$AE$210,MATCH('per month Consensus'!$CE210,'annual Consensus'!$B$4:$B$210,0),MATCH('per month Consensus'!DN$4,'annual Consensus'!$C$3:$AE$3,0)))</f>
        <v>0</v>
      </c>
      <c r="DO210" s="18">
        <f>IF(ISNA(INDEX('annual Consensus'!$C$4:$AE$210,MATCH('per month Consensus'!$CE210,'annual Consensus'!$B$4:$B$210,0),MATCH('per month Consensus'!DO$4,'annual Consensus'!$C$3:$AE$3,0))),"",INDEX('annual Consensus'!$C$4:$AE$210,MATCH('per month Consensus'!$CE210,'annual Consensus'!$B$4:$B$210,0),MATCH('per month Consensus'!DO$4,'annual Consensus'!$C$3:$AE$3,0)))</f>
        <v>0</v>
      </c>
      <c r="DR210" s="18">
        <f t="shared" si="104"/>
        <v>0.21944750332216231</v>
      </c>
      <c r="DS210" s="18" t="str">
        <f t="shared" si="105"/>
        <v/>
      </c>
      <c r="DT210" s="18" t="str">
        <f t="shared" si="106"/>
        <v/>
      </c>
      <c r="DU210" s="18" t="str">
        <f t="shared" si="107"/>
        <v/>
      </c>
      <c r="DV210" s="18" t="str">
        <f t="shared" si="108"/>
        <v/>
      </c>
      <c r="DW210" s="18">
        <f t="shared" si="109"/>
        <v>1.2787257246996337</v>
      </c>
      <c r="DX210" s="18" t="str">
        <f t="shared" si="110"/>
        <v/>
      </c>
      <c r="DY210" s="18" t="str">
        <f t="shared" si="111"/>
        <v/>
      </c>
      <c r="DZ210" s="18" t="str">
        <f t="shared" si="112"/>
        <v/>
      </c>
      <c r="EA210" s="18" t="str">
        <f t="shared" si="113"/>
        <v/>
      </c>
      <c r="EB210" s="18" t="str">
        <f t="shared" si="114"/>
        <v/>
      </c>
      <c r="EC210" s="18" t="str">
        <f t="shared" si="115"/>
        <v/>
      </c>
      <c r="ED210" s="18" t="str">
        <f t="shared" si="116"/>
        <v/>
      </c>
      <c r="EE210" s="18" t="str">
        <f t="shared" si="117"/>
        <v/>
      </c>
      <c r="EF210" s="18" t="str">
        <f t="shared" si="118"/>
        <v/>
      </c>
      <c r="EG210" s="18" t="str">
        <f t="shared" si="119"/>
        <v/>
      </c>
      <c r="EH210" s="18" t="str">
        <f t="shared" si="120"/>
        <v/>
      </c>
      <c r="EI210" s="18" t="str">
        <f t="shared" si="121"/>
        <v/>
      </c>
      <c r="EJ210" s="18" t="str">
        <f t="shared" si="122"/>
        <v/>
      </c>
      <c r="EK210" s="18" t="str">
        <f t="shared" si="123"/>
        <v/>
      </c>
      <c r="EL210" s="18" t="str">
        <f t="shared" si="124"/>
        <v/>
      </c>
      <c r="EM210" s="18" t="str">
        <f t="shared" si="125"/>
        <v/>
      </c>
      <c r="EN210" s="18" t="str">
        <f t="shared" si="126"/>
        <v/>
      </c>
      <c r="EO210" s="18" t="str">
        <f t="shared" si="127"/>
        <v/>
      </c>
      <c r="EP210" s="18" t="str">
        <f t="shared" si="128"/>
        <v/>
      </c>
      <c r="EQ210" s="18" t="str">
        <f t="shared" si="129"/>
        <v/>
      </c>
      <c r="ER210" s="18" t="str">
        <f t="shared" si="130"/>
        <v/>
      </c>
      <c r="ES210" s="18" t="str">
        <f t="shared" si="131"/>
        <v/>
      </c>
      <c r="ET210" s="18" t="str">
        <f t="shared" si="132"/>
        <v/>
      </c>
      <c r="EV210" s="86">
        <v>42217</v>
      </c>
      <c r="EW210" s="57" t="str">
        <f>IF(ISNA(VLOOKUP('per month Consensus'!$EV210,'5y averages Consensus'!$AG$9:$AK$36,'per month Consensus'!EW$2,FALSE)),"",VLOOKUP('per month Consensus'!$EV210,'5y averages Consensus'!$AG$9:$AK$36,'per month Consensus'!EW$2,FALSE))</f>
        <v/>
      </c>
      <c r="EX210" s="58" t="str">
        <f>IF(ISNA(VLOOKUP('per month Consensus'!$EV210,'5y averages Consensus'!$AG$9:$AK$36,'per month Consensus'!EX$2,FALSE)),"",VLOOKUP('per month Consensus'!$EV210,'5y averages Consensus'!$AG$9:$AK$36,'per month Consensus'!EX$2,FALSE))</f>
        <v/>
      </c>
      <c r="EY210" s="58" t="str">
        <f>IF(ISNA(VLOOKUP('per month Consensus'!$EV210,'5y averages Consensus'!$AG$9:$AK$36,'per month Consensus'!EY$2,FALSE)),"",VLOOKUP('per month Consensus'!$EV210,'5y averages Consensus'!$AG$9:$AK$36,'per month Consensus'!EY$2,FALSE))</f>
        <v/>
      </c>
      <c r="EZ210" s="59" t="str">
        <f>IF(ISNA(VLOOKUP('per month Consensus'!$EV210,'5y averages Consensus'!$AG$9:$AK$36,'per month Consensus'!EZ$2,FALSE)),"",VLOOKUP('per month Consensus'!$EV210,'5y averages Consensus'!$AG$9:$AK$36,'per month Consensus'!EZ$2,FALSE))</f>
        <v/>
      </c>
      <c r="FB210" s="53" t="str">
        <f t="shared" si="133"/>
        <v/>
      </c>
      <c r="FC210" s="53" t="str">
        <f t="shared" si="134"/>
        <v/>
      </c>
      <c r="FD210" s="53" t="str">
        <f t="shared" si="135"/>
        <v/>
      </c>
      <c r="FE210" s="53" t="str">
        <f t="shared" si="136"/>
        <v/>
      </c>
    </row>
    <row r="211" spans="2:161" x14ac:dyDescent="0.25">
      <c r="B211" s="22">
        <v>40848</v>
      </c>
      <c r="C211" s="18">
        <f>VLOOKUP($B211,'Data Consensus annual'!$BH$9:$BN$215,'per month Consensus'!C$1,FALSE)</f>
        <v>2.654452999107459</v>
      </c>
      <c r="D211" s="18">
        <f>VLOOKUP($B211,'Data Consensus annual'!$BH$9:$BN$215,'per month Consensus'!D$1,FALSE)</f>
        <v>1.7932750922560723</v>
      </c>
      <c r="E211" s="18" t="str">
        <f>VLOOKUP($B211,'Data Consensus annual'!$BH$9:$BN$215,'per month Consensus'!E$1)</f>
        <v/>
      </c>
      <c r="F211" s="18" t="str">
        <f>VLOOKUP($B211,'Data Consensus annual'!$BH$9:$BN$215,'per month Consensus'!F$1)</f>
        <v/>
      </c>
      <c r="G211" s="18" t="str">
        <f>VLOOKUP($B211,'Data Consensus annual'!$BH$9:$BN$215,'per month Consensus'!G$1)</f>
        <v/>
      </c>
      <c r="H211" s="18" t="str">
        <f>VLOOKUP($B211,'Data Consensus annual'!$BH$9:$BN$215,'per month Consensus'!H$1)</f>
        <v/>
      </c>
      <c r="I211" s="5"/>
      <c r="J211" s="27"/>
      <c r="K211" s="5"/>
      <c r="L211" s="5"/>
      <c r="M211" s="5"/>
      <c r="N211" s="5"/>
      <c r="CE211" s="14">
        <v>42248</v>
      </c>
      <c r="CF211" s="18">
        <f>IF(ISNA(VLOOKUP($CE211,'quarters Consensus'!$FV$9:$GC$60,'per month Consensus'!J$1,FALSE)),"",VLOOKUP($CE211,'quarters Consensus'!$FV$9:$GC$60,'per month Consensus'!J$1,FALSE))</f>
        <v>0.6</v>
      </c>
      <c r="CG211" s="18">
        <f>IF(ISNA(VLOOKUP($CE211,'quarters Consensus'!$FV$9:$GC$60,'per month Consensus'!K$1,FALSE)),"",VLOOKUP($CE211,'quarters Consensus'!$FV$9:$GC$60,'per month Consensus'!K$1,FALSE))</f>
        <v>1.2</v>
      </c>
      <c r="CH211" s="18">
        <f>IF(ISNA(VLOOKUP($CE211,'quarters Consensus'!$FV$9:$GC$60,'per month Consensus'!L$1,FALSE)),"",VLOOKUP($CE211,'quarters Consensus'!$FV$9:$GC$60,'per month Consensus'!L$1,FALSE))</f>
        <v>1</v>
      </c>
      <c r="CI211" s="18">
        <f>IF(ISNA(VLOOKUP($CE211,'quarters Consensus'!$FV$9:$GC$60,'per month Consensus'!M$1,FALSE)),"",VLOOKUP($CE211,'quarters Consensus'!$FV$9:$GC$60,'per month Consensus'!M$1,FALSE))</f>
        <v>1.2</v>
      </c>
      <c r="CJ211" s="18">
        <f>IF(ISNA(VLOOKUP($CE211,'quarters Consensus'!$FV$9:$GC$60,'per month Consensus'!N$1,FALSE)),"",VLOOKUP($CE211,'quarters Consensus'!$FV$9:$GC$60,'per month Consensus'!N$1,FALSE))</f>
        <v>1.3</v>
      </c>
      <c r="CK211" s="18">
        <f>IF(ISNA(VLOOKUP($CE211,'quarters Consensus'!$FV$9:$GC$60,'per month Consensus'!O$1,FALSE)),"",VLOOKUP($CE211,'quarters Consensus'!$FV$9:$GC$60,'per month Consensus'!O$1,FALSE))</f>
        <v>1.3</v>
      </c>
      <c r="CL211" s="18">
        <f>IF(ISNA(VLOOKUP($CE211,'quarters Consensus'!$FV$9:$GC$60,'per month Consensus'!P$1,FALSE)),"",VLOOKUP($CE211,'quarters Consensus'!$FV$9:$GC$60,'per month Consensus'!P$1,FALSE))</f>
        <v>1.4</v>
      </c>
      <c r="CM211" s="18">
        <f>IF(ISNA(INDEX('annual Consensus'!$C$4:$AE$210,MATCH('per month Consensus'!$CE211,'annual Consensus'!$B$4:$B$210,0),MATCH('per month Consensus'!CM$4,'annual Consensus'!$C$3:$AE$3,0))),"",INDEX('annual Consensus'!$C$4:$AE$210,MATCH('per month Consensus'!$CE211,'annual Consensus'!$B$4:$B$210,0),MATCH('per month Consensus'!CM$4,'annual Consensus'!$C$3:$AE$3,0)))</f>
        <v>0.17350043532522191</v>
      </c>
      <c r="CN211" s="18">
        <f>IF(ISNA(INDEX('annual Consensus'!$C$4:$AE$210,MATCH('per month Consensus'!$CE211,'annual Consensus'!$B$4:$B$210,0),MATCH('per month Consensus'!CN$4,'annual Consensus'!$C$3:$AE$3,0))),"",INDEX('annual Consensus'!$C$4:$AE$210,MATCH('per month Consensus'!$CE211,'annual Consensus'!$B$4:$B$210,0),MATCH('per month Consensus'!CN$4,'annual Consensus'!$C$3:$AE$3,0)))</f>
        <v>0</v>
      </c>
      <c r="CO211" s="18">
        <f>IF(ISNA(INDEX('annual Consensus'!$C$4:$AE$210,MATCH('per month Consensus'!$CE211,'annual Consensus'!$B$4:$B$210,0),MATCH('per month Consensus'!CO$4,'annual Consensus'!$C$3:$AE$3,0))),"",INDEX('annual Consensus'!$C$4:$AE$210,MATCH('per month Consensus'!$CE211,'annual Consensus'!$B$4:$B$210,0),MATCH('per month Consensus'!CO$4,'annual Consensus'!$C$3:$AE$3,0)))</f>
        <v>0</v>
      </c>
      <c r="CP211" s="18">
        <f>IF(ISNA(INDEX('annual Consensus'!$C$4:$AE$210,MATCH('per month Consensus'!$CE211,'annual Consensus'!$B$4:$B$210,0),MATCH('per month Consensus'!CP$4,'annual Consensus'!$C$3:$AE$3,0))),"",INDEX('annual Consensus'!$C$4:$AE$210,MATCH('per month Consensus'!$CE211,'annual Consensus'!$B$4:$B$210,0),MATCH('per month Consensus'!CP$4,'annual Consensus'!$C$3:$AE$3,0)))</f>
        <v>0</v>
      </c>
      <c r="CQ211" s="18">
        <f>IF(ISNA(INDEX('annual Consensus'!$C$4:$AE$210,MATCH('per month Consensus'!$CE211,'annual Consensus'!$B$4:$B$210,0),MATCH('per month Consensus'!CQ$4,'annual Consensus'!$C$3:$AE$3,0))),"",INDEX('annual Consensus'!$C$4:$AE$210,MATCH('per month Consensus'!$CE211,'annual Consensus'!$B$4:$B$210,0),MATCH('per month Consensus'!CQ$4,'annual Consensus'!$C$3:$AE$3,0)))</f>
        <v>1.1582711281005726</v>
      </c>
      <c r="CR211" s="18">
        <f>IF(ISNA(INDEX('annual Consensus'!$C$4:$AE$210,MATCH('per month Consensus'!$CE211,'annual Consensus'!$B$4:$B$210,0),MATCH('per month Consensus'!CR$4,'annual Consensus'!$C$3:$AE$3,0))),"",INDEX('annual Consensus'!$C$4:$AE$210,MATCH('per month Consensus'!$CE211,'annual Consensus'!$B$4:$B$210,0),MATCH('per month Consensus'!CR$4,'annual Consensus'!$C$3:$AE$3,0)))</f>
        <v>0</v>
      </c>
      <c r="CS211" s="18">
        <f>IF(ISNA(INDEX('annual Consensus'!$C$4:$AE$210,MATCH('per month Consensus'!$CE211,'annual Consensus'!$B$4:$B$210,0),MATCH('per month Consensus'!CS$4,'annual Consensus'!$C$3:$AE$3,0))),"",INDEX('annual Consensus'!$C$4:$AE$210,MATCH('per month Consensus'!$CE211,'annual Consensus'!$B$4:$B$210,0),MATCH('per month Consensus'!CS$4,'annual Consensus'!$C$3:$AE$3,0)))</f>
        <v>0</v>
      </c>
      <c r="CT211" s="18">
        <f>IF(ISNA(INDEX('annual Consensus'!$C$4:$AE$210,MATCH('per month Consensus'!$CE211,'annual Consensus'!$B$4:$B$210,0),MATCH('per month Consensus'!CT$4,'annual Consensus'!$C$3:$AE$3,0))),"",INDEX('annual Consensus'!$C$4:$AE$210,MATCH('per month Consensus'!$CE211,'annual Consensus'!$B$4:$B$210,0),MATCH('per month Consensus'!CT$4,'annual Consensus'!$C$3:$AE$3,0)))</f>
        <v>0</v>
      </c>
      <c r="CU211" s="18">
        <f>IF(ISNA(INDEX('annual Consensus'!$C$4:$AE$210,MATCH('per month Consensus'!$CE211,'annual Consensus'!$B$4:$B$210,0),MATCH('per month Consensus'!CU$4,'annual Consensus'!$C$3:$AE$3,0))),"",INDEX('annual Consensus'!$C$4:$AE$210,MATCH('per month Consensus'!$CE211,'annual Consensus'!$B$4:$B$210,0),MATCH('per month Consensus'!CU$4,'annual Consensus'!$C$3:$AE$3,0)))</f>
        <v>0</v>
      </c>
      <c r="CV211" s="18">
        <f>IF(ISNA(INDEX('annual Consensus'!$C$4:$AE$210,MATCH('per month Consensus'!$CE211,'annual Consensus'!$B$4:$B$210,0),MATCH('per month Consensus'!CV$4,'annual Consensus'!$C$3:$AE$3,0))),"",INDEX('annual Consensus'!$C$4:$AE$210,MATCH('per month Consensus'!$CE211,'annual Consensus'!$B$4:$B$210,0),MATCH('per month Consensus'!CV$4,'annual Consensus'!$C$3:$AE$3,0)))</f>
        <v>0</v>
      </c>
      <c r="CW211" s="18">
        <f>IF(ISNA(INDEX('annual Consensus'!$C$4:$AE$210,MATCH('per month Consensus'!$CE211,'annual Consensus'!$B$4:$B$210,0),MATCH('per month Consensus'!CW$4,'annual Consensus'!$C$3:$AE$3,0))),"",INDEX('annual Consensus'!$C$4:$AE$210,MATCH('per month Consensus'!$CE211,'annual Consensus'!$B$4:$B$210,0),MATCH('per month Consensus'!CW$4,'annual Consensus'!$C$3:$AE$3,0)))</f>
        <v>0</v>
      </c>
      <c r="CX211" s="18">
        <f>IF(ISNA(INDEX('annual Consensus'!$C$4:$AE$210,MATCH('per month Consensus'!$CE211,'annual Consensus'!$B$4:$B$210,0),MATCH('per month Consensus'!CX$4,'annual Consensus'!$C$3:$AE$3,0))),"",INDEX('annual Consensus'!$C$4:$AE$210,MATCH('per month Consensus'!$CE211,'annual Consensus'!$B$4:$B$210,0),MATCH('per month Consensus'!CX$4,'annual Consensus'!$C$3:$AE$3,0)))</f>
        <v>0</v>
      </c>
      <c r="CY211" s="18">
        <f>IF(ISNA(INDEX('annual Consensus'!$C$4:$AE$210,MATCH('per month Consensus'!$CE211,'annual Consensus'!$B$4:$B$210,0),MATCH('per month Consensus'!CY$4,'annual Consensus'!$C$3:$AE$3,0))),"",INDEX('annual Consensus'!$C$4:$AE$210,MATCH('per month Consensus'!$CE211,'annual Consensus'!$B$4:$B$210,0),MATCH('per month Consensus'!CY$4,'annual Consensus'!$C$3:$AE$3,0)))</f>
        <v>0</v>
      </c>
      <c r="CZ211" s="18">
        <f>IF(ISNA(INDEX('annual Consensus'!$C$4:$AE$210,MATCH('per month Consensus'!$CE211,'annual Consensus'!$B$4:$B$210,0),MATCH('per month Consensus'!CZ$4,'annual Consensus'!$C$3:$AE$3,0))),"",INDEX('annual Consensus'!$C$4:$AE$210,MATCH('per month Consensus'!$CE211,'annual Consensus'!$B$4:$B$210,0),MATCH('per month Consensus'!CZ$4,'annual Consensus'!$C$3:$AE$3,0)))</f>
        <v>0</v>
      </c>
      <c r="DA211" s="18">
        <f>IF(ISNA(INDEX('annual Consensus'!$C$4:$AE$210,MATCH('per month Consensus'!$CE211,'annual Consensus'!$B$4:$B$210,0),MATCH('per month Consensus'!DA$4,'annual Consensus'!$C$3:$AE$3,0))),"",INDEX('annual Consensus'!$C$4:$AE$210,MATCH('per month Consensus'!$CE211,'annual Consensus'!$B$4:$B$210,0),MATCH('per month Consensus'!DA$4,'annual Consensus'!$C$3:$AE$3,0)))</f>
        <v>0</v>
      </c>
      <c r="DB211" s="18">
        <f>IF(ISNA(INDEX('annual Consensus'!$C$4:$AE$210,MATCH('per month Consensus'!$CE211,'annual Consensus'!$B$4:$B$210,0),MATCH('per month Consensus'!DB$4,'annual Consensus'!$C$3:$AE$3,0))),"",INDEX('annual Consensus'!$C$4:$AE$210,MATCH('per month Consensus'!$CE211,'annual Consensus'!$B$4:$B$210,0),MATCH('per month Consensus'!DB$4,'annual Consensus'!$C$3:$AE$3,0)))</f>
        <v>0</v>
      </c>
      <c r="DC211" s="18">
        <f>IF(ISNA(INDEX('annual Consensus'!$C$4:$AE$210,MATCH('per month Consensus'!$CE211,'annual Consensus'!$B$4:$B$210,0),MATCH('per month Consensus'!DC$4,'annual Consensus'!$C$3:$AE$3,0))),"",INDEX('annual Consensus'!$C$4:$AE$210,MATCH('per month Consensus'!$CE211,'annual Consensus'!$B$4:$B$210,0),MATCH('per month Consensus'!DC$4,'annual Consensus'!$C$3:$AE$3,0)))</f>
        <v>0</v>
      </c>
      <c r="DD211" s="18">
        <f>IF(ISNA(INDEX('annual Consensus'!$C$4:$AE$210,MATCH('per month Consensus'!$CE211,'annual Consensus'!$B$4:$B$210,0),MATCH('per month Consensus'!DD$4,'annual Consensus'!$C$3:$AE$3,0))),"",INDEX('annual Consensus'!$C$4:$AE$210,MATCH('per month Consensus'!$CE211,'annual Consensus'!$B$4:$B$210,0),MATCH('per month Consensus'!DD$4,'annual Consensus'!$C$3:$AE$3,0)))</f>
        <v>0</v>
      </c>
      <c r="DE211" s="18">
        <f>IF(ISNA(INDEX('annual Consensus'!$C$4:$AE$210,MATCH('per month Consensus'!$CE211,'annual Consensus'!$B$4:$B$210,0),MATCH('per month Consensus'!DE$4,'annual Consensus'!$C$3:$AE$3,0))),"",INDEX('annual Consensus'!$C$4:$AE$210,MATCH('per month Consensus'!$CE211,'annual Consensus'!$B$4:$B$210,0),MATCH('per month Consensus'!DE$4,'annual Consensus'!$C$3:$AE$3,0)))</f>
        <v>0</v>
      </c>
      <c r="DF211" s="18">
        <f>IF(ISNA(INDEX('annual Consensus'!$C$4:$AE$210,MATCH('per month Consensus'!$CE211,'annual Consensus'!$B$4:$B$210,0),MATCH('per month Consensus'!DF$4,'annual Consensus'!$C$3:$AE$3,0))),"",INDEX('annual Consensus'!$C$4:$AE$210,MATCH('per month Consensus'!$CE211,'annual Consensus'!$B$4:$B$210,0),MATCH('per month Consensus'!DF$4,'annual Consensus'!$C$3:$AE$3,0)))</f>
        <v>0</v>
      </c>
      <c r="DG211" s="18">
        <f>IF(ISNA(INDEX('annual Consensus'!$C$4:$AE$210,MATCH('per month Consensus'!$CE211,'annual Consensus'!$B$4:$B$210,0),MATCH('per month Consensus'!DG$4,'annual Consensus'!$C$3:$AE$3,0))),"",INDEX('annual Consensus'!$C$4:$AE$210,MATCH('per month Consensus'!$CE211,'annual Consensus'!$B$4:$B$210,0),MATCH('per month Consensus'!DG$4,'annual Consensus'!$C$3:$AE$3,0)))</f>
        <v>0</v>
      </c>
      <c r="DH211" s="18">
        <f>IF(ISNA(INDEX('annual Consensus'!$C$4:$AE$210,MATCH('per month Consensus'!$CE211,'annual Consensus'!$B$4:$B$210,0),MATCH('per month Consensus'!DH$4,'annual Consensus'!$C$3:$AE$3,0))),"",INDEX('annual Consensus'!$C$4:$AE$210,MATCH('per month Consensus'!$CE211,'annual Consensus'!$B$4:$B$210,0),MATCH('per month Consensus'!DH$4,'annual Consensus'!$C$3:$AE$3,0)))</f>
        <v>0</v>
      </c>
      <c r="DI211" s="18">
        <f>IF(ISNA(INDEX('annual Consensus'!$C$4:$AE$210,MATCH('per month Consensus'!$CE211,'annual Consensus'!$B$4:$B$210,0),MATCH('per month Consensus'!DI$4,'annual Consensus'!$C$3:$AE$3,0))),"",INDEX('annual Consensus'!$C$4:$AE$210,MATCH('per month Consensus'!$CE211,'annual Consensus'!$B$4:$B$210,0),MATCH('per month Consensus'!DI$4,'annual Consensus'!$C$3:$AE$3,0)))</f>
        <v>0</v>
      </c>
      <c r="DJ211" s="18">
        <f>IF(ISNA(INDEX('annual Consensus'!$C$4:$AE$210,MATCH('per month Consensus'!$CE211,'annual Consensus'!$B$4:$B$210,0),MATCH('per month Consensus'!DJ$4,'annual Consensus'!$C$3:$AE$3,0))),"",INDEX('annual Consensus'!$C$4:$AE$210,MATCH('per month Consensus'!$CE211,'annual Consensus'!$B$4:$B$210,0),MATCH('per month Consensus'!DJ$4,'annual Consensus'!$C$3:$AE$3,0)))</f>
        <v>0</v>
      </c>
      <c r="DK211" s="18">
        <f>IF(ISNA(INDEX('annual Consensus'!$C$4:$AE$210,MATCH('per month Consensus'!$CE211,'annual Consensus'!$B$4:$B$210,0),MATCH('per month Consensus'!DK$4,'annual Consensus'!$C$3:$AE$3,0))),"",INDEX('annual Consensus'!$C$4:$AE$210,MATCH('per month Consensus'!$CE211,'annual Consensus'!$B$4:$B$210,0),MATCH('per month Consensus'!DK$4,'annual Consensus'!$C$3:$AE$3,0)))</f>
        <v>0</v>
      </c>
      <c r="DL211" s="18">
        <f>IF(ISNA(INDEX('annual Consensus'!$C$4:$AE$210,MATCH('per month Consensus'!$CE211,'annual Consensus'!$B$4:$B$210,0),MATCH('per month Consensus'!DL$4,'annual Consensus'!$C$3:$AE$3,0))),"",INDEX('annual Consensus'!$C$4:$AE$210,MATCH('per month Consensus'!$CE211,'annual Consensus'!$B$4:$B$210,0),MATCH('per month Consensus'!DL$4,'annual Consensus'!$C$3:$AE$3,0)))</f>
        <v>0</v>
      </c>
      <c r="DM211" s="18">
        <f>IF(ISNA(INDEX('annual Consensus'!$C$4:$AE$210,MATCH('per month Consensus'!$CE211,'annual Consensus'!$B$4:$B$210,0),MATCH('per month Consensus'!DM$4,'annual Consensus'!$C$3:$AE$3,0))),"",INDEX('annual Consensus'!$C$4:$AE$210,MATCH('per month Consensus'!$CE211,'annual Consensus'!$B$4:$B$210,0),MATCH('per month Consensus'!DM$4,'annual Consensus'!$C$3:$AE$3,0)))</f>
        <v>0</v>
      </c>
      <c r="DN211" s="18">
        <f>IF(ISNA(INDEX('annual Consensus'!$C$4:$AE$210,MATCH('per month Consensus'!$CE211,'annual Consensus'!$B$4:$B$210,0),MATCH('per month Consensus'!DN$4,'annual Consensus'!$C$3:$AE$3,0))),"",INDEX('annual Consensus'!$C$4:$AE$210,MATCH('per month Consensus'!$CE211,'annual Consensus'!$B$4:$B$210,0),MATCH('per month Consensus'!DN$4,'annual Consensus'!$C$3:$AE$3,0)))</f>
        <v>0</v>
      </c>
      <c r="DO211" s="18">
        <f>IF(ISNA(INDEX('annual Consensus'!$C$4:$AE$210,MATCH('per month Consensus'!$CE211,'annual Consensus'!$B$4:$B$210,0),MATCH('per month Consensus'!DO$4,'annual Consensus'!$C$3:$AE$3,0))),"",INDEX('annual Consensus'!$C$4:$AE$210,MATCH('per month Consensus'!$CE211,'annual Consensus'!$B$4:$B$210,0),MATCH('per month Consensus'!DO$4,'annual Consensus'!$C$3:$AE$3,0)))</f>
        <v>0</v>
      </c>
      <c r="DR211" s="18">
        <f t="shared" si="104"/>
        <v>0.17350043532522191</v>
      </c>
      <c r="DS211" s="18" t="str">
        <f t="shared" si="105"/>
        <v/>
      </c>
      <c r="DT211" s="18" t="str">
        <f t="shared" si="106"/>
        <v/>
      </c>
      <c r="DU211" s="18" t="str">
        <f t="shared" si="107"/>
        <v/>
      </c>
      <c r="DV211" s="18">
        <f t="shared" si="108"/>
        <v>1.1582711281005726</v>
      </c>
      <c r="DW211" s="18" t="str">
        <f t="shared" si="109"/>
        <v/>
      </c>
      <c r="DX211" s="18" t="str">
        <f t="shared" si="110"/>
        <v/>
      </c>
      <c r="DY211" s="18" t="str">
        <f t="shared" si="111"/>
        <v/>
      </c>
      <c r="DZ211" s="18" t="str">
        <f t="shared" si="112"/>
        <v/>
      </c>
      <c r="EA211" s="18" t="str">
        <f t="shared" si="113"/>
        <v/>
      </c>
      <c r="EB211" s="18" t="str">
        <f t="shared" si="114"/>
        <v/>
      </c>
      <c r="EC211" s="18" t="str">
        <f t="shared" si="115"/>
        <v/>
      </c>
      <c r="ED211" s="18" t="str">
        <f t="shared" si="116"/>
        <v/>
      </c>
      <c r="EE211" s="18" t="str">
        <f t="shared" si="117"/>
        <v/>
      </c>
      <c r="EF211" s="18" t="str">
        <f t="shared" si="118"/>
        <v/>
      </c>
      <c r="EG211" s="18" t="str">
        <f t="shared" si="119"/>
        <v/>
      </c>
      <c r="EH211" s="18" t="str">
        <f t="shared" si="120"/>
        <v/>
      </c>
      <c r="EI211" s="18" t="str">
        <f t="shared" si="121"/>
        <v/>
      </c>
      <c r="EJ211" s="18" t="str">
        <f t="shared" si="122"/>
        <v/>
      </c>
      <c r="EK211" s="18" t="str">
        <f t="shared" si="123"/>
        <v/>
      </c>
      <c r="EL211" s="18" t="str">
        <f t="shared" si="124"/>
        <v/>
      </c>
      <c r="EM211" s="18" t="str">
        <f t="shared" si="125"/>
        <v/>
      </c>
      <c r="EN211" s="18" t="str">
        <f t="shared" si="126"/>
        <v/>
      </c>
      <c r="EO211" s="18" t="str">
        <f t="shared" si="127"/>
        <v/>
      </c>
      <c r="EP211" s="18" t="str">
        <f t="shared" si="128"/>
        <v/>
      </c>
      <c r="EQ211" s="18" t="str">
        <f t="shared" si="129"/>
        <v/>
      </c>
      <c r="ER211" s="18" t="str">
        <f t="shared" si="130"/>
        <v/>
      </c>
      <c r="ES211" s="18" t="str">
        <f t="shared" si="131"/>
        <v/>
      </c>
      <c r="ET211" s="18" t="str">
        <f t="shared" si="132"/>
        <v/>
      </c>
      <c r="EV211" s="87">
        <v>42248</v>
      </c>
      <c r="EW211" s="60" t="str">
        <f>IF(ISNA(VLOOKUP('per month Consensus'!$EV211,'5y averages Consensus'!$AG$9:$AK$36,'per month Consensus'!EW$2,FALSE)),"",VLOOKUP('per month Consensus'!$EV211,'5y averages Consensus'!$AG$9:$AK$36,'per month Consensus'!EW$2,FALSE))</f>
        <v/>
      </c>
      <c r="EX211" s="61" t="str">
        <f>IF(ISNA(VLOOKUP('per month Consensus'!$EV211,'5y averages Consensus'!$AG$9:$AK$36,'per month Consensus'!EX$2,FALSE)),"",VLOOKUP('per month Consensus'!$EV211,'5y averages Consensus'!$AG$9:$AK$36,'per month Consensus'!EX$2,FALSE))</f>
        <v/>
      </c>
      <c r="EY211" s="61" t="str">
        <f>IF(ISNA(VLOOKUP('per month Consensus'!$EV211,'5y averages Consensus'!$AG$9:$AK$36,'per month Consensus'!EY$2,FALSE)),"",VLOOKUP('per month Consensus'!$EV211,'5y averages Consensus'!$AG$9:$AK$36,'per month Consensus'!EY$2,FALSE))</f>
        <v/>
      </c>
      <c r="EZ211" s="62" t="str">
        <f>IF(ISNA(VLOOKUP('per month Consensus'!$EV211,'5y averages Consensus'!$AG$9:$AK$36,'per month Consensus'!EZ$2,FALSE)),"",VLOOKUP('per month Consensus'!$EV211,'5y averages Consensus'!$AG$9:$AK$36,'per month Consensus'!EZ$2,FALSE))</f>
        <v/>
      </c>
      <c r="FB211" s="53" t="str">
        <f t="shared" si="133"/>
        <v/>
      </c>
      <c r="FC211" s="53" t="str">
        <f t="shared" si="134"/>
        <v/>
      </c>
      <c r="FD211" s="53" t="str">
        <f t="shared" si="135"/>
        <v/>
      </c>
      <c r="FE211" s="53" t="str">
        <f t="shared" si="136"/>
        <v/>
      </c>
    </row>
    <row r="212" spans="2:161" x14ac:dyDescent="0.25">
      <c r="B212" s="22">
        <v>41214</v>
      </c>
      <c r="C212" s="18">
        <f>VLOOKUP($B212,'Data Consensus annual'!$BH$9:$BN$215,'per month Consensus'!C$1,FALSE)</f>
        <v>2.46849310687502</v>
      </c>
      <c r="D212" s="18">
        <f>VLOOKUP($B212,'Data Consensus annual'!$BH$9:$BN$215,'per month Consensus'!D$1,FALSE)</f>
        <v>1.90766029878415</v>
      </c>
      <c r="E212" s="18" t="str">
        <f>VLOOKUP($B212,'Data Consensus annual'!$BH$9:$BN$215,'per month Consensus'!E$1)</f>
        <v/>
      </c>
      <c r="F212" s="18" t="str">
        <f>VLOOKUP($B212,'Data Consensus annual'!$BH$9:$BN$215,'per month Consensus'!F$1)</f>
        <v/>
      </c>
      <c r="G212" s="18" t="str">
        <f>VLOOKUP($B212,'Data Consensus annual'!$BH$9:$BN$215,'per month Consensus'!G$1)</f>
        <v/>
      </c>
      <c r="H212" s="18" t="str">
        <f>VLOOKUP($B212,'Data Consensus annual'!$BH$9:$BN$215,'per month Consensus'!H$1)</f>
        <v/>
      </c>
      <c r="I212" s="5"/>
      <c r="J212" s="27"/>
      <c r="K212" s="5"/>
      <c r="L212" s="5"/>
      <c r="M212" s="5"/>
      <c r="N212" s="5"/>
      <c r="O212" s="5"/>
      <c r="P212" s="5"/>
    </row>
    <row r="213" spans="2:161" x14ac:dyDescent="0.25">
      <c r="B213" s="22">
        <v>41579</v>
      </c>
      <c r="C213" s="18">
        <f>VLOOKUP($B213,'Data Consensus annual'!$BH$9:$BN$215,'per month Consensus'!C$1,FALSE)</f>
        <v>1.4175536249983376</v>
      </c>
      <c r="D213" s="18">
        <f>VLOOKUP($B213,'Data Consensus annual'!$BH$9:$BN$215,'per month Consensus'!D$1,FALSE)</f>
        <v>1.2831404983456618</v>
      </c>
      <c r="E213" s="18" t="str">
        <f>VLOOKUP($B213,'Data Consensus annual'!$BH$9:$BN$215,'per month Consensus'!E$1)</f>
        <v/>
      </c>
      <c r="F213" s="18" t="str">
        <f>VLOOKUP($B213,'Data Consensus annual'!$BH$9:$BN$215,'per month Consensus'!F$1)</f>
        <v/>
      </c>
      <c r="G213" s="18" t="str">
        <f>VLOOKUP($B213,'Data Consensus annual'!$BH$9:$BN$215,'per month Consensus'!G$1)</f>
        <v/>
      </c>
      <c r="H213" s="18" t="str">
        <f>VLOOKUP($B213,'Data Consensus annual'!$BH$9:$BN$215,'per month Consensus'!H$1)</f>
        <v/>
      </c>
      <c r="I213" s="5"/>
      <c r="J213" s="27"/>
      <c r="K213" s="5"/>
      <c r="L213" s="5"/>
      <c r="M213" s="5"/>
      <c r="N213" s="5"/>
      <c r="O213" s="5"/>
      <c r="P213" s="30"/>
    </row>
    <row r="214" spans="2:161" x14ac:dyDescent="0.25">
      <c r="B214" s="22">
        <v>41944</v>
      </c>
      <c r="C214" s="18">
        <f>VLOOKUP($B214,'Data Consensus annual'!$BH$9:$BN$215,'per month Consensus'!C$1,FALSE)</f>
        <v>0.50706646077942641</v>
      </c>
      <c r="D214" s="18">
        <f>VLOOKUP($B214,'Data Consensus annual'!$BH$9:$BN$215,'per month Consensus'!D$1,FALSE)</f>
        <v>0.93278685345150369</v>
      </c>
      <c r="E214" s="18" t="str">
        <f>VLOOKUP($B214,'Data Consensus annual'!$BH$9:$BN$215,'per month Consensus'!E$1)</f>
        <v/>
      </c>
      <c r="F214" s="18" t="str">
        <f>VLOOKUP($B214,'Data Consensus annual'!$BH$9:$BN$215,'per month Consensus'!F$1)</f>
        <v/>
      </c>
      <c r="G214" s="18" t="str">
        <f>VLOOKUP($B214,'Data Consensus annual'!$BH$9:$BN$215,'per month Consensus'!G$1)</f>
        <v/>
      </c>
      <c r="H214" s="18" t="str">
        <f>VLOOKUP($B214,'Data Consensus annual'!$BH$9:$BN$215,'per month Consensus'!H$1)</f>
        <v/>
      </c>
      <c r="I214" s="5"/>
      <c r="J214" s="27"/>
      <c r="K214" s="5"/>
      <c r="L214" s="5"/>
      <c r="M214" s="5"/>
      <c r="N214" s="5"/>
      <c r="O214" s="5"/>
      <c r="P214" s="28"/>
    </row>
    <row r="215" spans="2:161" x14ac:dyDescent="0.25">
      <c r="B215" s="22"/>
      <c r="C215" s="18"/>
      <c r="D215" s="18"/>
      <c r="E215" s="18"/>
      <c r="F215" s="18"/>
      <c r="G215" s="18"/>
      <c r="H215" s="18"/>
      <c r="I215" s="5"/>
      <c r="J215" s="27"/>
      <c r="K215" s="5"/>
      <c r="L215" s="5"/>
      <c r="M215" s="5"/>
      <c r="N215" s="5"/>
      <c r="O215" s="5"/>
      <c r="P215" s="5"/>
    </row>
    <row r="216" spans="2:161" x14ac:dyDescent="0.25">
      <c r="C216" s="5"/>
      <c r="D216" s="5"/>
      <c r="E216" s="5"/>
      <c r="F216" s="137" t="s">
        <v>328</v>
      </c>
      <c r="G216" s="137"/>
      <c r="H216" s="137"/>
      <c r="I216" s="137"/>
      <c r="J216" s="137"/>
      <c r="K216" s="137"/>
      <c r="L216" s="5"/>
      <c r="M216" s="5"/>
      <c r="N216" s="5"/>
      <c r="O216" s="5"/>
      <c r="P216" s="5"/>
    </row>
    <row r="217" spans="2:161" x14ac:dyDescent="0.25">
      <c r="C217" s="31" t="s">
        <v>309</v>
      </c>
      <c r="D217" s="31">
        <v>1</v>
      </c>
      <c r="E217" s="20"/>
      <c r="F217" s="31">
        <v>3</v>
      </c>
      <c r="G217" s="31">
        <v>6</v>
      </c>
      <c r="H217" s="31">
        <v>9</v>
      </c>
      <c r="I217" s="31">
        <v>12</v>
      </c>
      <c r="J217" s="31">
        <v>15</v>
      </c>
      <c r="K217" s="31">
        <v>18</v>
      </c>
      <c r="L217" s="5"/>
      <c r="M217" s="5"/>
      <c r="N217" s="5"/>
      <c r="O217" s="5"/>
      <c r="P217" s="5"/>
    </row>
    <row r="218" spans="2:161" x14ac:dyDescent="0.25">
      <c r="B218" s="22">
        <v>36130</v>
      </c>
      <c r="C218" s="18">
        <f>VLOOKUP($B218,'Data Consensus annual'!$BH$9:$BN$215,'per month Consensus'!C$1,FALSE)</f>
        <v>1.2</v>
      </c>
      <c r="D218" s="18">
        <f>VLOOKUP($B218,'Data Consensus annual'!$BH$9:$BN$215,'per month Consensus'!D$1,FALSE)</f>
        <v>1.3</v>
      </c>
      <c r="E218" s="20"/>
      <c r="F218" s="31"/>
      <c r="G218" s="31"/>
      <c r="H218" s="31"/>
      <c r="I218" s="31"/>
      <c r="J218" s="31"/>
      <c r="K218" s="31"/>
      <c r="L218" s="5"/>
      <c r="M218" s="5"/>
      <c r="N218" s="5"/>
      <c r="O218" s="5"/>
      <c r="P218" s="5"/>
    </row>
    <row r="219" spans="2:161" x14ac:dyDescent="0.25">
      <c r="B219" s="22">
        <v>36495</v>
      </c>
      <c r="C219" s="18">
        <f>VLOOKUP($B219,'Data Consensus annual'!$BH$9:$BN$215,'per month Consensus'!C$1,FALSE)</f>
        <v>1.1000000000000001</v>
      </c>
      <c r="D219" s="18">
        <f>VLOOKUP($B219,'Data Consensus annual'!$BH$9:$BN$215,'per month Consensus'!D$1,FALSE)</f>
        <v>1.5</v>
      </c>
      <c r="E219" s="18" t="str">
        <f>VLOOKUP($B219,'Data Consensus annual'!$BH$9:$BN$215,'per month Consensus'!E$1)</f>
        <v/>
      </c>
      <c r="F219" s="18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 spans="2:161" x14ac:dyDescent="0.25">
      <c r="B220" s="22">
        <v>36861</v>
      </c>
      <c r="C220" s="18">
        <f>VLOOKUP($B220,'Data Consensus annual'!$BH$9:$BN$215,'per month Consensus'!C$1,FALSE)</f>
        <v>2.2000000000000002</v>
      </c>
      <c r="D220" s="18">
        <f>VLOOKUP($B220,'Data Consensus annual'!$BH$9:$BN$215,'per month Consensus'!D$1,FALSE)</f>
        <v>2</v>
      </c>
      <c r="E220" s="18" t="str">
        <f>VLOOKUP($B220,'Data Consensus annual'!$BH$9:$BN$215,'per month Consensus'!E$1)</f>
        <v/>
      </c>
      <c r="F220" s="18"/>
      <c r="G220" s="5"/>
      <c r="H220" s="5"/>
      <c r="I220" s="5"/>
      <c r="J220" s="5"/>
      <c r="K220" s="5"/>
      <c r="L220" s="5"/>
      <c r="M220" s="5"/>
      <c r="N220" s="5"/>
      <c r="O220" s="5"/>
      <c r="P220" s="18"/>
    </row>
    <row r="221" spans="2:161" x14ac:dyDescent="0.25">
      <c r="B221" s="22">
        <v>37226</v>
      </c>
      <c r="C221" s="18">
        <f>VLOOKUP($B221,'Data Consensus annual'!$BH$9:$BN$215,'per month Consensus'!C$1,FALSE)</f>
        <v>2.6</v>
      </c>
      <c r="D221" s="18">
        <f>VLOOKUP($B221,'Data Consensus annual'!$BH$9:$BN$215,'per month Consensus'!D$1,FALSE)</f>
        <v>1.6</v>
      </c>
      <c r="E221" s="18" t="str">
        <f>VLOOKUP($B221,'Data Consensus annual'!$BH$9:$BN$215,'per month Consensus'!E$1)</f>
        <v/>
      </c>
      <c r="F221" s="18"/>
      <c r="G221" s="5"/>
      <c r="H221" s="5"/>
      <c r="I221" s="5"/>
      <c r="J221" s="5"/>
      <c r="K221" s="18"/>
      <c r="L221" s="5"/>
      <c r="M221" s="5"/>
      <c r="N221" s="5"/>
      <c r="O221" s="5"/>
      <c r="P221" s="18"/>
    </row>
    <row r="222" spans="2:161" x14ac:dyDescent="0.25">
      <c r="B222" s="22">
        <v>37591</v>
      </c>
      <c r="C222" s="18">
        <f>VLOOKUP($B222,'Data Consensus annual'!$BH$9:$BN$215,'per month Consensus'!C$1,FALSE)</f>
        <v>2.2201470642470991</v>
      </c>
      <c r="D222" s="18">
        <f>VLOOKUP($B222,'Data Consensus annual'!$BH$9:$BN$215,'per month Consensus'!D$1,FALSE)</f>
        <v>1.7648202935057</v>
      </c>
      <c r="E222" s="18" t="str">
        <f>VLOOKUP($B222,'Data Consensus annual'!$BH$9:$BN$215,'per month Consensus'!E$1)</f>
        <v/>
      </c>
      <c r="F222" s="18">
        <f>VLOOKUP($B222,'quarters Consensus'!$FV$9:$GC$60,'per month Consensus'!J$1,FALSE)</f>
        <v>1.9</v>
      </c>
      <c r="G222" s="18">
        <f>VLOOKUP($B222,'quarters Consensus'!$FV$9:$GC$60,'per month Consensus'!K$1,FALSE)</f>
        <v>1.7</v>
      </c>
      <c r="H222" s="18">
        <f>VLOOKUP($B222,'quarters Consensus'!$FV$9:$GC$60,'per month Consensus'!L$1,FALSE)</f>
        <v>1.7</v>
      </c>
      <c r="I222" s="18">
        <f>VLOOKUP($B222,'quarters Consensus'!$FV$9:$GC$60,'per month Consensus'!M$1,FALSE)</f>
        <v>1.7</v>
      </c>
      <c r="J222" s="18">
        <f>VLOOKUP($B222,'quarters Consensus'!$FV$9:$GC$60,'per month Consensus'!N$1,FALSE)</f>
        <v>1.7</v>
      </c>
      <c r="K222" s="18">
        <f>VLOOKUP($B222,'quarters Consensus'!$FV$9:$GC$60,'per month Consensus'!O$1,FALSE)</f>
        <v>1.8</v>
      </c>
      <c r="L222" s="5"/>
      <c r="M222" s="5"/>
      <c r="N222" s="5"/>
      <c r="O222" s="5"/>
      <c r="P222" s="18"/>
    </row>
    <row r="223" spans="2:161" x14ac:dyDescent="0.25">
      <c r="B223" s="22">
        <v>37956</v>
      </c>
      <c r="C223" s="18">
        <f>VLOOKUP($B223,'Data Consensus annual'!$BH$9:$BN$215,'per month Consensus'!C$1,FALSE)</f>
        <v>2.0820880903266699</v>
      </c>
      <c r="D223" s="18">
        <f>VLOOKUP($B223,'Data Consensus annual'!$BH$9:$BN$215,'per month Consensus'!D$1,FALSE)</f>
        <v>1.736921609126717</v>
      </c>
      <c r="E223" s="18" t="str">
        <f>VLOOKUP($B223,'Data Consensus annual'!$BH$9:$BN$215,'per month Consensus'!E$1)</f>
        <v/>
      </c>
      <c r="F223" s="18">
        <f>VLOOKUP($B223,'quarters Consensus'!$FV$9:$GC$60,'per month Consensus'!J$1,FALSE)</f>
        <v>1.8</v>
      </c>
      <c r="G223" s="18">
        <f>VLOOKUP($B223,'quarters Consensus'!$FV$9:$GC$60,'per month Consensus'!K$1,FALSE)</f>
        <v>1.8</v>
      </c>
      <c r="H223" s="18">
        <f>VLOOKUP($B223,'quarters Consensus'!$FV$9:$GC$60,'per month Consensus'!L$1,FALSE)</f>
        <v>1.7</v>
      </c>
      <c r="I223" s="18">
        <f>VLOOKUP($B223,'quarters Consensus'!$FV$9:$GC$60,'per month Consensus'!M$1,FALSE)</f>
        <v>1.7</v>
      </c>
      <c r="J223" s="18">
        <f>VLOOKUP($B223,'quarters Consensus'!$FV$9:$GC$60,'per month Consensus'!N$1,FALSE)</f>
        <v>1.6</v>
      </c>
      <c r="K223" s="18">
        <f>VLOOKUP($B223,'quarters Consensus'!$FV$9:$GC$60,'per month Consensus'!O$1,FALSE)</f>
        <v>1.7</v>
      </c>
      <c r="L223" s="5"/>
      <c r="M223" s="5"/>
      <c r="N223" s="5"/>
      <c r="O223" s="5"/>
      <c r="P223" s="18"/>
    </row>
    <row r="224" spans="2:161" x14ac:dyDescent="0.25">
      <c r="B224" s="22">
        <v>38322</v>
      </c>
      <c r="C224" s="18">
        <f>VLOOKUP($B224,'Data Consensus annual'!$BH$9:$BN$215,'per month Consensus'!C$1,FALSE)</f>
        <v>2.1300333977418959</v>
      </c>
      <c r="D224" s="18">
        <f>VLOOKUP($B224,'Data Consensus annual'!$BH$9:$BN$215,'per month Consensus'!D$1,FALSE)</f>
        <v>1.8361493832975719</v>
      </c>
      <c r="E224" s="18" t="str">
        <f>VLOOKUP($B224,'Data Consensus annual'!$BH$9:$BN$215,'per month Consensus'!E$1)</f>
        <v/>
      </c>
      <c r="F224" s="18">
        <f>VLOOKUP($B224,'quarters Consensus'!$FV$9:$GC$60,'per month Consensus'!J$1,FALSE)</f>
        <v>2.1</v>
      </c>
      <c r="G224" s="18">
        <f>VLOOKUP($B224,'quarters Consensus'!$FV$9:$GC$60,'per month Consensus'!K$1,FALSE)</f>
        <v>1.8</v>
      </c>
      <c r="H224" s="18">
        <f>VLOOKUP($B224,'quarters Consensus'!$FV$9:$GC$60,'per month Consensus'!L$1,FALSE)</f>
        <v>1.7</v>
      </c>
      <c r="I224" s="18">
        <f>VLOOKUP($B224,'quarters Consensus'!$FV$9:$GC$60,'per month Consensus'!M$1,FALSE)</f>
        <v>1.6</v>
      </c>
      <c r="J224" s="18">
        <f>VLOOKUP($B224,'quarters Consensus'!$FV$9:$GC$60,'per month Consensus'!N$1,FALSE)</f>
        <v>1.6</v>
      </c>
      <c r="K224" s="18">
        <f>VLOOKUP($B224,'quarters Consensus'!$FV$9:$GC$60,'per month Consensus'!O$1,FALSE)</f>
        <v>1.6</v>
      </c>
      <c r="L224" s="5"/>
      <c r="M224" s="5"/>
      <c r="N224" s="5"/>
      <c r="O224" s="5"/>
      <c r="P224" s="18"/>
    </row>
    <row r="225" spans="2:16" x14ac:dyDescent="0.25">
      <c r="B225" s="22">
        <v>38687</v>
      </c>
      <c r="C225" s="18">
        <f>VLOOKUP($B225,'Data Consensus annual'!$BH$9:$BN$215,'per month Consensus'!C$1,FALSE)</f>
        <v>2.197555953426964</v>
      </c>
      <c r="D225" s="18">
        <f>VLOOKUP($B225,'Data Consensus annual'!$BH$9:$BN$215,'per month Consensus'!D$1,FALSE)</f>
        <v>1.9914674174547051</v>
      </c>
      <c r="E225" s="18" t="str">
        <f>VLOOKUP($B225,'Data Consensus annual'!$BH$9:$BN$215,'per month Consensus'!E$1)</f>
        <v/>
      </c>
      <c r="F225" s="18">
        <f>VLOOKUP($B225,'quarters Consensus'!$FV$9:$GC$60,'per month Consensus'!J$1,FALSE)</f>
        <v>2.4</v>
      </c>
      <c r="G225" s="18">
        <f>VLOOKUP($B225,'quarters Consensus'!$FV$9:$GC$60,'per month Consensus'!K$1,FALSE)</f>
        <v>2.1</v>
      </c>
      <c r="H225" s="18">
        <f>VLOOKUP($B225,'quarters Consensus'!$FV$9:$GC$60,'per month Consensus'!L$1,FALSE)</f>
        <v>1.8</v>
      </c>
      <c r="I225" s="18">
        <f>VLOOKUP($B225,'quarters Consensus'!$FV$9:$GC$60,'per month Consensus'!M$1,FALSE)</f>
        <v>1.7</v>
      </c>
      <c r="J225" s="18">
        <f>VLOOKUP($B225,'quarters Consensus'!$FV$9:$GC$60,'per month Consensus'!N$1,FALSE)</f>
        <v>2</v>
      </c>
      <c r="K225" s="18">
        <f>VLOOKUP($B225,'quarters Consensus'!$FV$9:$GC$60,'per month Consensus'!O$1,FALSE)</f>
        <v>1.9</v>
      </c>
      <c r="L225" s="5"/>
      <c r="M225" s="5"/>
      <c r="N225" s="5"/>
      <c r="O225" s="5"/>
      <c r="P225" s="18"/>
    </row>
    <row r="226" spans="2:16" x14ac:dyDescent="0.25">
      <c r="B226" s="22">
        <v>39052</v>
      </c>
      <c r="C226" s="18">
        <f>VLOOKUP($B226,'Data Consensus annual'!$BH$9:$BN$215,'per month Consensus'!C$1,FALSE)</f>
        <v>2.1845717876170729</v>
      </c>
      <c r="D226" s="18">
        <f>VLOOKUP($B226,'Data Consensus annual'!$BH$9:$BN$215,'per month Consensus'!D$1,FALSE)</f>
        <v>2.0731815727601588</v>
      </c>
      <c r="E226" s="18" t="str">
        <f>VLOOKUP($B226,'Data Consensus annual'!$BH$9:$BN$215,'per month Consensus'!E$1)</f>
        <v/>
      </c>
      <c r="F226" s="18">
        <f>VLOOKUP($B226,'quarters Consensus'!$FV$9:$GC$60,'per month Consensus'!J$1,FALSE)</f>
        <v>2.2000000000000002</v>
      </c>
      <c r="G226" s="18">
        <f>VLOOKUP($B226,'quarters Consensus'!$FV$9:$GC$60,'per month Consensus'!K$1,FALSE)</f>
        <v>1.9</v>
      </c>
      <c r="H226" s="18">
        <f>VLOOKUP($B226,'quarters Consensus'!$FV$9:$GC$60,'per month Consensus'!L$1,FALSE)</f>
        <v>1.9</v>
      </c>
      <c r="I226" s="18">
        <f>VLOOKUP($B226,'quarters Consensus'!$FV$9:$GC$60,'per month Consensus'!M$1,FALSE)</f>
        <v>2.2000000000000002</v>
      </c>
      <c r="J226" s="18">
        <f>VLOOKUP($B226,'quarters Consensus'!$FV$9:$GC$60,'per month Consensus'!N$1,FALSE)</f>
        <v>1.8</v>
      </c>
      <c r="K226" s="18">
        <f>VLOOKUP($B226,'quarters Consensus'!$FV$9:$GC$60,'per month Consensus'!O$1,FALSE)</f>
        <v>1.9</v>
      </c>
      <c r="L226" s="5"/>
      <c r="M226" s="5"/>
      <c r="N226" s="5"/>
      <c r="O226" s="5"/>
      <c r="P226" s="18"/>
    </row>
    <row r="227" spans="2:16" x14ac:dyDescent="0.25">
      <c r="B227" s="22">
        <v>39417</v>
      </c>
      <c r="C227" s="18">
        <f>VLOOKUP($B227,'Data Consensus annual'!$BH$9:$BN$215,'per month Consensus'!C$1,FALSE)</f>
        <v>2.097391425449648</v>
      </c>
      <c r="D227" s="18">
        <f>VLOOKUP($B227,'Data Consensus annual'!$BH$9:$BN$215,'per month Consensus'!D$1,FALSE)</f>
        <v>2.2688046726517199</v>
      </c>
      <c r="E227" s="18" t="str">
        <f>VLOOKUP($B227,'Data Consensus annual'!$BH$9:$BN$215,'per month Consensus'!E$1)</f>
        <v/>
      </c>
      <c r="F227" s="18">
        <f>VLOOKUP($B227,'quarters Consensus'!$FV$9:$GC$60,'per month Consensus'!J$1,FALSE)</f>
        <v>2.8</v>
      </c>
      <c r="G227" s="18">
        <f>VLOOKUP($B227,'quarters Consensus'!$FV$9:$GC$60,'per month Consensus'!K$1,FALSE)</f>
        <v>2.4</v>
      </c>
      <c r="H227" s="18">
        <f>VLOOKUP($B227,'quarters Consensus'!$FV$9:$GC$60,'per month Consensus'!L$1,FALSE)</f>
        <v>2.4</v>
      </c>
      <c r="I227" s="18">
        <f>VLOOKUP($B227,'quarters Consensus'!$FV$9:$GC$60,'per month Consensus'!M$1,FALSE)</f>
        <v>1.8</v>
      </c>
      <c r="J227" s="18">
        <f>VLOOKUP($B227,'quarters Consensus'!$FV$9:$GC$60,'per month Consensus'!N$1,FALSE)</f>
        <v>1.8</v>
      </c>
      <c r="K227" s="18">
        <f>VLOOKUP($B227,'quarters Consensus'!$FV$9:$GC$60,'per month Consensus'!O$1,FALSE)</f>
        <v>1.8</v>
      </c>
      <c r="L227" s="5"/>
      <c r="M227" s="5"/>
      <c r="N227" s="5"/>
      <c r="O227" s="5"/>
      <c r="P227" s="18"/>
    </row>
    <row r="228" spans="2:16" x14ac:dyDescent="0.25">
      <c r="B228" s="22">
        <v>39783</v>
      </c>
      <c r="C228" s="18">
        <f>VLOOKUP($B228,'Data Consensus annual'!$BH$9:$BN$215,'per month Consensus'!C$1,FALSE)</f>
        <v>3.315377432259762</v>
      </c>
      <c r="D228" s="18">
        <f>VLOOKUP($B228,'Data Consensus annual'!$BH$9:$BN$215,'per month Consensus'!D$1,FALSE)</f>
        <v>1.358213240094083</v>
      </c>
      <c r="E228" s="18" t="str">
        <f>VLOOKUP($B228,'Data Consensus annual'!$BH$9:$BN$215,'per month Consensus'!E$1)</f>
        <v/>
      </c>
      <c r="F228" s="18">
        <f>VLOOKUP($B228,'quarters Consensus'!$FV$9:$GC$60,'per month Consensus'!J$1,FALSE)</f>
        <v>1.7</v>
      </c>
      <c r="G228" s="18">
        <f>VLOOKUP($B228,'quarters Consensus'!$FV$9:$GC$60,'per month Consensus'!K$1,FALSE)</f>
        <v>1.1000000000000001</v>
      </c>
      <c r="H228" s="18">
        <f>VLOOKUP($B228,'quarters Consensus'!$FV$9:$GC$60,'per month Consensus'!L$1,FALSE)</f>
        <v>0.8</v>
      </c>
      <c r="I228" s="18">
        <f>VLOOKUP($B228,'quarters Consensus'!$FV$9:$GC$60,'per month Consensus'!M$1,FALSE)</f>
        <v>1.5</v>
      </c>
      <c r="J228" s="18">
        <f>VLOOKUP($B228,'quarters Consensus'!$FV$9:$GC$60,'per month Consensus'!N$1,FALSE)</f>
        <v>1.8</v>
      </c>
      <c r="K228" s="18">
        <f>VLOOKUP($B228,'quarters Consensus'!$FV$9:$GC$60,'per month Consensus'!O$1,FALSE)</f>
        <v>1.8</v>
      </c>
      <c r="L228" s="5"/>
      <c r="M228" s="5"/>
      <c r="N228" s="5"/>
      <c r="O228" s="5"/>
      <c r="P228" s="18"/>
    </row>
    <row r="229" spans="2:16" x14ac:dyDescent="0.25">
      <c r="B229" s="22">
        <v>40148</v>
      </c>
      <c r="C229" s="18">
        <f>VLOOKUP($B229,'Data Consensus annual'!$BH$9:$BN$215,'per month Consensus'!C$1,FALSE)</f>
        <v>0.2898903931095877</v>
      </c>
      <c r="D229" s="18">
        <f>VLOOKUP($B229,'Data Consensus annual'!$BH$9:$BN$215,'per month Consensus'!D$1,FALSE)</f>
        <v>1.2094201571432539</v>
      </c>
      <c r="E229" s="18" t="str">
        <f>VLOOKUP($B229,'Data Consensus annual'!$BH$9:$BN$215,'per month Consensus'!E$1)</f>
        <v/>
      </c>
      <c r="F229" s="18">
        <f>VLOOKUP($B229,'quarters Consensus'!$FV$9:$GC$60,'per month Consensus'!J$1,FALSE)</f>
        <v>1.1000000000000001</v>
      </c>
      <c r="G229" s="18">
        <f>VLOOKUP($B229,'quarters Consensus'!$FV$9:$GC$60,'per month Consensus'!K$1,FALSE)</f>
        <v>1.1000000000000001</v>
      </c>
      <c r="H229" s="18">
        <f>VLOOKUP($B229,'quarters Consensus'!$FV$9:$GC$60,'per month Consensus'!L$1,FALSE)</f>
        <v>1.3</v>
      </c>
      <c r="I229" s="18">
        <f>VLOOKUP($B229,'quarters Consensus'!$FV$9:$GC$60,'per month Consensus'!M$1,FALSE)</f>
        <v>1.3</v>
      </c>
      <c r="J229" s="18">
        <f>VLOOKUP($B229,'quarters Consensus'!$FV$9:$GC$60,'per month Consensus'!N$1,FALSE)</f>
        <v>1.3</v>
      </c>
      <c r="K229" s="18">
        <f>VLOOKUP($B229,'quarters Consensus'!$FV$9:$GC$60,'per month Consensus'!O$1,FALSE)</f>
        <v>1.3</v>
      </c>
      <c r="L229" s="5"/>
      <c r="M229" s="5"/>
      <c r="N229" s="5"/>
      <c r="O229" s="5"/>
      <c r="P229" s="18"/>
    </row>
    <row r="230" spans="2:16" x14ac:dyDescent="0.25">
      <c r="B230" s="22">
        <v>40513</v>
      </c>
      <c r="C230" s="18">
        <f>VLOOKUP($B230,'Data Consensus annual'!$BH$9:$BN$215,'per month Consensus'!C$1,FALSE)</f>
        <v>1.5515599778826319</v>
      </c>
      <c r="D230" s="18">
        <f>VLOOKUP($B230,'Data Consensus annual'!$BH$9:$BN$215,'per month Consensus'!D$1,FALSE)</f>
        <v>1.6296665354568192</v>
      </c>
      <c r="E230" s="18" t="str">
        <f>VLOOKUP($B230,'Data Consensus annual'!$BH$9:$BN$215,'per month Consensus'!E$1)</f>
        <v/>
      </c>
      <c r="F230" s="18">
        <f>VLOOKUP($B230,'quarters Consensus'!$FV$9:$GC$60,'per month Consensus'!J$1,FALSE)</f>
        <v>1.8</v>
      </c>
      <c r="G230" s="18">
        <f>VLOOKUP($B230,'quarters Consensus'!$FV$9:$GC$60,'per month Consensus'!K$1,FALSE)</f>
        <v>1.6</v>
      </c>
      <c r="H230" s="18">
        <f>VLOOKUP($B230,'quarters Consensus'!$FV$9:$GC$60,'per month Consensus'!L$1,FALSE)</f>
        <v>1.7</v>
      </c>
      <c r="I230" s="18">
        <f>VLOOKUP($B230,'quarters Consensus'!$FV$9:$GC$60,'per month Consensus'!M$1,FALSE)</f>
        <v>1.5</v>
      </c>
      <c r="J230" s="18">
        <f>VLOOKUP($B230,'quarters Consensus'!$FV$9:$GC$60,'per month Consensus'!N$1,FALSE)</f>
        <v>1.6</v>
      </c>
      <c r="K230" s="18">
        <f>VLOOKUP($B230,'quarters Consensus'!$FV$9:$GC$60,'per month Consensus'!O$1,FALSE)</f>
        <v>1.6</v>
      </c>
      <c r="L230" s="5"/>
      <c r="M230" s="5"/>
      <c r="N230" s="5"/>
      <c r="O230" s="5"/>
      <c r="P230" s="18"/>
    </row>
    <row r="231" spans="2:16" x14ac:dyDescent="0.25">
      <c r="B231" s="22">
        <v>40878</v>
      </c>
      <c r="C231" s="18">
        <f>VLOOKUP($B231,'Data Consensus annual'!$BH$9:$BN$215,'per month Consensus'!C$1,FALSE)</f>
        <v>2.6820784380337188</v>
      </c>
      <c r="D231" s="18">
        <f>VLOOKUP($B231,'Data Consensus annual'!$BH$9:$BN$215,'per month Consensus'!D$1,FALSE)</f>
        <v>1.8119151852578912</v>
      </c>
      <c r="E231" s="18" t="str">
        <f>VLOOKUP($B231,'Data Consensus annual'!$BH$9:$BN$215,'per month Consensus'!E$1)</f>
        <v/>
      </c>
      <c r="F231" s="18">
        <f>VLOOKUP($B231,'quarters Consensus'!$FV$9:$GC$60,'per month Consensus'!J$1,FALSE)</f>
        <v>2.2999999999999998</v>
      </c>
      <c r="G231" s="18">
        <f>VLOOKUP($B231,'quarters Consensus'!$FV$9:$GC$60,'per month Consensus'!K$1,FALSE)</f>
        <v>1.9</v>
      </c>
      <c r="H231" s="18">
        <f>VLOOKUP($B231,'quarters Consensus'!$FV$9:$GC$60,'per month Consensus'!L$1,FALSE)</f>
        <v>1.8</v>
      </c>
      <c r="I231" s="18">
        <f>VLOOKUP($B231,'quarters Consensus'!$FV$9:$GC$60,'per month Consensus'!M$1,FALSE)</f>
        <v>1.5</v>
      </c>
      <c r="J231" s="18">
        <f>VLOOKUP($B231,'quarters Consensus'!$FV$9:$GC$60,'per month Consensus'!N$1,FALSE)</f>
        <v>1.6</v>
      </c>
      <c r="K231" s="18">
        <f>VLOOKUP($B231,'quarters Consensus'!$FV$9:$GC$60,'per month Consensus'!O$1,FALSE)</f>
        <v>1.7</v>
      </c>
      <c r="L231" s="5"/>
      <c r="M231" s="5"/>
      <c r="N231" s="5"/>
      <c r="O231" s="5"/>
      <c r="P231" s="18"/>
    </row>
    <row r="232" spans="2:16" x14ac:dyDescent="0.25">
      <c r="B232" s="22">
        <v>41244</v>
      </c>
      <c r="C232" s="18">
        <f>VLOOKUP($B232,'Data Consensus annual'!$BH$9:$BN$215,'per month Consensus'!C$1,FALSE)</f>
        <v>2.4856733798613324</v>
      </c>
      <c r="D232" s="18">
        <f>VLOOKUP($B232,'Data Consensus annual'!$BH$9:$BN$215,'per month Consensus'!D$1,FALSE)</f>
        <v>1.8572185663780021</v>
      </c>
      <c r="E232" s="18" t="str">
        <f>VLOOKUP($B232,'Data Consensus annual'!$BH$9:$BN$215,'per month Consensus'!E$1)</f>
        <v/>
      </c>
      <c r="F232" s="18">
        <f>VLOOKUP($B232,'quarters Consensus'!$FV$9:$GC$60,'per month Consensus'!J$1,FALSE)</f>
        <v>2</v>
      </c>
      <c r="G232" s="18">
        <f>VLOOKUP($B232,'quarters Consensus'!$FV$9:$GC$60,'per month Consensus'!K$1,FALSE)</f>
        <v>1.9</v>
      </c>
      <c r="H232" s="18">
        <f>VLOOKUP($B232,'quarters Consensus'!$FV$9:$GC$60,'per month Consensus'!L$1,FALSE)</f>
        <v>1.8</v>
      </c>
      <c r="I232" s="18">
        <f>VLOOKUP($B232,'quarters Consensus'!$FV$9:$GC$60,'per month Consensus'!M$1,FALSE)</f>
        <v>1.7</v>
      </c>
      <c r="J232" s="18">
        <f>VLOOKUP($B232,'quarters Consensus'!$FV$9:$GC$60,'per month Consensus'!N$1,FALSE)</f>
        <v>1.8</v>
      </c>
      <c r="K232" s="18">
        <f>VLOOKUP($B232,'quarters Consensus'!$FV$9:$GC$60,'per month Consensus'!O$1,FALSE)</f>
        <v>1.8</v>
      </c>
      <c r="L232" s="5"/>
      <c r="M232" s="5"/>
      <c r="N232" s="5"/>
      <c r="O232" s="5"/>
      <c r="P232" s="18"/>
    </row>
    <row r="233" spans="2:16" x14ac:dyDescent="0.25">
      <c r="B233" s="22">
        <v>41609</v>
      </c>
      <c r="C233" s="18">
        <f>VLOOKUP($B233,'Data Consensus annual'!$BH$9:$BN$215,'per month Consensus'!C$1,FALSE)</f>
        <v>1.3702256702344862</v>
      </c>
      <c r="D233" s="18">
        <f>VLOOKUP($B233,'Data Consensus annual'!$BH$9:$BN$215,'per month Consensus'!D$1,FALSE)</f>
        <v>1.1475471816887293</v>
      </c>
      <c r="E233" s="18" t="str">
        <f>VLOOKUP($B233,'Data Consensus annual'!$BH$9:$BN$215,'per month Consensus'!E$1)</f>
        <v/>
      </c>
      <c r="F233" s="18">
        <f>VLOOKUP($B233,'quarters Consensus'!$FV$9:$GC$60,'per month Consensus'!J$1,FALSE)</f>
        <v>0.9</v>
      </c>
      <c r="G233" s="18">
        <f>VLOOKUP($B233,'quarters Consensus'!$FV$9:$GC$60,'per month Consensus'!K$1,FALSE)</f>
        <v>1.1000000000000001</v>
      </c>
      <c r="H233" s="18">
        <f>VLOOKUP($B233,'quarters Consensus'!$FV$9:$GC$60,'per month Consensus'!L$1,FALSE)</f>
        <v>1.1000000000000001</v>
      </c>
      <c r="I233" s="18">
        <f>VLOOKUP($B233,'quarters Consensus'!$FV$9:$GC$60,'per month Consensus'!M$1,FALSE)</f>
        <v>1.4</v>
      </c>
      <c r="J233" s="18">
        <f>VLOOKUP($B233,'quarters Consensus'!$FV$9:$GC$60,'per month Consensus'!N$1,FALSE)</f>
        <v>1.3</v>
      </c>
      <c r="K233" s="18">
        <f>VLOOKUP($B233,'quarters Consensus'!$FV$9:$GC$60,'per month Consensus'!O$1,FALSE)</f>
        <v>1.3</v>
      </c>
      <c r="L233" s="5"/>
    </row>
    <row r="234" spans="2:16" x14ac:dyDescent="0.25">
      <c r="B234" s="22">
        <v>41974</v>
      </c>
      <c r="C234" s="18">
        <f>VLOOKUP($B234,'Data Consensus annual'!$BH$9:$BN$215,'per month Consensus'!C$1,FALSE)</f>
        <v>0.47485868413266069</v>
      </c>
      <c r="D234" s="18">
        <f>VLOOKUP($B234,'Data Consensus annual'!$BH$9:$BN$215,'per month Consensus'!D$1,FALSE)</f>
        <v>0.55956525293673731</v>
      </c>
      <c r="E234" s="18" t="str">
        <f>VLOOKUP($B234,'Data Consensus annual'!$BH$9:$BN$215,'per month Consensus'!E$1)</f>
        <v/>
      </c>
      <c r="F234" s="18">
        <f>VLOOKUP($B234,'quarters Consensus'!$FV$9:$GC$60,'per month Consensus'!J$1,FALSE)</f>
        <v>0.2</v>
      </c>
      <c r="G234" s="18">
        <f>VLOOKUP($B234,'quarters Consensus'!$FV$9:$GC$60,'per month Consensus'!K$1,FALSE)</f>
        <v>0.4</v>
      </c>
      <c r="H234" s="18">
        <f>VLOOKUP($B234,'quarters Consensus'!$FV$9:$GC$60,'per month Consensus'!L$1,FALSE)</f>
        <v>0.5</v>
      </c>
      <c r="I234" s="18">
        <f>VLOOKUP($B234,'quarters Consensus'!$FV$9:$GC$60,'per month Consensus'!M$1,FALSE)</f>
        <v>0.9</v>
      </c>
      <c r="J234" s="18">
        <f>VLOOKUP($B234,'quarters Consensus'!$FV$9:$GC$60,'per month Consensus'!N$1,FALSE)</f>
        <v>1.1000000000000001</v>
      </c>
      <c r="K234" s="18">
        <f>VLOOKUP($B234,'quarters Consensus'!$FV$9:$GC$60,'per month Consensus'!O$1,FALSE)</f>
        <v>1.2</v>
      </c>
      <c r="L234" s="5"/>
    </row>
  </sheetData>
  <mergeCells count="8">
    <mergeCell ref="DR3:ET3"/>
    <mergeCell ref="F99:K99"/>
    <mergeCell ref="F41:L41"/>
    <mergeCell ref="F216:K216"/>
    <mergeCell ref="F157:L157"/>
    <mergeCell ref="C3:H3"/>
    <mergeCell ref="CF3:CL3"/>
    <mergeCell ref="CM3:DO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210"/>
  <sheetViews>
    <sheetView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10" sqref="F10"/>
    </sheetView>
  </sheetViews>
  <sheetFormatPr defaultRowHeight="15" x14ac:dyDescent="0.25"/>
  <cols>
    <col min="2" max="2" width="10.5703125" bestFit="1" customWidth="1"/>
    <col min="39" max="42" width="11" customWidth="1"/>
  </cols>
  <sheetData>
    <row r="2" spans="2:43" x14ac:dyDescent="0.25">
      <c r="C2" s="139" t="s">
        <v>331</v>
      </c>
      <c r="D2" s="140"/>
      <c r="E2" s="140"/>
      <c r="F2" s="140"/>
      <c r="G2" s="140"/>
      <c r="H2" s="140"/>
      <c r="I2" s="141"/>
      <c r="J2" s="139" t="s">
        <v>332</v>
      </c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0"/>
      <c r="AF2" s="140"/>
      <c r="AG2" s="140"/>
      <c r="AH2" s="140"/>
      <c r="AI2" s="140"/>
      <c r="AJ2" s="140"/>
      <c r="AK2" s="140"/>
      <c r="AL2" s="141"/>
      <c r="AM2" s="139" t="s">
        <v>351</v>
      </c>
      <c r="AN2" s="140"/>
      <c r="AO2" s="140"/>
      <c r="AP2" s="141"/>
    </row>
    <row r="3" spans="2:43" x14ac:dyDescent="0.25">
      <c r="C3" s="38">
        <v>3</v>
      </c>
      <c r="D3" s="39">
        <v>6</v>
      </c>
      <c r="E3" s="39">
        <v>9</v>
      </c>
      <c r="F3" s="39">
        <v>12</v>
      </c>
      <c r="G3" s="39">
        <v>15</v>
      </c>
      <c r="H3" s="39">
        <v>18</v>
      </c>
      <c r="I3" s="40">
        <v>21</v>
      </c>
      <c r="J3" s="35" t="s">
        <v>309</v>
      </c>
      <c r="K3" s="36">
        <v>1</v>
      </c>
      <c r="L3" s="36">
        <v>2</v>
      </c>
      <c r="M3" s="36">
        <v>3</v>
      </c>
      <c r="N3" s="36">
        <v>4</v>
      </c>
      <c r="O3" s="36">
        <v>5</v>
      </c>
      <c r="P3" s="36">
        <v>6</v>
      </c>
      <c r="Q3" s="36">
        <v>7</v>
      </c>
      <c r="R3" s="36">
        <v>8</v>
      </c>
      <c r="S3" s="36">
        <v>9</v>
      </c>
      <c r="T3" s="36">
        <v>10</v>
      </c>
      <c r="U3" s="36">
        <v>11</v>
      </c>
      <c r="V3" s="36">
        <v>12</v>
      </c>
      <c r="W3" s="36">
        <v>15</v>
      </c>
      <c r="X3" s="36">
        <v>18</v>
      </c>
      <c r="Y3" s="36">
        <v>21</v>
      </c>
      <c r="Z3" s="36">
        <v>24</v>
      </c>
      <c r="AA3" s="36">
        <v>27</v>
      </c>
      <c r="AB3" s="36">
        <v>30</v>
      </c>
      <c r="AC3" s="36">
        <v>33</v>
      </c>
      <c r="AD3" s="36">
        <v>36</v>
      </c>
      <c r="AE3" s="36">
        <v>39</v>
      </c>
      <c r="AF3" s="36">
        <v>42</v>
      </c>
      <c r="AG3" s="36">
        <v>45</v>
      </c>
      <c r="AH3" s="36">
        <v>48</v>
      </c>
      <c r="AI3" s="36">
        <v>51</v>
      </c>
      <c r="AJ3" s="36">
        <v>54</v>
      </c>
      <c r="AK3" s="36">
        <v>57</v>
      </c>
      <c r="AL3" s="37">
        <v>60</v>
      </c>
      <c r="AM3" s="79" t="s">
        <v>350</v>
      </c>
      <c r="AN3" s="80" t="s">
        <v>348</v>
      </c>
      <c r="AO3" s="80" t="s">
        <v>349</v>
      </c>
      <c r="AP3" s="81" t="s">
        <v>347</v>
      </c>
      <c r="AQ3" s="82"/>
    </row>
    <row r="4" spans="2:43" x14ac:dyDescent="0.25">
      <c r="B4" s="41">
        <v>35977</v>
      </c>
      <c r="C4" s="48" t="s">
        <v>330</v>
      </c>
      <c r="D4" s="48" t="s">
        <v>330</v>
      </c>
      <c r="E4" s="48" t="s">
        <v>330</v>
      </c>
      <c r="F4" s="48" t="s">
        <v>330</v>
      </c>
      <c r="G4" s="48" t="s">
        <v>330</v>
      </c>
      <c r="H4" s="48" t="s">
        <v>330</v>
      </c>
      <c r="I4" s="48"/>
      <c r="J4" s="44">
        <v>1.4</v>
      </c>
      <c r="K4" s="45" t="s">
        <v>330</v>
      </c>
      <c r="L4" s="45" t="s">
        <v>330</v>
      </c>
      <c r="M4" s="45" t="s">
        <v>330</v>
      </c>
      <c r="N4" s="45" t="s">
        <v>330</v>
      </c>
      <c r="O4" s="45" t="s">
        <v>330</v>
      </c>
      <c r="P4" s="45">
        <v>1.8</v>
      </c>
      <c r="Q4" s="45" t="s">
        <v>330</v>
      </c>
      <c r="R4" s="45" t="s">
        <v>330</v>
      </c>
      <c r="S4" s="45" t="s">
        <v>330</v>
      </c>
      <c r="T4" s="45" t="s">
        <v>330</v>
      </c>
      <c r="U4" s="45" t="s">
        <v>330</v>
      </c>
      <c r="V4" s="45" t="s">
        <v>330</v>
      </c>
      <c r="W4" s="45" t="s">
        <v>330</v>
      </c>
      <c r="X4" s="45" t="s">
        <v>330</v>
      </c>
      <c r="Y4" s="45" t="s">
        <v>330</v>
      </c>
      <c r="Z4" s="45" t="s">
        <v>330</v>
      </c>
      <c r="AA4" s="45" t="s">
        <v>330</v>
      </c>
      <c r="AB4" s="45" t="s">
        <v>330</v>
      </c>
      <c r="AC4" s="45" t="s">
        <v>330</v>
      </c>
      <c r="AD4" s="45" t="s">
        <v>330</v>
      </c>
      <c r="AE4" s="45" t="s">
        <v>330</v>
      </c>
      <c r="AF4" s="45" t="s">
        <v>330</v>
      </c>
      <c r="AG4" s="45" t="s">
        <v>330</v>
      </c>
      <c r="AH4" s="45" t="s">
        <v>330</v>
      </c>
      <c r="AI4" s="45" t="s">
        <v>330</v>
      </c>
      <c r="AJ4" s="45" t="s">
        <v>330</v>
      </c>
      <c r="AK4" s="45" t="s">
        <v>330</v>
      </c>
      <c r="AL4" s="45" t="s">
        <v>330</v>
      </c>
      <c r="AM4" s="44" t="s">
        <v>330</v>
      </c>
      <c r="AN4" s="45" t="s">
        <v>330</v>
      </c>
      <c r="AO4" s="45" t="s">
        <v>330</v>
      </c>
      <c r="AP4" s="46" t="s">
        <v>330</v>
      </c>
      <c r="AQ4" s="48"/>
    </row>
    <row r="5" spans="2:43" x14ac:dyDescent="0.25">
      <c r="B5" s="42">
        <v>36008</v>
      </c>
      <c r="C5" s="48" t="s">
        <v>330</v>
      </c>
      <c r="D5" s="48" t="s">
        <v>330</v>
      </c>
      <c r="E5" s="48" t="s">
        <v>330</v>
      </c>
      <c r="F5" s="48" t="s">
        <v>330</v>
      </c>
      <c r="G5" s="48" t="s">
        <v>330</v>
      </c>
      <c r="H5" s="48" t="s">
        <v>330</v>
      </c>
      <c r="I5" s="48"/>
      <c r="J5" s="47">
        <v>1.4</v>
      </c>
      <c r="K5" s="48" t="s">
        <v>330</v>
      </c>
      <c r="L5" s="48" t="s">
        <v>330</v>
      </c>
      <c r="M5" s="48" t="s">
        <v>330</v>
      </c>
      <c r="N5" s="48" t="s">
        <v>330</v>
      </c>
      <c r="O5" s="48">
        <v>1.7</v>
      </c>
      <c r="P5" s="48" t="s">
        <v>330</v>
      </c>
      <c r="Q5" s="48" t="s">
        <v>330</v>
      </c>
      <c r="R5" s="48" t="s">
        <v>330</v>
      </c>
      <c r="S5" s="48" t="s">
        <v>330</v>
      </c>
      <c r="T5" s="48" t="s">
        <v>330</v>
      </c>
      <c r="U5" s="48" t="s">
        <v>330</v>
      </c>
      <c r="V5" s="48" t="s">
        <v>330</v>
      </c>
      <c r="W5" s="48" t="s">
        <v>330</v>
      </c>
      <c r="X5" s="48" t="s">
        <v>330</v>
      </c>
      <c r="Y5" s="48" t="s">
        <v>330</v>
      </c>
      <c r="Z5" s="48" t="s">
        <v>330</v>
      </c>
      <c r="AA5" s="48" t="s">
        <v>330</v>
      </c>
      <c r="AB5" s="48" t="s">
        <v>330</v>
      </c>
      <c r="AC5" s="48" t="s">
        <v>330</v>
      </c>
      <c r="AD5" s="48" t="s">
        <v>330</v>
      </c>
      <c r="AE5" s="48" t="s">
        <v>330</v>
      </c>
      <c r="AF5" s="48" t="s">
        <v>330</v>
      </c>
      <c r="AG5" s="48" t="s">
        <v>330</v>
      </c>
      <c r="AH5" s="48" t="s">
        <v>330</v>
      </c>
      <c r="AI5" s="48" t="s">
        <v>330</v>
      </c>
      <c r="AJ5" s="48" t="s">
        <v>330</v>
      </c>
      <c r="AK5" s="48" t="s">
        <v>330</v>
      </c>
      <c r="AL5" s="48" t="s">
        <v>330</v>
      </c>
      <c r="AM5" s="83" t="s">
        <v>330</v>
      </c>
      <c r="AN5" s="82" t="s">
        <v>330</v>
      </c>
      <c r="AO5" s="82" t="s">
        <v>330</v>
      </c>
      <c r="AP5" s="84" t="s">
        <v>330</v>
      </c>
      <c r="AQ5" s="82"/>
    </row>
    <row r="6" spans="2:43" x14ac:dyDescent="0.25">
      <c r="B6" s="42">
        <v>36039</v>
      </c>
      <c r="C6" s="48">
        <v>1.2937000000000001</v>
      </c>
      <c r="D6" s="48">
        <v>1.4751000000000001</v>
      </c>
      <c r="E6" s="48">
        <v>1.4604999999999999</v>
      </c>
      <c r="F6" s="48">
        <v>1.5445</v>
      </c>
      <c r="G6" s="48">
        <v>1.6080000000000001</v>
      </c>
      <c r="H6" s="48">
        <v>1.6039000000000001</v>
      </c>
      <c r="I6" s="48"/>
      <c r="J6" s="47">
        <v>1.3</v>
      </c>
      <c r="K6" s="48" t="s">
        <v>330</v>
      </c>
      <c r="L6" s="48" t="s">
        <v>330</v>
      </c>
      <c r="M6" s="48" t="s">
        <v>330</v>
      </c>
      <c r="N6" s="48">
        <v>1.5</v>
      </c>
      <c r="O6" s="48" t="s">
        <v>330</v>
      </c>
      <c r="P6" s="48" t="s">
        <v>330</v>
      </c>
      <c r="Q6" s="48" t="s">
        <v>330</v>
      </c>
      <c r="R6" s="48" t="s">
        <v>330</v>
      </c>
      <c r="S6" s="48" t="s">
        <v>330</v>
      </c>
      <c r="T6" s="48" t="s">
        <v>330</v>
      </c>
      <c r="U6" s="48" t="s">
        <v>330</v>
      </c>
      <c r="V6" s="48" t="s">
        <v>330</v>
      </c>
      <c r="W6" s="48" t="s">
        <v>330</v>
      </c>
      <c r="X6" s="48" t="s">
        <v>330</v>
      </c>
      <c r="Y6" s="48" t="s">
        <v>330</v>
      </c>
      <c r="Z6" s="48" t="s">
        <v>330</v>
      </c>
      <c r="AA6" s="48" t="s">
        <v>330</v>
      </c>
      <c r="AB6" s="48" t="s">
        <v>330</v>
      </c>
      <c r="AC6" s="48" t="s">
        <v>330</v>
      </c>
      <c r="AD6" s="48" t="s">
        <v>330</v>
      </c>
      <c r="AE6" s="48" t="s">
        <v>330</v>
      </c>
      <c r="AF6" s="48" t="s">
        <v>330</v>
      </c>
      <c r="AG6" s="48" t="s">
        <v>330</v>
      </c>
      <c r="AH6" s="48" t="s">
        <v>330</v>
      </c>
      <c r="AI6" s="48" t="s">
        <v>330</v>
      </c>
      <c r="AJ6" s="48" t="s">
        <v>330</v>
      </c>
      <c r="AK6" s="48" t="s">
        <v>330</v>
      </c>
      <c r="AL6" s="48" t="s">
        <v>330</v>
      </c>
      <c r="AM6" s="57" t="s">
        <v>330</v>
      </c>
      <c r="AN6" s="58" t="s">
        <v>330</v>
      </c>
      <c r="AO6" s="58" t="s">
        <v>330</v>
      </c>
      <c r="AP6" s="59" t="s">
        <v>330</v>
      </c>
      <c r="AQ6" s="77"/>
    </row>
    <row r="7" spans="2:43" x14ac:dyDescent="0.25">
      <c r="B7" s="42">
        <v>36069</v>
      </c>
      <c r="C7" s="48" t="s">
        <v>330</v>
      </c>
      <c r="D7" s="48" t="s">
        <v>330</v>
      </c>
      <c r="E7" s="48" t="s">
        <v>330</v>
      </c>
      <c r="F7" s="48" t="s">
        <v>330</v>
      </c>
      <c r="G7" s="48" t="s">
        <v>330</v>
      </c>
      <c r="H7" s="48" t="s">
        <v>330</v>
      </c>
      <c r="I7" s="48"/>
      <c r="J7" s="47">
        <v>1.3</v>
      </c>
      <c r="K7" s="48" t="s">
        <v>330</v>
      </c>
      <c r="L7" s="48" t="s">
        <v>330</v>
      </c>
      <c r="M7" s="48">
        <v>1.4</v>
      </c>
      <c r="N7" s="48" t="s">
        <v>330</v>
      </c>
      <c r="O7" s="48" t="s">
        <v>330</v>
      </c>
      <c r="P7" s="48" t="s">
        <v>330</v>
      </c>
      <c r="Q7" s="48" t="s">
        <v>330</v>
      </c>
      <c r="R7" s="48" t="s">
        <v>330</v>
      </c>
      <c r="S7" s="48" t="s">
        <v>330</v>
      </c>
      <c r="T7" s="48" t="s">
        <v>330</v>
      </c>
      <c r="U7" s="48" t="s">
        <v>330</v>
      </c>
      <c r="V7" s="48" t="s">
        <v>330</v>
      </c>
      <c r="W7" s="48" t="s">
        <v>330</v>
      </c>
      <c r="X7" s="48" t="s">
        <v>330</v>
      </c>
      <c r="Y7" s="48" t="s">
        <v>330</v>
      </c>
      <c r="Z7" s="48" t="s">
        <v>330</v>
      </c>
      <c r="AA7" s="48" t="s">
        <v>330</v>
      </c>
      <c r="AB7" s="48" t="s">
        <v>330</v>
      </c>
      <c r="AC7" s="48" t="s">
        <v>330</v>
      </c>
      <c r="AD7" s="48" t="s">
        <v>330</v>
      </c>
      <c r="AE7" s="48" t="s">
        <v>330</v>
      </c>
      <c r="AF7" s="48" t="s">
        <v>330</v>
      </c>
      <c r="AG7" s="48" t="s">
        <v>330</v>
      </c>
      <c r="AH7" s="48" t="s">
        <v>330</v>
      </c>
      <c r="AI7" s="48" t="s">
        <v>330</v>
      </c>
      <c r="AJ7" s="48" t="s">
        <v>330</v>
      </c>
      <c r="AK7" s="48" t="s">
        <v>330</v>
      </c>
      <c r="AL7" s="48" t="s">
        <v>330</v>
      </c>
      <c r="AM7" s="57" t="s">
        <v>330</v>
      </c>
      <c r="AN7" s="58" t="s">
        <v>330</v>
      </c>
      <c r="AO7" s="58" t="s">
        <v>330</v>
      </c>
      <c r="AP7" s="59" t="s">
        <v>330</v>
      </c>
      <c r="AQ7" s="77"/>
    </row>
    <row r="8" spans="2:43" x14ac:dyDescent="0.25">
      <c r="B8" s="42">
        <v>36100</v>
      </c>
      <c r="C8" s="48" t="s">
        <v>330</v>
      </c>
      <c r="D8" s="48" t="s">
        <v>330</v>
      </c>
      <c r="E8" s="48" t="s">
        <v>330</v>
      </c>
      <c r="F8" s="48" t="s">
        <v>330</v>
      </c>
      <c r="G8" s="48" t="s">
        <v>330</v>
      </c>
      <c r="H8" s="48" t="s">
        <v>330</v>
      </c>
      <c r="I8" s="48"/>
      <c r="J8" s="47">
        <v>1.3</v>
      </c>
      <c r="K8" s="48" t="s">
        <v>330</v>
      </c>
      <c r="L8" s="48">
        <v>1.4</v>
      </c>
      <c r="M8" s="48" t="s">
        <v>330</v>
      </c>
      <c r="N8" s="48" t="s">
        <v>330</v>
      </c>
      <c r="O8" s="48" t="s">
        <v>330</v>
      </c>
      <c r="P8" s="48" t="s">
        <v>330</v>
      </c>
      <c r="Q8" s="48" t="s">
        <v>330</v>
      </c>
      <c r="R8" s="48" t="s">
        <v>330</v>
      </c>
      <c r="S8" s="48" t="s">
        <v>330</v>
      </c>
      <c r="T8" s="48" t="s">
        <v>330</v>
      </c>
      <c r="U8" s="48" t="s">
        <v>330</v>
      </c>
      <c r="V8" s="48" t="s">
        <v>330</v>
      </c>
      <c r="W8" s="48" t="s">
        <v>330</v>
      </c>
      <c r="X8" s="48" t="s">
        <v>330</v>
      </c>
      <c r="Y8" s="48" t="s">
        <v>330</v>
      </c>
      <c r="Z8" s="48" t="s">
        <v>330</v>
      </c>
      <c r="AA8" s="48" t="s">
        <v>330</v>
      </c>
      <c r="AB8" s="48" t="s">
        <v>330</v>
      </c>
      <c r="AC8" s="48" t="s">
        <v>330</v>
      </c>
      <c r="AD8" s="48" t="s">
        <v>330</v>
      </c>
      <c r="AE8" s="48" t="s">
        <v>330</v>
      </c>
      <c r="AF8" s="48" t="s">
        <v>330</v>
      </c>
      <c r="AG8" s="48" t="s">
        <v>330</v>
      </c>
      <c r="AH8" s="48" t="s">
        <v>330</v>
      </c>
      <c r="AI8" s="48" t="s">
        <v>330</v>
      </c>
      <c r="AJ8" s="48" t="s">
        <v>330</v>
      </c>
      <c r="AK8" s="48" t="s">
        <v>330</v>
      </c>
      <c r="AL8" s="48" t="s">
        <v>330</v>
      </c>
      <c r="AM8" s="57" t="s">
        <v>330</v>
      </c>
      <c r="AN8" s="58" t="s">
        <v>330</v>
      </c>
      <c r="AO8" s="58" t="s">
        <v>330</v>
      </c>
      <c r="AP8" s="59" t="s">
        <v>330</v>
      </c>
      <c r="AQ8" s="77"/>
    </row>
    <row r="9" spans="2:43" x14ac:dyDescent="0.25">
      <c r="B9" s="42">
        <v>36130</v>
      </c>
      <c r="C9" s="48">
        <v>1.1074999999999999</v>
      </c>
      <c r="D9" s="48">
        <v>1.2299</v>
      </c>
      <c r="E9" s="48">
        <v>1.302</v>
      </c>
      <c r="F9" s="48">
        <v>1.4204000000000001</v>
      </c>
      <c r="G9" s="48">
        <v>1.5814999999999999</v>
      </c>
      <c r="H9" s="48">
        <v>1.5874999999999999</v>
      </c>
      <c r="I9" s="48"/>
      <c r="J9" s="47">
        <v>1.2</v>
      </c>
      <c r="K9" s="48">
        <v>1.3</v>
      </c>
      <c r="L9" s="48" t="s">
        <v>330</v>
      </c>
      <c r="M9" s="48" t="s">
        <v>330</v>
      </c>
      <c r="N9" s="48" t="s">
        <v>330</v>
      </c>
      <c r="O9" s="48" t="s">
        <v>330</v>
      </c>
      <c r="P9" s="48" t="s">
        <v>330</v>
      </c>
      <c r="Q9" s="48" t="s">
        <v>330</v>
      </c>
      <c r="R9" s="48" t="s">
        <v>330</v>
      </c>
      <c r="S9" s="48" t="s">
        <v>330</v>
      </c>
      <c r="T9" s="48" t="s">
        <v>330</v>
      </c>
      <c r="U9" s="48" t="s">
        <v>330</v>
      </c>
      <c r="V9" s="48" t="s">
        <v>330</v>
      </c>
      <c r="W9" s="48" t="s">
        <v>330</v>
      </c>
      <c r="X9" s="48" t="s">
        <v>330</v>
      </c>
      <c r="Y9" s="48" t="s">
        <v>330</v>
      </c>
      <c r="Z9" s="48" t="s">
        <v>330</v>
      </c>
      <c r="AA9" s="48" t="s">
        <v>330</v>
      </c>
      <c r="AB9" s="48" t="s">
        <v>330</v>
      </c>
      <c r="AC9" s="48" t="s">
        <v>330</v>
      </c>
      <c r="AD9" s="48" t="s">
        <v>330</v>
      </c>
      <c r="AE9" s="48" t="s">
        <v>330</v>
      </c>
      <c r="AF9" s="48" t="s">
        <v>330</v>
      </c>
      <c r="AG9" s="48" t="s">
        <v>330</v>
      </c>
      <c r="AH9" s="48" t="s">
        <v>330</v>
      </c>
      <c r="AI9" s="48" t="s">
        <v>330</v>
      </c>
      <c r="AJ9" s="48" t="s">
        <v>330</v>
      </c>
      <c r="AK9" s="48" t="s">
        <v>330</v>
      </c>
      <c r="AL9" s="48" t="s">
        <v>330</v>
      </c>
      <c r="AM9" s="57" t="s">
        <v>330</v>
      </c>
      <c r="AN9" s="58" t="s">
        <v>330</v>
      </c>
      <c r="AO9" s="58" t="s">
        <v>330</v>
      </c>
      <c r="AP9" s="59" t="s">
        <v>330</v>
      </c>
      <c r="AQ9" s="77"/>
    </row>
    <row r="10" spans="2:43" x14ac:dyDescent="0.25">
      <c r="B10" s="42">
        <v>36161</v>
      </c>
      <c r="C10" s="48" t="s">
        <v>330</v>
      </c>
      <c r="D10" s="48" t="s">
        <v>330</v>
      </c>
      <c r="E10" s="48" t="s">
        <v>330</v>
      </c>
      <c r="F10" s="48" t="s">
        <v>330</v>
      </c>
      <c r="G10" s="48" t="s">
        <v>330</v>
      </c>
      <c r="H10" s="48" t="s">
        <v>330</v>
      </c>
      <c r="I10" s="48"/>
      <c r="J10" s="47">
        <v>1.2</v>
      </c>
      <c r="K10" s="48" t="s">
        <v>330</v>
      </c>
      <c r="L10" s="48" t="s">
        <v>330</v>
      </c>
      <c r="M10" s="48" t="s">
        <v>330</v>
      </c>
      <c r="N10" s="48" t="s">
        <v>330</v>
      </c>
      <c r="O10" s="48" t="s">
        <v>330</v>
      </c>
      <c r="P10" s="48" t="s">
        <v>330</v>
      </c>
      <c r="Q10" s="48" t="s">
        <v>330</v>
      </c>
      <c r="R10" s="48" t="s">
        <v>330</v>
      </c>
      <c r="S10" s="48" t="s">
        <v>330</v>
      </c>
      <c r="T10" s="48" t="s">
        <v>330</v>
      </c>
      <c r="U10" s="48" t="s">
        <v>330</v>
      </c>
      <c r="V10" s="48">
        <v>1.6</v>
      </c>
      <c r="W10" s="48" t="s">
        <v>330</v>
      </c>
      <c r="X10" s="48" t="s">
        <v>330</v>
      </c>
      <c r="Y10" s="48" t="s">
        <v>330</v>
      </c>
      <c r="Z10" s="48" t="s">
        <v>330</v>
      </c>
      <c r="AA10" s="48" t="s">
        <v>330</v>
      </c>
      <c r="AB10" s="48" t="s">
        <v>330</v>
      </c>
      <c r="AC10" s="48" t="s">
        <v>330</v>
      </c>
      <c r="AD10" s="48" t="s">
        <v>330</v>
      </c>
      <c r="AE10" s="48" t="s">
        <v>330</v>
      </c>
      <c r="AF10" s="48" t="s">
        <v>330</v>
      </c>
      <c r="AG10" s="48" t="s">
        <v>330</v>
      </c>
      <c r="AH10" s="48" t="s">
        <v>330</v>
      </c>
      <c r="AI10" s="48" t="s">
        <v>330</v>
      </c>
      <c r="AJ10" s="48" t="s">
        <v>330</v>
      </c>
      <c r="AK10" s="48" t="s">
        <v>330</v>
      </c>
      <c r="AL10" s="48" t="s">
        <v>330</v>
      </c>
      <c r="AM10" s="57" t="s">
        <v>330</v>
      </c>
      <c r="AN10" s="58" t="s">
        <v>330</v>
      </c>
      <c r="AO10" s="58" t="s">
        <v>330</v>
      </c>
      <c r="AP10" s="59" t="s">
        <v>330</v>
      </c>
      <c r="AQ10" s="77"/>
    </row>
    <row r="11" spans="2:43" x14ac:dyDescent="0.25">
      <c r="B11" s="42">
        <v>36192</v>
      </c>
      <c r="C11" s="48" t="s">
        <v>330</v>
      </c>
      <c r="D11" s="48" t="s">
        <v>330</v>
      </c>
      <c r="E11" s="48" t="s">
        <v>330</v>
      </c>
      <c r="F11" s="48" t="s">
        <v>330</v>
      </c>
      <c r="G11" s="48" t="s">
        <v>330</v>
      </c>
      <c r="H11" s="48" t="s">
        <v>330</v>
      </c>
      <c r="I11" s="48"/>
      <c r="J11" s="47">
        <v>1.1000000000000001</v>
      </c>
      <c r="K11" s="48" t="s">
        <v>330</v>
      </c>
      <c r="L11" s="48" t="s">
        <v>330</v>
      </c>
      <c r="M11" s="48" t="s">
        <v>330</v>
      </c>
      <c r="N11" s="48" t="s">
        <v>330</v>
      </c>
      <c r="O11" s="48" t="s">
        <v>330</v>
      </c>
      <c r="P11" s="48" t="s">
        <v>330</v>
      </c>
      <c r="Q11" s="48" t="s">
        <v>330</v>
      </c>
      <c r="R11" s="48" t="s">
        <v>330</v>
      </c>
      <c r="S11" s="48" t="s">
        <v>330</v>
      </c>
      <c r="T11" s="48" t="s">
        <v>330</v>
      </c>
      <c r="U11" s="48">
        <v>1.6</v>
      </c>
      <c r="V11" s="48" t="s">
        <v>330</v>
      </c>
      <c r="W11" s="48" t="s">
        <v>330</v>
      </c>
      <c r="X11" s="48" t="s">
        <v>330</v>
      </c>
      <c r="Y11" s="48" t="s">
        <v>330</v>
      </c>
      <c r="Z11" s="48" t="s">
        <v>330</v>
      </c>
      <c r="AA11" s="48" t="s">
        <v>330</v>
      </c>
      <c r="AB11" s="48" t="s">
        <v>330</v>
      </c>
      <c r="AC11" s="48" t="s">
        <v>330</v>
      </c>
      <c r="AD11" s="48" t="s">
        <v>330</v>
      </c>
      <c r="AE11" s="48" t="s">
        <v>330</v>
      </c>
      <c r="AF11" s="48" t="s">
        <v>330</v>
      </c>
      <c r="AG11" s="48" t="s">
        <v>330</v>
      </c>
      <c r="AH11" s="48" t="s">
        <v>330</v>
      </c>
      <c r="AI11" s="48" t="s">
        <v>330</v>
      </c>
      <c r="AJ11" s="48" t="s">
        <v>330</v>
      </c>
      <c r="AK11" s="48" t="s">
        <v>330</v>
      </c>
      <c r="AL11" s="48" t="s">
        <v>330</v>
      </c>
      <c r="AM11" s="57" t="s">
        <v>330</v>
      </c>
      <c r="AN11" s="58" t="s">
        <v>330</v>
      </c>
      <c r="AO11" s="58" t="s">
        <v>330</v>
      </c>
      <c r="AP11" s="59" t="s">
        <v>330</v>
      </c>
    </row>
    <row r="12" spans="2:43" x14ac:dyDescent="0.25">
      <c r="B12" s="42">
        <v>36220</v>
      </c>
      <c r="C12" s="48">
        <v>0.94926999999999995</v>
      </c>
      <c r="D12" s="48">
        <v>1.0241</v>
      </c>
      <c r="E12" s="48">
        <v>1.2826</v>
      </c>
      <c r="F12" s="48">
        <v>1.4752000000000001</v>
      </c>
      <c r="G12" s="48">
        <v>1.528</v>
      </c>
      <c r="H12" s="48">
        <v>1.5710999999999999</v>
      </c>
      <c r="I12" s="48"/>
      <c r="J12" s="47">
        <v>1</v>
      </c>
      <c r="K12" s="48" t="s">
        <v>330</v>
      </c>
      <c r="L12" s="48" t="s">
        <v>330</v>
      </c>
      <c r="M12" s="48" t="s">
        <v>330</v>
      </c>
      <c r="N12" s="48" t="s">
        <v>330</v>
      </c>
      <c r="O12" s="48" t="s">
        <v>330</v>
      </c>
      <c r="P12" s="48" t="s">
        <v>330</v>
      </c>
      <c r="Q12" s="48" t="s">
        <v>330</v>
      </c>
      <c r="R12" s="48" t="s">
        <v>330</v>
      </c>
      <c r="S12" s="48" t="s">
        <v>330</v>
      </c>
      <c r="T12" s="48">
        <v>1.5</v>
      </c>
      <c r="U12" s="48" t="s">
        <v>330</v>
      </c>
      <c r="V12" s="48" t="s">
        <v>330</v>
      </c>
      <c r="W12" s="48" t="s">
        <v>330</v>
      </c>
      <c r="X12" s="48" t="s">
        <v>330</v>
      </c>
      <c r="Y12" s="48" t="s">
        <v>330</v>
      </c>
      <c r="Z12" s="48" t="s">
        <v>330</v>
      </c>
      <c r="AA12" s="48" t="s">
        <v>330</v>
      </c>
      <c r="AB12" s="48" t="s">
        <v>330</v>
      </c>
      <c r="AC12" s="48" t="s">
        <v>330</v>
      </c>
      <c r="AD12" s="48" t="s">
        <v>330</v>
      </c>
      <c r="AE12" s="48" t="s">
        <v>330</v>
      </c>
      <c r="AF12" s="48" t="s">
        <v>330</v>
      </c>
      <c r="AG12" s="48" t="s">
        <v>330</v>
      </c>
      <c r="AH12" s="48" t="s">
        <v>330</v>
      </c>
      <c r="AI12" s="48" t="s">
        <v>330</v>
      </c>
      <c r="AJ12" s="48" t="s">
        <v>330</v>
      </c>
      <c r="AK12" s="48" t="s">
        <v>330</v>
      </c>
      <c r="AL12" s="48" t="s">
        <v>330</v>
      </c>
      <c r="AM12" s="57" t="s">
        <v>330</v>
      </c>
      <c r="AN12" s="58" t="s">
        <v>330</v>
      </c>
      <c r="AO12" s="58" t="s">
        <v>330</v>
      </c>
      <c r="AP12" s="59" t="s">
        <v>330</v>
      </c>
    </row>
    <row r="13" spans="2:43" x14ac:dyDescent="0.25">
      <c r="B13" s="42">
        <v>36251</v>
      </c>
      <c r="C13" s="48" t="s">
        <v>330</v>
      </c>
      <c r="D13" s="48" t="s">
        <v>330</v>
      </c>
      <c r="E13" s="48" t="s">
        <v>330</v>
      </c>
      <c r="F13" s="48" t="s">
        <v>330</v>
      </c>
      <c r="G13" s="48" t="s">
        <v>330</v>
      </c>
      <c r="H13" s="48" t="s">
        <v>330</v>
      </c>
      <c r="I13" s="48"/>
      <c r="J13" s="47">
        <v>1</v>
      </c>
      <c r="K13" s="48" t="s">
        <v>330</v>
      </c>
      <c r="L13" s="48" t="s">
        <v>330</v>
      </c>
      <c r="M13" s="48" t="s">
        <v>330</v>
      </c>
      <c r="N13" s="48" t="s">
        <v>330</v>
      </c>
      <c r="O13" s="48" t="s">
        <v>330</v>
      </c>
      <c r="P13" s="48" t="s">
        <v>330</v>
      </c>
      <c r="Q13" s="48" t="s">
        <v>330</v>
      </c>
      <c r="R13" s="48" t="s">
        <v>330</v>
      </c>
      <c r="S13" s="48">
        <v>1.6</v>
      </c>
      <c r="T13" s="48" t="s">
        <v>330</v>
      </c>
      <c r="U13" s="48" t="s">
        <v>330</v>
      </c>
      <c r="V13" s="48" t="s">
        <v>330</v>
      </c>
      <c r="W13" s="48" t="s">
        <v>330</v>
      </c>
      <c r="X13" s="48" t="s">
        <v>330</v>
      </c>
      <c r="Y13" s="48" t="s">
        <v>330</v>
      </c>
      <c r="Z13" s="48" t="s">
        <v>330</v>
      </c>
      <c r="AA13" s="48" t="s">
        <v>330</v>
      </c>
      <c r="AB13" s="48" t="s">
        <v>330</v>
      </c>
      <c r="AC13" s="48" t="s">
        <v>330</v>
      </c>
      <c r="AD13" s="48" t="s">
        <v>330</v>
      </c>
      <c r="AE13" s="48" t="s">
        <v>330</v>
      </c>
      <c r="AF13" s="48" t="s">
        <v>330</v>
      </c>
      <c r="AG13" s="48" t="s">
        <v>330</v>
      </c>
      <c r="AH13" s="48" t="s">
        <v>330</v>
      </c>
      <c r="AI13" s="48" t="s">
        <v>330</v>
      </c>
      <c r="AJ13" s="48" t="s">
        <v>330</v>
      </c>
      <c r="AK13" s="48" t="s">
        <v>330</v>
      </c>
      <c r="AL13" s="48" t="s">
        <v>330</v>
      </c>
      <c r="AM13" s="57" t="s">
        <v>330</v>
      </c>
      <c r="AN13" s="58" t="s">
        <v>330</v>
      </c>
      <c r="AO13" s="58" t="s">
        <v>330</v>
      </c>
      <c r="AP13" s="59" t="s">
        <v>330</v>
      </c>
    </row>
    <row r="14" spans="2:43" x14ac:dyDescent="0.25">
      <c r="B14" s="42">
        <v>36281</v>
      </c>
      <c r="C14" s="48" t="s">
        <v>330</v>
      </c>
      <c r="D14" s="48" t="s">
        <v>330</v>
      </c>
      <c r="E14" s="48" t="s">
        <v>330</v>
      </c>
      <c r="F14" s="48" t="s">
        <v>330</v>
      </c>
      <c r="G14" s="48" t="s">
        <v>330</v>
      </c>
      <c r="H14" s="48" t="s">
        <v>330</v>
      </c>
      <c r="I14" s="48"/>
      <c r="J14" s="47">
        <v>1.1000000000000001</v>
      </c>
      <c r="K14" s="48" t="s">
        <v>330</v>
      </c>
      <c r="L14" s="48" t="s">
        <v>330</v>
      </c>
      <c r="M14" s="48" t="s">
        <v>330</v>
      </c>
      <c r="N14" s="48" t="s">
        <v>330</v>
      </c>
      <c r="O14" s="48" t="s">
        <v>330</v>
      </c>
      <c r="P14" s="48" t="s">
        <v>330</v>
      </c>
      <c r="Q14" s="48" t="s">
        <v>330</v>
      </c>
      <c r="R14" s="48">
        <v>1.6</v>
      </c>
      <c r="S14" s="48" t="s">
        <v>330</v>
      </c>
      <c r="T14" s="48" t="s">
        <v>330</v>
      </c>
      <c r="U14" s="48" t="s">
        <v>330</v>
      </c>
      <c r="V14" s="48" t="s">
        <v>330</v>
      </c>
      <c r="W14" s="48" t="s">
        <v>330</v>
      </c>
      <c r="X14" s="48" t="s">
        <v>330</v>
      </c>
      <c r="Y14" s="48" t="s">
        <v>330</v>
      </c>
      <c r="Z14" s="48" t="s">
        <v>330</v>
      </c>
      <c r="AA14" s="48" t="s">
        <v>330</v>
      </c>
      <c r="AB14" s="48" t="s">
        <v>330</v>
      </c>
      <c r="AC14" s="48" t="s">
        <v>330</v>
      </c>
      <c r="AD14" s="48" t="s">
        <v>330</v>
      </c>
      <c r="AE14" s="48" t="s">
        <v>330</v>
      </c>
      <c r="AF14" s="48" t="s">
        <v>330</v>
      </c>
      <c r="AG14" s="48" t="s">
        <v>330</v>
      </c>
      <c r="AH14" s="48" t="s">
        <v>330</v>
      </c>
      <c r="AI14" s="48" t="s">
        <v>330</v>
      </c>
      <c r="AJ14" s="48" t="s">
        <v>330</v>
      </c>
      <c r="AK14" s="48" t="s">
        <v>330</v>
      </c>
      <c r="AL14" s="48" t="s">
        <v>330</v>
      </c>
      <c r="AM14" s="57" t="s">
        <v>330</v>
      </c>
      <c r="AN14" s="58" t="s">
        <v>330</v>
      </c>
      <c r="AO14" s="58" t="s">
        <v>330</v>
      </c>
      <c r="AP14" s="59" t="s">
        <v>330</v>
      </c>
    </row>
    <row r="15" spans="2:43" x14ac:dyDescent="0.25">
      <c r="B15" s="42">
        <v>36312</v>
      </c>
      <c r="C15" s="48">
        <v>1.0652999999999999</v>
      </c>
      <c r="D15" s="48">
        <v>1.3180000000000001</v>
      </c>
      <c r="E15" s="48">
        <v>1.5042</v>
      </c>
      <c r="F15" s="48">
        <v>1.4633</v>
      </c>
      <c r="G15" s="48">
        <v>1.5395000000000001</v>
      </c>
      <c r="H15" s="48">
        <v>1.5379</v>
      </c>
      <c r="I15" s="48"/>
      <c r="J15" s="47">
        <v>1.1000000000000001</v>
      </c>
      <c r="K15" s="48" t="s">
        <v>330</v>
      </c>
      <c r="L15" s="48" t="s">
        <v>330</v>
      </c>
      <c r="M15" s="48" t="s">
        <v>330</v>
      </c>
      <c r="N15" s="48" t="s">
        <v>330</v>
      </c>
      <c r="O15" s="48" t="s">
        <v>330</v>
      </c>
      <c r="P15" s="48" t="s">
        <v>330</v>
      </c>
      <c r="Q15" s="48">
        <v>1.5</v>
      </c>
      <c r="R15" s="48" t="s">
        <v>330</v>
      </c>
      <c r="S15" s="48" t="s">
        <v>330</v>
      </c>
      <c r="T15" s="48" t="s">
        <v>330</v>
      </c>
      <c r="U15" s="48" t="s">
        <v>330</v>
      </c>
      <c r="V15" s="48" t="s">
        <v>330</v>
      </c>
      <c r="W15" s="48" t="s">
        <v>330</v>
      </c>
      <c r="X15" s="48" t="s">
        <v>330</v>
      </c>
      <c r="Y15" s="48" t="s">
        <v>330</v>
      </c>
      <c r="Z15" s="48" t="s">
        <v>330</v>
      </c>
      <c r="AA15" s="48" t="s">
        <v>330</v>
      </c>
      <c r="AB15" s="48" t="s">
        <v>330</v>
      </c>
      <c r="AC15" s="48" t="s">
        <v>330</v>
      </c>
      <c r="AD15" s="48" t="s">
        <v>330</v>
      </c>
      <c r="AE15" s="48" t="s">
        <v>330</v>
      </c>
      <c r="AF15" s="48" t="s">
        <v>330</v>
      </c>
      <c r="AG15" s="48" t="s">
        <v>330</v>
      </c>
      <c r="AH15" s="48" t="s">
        <v>330</v>
      </c>
      <c r="AI15" s="48" t="s">
        <v>330</v>
      </c>
      <c r="AJ15" s="48" t="s">
        <v>330</v>
      </c>
      <c r="AK15" s="48" t="s">
        <v>330</v>
      </c>
      <c r="AL15" s="48" t="s">
        <v>330</v>
      </c>
      <c r="AM15" s="57" t="s">
        <v>330</v>
      </c>
      <c r="AN15" s="58" t="s">
        <v>330</v>
      </c>
      <c r="AO15" s="58" t="s">
        <v>330</v>
      </c>
      <c r="AP15" s="59" t="s">
        <v>330</v>
      </c>
    </row>
    <row r="16" spans="2:43" x14ac:dyDescent="0.25">
      <c r="B16" s="42">
        <v>36342</v>
      </c>
      <c r="C16" s="48" t="s">
        <v>330</v>
      </c>
      <c r="D16" s="48" t="s">
        <v>330</v>
      </c>
      <c r="E16" s="48" t="s">
        <v>330</v>
      </c>
      <c r="F16" s="48" t="s">
        <v>330</v>
      </c>
      <c r="G16" s="48" t="s">
        <v>330</v>
      </c>
      <c r="H16" s="48" t="s">
        <v>330</v>
      </c>
      <c r="I16" s="48"/>
      <c r="J16" s="47">
        <v>1.1000000000000001</v>
      </c>
      <c r="K16" s="48" t="s">
        <v>330</v>
      </c>
      <c r="L16" s="48" t="s">
        <v>330</v>
      </c>
      <c r="M16" s="48" t="s">
        <v>330</v>
      </c>
      <c r="N16" s="48" t="s">
        <v>330</v>
      </c>
      <c r="O16" s="48" t="s">
        <v>330</v>
      </c>
      <c r="P16" s="48">
        <v>1.5</v>
      </c>
      <c r="Q16" s="48" t="s">
        <v>330</v>
      </c>
      <c r="R16" s="48" t="s">
        <v>330</v>
      </c>
      <c r="S16" s="48" t="s">
        <v>330</v>
      </c>
      <c r="T16" s="48" t="s">
        <v>330</v>
      </c>
      <c r="U16" s="48" t="s">
        <v>330</v>
      </c>
      <c r="V16" s="48" t="s">
        <v>330</v>
      </c>
      <c r="W16" s="48" t="s">
        <v>330</v>
      </c>
      <c r="X16" s="48" t="s">
        <v>330</v>
      </c>
      <c r="Y16" s="48" t="s">
        <v>330</v>
      </c>
      <c r="Z16" s="48" t="s">
        <v>330</v>
      </c>
      <c r="AA16" s="48" t="s">
        <v>330</v>
      </c>
      <c r="AB16" s="48" t="s">
        <v>330</v>
      </c>
      <c r="AC16" s="48" t="s">
        <v>330</v>
      </c>
      <c r="AD16" s="48" t="s">
        <v>330</v>
      </c>
      <c r="AE16" s="48" t="s">
        <v>330</v>
      </c>
      <c r="AF16" s="48" t="s">
        <v>330</v>
      </c>
      <c r="AG16" s="48" t="s">
        <v>330</v>
      </c>
      <c r="AH16" s="48" t="s">
        <v>330</v>
      </c>
      <c r="AI16" s="48" t="s">
        <v>330</v>
      </c>
      <c r="AJ16" s="48" t="s">
        <v>330</v>
      </c>
      <c r="AK16" s="48" t="s">
        <v>330</v>
      </c>
      <c r="AL16" s="48" t="s">
        <v>330</v>
      </c>
      <c r="AM16" s="57" t="s">
        <v>330</v>
      </c>
      <c r="AN16" s="58" t="s">
        <v>330</v>
      </c>
      <c r="AO16" s="58" t="s">
        <v>330</v>
      </c>
      <c r="AP16" s="59" t="s">
        <v>330</v>
      </c>
    </row>
    <row r="17" spans="2:42" x14ac:dyDescent="0.25">
      <c r="B17" s="42">
        <v>36373</v>
      </c>
      <c r="C17" s="48" t="s">
        <v>330</v>
      </c>
      <c r="D17" s="48" t="s">
        <v>330</v>
      </c>
      <c r="E17" s="48" t="s">
        <v>330</v>
      </c>
      <c r="F17" s="48" t="s">
        <v>330</v>
      </c>
      <c r="G17" s="48" t="s">
        <v>330</v>
      </c>
      <c r="H17" s="48" t="s">
        <v>330</v>
      </c>
      <c r="I17" s="48"/>
      <c r="J17" s="47">
        <v>1.1000000000000001</v>
      </c>
      <c r="K17" s="48" t="s">
        <v>330</v>
      </c>
      <c r="L17" s="48" t="s">
        <v>330</v>
      </c>
      <c r="M17" s="48" t="s">
        <v>330</v>
      </c>
      <c r="N17" s="48" t="s">
        <v>330</v>
      </c>
      <c r="O17" s="48">
        <v>1.5</v>
      </c>
      <c r="P17" s="48" t="s">
        <v>330</v>
      </c>
      <c r="Q17" s="48" t="s">
        <v>330</v>
      </c>
      <c r="R17" s="48" t="s">
        <v>330</v>
      </c>
      <c r="S17" s="48" t="s">
        <v>330</v>
      </c>
      <c r="T17" s="48" t="s">
        <v>330</v>
      </c>
      <c r="U17" s="48" t="s">
        <v>330</v>
      </c>
      <c r="V17" s="48" t="s">
        <v>330</v>
      </c>
      <c r="W17" s="48" t="s">
        <v>330</v>
      </c>
      <c r="X17" s="48" t="s">
        <v>330</v>
      </c>
      <c r="Y17" s="48" t="s">
        <v>330</v>
      </c>
      <c r="Z17" s="48" t="s">
        <v>330</v>
      </c>
      <c r="AA17" s="48" t="s">
        <v>330</v>
      </c>
      <c r="AB17" s="48" t="s">
        <v>330</v>
      </c>
      <c r="AC17" s="48" t="s">
        <v>330</v>
      </c>
      <c r="AD17" s="48" t="s">
        <v>330</v>
      </c>
      <c r="AE17" s="48" t="s">
        <v>330</v>
      </c>
      <c r="AF17" s="48" t="s">
        <v>330</v>
      </c>
      <c r="AG17" s="48" t="s">
        <v>330</v>
      </c>
      <c r="AH17" s="48" t="s">
        <v>330</v>
      </c>
      <c r="AI17" s="48" t="s">
        <v>330</v>
      </c>
      <c r="AJ17" s="48" t="s">
        <v>330</v>
      </c>
      <c r="AK17" s="48" t="s">
        <v>330</v>
      </c>
      <c r="AL17" s="48" t="s">
        <v>330</v>
      </c>
      <c r="AM17" s="57" t="s">
        <v>330</v>
      </c>
      <c r="AN17" s="58" t="s">
        <v>330</v>
      </c>
      <c r="AO17" s="58" t="s">
        <v>330</v>
      </c>
      <c r="AP17" s="59" t="s">
        <v>330</v>
      </c>
    </row>
    <row r="18" spans="2:42" x14ac:dyDescent="0.25">
      <c r="B18" s="42">
        <v>36404</v>
      </c>
      <c r="C18" s="48">
        <v>1.4245000000000001</v>
      </c>
      <c r="D18" s="48">
        <v>1.6429</v>
      </c>
      <c r="E18" s="48">
        <v>1.5647</v>
      </c>
      <c r="F18" s="48">
        <v>1.4942</v>
      </c>
      <c r="G18" s="48">
        <v>1.518</v>
      </c>
      <c r="H18" s="48">
        <v>1.5570999999999999</v>
      </c>
      <c r="I18" s="48"/>
      <c r="J18" s="47">
        <v>1.1000000000000001</v>
      </c>
      <c r="K18" s="48" t="s">
        <v>330</v>
      </c>
      <c r="L18" s="48" t="s">
        <v>330</v>
      </c>
      <c r="M18" s="48" t="s">
        <v>330</v>
      </c>
      <c r="N18" s="48">
        <v>1.6</v>
      </c>
      <c r="O18" s="48" t="s">
        <v>330</v>
      </c>
      <c r="P18" s="48" t="s">
        <v>330</v>
      </c>
      <c r="Q18" s="48" t="s">
        <v>330</v>
      </c>
      <c r="R18" s="48" t="s">
        <v>330</v>
      </c>
      <c r="S18" s="48" t="s">
        <v>330</v>
      </c>
      <c r="T18" s="48" t="s">
        <v>330</v>
      </c>
      <c r="U18" s="48" t="s">
        <v>330</v>
      </c>
      <c r="V18" s="48" t="s">
        <v>330</v>
      </c>
      <c r="W18" s="48" t="s">
        <v>330</v>
      </c>
      <c r="X18" s="48" t="s">
        <v>330</v>
      </c>
      <c r="Y18" s="48" t="s">
        <v>330</v>
      </c>
      <c r="Z18" s="48" t="s">
        <v>330</v>
      </c>
      <c r="AA18" s="48" t="s">
        <v>330</v>
      </c>
      <c r="AB18" s="48" t="s">
        <v>330</v>
      </c>
      <c r="AC18" s="48" t="s">
        <v>330</v>
      </c>
      <c r="AD18" s="48" t="s">
        <v>330</v>
      </c>
      <c r="AE18" s="48" t="s">
        <v>330</v>
      </c>
      <c r="AF18" s="48" t="s">
        <v>330</v>
      </c>
      <c r="AG18" s="48" t="s">
        <v>330</v>
      </c>
      <c r="AH18" s="48" t="s">
        <v>330</v>
      </c>
      <c r="AI18" s="48" t="s">
        <v>330</v>
      </c>
      <c r="AJ18" s="48" t="s">
        <v>330</v>
      </c>
      <c r="AK18" s="48" t="s">
        <v>330</v>
      </c>
      <c r="AL18" s="48" t="s">
        <v>330</v>
      </c>
      <c r="AM18" s="57" t="s">
        <v>330</v>
      </c>
      <c r="AN18" s="58" t="s">
        <v>330</v>
      </c>
      <c r="AO18" s="58" t="s">
        <v>330</v>
      </c>
      <c r="AP18" s="59" t="s">
        <v>330</v>
      </c>
    </row>
    <row r="19" spans="2:42" x14ac:dyDescent="0.25">
      <c r="B19" s="42">
        <v>36434</v>
      </c>
      <c r="C19" s="48" t="s">
        <v>330</v>
      </c>
      <c r="D19" s="48" t="s">
        <v>330</v>
      </c>
      <c r="E19" s="48" t="s">
        <v>330</v>
      </c>
      <c r="F19" s="48" t="s">
        <v>330</v>
      </c>
      <c r="G19" s="48" t="s">
        <v>330</v>
      </c>
      <c r="H19" s="48" t="s">
        <v>330</v>
      </c>
      <c r="I19" s="48"/>
      <c r="J19" s="47">
        <v>1.1000000000000001</v>
      </c>
      <c r="K19" s="48" t="s">
        <v>330</v>
      </c>
      <c r="L19" s="48" t="s">
        <v>330</v>
      </c>
      <c r="M19" s="48">
        <v>1.5</v>
      </c>
      <c r="N19" s="48" t="s">
        <v>330</v>
      </c>
      <c r="O19" s="48" t="s">
        <v>330</v>
      </c>
      <c r="P19" s="48" t="s">
        <v>330</v>
      </c>
      <c r="Q19" s="48" t="s">
        <v>330</v>
      </c>
      <c r="R19" s="48" t="s">
        <v>330</v>
      </c>
      <c r="S19" s="48" t="s">
        <v>330</v>
      </c>
      <c r="T19" s="48" t="s">
        <v>330</v>
      </c>
      <c r="U19" s="48" t="s">
        <v>330</v>
      </c>
      <c r="V19" s="48" t="s">
        <v>330</v>
      </c>
      <c r="W19" s="48" t="s">
        <v>330</v>
      </c>
      <c r="X19" s="48" t="s">
        <v>330</v>
      </c>
      <c r="Y19" s="48" t="s">
        <v>330</v>
      </c>
      <c r="Z19" s="48" t="s">
        <v>330</v>
      </c>
      <c r="AA19" s="48" t="s">
        <v>330</v>
      </c>
      <c r="AB19" s="48" t="s">
        <v>330</v>
      </c>
      <c r="AC19" s="48" t="s">
        <v>330</v>
      </c>
      <c r="AD19" s="48" t="s">
        <v>330</v>
      </c>
      <c r="AE19" s="48" t="s">
        <v>330</v>
      </c>
      <c r="AF19" s="48" t="s">
        <v>330</v>
      </c>
      <c r="AG19" s="48" t="s">
        <v>330</v>
      </c>
      <c r="AH19" s="48" t="s">
        <v>330</v>
      </c>
      <c r="AI19" s="48" t="s">
        <v>330</v>
      </c>
      <c r="AJ19" s="48" t="s">
        <v>330</v>
      </c>
      <c r="AK19" s="48" t="s">
        <v>330</v>
      </c>
      <c r="AL19" s="48" t="s">
        <v>330</v>
      </c>
      <c r="AM19" s="57" t="s">
        <v>330</v>
      </c>
      <c r="AN19" s="58" t="s">
        <v>330</v>
      </c>
      <c r="AO19" s="58" t="s">
        <v>330</v>
      </c>
      <c r="AP19" s="59" t="s">
        <v>330</v>
      </c>
    </row>
    <row r="20" spans="2:42" x14ac:dyDescent="0.25">
      <c r="B20" s="42">
        <v>36465</v>
      </c>
      <c r="C20" s="48" t="s">
        <v>330</v>
      </c>
      <c r="D20" s="48" t="s">
        <v>330</v>
      </c>
      <c r="E20" s="48" t="s">
        <v>330</v>
      </c>
      <c r="F20" s="48" t="s">
        <v>330</v>
      </c>
      <c r="G20" s="48" t="s">
        <v>330</v>
      </c>
      <c r="H20" s="48" t="s">
        <v>330</v>
      </c>
      <c r="I20" s="48"/>
      <c r="J20" s="47">
        <v>1.1000000000000001</v>
      </c>
      <c r="K20" s="48" t="s">
        <v>330</v>
      </c>
      <c r="L20" s="48">
        <v>1.5</v>
      </c>
      <c r="M20" s="48" t="s">
        <v>330</v>
      </c>
      <c r="N20" s="48" t="s">
        <v>330</v>
      </c>
      <c r="O20" s="48" t="s">
        <v>330</v>
      </c>
      <c r="P20" s="48" t="s">
        <v>330</v>
      </c>
      <c r="Q20" s="48" t="s">
        <v>330</v>
      </c>
      <c r="R20" s="48" t="s">
        <v>330</v>
      </c>
      <c r="S20" s="48" t="s">
        <v>330</v>
      </c>
      <c r="T20" s="48" t="s">
        <v>330</v>
      </c>
      <c r="U20" s="48" t="s">
        <v>330</v>
      </c>
      <c r="V20" s="48" t="s">
        <v>330</v>
      </c>
      <c r="W20" s="48" t="s">
        <v>330</v>
      </c>
      <c r="X20" s="48" t="s">
        <v>330</v>
      </c>
      <c r="Y20" s="48" t="s">
        <v>330</v>
      </c>
      <c r="Z20" s="48" t="s">
        <v>330</v>
      </c>
      <c r="AA20" s="48" t="s">
        <v>330</v>
      </c>
      <c r="AB20" s="48" t="s">
        <v>330</v>
      </c>
      <c r="AC20" s="48" t="s">
        <v>330</v>
      </c>
      <c r="AD20" s="48" t="s">
        <v>330</v>
      </c>
      <c r="AE20" s="48" t="s">
        <v>330</v>
      </c>
      <c r="AF20" s="48" t="s">
        <v>330</v>
      </c>
      <c r="AG20" s="48" t="s">
        <v>330</v>
      </c>
      <c r="AH20" s="48" t="s">
        <v>330</v>
      </c>
      <c r="AI20" s="48" t="s">
        <v>330</v>
      </c>
      <c r="AJ20" s="48" t="s">
        <v>330</v>
      </c>
      <c r="AK20" s="48" t="s">
        <v>330</v>
      </c>
      <c r="AL20" s="48" t="s">
        <v>330</v>
      </c>
      <c r="AM20" s="57" t="s">
        <v>330</v>
      </c>
      <c r="AN20" s="58" t="s">
        <v>330</v>
      </c>
      <c r="AO20" s="58" t="s">
        <v>330</v>
      </c>
      <c r="AP20" s="59" t="s">
        <v>330</v>
      </c>
    </row>
    <row r="21" spans="2:42" x14ac:dyDescent="0.25">
      <c r="B21" s="42">
        <v>36495</v>
      </c>
      <c r="C21" s="48">
        <v>1.6759999999999999</v>
      </c>
      <c r="D21" s="48">
        <v>1.5164</v>
      </c>
      <c r="E21" s="48">
        <v>1.4874000000000001</v>
      </c>
      <c r="F21" s="48">
        <v>1.4668000000000001</v>
      </c>
      <c r="G21" s="48">
        <v>1.5571999999999999</v>
      </c>
      <c r="H21" s="48">
        <v>1.6302000000000001</v>
      </c>
      <c r="I21" s="48"/>
      <c r="J21" s="47">
        <v>1.1000000000000001</v>
      </c>
      <c r="K21" s="48">
        <v>1.5</v>
      </c>
      <c r="L21" s="48" t="s">
        <v>330</v>
      </c>
      <c r="M21" s="48" t="s">
        <v>330</v>
      </c>
      <c r="N21" s="48" t="s">
        <v>330</v>
      </c>
      <c r="O21" s="48" t="s">
        <v>330</v>
      </c>
      <c r="P21" s="48" t="s">
        <v>330</v>
      </c>
      <c r="Q21" s="48" t="s">
        <v>330</v>
      </c>
      <c r="R21" s="48" t="s">
        <v>330</v>
      </c>
      <c r="S21" s="48" t="s">
        <v>330</v>
      </c>
      <c r="T21" s="48" t="s">
        <v>330</v>
      </c>
      <c r="U21" s="48" t="s">
        <v>330</v>
      </c>
      <c r="V21" s="48" t="s">
        <v>330</v>
      </c>
      <c r="W21" s="48" t="s">
        <v>330</v>
      </c>
      <c r="X21" s="48" t="s">
        <v>330</v>
      </c>
      <c r="Y21" s="48" t="s">
        <v>330</v>
      </c>
      <c r="Z21" s="48" t="s">
        <v>330</v>
      </c>
      <c r="AA21" s="48" t="s">
        <v>330</v>
      </c>
      <c r="AB21" s="48" t="s">
        <v>330</v>
      </c>
      <c r="AC21" s="48" t="s">
        <v>330</v>
      </c>
      <c r="AD21" s="48" t="s">
        <v>330</v>
      </c>
      <c r="AE21" s="48" t="s">
        <v>330</v>
      </c>
      <c r="AF21" s="48" t="s">
        <v>330</v>
      </c>
      <c r="AG21" s="48" t="s">
        <v>330</v>
      </c>
      <c r="AH21" s="48" t="s">
        <v>330</v>
      </c>
      <c r="AI21" s="48" t="s">
        <v>330</v>
      </c>
      <c r="AJ21" s="48" t="s">
        <v>330</v>
      </c>
      <c r="AK21" s="48" t="s">
        <v>330</v>
      </c>
      <c r="AL21" s="48" t="s">
        <v>330</v>
      </c>
      <c r="AM21" s="57" t="s">
        <v>330</v>
      </c>
      <c r="AN21" s="58" t="s">
        <v>330</v>
      </c>
      <c r="AO21" s="58" t="s">
        <v>330</v>
      </c>
      <c r="AP21" s="59" t="s">
        <v>330</v>
      </c>
    </row>
    <row r="22" spans="2:42" x14ac:dyDescent="0.25">
      <c r="B22" s="42">
        <v>36526</v>
      </c>
      <c r="C22" s="48" t="s">
        <v>330</v>
      </c>
      <c r="D22" s="48" t="s">
        <v>330</v>
      </c>
      <c r="E22" s="48" t="s">
        <v>330</v>
      </c>
      <c r="F22" s="48" t="s">
        <v>330</v>
      </c>
      <c r="G22" s="48" t="s">
        <v>330</v>
      </c>
      <c r="H22" s="48" t="s">
        <v>330</v>
      </c>
      <c r="I22" s="48"/>
      <c r="J22" s="47">
        <v>1.6</v>
      </c>
      <c r="K22" s="48" t="s">
        <v>330</v>
      </c>
      <c r="L22" s="48" t="s">
        <v>330</v>
      </c>
      <c r="M22" s="48" t="s">
        <v>330</v>
      </c>
      <c r="N22" s="48" t="s">
        <v>330</v>
      </c>
      <c r="O22" s="48" t="s">
        <v>330</v>
      </c>
      <c r="P22" s="48" t="s">
        <v>330</v>
      </c>
      <c r="Q22" s="48" t="s">
        <v>330</v>
      </c>
      <c r="R22" s="48" t="s">
        <v>330</v>
      </c>
      <c r="S22" s="48" t="s">
        <v>330</v>
      </c>
      <c r="T22" s="48" t="s">
        <v>330</v>
      </c>
      <c r="U22" s="48" t="s">
        <v>330</v>
      </c>
      <c r="V22" s="48">
        <v>1.6</v>
      </c>
      <c r="W22" s="48" t="s">
        <v>330</v>
      </c>
      <c r="X22" s="48" t="s">
        <v>330</v>
      </c>
      <c r="Y22" s="48" t="s">
        <v>330</v>
      </c>
      <c r="Z22" s="48" t="s">
        <v>330</v>
      </c>
      <c r="AA22" s="48" t="s">
        <v>330</v>
      </c>
      <c r="AB22" s="48" t="s">
        <v>330</v>
      </c>
      <c r="AC22" s="48" t="s">
        <v>330</v>
      </c>
      <c r="AD22" s="48" t="s">
        <v>330</v>
      </c>
      <c r="AE22" s="48" t="s">
        <v>330</v>
      </c>
      <c r="AF22" s="48" t="s">
        <v>330</v>
      </c>
      <c r="AG22" s="48" t="s">
        <v>330</v>
      </c>
      <c r="AH22" s="48" t="s">
        <v>330</v>
      </c>
      <c r="AI22" s="48" t="s">
        <v>330</v>
      </c>
      <c r="AJ22" s="48" t="s">
        <v>330</v>
      </c>
      <c r="AK22" s="48" t="s">
        <v>330</v>
      </c>
      <c r="AL22" s="48" t="s">
        <v>330</v>
      </c>
      <c r="AM22" s="57" t="s">
        <v>330</v>
      </c>
      <c r="AN22" s="58" t="s">
        <v>330</v>
      </c>
      <c r="AO22" s="58" t="s">
        <v>330</v>
      </c>
      <c r="AP22" s="59" t="s">
        <v>330</v>
      </c>
    </row>
    <row r="23" spans="2:42" x14ac:dyDescent="0.25">
      <c r="B23" s="42">
        <v>36557</v>
      </c>
      <c r="C23" s="48" t="s">
        <v>330</v>
      </c>
      <c r="D23" s="48" t="s">
        <v>330</v>
      </c>
      <c r="E23" s="48" t="s">
        <v>330</v>
      </c>
      <c r="F23" s="48" t="s">
        <v>330</v>
      </c>
      <c r="G23" s="48" t="s">
        <v>330</v>
      </c>
      <c r="H23" s="48" t="s">
        <v>330</v>
      </c>
      <c r="I23" s="48"/>
      <c r="J23" s="47">
        <v>1.7</v>
      </c>
      <c r="K23" s="48" t="s">
        <v>330</v>
      </c>
      <c r="L23" s="48" t="s">
        <v>330</v>
      </c>
      <c r="M23" s="48" t="s">
        <v>330</v>
      </c>
      <c r="N23" s="48" t="s">
        <v>330</v>
      </c>
      <c r="O23" s="48" t="s">
        <v>330</v>
      </c>
      <c r="P23" s="48" t="s">
        <v>330</v>
      </c>
      <c r="Q23" s="48" t="s">
        <v>330</v>
      </c>
      <c r="R23" s="48" t="s">
        <v>330</v>
      </c>
      <c r="S23" s="48" t="s">
        <v>330</v>
      </c>
      <c r="T23" s="48" t="s">
        <v>330</v>
      </c>
      <c r="U23" s="48">
        <v>1.6</v>
      </c>
      <c r="V23" s="48" t="s">
        <v>330</v>
      </c>
      <c r="W23" s="48" t="s">
        <v>330</v>
      </c>
      <c r="X23" s="48" t="s">
        <v>330</v>
      </c>
      <c r="Y23" s="48" t="s">
        <v>330</v>
      </c>
      <c r="Z23" s="48" t="s">
        <v>330</v>
      </c>
      <c r="AA23" s="48" t="s">
        <v>330</v>
      </c>
      <c r="AB23" s="48" t="s">
        <v>330</v>
      </c>
      <c r="AC23" s="48" t="s">
        <v>330</v>
      </c>
      <c r="AD23" s="48" t="s">
        <v>330</v>
      </c>
      <c r="AE23" s="48" t="s">
        <v>330</v>
      </c>
      <c r="AF23" s="48" t="s">
        <v>330</v>
      </c>
      <c r="AG23" s="48" t="s">
        <v>330</v>
      </c>
      <c r="AH23" s="48" t="s">
        <v>330</v>
      </c>
      <c r="AI23" s="48" t="s">
        <v>330</v>
      </c>
      <c r="AJ23" s="48" t="s">
        <v>330</v>
      </c>
      <c r="AK23" s="48" t="s">
        <v>330</v>
      </c>
      <c r="AL23" s="48" t="s">
        <v>330</v>
      </c>
      <c r="AM23" s="57" t="s">
        <v>330</v>
      </c>
      <c r="AN23" s="58" t="s">
        <v>330</v>
      </c>
      <c r="AO23" s="58" t="s">
        <v>330</v>
      </c>
      <c r="AP23" s="59" t="s">
        <v>330</v>
      </c>
    </row>
    <row r="24" spans="2:42" x14ac:dyDescent="0.25">
      <c r="B24" s="42">
        <v>36586</v>
      </c>
      <c r="C24" s="48">
        <v>1.8093999999999999</v>
      </c>
      <c r="D24" s="48">
        <v>1.7148000000000001</v>
      </c>
      <c r="E24" s="48">
        <v>1.6087</v>
      </c>
      <c r="F24" s="48">
        <v>1.5533999999999999</v>
      </c>
      <c r="G24" s="48">
        <v>1.6488</v>
      </c>
      <c r="H24" s="48">
        <v>1.6649</v>
      </c>
      <c r="I24" s="48"/>
      <c r="J24" s="47">
        <v>1.7</v>
      </c>
      <c r="K24" s="48" t="s">
        <v>330</v>
      </c>
      <c r="L24" s="48" t="s">
        <v>330</v>
      </c>
      <c r="M24" s="48" t="s">
        <v>330</v>
      </c>
      <c r="N24" s="48" t="s">
        <v>330</v>
      </c>
      <c r="O24" s="48" t="s">
        <v>330</v>
      </c>
      <c r="P24" s="48" t="s">
        <v>330</v>
      </c>
      <c r="Q24" s="48" t="s">
        <v>330</v>
      </c>
      <c r="R24" s="48" t="s">
        <v>330</v>
      </c>
      <c r="S24" s="48" t="s">
        <v>330</v>
      </c>
      <c r="T24" s="48">
        <v>1.7</v>
      </c>
      <c r="U24" s="48" t="s">
        <v>330</v>
      </c>
      <c r="V24" s="48" t="s">
        <v>330</v>
      </c>
      <c r="W24" s="48" t="s">
        <v>330</v>
      </c>
      <c r="X24" s="48" t="s">
        <v>330</v>
      </c>
      <c r="Y24" s="48" t="s">
        <v>330</v>
      </c>
      <c r="Z24" s="48" t="s">
        <v>330</v>
      </c>
      <c r="AA24" s="48" t="s">
        <v>330</v>
      </c>
      <c r="AB24" s="48" t="s">
        <v>330</v>
      </c>
      <c r="AC24" s="48" t="s">
        <v>330</v>
      </c>
      <c r="AD24" s="48" t="s">
        <v>330</v>
      </c>
      <c r="AE24" s="48" t="s">
        <v>330</v>
      </c>
      <c r="AF24" s="48" t="s">
        <v>330</v>
      </c>
      <c r="AG24" s="48" t="s">
        <v>330</v>
      </c>
      <c r="AH24" s="48" t="s">
        <v>330</v>
      </c>
      <c r="AI24" s="48" t="s">
        <v>330</v>
      </c>
      <c r="AJ24" s="48" t="s">
        <v>330</v>
      </c>
      <c r="AK24" s="48" t="s">
        <v>330</v>
      </c>
      <c r="AL24" s="48" t="s">
        <v>330</v>
      </c>
      <c r="AM24" s="57" t="s">
        <v>330</v>
      </c>
      <c r="AN24" s="58" t="s">
        <v>330</v>
      </c>
      <c r="AO24" s="58" t="s">
        <v>330</v>
      </c>
      <c r="AP24" s="59" t="s">
        <v>330</v>
      </c>
    </row>
    <row r="25" spans="2:42" x14ac:dyDescent="0.25">
      <c r="B25" s="42">
        <v>36617</v>
      </c>
      <c r="C25" s="48" t="s">
        <v>330</v>
      </c>
      <c r="D25" s="48" t="s">
        <v>330</v>
      </c>
      <c r="E25" s="48" t="s">
        <v>330</v>
      </c>
      <c r="F25" s="48" t="s">
        <v>330</v>
      </c>
      <c r="G25" s="48" t="s">
        <v>330</v>
      </c>
      <c r="H25" s="48" t="s">
        <v>330</v>
      </c>
      <c r="I25" s="48"/>
      <c r="J25" s="47">
        <v>1.7</v>
      </c>
      <c r="K25" s="48" t="s">
        <v>330</v>
      </c>
      <c r="L25" s="48" t="s">
        <v>330</v>
      </c>
      <c r="M25" s="48" t="s">
        <v>330</v>
      </c>
      <c r="N25" s="48" t="s">
        <v>330</v>
      </c>
      <c r="O25" s="48" t="s">
        <v>330</v>
      </c>
      <c r="P25" s="48" t="s">
        <v>330</v>
      </c>
      <c r="Q25" s="48" t="s">
        <v>330</v>
      </c>
      <c r="R25" s="48" t="s">
        <v>330</v>
      </c>
      <c r="S25" s="48">
        <v>1.6</v>
      </c>
      <c r="T25" s="48" t="s">
        <v>330</v>
      </c>
      <c r="U25" s="48" t="s">
        <v>330</v>
      </c>
      <c r="V25" s="48" t="s">
        <v>330</v>
      </c>
      <c r="W25" s="48" t="s">
        <v>330</v>
      </c>
      <c r="X25" s="48" t="s">
        <v>330</v>
      </c>
      <c r="Y25" s="48" t="s">
        <v>330</v>
      </c>
      <c r="Z25" s="48" t="s">
        <v>330</v>
      </c>
      <c r="AA25" s="48" t="s">
        <v>330</v>
      </c>
      <c r="AB25" s="48" t="s">
        <v>330</v>
      </c>
      <c r="AC25" s="48" t="s">
        <v>330</v>
      </c>
      <c r="AD25" s="48" t="s">
        <v>330</v>
      </c>
      <c r="AE25" s="48" t="s">
        <v>330</v>
      </c>
      <c r="AF25" s="48" t="s">
        <v>330</v>
      </c>
      <c r="AG25" s="48" t="s">
        <v>330</v>
      </c>
      <c r="AH25" s="48" t="s">
        <v>330</v>
      </c>
      <c r="AI25" s="48" t="s">
        <v>330</v>
      </c>
      <c r="AJ25" s="48" t="s">
        <v>330</v>
      </c>
      <c r="AK25" s="48" t="s">
        <v>330</v>
      </c>
      <c r="AL25" s="48" t="s">
        <v>330</v>
      </c>
      <c r="AM25" s="57" t="s">
        <v>330</v>
      </c>
      <c r="AN25" s="58" t="s">
        <v>330</v>
      </c>
      <c r="AO25" s="58" t="s">
        <v>330</v>
      </c>
      <c r="AP25" s="59" t="s">
        <v>330</v>
      </c>
    </row>
    <row r="26" spans="2:42" x14ac:dyDescent="0.25">
      <c r="B26" s="42">
        <v>36647</v>
      </c>
      <c r="C26" s="48" t="s">
        <v>330</v>
      </c>
      <c r="D26" s="48" t="s">
        <v>330</v>
      </c>
      <c r="E26" s="48" t="s">
        <v>330</v>
      </c>
      <c r="F26" s="48" t="s">
        <v>330</v>
      </c>
      <c r="G26" s="48" t="s">
        <v>330</v>
      </c>
      <c r="H26" s="48" t="s">
        <v>330</v>
      </c>
      <c r="I26" s="48"/>
      <c r="J26" s="47">
        <v>1.7</v>
      </c>
      <c r="K26" s="48" t="s">
        <v>330</v>
      </c>
      <c r="L26" s="48" t="s">
        <v>330</v>
      </c>
      <c r="M26" s="48" t="s">
        <v>330</v>
      </c>
      <c r="N26" s="48" t="s">
        <v>330</v>
      </c>
      <c r="O26" s="48" t="s">
        <v>330</v>
      </c>
      <c r="P26" s="48" t="s">
        <v>330</v>
      </c>
      <c r="Q26" s="48" t="s">
        <v>330</v>
      </c>
      <c r="R26" s="48">
        <v>1.7</v>
      </c>
      <c r="S26" s="48" t="s">
        <v>330</v>
      </c>
      <c r="T26" s="48" t="s">
        <v>330</v>
      </c>
      <c r="U26" s="48" t="s">
        <v>330</v>
      </c>
      <c r="V26" s="48" t="s">
        <v>330</v>
      </c>
      <c r="W26" s="48" t="s">
        <v>330</v>
      </c>
      <c r="X26" s="48" t="s">
        <v>330</v>
      </c>
      <c r="Y26" s="48" t="s">
        <v>330</v>
      </c>
      <c r="Z26" s="48" t="s">
        <v>330</v>
      </c>
      <c r="AA26" s="48" t="s">
        <v>330</v>
      </c>
      <c r="AB26" s="48" t="s">
        <v>330</v>
      </c>
      <c r="AC26" s="48" t="s">
        <v>330</v>
      </c>
      <c r="AD26" s="48" t="s">
        <v>330</v>
      </c>
      <c r="AE26" s="48" t="s">
        <v>330</v>
      </c>
      <c r="AF26" s="48" t="s">
        <v>330</v>
      </c>
      <c r="AG26" s="48" t="s">
        <v>330</v>
      </c>
      <c r="AH26" s="48" t="s">
        <v>330</v>
      </c>
      <c r="AI26" s="48" t="s">
        <v>330</v>
      </c>
      <c r="AJ26" s="48" t="s">
        <v>330</v>
      </c>
      <c r="AK26" s="48" t="s">
        <v>330</v>
      </c>
      <c r="AL26" s="48" t="s">
        <v>330</v>
      </c>
      <c r="AM26" s="57" t="s">
        <v>330</v>
      </c>
      <c r="AN26" s="58" t="s">
        <v>330</v>
      </c>
      <c r="AO26" s="58" t="s">
        <v>330</v>
      </c>
      <c r="AP26" s="59" t="s">
        <v>330</v>
      </c>
    </row>
    <row r="27" spans="2:42" x14ac:dyDescent="0.25">
      <c r="B27" s="42">
        <v>36678</v>
      </c>
      <c r="C27" s="48">
        <v>1.8396999999999999</v>
      </c>
      <c r="D27" s="48">
        <v>1.7336</v>
      </c>
      <c r="E27" s="48">
        <v>1.6508</v>
      </c>
      <c r="F27" s="48">
        <v>1.6896</v>
      </c>
      <c r="G27" s="48">
        <v>1.7189000000000001</v>
      </c>
      <c r="H27" s="48">
        <v>1.7085999999999999</v>
      </c>
      <c r="I27" s="48"/>
      <c r="J27" s="47">
        <v>1.8</v>
      </c>
      <c r="K27" s="48" t="s">
        <v>330</v>
      </c>
      <c r="L27" s="48" t="s">
        <v>330</v>
      </c>
      <c r="M27" s="48" t="s">
        <v>330</v>
      </c>
      <c r="N27" s="48" t="s">
        <v>330</v>
      </c>
      <c r="O27" s="48" t="s">
        <v>330</v>
      </c>
      <c r="P27" s="48" t="s">
        <v>330</v>
      </c>
      <c r="Q27" s="48">
        <v>1.7</v>
      </c>
      <c r="R27" s="48" t="s">
        <v>330</v>
      </c>
      <c r="S27" s="48" t="s">
        <v>330</v>
      </c>
      <c r="T27" s="48" t="s">
        <v>330</v>
      </c>
      <c r="U27" s="48" t="s">
        <v>330</v>
      </c>
      <c r="V27" s="48" t="s">
        <v>330</v>
      </c>
      <c r="W27" s="48" t="s">
        <v>330</v>
      </c>
      <c r="X27" s="48" t="s">
        <v>330</v>
      </c>
      <c r="Y27" s="48" t="s">
        <v>330</v>
      </c>
      <c r="Z27" s="48" t="s">
        <v>330</v>
      </c>
      <c r="AA27" s="48" t="s">
        <v>330</v>
      </c>
      <c r="AB27" s="48" t="s">
        <v>330</v>
      </c>
      <c r="AC27" s="48" t="s">
        <v>330</v>
      </c>
      <c r="AD27" s="48" t="s">
        <v>330</v>
      </c>
      <c r="AE27" s="48" t="s">
        <v>330</v>
      </c>
      <c r="AF27" s="48" t="s">
        <v>330</v>
      </c>
      <c r="AG27" s="48" t="s">
        <v>330</v>
      </c>
      <c r="AH27" s="48" t="s">
        <v>330</v>
      </c>
      <c r="AI27" s="48" t="s">
        <v>330</v>
      </c>
      <c r="AJ27" s="48" t="s">
        <v>330</v>
      </c>
      <c r="AK27" s="48" t="s">
        <v>330</v>
      </c>
      <c r="AL27" s="48" t="s">
        <v>330</v>
      </c>
      <c r="AM27" s="57" t="s">
        <v>330</v>
      </c>
      <c r="AN27" s="58" t="s">
        <v>330</v>
      </c>
      <c r="AO27" s="58" t="s">
        <v>330</v>
      </c>
      <c r="AP27" s="59" t="s">
        <v>330</v>
      </c>
    </row>
    <row r="28" spans="2:42" x14ac:dyDescent="0.25">
      <c r="B28" s="42">
        <v>36708</v>
      </c>
      <c r="C28" s="48" t="s">
        <v>330</v>
      </c>
      <c r="D28" s="48" t="s">
        <v>330</v>
      </c>
      <c r="E28" s="48" t="s">
        <v>330</v>
      </c>
      <c r="F28" s="48" t="s">
        <v>330</v>
      </c>
      <c r="G28" s="48" t="s">
        <v>330</v>
      </c>
      <c r="H28" s="48" t="s">
        <v>330</v>
      </c>
      <c r="I28" s="48"/>
      <c r="J28" s="47">
        <v>1.9</v>
      </c>
      <c r="K28" s="48" t="s">
        <v>330</v>
      </c>
      <c r="L28" s="48" t="s">
        <v>330</v>
      </c>
      <c r="M28" s="48" t="s">
        <v>330</v>
      </c>
      <c r="N28" s="48" t="s">
        <v>330</v>
      </c>
      <c r="O28" s="48" t="s">
        <v>330</v>
      </c>
      <c r="P28" s="48">
        <v>1.7</v>
      </c>
      <c r="Q28" s="48" t="s">
        <v>330</v>
      </c>
      <c r="R28" s="48" t="s">
        <v>330</v>
      </c>
      <c r="S28" s="48" t="s">
        <v>330</v>
      </c>
      <c r="T28" s="48" t="s">
        <v>330</v>
      </c>
      <c r="U28" s="48" t="s">
        <v>330</v>
      </c>
      <c r="V28" s="48" t="s">
        <v>330</v>
      </c>
      <c r="W28" s="48" t="s">
        <v>330</v>
      </c>
      <c r="X28" s="48" t="s">
        <v>330</v>
      </c>
      <c r="Y28" s="48" t="s">
        <v>330</v>
      </c>
      <c r="Z28" s="48" t="s">
        <v>330</v>
      </c>
      <c r="AA28" s="48" t="s">
        <v>330</v>
      </c>
      <c r="AB28" s="48" t="s">
        <v>330</v>
      </c>
      <c r="AC28" s="48" t="s">
        <v>330</v>
      </c>
      <c r="AD28" s="48" t="s">
        <v>330</v>
      </c>
      <c r="AE28" s="48" t="s">
        <v>330</v>
      </c>
      <c r="AF28" s="48" t="s">
        <v>330</v>
      </c>
      <c r="AG28" s="48" t="s">
        <v>330</v>
      </c>
      <c r="AH28" s="48" t="s">
        <v>330</v>
      </c>
      <c r="AI28" s="48" t="s">
        <v>330</v>
      </c>
      <c r="AJ28" s="48" t="s">
        <v>330</v>
      </c>
      <c r="AK28" s="48" t="s">
        <v>330</v>
      </c>
      <c r="AL28" s="48" t="s">
        <v>330</v>
      </c>
      <c r="AM28" s="57" t="s">
        <v>330</v>
      </c>
      <c r="AN28" s="58" t="s">
        <v>330</v>
      </c>
      <c r="AO28" s="58" t="s">
        <v>330</v>
      </c>
      <c r="AP28" s="59" t="s">
        <v>330</v>
      </c>
    </row>
    <row r="29" spans="2:42" x14ac:dyDescent="0.25">
      <c r="B29" s="42">
        <v>36739</v>
      </c>
      <c r="C29" s="48" t="s">
        <v>330</v>
      </c>
      <c r="D29" s="48" t="s">
        <v>330</v>
      </c>
      <c r="E29" s="48" t="s">
        <v>330</v>
      </c>
      <c r="F29" s="48" t="s">
        <v>330</v>
      </c>
      <c r="G29" s="48" t="s">
        <v>330</v>
      </c>
      <c r="H29" s="48" t="s">
        <v>330</v>
      </c>
      <c r="I29" s="48"/>
      <c r="J29" s="47">
        <v>2</v>
      </c>
      <c r="K29" s="48" t="s">
        <v>330</v>
      </c>
      <c r="L29" s="48" t="s">
        <v>330</v>
      </c>
      <c r="M29" s="48" t="s">
        <v>330</v>
      </c>
      <c r="N29" s="48" t="s">
        <v>330</v>
      </c>
      <c r="O29" s="48">
        <v>1.7</v>
      </c>
      <c r="P29" s="48" t="s">
        <v>330</v>
      </c>
      <c r="Q29" s="48" t="s">
        <v>330</v>
      </c>
      <c r="R29" s="48" t="s">
        <v>330</v>
      </c>
      <c r="S29" s="48" t="s">
        <v>330</v>
      </c>
      <c r="T29" s="48" t="s">
        <v>330</v>
      </c>
      <c r="U29" s="48" t="s">
        <v>330</v>
      </c>
      <c r="V29" s="48" t="s">
        <v>330</v>
      </c>
      <c r="W29" s="48" t="s">
        <v>330</v>
      </c>
      <c r="X29" s="48" t="s">
        <v>330</v>
      </c>
      <c r="Y29" s="48" t="s">
        <v>330</v>
      </c>
      <c r="Z29" s="48" t="s">
        <v>330</v>
      </c>
      <c r="AA29" s="48" t="s">
        <v>330</v>
      </c>
      <c r="AB29" s="48" t="s">
        <v>330</v>
      </c>
      <c r="AC29" s="48" t="s">
        <v>330</v>
      </c>
      <c r="AD29" s="48" t="s">
        <v>330</v>
      </c>
      <c r="AE29" s="48" t="s">
        <v>330</v>
      </c>
      <c r="AF29" s="48" t="s">
        <v>330</v>
      </c>
      <c r="AG29" s="48" t="s">
        <v>330</v>
      </c>
      <c r="AH29" s="48" t="s">
        <v>330</v>
      </c>
      <c r="AI29" s="48" t="s">
        <v>330</v>
      </c>
      <c r="AJ29" s="48" t="s">
        <v>330</v>
      </c>
      <c r="AK29" s="48" t="s">
        <v>330</v>
      </c>
      <c r="AL29" s="48" t="s">
        <v>330</v>
      </c>
      <c r="AM29" s="57" t="s">
        <v>330</v>
      </c>
      <c r="AN29" s="58" t="s">
        <v>330</v>
      </c>
      <c r="AO29" s="58" t="s">
        <v>330</v>
      </c>
      <c r="AP29" s="59" t="s">
        <v>330</v>
      </c>
    </row>
    <row r="30" spans="2:42" x14ac:dyDescent="0.25">
      <c r="B30" s="42">
        <v>36770</v>
      </c>
      <c r="C30" s="48">
        <v>2.1696</v>
      </c>
      <c r="D30" s="48">
        <v>2.0834000000000001</v>
      </c>
      <c r="E30" s="48">
        <v>1.9520999999999999</v>
      </c>
      <c r="F30" s="48">
        <v>1.7719</v>
      </c>
      <c r="G30" s="48">
        <v>1.6820999999999999</v>
      </c>
      <c r="H30" s="48">
        <v>1.694</v>
      </c>
      <c r="I30" s="48"/>
      <c r="J30" s="47">
        <v>2.1</v>
      </c>
      <c r="K30" s="48" t="s">
        <v>330</v>
      </c>
      <c r="L30" s="48" t="s">
        <v>330</v>
      </c>
      <c r="M30" s="48" t="s">
        <v>330</v>
      </c>
      <c r="N30" s="48">
        <v>1.8</v>
      </c>
      <c r="O30" s="48" t="s">
        <v>330</v>
      </c>
      <c r="P30" s="48" t="s">
        <v>330</v>
      </c>
      <c r="Q30" s="48" t="s">
        <v>330</v>
      </c>
      <c r="R30" s="48" t="s">
        <v>330</v>
      </c>
      <c r="S30" s="48" t="s">
        <v>330</v>
      </c>
      <c r="T30" s="48" t="s">
        <v>330</v>
      </c>
      <c r="U30" s="48" t="s">
        <v>330</v>
      </c>
      <c r="V30" s="48" t="s">
        <v>330</v>
      </c>
      <c r="W30" s="48" t="s">
        <v>330</v>
      </c>
      <c r="X30" s="48" t="s">
        <v>330</v>
      </c>
      <c r="Y30" s="48" t="s">
        <v>330</v>
      </c>
      <c r="Z30" s="48" t="s">
        <v>330</v>
      </c>
      <c r="AA30" s="48" t="s">
        <v>330</v>
      </c>
      <c r="AB30" s="48" t="s">
        <v>330</v>
      </c>
      <c r="AC30" s="48" t="s">
        <v>330</v>
      </c>
      <c r="AD30" s="48" t="s">
        <v>330</v>
      </c>
      <c r="AE30" s="48" t="s">
        <v>330</v>
      </c>
      <c r="AF30" s="48" t="s">
        <v>330</v>
      </c>
      <c r="AG30" s="48" t="s">
        <v>330</v>
      </c>
      <c r="AH30" s="48" t="s">
        <v>330</v>
      </c>
      <c r="AI30" s="48" t="s">
        <v>330</v>
      </c>
      <c r="AJ30" s="48" t="s">
        <v>330</v>
      </c>
      <c r="AK30" s="48" t="s">
        <v>330</v>
      </c>
      <c r="AL30" s="48" t="s">
        <v>330</v>
      </c>
      <c r="AM30" s="57" t="s">
        <v>330</v>
      </c>
      <c r="AN30" s="58" t="s">
        <v>330</v>
      </c>
      <c r="AO30" s="58" t="s">
        <v>330</v>
      </c>
      <c r="AP30" s="59" t="s">
        <v>330</v>
      </c>
    </row>
    <row r="31" spans="2:42" x14ac:dyDescent="0.25">
      <c r="B31" s="42">
        <v>36800</v>
      </c>
      <c r="C31" s="48" t="s">
        <v>330</v>
      </c>
      <c r="D31" s="48" t="s">
        <v>330</v>
      </c>
      <c r="E31" s="48" t="s">
        <v>330</v>
      </c>
      <c r="F31" s="48" t="s">
        <v>330</v>
      </c>
      <c r="G31" s="48" t="s">
        <v>330</v>
      </c>
      <c r="H31" s="48" t="s">
        <v>330</v>
      </c>
      <c r="I31" s="48"/>
      <c r="J31" s="47">
        <v>2.2000000000000002</v>
      </c>
      <c r="K31" s="48" t="s">
        <v>330</v>
      </c>
      <c r="L31" s="48" t="s">
        <v>330</v>
      </c>
      <c r="M31" s="48">
        <v>2</v>
      </c>
      <c r="N31" s="48" t="s">
        <v>330</v>
      </c>
      <c r="O31" s="48" t="s">
        <v>330</v>
      </c>
      <c r="P31" s="48" t="s">
        <v>330</v>
      </c>
      <c r="Q31" s="48" t="s">
        <v>330</v>
      </c>
      <c r="R31" s="48" t="s">
        <v>330</v>
      </c>
      <c r="S31" s="48" t="s">
        <v>330</v>
      </c>
      <c r="T31" s="48" t="s">
        <v>330</v>
      </c>
      <c r="U31" s="48" t="s">
        <v>330</v>
      </c>
      <c r="V31" s="48" t="s">
        <v>330</v>
      </c>
      <c r="W31" s="48" t="s">
        <v>330</v>
      </c>
      <c r="X31" s="48" t="s">
        <v>330</v>
      </c>
      <c r="Y31" s="48" t="s">
        <v>330</v>
      </c>
      <c r="Z31" s="48" t="s">
        <v>330</v>
      </c>
      <c r="AA31" s="48" t="s">
        <v>330</v>
      </c>
      <c r="AB31" s="48" t="s">
        <v>330</v>
      </c>
      <c r="AC31" s="48" t="s">
        <v>330</v>
      </c>
      <c r="AD31" s="48" t="s">
        <v>330</v>
      </c>
      <c r="AE31" s="48" t="s">
        <v>330</v>
      </c>
      <c r="AF31" s="48" t="s">
        <v>330</v>
      </c>
      <c r="AG31" s="48" t="s">
        <v>330</v>
      </c>
      <c r="AH31" s="48" t="s">
        <v>330</v>
      </c>
      <c r="AI31" s="48" t="s">
        <v>330</v>
      </c>
      <c r="AJ31" s="48" t="s">
        <v>330</v>
      </c>
      <c r="AK31" s="48" t="s">
        <v>330</v>
      </c>
      <c r="AL31" s="48" t="s">
        <v>330</v>
      </c>
      <c r="AM31" s="57" t="s">
        <v>330</v>
      </c>
      <c r="AN31" s="58" t="s">
        <v>330</v>
      </c>
      <c r="AO31" s="58" t="s">
        <v>330</v>
      </c>
      <c r="AP31" s="59" t="s">
        <v>330</v>
      </c>
    </row>
    <row r="32" spans="2:42" x14ac:dyDescent="0.25">
      <c r="B32" s="42">
        <v>36831</v>
      </c>
      <c r="C32" s="48" t="s">
        <v>330</v>
      </c>
      <c r="D32" s="48" t="s">
        <v>330</v>
      </c>
      <c r="E32" s="48" t="s">
        <v>330</v>
      </c>
      <c r="F32" s="48" t="s">
        <v>330</v>
      </c>
      <c r="G32" s="48" t="s">
        <v>330</v>
      </c>
      <c r="H32" s="48" t="s">
        <v>330</v>
      </c>
      <c r="I32" s="48"/>
      <c r="J32" s="47">
        <v>2.2000000000000002</v>
      </c>
      <c r="K32" s="48" t="s">
        <v>330</v>
      </c>
      <c r="L32" s="48">
        <v>2</v>
      </c>
      <c r="M32" s="48" t="s">
        <v>330</v>
      </c>
      <c r="N32" s="48" t="s">
        <v>330</v>
      </c>
      <c r="O32" s="48" t="s">
        <v>330</v>
      </c>
      <c r="P32" s="48" t="s">
        <v>330</v>
      </c>
      <c r="Q32" s="48" t="s">
        <v>330</v>
      </c>
      <c r="R32" s="48" t="s">
        <v>330</v>
      </c>
      <c r="S32" s="48" t="s">
        <v>330</v>
      </c>
      <c r="T32" s="48" t="s">
        <v>330</v>
      </c>
      <c r="U32" s="48" t="s">
        <v>330</v>
      </c>
      <c r="V32" s="48" t="s">
        <v>330</v>
      </c>
      <c r="W32" s="48" t="s">
        <v>330</v>
      </c>
      <c r="X32" s="48" t="s">
        <v>330</v>
      </c>
      <c r="Y32" s="48" t="s">
        <v>330</v>
      </c>
      <c r="Z32" s="48" t="s">
        <v>330</v>
      </c>
      <c r="AA32" s="48" t="s">
        <v>330</v>
      </c>
      <c r="AB32" s="48" t="s">
        <v>330</v>
      </c>
      <c r="AC32" s="48" t="s">
        <v>330</v>
      </c>
      <c r="AD32" s="48" t="s">
        <v>330</v>
      </c>
      <c r="AE32" s="48" t="s">
        <v>330</v>
      </c>
      <c r="AF32" s="48" t="s">
        <v>330</v>
      </c>
      <c r="AG32" s="48" t="s">
        <v>330</v>
      </c>
      <c r="AH32" s="48" t="s">
        <v>330</v>
      </c>
      <c r="AI32" s="48" t="s">
        <v>330</v>
      </c>
      <c r="AJ32" s="48" t="s">
        <v>330</v>
      </c>
      <c r="AK32" s="48" t="s">
        <v>330</v>
      </c>
      <c r="AL32" s="48" t="s">
        <v>330</v>
      </c>
      <c r="AM32" s="57" t="s">
        <v>330</v>
      </c>
      <c r="AN32" s="58" t="s">
        <v>330</v>
      </c>
      <c r="AO32" s="58" t="s">
        <v>330</v>
      </c>
      <c r="AP32" s="59" t="s">
        <v>330</v>
      </c>
    </row>
    <row r="33" spans="2:42" x14ac:dyDescent="0.25">
      <c r="B33" s="42">
        <v>36861</v>
      </c>
      <c r="C33" s="48">
        <v>2.4024000000000001</v>
      </c>
      <c r="D33" s="48">
        <v>2.1755</v>
      </c>
      <c r="E33" s="48">
        <v>1.8601000000000001</v>
      </c>
      <c r="F33" s="48">
        <v>1.6471</v>
      </c>
      <c r="G33" s="48">
        <v>1.5799000000000001</v>
      </c>
      <c r="H33" s="48">
        <v>1.6645000000000001</v>
      </c>
      <c r="I33" s="48"/>
      <c r="J33" s="47">
        <v>2.2000000000000002</v>
      </c>
      <c r="K33" s="48">
        <v>2</v>
      </c>
      <c r="L33" s="48" t="s">
        <v>330</v>
      </c>
      <c r="M33" s="48" t="s">
        <v>330</v>
      </c>
      <c r="N33" s="48" t="s">
        <v>330</v>
      </c>
      <c r="O33" s="48" t="s">
        <v>330</v>
      </c>
      <c r="P33" s="48" t="s">
        <v>330</v>
      </c>
      <c r="Q33" s="48" t="s">
        <v>330</v>
      </c>
      <c r="R33" s="48" t="s">
        <v>330</v>
      </c>
      <c r="S33" s="48" t="s">
        <v>330</v>
      </c>
      <c r="T33" s="48" t="s">
        <v>330</v>
      </c>
      <c r="U33" s="48" t="s">
        <v>330</v>
      </c>
      <c r="V33" s="48" t="s">
        <v>330</v>
      </c>
      <c r="W33" s="48" t="s">
        <v>330</v>
      </c>
      <c r="X33" s="48" t="s">
        <v>330</v>
      </c>
      <c r="Y33" s="48" t="s">
        <v>330</v>
      </c>
      <c r="Z33" s="48" t="s">
        <v>330</v>
      </c>
      <c r="AA33" s="48" t="s">
        <v>330</v>
      </c>
      <c r="AB33" s="48" t="s">
        <v>330</v>
      </c>
      <c r="AC33" s="48" t="s">
        <v>330</v>
      </c>
      <c r="AD33" s="48" t="s">
        <v>330</v>
      </c>
      <c r="AE33" s="48" t="s">
        <v>330</v>
      </c>
      <c r="AF33" s="48" t="s">
        <v>330</v>
      </c>
      <c r="AG33" s="48" t="s">
        <v>330</v>
      </c>
      <c r="AH33" s="48" t="s">
        <v>330</v>
      </c>
      <c r="AI33" s="48" t="s">
        <v>330</v>
      </c>
      <c r="AJ33" s="48" t="s">
        <v>330</v>
      </c>
      <c r="AK33" s="48" t="s">
        <v>330</v>
      </c>
      <c r="AL33" s="48" t="s">
        <v>330</v>
      </c>
      <c r="AM33" s="57" t="s">
        <v>330</v>
      </c>
      <c r="AN33" s="58" t="s">
        <v>330</v>
      </c>
      <c r="AO33" s="58" t="s">
        <v>330</v>
      </c>
      <c r="AP33" s="59" t="s">
        <v>330</v>
      </c>
    </row>
    <row r="34" spans="2:42" x14ac:dyDescent="0.25">
      <c r="B34" s="42">
        <v>36892</v>
      </c>
      <c r="C34" s="48" t="s">
        <v>330</v>
      </c>
      <c r="D34" s="48" t="s">
        <v>330</v>
      </c>
      <c r="E34" s="48" t="s">
        <v>330</v>
      </c>
      <c r="F34" s="48" t="s">
        <v>330</v>
      </c>
      <c r="G34" s="48" t="s">
        <v>330</v>
      </c>
      <c r="H34" s="48" t="s">
        <v>330</v>
      </c>
      <c r="I34" s="48"/>
      <c r="J34" s="47">
        <v>2</v>
      </c>
      <c r="K34" s="48" t="s">
        <v>330</v>
      </c>
      <c r="L34" s="48" t="s">
        <v>330</v>
      </c>
      <c r="M34" s="48" t="s">
        <v>330</v>
      </c>
      <c r="N34" s="48" t="s">
        <v>330</v>
      </c>
      <c r="O34" s="48" t="s">
        <v>330</v>
      </c>
      <c r="P34" s="48" t="s">
        <v>330</v>
      </c>
      <c r="Q34" s="48" t="s">
        <v>330</v>
      </c>
      <c r="R34" s="48" t="s">
        <v>330</v>
      </c>
      <c r="S34" s="48" t="s">
        <v>330</v>
      </c>
      <c r="T34" s="48" t="s">
        <v>330</v>
      </c>
      <c r="U34" s="48" t="s">
        <v>330</v>
      </c>
      <c r="V34" s="48">
        <v>1.7</v>
      </c>
      <c r="W34" s="48" t="s">
        <v>330</v>
      </c>
      <c r="X34" s="48" t="s">
        <v>330</v>
      </c>
      <c r="Y34" s="48" t="s">
        <v>330</v>
      </c>
      <c r="Z34" s="48" t="s">
        <v>330</v>
      </c>
      <c r="AA34" s="48" t="s">
        <v>330</v>
      </c>
      <c r="AB34" s="48" t="s">
        <v>330</v>
      </c>
      <c r="AC34" s="48" t="s">
        <v>330</v>
      </c>
      <c r="AD34" s="48" t="s">
        <v>330</v>
      </c>
      <c r="AE34" s="48" t="s">
        <v>330</v>
      </c>
      <c r="AF34" s="48" t="s">
        <v>330</v>
      </c>
      <c r="AG34" s="48" t="s">
        <v>330</v>
      </c>
      <c r="AH34" s="48" t="s">
        <v>330</v>
      </c>
      <c r="AI34" s="48" t="s">
        <v>330</v>
      </c>
      <c r="AJ34" s="48" t="s">
        <v>330</v>
      </c>
      <c r="AK34" s="48" t="s">
        <v>330</v>
      </c>
      <c r="AL34" s="48" t="s">
        <v>330</v>
      </c>
      <c r="AM34" s="57" t="s">
        <v>330</v>
      </c>
      <c r="AN34" s="58" t="s">
        <v>330</v>
      </c>
      <c r="AO34" s="58" t="s">
        <v>330</v>
      </c>
      <c r="AP34" s="59" t="s">
        <v>330</v>
      </c>
    </row>
    <row r="35" spans="2:42" x14ac:dyDescent="0.25">
      <c r="B35" s="42">
        <v>36923</v>
      </c>
      <c r="C35" s="48" t="s">
        <v>330</v>
      </c>
      <c r="D35" s="48" t="s">
        <v>330</v>
      </c>
      <c r="E35" s="48" t="s">
        <v>330</v>
      </c>
      <c r="F35" s="48" t="s">
        <v>330</v>
      </c>
      <c r="G35" s="48" t="s">
        <v>330</v>
      </c>
      <c r="H35" s="48" t="s">
        <v>330</v>
      </c>
      <c r="I35" s="48"/>
      <c r="J35" s="47">
        <v>2</v>
      </c>
      <c r="K35" s="48" t="s">
        <v>330</v>
      </c>
      <c r="L35" s="48" t="s">
        <v>330</v>
      </c>
      <c r="M35" s="48" t="s">
        <v>330</v>
      </c>
      <c r="N35" s="48" t="s">
        <v>330</v>
      </c>
      <c r="O35" s="48" t="s">
        <v>330</v>
      </c>
      <c r="P35" s="48" t="s">
        <v>330</v>
      </c>
      <c r="Q35" s="48" t="s">
        <v>330</v>
      </c>
      <c r="R35" s="48" t="s">
        <v>330</v>
      </c>
      <c r="S35" s="48" t="s">
        <v>330</v>
      </c>
      <c r="T35" s="48" t="s">
        <v>330</v>
      </c>
      <c r="U35" s="48">
        <v>1.7</v>
      </c>
      <c r="V35" s="48" t="s">
        <v>330</v>
      </c>
      <c r="W35" s="48" t="s">
        <v>330</v>
      </c>
      <c r="X35" s="48" t="s">
        <v>330</v>
      </c>
      <c r="Y35" s="48" t="s">
        <v>330</v>
      </c>
      <c r="Z35" s="48" t="s">
        <v>330</v>
      </c>
      <c r="AA35" s="48" t="s">
        <v>330</v>
      </c>
      <c r="AB35" s="48" t="s">
        <v>330</v>
      </c>
      <c r="AC35" s="48" t="s">
        <v>330</v>
      </c>
      <c r="AD35" s="48" t="s">
        <v>330</v>
      </c>
      <c r="AE35" s="48" t="s">
        <v>330</v>
      </c>
      <c r="AF35" s="48" t="s">
        <v>330</v>
      </c>
      <c r="AG35" s="48" t="s">
        <v>330</v>
      </c>
      <c r="AH35" s="48" t="s">
        <v>330</v>
      </c>
      <c r="AI35" s="48" t="s">
        <v>330</v>
      </c>
      <c r="AJ35" s="48" t="s">
        <v>330</v>
      </c>
      <c r="AK35" s="48" t="s">
        <v>330</v>
      </c>
      <c r="AL35" s="48" t="s">
        <v>330</v>
      </c>
      <c r="AM35" s="57" t="s">
        <v>330</v>
      </c>
      <c r="AN35" s="58" t="s">
        <v>330</v>
      </c>
      <c r="AO35" s="58" t="s">
        <v>330</v>
      </c>
      <c r="AP35" s="59" t="s">
        <v>330</v>
      </c>
    </row>
    <row r="36" spans="2:42" x14ac:dyDescent="0.25">
      <c r="B36" s="42">
        <v>36951</v>
      </c>
      <c r="C36" s="48">
        <v>2.3477000000000001</v>
      </c>
      <c r="D36" s="48">
        <v>2.0093000000000001</v>
      </c>
      <c r="E36" s="48">
        <v>1.8171999999999999</v>
      </c>
      <c r="F36" s="48">
        <v>1.6425000000000001</v>
      </c>
      <c r="G36" s="48">
        <v>1.6724000000000001</v>
      </c>
      <c r="H36" s="48">
        <v>1.778</v>
      </c>
      <c r="I36" s="48"/>
      <c r="J36" s="47">
        <v>2.1</v>
      </c>
      <c r="K36" s="48" t="s">
        <v>330</v>
      </c>
      <c r="L36" s="48" t="s">
        <v>330</v>
      </c>
      <c r="M36" s="48" t="s">
        <v>330</v>
      </c>
      <c r="N36" s="48" t="s">
        <v>330</v>
      </c>
      <c r="O36" s="48" t="s">
        <v>330</v>
      </c>
      <c r="P36" s="48" t="s">
        <v>330</v>
      </c>
      <c r="Q36" s="48" t="s">
        <v>330</v>
      </c>
      <c r="R36" s="48" t="s">
        <v>330</v>
      </c>
      <c r="S36" s="48" t="s">
        <v>330</v>
      </c>
      <c r="T36" s="48">
        <v>1.8</v>
      </c>
      <c r="U36" s="48" t="s">
        <v>330</v>
      </c>
      <c r="V36" s="48" t="s">
        <v>330</v>
      </c>
      <c r="W36" s="48" t="s">
        <v>330</v>
      </c>
      <c r="X36" s="48" t="s">
        <v>330</v>
      </c>
      <c r="Y36" s="48" t="s">
        <v>330</v>
      </c>
      <c r="Z36" s="48" t="s">
        <v>330</v>
      </c>
      <c r="AA36" s="48" t="s">
        <v>330</v>
      </c>
      <c r="AB36" s="48" t="s">
        <v>330</v>
      </c>
      <c r="AC36" s="48" t="s">
        <v>330</v>
      </c>
      <c r="AD36" s="48" t="s">
        <v>330</v>
      </c>
      <c r="AE36" s="48" t="s">
        <v>330</v>
      </c>
      <c r="AF36" s="48" t="s">
        <v>330</v>
      </c>
      <c r="AG36" s="48" t="s">
        <v>330</v>
      </c>
      <c r="AH36" s="48" t="s">
        <v>330</v>
      </c>
      <c r="AI36" s="48" t="s">
        <v>330</v>
      </c>
      <c r="AJ36" s="48" t="s">
        <v>330</v>
      </c>
      <c r="AK36" s="48" t="s">
        <v>330</v>
      </c>
      <c r="AL36" s="48" t="s">
        <v>330</v>
      </c>
      <c r="AM36" s="57" t="s">
        <v>330</v>
      </c>
      <c r="AN36" s="58" t="s">
        <v>330</v>
      </c>
      <c r="AO36" s="58" t="s">
        <v>330</v>
      </c>
      <c r="AP36" s="59" t="s">
        <v>330</v>
      </c>
    </row>
    <row r="37" spans="2:42" x14ac:dyDescent="0.25">
      <c r="B37" s="42">
        <v>36982</v>
      </c>
      <c r="C37" s="48" t="s">
        <v>330</v>
      </c>
      <c r="D37" s="48" t="s">
        <v>330</v>
      </c>
      <c r="E37" s="48" t="s">
        <v>330</v>
      </c>
      <c r="F37" s="48" t="s">
        <v>330</v>
      </c>
      <c r="G37" s="48" t="s">
        <v>330</v>
      </c>
      <c r="H37" s="48" t="s">
        <v>330</v>
      </c>
      <c r="I37" s="48"/>
      <c r="J37" s="47">
        <v>2.2000000000000002</v>
      </c>
      <c r="K37" s="48" t="s">
        <v>330</v>
      </c>
      <c r="L37" s="48" t="s">
        <v>330</v>
      </c>
      <c r="M37" s="48" t="s">
        <v>330</v>
      </c>
      <c r="N37" s="48" t="s">
        <v>330</v>
      </c>
      <c r="O37" s="48" t="s">
        <v>330</v>
      </c>
      <c r="P37" s="48" t="s">
        <v>330</v>
      </c>
      <c r="Q37" s="48" t="s">
        <v>330</v>
      </c>
      <c r="R37" s="48" t="s">
        <v>330</v>
      </c>
      <c r="S37" s="48">
        <v>1.7</v>
      </c>
      <c r="T37" s="48" t="s">
        <v>330</v>
      </c>
      <c r="U37" s="48" t="s">
        <v>330</v>
      </c>
      <c r="V37" s="48" t="s">
        <v>330</v>
      </c>
      <c r="W37" s="48" t="s">
        <v>330</v>
      </c>
      <c r="X37" s="48" t="s">
        <v>330</v>
      </c>
      <c r="Y37" s="48" t="s">
        <v>330</v>
      </c>
      <c r="Z37" s="48" t="s">
        <v>330</v>
      </c>
      <c r="AA37" s="48" t="s">
        <v>330</v>
      </c>
      <c r="AB37" s="48" t="s">
        <v>330</v>
      </c>
      <c r="AC37" s="48" t="s">
        <v>330</v>
      </c>
      <c r="AD37" s="48" t="s">
        <v>330</v>
      </c>
      <c r="AE37" s="48" t="s">
        <v>330</v>
      </c>
      <c r="AF37" s="48" t="s">
        <v>330</v>
      </c>
      <c r="AG37" s="48" t="s">
        <v>330</v>
      </c>
      <c r="AH37" s="48" t="s">
        <v>330</v>
      </c>
      <c r="AI37" s="48" t="s">
        <v>330</v>
      </c>
      <c r="AJ37" s="48" t="s">
        <v>330</v>
      </c>
      <c r="AK37" s="48" t="s">
        <v>330</v>
      </c>
      <c r="AL37" s="48" t="s">
        <v>330</v>
      </c>
      <c r="AM37" s="57" t="s">
        <v>330</v>
      </c>
      <c r="AN37" s="58" t="s">
        <v>330</v>
      </c>
      <c r="AO37" s="58" t="s">
        <v>330</v>
      </c>
      <c r="AP37" s="59" t="s">
        <v>330</v>
      </c>
    </row>
    <row r="38" spans="2:42" x14ac:dyDescent="0.25">
      <c r="B38" s="42">
        <v>37012</v>
      </c>
      <c r="C38" s="48" t="s">
        <v>330</v>
      </c>
      <c r="D38" s="48" t="s">
        <v>330</v>
      </c>
      <c r="E38" s="48" t="s">
        <v>330</v>
      </c>
      <c r="F38" s="48" t="s">
        <v>330</v>
      </c>
      <c r="G38" s="48" t="s">
        <v>330</v>
      </c>
      <c r="H38" s="48" t="s">
        <v>330</v>
      </c>
      <c r="I38" s="48"/>
      <c r="J38" s="47">
        <v>2.2999999999999998</v>
      </c>
      <c r="K38" s="48" t="s">
        <v>330</v>
      </c>
      <c r="L38" s="48" t="s">
        <v>330</v>
      </c>
      <c r="M38" s="48" t="s">
        <v>330</v>
      </c>
      <c r="N38" s="48" t="s">
        <v>330</v>
      </c>
      <c r="O38" s="48" t="s">
        <v>330</v>
      </c>
      <c r="P38" s="48" t="s">
        <v>330</v>
      </c>
      <c r="Q38" s="48" t="s">
        <v>330</v>
      </c>
      <c r="R38" s="48">
        <v>1.8</v>
      </c>
      <c r="S38" s="48" t="s">
        <v>330</v>
      </c>
      <c r="T38" s="48" t="s">
        <v>330</v>
      </c>
      <c r="U38" s="48" t="s">
        <v>330</v>
      </c>
      <c r="V38" s="48" t="s">
        <v>330</v>
      </c>
      <c r="W38" s="48" t="s">
        <v>330</v>
      </c>
      <c r="X38" s="48" t="s">
        <v>330</v>
      </c>
      <c r="Y38" s="48" t="s">
        <v>330</v>
      </c>
      <c r="Z38" s="48" t="s">
        <v>330</v>
      </c>
      <c r="AA38" s="48" t="s">
        <v>330</v>
      </c>
      <c r="AB38" s="48" t="s">
        <v>330</v>
      </c>
      <c r="AC38" s="48" t="s">
        <v>330</v>
      </c>
      <c r="AD38" s="48" t="s">
        <v>330</v>
      </c>
      <c r="AE38" s="48" t="s">
        <v>330</v>
      </c>
      <c r="AF38" s="48" t="s">
        <v>330</v>
      </c>
      <c r="AG38" s="48" t="s">
        <v>330</v>
      </c>
      <c r="AH38" s="48" t="s">
        <v>330</v>
      </c>
      <c r="AI38" s="48" t="s">
        <v>330</v>
      </c>
      <c r="AJ38" s="48" t="s">
        <v>330</v>
      </c>
      <c r="AK38" s="48" t="s">
        <v>330</v>
      </c>
      <c r="AL38" s="48" t="s">
        <v>330</v>
      </c>
      <c r="AM38" s="57" t="s">
        <v>330</v>
      </c>
      <c r="AN38" s="58" t="s">
        <v>330</v>
      </c>
      <c r="AO38" s="58" t="s">
        <v>330</v>
      </c>
      <c r="AP38" s="59" t="s">
        <v>330</v>
      </c>
    </row>
    <row r="39" spans="2:42" x14ac:dyDescent="0.25">
      <c r="B39" s="42">
        <v>37043</v>
      </c>
      <c r="C39" s="48">
        <v>2.6781000000000001</v>
      </c>
      <c r="D39" s="48">
        <v>2.4439000000000002</v>
      </c>
      <c r="E39" s="48">
        <v>2.2688999999999999</v>
      </c>
      <c r="F39" s="48">
        <v>1.8104</v>
      </c>
      <c r="G39" s="48">
        <v>1.8281000000000001</v>
      </c>
      <c r="H39" s="48">
        <v>1.8520000000000001</v>
      </c>
      <c r="I39" s="48"/>
      <c r="J39" s="47">
        <v>2.5</v>
      </c>
      <c r="K39" s="48" t="s">
        <v>330</v>
      </c>
      <c r="L39" s="48" t="s">
        <v>330</v>
      </c>
      <c r="M39" s="48" t="s">
        <v>330</v>
      </c>
      <c r="N39" s="48" t="s">
        <v>330</v>
      </c>
      <c r="O39" s="48" t="s">
        <v>330</v>
      </c>
      <c r="P39" s="48" t="s">
        <v>330</v>
      </c>
      <c r="Q39" s="48">
        <v>1.9</v>
      </c>
      <c r="R39" s="48" t="s">
        <v>330</v>
      </c>
      <c r="S39" s="48" t="s">
        <v>330</v>
      </c>
      <c r="T39" s="48" t="s">
        <v>330</v>
      </c>
      <c r="U39" s="48" t="s">
        <v>330</v>
      </c>
      <c r="V39" s="48" t="s">
        <v>330</v>
      </c>
      <c r="W39" s="48" t="s">
        <v>330</v>
      </c>
      <c r="X39" s="48" t="s">
        <v>330</v>
      </c>
      <c r="Y39" s="48" t="s">
        <v>330</v>
      </c>
      <c r="Z39" s="48" t="s">
        <v>330</v>
      </c>
      <c r="AA39" s="48" t="s">
        <v>330</v>
      </c>
      <c r="AB39" s="48" t="s">
        <v>330</v>
      </c>
      <c r="AC39" s="48" t="s">
        <v>330</v>
      </c>
      <c r="AD39" s="48" t="s">
        <v>330</v>
      </c>
      <c r="AE39" s="48" t="s">
        <v>330</v>
      </c>
      <c r="AF39" s="48" t="s">
        <v>330</v>
      </c>
      <c r="AG39" s="48" t="s">
        <v>330</v>
      </c>
      <c r="AH39" s="48" t="s">
        <v>330</v>
      </c>
      <c r="AI39" s="48" t="s">
        <v>330</v>
      </c>
      <c r="AJ39" s="48" t="s">
        <v>330</v>
      </c>
      <c r="AK39" s="48" t="s">
        <v>330</v>
      </c>
      <c r="AL39" s="48" t="s">
        <v>330</v>
      </c>
      <c r="AM39" s="57" t="s">
        <v>330</v>
      </c>
      <c r="AN39" s="58" t="s">
        <v>330</v>
      </c>
      <c r="AO39" s="58" t="s">
        <v>330</v>
      </c>
      <c r="AP39" s="59" t="s">
        <v>330</v>
      </c>
    </row>
    <row r="40" spans="2:42" x14ac:dyDescent="0.25">
      <c r="B40" s="42">
        <v>37073</v>
      </c>
      <c r="C40" s="48" t="s">
        <v>330</v>
      </c>
      <c r="D40" s="48" t="s">
        <v>330</v>
      </c>
      <c r="E40" s="48" t="s">
        <v>330</v>
      </c>
      <c r="F40" s="48" t="s">
        <v>330</v>
      </c>
      <c r="G40" s="48" t="s">
        <v>330</v>
      </c>
      <c r="H40" s="48" t="s">
        <v>330</v>
      </c>
      <c r="I40" s="48"/>
      <c r="J40" s="47">
        <v>2.7</v>
      </c>
      <c r="K40" s="48" t="s">
        <v>330</v>
      </c>
      <c r="L40" s="48" t="s">
        <v>330</v>
      </c>
      <c r="M40" s="48" t="s">
        <v>330</v>
      </c>
      <c r="N40" s="48" t="s">
        <v>330</v>
      </c>
      <c r="O40" s="48" t="s">
        <v>330</v>
      </c>
      <c r="P40" s="48">
        <v>1.9</v>
      </c>
      <c r="Q40" s="48" t="s">
        <v>330</v>
      </c>
      <c r="R40" s="48" t="s">
        <v>330</v>
      </c>
      <c r="S40" s="48" t="s">
        <v>330</v>
      </c>
      <c r="T40" s="48" t="s">
        <v>330</v>
      </c>
      <c r="U40" s="48" t="s">
        <v>330</v>
      </c>
      <c r="V40" s="48" t="s">
        <v>330</v>
      </c>
      <c r="W40" s="48" t="s">
        <v>330</v>
      </c>
      <c r="X40" s="48" t="s">
        <v>330</v>
      </c>
      <c r="Y40" s="48" t="s">
        <v>330</v>
      </c>
      <c r="Z40" s="48" t="s">
        <v>330</v>
      </c>
      <c r="AA40" s="48" t="s">
        <v>330</v>
      </c>
      <c r="AB40" s="48" t="s">
        <v>330</v>
      </c>
      <c r="AC40" s="48" t="s">
        <v>330</v>
      </c>
      <c r="AD40" s="48" t="s">
        <v>330</v>
      </c>
      <c r="AE40" s="48" t="s">
        <v>330</v>
      </c>
      <c r="AF40" s="48" t="s">
        <v>330</v>
      </c>
      <c r="AG40" s="48" t="s">
        <v>330</v>
      </c>
      <c r="AH40" s="48" t="s">
        <v>330</v>
      </c>
      <c r="AI40" s="48" t="s">
        <v>330</v>
      </c>
      <c r="AJ40" s="48" t="s">
        <v>330</v>
      </c>
      <c r="AK40" s="48" t="s">
        <v>330</v>
      </c>
      <c r="AL40" s="48" t="s">
        <v>330</v>
      </c>
      <c r="AM40" s="57" t="s">
        <v>330</v>
      </c>
      <c r="AN40" s="58" t="s">
        <v>330</v>
      </c>
      <c r="AO40" s="58" t="s">
        <v>330</v>
      </c>
      <c r="AP40" s="59" t="s">
        <v>330</v>
      </c>
    </row>
    <row r="41" spans="2:42" x14ac:dyDescent="0.25">
      <c r="B41" s="42">
        <v>37104</v>
      </c>
      <c r="C41" s="48" t="s">
        <v>330</v>
      </c>
      <c r="D41" s="48" t="s">
        <v>330</v>
      </c>
      <c r="E41" s="48" t="s">
        <v>330</v>
      </c>
      <c r="F41" s="48" t="s">
        <v>330</v>
      </c>
      <c r="G41" s="48" t="s">
        <v>330</v>
      </c>
      <c r="H41" s="48" t="s">
        <v>330</v>
      </c>
      <c r="I41" s="48"/>
      <c r="J41" s="47">
        <v>2.6</v>
      </c>
      <c r="K41" s="48" t="s">
        <v>330</v>
      </c>
      <c r="L41" s="48" t="s">
        <v>330</v>
      </c>
      <c r="M41" s="48" t="s">
        <v>330</v>
      </c>
      <c r="N41" s="48" t="s">
        <v>330</v>
      </c>
      <c r="O41" s="48">
        <v>1.9</v>
      </c>
      <c r="P41" s="48" t="s">
        <v>330</v>
      </c>
      <c r="Q41" s="48" t="s">
        <v>330</v>
      </c>
      <c r="R41" s="48" t="s">
        <v>330</v>
      </c>
      <c r="S41" s="48" t="s">
        <v>330</v>
      </c>
      <c r="T41" s="48" t="s">
        <v>330</v>
      </c>
      <c r="U41" s="48" t="s">
        <v>330</v>
      </c>
      <c r="V41" s="48" t="s">
        <v>330</v>
      </c>
      <c r="W41" s="48" t="s">
        <v>330</v>
      </c>
      <c r="X41" s="48" t="s">
        <v>330</v>
      </c>
      <c r="Y41" s="48" t="s">
        <v>330</v>
      </c>
      <c r="Z41" s="48" t="s">
        <v>330</v>
      </c>
      <c r="AA41" s="48" t="s">
        <v>330</v>
      </c>
      <c r="AB41" s="48" t="s">
        <v>330</v>
      </c>
      <c r="AC41" s="48" t="s">
        <v>330</v>
      </c>
      <c r="AD41" s="48" t="s">
        <v>330</v>
      </c>
      <c r="AE41" s="48" t="s">
        <v>330</v>
      </c>
      <c r="AF41" s="48" t="s">
        <v>330</v>
      </c>
      <c r="AG41" s="48" t="s">
        <v>330</v>
      </c>
      <c r="AH41" s="48" t="s">
        <v>330</v>
      </c>
      <c r="AI41" s="48" t="s">
        <v>330</v>
      </c>
      <c r="AJ41" s="48" t="s">
        <v>330</v>
      </c>
      <c r="AK41" s="48" t="s">
        <v>330</v>
      </c>
      <c r="AL41" s="48" t="s">
        <v>330</v>
      </c>
      <c r="AM41" s="57" t="s">
        <v>330</v>
      </c>
      <c r="AN41" s="58" t="s">
        <v>330</v>
      </c>
      <c r="AO41" s="58" t="s">
        <v>330</v>
      </c>
      <c r="AP41" s="59" t="s">
        <v>330</v>
      </c>
    </row>
    <row r="42" spans="2:42" x14ac:dyDescent="0.25">
      <c r="B42" s="42">
        <v>37135</v>
      </c>
      <c r="C42" s="48">
        <v>2.4081000000000001</v>
      </c>
      <c r="D42" s="48">
        <v>2.2477999999999998</v>
      </c>
      <c r="E42" s="48">
        <v>1.7827999999999999</v>
      </c>
      <c r="F42" s="48">
        <v>1.8303</v>
      </c>
      <c r="G42" s="48">
        <v>1.8602000000000001</v>
      </c>
      <c r="H42" s="48">
        <v>1.8956999999999999</v>
      </c>
      <c r="I42" s="48"/>
      <c r="J42" s="47">
        <v>2.7</v>
      </c>
      <c r="K42" s="48" t="s">
        <v>330</v>
      </c>
      <c r="L42" s="48" t="s">
        <v>330</v>
      </c>
      <c r="M42" s="48" t="s">
        <v>330</v>
      </c>
      <c r="N42" s="48">
        <v>1.9</v>
      </c>
      <c r="O42" s="48" t="s">
        <v>330</v>
      </c>
      <c r="P42" s="48" t="s">
        <v>330</v>
      </c>
      <c r="Q42" s="48" t="s">
        <v>330</v>
      </c>
      <c r="R42" s="48" t="s">
        <v>330</v>
      </c>
      <c r="S42" s="48" t="s">
        <v>330</v>
      </c>
      <c r="T42" s="48" t="s">
        <v>330</v>
      </c>
      <c r="U42" s="48" t="s">
        <v>330</v>
      </c>
      <c r="V42" s="48" t="s">
        <v>330</v>
      </c>
      <c r="W42" s="48" t="s">
        <v>330</v>
      </c>
      <c r="X42" s="48" t="s">
        <v>330</v>
      </c>
      <c r="Y42" s="48" t="s">
        <v>330</v>
      </c>
      <c r="Z42" s="48" t="s">
        <v>330</v>
      </c>
      <c r="AA42" s="48" t="s">
        <v>330</v>
      </c>
      <c r="AB42" s="48" t="s">
        <v>330</v>
      </c>
      <c r="AC42" s="48" t="s">
        <v>330</v>
      </c>
      <c r="AD42" s="48" t="s">
        <v>330</v>
      </c>
      <c r="AE42" s="48" t="s">
        <v>330</v>
      </c>
      <c r="AF42" s="48" t="s">
        <v>330</v>
      </c>
      <c r="AG42" s="48" t="s">
        <v>330</v>
      </c>
      <c r="AH42" s="48" t="s">
        <v>330</v>
      </c>
      <c r="AI42" s="48" t="s">
        <v>330</v>
      </c>
      <c r="AJ42" s="48" t="s">
        <v>330</v>
      </c>
      <c r="AK42" s="48" t="s">
        <v>330</v>
      </c>
      <c r="AL42" s="48" t="s">
        <v>330</v>
      </c>
      <c r="AM42" s="57" t="s">
        <v>330</v>
      </c>
      <c r="AN42" s="58" t="s">
        <v>330</v>
      </c>
      <c r="AO42" s="58" t="s">
        <v>330</v>
      </c>
      <c r="AP42" s="59" t="s">
        <v>330</v>
      </c>
    </row>
    <row r="43" spans="2:42" x14ac:dyDescent="0.25">
      <c r="B43" s="42">
        <v>37165</v>
      </c>
      <c r="C43" s="48" t="s">
        <v>330</v>
      </c>
      <c r="D43" s="48" t="s">
        <v>330</v>
      </c>
      <c r="E43" s="48" t="s">
        <v>330</v>
      </c>
      <c r="F43" s="48" t="s">
        <v>330</v>
      </c>
      <c r="G43" s="48" t="s">
        <v>330</v>
      </c>
      <c r="H43" s="48" t="s">
        <v>330</v>
      </c>
      <c r="I43" s="48"/>
      <c r="J43" s="47">
        <v>2.7</v>
      </c>
      <c r="K43" s="48" t="s">
        <v>330</v>
      </c>
      <c r="L43" s="48" t="s">
        <v>330</v>
      </c>
      <c r="M43" s="48">
        <v>1.8</v>
      </c>
      <c r="N43" s="48" t="s">
        <v>330</v>
      </c>
      <c r="O43" s="48" t="s">
        <v>330</v>
      </c>
      <c r="P43" s="48" t="s">
        <v>330</v>
      </c>
      <c r="Q43" s="48" t="s">
        <v>330</v>
      </c>
      <c r="R43" s="48" t="s">
        <v>330</v>
      </c>
      <c r="S43" s="48" t="s">
        <v>330</v>
      </c>
      <c r="T43" s="48" t="s">
        <v>330</v>
      </c>
      <c r="U43" s="48" t="s">
        <v>330</v>
      </c>
      <c r="V43" s="48" t="s">
        <v>330</v>
      </c>
      <c r="W43" s="48" t="s">
        <v>330</v>
      </c>
      <c r="X43" s="48" t="s">
        <v>330</v>
      </c>
      <c r="Y43" s="48" t="s">
        <v>330</v>
      </c>
      <c r="Z43" s="48" t="s">
        <v>330</v>
      </c>
      <c r="AA43" s="48" t="s">
        <v>330</v>
      </c>
      <c r="AB43" s="48" t="s">
        <v>330</v>
      </c>
      <c r="AC43" s="48" t="s">
        <v>330</v>
      </c>
      <c r="AD43" s="48" t="s">
        <v>330</v>
      </c>
      <c r="AE43" s="48" t="s">
        <v>330</v>
      </c>
      <c r="AF43" s="48" t="s">
        <v>330</v>
      </c>
      <c r="AG43" s="48" t="s">
        <v>330</v>
      </c>
      <c r="AH43" s="48" t="s">
        <v>330</v>
      </c>
      <c r="AI43" s="48" t="s">
        <v>330</v>
      </c>
      <c r="AJ43" s="48" t="s">
        <v>330</v>
      </c>
      <c r="AK43" s="48" t="s">
        <v>330</v>
      </c>
      <c r="AL43" s="48" t="s">
        <v>330</v>
      </c>
      <c r="AM43" s="57" t="s">
        <v>330</v>
      </c>
      <c r="AN43" s="58" t="s">
        <v>330</v>
      </c>
      <c r="AO43" s="58" t="s">
        <v>330</v>
      </c>
      <c r="AP43" s="59" t="s">
        <v>330</v>
      </c>
    </row>
    <row r="44" spans="2:42" x14ac:dyDescent="0.25">
      <c r="B44" s="42">
        <v>37196</v>
      </c>
      <c r="C44" s="48" t="s">
        <v>330</v>
      </c>
      <c r="D44" s="48" t="s">
        <v>330</v>
      </c>
      <c r="E44" s="48" t="s">
        <v>330</v>
      </c>
      <c r="F44" s="48" t="s">
        <v>330</v>
      </c>
      <c r="G44" s="48" t="s">
        <v>330</v>
      </c>
      <c r="H44" s="48" t="s">
        <v>330</v>
      </c>
      <c r="I44" s="48"/>
      <c r="J44" s="47">
        <v>2.6</v>
      </c>
      <c r="K44" s="48" t="s">
        <v>330</v>
      </c>
      <c r="L44" s="48">
        <v>1.7</v>
      </c>
      <c r="M44" s="48" t="s">
        <v>330</v>
      </c>
      <c r="N44" s="48" t="s">
        <v>330</v>
      </c>
      <c r="O44" s="48" t="s">
        <v>330</v>
      </c>
      <c r="P44" s="48" t="s">
        <v>330</v>
      </c>
      <c r="Q44" s="48" t="s">
        <v>330</v>
      </c>
      <c r="R44" s="48" t="s">
        <v>330</v>
      </c>
      <c r="S44" s="48" t="s">
        <v>330</v>
      </c>
      <c r="T44" s="48" t="s">
        <v>330</v>
      </c>
      <c r="U44" s="48" t="s">
        <v>330</v>
      </c>
      <c r="V44" s="48" t="s">
        <v>330</v>
      </c>
      <c r="W44" s="48" t="s">
        <v>330</v>
      </c>
      <c r="X44" s="48" t="s">
        <v>330</v>
      </c>
      <c r="Y44" s="48" t="s">
        <v>330</v>
      </c>
      <c r="Z44" s="48" t="s">
        <v>330</v>
      </c>
      <c r="AA44" s="48" t="s">
        <v>330</v>
      </c>
      <c r="AB44" s="48" t="s">
        <v>330</v>
      </c>
      <c r="AC44" s="48" t="s">
        <v>330</v>
      </c>
      <c r="AD44" s="48" t="s">
        <v>330</v>
      </c>
      <c r="AE44" s="48" t="s">
        <v>330</v>
      </c>
      <c r="AF44" s="48" t="s">
        <v>330</v>
      </c>
      <c r="AG44" s="48" t="s">
        <v>330</v>
      </c>
      <c r="AH44" s="48" t="s">
        <v>330</v>
      </c>
      <c r="AI44" s="48" t="s">
        <v>330</v>
      </c>
      <c r="AJ44" s="48" t="s">
        <v>330</v>
      </c>
      <c r="AK44" s="48" t="s">
        <v>330</v>
      </c>
      <c r="AL44" s="48" t="s">
        <v>330</v>
      </c>
      <c r="AM44" s="57" t="s">
        <v>330</v>
      </c>
      <c r="AN44" s="58" t="s">
        <v>330</v>
      </c>
      <c r="AO44" s="58" t="s">
        <v>330</v>
      </c>
      <c r="AP44" s="59" t="s">
        <v>330</v>
      </c>
    </row>
    <row r="45" spans="2:42" x14ac:dyDescent="0.25">
      <c r="B45" s="42">
        <v>37226</v>
      </c>
      <c r="C45" s="48">
        <v>2.0771999999999999</v>
      </c>
      <c r="D45" s="48">
        <v>1.5329999999999999</v>
      </c>
      <c r="E45" s="48">
        <v>1.6206</v>
      </c>
      <c r="F45" s="48">
        <v>1.7544999999999999</v>
      </c>
      <c r="G45" s="48">
        <v>1.61</v>
      </c>
      <c r="H45" s="48">
        <v>1.6976</v>
      </c>
      <c r="I45" s="48"/>
      <c r="J45" s="47">
        <v>2.6</v>
      </c>
      <c r="K45" s="48">
        <v>1.6</v>
      </c>
      <c r="L45" s="48" t="s">
        <v>330</v>
      </c>
      <c r="M45" s="48" t="s">
        <v>330</v>
      </c>
      <c r="N45" s="48" t="s">
        <v>330</v>
      </c>
      <c r="O45" s="48" t="s">
        <v>330</v>
      </c>
      <c r="P45" s="48" t="s">
        <v>330</v>
      </c>
      <c r="Q45" s="48" t="s">
        <v>330</v>
      </c>
      <c r="R45" s="48" t="s">
        <v>330</v>
      </c>
      <c r="S45" s="48" t="s">
        <v>330</v>
      </c>
      <c r="T45" s="48" t="s">
        <v>330</v>
      </c>
      <c r="U45" s="48" t="s">
        <v>330</v>
      </c>
      <c r="V45" s="48" t="s">
        <v>330</v>
      </c>
      <c r="W45" s="48" t="s">
        <v>330</v>
      </c>
      <c r="X45" s="48" t="s">
        <v>330</v>
      </c>
      <c r="Y45" s="48" t="s">
        <v>330</v>
      </c>
      <c r="Z45" s="48" t="s">
        <v>330</v>
      </c>
      <c r="AA45" s="48" t="s">
        <v>330</v>
      </c>
      <c r="AB45" s="48" t="s">
        <v>330</v>
      </c>
      <c r="AC45" s="48" t="s">
        <v>330</v>
      </c>
      <c r="AD45" s="48" t="s">
        <v>330</v>
      </c>
      <c r="AE45" s="48" t="s">
        <v>330</v>
      </c>
      <c r="AF45" s="48" t="s">
        <v>330</v>
      </c>
      <c r="AG45" s="48" t="s">
        <v>330</v>
      </c>
      <c r="AH45" s="48" t="s">
        <v>330</v>
      </c>
      <c r="AI45" s="48" t="s">
        <v>330</v>
      </c>
      <c r="AJ45" s="48" t="s">
        <v>330</v>
      </c>
      <c r="AK45" s="48" t="s">
        <v>330</v>
      </c>
      <c r="AL45" s="48" t="s">
        <v>330</v>
      </c>
      <c r="AM45" s="57" t="s">
        <v>330</v>
      </c>
      <c r="AN45" s="58" t="s">
        <v>330</v>
      </c>
      <c r="AO45" s="58" t="s">
        <v>330</v>
      </c>
      <c r="AP45" s="59" t="s">
        <v>330</v>
      </c>
    </row>
    <row r="46" spans="2:42" x14ac:dyDescent="0.25">
      <c r="B46" s="42">
        <v>37257</v>
      </c>
      <c r="C46" s="48" t="s">
        <v>330</v>
      </c>
      <c r="D46" s="48" t="s">
        <v>330</v>
      </c>
      <c r="E46" s="48" t="s">
        <v>330</v>
      </c>
      <c r="F46" s="48" t="s">
        <v>330</v>
      </c>
      <c r="G46" s="48" t="s">
        <v>330</v>
      </c>
      <c r="H46" s="48" t="s">
        <v>330</v>
      </c>
      <c r="I46" s="48"/>
      <c r="J46" s="47">
        <v>1.6</v>
      </c>
      <c r="K46" s="48" t="s">
        <v>330</v>
      </c>
      <c r="L46" s="48" t="s">
        <v>330</v>
      </c>
      <c r="M46" s="48" t="s">
        <v>330</v>
      </c>
      <c r="N46" s="48" t="s">
        <v>330</v>
      </c>
      <c r="O46" s="48" t="s">
        <v>330</v>
      </c>
      <c r="P46" s="48" t="s">
        <v>330</v>
      </c>
      <c r="Q46" s="48" t="s">
        <v>330</v>
      </c>
      <c r="R46" s="48" t="s">
        <v>330</v>
      </c>
      <c r="S46" s="48" t="s">
        <v>330</v>
      </c>
      <c r="T46" s="48" t="s">
        <v>330</v>
      </c>
      <c r="U46" s="48" t="s">
        <v>330</v>
      </c>
      <c r="V46" s="48">
        <v>1.8</v>
      </c>
      <c r="W46" s="48" t="s">
        <v>330</v>
      </c>
      <c r="X46" s="48" t="s">
        <v>330</v>
      </c>
      <c r="Y46" s="48" t="s">
        <v>330</v>
      </c>
      <c r="Z46" s="48" t="s">
        <v>330</v>
      </c>
      <c r="AA46" s="48" t="s">
        <v>330</v>
      </c>
      <c r="AB46" s="48" t="s">
        <v>330</v>
      </c>
      <c r="AC46" s="48" t="s">
        <v>330</v>
      </c>
      <c r="AD46" s="48" t="s">
        <v>330</v>
      </c>
      <c r="AE46" s="48" t="s">
        <v>330</v>
      </c>
      <c r="AF46" s="48" t="s">
        <v>330</v>
      </c>
      <c r="AG46" s="48" t="s">
        <v>330</v>
      </c>
      <c r="AH46" s="48" t="s">
        <v>330</v>
      </c>
      <c r="AI46" s="48" t="s">
        <v>330</v>
      </c>
      <c r="AJ46" s="48" t="s">
        <v>330</v>
      </c>
      <c r="AK46" s="48" t="s">
        <v>330</v>
      </c>
      <c r="AL46" s="48" t="s">
        <v>330</v>
      </c>
      <c r="AM46" s="57" t="s">
        <v>330</v>
      </c>
      <c r="AN46" s="58" t="s">
        <v>330</v>
      </c>
      <c r="AO46" s="58" t="s">
        <v>330</v>
      </c>
      <c r="AP46" s="59" t="s">
        <v>330</v>
      </c>
    </row>
    <row r="47" spans="2:42" x14ac:dyDescent="0.25">
      <c r="B47" s="42">
        <v>37288</v>
      </c>
      <c r="C47" s="48" t="s">
        <v>330</v>
      </c>
      <c r="D47" s="48" t="s">
        <v>330</v>
      </c>
      <c r="E47" s="48" t="s">
        <v>330</v>
      </c>
      <c r="F47" s="48" t="s">
        <v>330</v>
      </c>
      <c r="G47" s="48" t="s">
        <v>330</v>
      </c>
      <c r="H47" s="48" t="s">
        <v>330</v>
      </c>
      <c r="I47" s="48"/>
      <c r="J47" s="47">
        <v>1.7</v>
      </c>
      <c r="K47" s="48" t="s">
        <v>330</v>
      </c>
      <c r="L47" s="48" t="s">
        <v>330</v>
      </c>
      <c r="M47" s="48" t="s">
        <v>330</v>
      </c>
      <c r="N47" s="48" t="s">
        <v>330</v>
      </c>
      <c r="O47" s="48" t="s">
        <v>330</v>
      </c>
      <c r="P47" s="48" t="s">
        <v>330</v>
      </c>
      <c r="Q47" s="48" t="s">
        <v>330</v>
      </c>
      <c r="R47" s="48" t="s">
        <v>330</v>
      </c>
      <c r="S47" s="48" t="s">
        <v>330</v>
      </c>
      <c r="T47" s="48" t="s">
        <v>330</v>
      </c>
      <c r="U47" s="48">
        <v>1.8</v>
      </c>
      <c r="V47" s="48" t="s">
        <v>330</v>
      </c>
      <c r="W47" s="48" t="s">
        <v>330</v>
      </c>
      <c r="X47" s="48" t="s">
        <v>330</v>
      </c>
      <c r="Y47" s="48" t="s">
        <v>330</v>
      </c>
      <c r="Z47" s="48" t="s">
        <v>330</v>
      </c>
      <c r="AA47" s="48" t="s">
        <v>330</v>
      </c>
      <c r="AB47" s="48" t="s">
        <v>330</v>
      </c>
      <c r="AC47" s="48" t="s">
        <v>330</v>
      </c>
      <c r="AD47" s="48" t="s">
        <v>330</v>
      </c>
      <c r="AE47" s="48" t="s">
        <v>330</v>
      </c>
      <c r="AF47" s="48" t="s">
        <v>330</v>
      </c>
      <c r="AG47" s="48" t="s">
        <v>330</v>
      </c>
      <c r="AH47" s="48" t="s">
        <v>330</v>
      </c>
      <c r="AI47" s="48" t="s">
        <v>330</v>
      </c>
      <c r="AJ47" s="48" t="s">
        <v>330</v>
      </c>
      <c r="AK47" s="48" t="s">
        <v>330</v>
      </c>
      <c r="AL47" s="48" t="s">
        <v>330</v>
      </c>
      <c r="AM47" s="57" t="s">
        <v>330</v>
      </c>
      <c r="AN47" s="58" t="s">
        <v>330</v>
      </c>
      <c r="AO47" s="58" t="s">
        <v>330</v>
      </c>
      <c r="AP47" s="59" t="s">
        <v>330</v>
      </c>
    </row>
    <row r="48" spans="2:42" x14ac:dyDescent="0.25">
      <c r="B48" s="42">
        <v>37316</v>
      </c>
      <c r="C48" s="48">
        <v>1.5861000000000001</v>
      </c>
      <c r="D48" s="48">
        <v>1.6057999999999999</v>
      </c>
      <c r="E48" s="48">
        <v>1.8248</v>
      </c>
      <c r="F48" s="48">
        <v>1.5831</v>
      </c>
      <c r="G48" s="48">
        <v>1.7412000000000001</v>
      </c>
      <c r="H48" s="48">
        <v>1.7994000000000001</v>
      </c>
      <c r="I48" s="48"/>
      <c r="J48" s="47">
        <v>1.8</v>
      </c>
      <c r="K48" s="48" t="s">
        <v>330</v>
      </c>
      <c r="L48" s="48" t="s">
        <v>330</v>
      </c>
      <c r="M48" s="48" t="s">
        <v>330</v>
      </c>
      <c r="N48" s="48" t="s">
        <v>330</v>
      </c>
      <c r="O48" s="48" t="s">
        <v>330</v>
      </c>
      <c r="P48" s="48" t="s">
        <v>330</v>
      </c>
      <c r="Q48" s="48" t="s">
        <v>330</v>
      </c>
      <c r="R48" s="48" t="s">
        <v>330</v>
      </c>
      <c r="S48" s="48" t="s">
        <v>330</v>
      </c>
      <c r="T48" s="48">
        <v>1.8</v>
      </c>
      <c r="U48" s="48" t="s">
        <v>330</v>
      </c>
      <c r="V48" s="48" t="s">
        <v>330</v>
      </c>
      <c r="W48" s="48" t="s">
        <v>330</v>
      </c>
      <c r="X48" s="48" t="s">
        <v>330</v>
      </c>
      <c r="Y48" s="48" t="s">
        <v>330</v>
      </c>
      <c r="Z48" s="48" t="s">
        <v>330</v>
      </c>
      <c r="AA48" s="48" t="s">
        <v>330</v>
      </c>
      <c r="AB48" s="48" t="s">
        <v>330</v>
      </c>
      <c r="AC48" s="48" t="s">
        <v>330</v>
      </c>
      <c r="AD48" s="48" t="s">
        <v>330</v>
      </c>
      <c r="AE48" s="48" t="s">
        <v>330</v>
      </c>
      <c r="AF48" s="48" t="s">
        <v>330</v>
      </c>
      <c r="AG48" s="48" t="s">
        <v>330</v>
      </c>
      <c r="AH48" s="48" t="s">
        <v>330</v>
      </c>
      <c r="AI48" s="48" t="s">
        <v>330</v>
      </c>
      <c r="AJ48" s="48" t="s">
        <v>330</v>
      </c>
      <c r="AK48" s="48" t="s">
        <v>330</v>
      </c>
      <c r="AL48" s="48" t="s">
        <v>330</v>
      </c>
      <c r="AM48" s="57" t="s">
        <v>330</v>
      </c>
      <c r="AN48" s="58" t="s">
        <v>330</v>
      </c>
      <c r="AO48" s="58" t="s">
        <v>330</v>
      </c>
      <c r="AP48" s="59" t="s">
        <v>330</v>
      </c>
    </row>
    <row r="49" spans="2:42" x14ac:dyDescent="0.25">
      <c r="B49" s="42">
        <v>37347</v>
      </c>
      <c r="C49" s="48" t="s">
        <v>330</v>
      </c>
      <c r="D49" s="48" t="s">
        <v>330</v>
      </c>
      <c r="E49" s="48" t="s">
        <v>330</v>
      </c>
      <c r="F49" s="48" t="s">
        <v>330</v>
      </c>
      <c r="G49" s="48" t="s">
        <v>330</v>
      </c>
      <c r="H49" s="48" t="s">
        <v>330</v>
      </c>
      <c r="I49" s="48"/>
      <c r="J49" s="47">
        <v>1.9</v>
      </c>
      <c r="K49" s="48" t="s">
        <v>330</v>
      </c>
      <c r="L49" s="48" t="s">
        <v>330</v>
      </c>
      <c r="M49" s="48" t="s">
        <v>330</v>
      </c>
      <c r="N49" s="48" t="s">
        <v>330</v>
      </c>
      <c r="O49" s="48" t="s">
        <v>330</v>
      </c>
      <c r="P49" s="48" t="s">
        <v>330</v>
      </c>
      <c r="Q49" s="48" t="s">
        <v>330</v>
      </c>
      <c r="R49" s="48" t="s">
        <v>330</v>
      </c>
      <c r="S49" s="48">
        <v>1.8</v>
      </c>
      <c r="T49" s="48" t="s">
        <v>330</v>
      </c>
      <c r="U49" s="48" t="s">
        <v>330</v>
      </c>
      <c r="V49" s="48" t="s">
        <v>330</v>
      </c>
      <c r="W49" s="48" t="s">
        <v>330</v>
      </c>
      <c r="X49" s="48" t="s">
        <v>330</v>
      </c>
      <c r="Y49" s="48" t="s">
        <v>330</v>
      </c>
      <c r="Z49" s="48" t="s">
        <v>330</v>
      </c>
      <c r="AA49" s="48" t="s">
        <v>330</v>
      </c>
      <c r="AB49" s="48" t="s">
        <v>330</v>
      </c>
      <c r="AC49" s="48" t="s">
        <v>330</v>
      </c>
      <c r="AD49" s="48" t="s">
        <v>330</v>
      </c>
      <c r="AE49" s="48" t="s">
        <v>330</v>
      </c>
      <c r="AF49" s="48" t="s">
        <v>330</v>
      </c>
      <c r="AG49" s="48" t="s">
        <v>330</v>
      </c>
      <c r="AH49" s="48" t="s">
        <v>330</v>
      </c>
      <c r="AI49" s="48" t="s">
        <v>330</v>
      </c>
      <c r="AJ49" s="48" t="s">
        <v>330</v>
      </c>
      <c r="AK49" s="48" t="s">
        <v>330</v>
      </c>
      <c r="AL49" s="48" t="s">
        <v>330</v>
      </c>
      <c r="AM49" s="57" t="s">
        <v>330</v>
      </c>
      <c r="AN49" s="58" t="s">
        <v>330</v>
      </c>
      <c r="AO49" s="58" t="s">
        <v>330</v>
      </c>
      <c r="AP49" s="59" t="s">
        <v>330</v>
      </c>
    </row>
    <row r="50" spans="2:42" x14ac:dyDescent="0.25">
      <c r="B50" s="42">
        <v>37377</v>
      </c>
      <c r="C50" s="48" t="s">
        <v>330</v>
      </c>
      <c r="D50" s="48" t="s">
        <v>330</v>
      </c>
      <c r="E50" s="48" t="s">
        <v>330</v>
      </c>
      <c r="F50" s="48" t="s">
        <v>330</v>
      </c>
      <c r="G50" s="48" t="s">
        <v>330</v>
      </c>
      <c r="H50" s="48" t="s">
        <v>330</v>
      </c>
      <c r="I50" s="48"/>
      <c r="J50" s="47">
        <v>2</v>
      </c>
      <c r="K50" s="48" t="s">
        <v>330</v>
      </c>
      <c r="L50" s="48" t="s">
        <v>330</v>
      </c>
      <c r="M50" s="48" t="s">
        <v>330</v>
      </c>
      <c r="N50" s="48" t="s">
        <v>330</v>
      </c>
      <c r="O50" s="48" t="s">
        <v>330</v>
      </c>
      <c r="P50" s="48" t="s">
        <v>330</v>
      </c>
      <c r="Q50" s="48" t="s">
        <v>330</v>
      </c>
      <c r="R50" s="48">
        <v>1.9</v>
      </c>
      <c r="S50" s="48" t="s">
        <v>330</v>
      </c>
      <c r="T50" s="48" t="s">
        <v>330</v>
      </c>
      <c r="U50" s="48" t="s">
        <v>330</v>
      </c>
      <c r="V50" s="48" t="s">
        <v>330</v>
      </c>
      <c r="W50" s="48" t="s">
        <v>330</v>
      </c>
      <c r="X50" s="48" t="s">
        <v>330</v>
      </c>
      <c r="Y50" s="48" t="s">
        <v>330</v>
      </c>
      <c r="Z50" s="48" t="s">
        <v>330</v>
      </c>
      <c r="AA50" s="48" t="s">
        <v>330</v>
      </c>
      <c r="AB50" s="48" t="s">
        <v>330</v>
      </c>
      <c r="AC50" s="48" t="s">
        <v>330</v>
      </c>
      <c r="AD50" s="48" t="s">
        <v>330</v>
      </c>
      <c r="AE50" s="48" t="s">
        <v>330</v>
      </c>
      <c r="AF50" s="48" t="s">
        <v>330</v>
      </c>
      <c r="AG50" s="48" t="s">
        <v>330</v>
      </c>
      <c r="AH50" s="48" t="s">
        <v>330</v>
      </c>
      <c r="AI50" s="48" t="s">
        <v>330</v>
      </c>
      <c r="AJ50" s="48" t="s">
        <v>330</v>
      </c>
      <c r="AK50" s="48" t="s">
        <v>330</v>
      </c>
      <c r="AL50" s="48" t="s">
        <v>330</v>
      </c>
      <c r="AM50" s="57" t="s">
        <v>330</v>
      </c>
      <c r="AN50" s="58" t="s">
        <v>330</v>
      </c>
      <c r="AO50" s="58" t="s">
        <v>330</v>
      </c>
      <c r="AP50" s="59" t="s">
        <v>330</v>
      </c>
    </row>
    <row r="51" spans="2:42" x14ac:dyDescent="0.25">
      <c r="B51" s="42">
        <v>37408</v>
      </c>
      <c r="C51" s="48">
        <v>1.9908999999999999</v>
      </c>
      <c r="D51" s="48">
        <v>2.2454999999999998</v>
      </c>
      <c r="E51" s="48">
        <v>1.9378</v>
      </c>
      <c r="F51" s="48">
        <v>1.8759999999999999</v>
      </c>
      <c r="G51" s="48">
        <v>1.9353</v>
      </c>
      <c r="H51" s="48">
        <v>2.0710999999999999</v>
      </c>
      <c r="I51" s="48"/>
      <c r="J51" s="47">
        <v>2.1</v>
      </c>
      <c r="K51" s="48" t="s">
        <v>330</v>
      </c>
      <c r="L51" s="48" t="s">
        <v>330</v>
      </c>
      <c r="M51" s="48" t="s">
        <v>330</v>
      </c>
      <c r="N51" s="48" t="s">
        <v>330</v>
      </c>
      <c r="O51" s="48" t="s">
        <v>330</v>
      </c>
      <c r="P51" s="48" t="s">
        <v>330</v>
      </c>
      <c r="Q51" s="48">
        <v>1.9</v>
      </c>
      <c r="R51" s="48" t="s">
        <v>330</v>
      </c>
      <c r="S51" s="48" t="s">
        <v>330</v>
      </c>
      <c r="T51" s="48" t="s">
        <v>330</v>
      </c>
      <c r="U51" s="48" t="s">
        <v>330</v>
      </c>
      <c r="V51" s="48" t="s">
        <v>330</v>
      </c>
      <c r="W51" s="48" t="s">
        <v>330</v>
      </c>
      <c r="X51" s="48" t="s">
        <v>330</v>
      </c>
      <c r="Y51" s="48" t="s">
        <v>330</v>
      </c>
      <c r="Z51" s="48" t="s">
        <v>330</v>
      </c>
      <c r="AA51" s="48" t="s">
        <v>330</v>
      </c>
      <c r="AB51" s="48" t="s">
        <v>330</v>
      </c>
      <c r="AC51" s="48" t="s">
        <v>330</v>
      </c>
      <c r="AD51" s="48" t="s">
        <v>330</v>
      </c>
      <c r="AE51" s="48" t="s">
        <v>330</v>
      </c>
      <c r="AF51" s="48" t="s">
        <v>330</v>
      </c>
      <c r="AG51" s="48" t="s">
        <v>330</v>
      </c>
      <c r="AH51" s="48" t="s">
        <v>330</v>
      </c>
      <c r="AI51" s="48" t="s">
        <v>330</v>
      </c>
      <c r="AJ51" s="48" t="s">
        <v>330</v>
      </c>
      <c r="AK51" s="48" t="s">
        <v>330</v>
      </c>
      <c r="AL51" s="48" t="s">
        <v>330</v>
      </c>
      <c r="AM51" s="57" t="s">
        <v>330</v>
      </c>
      <c r="AN51" s="58" t="s">
        <v>330</v>
      </c>
      <c r="AO51" s="58" t="s">
        <v>330</v>
      </c>
      <c r="AP51" s="59" t="s">
        <v>330</v>
      </c>
    </row>
    <row r="52" spans="2:42" x14ac:dyDescent="0.25">
      <c r="B52" s="42">
        <v>37438</v>
      </c>
      <c r="C52" s="48" t="s">
        <v>330</v>
      </c>
      <c r="D52" s="48" t="s">
        <v>330</v>
      </c>
      <c r="E52" s="48" t="s">
        <v>330</v>
      </c>
      <c r="F52" s="48" t="s">
        <v>330</v>
      </c>
      <c r="G52" s="48" t="s">
        <v>330</v>
      </c>
      <c r="H52" s="48" t="s">
        <v>330</v>
      </c>
      <c r="I52" s="48"/>
      <c r="J52" s="47">
        <v>2.1</v>
      </c>
      <c r="K52" s="48" t="s">
        <v>330</v>
      </c>
      <c r="L52" s="48" t="s">
        <v>330</v>
      </c>
      <c r="M52" s="48" t="s">
        <v>330</v>
      </c>
      <c r="N52" s="48" t="s">
        <v>330</v>
      </c>
      <c r="O52" s="48" t="s">
        <v>330</v>
      </c>
      <c r="P52" s="48">
        <v>1.9</v>
      </c>
      <c r="Q52" s="48" t="s">
        <v>330</v>
      </c>
      <c r="R52" s="48" t="s">
        <v>330</v>
      </c>
      <c r="S52" s="48" t="s">
        <v>330</v>
      </c>
      <c r="T52" s="48" t="s">
        <v>330</v>
      </c>
      <c r="U52" s="48" t="s">
        <v>330</v>
      </c>
      <c r="V52" s="48" t="s">
        <v>330</v>
      </c>
      <c r="W52" s="48" t="s">
        <v>330</v>
      </c>
      <c r="X52" s="48" t="s">
        <v>330</v>
      </c>
      <c r="Y52" s="48" t="s">
        <v>330</v>
      </c>
      <c r="Z52" s="48" t="s">
        <v>330</v>
      </c>
      <c r="AA52" s="48" t="s">
        <v>330</v>
      </c>
      <c r="AB52" s="48" t="s">
        <v>330</v>
      </c>
      <c r="AC52" s="48" t="s">
        <v>330</v>
      </c>
      <c r="AD52" s="48" t="s">
        <v>330</v>
      </c>
      <c r="AE52" s="48" t="s">
        <v>330</v>
      </c>
      <c r="AF52" s="48" t="s">
        <v>330</v>
      </c>
      <c r="AG52" s="48" t="s">
        <v>330</v>
      </c>
      <c r="AH52" s="48" t="s">
        <v>330</v>
      </c>
      <c r="AI52" s="48" t="s">
        <v>330</v>
      </c>
      <c r="AJ52" s="48" t="s">
        <v>330</v>
      </c>
      <c r="AK52" s="48" t="s">
        <v>330</v>
      </c>
      <c r="AL52" s="48" t="s">
        <v>330</v>
      </c>
      <c r="AM52" s="57" t="s">
        <v>330</v>
      </c>
      <c r="AN52" s="58" t="s">
        <v>330</v>
      </c>
      <c r="AO52" s="58" t="s">
        <v>330</v>
      </c>
      <c r="AP52" s="59" t="s">
        <v>330</v>
      </c>
    </row>
    <row r="53" spans="2:42" x14ac:dyDescent="0.25">
      <c r="B53" s="42">
        <v>37469</v>
      </c>
      <c r="C53" s="48" t="s">
        <v>330</v>
      </c>
      <c r="D53" s="48" t="s">
        <v>330</v>
      </c>
      <c r="E53" s="48" t="s">
        <v>330</v>
      </c>
      <c r="F53" s="48" t="s">
        <v>330</v>
      </c>
      <c r="G53" s="48" t="s">
        <v>330</v>
      </c>
      <c r="H53" s="48" t="s">
        <v>330</v>
      </c>
      <c r="I53" s="48"/>
      <c r="J53" s="47">
        <v>2.1</v>
      </c>
      <c r="K53" s="48" t="s">
        <v>330</v>
      </c>
      <c r="L53" s="48" t="s">
        <v>330</v>
      </c>
      <c r="M53" s="48" t="s">
        <v>330</v>
      </c>
      <c r="N53" s="48" t="s">
        <v>330</v>
      </c>
      <c r="O53" s="48">
        <v>1.8</v>
      </c>
      <c r="P53" s="48" t="s">
        <v>330</v>
      </c>
      <c r="Q53" s="48" t="s">
        <v>330</v>
      </c>
      <c r="R53" s="48" t="s">
        <v>330</v>
      </c>
      <c r="S53" s="48" t="s">
        <v>330</v>
      </c>
      <c r="T53" s="48" t="s">
        <v>330</v>
      </c>
      <c r="U53" s="48" t="s">
        <v>330</v>
      </c>
      <c r="V53" s="48" t="s">
        <v>330</v>
      </c>
      <c r="W53" s="48" t="s">
        <v>330</v>
      </c>
      <c r="X53" s="48" t="s">
        <v>330</v>
      </c>
      <c r="Y53" s="48" t="s">
        <v>330</v>
      </c>
      <c r="Z53" s="48" t="s">
        <v>330</v>
      </c>
      <c r="AA53" s="48" t="s">
        <v>330</v>
      </c>
      <c r="AB53" s="48" t="s">
        <v>330</v>
      </c>
      <c r="AC53" s="48" t="s">
        <v>330</v>
      </c>
      <c r="AD53" s="48" t="s">
        <v>330</v>
      </c>
      <c r="AE53" s="48" t="s">
        <v>330</v>
      </c>
      <c r="AF53" s="48" t="s">
        <v>330</v>
      </c>
      <c r="AG53" s="48" t="s">
        <v>330</v>
      </c>
      <c r="AH53" s="48" t="s">
        <v>330</v>
      </c>
      <c r="AI53" s="48" t="s">
        <v>330</v>
      </c>
      <c r="AJ53" s="48" t="s">
        <v>330</v>
      </c>
      <c r="AK53" s="48" t="s">
        <v>330</v>
      </c>
      <c r="AL53" s="48" t="s">
        <v>330</v>
      </c>
      <c r="AM53" s="57" t="s">
        <v>330</v>
      </c>
      <c r="AN53" s="58" t="s">
        <v>330</v>
      </c>
      <c r="AO53" s="58" t="s">
        <v>330</v>
      </c>
      <c r="AP53" s="59" t="s">
        <v>330</v>
      </c>
    </row>
    <row r="54" spans="2:42" x14ac:dyDescent="0.25">
      <c r="B54" s="42">
        <v>37500</v>
      </c>
      <c r="C54" s="48">
        <v>2.1318999999999999</v>
      </c>
      <c r="D54" s="48">
        <v>1.8032999999999999</v>
      </c>
      <c r="E54" s="48">
        <v>1.6888000000000001</v>
      </c>
      <c r="F54" s="48">
        <v>1.8011999999999999</v>
      </c>
      <c r="G54" s="48">
        <v>1.8952</v>
      </c>
      <c r="H54" s="48">
        <v>1.9072</v>
      </c>
      <c r="I54" s="48"/>
      <c r="J54" s="47">
        <v>2.1</v>
      </c>
      <c r="K54" s="48" t="s">
        <v>330</v>
      </c>
      <c r="L54" s="48" t="s">
        <v>330</v>
      </c>
      <c r="M54" s="48" t="s">
        <v>330</v>
      </c>
      <c r="N54" s="48">
        <v>1.8</v>
      </c>
      <c r="O54" s="48" t="s">
        <v>330</v>
      </c>
      <c r="P54" s="48" t="s">
        <v>330</v>
      </c>
      <c r="Q54" s="48" t="s">
        <v>330</v>
      </c>
      <c r="R54" s="48" t="s">
        <v>330</v>
      </c>
      <c r="S54" s="48" t="s">
        <v>330</v>
      </c>
      <c r="T54" s="48" t="s">
        <v>330</v>
      </c>
      <c r="U54" s="48" t="s">
        <v>330</v>
      </c>
      <c r="V54" s="48" t="s">
        <v>330</v>
      </c>
      <c r="W54" s="48" t="s">
        <v>330</v>
      </c>
      <c r="X54" s="48" t="s">
        <v>330</v>
      </c>
      <c r="Y54" s="48" t="s">
        <v>330</v>
      </c>
      <c r="Z54" s="48" t="s">
        <v>330</v>
      </c>
      <c r="AA54" s="48" t="s">
        <v>330</v>
      </c>
      <c r="AB54" s="48" t="s">
        <v>330</v>
      </c>
      <c r="AC54" s="48" t="s">
        <v>330</v>
      </c>
      <c r="AD54" s="48" t="s">
        <v>330</v>
      </c>
      <c r="AE54" s="48" t="s">
        <v>330</v>
      </c>
      <c r="AF54" s="48" t="s">
        <v>330</v>
      </c>
      <c r="AG54" s="48" t="s">
        <v>330</v>
      </c>
      <c r="AH54" s="48" t="s">
        <v>330</v>
      </c>
      <c r="AI54" s="48" t="s">
        <v>330</v>
      </c>
      <c r="AJ54" s="48" t="s">
        <v>330</v>
      </c>
      <c r="AK54" s="48" t="s">
        <v>330</v>
      </c>
      <c r="AL54" s="48" t="s">
        <v>330</v>
      </c>
      <c r="AM54" s="57" t="s">
        <v>330</v>
      </c>
      <c r="AN54" s="58" t="s">
        <v>330</v>
      </c>
      <c r="AO54" s="58" t="s">
        <v>330</v>
      </c>
      <c r="AP54" s="59" t="s">
        <v>330</v>
      </c>
    </row>
    <row r="55" spans="2:42" x14ac:dyDescent="0.25">
      <c r="B55" s="42">
        <v>37530</v>
      </c>
      <c r="C55" s="48" t="s">
        <v>330</v>
      </c>
      <c r="D55" s="48" t="s">
        <v>330</v>
      </c>
      <c r="E55" s="48" t="s">
        <v>330</v>
      </c>
      <c r="F55" s="48" t="s">
        <v>330</v>
      </c>
      <c r="G55" s="48" t="s">
        <v>330</v>
      </c>
      <c r="H55" s="48" t="s">
        <v>330</v>
      </c>
      <c r="I55" s="48"/>
      <c r="J55" s="47">
        <v>2.2000000000000002</v>
      </c>
      <c r="K55" s="48" t="s">
        <v>330</v>
      </c>
      <c r="L55" s="48" t="s">
        <v>330</v>
      </c>
      <c r="M55" s="48">
        <v>1.9</v>
      </c>
      <c r="N55" s="48" t="s">
        <v>330</v>
      </c>
      <c r="O55" s="48" t="s">
        <v>330</v>
      </c>
      <c r="P55" s="48" t="s">
        <v>330</v>
      </c>
      <c r="Q55" s="48" t="s">
        <v>330</v>
      </c>
      <c r="R55" s="48" t="s">
        <v>330</v>
      </c>
      <c r="S55" s="48" t="s">
        <v>330</v>
      </c>
      <c r="T55" s="48" t="s">
        <v>330</v>
      </c>
      <c r="U55" s="48" t="s">
        <v>330</v>
      </c>
      <c r="V55" s="48" t="s">
        <v>330</v>
      </c>
      <c r="W55" s="48" t="s">
        <v>330</v>
      </c>
      <c r="X55" s="48" t="s">
        <v>330</v>
      </c>
      <c r="Y55" s="48" t="s">
        <v>330</v>
      </c>
      <c r="Z55" s="48" t="s">
        <v>330</v>
      </c>
      <c r="AA55" s="48" t="s">
        <v>330</v>
      </c>
      <c r="AB55" s="48" t="s">
        <v>330</v>
      </c>
      <c r="AC55" s="48" t="s">
        <v>330</v>
      </c>
      <c r="AD55" s="48" t="s">
        <v>330</v>
      </c>
      <c r="AE55" s="48" t="s">
        <v>330</v>
      </c>
      <c r="AF55" s="48" t="s">
        <v>330</v>
      </c>
      <c r="AG55" s="48" t="s">
        <v>330</v>
      </c>
      <c r="AH55" s="48" t="s">
        <v>330</v>
      </c>
      <c r="AI55" s="48" t="s">
        <v>330</v>
      </c>
      <c r="AJ55" s="48" t="s">
        <v>330</v>
      </c>
      <c r="AK55" s="48" t="s">
        <v>330</v>
      </c>
      <c r="AL55" s="48" t="s">
        <v>330</v>
      </c>
      <c r="AM55" s="57" t="s">
        <v>330</v>
      </c>
      <c r="AN55" s="58" t="s">
        <v>330</v>
      </c>
      <c r="AO55" s="58" t="s">
        <v>330</v>
      </c>
      <c r="AP55" s="59" t="s">
        <v>330</v>
      </c>
    </row>
    <row r="56" spans="2:42" x14ac:dyDescent="0.25">
      <c r="B56" s="42">
        <v>37561</v>
      </c>
      <c r="C56" s="48" t="s">
        <v>330</v>
      </c>
      <c r="D56" s="48" t="s">
        <v>330</v>
      </c>
      <c r="E56" s="48" t="s">
        <v>330</v>
      </c>
      <c r="F56" s="48" t="s">
        <v>330</v>
      </c>
      <c r="G56" s="48" t="s">
        <v>330</v>
      </c>
      <c r="H56" s="48" t="s">
        <v>330</v>
      </c>
      <c r="I56" s="48"/>
      <c r="J56" s="47">
        <v>2.1</v>
      </c>
      <c r="K56" s="48" t="s">
        <v>330</v>
      </c>
      <c r="L56" s="48">
        <v>1.9</v>
      </c>
      <c r="M56" s="48" t="s">
        <v>330</v>
      </c>
      <c r="N56" s="48" t="s">
        <v>330</v>
      </c>
      <c r="O56" s="48" t="s">
        <v>330</v>
      </c>
      <c r="P56" s="48" t="s">
        <v>330</v>
      </c>
      <c r="Q56" s="48" t="s">
        <v>330</v>
      </c>
      <c r="R56" s="48" t="s">
        <v>330</v>
      </c>
      <c r="S56" s="48" t="s">
        <v>330</v>
      </c>
      <c r="T56" s="48" t="s">
        <v>330</v>
      </c>
      <c r="U56" s="48" t="s">
        <v>330</v>
      </c>
      <c r="V56" s="48" t="s">
        <v>330</v>
      </c>
      <c r="W56" s="48" t="s">
        <v>330</v>
      </c>
      <c r="X56" s="48" t="s">
        <v>330</v>
      </c>
      <c r="Y56" s="48" t="s">
        <v>330</v>
      </c>
      <c r="Z56" s="48" t="s">
        <v>330</v>
      </c>
      <c r="AA56" s="48" t="s">
        <v>330</v>
      </c>
      <c r="AB56" s="48" t="s">
        <v>330</v>
      </c>
      <c r="AC56" s="48" t="s">
        <v>330</v>
      </c>
      <c r="AD56" s="48" t="s">
        <v>330</v>
      </c>
      <c r="AE56" s="48" t="s">
        <v>330</v>
      </c>
      <c r="AF56" s="48" t="s">
        <v>330</v>
      </c>
      <c r="AG56" s="48" t="s">
        <v>330</v>
      </c>
      <c r="AH56" s="48" t="s">
        <v>330</v>
      </c>
      <c r="AI56" s="48" t="s">
        <v>330</v>
      </c>
      <c r="AJ56" s="48" t="s">
        <v>330</v>
      </c>
      <c r="AK56" s="48" t="s">
        <v>330</v>
      </c>
      <c r="AL56" s="48" t="s">
        <v>330</v>
      </c>
      <c r="AM56" s="57" t="s">
        <v>330</v>
      </c>
      <c r="AN56" s="58" t="s">
        <v>330</v>
      </c>
      <c r="AO56" s="58" t="s">
        <v>330</v>
      </c>
      <c r="AP56" s="59" t="s">
        <v>330</v>
      </c>
    </row>
    <row r="57" spans="2:42" x14ac:dyDescent="0.25">
      <c r="B57" s="42">
        <v>37591</v>
      </c>
      <c r="C57" s="48">
        <v>1.9</v>
      </c>
      <c r="D57" s="48">
        <v>1.7</v>
      </c>
      <c r="E57" s="48">
        <v>1.7</v>
      </c>
      <c r="F57" s="48">
        <v>1.7</v>
      </c>
      <c r="G57" s="48">
        <v>1.7</v>
      </c>
      <c r="H57" s="48">
        <v>1.8</v>
      </c>
      <c r="I57" s="48"/>
      <c r="J57" s="47">
        <v>2.2201470642470991</v>
      </c>
      <c r="K57" s="48">
        <v>1.7648202935057</v>
      </c>
      <c r="L57" s="48" t="s">
        <v>330</v>
      </c>
      <c r="M57" s="48" t="s">
        <v>330</v>
      </c>
      <c r="N57" s="48" t="s">
        <v>330</v>
      </c>
      <c r="O57" s="48" t="s">
        <v>330</v>
      </c>
      <c r="P57" s="48" t="s">
        <v>330</v>
      </c>
      <c r="Q57" s="48" t="s">
        <v>330</v>
      </c>
      <c r="R57" s="48" t="s">
        <v>330</v>
      </c>
      <c r="S57" s="48" t="s">
        <v>330</v>
      </c>
      <c r="T57" s="48" t="s">
        <v>330</v>
      </c>
      <c r="U57" s="48" t="s">
        <v>330</v>
      </c>
      <c r="V57" s="48" t="s">
        <v>330</v>
      </c>
      <c r="W57" s="48" t="s">
        <v>330</v>
      </c>
      <c r="X57" s="48" t="s">
        <v>330</v>
      </c>
      <c r="Y57" s="48" t="s">
        <v>330</v>
      </c>
      <c r="Z57" s="48" t="s">
        <v>330</v>
      </c>
      <c r="AA57" s="48" t="s">
        <v>330</v>
      </c>
      <c r="AB57" s="48" t="s">
        <v>330</v>
      </c>
      <c r="AC57" s="48" t="s">
        <v>330</v>
      </c>
      <c r="AD57" s="48" t="s">
        <v>330</v>
      </c>
      <c r="AE57" s="48" t="s">
        <v>330</v>
      </c>
      <c r="AF57" s="48" t="s">
        <v>330</v>
      </c>
      <c r="AG57" s="48" t="s">
        <v>330</v>
      </c>
      <c r="AH57" s="48" t="s">
        <v>330</v>
      </c>
      <c r="AI57" s="48" t="s">
        <v>330</v>
      </c>
      <c r="AJ57" s="48" t="s">
        <v>330</v>
      </c>
      <c r="AK57" s="48" t="s">
        <v>330</v>
      </c>
      <c r="AL57" s="48" t="s">
        <v>330</v>
      </c>
      <c r="AM57" s="57" t="s">
        <v>330</v>
      </c>
      <c r="AN57" s="58" t="s">
        <v>330</v>
      </c>
      <c r="AO57" s="58" t="s">
        <v>330</v>
      </c>
      <c r="AP57" s="59" t="s">
        <v>330</v>
      </c>
    </row>
    <row r="58" spans="2:42" x14ac:dyDescent="0.25">
      <c r="B58" s="42">
        <v>37622</v>
      </c>
      <c r="C58" s="57" t="s">
        <v>330</v>
      </c>
      <c r="D58" s="58" t="s">
        <v>330</v>
      </c>
      <c r="E58" s="58" t="s">
        <v>330</v>
      </c>
      <c r="F58" s="58" t="s">
        <v>330</v>
      </c>
      <c r="G58" s="58" t="s">
        <v>330</v>
      </c>
      <c r="H58" s="58" t="s">
        <v>330</v>
      </c>
      <c r="I58" s="59"/>
      <c r="J58" s="47">
        <v>1.7240396631712969</v>
      </c>
      <c r="K58" s="48" t="s">
        <v>330</v>
      </c>
      <c r="L58" s="48" t="s">
        <v>330</v>
      </c>
      <c r="M58" s="48" t="s">
        <v>330</v>
      </c>
      <c r="N58" s="48" t="s">
        <v>330</v>
      </c>
      <c r="O58" s="48" t="s">
        <v>330</v>
      </c>
      <c r="P58" s="48" t="s">
        <v>330</v>
      </c>
      <c r="Q58" s="48" t="s">
        <v>330</v>
      </c>
      <c r="R58" s="48" t="s">
        <v>330</v>
      </c>
      <c r="S58" s="48" t="s">
        <v>330</v>
      </c>
      <c r="T58" s="48" t="s">
        <v>330</v>
      </c>
      <c r="U58" s="48" t="s">
        <v>330</v>
      </c>
      <c r="V58" s="48">
        <v>1.7352064263357798</v>
      </c>
      <c r="W58" s="48" t="s">
        <v>330</v>
      </c>
      <c r="X58" s="48" t="s">
        <v>330</v>
      </c>
      <c r="Y58" s="48" t="s">
        <v>330</v>
      </c>
      <c r="Z58" s="48" t="s">
        <v>330</v>
      </c>
      <c r="AA58" s="48" t="s">
        <v>330</v>
      </c>
      <c r="AB58" s="48" t="s">
        <v>330</v>
      </c>
      <c r="AC58" s="48" t="s">
        <v>330</v>
      </c>
      <c r="AD58" s="48" t="s">
        <v>330</v>
      </c>
      <c r="AE58" s="48" t="s">
        <v>330</v>
      </c>
      <c r="AF58" s="48" t="s">
        <v>330</v>
      </c>
      <c r="AG58" s="48" t="s">
        <v>330</v>
      </c>
      <c r="AH58" s="48" t="s">
        <v>330</v>
      </c>
      <c r="AI58" s="48" t="s">
        <v>330</v>
      </c>
      <c r="AJ58" s="48" t="s">
        <v>330</v>
      </c>
      <c r="AK58" s="48" t="s">
        <v>330</v>
      </c>
      <c r="AL58" s="48" t="s">
        <v>330</v>
      </c>
      <c r="AM58" s="57" t="s">
        <v>330</v>
      </c>
      <c r="AN58" s="58" t="s">
        <v>330</v>
      </c>
      <c r="AO58" s="58" t="s">
        <v>330</v>
      </c>
      <c r="AP58" s="59" t="s">
        <v>330</v>
      </c>
    </row>
    <row r="59" spans="2:42" x14ac:dyDescent="0.25">
      <c r="B59" s="42">
        <v>37653</v>
      </c>
      <c r="C59" s="57" t="s">
        <v>330</v>
      </c>
      <c r="D59" s="58" t="s">
        <v>330</v>
      </c>
      <c r="E59" s="58" t="s">
        <v>330</v>
      </c>
      <c r="F59" s="58" t="s">
        <v>330</v>
      </c>
      <c r="G59" s="58" t="s">
        <v>330</v>
      </c>
      <c r="H59" s="58" t="s">
        <v>330</v>
      </c>
      <c r="I59" s="59"/>
      <c r="J59" s="47">
        <v>1.7803103628514669</v>
      </c>
      <c r="K59" s="48" t="s">
        <v>330</v>
      </c>
      <c r="L59" s="48" t="s">
        <v>330</v>
      </c>
      <c r="M59" s="48" t="s">
        <v>330</v>
      </c>
      <c r="N59" s="48" t="s">
        <v>330</v>
      </c>
      <c r="O59" s="48" t="s">
        <v>330</v>
      </c>
      <c r="P59" s="48" t="s">
        <v>330</v>
      </c>
      <c r="Q59" s="48" t="s">
        <v>330</v>
      </c>
      <c r="R59" s="48" t="s">
        <v>330</v>
      </c>
      <c r="S59" s="48" t="s">
        <v>330</v>
      </c>
      <c r="T59" s="48" t="s">
        <v>330</v>
      </c>
      <c r="U59" s="48">
        <v>1.6860068728065638</v>
      </c>
      <c r="V59" s="48" t="s">
        <v>330</v>
      </c>
      <c r="W59" s="48" t="s">
        <v>330</v>
      </c>
      <c r="X59" s="48" t="s">
        <v>330</v>
      </c>
      <c r="Y59" s="48" t="s">
        <v>330</v>
      </c>
      <c r="Z59" s="48" t="s">
        <v>330</v>
      </c>
      <c r="AA59" s="48" t="s">
        <v>330</v>
      </c>
      <c r="AB59" s="48" t="s">
        <v>330</v>
      </c>
      <c r="AC59" s="48" t="s">
        <v>330</v>
      </c>
      <c r="AD59" s="48" t="s">
        <v>330</v>
      </c>
      <c r="AE59" s="48" t="s">
        <v>330</v>
      </c>
      <c r="AF59" s="48" t="s">
        <v>330</v>
      </c>
      <c r="AG59" s="48" t="s">
        <v>330</v>
      </c>
      <c r="AH59" s="48" t="s">
        <v>330</v>
      </c>
      <c r="AI59" s="48" t="s">
        <v>330</v>
      </c>
      <c r="AJ59" s="48" t="s">
        <v>330</v>
      </c>
      <c r="AK59" s="48" t="s">
        <v>330</v>
      </c>
      <c r="AL59" s="48" t="s">
        <v>330</v>
      </c>
      <c r="AM59" s="57" t="s">
        <v>330</v>
      </c>
      <c r="AN59" s="58" t="s">
        <v>330</v>
      </c>
      <c r="AO59" s="58" t="s">
        <v>330</v>
      </c>
      <c r="AP59" s="59" t="s">
        <v>330</v>
      </c>
    </row>
    <row r="60" spans="2:42" x14ac:dyDescent="0.25">
      <c r="B60" s="42">
        <v>37681</v>
      </c>
      <c r="C60" s="57">
        <v>1.9</v>
      </c>
      <c r="D60" s="58">
        <v>1.8</v>
      </c>
      <c r="E60" s="58">
        <v>1.6</v>
      </c>
      <c r="F60" s="58">
        <v>1.5</v>
      </c>
      <c r="G60" s="58">
        <v>1.6</v>
      </c>
      <c r="H60" s="58">
        <v>1.7</v>
      </c>
      <c r="I60" s="59">
        <v>1.8</v>
      </c>
      <c r="J60" s="47">
        <v>1.8212121212121208</v>
      </c>
      <c r="K60" s="48" t="s">
        <v>330</v>
      </c>
      <c r="L60" s="48" t="s">
        <v>330</v>
      </c>
      <c r="M60" s="48" t="s">
        <v>330</v>
      </c>
      <c r="N60" s="48" t="s">
        <v>330</v>
      </c>
      <c r="O60" s="48" t="s">
        <v>330</v>
      </c>
      <c r="P60" s="48" t="s">
        <v>330</v>
      </c>
      <c r="Q60" s="48" t="s">
        <v>330</v>
      </c>
      <c r="R60" s="48" t="s">
        <v>330</v>
      </c>
      <c r="S60" s="48" t="s">
        <v>330</v>
      </c>
      <c r="T60" s="48">
        <v>1.6424242424242419</v>
      </c>
      <c r="U60" s="48" t="s">
        <v>330</v>
      </c>
      <c r="V60" s="48" t="s">
        <v>330</v>
      </c>
      <c r="W60" s="48" t="s">
        <v>330</v>
      </c>
      <c r="X60" s="48" t="s">
        <v>330</v>
      </c>
      <c r="Y60" s="48" t="s">
        <v>330</v>
      </c>
      <c r="Z60" s="48" t="s">
        <v>330</v>
      </c>
      <c r="AA60" s="48" t="s">
        <v>330</v>
      </c>
      <c r="AB60" s="48" t="s">
        <v>330</v>
      </c>
      <c r="AC60" s="48" t="s">
        <v>330</v>
      </c>
      <c r="AD60" s="48" t="s">
        <v>330</v>
      </c>
      <c r="AE60" s="48" t="s">
        <v>330</v>
      </c>
      <c r="AF60" s="48" t="s">
        <v>330</v>
      </c>
      <c r="AG60" s="48" t="s">
        <v>330</v>
      </c>
      <c r="AH60" s="48" t="s">
        <v>330</v>
      </c>
      <c r="AI60" s="48" t="s">
        <v>330</v>
      </c>
      <c r="AJ60" s="48" t="s">
        <v>330</v>
      </c>
      <c r="AK60" s="48" t="s">
        <v>330</v>
      </c>
      <c r="AL60" s="48" t="s">
        <v>330</v>
      </c>
      <c r="AM60" s="57" t="s">
        <v>330</v>
      </c>
      <c r="AN60" s="58" t="s">
        <v>330</v>
      </c>
      <c r="AO60" s="58" t="s">
        <v>330</v>
      </c>
      <c r="AP60" s="59" t="s">
        <v>330</v>
      </c>
    </row>
    <row r="61" spans="2:42" x14ac:dyDescent="0.25">
      <c r="B61" s="42">
        <v>37712</v>
      </c>
      <c r="C61" s="57" t="s">
        <v>330</v>
      </c>
      <c r="D61" s="58" t="s">
        <v>330</v>
      </c>
      <c r="E61" s="58" t="s">
        <v>330</v>
      </c>
      <c r="F61" s="58" t="s">
        <v>330</v>
      </c>
      <c r="G61" s="58" t="s">
        <v>330</v>
      </c>
      <c r="H61" s="58" t="s">
        <v>330</v>
      </c>
      <c r="I61" s="59" t="s">
        <v>330</v>
      </c>
      <c r="J61" s="47">
        <v>1.9254256389028011</v>
      </c>
      <c r="K61" s="48" t="s">
        <v>330</v>
      </c>
      <c r="L61" s="48" t="s">
        <v>330</v>
      </c>
      <c r="M61" s="48" t="s">
        <v>330</v>
      </c>
      <c r="N61" s="48" t="s">
        <v>330</v>
      </c>
      <c r="O61" s="48" t="s">
        <v>330</v>
      </c>
      <c r="P61" s="48" t="s">
        <v>330</v>
      </c>
      <c r="Q61" s="48" t="s">
        <v>330</v>
      </c>
      <c r="R61" s="48" t="s">
        <v>330</v>
      </c>
      <c r="S61" s="48">
        <v>1.5771730199374181</v>
      </c>
      <c r="T61" s="48" t="s">
        <v>330</v>
      </c>
      <c r="U61" s="48" t="s">
        <v>330</v>
      </c>
      <c r="V61" s="48" t="s">
        <v>330</v>
      </c>
      <c r="W61" s="48" t="s">
        <v>330</v>
      </c>
      <c r="X61" s="48" t="s">
        <v>330</v>
      </c>
      <c r="Y61" s="48">
        <v>2</v>
      </c>
      <c r="Z61" s="48" t="s">
        <v>330</v>
      </c>
      <c r="AA61" s="48" t="s">
        <v>330</v>
      </c>
      <c r="AB61" s="48" t="s">
        <v>330</v>
      </c>
      <c r="AC61" s="48">
        <v>2</v>
      </c>
      <c r="AD61" s="48" t="s">
        <v>330</v>
      </c>
      <c r="AE61" s="48" t="s">
        <v>330</v>
      </c>
      <c r="AF61" s="48" t="s">
        <v>330</v>
      </c>
      <c r="AG61" s="48">
        <v>1.9</v>
      </c>
      <c r="AH61" s="48" t="s">
        <v>330</v>
      </c>
      <c r="AI61" s="48" t="s">
        <v>330</v>
      </c>
      <c r="AJ61" s="48" t="s">
        <v>330</v>
      </c>
      <c r="AK61" s="48">
        <v>1.9</v>
      </c>
      <c r="AL61" s="48" t="s">
        <v>330</v>
      </c>
      <c r="AM61" s="57" t="s">
        <v>330</v>
      </c>
      <c r="AN61" s="58" t="s">
        <v>330</v>
      </c>
      <c r="AO61" s="58" t="s">
        <v>330</v>
      </c>
      <c r="AP61" s="49">
        <v>1.9</v>
      </c>
    </row>
    <row r="62" spans="2:42" x14ac:dyDescent="0.25">
      <c r="B62" s="42">
        <v>37742</v>
      </c>
      <c r="C62" s="57" t="s">
        <v>330</v>
      </c>
      <c r="D62" s="58" t="s">
        <v>330</v>
      </c>
      <c r="E62" s="58" t="s">
        <v>330</v>
      </c>
      <c r="F62" s="58" t="s">
        <v>330</v>
      </c>
      <c r="G62" s="58" t="s">
        <v>330</v>
      </c>
      <c r="H62" s="58" t="s">
        <v>330</v>
      </c>
      <c r="I62" s="59"/>
      <c r="J62" s="47">
        <v>1.9520199533071889</v>
      </c>
      <c r="K62" s="48" t="s">
        <v>330</v>
      </c>
      <c r="L62" s="48" t="s">
        <v>330</v>
      </c>
      <c r="M62" s="48" t="s">
        <v>330</v>
      </c>
      <c r="N62" s="48" t="s">
        <v>330</v>
      </c>
      <c r="O62" s="48" t="s">
        <v>330</v>
      </c>
      <c r="P62" s="48" t="s">
        <v>330</v>
      </c>
      <c r="Q62" s="48" t="s">
        <v>330</v>
      </c>
      <c r="R62" s="48">
        <v>1.5572347221245411</v>
      </c>
      <c r="S62" s="48" t="s">
        <v>330</v>
      </c>
      <c r="T62" s="48" t="s">
        <v>330</v>
      </c>
      <c r="U62" s="48" t="s">
        <v>330</v>
      </c>
      <c r="V62" s="48" t="s">
        <v>330</v>
      </c>
      <c r="W62" s="48" t="s">
        <v>330</v>
      </c>
      <c r="X62" s="48" t="s">
        <v>330</v>
      </c>
      <c r="Y62" s="48" t="s">
        <v>330</v>
      </c>
      <c r="Z62" s="48" t="s">
        <v>330</v>
      </c>
      <c r="AA62" s="48" t="s">
        <v>330</v>
      </c>
      <c r="AB62" s="48" t="s">
        <v>330</v>
      </c>
      <c r="AC62" s="48" t="s">
        <v>330</v>
      </c>
      <c r="AD62" s="48" t="s">
        <v>330</v>
      </c>
      <c r="AE62" s="48" t="s">
        <v>330</v>
      </c>
      <c r="AF62" s="48" t="s">
        <v>330</v>
      </c>
      <c r="AG62" s="48" t="s">
        <v>330</v>
      </c>
      <c r="AH62" s="48" t="s">
        <v>330</v>
      </c>
      <c r="AI62" s="48" t="s">
        <v>330</v>
      </c>
      <c r="AJ62" s="48" t="s">
        <v>330</v>
      </c>
      <c r="AK62" s="48" t="s">
        <v>330</v>
      </c>
      <c r="AL62" s="48" t="s">
        <v>330</v>
      </c>
      <c r="AM62" s="57" t="s">
        <v>330</v>
      </c>
      <c r="AN62" s="58" t="s">
        <v>330</v>
      </c>
      <c r="AO62" s="58" t="s">
        <v>330</v>
      </c>
      <c r="AP62" s="49" t="s">
        <v>330</v>
      </c>
    </row>
    <row r="63" spans="2:42" x14ac:dyDescent="0.25">
      <c r="B63" s="42">
        <v>37773</v>
      </c>
      <c r="C63" s="57">
        <v>1.8</v>
      </c>
      <c r="D63" s="58">
        <v>1.6</v>
      </c>
      <c r="E63" s="58">
        <v>1.2</v>
      </c>
      <c r="F63" s="58">
        <v>1.3</v>
      </c>
      <c r="G63" s="58">
        <v>1.5</v>
      </c>
      <c r="H63" s="58">
        <v>1.6</v>
      </c>
      <c r="I63" s="59"/>
      <c r="J63" s="47">
        <v>1.9012328795486459</v>
      </c>
      <c r="K63" s="48" t="s">
        <v>330</v>
      </c>
      <c r="L63" s="48" t="s">
        <v>330</v>
      </c>
      <c r="M63" s="48" t="s">
        <v>330</v>
      </c>
      <c r="N63" s="48" t="s">
        <v>330</v>
      </c>
      <c r="O63" s="48" t="s">
        <v>330</v>
      </c>
      <c r="P63" s="48" t="s">
        <v>330</v>
      </c>
      <c r="Q63" s="48">
        <v>1.450123924069789</v>
      </c>
      <c r="R63" s="48" t="s">
        <v>330</v>
      </c>
      <c r="S63" s="48" t="s">
        <v>330</v>
      </c>
      <c r="T63" s="48" t="s">
        <v>330</v>
      </c>
      <c r="U63" s="48" t="s">
        <v>330</v>
      </c>
      <c r="V63" s="48" t="s">
        <v>330</v>
      </c>
      <c r="W63" s="48" t="s">
        <v>330</v>
      </c>
      <c r="X63" s="48" t="s">
        <v>330</v>
      </c>
      <c r="Y63" s="48" t="s">
        <v>330</v>
      </c>
      <c r="Z63" s="48" t="s">
        <v>330</v>
      </c>
      <c r="AA63" s="48" t="s">
        <v>330</v>
      </c>
      <c r="AB63" s="48" t="s">
        <v>330</v>
      </c>
      <c r="AC63" s="48" t="s">
        <v>330</v>
      </c>
      <c r="AD63" s="48" t="s">
        <v>330</v>
      </c>
      <c r="AE63" s="48" t="s">
        <v>330</v>
      </c>
      <c r="AF63" s="48" t="s">
        <v>330</v>
      </c>
      <c r="AG63" s="48" t="s">
        <v>330</v>
      </c>
      <c r="AH63" s="48" t="s">
        <v>330</v>
      </c>
      <c r="AI63" s="48" t="s">
        <v>330</v>
      </c>
      <c r="AJ63" s="48" t="s">
        <v>330</v>
      </c>
      <c r="AK63" s="48" t="s">
        <v>330</v>
      </c>
      <c r="AL63" s="48" t="s">
        <v>330</v>
      </c>
      <c r="AM63" s="57" t="s">
        <v>330</v>
      </c>
      <c r="AN63" s="58" t="s">
        <v>330</v>
      </c>
      <c r="AO63" s="58" t="s">
        <v>330</v>
      </c>
      <c r="AP63" s="49" t="s">
        <v>330</v>
      </c>
    </row>
    <row r="64" spans="2:42" x14ac:dyDescent="0.25">
      <c r="B64" s="42">
        <v>37803</v>
      </c>
      <c r="C64" s="57" t="s">
        <v>330</v>
      </c>
      <c r="D64" s="58" t="s">
        <v>330</v>
      </c>
      <c r="E64" s="58" t="s">
        <v>330</v>
      </c>
      <c r="F64" s="58" t="s">
        <v>330</v>
      </c>
      <c r="G64" s="58" t="s">
        <v>330</v>
      </c>
      <c r="H64" s="58" t="s">
        <v>330</v>
      </c>
      <c r="I64" s="59" t="s">
        <v>330</v>
      </c>
      <c r="J64" s="47">
        <v>1.9014791423911042</v>
      </c>
      <c r="K64" s="48" t="s">
        <v>330</v>
      </c>
      <c r="L64" s="48" t="s">
        <v>330</v>
      </c>
      <c r="M64" s="48" t="s">
        <v>330</v>
      </c>
      <c r="N64" s="48" t="s">
        <v>330</v>
      </c>
      <c r="O64" s="48" t="s">
        <v>330</v>
      </c>
      <c r="P64" s="48">
        <v>1.4119639751330071</v>
      </c>
      <c r="Q64" s="48" t="s">
        <v>330</v>
      </c>
      <c r="R64" s="48" t="s">
        <v>330</v>
      </c>
      <c r="S64" s="48" t="s">
        <v>330</v>
      </c>
      <c r="T64" s="48" t="s">
        <v>330</v>
      </c>
      <c r="U64" s="48" t="s">
        <v>330</v>
      </c>
      <c r="V64" s="48" t="s">
        <v>330</v>
      </c>
      <c r="W64" s="48" t="s">
        <v>330</v>
      </c>
      <c r="X64" s="48" t="s">
        <v>330</v>
      </c>
      <c r="Y64" s="48" t="s">
        <v>330</v>
      </c>
      <c r="Z64" s="48" t="s">
        <v>330</v>
      </c>
      <c r="AA64" s="48" t="s">
        <v>330</v>
      </c>
      <c r="AB64" s="48" t="s">
        <v>330</v>
      </c>
      <c r="AC64" s="48" t="s">
        <v>330</v>
      </c>
      <c r="AD64" s="48" t="s">
        <v>330</v>
      </c>
      <c r="AE64" s="48" t="s">
        <v>330</v>
      </c>
      <c r="AF64" s="48" t="s">
        <v>330</v>
      </c>
      <c r="AG64" s="48" t="s">
        <v>330</v>
      </c>
      <c r="AH64" s="48" t="s">
        <v>330</v>
      </c>
      <c r="AI64" s="48" t="s">
        <v>330</v>
      </c>
      <c r="AJ64" s="48" t="s">
        <v>330</v>
      </c>
      <c r="AK64" s="48" t="s">
        <v>330</v>
      </c>
      <c r="AL64" s="48" t="s">
        <v>330</v>
      </c>
      <c r="AM64" s="57" t="s">
        <v>330</v>
      </c>
      <c r="AN64" s="58" t="s">
        <v>330</v>
      </c>
      <c r="AO64" s="58" t="s">
        <v>330</v>
      </c>
      <c r="AP64" s="49" t="s">
        <v>330</v>
      </c>
    </row>
    <row r="65" spans="2:42" x14ac:dyDescent="0.25">
      <c r="B65" s="42">
        <v>37834</v>
      </c>
      <c r="C65" s="57" t="s">
        <v>330</v>
      </c>
      <c r="D65" s="58" t="s">
        <v>330</v>
      </c>
      <c r="E65" s="58" t="s">
        <v>330</v>
      </c>
      <c r="F65" s="58" t="s">
        <v>330</v>
      </c>
      <c r="G65" s="58" t="s">
        <v>330</v>
      </c>
      <c r="H65" s="58" t="s">
        <v>330</v>
      </c>
      <c r="I65" s="59" t="s">
        <v>330</v>
      </c>
      <c r="J65" s="47">
        <v>1.91768802280554</v>
      </c>
      <c r="K65" s="48" t="s">
        <v>330</v>
      </c>
      <c r="L65" s="48" t="s">
        <v>330</v>
      </c>
      <c r="M65" s="48" t="s">
        <v>330</v>
      </c>
      <c r="N65" s="48" t="s">
        <v>330</v>
      </c>
      <c r="O65" s="48">
        <v>1.4271855353411611</v>
      </c>
      <c r="P65" s="48" t="s">
        <v>330</v>
      </c>
      <c r="Q65" s="48" t="s">
        <v>330</v>
      </c>
      <c r="R65" s="48" t="s">
        <v>330</v>
      </c>
      <c r="S65" s="48" t="s">
        <v>330</v>
      </c>
      <c r="T65" s="48" t="s">
        <v>330</v>
      </c>
      <c r="U65" s="48" t="s">
        <v>330</v>
      </c>
      <c r="V65" s="48" t="s">
        <v>330</v>
      </c>
      <c r="W65" s="48" t="s">
        <v>330</v>
      </c>
      <c r="X65" s="48" t="s">
        <v>330</v>
      </c>
      <c r="Y65" s="48" t="s">
        <v>330</v>
      </c>
      <c r="Z65" s="48" t="s">
        <v>330</v>
      </c>
      <c r="AA65" s="48" t="s">
        <v>330</v>
      </c>
      <c r="AB65" s="48" t="s">
        <v>330</v>
      </c>
      <c r="AC65" s="48" t="s">
        <v>330</v>
      </c>
      <c r="AD65" s="48" t="s">
        <v>330</v>
      </c>
      <c r="AE65" s="48" t="s">
        <v>330</v>
      </c>
      <c r="AF65" s="48" t="s">
        <v>330</v>
      </c>
      <c r="AG65" s="48" t="s">
        <v>330</v>
      </c>
      <c r="AH65" s="48" t="s">
        <v>330</v>
      </c>
      <c r="AI65" s="48" t="s">
        <v>330</v>
      </c>
      <c r="AJ65" s="48" t="s">
        <v>330</v>
      </c>
      <c r="AK65" s="48" t="s">
        <v>330</v>
      </c>
      <c r="AL65" s="48" t="s">
        <v>330</v>
      </c>
      <c r="AM65" s="57" t="s">
        <v>330</v>
      </c>
      <c r="AN65" s="58" t="s">
        <v>330</v>
      </c>
      <c r="AO65" s="58" t="s">
        <v>330</v>
      </c>
      <c r="AP65" s="49" t="s">
        <v>330</v>
      </c>
    </row>
    <row r="66" spans="2:42" x14ac:dyDescent="0.25">
      <c r="B66" s="42">
        <v>37865</v>
      </c>
      <c r="C66" s="57">
        <v>1.8</v>
      </c>
      <c r="D66" s="58">
        <v>1.4</v>
      </c>
      <c r="E66" s="58">
        <v>1.5</v>
      </c>
      <c r="F66" s="58">
        <v>1.5</v>
      </c>
      <c r="G66" s="58">
        <v>1.6</v>
      </c>
      <c r="H66" s="58">
        <v>1.7</v>
      </c>
      <c r="I66" s="59">
        <v>1.7</v>
      </c>
      <c r="J66" s="47">
        <v>1.9872670275743731</v>
      </c>
      <c r="K66" s="48" t="s">
        <v>330</v>
      </c>
      <c r="L66" s="48" t="s">
        <v>330</v>
      </c>
      <c r="M66" s="48" t="s">
        <v>330</v>
      </c>
      <c r="N66" s="48">
        <v>1.5037517846810948</v>
      </c>
      <c r="O66" s="48" t="s">
        <v>330</v>
      </c>
      <c r="P66" s="48" t="s">
        <v>330</v>
      </c>
      <c r="Q66" s="48" t="s">
        <v>330</v>
      </c>
      <c r="R66" s="48" t="s">
        <v>330</v>
      </c>
      <c r="S66" s="48" t="s">
        <v>330</v>
      </c>
      <c r="T66" s="48" t="s">
        <v>330</v>
      </c>
      <c r="U66" s="48" t="s">
        <v>330</v>
      </c>
      <c r="V66" s="48" t="s">
        <v>330</v>
      </c>
      <c r="W66" s="48" t="s">
        <v>330</v>
      </c>
      <c r="X66" s="48" t="s">
        <v>330</v>
      </c>
      <c r="Y66" s="48" t="s">
        <v>330</v>
      </c>
      <c r="Z66" s="48" t="s">
        <v>330</v>
      </c>
      <c r="AA66" s="48" t="s">
        <v>330</v>
      </c>
      <c r="AB66" s="48" t="s">
        <v>330</v>
      </c>
      <c r="AC66" s="48" t="s">
        <v>330</v>
      </c>
      <c r="AD66" s="48" t="s">
        <v>330</v>
      </c>
      <c r="AE66" s="48" t="s">
        <v>330</v>
      </c>
      <c r="AF66" s="48" t="s">
        <v>330</v>
      </c>
      <c r="AG66" s="48" t="s">
        <v>330</v>
      </c>
      <c r="AH66" s="48" t="s">
        <v>330</v>
      </c>
      <c r="AI66" s="48" t="s">
        <v>330</v>
      </c>
      <c r="AJ66" s="48" t="s">
        <v>330</v>
      </c>
      <c r="AK66" s="48" t="s">
        <v>330</v>
      </c>
      <c r="AL66" s="48" t="s">
        <v>330</v>
      </c>
      <c r="AM66" s="57" t="s">
        <v>330</v>
      </c>
      <c r="AN66" s="58" t="s">
        <v>330</v>
      </c>
      <c r="AO66" s="58" t="s">
        <v>330</v>
      </c>
      <c r="AP66" s="49" t="s">
        <v>330</v>
      </c>
    </row>
    <row r="67" spans="2:42" x14ac:dyDescent="0.25">
      <c r="B67" s="42">
        <v>37895</v>
      </c>
      <c r="C67" s="57" t="s">
        <v>330</v>
      </c>
      <c r="D67" s="58" t="s">
        <v>330</v>
      </c>
      <c r="E67" s="58" t="s">
        <v>330</v>
      </c>
      <c r="F67" s="58" t="s">
        <v>330</v>
      </c>
      <c r="G67" s="58" t="s">
        <v>330</v>
      </c>
      <c r="H67" s="58" t="s">
        <v>330</v>
      </c>
      <c r="I67" s="59" t="s">
        <v>330</v>
      </c>
      <c r="J67" s="47">
        <v>2.0115416737752159</v>
      </c>
      <c r="K67" s="48" t="s">
        <v>330</v>
      </c>
      <c r="L67" s="48" t="s">
        <v>330</v>
      </c>
      <c r="M67" s="48">
        <v>1.5413740216287239</v>
      </c>
      <c r="N67" s="48" t="s">
        <v>330</v>
      </c>
      <c r="O67" s="48" t="s">
        <v>330</v>
      </c>
      <c r="P67" s="48" t="s">
        <v>330</v>
      </c>
      <c r="Q67" s="48" t="s">
        <v>330</v>
      </c>
      <c r="R67" s="48" t="s">
        <v>330</v>
      </c>
      <c r="S67" s="48" t="s">
        <v>330</v>
      </c>
      <c r="T67" s="48" t="s">
        <v>330</v>
      </c>
      <c r="U67" s="48" t="s">
        <v>330</v>
      </c>
      <c r="V67" s="48" t="s">
        <v>330</v>
      </c>
      <c r="W67" s="48">
        <v>1.7</v>
      </c>
      <c r="X67" s="48" t="s">
        <v>330</v>
      </c>
      <c r="Y67" s="48" t="s">
        <v>330</v>
      </c>
      <c r="Z67" s="48" t="s">
        <v>330</v>
      </c>
      <c r="AA67" s="48">
        <v>1.8</v>
      </c>
      <c r="AB67" s="48" t="s">
        <v>330</v>
      </c>
      <c r="AC67" s="48" t="s">
        <v>330</v>
      </c>
      <c r="AD67" s="48" t="s">
        <v>330</v>
      </c>
      <c r="AE67" s="48">
        <v>1.9</v>
      </c>
      <c r="AF67" s="48" t="s">
        <v>330</v>
      </c>
      <c r="AG67" s="48" t="s">
        <v>330</v>
      </c>
      <c r="AH67" s="48" t="s">
        <v>330</v>
      </c>
      <c r="AI67" s="48">
        <v>1.9</v>
      </c>
      <c r="AJ67" s="48" t="s">
        <v>330</v>
      </c>
      <c r="AK67" s="48" t="s">
        <v>330</v>
      </c>
      <c r="AL67" s="48" t="s">
        <v>330</v>
      </c>
      <c r="AM67" s="57" t="s">
        <v>330</v>
      </c>
      <c r="AN67" s="58">
        <v>1.8</v>
      </c>
      <c r="AO67" s="58" t="s">
        <v>330</v>
      </c>
      <c r="AP67" s="49" t="s">
        <v>330</v>
      </c>
    </row>
    <row r="68" spans="2:42" x14ac:dyDescent="0.25">
      <c r="B68" s="42">
        <v>37926</v>
      </c>
      <c r="C68" s="57" t="s">
        <v>330</v>
      </c>
      <c r="D68" s="58" t="s">
        <v>330</v>
      </c>
      <c r="E68" s="58" t="s">
        <v>330</v>
      </c>
      <c r="F68" s="58" t="s">
        <v>330</v>
      </c>
      <c r="G68" s="58" t="s">
        <v>330</v>
      </c>
      <c r="H68" s="58" t="s">
        <v>330</v>
      </c>
      <c r="I68" s="59" t="s">
        <v>330</v>
      </c>
      <c r="J68" s="47">
        <v>2.031088815436243</v>
      </c>
      <c r="K68" s="48" t="s">
        <v>330</v>
      </c>
      <c r="L68" s="48">
        <v>1.6235866918727091</v>
      </c>
      <c r="M68" s="48" t="s">
        <v>330</v>
      </c>
      <c r="N68" s="48" t="s">
        <v>330</v>
      </c>
      <c r="O68" s="48" t="s">
        <v>330</v>
      </c>
      <c r="P68" s="48" t="s">
        <v>330</v>
      </c>
      <c r="Q68" s="48" t="s">
        <v>330</v>
      </c>
      <c r="R68" s="48" t="s">
        <v>330</v>
      </c>
      <c r="S68" s="48" t="s">
        <v>330</v>
      </c>
      <c r="T68" s="48" t="s">
        <v>330</v>
      </c>
      <c r="U68" s="48" t="s">
        <v>330</v>
      </c>
      <c r="V68" s="48" t="s">
        <v>330</v>
      </c>
      <c r="W68" s="48" t="s">
        <v>330</v>
      </c>
      <c r="X68" s="48" t="s">
        <v>330</v>
      </c>
      <c r="Y68" s="48" t="s">
        <v>330</v>
      </c>
      <c r="Z68" s="48" t="s">
        <v>330</v>
      </c>
      <c r="AA68" s="48" t="s">
        <v>330</v>
      </c>
      <c r="AB68" s="48" t="s">
        <v>330</v>
      </c>
      <c r="AC68" s="48" t="s">
        <v>330</v>
      </c>
      <c r="AD68" s="48" t="s">
        <v>330</v>
      </c>
      <c r="AE68" s="48" t="s">
        <v>330</v>
      </c>
      <c r="AF68" s="48" t="s">
        <v>330</v>
      </c>
      <c r="AG68" s="48" t="s">
        <v>330</v>
      </c>
      <c r="AH68" s="48" t="s">
        <v>330</v>
      </c>
      <c r="AI68" s="48" t="s">
        <v>330</v>
      </c>
      <c r="AJ68" s="48" t="s">
        <v>330</v>
      </c>
      <c r="AK68" s="48" t="s">
        <v>330</v>
      </c>
      <c r="AL68" s="48" t="s">
        <v>330</v>
      </c>
      <c r="AM68" s="57" t="s">
        <v>330</v>
      </c>
      <c r="AN68" s="58" t="s">
        <v>330</v>
      </c>
      <c r="AO68" s="58" t="s">
        <v>330</v>
      </c>
      <c r="AP68" s="49" t="s">
        <v>330</v>
      </c>
    </row>
    <row r="69" spans="2:42" x14ac:dyDescent="0.25">
      <c r="B69" s="42">
        <v>37956</v>
      </c>
      <c r="C69" s="57">
        <v>1.8</v>
      </c>
      <c r="D69" s="58">
        <v>1.8</v>
      </c>
      <c r="E69" s="58">
        <v>1.7</v>
      </c>
      <c r="F69" s="58">
        <v>1.7</v>
      </c>
      <c r="G69" s="58">
        <v>1.6</v>
      </c>
      <c r="H69" s="58">
        <v>1.7</v>
      </c>
      <c r="I69" s="59"/>
      <c r="J69" s="47">
        <v>2.0820880903266699</v>
      </c>
      <c r="K69" s="48">
        <v>1.736921609126717</v>
      </c>
      <c r="L69" s="48" t="s">
        <v>330</v>
      </c>
      <c r="M69" s="48" t="s">
        <v>330</v>
      </c>
      <c r="N69" s="48" t="s">
        <v>330</v>
      </c>
      <c r="O69" s="48" t="s">
        <v>330</v>
      </c>
      <c r="P69" s="48" t="s">
        <v>330</v>
      </c>
      <c r="Q69" s="48" t="s">
        <v>330</v>
      </c>
      <c r="R69" s="48" t="s">
        <v>330</v>
      </c>
      <c r="S69" s="48" t="s">
        <v>330</v>
      </c>
      <c r="T69" s="48" t="s">
        <v>330</v>
      </c>
      <c r="U69" s="48" t="s">
        <v>330</v>
      </c>
      <c r="V69" s="48" t="s">
        <v>330</v>
      </c>
      <c r="W69" s="48" t="s">
        <v>330</v>
      </c>
      <c r="X69" s="48" t="s">
        <v>330</v>
      </c>
      <c r="Y69" s="48" t="s">
        <v>330</v>
      </c>
      <c r="Z69" s="48" t="s">
        <v>330</v>
      </c>
      <c r="AA69" s="48" t="s">
        <v>330</v>
      </c>
      <c r="AB69" s="48" t="s">
        <v>330</v>
      </c>
      <c r="AC69" s="48" t="s">
        <v>330</v>
      </c>
      <c r="AD69" s="48" t="s">
        <v>330</v>
      </c>
      <c r="AE69" s="48" t="s">
        <v>330</v>
      </c>
      <c r="AF69" s="48" t="s">
        <v>330</v>
      </c>
      <c r="AG69" s="48" t="s">
        <v>330</v>
      </c>
      <c r="AH69" s="48" t="s">
        <v>330</v>
      </c>
      <c r="AI69" s="48" t="s">
        <v>330</v>
      </c>
      <c r="AJ69" s="48" t="s">
        <v>330</v>
      </c>
      <c r="AK69" s="48" t="s">
        <v>330</v>
      </c>
      <c r="AL69" s="48" t="s">
        <v>330</v>
      </c>
      <c r="AM69" s="57" t="s">
        <v>330</v>
      </c>
      <c r="AN69" s="58" t="s">
        <v>330</v>
      </c>
      <c r="AO69" s="58" t="s">
        <v>330</v>
      </c>
      <c r="AP69" s="49" t="s">
        <v>330</v>
      </c>
    </row>
    <row r="70" spans="2:42" x14ac:dyDescent="0.25">
      <c r="B70" s="42">
        <v>37987</v>
      </c>
      <c r="C70" s="57" t="s">
        <v>330</v>
      </c>
      <c r="D70" s="58" t="s">
        <v>330</v>
      </c>
      <c r="E70" s="58" t="s">
        <v>330</v>
      </c>
      <c r="F70" s="58" t="s">
        <v>330</v>
      </c>
      <c r="G70" s="58" t="s">
        <v>330</v>
      </c>
      <c r="H70" s="58" t="s">
        <v>330</v>
      </c>
      <c r="I70" s="59" t="s">
        <v>330</v>
      </c>
      <c r="J70" s="47">
        <v>1.7435148123797408</v>
      </c>
      <c r="K70" s="48" t="s">
        <v>330</v>
      </c>
      <c r="L70" s="48" t="s">
        <v>330</v>
      </c>
      <c r="M70" s="48" t="s">
        <v>330</v>
      </c>
      <c r="N70" s="48" t="s">
        <v>330</v>
      </c>
      <c r="O70" s="48" t="s">
        <v>330</v>
      </c>
      <c r="P70" s="48" t="s">
        <v>330</v>
      </c>
      <c r="Q70" s="48" t="s">
        <v>330</v>
      </c>
      <c r="R70" s="48" t="s">
        <v>330</v>
      </c>
      <c r="S70" s="48" t="s">
        <v>330</v>
      </c>
      <c r="T70" s="48" t="s">
        <v>330</v>
      </c>
      <c r="U70" s="48" t="s">
        <v>330</v>
      </c>
      <c r="V70" s="48">
        <v>1.670491178519883</v>
      </c>
      <c r="W70" s="48" t="s">
        <v>330</v>
      </c>
      <c r="X70" s="48" t="s">
        <v>330</v>
      </c>
      <c r="Y70" s="48" t="s">
        <v>330</v>
      </c>
      <c r="Z70" s="48" t="s">
        <v>330</v>
      </c>
      <c r="AA70" s="48" t="s">
        <v>330</v>
      </c>
      <c r="AB70" s="48" t="s">
        <v>330</v>
      </c>
      <c r="AC70" s="48" t="s">
        <v>330</v>
      </c>
      <c r="AD70" s="48" t="s">
        <v>330</v>
      </c>
      <c r="AE70" s="48" t="s">
        <v>330</v>
      </c>
      <c r="AF70" s="48" t="s">
        <v>330</v>
      </c>
      <c r="AG70" s="48" t="s">
        <v>330</v>
      </c>
      <c r="AH70" s="48" t="s">
        <v>330</v>
      </c>
      <c r="AI70" s="48" t="s">
        <v>330</v>
      </c>
      <c r="AJ70" s="48" t="s">
        <v>330</v>
      </c>
      <c r="AK70" s="48" t="s">
        <v>330</v>
      </c>
      <c r="AL70" s="48" t="s">
        <v>330</v>
      </c>
      <c r="AM70" s="57" t="s">
        <v>330</v>
      </c>
      <c r="AN70" s="58" t="s">
        <v>330</v>
      </c>
      <c r="AO70" s="58" t="s">
        <v>330</v>
      </c>
      <c r="AP70" s="49" t="s">
        <v>330</v>
      </c>
    </row>
    <row r="71" spans="2:42" x14ac:dyDescent="0.25">
      <c r="B71" s="42">
        <v>38018</v>
      </c>
      <c r="C71" s="57" t="s">
        <v>330</v>
      </c>
      <c r="D71" s="58" t="s">
        <v>330</v>
      </c>
      <c r="E71" s="58" t="s">
        <v>330</v>
      </c>
      <c r="F71" s="58" t="s">
        <v>330</v>
      </c>
      <c r="G71" s="58" t="s">
        <v>330</v>
      </c>
      <c r="H71" s="58" t="s">
        <v>330</v>
      </c>
      <c r="I71" s="59" t="s">
        <v>330</v>
      </c>
      <c r="J71" s="47">
        <v>1.7217819901784748</v>
      </c>
      <c r="K71" s="48" t="s">
        <v>330</v>
      </c>
      <c r="L71" s="48" t="s">
        <v>330</v>
      </c>
      <c r="M71" s="48" t="s">
        <v>330</v>
      </c>
      <c r="N71" s="48" t="s">
        <v>330</v>
      </c>
      <c r="O71" s="48" t="s">
        <v>330</v>
      </c>
      <c r="P71" s="48" t="s">
        <v>330</v>
      </c>
      <c r="Q71" s="48" t="s">
        <v>330</v>
      </c>
      <c r="R71" s="48" t="s">
        <v>330</v>
      </c>
      <c r="S71" s="48" t="s">
        <v>330</v>
      </c>
      <c r="T71" s="48" t="s">
        <v>330</v>
      </c>
      <c r="U71" s="48">
        <v>1.6847945291667932</v>
      </c>
      <c r="V71" s="48" t="s">
        <v>330</v>
      </c>
      <c r="W71" s="48" t="s">
        <v>330</v>
      </c>
      <c r="X71" s="48" t="s">
        <v>330</v>
      </c>
      <c r="Y71" s="48" t="s">
        <v>330</v>
      </c>
      <c r="Z71" s="48" t="s">
        <v>330</v>
      </c>
      <c r="AA71" s="48" t="s">
        <v>330</v>
      </c>
      <c r="AB71" s="48" t="s">
        <v>330</v>
      </c>
      <c r="AC71" s="48" t="s">
        <v>330</v>
      </c>
      <c r="AD71" s="48" t="s">
        <v>330</v>
      </c>
      <c r="AE71" s="48" t="s">
        <v>330</v>
      </c>
      <c r="AF71" s="48" t="s">
        <v>330</v>
      </c>
      <c r="AG71" s="48" t="s">
        <v>330</v>
      </c>
      <c r="AH71" s="48" t="s">
        <v>330</v>
      </c>
      <c r="AI71" s="48" t="s">
        <v>330</v>
      </c>
      <c r="AJ71" s="48" t="s">
        <v>330</v>
      </c>
      <c r="AK71" s="48" t="s">
        <v>330</v>
      </c>
      <c r="AL71" s="48" t="s">
        <v>330</v>
      </c>
      <c r="AM71" s="57" t="s">
        <v>330</v>
      </c>
      <c r="AN71" s="58" t="s">
        <v>330</v>
      </c>
      <c r="AO71" s="58" t="s">
        <v>330</v>
      </c>
      <c r="AP71" s="49" t="s">
        <v>330</v>
      </c>
    </row>
    <row r="72" spans="2:42" x14ac:dyDescent="0.25">
      <c r="B72" s="42">
        <v>38047</v>
      </c>
      <c r="C72" s="57">
        <v>1.8</v>
      </c>
      <c r="D72" s="58">
        <v>1.6</v>
      </c>
      <c r="E72" s="58">
        <v>1.6</v>
      </c>
      <c r="F72" s="58">
        <v>1.6</v>
      </c>
      <c r="G72" s="58">
        <v>1.6</v>
      </c>
      <c r="H72" s="58">
        <v>1.6</v>
      </c>
      <c r="I72" s="59">
        <v>1.7</v>
      </c>
      <c r="J72" s="47">
        <v>1.685640792987869</v>
      </c>
      <c r="K72" s="48" t="s">
        <v>330</v>
      </c>
      <c r="L72" s="48" t="s">
        <v>330</v>
      </c>
      <c r="M72" s="48" t="s">
        <v>330</v>
      </c>
      <c r="N72" s="48" t="s">
        <v>330</v>
      </c>
      <c r="O72" s="48" t="s">
        <v>330</v>
      </c>
      <c r="P72" s="48" t="s">
        <v>330</v>
      </c>
      <c r="Q72" s="48" t="s">
        <v>330</v>
      </c>
      <c r="R72" s="48" t="s">
        <v>330</v>
      </c>
      <c r="S72" s="48" t="s">
        <v>330</v>
      </c>
      <c r="T72" s="48">
        <v>1.6473829800361479</v>
      </c>
      <c r="U72" s="48" t="s">
        <v>330</v>
      </c>
      <c r="V72" s="48" t="s">
        <v>330</v>
      </c>
      <c r="W72" s="48" t="s">
        <v>330</v>
      </c>
      <c r="X72" s="48" t="s">
        <v>330</v>
      </c>
      <c r="Y72" s="48" t="s">
        <v>330</v>
      </c>
      <c r="Z72" s="48" t="s">
        <v>330</v>
      </c>
      <c r="AA72" s="48" t="s">
        <v>330</v>
      </c>
      <c r="AB72" s="48" t="s">
        <v>330</v>
      </c>
      <c r="AC72" s="48" t="s">
        <v>330</v>
      </c>
      <c r="AD72" s="48" t="s">
        <v>330</v>
      </c>
      <c r="AE72" s="48" t="s">
        <v>330</v>
      </c>
      <c r="AF72" s="48" t="s">
        <v>330</v>
      </c>
      <c r="AG72" s="48" t="s">
        <v>330</v>
      </c>
      <c r="AH72" s="48" t="s">
        <v>330</v>
      </c>
      <c r="AI72" s="48" t="s">
        <v>330</v>
      </c>
      <c r="AJ72" s="48" t="s">
        <v>330</v>
      </c>
      <c r="AK72" s="48" t="s">
        <v>330</v>
      </c>
      <c r="AL72" s="48" t="s">
        <v>330</v>
      </c>
      <c r="AM72" s="57" t="s">
        <v>330</v>
      </c>
      <c r="AN72" s="58" t="s">
        <v>330</v>
      </c>
      <c r="AO72" s="58" t="s">
        <v>330</v>
      </c>
      <c r="AP72" s="49" t="s">
        <v>330</v>
      </c>
    </row>
    <row r="73" spans="2:42" x14ac:dyDescent="0.25">
      <c r="B73" s="42">
        <v>38078</v>
      </c>
      <c r="C73" s="57" t="s">
        <v>330</v>
      </c>
      <c r="D73" s="58" t="s">
        <v>330</v>
      </c>
      <c r="E73" s="58" t="s">
        <v>330</v>
      </c>
      <c r="F73" s="58" t="s">
        <v>330</v>
      </c>
      <c r="G73" s="58" t="s">
        <v>330</v>
      </c>
      <c r="H73" s="58" t="s">
        <v>330</v>
      </c>
      <c r="I73" s="59" t="s">
        <v>330</v>
      </c>
      <c r="J73" s="47">
        <v>1.70758081045148</v>
      </c>
      <c r="K73" s="48" t="s">
        <v>330</v>
      </c>
      <c r="L73" s="48" t="s">
        <v>330</v>
      </c>
      <c r="M73" s="48" t="s">
        <v>330</v>
      </c>
      <c r="N73" s="48" t="s">
        <v>330</v>
      </c>
      <c r="O73" s="48" t="s">
        <v>330</v>
      </c>
      <c r="P73" s="48" t="s">
        <v>330</v>
      </c>
      <c r="Q73" s="48" t="s">
        <v>330</v>
      </c>
      <c r="R73" s="48" t="s">
        <v>330</v>
      </c>
      <c r="S73" s="48">
        <v>1.6420009075224229</v>
      </c>
      <c r="T73" s="48" t="s">
        <v>330</v>
      </c>
      <c r="U73" s="48" t="s">
        <v>330</v>
      </c>
      <c r="V73" s="48" t="s">
        <v>330</v>
      </c>
      <c r="W73" s="48" t="s">
        <v>330</v>
      </c>
      <c r="X73" s="48" t="s">
        <v>330</v>
      </c>
      <c r="Y73" s="48">
        <v>1.9</v>
      </c>
      <c r="Z73" s="48" t="s">
        <v>330</v>
      </c>
      <c r="AA73" s="48" t="s">
        <v>330</v>
      </c>
      <c r="AB73" s="48" t="s">
        <v>330</v>
      </c>
      <c r="AC73" s="48">
        <v>1.9</v>
      </c>
      <c r="AD73" s="48" t="s">
        <v>330</v>
      </c>
      <c r="AE73" s="48" t="s">
        <v>330</v>
      </c>
      <c r="AF73" s="48" t="s">
        <v>330</v>
      </c>
      <c r="AG73" s="48">
        <v>1.9</v>
      </c>
      <c r="AH73" s="48" t="s">
        <v>330</v>
      </c>
      <c r="AI73" s="48" t="s">
        <v>330</v>
      </c>
      <c r="AJ73" s="48" t="s">
        <v>330</v>
      </c>
      <c r="AK73" s="48">
        <v>1.9</v>
      </c>
      <c r="AL73" s="48" t="s">
        <v>330</v>
      </c>
      <c r="AM73" s="57" t="s">
        <v>330</v>
      </c>
      <c r="AN73" s="58" t="s">
        <v>330</v>
      </c>
      <c r="AO73" s="58" t="s">
        <v>330</v>
      </c>
      <c r="AP73" s="49">
        <v>1.9</v>
      </c>
    </row>
    <row r="74" spans="2:42" x14ac:dyDescent="0.25">
      <c r="B74" s="42">
        <v>38108</v>
      </c>
      <c r="C74" s="57" t="s">
        <v>330</v>
      </c>
      <c r="D74" s="58" t="s">
        <v>330</v>
      </c>
      <c r="E74" s="58" t="s">
        <v>330</v>
      </c>
      <c r="F74" s="58" t="s">
        <v>330</v>
      </c>
      <c r="G74" s="58" t="s">
        <v>330</v>
      </c>
      <c r="H74" s="58" t="s">
        <v>330</v>
      </c>
      <c r="I74" s="59" t="s">
        <v>330</v>
      </c>
      <c r="J74" s="47">
        <v>1.8313438983140971</v>
      </c>
      <c r="K74" s="48" t="s">
        <v>330</v>
      </c>
      <c r="L74" s="48" t="s">
        <v>330</v>
      </c>
      <c r="M74" s="48" t="s">
        <v>330</v>
      </c>
      <c r="N74" s="48" t="s">
        <v>330</v>
      </c>
      <c r="O74" s="48" t="s">
        <v>330</v>
      </c>
      <c r="P74" s="48" t="s">
        <v>330</v>
      </c>
      <c r="Q74" s="48" t="s">
        <v>330</v>
      </c>
      <c r="R74" s="48">
        <v>1.6480020264360489</v>
      </c>
      <c r="S74" s="48" t="s">
        <v>330</v>
      </c>
      <c r="T74" s="48" t="s">
        <v>330</v>
      </c>
      <c r="U74" s="48" t="s">
        <v>330</v>
      </c>
      <c r="V74" s="48" t="s">
        <v>330</v>
      </c>
      <c r="W74" s="48" t="s">
        <v>330</v>
      </c>
      <c r="X74" s="48" t="s">
        <v>330</v>
      </c>
      <c r="Y74" s="48" t="s">
        <v>330</v>
      </c>
      <c r="Z74" s="48" t="s">
        <v>330</v>
      </c>
      <c r="AA74" s="48" t="s">
        <v>330</v>
      </c>
      <c r="AB74" s="48" t="s">
        <v>330</v>
      </c>
      <c r="AC74" s="48" t="s">
        <v>330</v>
      </c>
      <c r="AD74" s="48" t="s">
        <v>330</v>
      </c>
      <c r="AE74" s="48" t="s">
        <v>330</v>
      </c>
      <c r="AF74" s="48" t="s">
        <v>330</v>
      </c>
      <c r="AG74" s="48" t="s">
        <v>330</v>
      </c>
      <c r="AH74" s="48" t="s">
        <v>330</v>
      </c>
      <c r="AI74" s="48" t="s">
        <v>330</v>
      </c>
      <c r="AJ74" s="48" t="s">
        <v>330</v>
      </c>
      <c r="AK74" s="48" t="s">
        <v>330</v>
      </c>
      <c r="AL74" s="48" t="s">
        <v>330</v>
      </c>
      <c r="AM74" s="57" t="s">
        <v>330</v>
      </c>
      <c r="AN74" s="58" t="s">
        <v>330</v>
      </c>
      <c r="AO74" s="58" t="s">
        <v>330</v>
      </c>
      <c r="AP74" s="49" t="s">
        <v>330</v>
      </c>
    </row>
    <row r="75" spans="2:42" x14ac:dyDescent="0.25">
      <c r="B75" s="42">
        <v>38139</v>
      </c>
      <c r="C75" s="57">
        <v>2.1</v>
      </c>
      <c r="D75" s="58">
        <v>2.1</v>
      </c>
      <c r="E75" s="58">
        <v>1.9</v>
      </c>
      <c r="F75" s="58">
        <v>1.6</v>
      </c>
      <c r="G75" s="58">
        <v>1.7</v>
      </c>
      <c r="H75" s="58">
        <v>1.7</v>
      </c>
      <c r="I75" s="59"/>
      <c r="J75" s="47">
        <v>2.0201426371087101</v>
      </c>
      <c r="K75" s="48" t="s">
        <v>330</v>
      </c>
      <c r="L75" s="48" t="s">
        <v>330</v>
      </c>
      <c r="M75" s="48" t="s">
        <v>330</v>
      </c>
      <c r="N75" s="48" t="s">
        <v>330</v>
      </c>
      <c r="O75" s="48" t="s">
        <v>330</v>
      </c>
      <c r="P75" s="48" t="s">
        <v>330</v>
      </c>
      <c r="Q75" s="48">
        <v>1.7149564974012819</v>
      </c>
      <c r="R75" s="48" t="s">
        <v>330</v>
      </c>
      <c r="S75" s="48" t="s">
        <v>330</v>
      </c>
      <c r="T75" s="48" t="s">
        <v>330</v>
      </c>
      <c r="U75" s="48" t="s">
        <v>330</v>
      </c>
      <c r="V75" s="48" t="s">
        <v>330</v>
      </c>
      <c r="W75" s="48" t="s">
        <v>330</v>
      </c>
      <c r="X75" s="48" t="s">
        <v>330</v>
      </c>
      <c r="Y75" s="48" t="s">
        <v>330</v>
      </c>
      <c r="Z75" s="48" t="s">
        <v>330</v>
      </c>
      <c r="AA75" s="48" t="s">
        <v>330</v>
      </c>
      <c r="AB75" s="48" t="s">
        <v>330</v>
      </c>
      <c r="AC75" s="48" t="s">
        <v>330</v>
      </c>
      <c r="AD75" s="48" t="s">
        <v>330</v>
      </c>
      <c r="AE75" s="48" t="s">
        <v>330</v>
      </c>
      <c r="AF75" s="48" t="s">
        <v>330</v>
      </c>
      <c r="AG75" s="48" t="s">
        <v>330</v>
      </c>
      <c r="AH75" s="48" t="s">
        <v>330</v>
      </c>
      <c r="AI75" s="48" t="s">
        <v>330</v>
      </c>
      <c r="AJ75" s="48" t="s">
        <v>330</v>
      </c>
      <c r="AK75" s="48" t="s">
        <v>330</v>
      </c>
      <c r="AL75" s="48" t="s">
        <v>330</v>
      </c>
      <c r="AM75" s="57" t="s">
        <v>330</v>
      </c>
      <c r="AN75" s="58" t="s">
        <v>330</v>
      </c>
      <c r="AO75" s="58" t="s">
        <v>330</v>
      </c>
      <c r="AP75" s="49" t="s">
        <v>330</v>
      </c>
    </row>
    <row r="76" spans="2:42" x14ac:dyDescent="0.25">
      <c r="B76" s="42">
        <v>38169</v>
      </c>
      <c r="C76" s="57" t="s">
        <v>330</v>
      </c>
      <c r="D76" s="58" t="s">
        <v>330</v>
      </c>
      <c r="E76" s="58" t="s">
        <v>330</v>
      </c>
      <c r="F76" s="58" t="s">
        <v>330</v>
      </c>
      <c r="G76" s="58" t="s">
        <v>330</v>
      </c>
      <c r="H76" s="58" t="s">
        <v>330</v>
      </c>
      <c r="I76" s="59" t="s">
        <v>330</v>
      </c>
      <c r="J76" s="47">
        <v>2.0673702250313819</v>
      </c>
      <c r="K76" s="48" t="s">
        <v>330</v>
      </c>
      <c r="L76" s="48" t="s">
        <v>330</v>
      </c>
      <c r="M76" s="48" t="s">
        <v>330</v>
      </c>
      <c r="N76" s="48" t="s">
        <v>330</v>
      </c>
      <c r="O76" s="48" t="s">
        <v>330</v>
      </c>
      <c r="P76" s="48">
        <v>1.7591334217450068</v>
      </c>
      <c r="Q76" s="48" t="s">
        <v>330</v>
      </c>
      <c r="R76" s="48" t="s">
        <v>330</v>
      </c>
      <c r="S76" s="48" t="s">
        <v>330</v>
      </c>
      <c r="T76" s="48" t="s">
        <v>330</v>
      </c>
      <c r="U76" s="48" t="s">
        <v>330</v>
      </c>
      <c r="V76" s="48" t="s">
        <v>330</v>
      </c>
      <c r="W76" s="48" t="s">
        <v>330</v>
      </c>
      <c r="X76" s="48" t="s">
        <v>330</v>
      </c>
      <c r="Y76" s="48" t="s">
        <v>330</v>
      </c>
      <c r="Z76" s="48" t="s">
        <v>330</v>
      </c>
      <c r="AA76" s="48" t="s">
        <v>330</v>
      </c>
      <c r="AB76" s="48" t="s">
        <v>330</v>
      </c>
      <c r="AC76" s="48" t="s">
        <v>330</v>
      </c>
      <c r="AD76" s="48" t="s">
        <v>330</v>
      </c>
      <c r="AE76" s="48" t="s">
        <v>330</v>
      </c>
      <c r="AF76" s="48" t="s">
        <v>330</v>
      </c>
      <c r="AG76" s="48" t="s">
        <v>330</v>
      </c>
      <c r="AH76" s="48" t="s">
        <v>330</v>
      </c>
      <c r="AI76" s="48" t="s">
        <v>330</v>
      </c>
      <c r="AJ76" s="48" t="s">
        <v>330</v>
      </c>
      <c r="AK76" s="48" t="s">
        <v>330</v>
      </c>
      <c r="AL76" s="48" t="s">
        <v>330</v>
      </c>
      <c r="AM76" s="57" t="s">
        <v>330</v>
      </c>
      <c r="AN76" s="58" t="s">
        <v>330</v>
      </c>
      <c r="AO76" s="58" t="s">
        <v>330</v>
      </c>
      <c r="AP76" s="49" t="s">
        <v>330</v>
      </c>
    </row>
    <row r="77" spans="2:42" x14ac:dyDescent="0.25">
      <c r="B77" s="42">
        <v>38200</v>
      </c>
      <c r="C77" s="57" t="s">
        <v>330</v>
      </c>
      <c r="D77" s="58" t="s">
        <v>330</v>
      </c>
      <c r="E77" s="58" t="s">
        <v>330</v>
      </c>
      <c r="F77" s="58" t="s">
        <v>330</v>
      </c>
      <c r="G77" s="58" t="s">
        <v>330</v>
      </c>
      <c r="H77" s="58" t="s">
        <v>330</v>
      </c>
      <c r="I77" s="59" t="s">
        <v>330</v>
      </c>
      <c r="J77" s="47">
        <v>2.103899664912932</v>
      </c>
      <c r="K77" s="48" t="s">
        <v>330</v>
      </c>
      <c r="L77" s="48" t="s">
        <v>330</v>
      </c>
      <c r="M77" s="48" t="s">
        <v>330</v>
      </c>
      <c r="N77" s="48" t="s">
        <v>330</v>
      </c>
      <c r="O77" s="48">
        <v>1.7572752439691339</v>
      </c>
      <c r="P77" s="48" t="s">
        <v>330</v>
      </c>
      <c r="Q77" s="48" t="s">
        <v>330</v>
      </c>
      <c r="R77" s="48" t="s">
        <v>330</v>
      </c>
      <c r="S77" s="48" t="s">
        <v>330</v>
      </c>
      <c r="T77" s="48" t="s">
        <v>330</v>
      </c>
      <c r="U77" s="48" t="s">
        <v>330</v>
      </c>
      <c r="V77" s="48" t="s">
        <v>330</v>
      </c>
      <c r="W77" s="48" t="s">
        <v>330</v>
      </c>
      <c r="X77" s="48" t="s">
        <v>330</v>
      </c>
      <c r="Y77" s="48" t="s">
        <v>330</v>
      </c>
      <c r="Z77" s="48" t="s">
        <v>330</v>
      </c>
      <c r="AA77" s="48" t="s">
        <v>330</v>
      </c>
      <c r="AB77" s="48" t="s">
        <v>330</v>
      </c>
      <c r="AC77" s="48" t="s">
        <v>330</v>
      </c>
      <c r="AD77" s="48" t="s">
        <v>330</v>
      </c>
      <c r="AE77" s="48" t="s">
        <v>330</v>
      </c>
      <c r="AF77" s="48" t="s">
        <v>330</v>
      </c>
      <c r="AG77" s="48" t="s">
        <v>330</v>
      </c>
      <c r="AH77" s="48" t="s">
        <v>330</v>
      </c>
      <c r="AI77" s="48" t="s">
        <v>330</v>
      </c>
      <c r="AJ77" s="48" t="s">
        <v>330</v>
      </c>
      <c r="AK77" s="48" t="s">
        <v>330</v>
      </c>
      <c r="AL77" s="48" t="s">
        <v>330</v>
      </c>
      <c r="AM77" s="57" t="s">
        <v>330</v>
      </c>
      <c r="AN77" s="58" t="s">
        <v>330</v>
      </c>
      <c r="AO77" s="58" t="s">
        <v>330</v>
      </c>
      <c r="AP77" s="49" t="s">
        <v>330</v>
      </c>
    </row>
    <row r="78" spans="2:42" x14ac:dyDescent="0.25">
      <c r="B78" s="42">
        <v>38231</v>
      </c>
      <c r="C78" s="57">
        <v>2.2000000000000002</v>
      </c>
      <c r="D78" s="58">
        <v>2.1</v>
      </c>
      <c r="E78" s="58">
        <v>1.7</v>
      </c>
      <c r="F78" s="58">
        <v>1.7</v>
      </c>
      <c r="G78" s="58">
        <v>1.6</v>
      </c>
      <c r="H78" s="58">
        <v>1.6</v>
      </c>
      <c r="I78" s="59">
        <v>1.6</v>
      </c>
      <c r="J78" s="47">
        <v>2.1137671206352242</v>
      </c>
      <c r="K78" s="48" t="s">
        <v>330</v>
      </c>
      <c r="L78" s="48" t="s">
        <v>330</v>
      </c>
      <c r="M78" s="48" t="s">
        <v>330</v>
      </c>
      <c r="N78" s="48">
        <v>1.792903233382845</v>
      </c>
      <c r="O78" s="48" t="s">
        <v>330</v>
      </c>
      <c r="P78" s="48" t="s">
        <v>330</v>
      </c>
      <c r="Q78" s="48" t="s">
        <v>330</v>
      </c>
      <c r="R78" s="48" t="s">
        <v>330</v>
      </c>
      <c r="S78" s="48" t="s">
        <v>330</v>
      </c>
      <c r="T78" s="48" t="s">
        <v>330</v>
      </c>
      <c r="U78" s="48" t="s">
        <v>330</v>
      </c>
      <c r="V78" s="48" t="s">
        <v>330</v>
      </c>
      <c r="W78" s="48" t="s">
        <v>330</v>
      </c>
      <c r="X78" s="48" t="s">
        <v>330</v>
      </c>
      <c r="Y78" s="48" t="s">
        <v>330</v>
      </c>
      <c r="Z78" s="48" t="s">
        <v>330</v>
      </c>
      <c r="AA78" s="48" t="s">
        <v>330</v>
      </c>
      <c r="AB78" s="48" t="s">
        <v>330</v>
      </c>
      <c r="AC78" s="48" t="s">
        <v>330</v>
      </c>
      <c r="AD78" s="48" t="s">
        <v>330</v>
      </c>
      <c r="AE78" s="48" t="s">
        <v>330</v>
      </c>
      <c r="AF78" s="48" t="s">
        <v>330</v>
      </c>
      <c r="AG78" s="48" t="s">
        <v>330</v>
      </c>
      <c r="AH78" s="48" t="s">
        <v>330</v>
      </c>
      <c r="AI78" s="48" t="s">
        <v>330</v>
      </c>
      <c r="AJ78" s="48" t="s">
        <v>330</v>
      </c>
      <c r="AK78" s="48" t="s">
        <v>330</v>
      </c>
      <c r="AL78" s="48" t="s">
        <v>330</v>
      </c>
      <c r="AM78" s="57" t="s">
        <v>330</v>
      </c>
      <c r="AN78" s="58" t="s">
        <v>330</v>
      </c>
      <c r="AO78" s="58" t="s">
        <v>330</v>
      </c>
      <c r="AP78" s="49" t="s">
        <v>330</v>
      </c>
    </row>
    <row r="79" spans="2:42" x14ac:dyDescent="0.25">
      <c r="B79" s="42">
        <v>38261</v>
      </c>
      <c r="C79" s="57" t="s">
        <v>330</v>
      </c>
      <c r="D79" s="58" t="s">
        <v>330</v>
      </c>
      <c r="E79" s="58" t="s">
        <v>330</v>
      </c>
      <c r="F79" s="58" t="s">
        <v>330</v>
      </c>
      <c r="G79" s="58" t="s">
        <v>330</v>
      </c>
      <c r="H79" s="58" t="s">
        <v>330</v>
      </c>
      <c r="I79" s="59" t="s">
        <v>330</v>
      </c>
      <c r="J79" s="47">
        <v>2.1280020992902688</v>
      </c>
      <c r="K79" s="48" t="s">
        <v>330</v>
      </c>
      <c r="L79" s="48" t="s">
        <v>330</v>
      </c>
      <c r="M79" s="48">
        <v>1.8188082025086789</v>
      </c>
      <c r="N79" s="48" t="s">
        <v>330</v>
      </c>
      <c r="O79" s="48" t="s">
        <v>330</v>
      </c>
      <c r="P79" s="48" t="s">
        <v>330</v>
      </c>
      <c r="Q79" s="48" t="s">
        <v>330</v>
      </c>
      <c r="R79" s="48" t="s">
        <v>330</v>
      </c>
      <c r="S79" s="48" t="s">
        <v>330</v>
      </c>
      <c r="T79" s="48" t="s">
        <v>330</v>
      </c>
      <c r="U79" s="48" t="s">
        <v>330</v>
      </c>
      <c r="V79" s="48" t="s">
        <v>330</v>
      </c>
      <c r="W79" s="48">
        <v>1.9</v>
      </c>
      <c r="X79" s="48" t="s">
        <v>330</v>
      </c>
      <c r="Y79" s="48" t="s">
        <v>330</v>
      </c>
      <c r="Z79" s="48" t="s">
        <v>330</v>
      </c>
      <c r="AA79" s="48">
        <v>1.9</v>
      </c>
      <c r="AB79" s="48" t="s">
        <v>330</v>
      </c>
      <c r="AC79" s="48" t="s">
        <v>330</v>
      </c>
      <c r="AD79" s="48" t="s">
        <v>330</v>
      </c>
      <c r="AE79" s="48">
        <v>1.9</v>
      </c>
      <c r="AF79" s="48" t="s">
        <v>330</v>
      </c>
      <c r="AG79" s="48" t="s">
        <v>330</v>
      </c>
      <c r="AH79" s="48" t="s">
        <v>330</v>
      </c>
      <c r="AI79" s="48">
        <v>1.9</v>
      </c>
      <c r="AJ79" s="48" t="s">
        <v>330</v>
      </c>
      <c r="AK79" s="48" t="s">
        <v>330</v>
      </c>
      <c r="AL79" s="48" t="s">
        <v>330</v>
      </c>
      <c r="AM79" s="57" t="s">
        <v>330</v>
      </c>
      <c r="AN79" s="58">
        <v>2</v>
      </c>
      <c r="AO79" s="58" t="s">
        <v>330</v>
      </c>
      <c r="AP79" s="49" t="s">
        <v>330</v>
      </c>
    </row>
    <row r="80" spans="2:42" x14ac:dyDescent="0.25">
      <c r="B80" s="42">
        <v>38292</v>
      </c>
      <c r="C80" s="57" t="s">
        <v>330</v>
      </c>
      <c r="D80" s="58" t="s">
        <v>330</v>
      </c>
      <c r="E80" s="58" t="s">
        <v>330</v>
      </c>
      <c r="F80" s="58" t="s">
        <v>330</v>
      </c>
      <c r="G80" s="58" t="s">
        <v>330</v>
      </c>
      <c r="H80" s="58" t="s">
        <v>330</v>
      </c>
      <c r="I80" s="59" t="s">
        <v>330</v>
      </c>
      <c r="J80" s="47">
        <v>2.1503431963896649</v>
      </c>
      <c r="K80" s="48" t="s">
        <v>330</v>
      </c>
      <c r="L80" s="48">
        <v>1.8645563018504188</v>
      </c>
      <c r="M80" s="48" t="s">
        <v>330</v>
      </c>
      <c r="N80" s="48" t="s">
        <v>330</v>
      </c>
      <c r="O80" s="48" t="s">
        <v>330</v>
      </c>
      <c r="P80" s="48" t="s">
        <v>330</v>
      </c>
      <c r="Q80" s="48" t="s">
        <v>330</v>
      </c>
      <c r="R80" s="48" t="s">
        <v>330</v>
      </c>
      <c r="S80" s="48" t="s">
        <v>330</v>
      </c>
      <c r="T80" s="48" t="s">
        <v>330</v>
      </c>
      <c r="U80" s="48" t="s">
        <v>330</v>
      </c>
      <c r="V80" s="48" t="s">
        <v>330</v>
      </c>
      <c r="W80" s="48" t="s">
        <v>330</v>
      </c>
      <c r="X80" s="48" t="s">
        <v>330</v>
      </c>
      <c r="Y80" s="48" t="s">
        <v>330</v>
      </c>
      <c r="Z80" s="48" t="s">
        <v>330</v>
      </c>
      <c r="AA80" s="48" t="s">
        <v>330</v>
      </c>
      <c r="AB80" s="48" t="s">
        <v>330</v>
      </c>
      <c r="AC80" s="48" t="s">
        <v>330</v>
      </c>
      <c r="AD80" s="48" t="s">
        <v>330</v>
      </c>
      <c r="AE80" s="48" t="s">
        <v>330</v>
      </c>
      <c r="AF80" s="48" t="s">
        <v>330</v>
      </c>
      <c r="AG80" s="48" t="s">
        <v>330</v>
      </c>
      <c r="AH80" s="48" t="s">
        <v>330</v>
      </c>
      <c r="AI80" s="48" t="s">
        <v>330</v>
      </c>
      <c r="AJ80" s="48" t="s">
        <v>330</v>
      </c>
      <c r="AK80" s="48" t="s">
        <v>330</v>
      </c>
      <c r="AL80" s="48" t="s">
        <v>330</v>
      </c>
      <c r="AM80" s="57" t="s">
        <v>330</v>
      </c>
      <c r="AN80" s="58" t="s">
        <v>330</v>
      </c>
      <c r="AO80" s="58" t="s">
        <v>330</v>
      </c>
      <c r="AP80" s="49" t="s">
        <v>330</v>
      </c>
    </row>
    <row r="81" spans="2:42" x14ac:dyDescent="0.25">
      <c r="B81" s="42">
        <v>38322</v>
      </c>
      <c r="C81" s="57">
        <v>2.1</v>
      </c>
      <c r="D81" s="58">
        <v>1.8</v>
      </c>
      <c r="E81" s="58">
        <v>1.7</v>
      </c>
      <c r="F81" s="58">
        <v>1.6</v>
      </c>
      <c r="G81" s="58">
        <v>1.6</v>
      </c>
      <c r="H81" s="58">
        <v>1.6</v>
      </c>
      <c r="I81" s="59"/>
      <c r="J81" s="47">
        <v>2.1300333977418959</v>
      </c>
      <c r="K81" s="48">
        <v>1.8361493832975719</v>
      </c>
      <c r="L81" s="48" t="s">
        <v>330</v>
      </c>
      <c r="M81" s="48" t="s">
        <v>330</v>
      </c>
      <c r="N81" s="48" t="s">
        <v>330</v>
      </c>
      <c r="O81" s="48" t="s">
        <v>330</v>
      </c>
      <c r="P81" s="48" t="s">
        <v>330</v>
      </c>
      <c r="Q81" s="48" t="s">
        <v>330</v>
      </c>
      <c r="R81" s="48" t="s">
        <v>330</v>
      </c>
      <c r="S81" s="48" t="s">
        <v>330</v>
      </c>
      <c r="T81" s="48" t="s">
        <v>330</v>
      </c>
      <c r="U81" s="48" t="s">
        <v>330</v>
      </c>
      <c r="V81" s="48" t="s">
        <v>330</v>
      </c>
      <c r="W81" s="48" t="s">
        <v>330</v>
      </c>
      <c r="X81" s="48" t="s">
        <v>330</v>
      </c>
      <c r="Y81" s="48" t="s">
        <v>330</v>
      </c>
      <c r="Z81" s="48" t="s">
        <v>330</v>
      </c>
      <c r="AA81" s="48" t="s">
        <v>330</v>
      </c>
      <c r="AB81" s="48" t="s">
        <v>330</v>
      </c>
      <c r="AC81" s="48" t="s">
        <v>330</v>
      </c>
      <c r="AD81" s="48" t="s">
        <v>330</v>
      </c>
      <c r="AE81" s="48" t="s">
        <v>330</v>
      </c>
      <c r="AF81" s="48" t="s">
        <v>330</v>
      </c>
      <c r="AG81" s="48" t="s">
        <v>330</v>
      </c>
      <c r="AH81" s="48" t="s">
        <v>330</v>
      </c>
      <c r="AI81" s="48" t="s">
        <v>330</v>
      </c>
      <c r="AJ81" s="48" t="s">
        <v>330</v>
      </c>
      <c r="AK81" s="48" t="s">
        <v>330</v>
      </c>
      <c r="AL81" s="48" t="s">
        <v>330</v>
      </c>
      <c r="AM81" s="57" t="s">
        <v>330</v>
      </c>
      <c r="AN81" s="58" t="s">
        <v>330</v>
      </c>
      <c r="AO81" s="58" t="s">
        <v>330</v>
      </c>
      <c r="AP81" s="49" t="s">
        <v>330</v>
      </c>
    </row>
    <row r="82" spans="2:42" x14ac:dyDescent="0.25">
      <c r="B82" s="42">
        <v>38353</v>
      </c>
      <c r="C82" s="57" t="s">
        <v>330</v>
      </c>
      <c r="D82" s="58" t="s">
        <v>330</v>
      </c>
      <c r="E82" s="58" t="s">
        <v>330</v>
      </c>
      <c r="F82" s="58" t="s">
        <v>330</v>
      </c>
      <c r="G82" s="58" t="s">
        <v>330</v>
      </c>
      <c r="H82" s="58" t="s">
        <v>330</v>
      </c>
      <c r="I82" s="59" t="s">
        <v>330</v>
      </c>
      <c r="J82" s="47">
        <v>1.789533281257953</v>
      </c>
      <c r="K82" s="48" t="s">
        <v>330</v>
      </c>
      <c r="L82" s="48" t="s">
        <v>330</v>
      </c>
      <c r="M82" s="48" t="s">
        <v>330</v>
      </c>
      <c r="N82" s="48" t="s">
        <v>330</v>
      </c>
      <c r="O82" s="48" t="s">
        <v>330</v>
      </c>
      <c r="P82" s="48" t="s">
        <v>330</v>
      </c>
      <c r="Q82" s="48" t="s">
        <v>330</v>
      </c>
      <c r="R82" s="48" t="s">
        <v>330</v>
      </c>
      <c r="S82" s="48" t="s">
        <v>330</v>
      </c>
      <c r="T82" s="48" t="s">
        <v>330</v>
      </c>
      <c r="U82" s="48" t="s">
        <v>330</v>
      </c>
      <c r="V82" s="48">
        <v>1.7120009232679989</v>
      </c>
      <c r="W82" s="48" t="s">
        <v>330</v>
      </c>
      <c r="X82" s="48" t="s">
        <v>330</v>
      </c>
      <c r="Y82" s="48" t="s">
        <v>330</v>
      </c>
      <c r="Z82" s="48" t="s">
        <v>330</v>
      </c>
      <c r="AA82" s="48" t="s">
        <v>330</v>
      </c>
      <c r="AB82" s="48" t="s">
        <v>330</v>
      </c>
      <c r="AC82" s="48" t="s">
        <v>330</v>
      </c>
      <c r="AD82" s="48" t="s">
        <v>330</v>
      </c>
      <c r="AE82" s="48" t="s">
        <v>330</v>
      </c>
      <c r="AF82" s="48" t="s">
        <v>330</v>
      </c>
      <c r="AG82" s="48" t="s">
        <v>330</v>
      </c>
      <c r="AH82" s="48" t="s">
        <v>330</v>
      </c>
      <c r="AI82" s="48" t="s">
        <v>330</v>
      </c>
      <c r="AJ82" s="48" t="s">
        <v>330</v>
      </c>
      <c r="AK82" s="48" t="s">
        <v>330</v>
      </c>
      <c r="AL82" s="48" t="s">
        <v>330</v>
      </c>
      <c r="AM82" s="57" t="s">
        <v>330</v>
      </c>
      <c r="AN82" s="58" t="s">
        <v>330</v>
      </c>
      <c r="AO82" s="58" t="s">
        <v>330</v>
      </c>
      <c r="AP82" s="49" t="s">
        <v>330</v>
      </c>
    </row>
    <row r="83" spans="2:42" x14ac:dyDescent="0.25">
      <c r="B83" s="42">
        <v>38384</v>
      </c>
      <c r="C83" s="57" t="s">
        <v>330</v>
      </c>
      <c r="D83" s="58" t="s">
        <v>330</v>
      </c>
      <c r="E83" s="58" t="s">
        <v>330</v>
      </c>
      <c r="F83" s="58" t="s">
        <v>330</v>
      </c>
      <c r="G83" s="58" t="s">
        <v>330</v>
      </c>
      <c r="H83" s="58" t="s">
        <v>330</v>
      </c>
      <c r="I83" s="59" t="s">
        <v>330</v>
      </c>
      <c r="J83" s="47">
        <v>1.7714245140294271</v>
      </c>
      <c r="K83" s="48" t="s">
        <v>330</v>
      </c>
      <c r="L83" s="48" t="s">
        <v>330</v>
      </c>
      <c r="M83" s="48" t="s">
        <v>330</v>
      </c>
      <c r="N83" s="48" t="s">
        <v>330</v>
      </c>
      <c r="O83" s="48" t="s">
        <v>330</v>
      </c>
      <c r="P83" s="48" t="s">
        <v>330</v>
      </c>
      <c r="Q83" s="48" t="s">
        <v>330</v>
      </c>
      <c r="R83" s="48" t="s">
        <v>330</v>
      </c>
      <c r="S83" s="48" t="s">
        <v>330</v>
      </c>
      <c r="T83" s="48" t="s">
        <v>330</v>
      </c>
      <c r="U83" s="48">
        <v>1.7137337632713558</v>
      </c>
      <c r="V83" s="48" t="s">
        <v>330</v>
      </c>
      <c r="W83" s="48" t="s">
        <v>330</v>
      </c>
      <c r="X83" s="48" t="s">
        <v>330</v>
      </c>
      <c r="Y83" s="48" t="s">
        <v>330</v>
      </c>
      <c r="Z83" s="48" t="s">
        <v>330</v>
      </c>
      <c r="AA83" s="48" t="s">
        <v>330</v>
      </c>
      <c r="AB83" s="48" t="s">
        <v>330</v>
      </c>
      <c r="AC83" s="48" t="s">
        <v>330</v>
      </c>
      <c r="AD83" s="48" t="s">
        <v>330</v>
      </c>
      <c r="AE83" s="48" t="s">
        <v>330</v>
      </c>
      <c r="AF83" s="48" t="s">
        <v>330</v>
      </c>
      <c r="AG83" s="48" t="s">
        <v>330</v>
      </c>
      <c r="AH83" s="48" t="s">
        <v>330</v>
      </c>
      <c r="AI83" s="48" t="s">
        <v>330</v>
      </c>
      <c r="AJ83" s="48" t="s">
        <v>330</v>
      </c>
      <c r="AK83" s="48" t="s">
        <v>330</v>
      </c>
      <c r="AL83" s="48" t="s">
        <v>330</v>
      </c>
      <c r="AM83" s="57" t="s">
        <v>330</v>
      </c>
      <c r="AN83" s="58" t="s">
        <v>330</v>
      </c>
      <c r="AO83" s="58" t="s">
        <v>330</v>
      </c>
      <c r="AP83" s="49" t="s">
        <v>330</v>
      </c>
    </row>
    <row r="84" spans="2:42" x14ac:dyDescent="0.25">
      <c r="B84" s="42">
        <v>38412</v>
      </c>
      <c r="C84" s="57">
        <v>1.7</v>
      </c>
      <c r="D84" s="58">
        <v>1.7</v>
      </c>
      <c r="E84" s="58">
        <v>1.6</v>
      </c>
      <c r="F84" s="58">
        <v>1.8</v>
      </c>
      <c r="G84" s="58">
        <v>1.8</v>
      </c>
      <c r="H84" s="58">
        <v>1.8</v>
      </c>
      <c r="I84" s="59">
        <v>1.7</v>
      </c>
      <c r="J84" s="47">
        <v>1.7810666345038499</v>
      </c>
      <c r="K84" s="48" t="s">
        <v>330</v>
      </c>
      <c r="L84" s="48" t="s">
        <v>330</v>
      </c>
      <c r="M84" s="48" t="s">
        <v>330</v>
      </c>
      <c r="N84" s="48" t="s">
        <v>330</v>
      </c>
      <c r="O84" s="48" t="s">
        <v>330</v>
      </c>
      <c r="P84" s="48" t="s">
        <v>330</v>
      </c>
      <c r="Q84" s="48" t="s">
        <v>330</v>
      </c>
      <c r="R84" s="48" t="s">
        <v>330</v>
      </c>
      <c r="S84" s="48" t="s">
        <v>330</v>
      </c>
      <c r="T84" s="48">
        <v>1.728979770361222</v>
      </c>
      <c r="U84" s="48" t="s">
        <v>330</v>
      </c>
      <c r="V84" s="48" t="s">
        <v>330</v>
      </c>
      <c r="W84" s="48" t="s">
        <v>330</v>
      </c>
      <c r="X84" s="48" t="s">
        <v>330</v>
      </c>
      <c r="Y84" s="48" t="s">
        <v>330</v>
      </c>
      <c r="Z84" s="48" t="s">
        <v>330</v>
      </c>
      <c r="AA84" s="48" t="s">
        <v>330</v>
      </c>
      <c r="AB84" s="48" t="s">
        <v>330</v>
      </c>
      <c r="AC84" s="48" t="s">
        <v>330</v>
      </c>
      <c r="AD84" s="48" t="s">
        <v>330</v>
      </c>
      <c r="AE84" s="48" t="s">
        <v>330</v>
      </c>
      <c r="AF84" s="48" t="s">
        <v>330</v>
      </c>
      <c r="AG84" s="48" t="s">
        <v>330</v>
      </c>
      <c r="AH84" s="48" t="s">
        <v>330</v>
      </c>
      <c r="AI84" s="48" t="s">
        <v>330</v>
      </c>
      <c r="AJ84" s="48" t="s">
        <v>330</v>
      </c>
      <c r="AK84" s="48" t="s">
        <v>330</v>
      </c>
      <c r="AL84" s="48" t="s">
        <v>330</v>
      </c>
      <c r="AM84" s="57" t="s">
        <v>330</v>
      </c>
      <c r="AN84" s="58" t="s">
        <v>330</v>
      </c>
      <c r="AO84" s="58" t="s">
        <v>330</v>
      </c>
      <c r="AP84" s="49" t="s">
        <v>330</v>
      </c>
    </row>
    <row r="85" spans="2:42" x14ac:dyDescent="0.25">
      <c r="B85" s="42">
        <v>38443</v>
      </c>
      <c r="C85" s="57" t="s">
        <v>330</v>
      </c>
      <c r="D85" s="58" t="s">
        <v>330</v>
      </c>
      <c r="E85" s="58" t="s">
        <v>330</v>
      </c>
      <c r="F85" s="58" t="s">
        <v>330</v>
      </c>
      <c r="G85" s="58" t="s">
        <v>330</v>
      </c>
      <c r="H85" s="58" t="s">
        <v>330</v>
      </c>
      <c r="I85" s="59" t="s">
        <v>330</v>
      </c>
      <c r="J85" s="47">
        <v>1.8119716295060959</v>
      </c>
      <c r="K85" s="48" t="s">
        <v>330</v>
      </c>
      <c r="L85" s="48" t="s">
        <v>330</v>
      </c>
      <c r="M85" s="48" t="s">
        <v>330</v>
      </c>
      <c r="N85" s="48" t="s">
        <v>330</v>
      </c>
      <c r="O85" s="48" t="s">
        <v>330</v>
      </c>
      <c r="P85" s="48" t="s">
        <v>330</v>
      </c>
      <c r="Q85" s="48" t="s">
        <v>330</v>
      </c>
      <c r="R85" s="48" t="s">
        <v>330</v>
      </c>
      <c r="S85" s="48">
        <v>1.6951459651122189</v>
      </c>
      <c r="T85" s="48" t="s">
        <v>330</v>
      </c>
      <c r="U85" s="48" t="s">
        <v>330</v>
      </c>
      <c r="V85" s="48" t="s">
        <v>330</v>
      </c>
      <c r="W85" s="48" t="s">
        <v>330</v>
      </c>
      <c r="X85" s="48" t="s">
        <v>330</v>
      </c>
      <c r="Y85" s="48">
        <v>1.8666666666666669</v>
      </c>
      <c r="Z85" s="48" t="s">
        <v>330</v>
      </c>
      <c r="AA85" s="48" t="s">
        <v>330</v>
      </c>
      <c r="AB85" s="48" t="s">
        <v>330</v>
      </c>
      <c r="AC85" s="48">
        <v>1.9090909090909089</v>
      </c>
      <c r="AD85" s="48" t="s">
        <v>330</v>
      </c>
      <c r="AE85" s="48" t="s">
        <v>330</v>
      </c>
      <c r="AF85" s="48" t="s">
        <v>330</v>
      </c>
      <c r="AG85" s="48">
        <v>1.94</v>
      </c>
      <c r="AH85" s="48" t="s">
        <v>330</v>
      </c>
      <c r="AI85" s="48" t="s">
        <v>330</v>
      </c>
      <c r="AJ85" s="48" t="s">
        <v>330</v>
      </c>
      <c r="AK85" s="48">
        <v>1.96</v>
      </c>
      <c r="AL85" s="48" t="s">
        <v>330</v>
      </c>
      <c r="AM85" s="57" t="s">
        <v>330</v>
      </c>
      <c r="AN85" s="58" t="s">
        <v>330</v>
      </c>
      <c r="AO85" s="58" t="s">
        <v>330</v>
      </c>
      <c r="AP85" s="49">
        <v>1.9075</v>
      </c>
    </row>
    <row r="86" spans="2:42" x14ac:dyDescent="0.25">
      <c r="B86" s="42">
        <v>38473</v>
      </c>
      <c r="C86" s="57" t="s">
        <v>330</v>
      </c>
      <c r="D86" s="58" t="s">
        <v>330</v>
      </c>
      <c r="E86" s="58" t="s">
        <v>330</v>
      </c>
      <c r="F86" s="58" t="s">
        <v>330</v>
      </c>
      <c r="G86" s="58" t="s">
        <v>330</v>
      </c>
      <c r="H86" s="58" t="s">
        <v>330</v>
      </c>
      <c r="I86" s="59" t="s">
        <v>330</v>
      </c>
      <c r="J86" s="47">
        <v>1.8349719725432068</v>
      </c>
      <c r="K86" s="48" t="s">
        <v>330</v>
      </c>
      <c r="L86" s="48" t="s">
        <v>330</v>
      </c>
      <c r="M86" s="48" t="s">
        <v>330</v>
      </c>
      <c r="N86" s="48" t="s">
        <v>330</v>
      </c>
      <c r="O86" s="48" t="s">
        <v>330</v>
      </c>
      <c r="P86" s="48" t="s">
        <v>330</v>
      </c>
      <c r="Q86" s="48" t="s">
        <v>330</v>
      </c>
      <c r="R86" s="48">
        <v>1.684148270163053</v>
      </c>
      <c r="S86" s="48" t="s">
        <v>330</v>
      </c>
      <c r="T86" s="48" t="s">
        <v>330</v>
      </c>
      <c r="U86" s="48" t="s">
        <v>330</v>
      </c>
      <c r="V86" s="48" t="s">
        <v>330</v>
      </c>
      <c r="W86" s="48" t="s">
        <v>330</v>
      </c>
      <c r="X86" s="48" t="s">
        <v>330</v>
      </c>
      <c r="Y86" s="48" t="s">
        <v>330</v>
      </c>
      <c r="Z86" s="48" t="s">
        <v>330</v>
      </c>
      <c r="AA86" s="48" t="s">
        <v>330</v>
      </c>
      <c r="AB86" s="48" t="s">
        <v>330</v>
      </c>
      <c r="AC86" s="48" t="s">
        <v>330</v>
      </c>
      <c r="AD86" s="48" t="s">
        <v>330</v>
      </c>
      <c r="AE86" s="48" t="s">
        <v>330</v>
      </c>
      <c r="AF86" s="48" t="s">
        <v>330</v>
      </c>
      <c r="AG86" s="48" t="s">
        <v>330</v>
      </c>
      <c r="AH86" s="48" t="s">
        <v>330</v>
      </c>
      <c r="AI86" s="48" t="s">
        <v>330</v>
      </c>
      <c r="AJ86" s="48" t="s">
        <v>330</v>
      </c>
      <c r="AK86" s="48" t="s">
        <v>330</v>
      </c>
      <c r="AL86" s="48" t="s">
        <v>330</v>
      </c>
      <c r="AM86" s="57" t="s">
        <v>330</v>
      </c>
      <c r="AN86" s="58" t="s">
        <v>330</v>
      </c>
      <c r="AO86" s="58" t="s">
        <v>330</v>
      </c>
      <c r="AP86" s="49" t="s">
        <v>330</v>
      </c>
    </row>
    <row r="87" spans="2:42" x14ac:dyDescent="0.25">
      <c r="B87" s="42">
        <v>38504</v>
      </c>
      <c r="C87" s="57">
        <v>1.9</v>
      </c>
      <c r="D87" s="58">
        <v>1.8</v>
      </c>
      <c r="E87" s="58">
        <v>1.8</v>
      </c>
      <c r="F87" s="58">
        <v>1.6</v>
      </c>
      <c r="G87" s="58">
        <v>1.6</v>
      </c>
      <c r="H87" s="58">
        <v>1.6</v>
      </c>
      <c r="I87" s="59"/>
      <c r="J87" s="47">
        <v>1.9114435739107511</v>
      </c>
      <c r="K87" s="48" t="s">
        <v>330</v>
      </c>
      <c r="L87" s="48" t="s">
        <v>330</v>
      </c>
      <c r="M87" s="48" t="s">
        <v>330</v>
      </c>
      <c r="N87" s="48" t="s">
        <v>330</v>
      </c>
      <c r="O87" s="48" t="s">
        <v>330</v>
      </c>
      <c r="P87" s="48" t="s">
        <v>330</v>
      </c>
      <c r="Q87" s="48">
        <v>1.6582323526060909</v>
      </c>
      <c r="R87" s="48" t="s">
        <v>330</v>
      </c>
      <c r="S87" s="48" t="s">
        <v>330</v>
      </c>
      <c r="T87" s="48" t="s">
        <v>330</v>
      </c>
      <c r="U87" s="48" t="s">
        <v>330</v>
      </c>
      <c r="V87" s="48" t="s">
        <v>330</v>
      </c>
      <c r="W87" s="48" t="s">
        <v>330</v>
      </c>
      <c r="X87" s="48" t="s">
        <v>330</v>
      </c>
      <c r="Y87" s="48" t="s">
        <v>330</v>
      </c>
      <c r="Z87" s="48" t="s">
        <v>330</v>
      </c>
      <c r="AA87" s="48" t="s">
        <v>330</v>
      </c>
      <c r="AB87" s="48" t="s">
        <v>330</v>
      </c>
      <c r="AC87" s="48" t="s">
        <v>330</v>
      </c>
      <c r="AD87" s="48" t="s">
        <v>330</v>
      </c>
      <c r="AE87" s="48" t="s">
        <v>330</v>
      </c>
      <c r="AF87" s="48" t="s">
        <v>330</v>
      </c>
      <c r="AG87" s="48" t="s">
        <v>330</v>
      </c>
      <c r="AH87" s="48" t="s">
        <v>330</v>
      </c>
      <c r="AI87" s="48" t="s">
        <v>330</v>
      </c>
      <c r="AJ87" s="48" t="s">
        <v>330</v>
      </c>
      <c r="AK87" s="48" t="s">
        <v>330</v>
      </c>
      <c r="AL87" s="48" t="s">
        <v>330</v>
      </c>
      <c r="AM87" s="57" t="s">
        <v>330</v>
      </c>
      <c r="AN87" s="58" t="s">
        <v>330</v>
      </c>
      <c r="AO87" s="58" t="s">
        <v>330</v>
      </c>
      <c r="AP87" s="49" t="s">
        <v>330</v>
      </c>
    </row>
    <row r="88" spans="2:42" x14ac:dyDescent="0.25">
      <c r="B88" s="42">
        <v>38534</v>
      </c>
      <c r="C88" s="57" t="s">
        <v>330</v>
      </c>
      <c r="D88" s="58" t="s">
        <v>330</v>
      </c>
      <c r="E88" s="58" t="s">
        <v>330</v>
      </c>
      <c r="F88" s="58" t="s">
        <v>330</v>
      </c>
      <c r="G88" s="58" t="s">
        <v>330</v>
      </c>
      <c r="H88" s="58" t="s">
        <v>330</v>
      </c>
      <c r="I88" s="59" t="s">
        <v>330</v>
      </c>
      <c r="J88" s="47">
        <v>1.993359175715842</v>
      </c>
      <c r="K88" s="48" t="s">
        <v>330</v>
      </c>
      <c r="L88" s="48" t="s">
        <v>330</v>
      </c>
      <c r="M88" s="48" t="s">
        <v>330</v>
      </c>
      <c r="N88" s="48" t="s">
        <v>330</v>
      </c>
      <c r="O88" s="48" t="s">
        <v>330</v>
      </c>
      <c r="P88" s="48">
        <v>1.6632170983879579</v>
      </c>
      <c r="Q88" s="48" t="s">
        <v>330</v>
      </c>
      <c r="R88" s="48" t="s">
        <v>330</v>
      </c>
      <c r="S88" s="48" t="s">
        <v>330</v>
      </c>
      <c r="T88" s="48" t="s">
        <v>330</v>
      </c>
      <c r="U88" s="48" t="s">
        <v>330</v>
      </c>
      <c r="V88" s="48" t="s">
        <v>330</v>
      </c>
      <c r="W88" s="48" t="s">
        <v>330</v>
      </c>
      <c r="X88" s="48" t="s">
        <v>330</v>
      </c>
      <c r="Y88" s="48" t="s">
        <v>330</v>
      </c>
      <c r="Z88" s="48" t="s">
        <v>330</v>
      </c>
      <c r="AA88" s="48" t="s">
        <v>330</v>
      </c>
      <c r="AB88" s="48" t="s">
        <v>330</v>
      </c>
      <c r="AC88" s="48" t="s">
        <v>330</v>
      </c>
      <c r="AD88" s="48" t="s">
        <v>330</v>
      </c>
      <c r="AE88" s="48" t="s">
        <v>330</v>
      </c>
      <c r="AF88" s="48" t="s">
        <v>330</v>
      </c>
      <c r="AG88" s="48" t="s">
        <v>330</v>
      </c>
      <c r="AH88" s="48" t="s">
        <v>330</v>
      </c>
      <c r="AI88" s="48" t="s">
        <v>330</v>
      </c>
      <c r="AJ88" s="48" t="s">
        <v>330</v>
      </c>
      <c r="AK88" s="48" t="s">
        <v>330</v>
      </c>
      <c r="AL88" s="48" t="s">
        <v>330</v>
      </c>
      <c r="AM88" s="57" t="s">
        <v>330</v>
      </c>
      <c r="AN88" s="58" t="s">
        <v>330</v>
      </c>
      <c r="AO88" s="58" t="s">
        <v>330</v>
      </c>
      <c r="AP88" s="49" t="s">
        <v>330</v>
      </c>
    </row>
    <row r="89" spans="2:42" x14ac:dyDescent="0.25">
      <c r="B89" s="42">
        <v>38565</v>
      </c>
      <c r="C89" s="57" t="s">
        <v>330</v>
      </c>
      <c r="D89" s="58" t="s">
        <v>330</v>
      </c>
      <c r="E89" s="58" t="s">
        <v>330</v>
      </c>
      <c r="F89" s="58" t="s">
        <v>330</v>
      </c>
      <c r="G89" s="58" t="s">
        <v>330</v>
      </c>
      <c r="H89" s="58" t="s">
        <v>330</v>
      </c>
      <c r="I89" s="59" t="s">
        <v>330</v>
      </c>
      <c r="J89" s="47">
        <v>2.011079677486892</v>
      </c>
      <c r="K89" s="48" t="s">
        <v>330</v>
      </c>
      <c r="L89" s="48" t="s">
        <v>330</v>
      </c>
      <c r="M89" s="48" t="s">
        <v>330</v>
      </c>
      <c r="N89" s="48" t="s">
        <v>330</v>
      </c>
      <c r="O89" s="48">
        <v>1.6679524943928001</v>
      </c>
      <c r="P89" s="48" t="s">
        <v>330</v>
      </c>
      <c r="Q89" s="48" t="s">
        <v>330</v>
      </c>
      <c r="R89" s="48" t="s">
        <v>330</v>
      </c>
      <c r="S89" s="48" t="s">
        <v>330</v>
      </c>
      <c r="T89" s="48" t="s">
        <v>330</v>
      </c>
      <c r="U89" s="48" t="s">
        <v>330</v>
      </c>
      <c r="V89" s="48" t="s">
        <v>330</v>
      </c>
      <c r="W89" s="48" t="s">
        <v>330</v>
      </c>
      <c r="X89" s="48" t="s">
        <v>330</v>
      </c>
      <c r="Y89" s="48" t="s">
        <v>330</v>
      </c>
      <c r="Z89" s="48" t="s">
        <v>330</v>
      </c>
      <c r="AA89" s="48" t="s">
        <v>330</v>
      </c>
      <c r="AB89" s="48" t="s">
        <v>330</v>
      </c>
      <c r="AC89" s="48" t="s">
        <v>330</v>
      </c>
      <c r="AD89" s="48" t="s">
        <v>330</v>
      </c>
      <c r="AE89" s="48" t="s">
        <v>330</v>
      </c>
      <c r="AF89" s="48" t="s">
        <v>330</v>
      </c>
      <c r="AG89" s="48" t="s">
        <v>330</v>
      </c>
      <c r="AH89" s="48" t="s">
        <v>330</v>
      </c>
      <c r="AI89" s="48" t="s">
        <v>330</v>
      </c>
      <c r="AJ89" s="48" t="s">
        <v>330</v>
      </c>
      <c r="AK89" s="48" t="s">
        <v>330</v>
      </c>
      <c r="AL89" s="48" t="s">
        <v>330</v>
      </c>
      <c r="AM89" s="57" t="s">
        <v>330</v>
      </c>
      <c r="AN89" s="58" t="s">
        <v>330</v>
      </c>
      <c r="AO89" s="58" t="s">
        <v>330</v>
      </c>
      <c r="AP89" s="49" t="s">
        <v>330</v>
      </c>
    </row>
    <row r="90" spans="2:42" x14ac:dyDescent="0.25">
      <c r="B90" s="42">
        <v>38596</v>
      </c>
      <c r="C90" s="57">
        <v>2.2000000000000002</v>
      </c>
      <c r="D90" s="58">
        <v>2.2000000000000002</v>
      </c>
      <c r="E90" s="58">
        <v>1.9</v>
      </c>
      <c r="F90" s="58">
        <v>1.6</v>
      </c>
      <c r="G90" s="58">
        <v>1.6</v>
      </c>
      <c r="H90" s="58">
        <v>1.6</v>
      </c>
      <c r="I90" s="59">
        <v>1.6</v>
      </c>
      <c r="J90" s="47">
        <v>2.0855674473560453</v>
      </c>
      <c r="K90" s="48" t="s">
        <v>330</v>
      </c>
      <c r="L90" s="48" t="s">
        <v>330</v>
      </c>
      <c r="M90" s="48" t="s">
        <v>330</v>
      </c>
      <c r="N90" s="48">
        <v>1.8173922765935022</v>
      </c>
      <c r="O90" s="48" t="s">
        <v>330</v>
      </c>
      <c r="P90" s="48" t="s">
        <v>330</v>
      </c>
      <c r="Q90" s="48" t="s">
        <v>330</v>
      </c>
      <c r="R90" s="48" t="s">
        <v>330</v>
      </c>
      <c r="S90" s="48" t="s">
        <v>330</v>
      </c>
      <c r="T90" s="48" t="s">
        <v>330</v>
      </c>
      <c r="U90" s="48" t="s">
        <v>330</v>
      </c>
      <c r="V90" s="48" t="s">
        <v>330</v>
      </c>
      <c r="W90" s="48" t="s">
        <v>330</v>
      </c>
      <c r="X90" s="48" t="s">
        <v>330</v>
      </c>
      <c r="Y90" s="48" t="s">
        <v>330</v>
      </c>
      <c r="Z90" s="48" t="s">
        <v>330</v>
      </c>
      <c r="AA90" s="48" t="s">
        <v>330</v>
      </c>
      <c r="AB90" s="48" t="s">
        <v>330</v>
      </c>
      <c r="AC90" s="48" t="s">
        <v>330</v>
      </c>
      <c r="AD90" s="48" t="s">
        <v>330</v>
      </c>
      <c r="AE90" s="48" t="s">
        <v>330</v>
      </c>
      <c r="AF90" s="48" t="s">
        <v>330</v>
      </c>
      <c r="AG90" s="48" t="s">
        <v>330</v>
      </c>
      <c r="AH90" s="48" t="s">
        <v>330</v>
      </c>
      <c r="AI90" s="48" t="s">
        <v>330</v>
      </c>
      <c r="AJ90" s="48" t="s">
        <v>330</v>
      </c>
      <c r="AK90" s="48" t="s">
        <v>330</v>
      </c>
      <c r="AL90" s="48" t="s">
        <v>330</v>
      </c>
      <c r="AM90" s="57" t="s">
        <v>330</v>
      </c>
      <c r="AN90" s="58" t="s">
        <v>330</v>
      </c>
      <c r="AO90" s="58" t="s">
        <v>330</v>
      </c>
      <c r="AP90" s="49" t="s">
        <v>330</v>
      </c>
    </row>
    <row r="91" spans="2:42" x14ac:dyDescent="0.25">
      <c r="B91" s="42">
        <v>38626</v>
      </c>
      <c r="C91" s="57" t="s">
        <v>330</v>
      </c>
      <c r="D91" s="58" t="s">
        <v>330</v>
      </c>
      <c r="E91" s="58" t="s">
        <v>330</v>
      </c>
      <c r="F91" s="58" t="s">
        <v>330</v>
      </c>
      <c r="G91" s="58" t="s">
        <v>330</v>
      </c>
      <c r="H91" s="58" t="s">
        <v>330</v>
      </c>
      <c r="I91" s="59" t="s">
        <v>330</v>
      </c>
      <c r="J91" s="47">
        <v>2.1640937049731588</v>
      </c>
      <c r="K91" s="48" t="s">
        <v>330</v>
      </c>
      <c r="L91" s="48" t="s">
        <v>330</v>
      </c>
      <c r="M91" s="48">
        <v>1.861347113379169</v>
      </c>
      <c r="N91" s="48" t="s">
        <v>330</v>
      </c>
      <c r="O91" s="48" t="s">
        <v>330</v>
      </c>
      <c r="P91" s="48" t="s">
        <v>330</v>
      </c>
      <c r="Q91" s="48" t="s">
        <v>330</v>
      </c>
      <c r="R91" s="48" t="s">
        <v>330</v>
      </c>
      <c r="S91" s="48" t="s">
        <v>330</v>
      </c>
      <c r="T91" s="48" t="s">
        <v>330</v>
      </c>
      <c r="U91" s="48" t="s">
        <v>330</v>
      </c>
      <c r="V91" s="48" t="s">
        <v>330</v>
      </c>
      <c r="W91" s="48">
        <v>1.754755416726212</v>
      </c>
      <c r="X91" s="48" t="s">
        <v>330</v>
      </c>
      <c r="Y91" s="48" t="s">
        <v>330</v>
      </c>
      <c r="Z91" s="48" t="s">
        <v>330</v>
      </c>
      <c r="AA91" s="48">
        <v>1.843451388888889</v>
      </c>
      <c r="AB91" s="48" t="s">
        <v>330</v>
      </c>
      <c r="AC91" s="48" t="s">
        <v>330</v>
      </c>
      <c r="AD91" s="48" t="s">
        <v>330</v>
      </c>
      <c r="AE91" s="48">
        <v>1.8788077731092441</v>
      </c>
      <c r="AF91" s="48" t="s">
        <v>330</v>
      </c>
      <c r="AG91" s="48" t="s">
        <v>330</v>
      </c>
      <c r="AH91" s="48" t="s">
        <v>330</v>
      </c>
      <c r="AI91" s="48">
        <v>1.882352941176471</v>
      </c>
      <c r="AJ91" s="48" t="s">
        <v>330</v>
      </c>
      <c r="AK91" s="48" t="s">
        <v>330</v>
      </c>
      <c r="AL91" s="48" t="s">
        <v>330</v>
      </c>
      <c r="AM91" s="57" t="s">
        <v>330</v>
      </c>
      <c r="AN91" s="48">
        <v>1.876470588235295</v>
      </c>
      <c r="AO91" s="58" t="s">
        <v>330</v>
      </c>
      <c r="AP91" s="49" t="s">
        <v>330</v>
      </c>
    </row>
    <row r="92" spans="2:42" x14ac:dyDescent="0.25">
      <c r="B92" s="42">
        <v>38657</v>
      </c>
      <c r="C92" s="57" t="s">
        <v>330</v>
      </c>
      <c r="D92" s="58" t="s">
        <v>330</v>
      </c>
      <c r="E92" s="58" t="s">
        <v>330</v>
      </c>
      <c r="F92" s="58" t="s">
        <v>330</v>
      </c>
      <c r="G92" s="58" t="s">
        <v>330</v>
      </c>
      <c r="H92" s="58" t="s">
        <v>330</v>
      </c>
      <c r="I92" s="59" t="s">
        <v>330</v>
      </c>
      <c r="J92" s="47">
        <v>2.1930495083417818</v>
      </c>
      <c r="K92" s="48" t="s">
        <v>330</v>
      </c>
      <c r="L92" s="48">
        <v>1.9352905550586479</v>
      </c>
      <c r="M92" s="48" t="s">
        <v>330</v>
      </c>
      <c r="N92" s="48" t="s">
        <v>330</v>
      </c>
      <c r="O92" s="48" t="s">
        <v>330</v>
      </c>
      <c r="P92" s="48" t="s">
        <v>330</v>
      </c>
      <c r="Q92" s="48" t="s">
        <v>330</v>
      </c>
      <c r="R92" s="48" t="s">
        <v>330</v>
      </c>
      <c r="S92" s="48" t="s">
        <v>330</v>
      </c>
      <c r="T92" s="48" t="s">
        <v>330</v>
      </c>
      <c r="U92" s="48" t="s">
        <v>330</v>
      </c>
      <c r="V92" s="48" t="s">
        <v>330</v>
      </c>
      <c r="W92" s="48" t="s">
        <v>330</v>
      </c>
      <c r="X92" s="48" t="s">
        <v>330</v>
      </c>
      <c r="Y92" s="48" t="s">
        <v>330</v>
      </c>
      <c r="Z92" s="48" t="s">
        <v>330</v>
      </c>
      <c r="AA92" s="48" t="s">
        <v>330</v>
      </c>
      <c r="AB92" s="48" t="s">
        <v>330</v>
      </c>
      <c r="AC92" s="48" t="s">
        <v>330</v>
      </c>
      <c r="AD92" s="48" t="s">
        <v>330</v>
      </c>
      <c r="AE92" s="48" t="s">
        <v>330</v>
      </c>
      <c r="AF92" s="48" t="s">
        <v>330</v>
      </c>
      <c r="AG92" s="48" t="s">
        <v>330</v>
      </c>
      <c r="AH92" s="48" t="s">
        <v>330</v>
      </c>
      <c r="AI92" s="48" t="s">
        <v>330</v>
      </c>
      <c r="AJ92" s="48" t="s">
        <v>330</v>
      </c>
      <c r="AK92" s="48" t="s">
        <v>330</v>
      </c>
      <c r="AL92" s="48" t="s">
        <v>330</v>
      </c>
      <c r="AM92" s="57" t="s">
        <v>330</v>
      </c>
      <c r="AN92" s="58" t="s">
        <v>330</v>
      </c>
      <c r="AO92" s="58" t="s">
        <v>330</v>
      </c>
      <c r="AP92" s="49" t="s">
        <v>330</v>
      </c>
    </row>
    <row r="93" spans="2:42" x14ac:dyDescent="0.25">
      <c r="B93" s="42">
        <v>38687</v>
      </c>
      <c r="C93" s="57">
        <v>2.4</v>
      </c>
      <c r="D93" s="58">
        <v>2.1</v>
      </c>
      <c r="E93" s="58">
        <v>1.8</v>
      </c>
      <c r="F93" s="58">
        <v>1.7</v>
      </c>
      <c r="G93" s="58">
        <v>2</v>
      </c>
      <c r="H93" s="58">
        <v>1.9</v>
      </c>
      <c r="I93" s="59"/>
      <c r="J93" s="47">
        <v>2.197555953426964</v>
      </c>
      <c r="K93" s="48">
        <v>1.9914674174547051</v>
      </c>
      <c r="L93" s="48" t="s">
        <v>330</v>
      </c>
      <c r="M93" s="48" t="s">
        <v>330</v>
      </c>
      <c r="N93" s="48" t="s">
        <v>330</v>
      </c>
      <c r="O93" s="48" t="s">
        <v>330</v>
      </c>
      <c r="P93" s="48" t="s">
        <v>330</v>
      </c>
      <c r="Q93" s="48" t="s">
        <v>330</v>
      </c>
      <c r="R93" s="48" t="s">
        <v>330</v>
      </c>
      <c r="S93" s="48" t="s">
        <v>330</v>
      </c>
      <c r="T93" s="48" t="s">
        <v>330</v>
      </c>
      <c r="U93" s="48" t="s">
        <v>330</v>
      </c>
      <c r="V93" s="48" t="s">
        <v>330</v>
      </c>
      <c r="W93" s="48" t="s">
        <v>330</v>
      </c>
      <c r="X93" s="48" t="s">
        <v>330</v>
      </c>
      <c r="Y93" s="48" t="s">
        <v>330</v>
      </c>
      <c r="Z93" s="48" t="s">
        <v>330</v>
      </c>
      <c r="AA93" s="48" t="s">
        <v>330</v>
      </c>
      <c r="AB93" s="48" t="s">
        <v>330</v>
      </c>
      <c r="AC93" s="48" t="s">
        <v>330</v>
      </c>
      <c r="AD93" s="48" t="s">
        <v>330</v>
      </c>
      <c r="AE93" s="48" t="s">
        <v>330</v>
      </c>
      <c r="AF93" s="48" t="s">
        <v>330</v>
      </c>
      <c r="AG93" s="48" t="s">
        <v>330</v>
      </c>
      <c r="AH93" s="48" t="s">
        <v>330</v>
      </c>
      <c r="AI93" s="48" t="s">
        <v>330</v>
      </c>
      <c r="AJ93" s="48" t="s">
        <v>330</v>
      </c>
      <c r="AK93" s="48" t="s">
        <v>330</v>
      </c>
      <c r="AL93" s="48" t="s">
        <v>330</v>
      </c>
      <c r="AM93" s="57" t="s">
        <v>330</v>
      </c>
      <c r="AN93" s="58" t="s">
        <v>330</v>
      </c>
      <c r="AO93" s="58" t="s">
        <v>330</v>
      </c>
      <c r="AP93" s="49" t="s">
        <v>330</v>
      </c>
    </row>
    <row r="94" spans="2:42" x14ac:dyDescent="0.25">
      <c r="B94" s="42">
        <v>38718</v>
      </c>
      <c r="C94" s="57" t="s">
        <v>330</v>
      </c>
      <c r="D94" s="58" t="s">
        <v>330</v>
      </c>
      <c r="E94" s="58" t="s">
        <v>330</v>
      </c>
      <c r="F94" s="58" t="s">
        <v>330</v>
      </c>
      <c r="G94" s="58" t="s">
        <v>330</v>
      </c>
      <c r="H94" s="58" t="s">
        <v>330</v>
      </c>
      <c r="I94" s="59" t="s">
        <v>330</v>
      </c>
      <c r="J94" s="47">
        <v>1.9869201860915029</v>
      </c>
      <c r="K94" s="48" t="s">
        <v>330</v>
      </c>
      <c r="L94" s="48" t="s">
        <v>330</v>
      </c>
      <c r="M94" s="48" t="s">
        <v>330</v>
      </c>
      <c r="N94" s="48" t="s">
        <v>330</v>
      </c>
      <c r="O94" s="48" t="s">
        <v>330</v>
      </c>
      <c r="P94" s="48" t="s">
        <v>330</v>
      </c>
      <c r="Q94" s="48" t="s">
        <v>330</v>
      </c>
      <c r="R94" s="48" t="s">
        <v>330</v>
      </c>
      <c r="S94" s="48" t="s">
        <v>330</v>
      </c>
      <c r="T94" s="48" t="s">
        <v>330</v>
      </c>
      <c r="U94" s="48" t="s">
        <v>330</v>
      </c>
      <c r="V94" s="48">
        <v>1.9848165422358521</v>
      </c>
      <c r="W94" s="48" t="s">
        <v>330</v>
      </c>
      <c r="X94" s="48" t="s">
        <v>330</v>
      </c>
      <c r="Y94" s="48" t="s">
        <v>330</v>
      </c>
      <c r="Z94" s="48" t="s">
        <v>330</v>
      </c>
      <c r="AA94" s="48" t="s">
        <v>330</v>
      </c>
      <c r="AB94" s="48" t="s">
        <v>330</v>
      </c>
      <c r="AC94" s="48" t="s">
        <v>330</v>
      </c>
      <c r="AD94" s="48" t="s">
        <v>330</v>
      </c>
      <c r="AE94" s="48" t="s">
        <v>330</v>
      </c>
      <c r="AF94" s="48" t="s">
        <v>330</v>
      </c>
      <c r="AG94" s="48" t="s">
        <v>330</v>
      </c>
      <c r="AH94" s="48" t="s">
        <v>330</v>
      </c>
      <c r="AI94" s="48" t="s">
        <v>330</v>
      </c>
      <c r="AJ94" s="48" t="s">
        <v>330</v>
      </c>
      <c r="AK94" s="48" t="s">
        <v>330</v>
      </c>
      <c r="AL94" s="48" t="s">
        <v>330</v>
      </c>
      <c r="AM94" s="57" t="s">
        <v>330</v>
      </c>
      <c r="AN94" s="58" t="s">
        <v>330</v>
      </c>
      <c r="AO94" s="58" t="s">
        <v>330</v>
      </c>
      <c r="AP94" s="49" t="s">
        <v>330</v>
      </c>
    </row>
    <row r="95" spans="2:42" x14ac:dyDescent="0.25">
      <c r="B95" s="42">
        <v>38749</v>
      </c>
      <c r="C95" s="57" t="s">
        <v>330</v>
      </c>
      <c r="D95" s="58" t="s">
        <v>330</v>
      </c>
      <c r="E95" s="58" t="s">
        <v>330</v>
      </c>
      <c r="F95" s="58" t="s">
        <v>330</v>
      </c>
      <c r="G95" s="58" t="s">
        <v>330</v>
      </c>
      <c r="H95" s="58" t="s">
        <v>330</v>
      </c>
      <c r="I95" s="59" t="s">
        <v>330</v>
      </c>
      <c r="J95" s="47">
        <v>1.971713122368536</v>
      </c>
      <c r="K95" s="48" t="s">
        <v>330</v>
      </c>
      <c r="L95" s="48" t="s">
        <v>330</v>
      </c>
      <c r="M95" s="48" t="s">
        <v>330</v>
      </c>
      <c r="N95" s="48" t="s">
        <v>330</v>
      </c>
      <c r="O95" s="48" t="s">
        <v>330</v>
      </c>
      <c r="P95" s="48" t="s">
        <v>330</v>
      </c>
      <c r="Q95" s="48" t="s">
        <v>330</v>
      </c>
      <c r="R95" s="48" t="s">
        <v>330</v>
      </c>
      <c r="S95" s="48" t="s">
        <v>330</v>
      </c>
      <c r="T95" s="48" t="s">
        <v>330</v>
      </c>
      <c r="U95" s="48">
        <v>1.9970436666923179</v>
      </c>
      <c r="V95" s="48" t="s">
        <v>330</v>
      </c>
      <c r="W95" s="48" t="s">
        <v>330</v>
      </c>
      <c r="X95" s="48" t="s">
        <v>330</v>
      </c>
      <c r="Y95" s="48" t="s">
        <v>330</v>
      </c>
      <c r="Z95" s="48" t="s">
        <v>330</v>
      </c>
      <c r="AA95" s="48" t="s">
        <v>330</v>
      </c>
      <c r="AB95" s="48" t="s">
        <v>330</v>
      </c>
      <c r="AC95" s="48" t="s">
        <v>330</v>
      </c>
      <c r="AD95" s="48" t="s">
        <v>330</v>
      </c>
      <c r="AE95" s="48" t="s">
        <v>330</v>
      </c>
      <c r="AF95" s="48" t="s">
        <v>330</v>
      </c>
      <c r="AG95" s="48" t="s">
        <v>330</v>
      </c>
      <c r="AH95" s="48" t="s">
        <v>330</v>
      </c>
      <c r="AI95" s="48" t="s">
        <v>330</v>
      </c>
      <c r="AJ95" s="48" t="s">
        <v>330</v>
      </c>
      <c r="AK95" s="48" t="s">
        <v>330</v>
      </c>
      <c r="AL95" s="48" t="s">
        <v>330</v>
      </c>
      <c r="AM95" s="57" t="s">
        <v>330</v>
      </c>
      <c r="AN95" s="58" t="s">
        <v>330</v>
      </c>
      <c r="AO95" s="58" t="s">
        <v>330</v>
      </c>
      <c r="AP95" s="49" t="s">
        <v>330</v>
      </c>
    </row>
    <row r="96" spans="2:42" x14ac:dyDescent="0.25">
      <c r="B96" s="42">
        <v>38777</v>
      </c>
      <c r="C96" s="57">
        <v>2</v>
      </c>
      <c r="D96" s="58">
        <v>1.8</v>
      </c>
      <c r="E96" s="58">
        <v>1.7</v>
      </c>
      <c r="F96" s="58">
        <v>2.1</v>
      </c>
      <c r="G96" s="58">
        <v>2</v>
      </c>
      <c r="H96" s="58">
        <v>2</v>
      </c>
      <c r="I96" s="59">
        <v>2</v>
      </c>
      <c r="J96" s="47">
        <v>1.9956830295549948</v>
      </c>
      <c r="K96" s="48" t="s">
        <v>330</v>
      </c>
      <c r="L96" s="48" t="s">
        <v>330</v>
      </c>
      <c r="M96" s="48" t="s">
        <v>330</v>
      </c>
      <c r="N96" s="48" t="s">
        <v>330</v>
      </c>
      <c r="O96" s="48" t="s">
        <v>330</v>
      </c>
      <c r="P96" s="48" t="s">
        <v>330</v>
      </c>
      <c r="Q96" s="48" t="s">
        <v>330</v>
      </c>
      <c r="R96" s="48" t="s">
        <v>330</v>
      </c>
      <c r="S96" s="48" t="s">
        <v>330</v>
      </c>
      <c r="T96" s="48">
        <v>2.040420681679433</v>
      </c>
      <c r="U96" s="48" t="s">
        <v>330</v>
      </c>
      <c r="V96" s="48" t="s">
        <v>330</v>
      </c>
      <c r="W96" s="48" t="s">
        <v>330</v>
      </c>
      <c r="X96" s="48" t="s">
        <v>330</v>
      </c>
      <c r="Y96" s="48" t="s">
        <v>330</v>
      </c>
      <c r="Z96" s="48" t="s">
        <v>330</v>
      </c>
      <c r="AA96" s="48" t="s">
        <v>330</v>
      </c>
      <c r="AB96" s="48" t="s">
        <v>330</v>
      </c>
      <c r="AC96" s="48" t="s">
        <v>330</v>
      </c>
      <c r="AD96" s="48" t="s">
        <v>330</v>
      </c>
      <c r="AE96" s="48" t="s">
        <v>330</v>
      </c>
      <c r="AF96" s="48" t="s">
        <v>330</v>
      </c>
      <c r="AG96" s="48" t="s">
        <v>330</v>
      </c>
      <c r="AH96" s="48" t="s">
        <v>330</v>
      </c>
      <c r="AI96" s="48" t="s">
        <v>330</v>
      </c>
      <c r="AJ96" s="48" t="s">
        <v>330</v>
      </c>
      <c r="AK96" s="48" t="s">
        <v>330</v>
      </c>
      <c r="AL96" s="48" t="s">
        <v>330</v>
      </c>
      <c r="AM96" s="57" t="s">
        <v>330</v>
      </c>
      <c r="AN96" s="58" t="s">
        <v>330</v>
      </c>
      <c r="AO96" s="58" t="s">
        <v>330</v>
      </c>
      <c r="AP96" s="49" t="s">
        <v>330</v>
      </c>
    </row>
    <row r="97" spans="2:42" x14ac:dyDescent="0.25">
      <c r="B97" s="42">
        <v>38808</v>
      </c>
      <c r="C97" s="57" t="s">
        <v>330</v>
      </c>
      <c r="D97" s="58" t="s">
        <v>330</v>
      </c>
      <c r="E97" s="58" t="s">
        <v>330</v>
      </c>
      <c r="F97" s="58" t="s">
        <v>330</v>
      </c>
      <c r="G97" s="58" t="s">
        <v>330</v>
      </c>
      <c r="H97" s="58" t="s">
        <v>330</v>
      </c>
      <c r="I97" s="59" t="s">
        <v>330</v>
      </c>
      <c r="J97" s="47">
        <v>2.004791503736866</v>
      </c>
      <c r="K97" s="48" t="s">
        <v>330</v>
      </c>
      <c r="L97" s="48" t="s">
        <v>330</v>
      </c>
      <c r="M97" s="48" t="s">
        <v>330</v>
      </c>
      <c r="N97" s="48" t="s">
        <v>330</v>
      </c>
      <c r="O97" s="48" t="s">
        <v>330</v>
      </c>
      <c r="P97" s="48" t="s">
        <v>330</v>
      </c>
      <c r="Q97" s="48" t="s">
        <v>330</v>
      </c>
      <c r="R97" s="48" t="s">
        <v>330</v>
      </c>
      <c r="S97" s="48">
        <v>2.0492269146944619</v>
      </c>
      <c r="T97" s="48" t="s">
        <v>330</v>
      </c>
      <c r="U97" s="48" t="s">
        <v>330</v>
      </c>
      <c r="V97" s="48" t="s">
        <v>330</v>
      </c>
      <c r="W97" s="48" t="s">
        <v>330</v>
      </c>
      <c r="X97" s="48" t="s">
        <v>330</v>
      </c>
      <c r="Y97" s="48">
        <v>1.8533333333333331</v>
      </c>
      <c r="Z97" s="48" t="s">
        <v>330</v>
      </c>
      <c r="AA97" s="48" t="s">
        <v>330</v>
      </c>
      <c r="AB97" s="48" t="s">
        <v>330</v>
      </c>
      <c r="AC97" s="48">
        <v>1.913333333333334</v>
      </c>
      <c r="AD97" s="48" t="s">
        <v>330</v>
      </c>
      <c r="AE97" s="48" t="s">
        <v>330</v>
      </c>
      <c r="AF97" s="48" t="s">
        <v>330</v>
      </c>
      <c r="AG97" s="48">
        <v>1.926666666666667</v>
      </c>
      <c r="AH97" s="48" t="s">
        <v>330</v>
      </c>
      <c r="AI97" s="48" t="s">
        <v>330</v>
      </c>
      <c r="AJ97" s="48" t="s">
        <v>330</v>
      </c>
      <c r="AK97" s="48">
        <v>1.946666666666667</v>
      </c>
      <c r="AL97" s="48" t="s">
        <v>330</v>
      </c>
      <c r="AM97" s="57" t="s">
        <v>330</v>
      </c>
      <c r="AN97" s="58" t="s">
        <v>330</v>
      </c>
      <c r="AO97" s="58" t="s">
        <v>330</v>
      </c>
      <c r="AP97" s="49">
        <v>1.928571428571429</v>
      </c>
    </row>
    <row r="98" spans="2:42" x14ac:dyDescent="0.25">
      <c r="B98" s="42">
        <v>38838</v>
      </c>
      <c r="C98" s="57" t="s">
        <v>330</v>
      </c>
      <c r="D98" s="58" t="s">
        <v>330</v>
      </c>
      <c r="E98" s="58" t="s">
        <v>330</v>
      </c>
      <c r="F98" s="58" t="s">
        <v>330</v>
      </c>
      <c r="G98" s="58" t="s">
        <v>330</v>
      </c>
      <c r="H98" s="58" t="s">
        <v>330</v>
      </c>
      <c r="I98" s="59" t="s">
        <v>330</v>
      </c>
      <c r="J98" s="47">
        <v>2.1126764093551009</v>
      </c>
      <c r="K98" s="48" t="s">
        <v>330</v>
      </c>
      <c r="L98" s="48" t="s">
        <v>330</v>
      </c>
      <c r="M98" s="48" t="s">
        <v>330</v>
      </c>
      <c r="N98" s="48" t="s">
        <v>330</v>
      </c>
      <c r="O98" s="48" t="s">
        <v>330</v>
      </c>
      <c r="P98" s="48" t="s">
        <v>330</v>
      </c>
      <c r="Q98" s="48" t="s">
        <v>330</v>
      </c>
      <c r="R98" s="48">
        <v>2.077069015393866</v>
      </c>
      <c r="S98" s="48" t="s">
        <v>330</v>
      </c>
      <c r="T98" s="48" t="s">
        <v>330</v>
      </c>
      <c r="U98" s="48" t="s">
        <v>330</v>
      </c>
      <c r="V98" s="48" t="s">
        <v>330</v>
      </c>
      <c r="W98" s="48" t="s">
        <v>330</v>
      </c>
      <c r="X98" s="48" t="s">
        <v>330</v>
      </c>
      <c r="Y98" s="48" t="s">
        <v>330</v>
      </c>
      <c r="Z98" s="48" t="s">
        <v>330</v>
      </c>
      <c r="AA98" s="48" t="s">
        <v>330</v>
      </c>
      <c r="AB98" s="48" t="s">
        <v>330</v>
      </c>
      <c r="AC98" s="48" t="s">
        <v>330</v>
      </c>
      <c r="AD98" s="48" t="s">
        <v>330</v>
      </c>
      <c r="AE98" s="48" t="s">
        <v>330</v>
      </c>
      <c r="AF98" s="48" t="s">
        <v>330</v>
      </c>
      <c r="AG98" s="48" t="s">
        <v>330</v>
      </c>
      <c r="AH98" s="48" t="s">
        <v>330</v>
      </c>
      <c r="AI98" s="48" t="s">
        <v>330</v>
      </c>
      <c r="AJ98" s="48" t="s">
        <v>330</v>
      </c>
      <c r="AK98" s="48" t="s">
        <v>330</v>
      </c>
      <c r="AL98" s="48" t="s">
        <v>330</v>
      </c>
      <c r="AM98" s="57" t="s">
        <v>330</v>
      </c>
      <c r="AN98" s="58" t="s">
        <v>330</v>
      </c>
      <c r="AO98" s="58" t="s">
        <v>330</v>
      </c>
      <c r="AP98" s="49" t="s">
        <v>330</v>
      </c>
    </row>
    <row r="99" spans="2:42" x14ac:dyDescent="0.25">
      <c r="B99" s="42">
        <v>38869</v>
      </c>
      <c r="C99" s="57">
        <v>2.1</v>
      </c>
      <c r="D99" s="58">
        <v>2.1</v>
      </c>
      <c r="E99" s="58">
        <v>2.4</v>
      </c>
      <c r="F99" s="58">
        <v>2</v>
      </c>
      <c r="G99" s="58">
        <v>2</v>
      </c>
      <c r="H99" s="58">
        <v>2</v>
      </c>
      <c r="I99" s="59"/>
      <c r="J99" s="47">
        <v>2.1994807660916451</v>
      </c>
      <c r="K99" s="48" t="s">
        <v>330</v>
      </c>
      <c r="L99" s="48" t="s">
        <v>330</v>
      </c>
      <c r="M99" s="48" t="s">
        <v>330</v>
      </c>
      <c r="N99" s="48" t="s">
        <v>330</v>
      </c>
      <c r="O99" s="48" t="s">
        <v>330</v>
      </c>
      <c r="P99" s="48" t="s">
        <v>330</v>
      </c>
      <c r="Q99" s="48">
        <v>2.1170284795587029</v>
      </c>
      <c r="R99" s="48" t="s">
        <v>330</v>
      </c>
      <c r="S99" s="48" t="s">
        <v>330</v>
      </c>
      <c r="T99" s="48" t="s">
        <v>330</v>
      </c>
      <c r="U99" s="48" t="s">
        <v>330</v>
      </c>
      <c r="V99" s="48" t="s">
        <v>330</v>
      </c>
      <c r="W99" s="48" t="s">
        <v>330</v>
      </c>
      <c r="X99" s="48" t="s">
        <v>330</v>
      </c>
      <c r="Y99" s="48" t="s">
        <v>330</v>
      </c>
      <c r="Z99" s="48" t="s">
        <v>330</v>
      </c>
      <c r="AA99" s="48" t="s">
        <v>330</v>
      </c>
      <c r="AB99" s="48" t="s">
        <v>330</v>
      </c>
      <c r="AC99" s="48" t="s">
        <v>330</v>
      </c>
      <c r="AD99" s="48" t="s">
        <v>330</v>
      </c>
      <c r="AE99" s="48" t="s">
        <v>330</v>
      </c>
      <c r="AF99" s="48" t="s">
        <v>330</v>
      </c>
      <c r="AG99" s="48" t="s">
        <v>330</v>
      </c>
      <c r="AH99" s="48" t="s">
        <v>330</v>
      </c>
      <c r="AI99" s="48" t="s">
        <v>330</v>
      </c>
      <c r="AJ99" s="48" t="s">
        <v>330</v>
      </c>
      <c r="AK99" s="48" t="s">
        <v>330</v>
      </c>
      <c r="AL99" s="48" t="s">
        <v>330</v>
      </c>
      <c r="AM99" s="57" t="s">
        <v>330</v>
      </c>
      <c r="AN99" s="58" t="s">
        <v>330</v>
      </c>
      <c r="AO99" s="58" t="s">
        <v>330</v>
      </c>
      <c r="AP99" s="49" t="s">
        <v>330</v>
      </c>
    </row>
    <row r="100" spans="2:42" x14ac:dyDescent="0.25">
      <c r="B100" s="42">
        <v>38899</v>
      </c>
      <c r="C100" s="57" t="s">
        <v>330</v>
      </c>
      <c r="D100" s="58" t="s">
        <v>330</v>
      </c>
      <c r="E100" s="58" t="s">
        <v>330</v>
      </c>
      <c r="F100" s="58" t="s">
        <v>330</v>
      </c>
      <c r="G100" s="58" t="s">
        <v>330</v>
      </c>
      <c r="H100" s="58" t="s">
        <v>330</v>
      </c>
      <c r="I100" s="59" t="s">
        <v>330</v>
      </c>
      <c r="J100" s="47">
        <v>2.2345157465117249</v>
      </c>
      <c r="K100" s="48" t="s">
        <v>330</v>
      </c>
      <c r="L100" s="48" t="s">
        <v>330</v>
      </c>
      <c r="M100" s="48" t="s">
        <v>330</v>
      </c>
      <c r="N100" s="48" t="s">
        <v>330</v>
      </c>
      <c r="O100" s="48" t="s">
        <v>330</v>
      </c>
      <c r="P100" s="48">
        <v>2.14881434850802</v>
      </c>
      <c r="Q100" s="48" t="s">
        <v>330</v>
      </c>
      <c r="R100" s="48" t="s">
        <v>330</v>
      </c>
      <c r="S100" s="48" t="s">
        <v>330</v>
      </c>
      <c r="T100" s="48" t="s">
        <v>330</v>
      </c>
      <c r="U100" s="48" t="s">
        <v>330</v>
      </c>
      <c r="V100" s="48" t="s">
        <v>330</v>
      </c>
      <c r="W100" s="48" t="s">
        <v>330</v>
      </c>
      <c r="X100" s="48" t="s">
        <v>330</v>
      </c>
      <c r="Y100" s="48" t="s">
        <v>330</v>
      </c>
      <c r="Z100" s="48" t="s">
        <v>330</v>
      </c>
      <c r="AA100" s="48" t="s">
        <v>330</v>
      </c>
      <c r="AB100" s="48" t="s">
        <v>330</v>
      </c>
      <c r="AC100" s="48" t="s">
        <v>330</v>
      </c>
      <c r="AD100" s="48" t="s">
        <v>330</v>
      </c>
      <c r="AE100" s="48" t="s">
        <v>330</v>
      </c>
      <c r="AF100" s="48" t="s">
        <v>330</v>
      </c>
      <c r="AG100" s="48" t="s">
        <v>330</v>
      </c>
      <c r="AH100" s="48" t="s">
        <v>330</v>
      </c>
      <c r="AI100" s="48" t="s">
        <v>330</v>
      </c>
      <c r="AJ100" s="48" t="s">
        <v>330</v>
      </c>
      <c r="AK100" s="48" t="s">
        <v>330</v>
      </c>
      <c r="AL100" s="48" t="s">
        <v>330</v>
      </c>
      <c r="AM100" s="57" t="s">
        <v>330</v>
      </c>
      <c r="AN100" s="58" t="s">
        <v>330</v>
      </c>
      <c r="AO100" s="58" t="s">
        <v>330</v>
      </c>
      <c r="AP100" s="49" t="s">
        <v>330</v>
      </c>
    </row>
    <row r="101" spans="2:42" x14ac:dyDescent="0.25">
      <c r="B101" s="42">
        <v>38930</v>
      </c>
      <c r="C101" s="57" t="s">
        <v>330</v>
      </c>
      <c r="D101" s="58" t="s">
        <v>330</v>
      </c>
      <c r="E101" s="58" t="s">
        <v>330</v>
      </c>
      <c r="F101" s="58" t="s">
        <v>330</v>
      </c>
      <c r="G101" s="58" t="s">
        <v>330</v>
      </c>
      <c r="H101" s="58" t="s">
        <v>330</v>
      </c>
      <c r="I101" s="59" t="s">
        <v>330</v>
      </c>
      <c r="J101" s="47">
        <v>2.273545660168836</v>
      </c>
      <c r="K101" s="48" t="s">
        <v>330</v>
      </c>
      <c r="L101" s="48" t="s">
        <v>330</v>
      </c>
      <c r="M101" s="48" t="s">
        <v>330</v>
      </c>
      <c r="N101" s="48" t="s">
        <v>330</v>
      </c>
      <c r="O101" s="48">
        <v>2.190673047818394</v>
      </c>
      <c r="P101" s="48" t="s">
        <v>330</v>
      </c>
      <c r="Q101" s="48" t="s">
        <v>330</v>
      </c>
      <c r="R101" s="48" t="s">
        <v>330</v>
      </c>
      <c r="S101" s="48" t="s">
        <v>330</v>
      </c>
      <c r="T101" s="48" t="s">
        <v>330</v>
      </c>
      <c r="U101" s="48" t="s">
        <v>330</v>
      </c>
      <c r="V101" s="48" t="s">
        <v>330</v>
      </c>
      <c r="W101" s="48" t="s">
        <v>330</v>
      </c>
      <c r="X101" s="48" t="s">
        <v>330</v>
      </c>
      <c r="Y101" s="48" t="s">
        <v>330</v>
      </c>
      <c r="Z101" s="48" t="s">
        <v>330</v>
      </c>
      <c r="AA101" s="48" t="s">
        <v>330</v>
      </c>
      <c r="AB101" s="48" t="s">
        <v>330</v>
      </c>
      <c r="AC101" s="48" t="s">
        <v>330</v>
      </c>
      <c r="AD101" s="48" t="s">
        <v>330</v>
      </c>
      <c r="AE101" s="48" t="s">
        <v>330</v>
      </c>
      <c r="AF101" s="48" t="s">
        <v>330</v>
      </c>
      <c r="AG101" s="48" t="s">
        <v>330</v>
      </c>
      <c r="AH101" s="48" t="s">
        <v>330</v>
      </c>
      <c r="AI101" s="48" t="s">
        <v>330</v>
      </c>
      <c r="AJ101" s="48" t="s">
        <v>330</v>
      </c>
      <c r="AK101" s="48" t="s">
        <v>330</v>
      </c>
      <c r="AL101" s="48" t="s">
        <v>330</v>
      </c>
      <c r="AM101" s="57" t="s">
        <v>330</v>
      </c>
      <c r="AN101" s="58" t="s">
        <v>330</v>
      </c>
      <c r="AO101" s="58" t="s">
        <v>330</v>
      </c>
      <c r="AP101" s="49" t="s">
        <v>330</v>
      </c>
    </row>
    <row r="102" spans="2:42" x14ac:dyDescent="0.25">
      <c r="B102" s="42">
        <v>38961</v>
      </c>
      <c r="C102" s="57">
        <v>2.2000000000000002</v>
      </c>
      <c r="D102" s="58">
        <v>2.5</v>
      </c>
      <c r="E102" s="58">
        <v>2.2000000000000002</v>
      </c>
      <c r="F102" s="58">
        <v>2.1</v>
      </c>
      <c r="G102" s="58">
        <v>2.1</v>
      </c>
      <c r="H102" s="58">
        <v>1.7</v>
      </c>
      <c r="I102" s="59">
        <v>1.7</v>
      </c>
      <c r="J102" s="47">
        <v>2.2997175851256491</v>
      </c>
      <c r="K102" s="48" t="s">
        <v>330</v>
      </c>
      <c r="L102" s="48" t="s">
        <v>330</v>
      </c>
      <c r="M102" s="48" t="s">
        <v>330</v>
      </c>
      <c r="N102" s="48">
        <v>2.210926479222576</v>
      </c>
      <c r="O102" s="48" t="s">
        <v>330</v>
      </c>
      <c r="P102" s="48" t="s">
        <v>330</v>
      </c>
      <c r="Q102" s="48" t="s">
        <v>330</v>
      </c>
      <c r="R102" s="48" t="s">
        <v>330</v>
      </c>
      <c r="S102" s="48" t="s">
        <v>330</v>
      </c>
      <c r="T102" s="48" t="s">
        <v>330</v>
      </c>
      <c r="U102" s="48" t="s">
        <v>330</v>
      </c>
      <c r="V102" s="48" t="s">
        <v>330</v>
      </c>
      <c r="W102" s="48" t="s">
        <v>330</v>
      </c>
      <c r="X102" s="48" t="s">
        <v>330</v>
      </c>
      <c r="Y102" s="48" t="s">
        <v>330</v>
      </c>
      <c r="Z102" s="48" t="s">
        <v>330</v>
      </c>
      <c r="AA102" s="48" t="s">
        <v>330</v>
      </c>
      <c r="AB102" s="48" t="s">
        <v>330</v>
      </c>
      <c r="AC102" s="48" t="s">
        <v>330</v>
      </c>
      <c r="AD102" s="48" t="s">
        <v>330</v>
      </c>
      <c r="AE102" s="48" t="s">
        <v>330</v>
      </c>
      <c r="AF102" s="48" t="s">
        <v>330</v>
      </c>
      <c r="AG102" s="48" t="s">
        <v>330</v>
      </c>
      <c r="AH102" s="48" t="s">
        <v>330</v>
      </c>
      <c r="AI102" s="48" t="s">
        <v>330</v>
      </c>
      <c r="AJ102" s="48" t="s">
        <v>330</v>
      </c>
      <c r="AK102" s="48" t="s">
        <v>330</v>
      </c>
      <c r="AL102" s="48" t="s">
        <v>330</v>
      </c>
      <c r="AM102" s="57" t="s">
        <v>330</v>
      </c>
      <c r="AN102" s="58" t="s">
        <v>330</v>
      </c>
      <c r="AO102" s="58" t="s">
        <v>330</v>
      </c>
      <c r="AP102" s="49" t="s">
        <v>330</v>
      </c>
    </row>
    <row r="103" spans="2:42" x14ac:dyDescent="0.25">
      <c r="B103" s="42">
        <v>38991</v>
      </c>
      <c r="C103" s="57" t="s">
        <v>330</v>
      </c>
      <c r="D103" s="58" t="s">
        <v>330</v>
      </c>
      <c r="E103" s="58" t="s">
        <v>330</v>
      </c>
      <c r="F103" s="58" t="s">
        <v>330</v>
      </c>
      <c r="G103" s="58" t="s">
        <v>330</v>
      </c>
      <c r="H103" s="58" t="s">
        <v>330</v>
      </c>
      <c r="I103" s="59" t="s">
        <v>330</v>
      </c>
      <c r="J103" s="47">
        <v>2.2516744762839709</v>
      </c>
      <c r="K103" s="48" t="s">
        <v>330</v>
      </c>
      <c r="L103" s="48" t="s">
        <v>330</v>
      </c>
      <c r="M103" s="48">
        <v>2.1999888781405601</v>
      </c>
      <c r="N103" s="48" t="s">
        <v>330</v>
      </c>
      <c r="O103" s="48" t="s">
        <v>330</v>
      </c>
      <c r="P103" s="48" t="s">
        <v>330</v>
      </c>
      <c r="Q103" s="48" t="s">
        <v>330</v>
      </c>
      <c r="R103" s="48" t="s">
        <v>330</v>
      </c>
      <c r="S103" s="48" t="s">
        <v>330</v>
      </c>
      <c r="T103" s="48" t="s">
        <v>330</v>
      </c>
      <c r="U103" s="48" t="s">
        <v>330</v>
      </c>
      <c r="V103" s="48" t="s">
        <v>330</v>
      </c>
      <c r="W103" s="48">
        <v>1.9041305803571431</v>
      </c>
      <c r="X103" s="48" t="s">
        <v>330</v>
      </c>
      <c r="Y103" s="48" t="s">
        <v>330</v>
      </c>
      <c r="Z103" s="48" t="s">
        <v>330</v>
      </c>
      <c r="AA103" s="48">
        <v>1.9454345238095241</v>
      </c>
      <c r="AB103" s="48" t="s">
        <v>330</v>
      </c>
      <c r="AC103" s="48" t="s">
        <v>330</v>
      </c>
      <c r="AD103" s="48" t="s">
        <v>330</v>
      </c>
      <c r="AE103" s="48">
        <v>1.922085459183674</v>
      </c>
      <c r="AF103" s="48" t="s">
        <v>330</v>
      </c>
      <c r="AG103" s="48" t="s">
        <v>330</v>
      </c>
      <c r="AH103" s="48" t="s">
        <v>330</v>
      </c>
      <c r="AI103" s="48">
        <v>1.925</v>
      </c>
      <c r="AJ103" s="48" t="s">
        <v>330</v>
      </c>
      <c r="AK103" s="48" t="s">
        <v>330</v>
      </c>
      <c r="AL103" s="48" t="s">
        <v>330</v>
      </c>
      <c r="AM103" s="57" t="s">
        <v>330</v>
      </c>
      <c r="AN103" s="48">
        <v>1.89</v>
      </c>
      <c r="AO103" s="58" t="s">
        <v>330</v>
      </c>
      <c r="AP103" s="49" t="s">
        <v>330</v>
      </c>
    </row>
    <row r="104" spans="2:42" x14ac:dyDescent="0.25">
      <c r="B104" s="42">
        <v>39022</v>
      </c>
      <c r="C104" s="57" t="s">
        <v>330</v>
      </c>
      <c r="D104" s="58" t="s">
        <v>330</v>
      </c>
      <c r="E104" s="58" t="s">
        <v>330</v>
      </c>
      <c r="F104" s="58" t="s">
        <v>330</v>
      </c>
      <c r="G104" s="58" t="s">
        <v>330</v>
      </c>
      <c r="H104" s="58" t="s">
        <v>330</v>
      </c>
      <c r="I104" s="59" t="s">
        <v>330</v>
      </c>
      <c r="J104" s="47">
        <v>2.206803259449071</v>
      </c>
      <c r="K104" s="48" t="s">
        <v>330</v>
      </c>
      <c r="L104" s="48">
        <v>2.1395207501177071</v>
      </c>
      <c r="M104" s="48" t="s">
        <v>330</v>
      </c>
      <c r="N104" s="48" t="s">
        <v>330</v>
      </c>
      <c r="O104" s="48" t="s">
        <v>330</v>
      </c>
      <c r="P104" s="48" t="s">
        <v>330</v>
      </c>
      <c r="Q104" s="48" t="s">
        <v>330</v>
      </c>
      <c r="R104" s="48" t="s">
        <v>330</v>
      </c>
      <c r="S104" s="48" t="s">
        <v>330</v>
      </c>
      <c r="T104" s="48" t="s">
        <v>330</v>
      </c>
      <c r="U104" s="48" t="s">
        <v>330</v>
      </c>
      <c r="V104" s="48" t="s">
        <v>330</v>
      </c>
      <c r="W104" s="48" t="s">
        <v>330</v>
      </c>
      <c r="X104" s="48" t="s">
        <v>330</v>
      </c>
      <c r="Y104" s="48" t="s">
        <v>330</v>
      </c>
      <c r="Z104" s="48" t="s">
        <v>330</v>
      </c>
      <c r="AA104" s="48" t="s">
        <v>330</v>
      </c>
      <c r="AB104" s="48" t="s">
        <v>330</v>
      </c>
      <c r="AC104" s="48" t="s">
        <v>330</v>
      </c>
      <c r="AD104" s="48" t="s">
        <v>330</v>
      </c>
      <c r="AE104" s="48" t="s">
        <v>330</v>
      </c>
      <c r="AF104" s="48" t="s">
        <v>330</v>
      </c>
      <c r="AG104" s="48" t="s">
        <v>330</v>
      </c>
      <c r="AH104" s="48" t="s">
        <v>330</v>
      </c>
      <c r="AI104" s="48" t="s">
        <v>330</v>
      </c>
      <c r="AJ104" s="48" t="s">
        <v>330</v>
      </c>
      <c r="AK104" s="48" t="s">
        <v>330</v>
      </c>
      <c r="AL104" s="48" t="s">
        <v>330</v>
      </c>
      <c r="AM104" s="57" t="s">
        <v>330</v>
      </c>
      <c r="AN104" s="58" t="s">
        <v>330</v>
      </c>
      <c r="AO104" s="58" t="s">
        <v>330</v>
      </c>
      <c r="AP104" s="49" t="s">
        <v>330</v>
      </c>
    </row>
    <row r="105" spans="2:42" x14ac:dyDescent="0.25">
      <c r="B105" s="42">
        <v>39052</v>
      </c>
      <c r="C105" s="57">
        <v>2.2000000000000002</v>
      </c>
      <c r="D105" s="58">
        <v>1.9</v>
      </c>
      <c r="E105" s="58">
        <v>1.9</v>
      </c>
      <c r="F105" s="58">
        <v>2.2000000000000002</v>
      </c>
      <c r="G105" s="58">
        <v>1.8</v>
      </c>
      <c r="H105" s="58">
        <v>1.9</v>
      </c>
      <c r="I105" s="59"/>
      <c r="J105" s="47">
        <v>2.1845717876170729</v>
      </c>
      <c r="K105" s="48">
        <v>2.0731815727601588</v>
      </c>
      <c r="L105" s="48" t="s">
        <v>330</v>
      </c>
      <c r="M105" s="48" t="s">
        <v>330</v>
      </c>
      <c r="N105" s="48" t="s">
        <v>330</v>
      </c>
      <c r="O105" s="48" t="s">
        <v>330</v>
      </c>
      <c r="P105" s="48" t="s">
        <v>330</v>
      </c>
      <c r="Q105" s="48" t="s">
        <v>330</v>
      </c>
      <c r="R105" s="48" t="s">
        <v>330</v>
      </c>
      <c r="S105" s="48" t="s">
        <v>330</v>
      </c>
      <c r="T105" s="48" t="s">
        <v>330</v>
      </c>
      <c r="U105" s="48" t="s">
        <v>330</v>
      </c>
      <c r="V105" s="48" t="s">
        <v>330</v>
      </c>
      <c r="W105" s="48" t="s">
        <v>330</v>
      </c>
      <c r="X105" s="48" t="s">
        <v>330</v>
      </c>
      <c r="Y105" s="48" t="s">
        <v>330</v>
      </c>
      <c r="Z105" s="48" t="s">
        <v>330</v>
      </c>
      <c r="AA105" s="48" t="s">
        <v>330</v>
      </c>
      <c r="AB105" s="48" t="s">
        <v>330</v>
      </c>
      <c r="AC105" s="48" t="s">
        <v>330</v>
      </c>
      <c r="AD105" s="48" t="s">
        <v>330</v>
      </c>
      <c r="AE105" s="48" t="s">
        <v>330</v>
      </c>
      <c r="AF105" s="48" t="s">
        <v>330</v>
      </c>
      <c r="AG105" s="48" t="s">
        <v>330</v>
      </c>
      <c r="AH105" s="48" t="s">
        <v>330</v>
      </c>
      <c r="AI105" s="48" t="s">
        <v>330</v>
      </c>
      <c r="AJ105" s="48" t="s">
        <v>330</v>
      </c>
      <c r="AK105" s="48" t="s">
        <v>330</v>
      </c>
      <c r="AL105" s="48" t="s">
        <v>330</v>
      </c>
      <c r="AM105" s="57" t="s">
        <v>330</v>
      </c>
      <c r="AN105" s="58" t="s">
        <v>330</v>
      </c>
      <c r="AO105" s="58" t="s">
        <v>330</v>
      </c>
      <c r="AP105" s="49" t="s">
        <v>330</v>
      </c>
    </row>
    <row r="106" spans="2:42" x14ac:dyDescent="0.25">
      <c r="B106" s="42">
        <v>39083</v>
      </c>
      <c r="C106" s="57" t="s">
        <v>330</v>
      </c>
      <c r="D106" s="58" t="s">
        <v>330</v>
      </c>
      <c r="E106" s="58" t="s">
        <v>330</v>
      </c>
      <c r="F106" s="58" t="s">
        <v>330</v>
      </c>
      <c r="G106" s="58" t="s">
        <v>330</v>
      </c>
      <c r="H106" s="58" t="s">
        <v>330</v>
      </c>
      <c r="I106" s="59" t="s">
        <v>330</v>
      </c>
      <c r="J106" s="47">
        <v>2.0671991557496701</v>
      </c>
      <c r="K106" s="48" t="s">
        <v>330</v>
      </c>
      <c r="L106" s="48" t="s">
        <v>330</v>
      </c>
      <c r="M106" s="48" t="s">
        <v>330</v>
      </c>
      <c r="N106" s="48" t="s">
        <v>330</v>
      </c>
      <c r="O106" s="48" t="s">
        <v>330</v>
      </c>
      <c r="P106" s="48" t="s">
        <v>330</v>
      </c>
      <c r="Q106" s="48" t="s">
        <v>330</v>
      </c>
      <c r="R106" s="48" t="s">
        <v>330</v>
      </c>
      <c r="S106" s="48" t="s">
        <v>330</v>
      </c>
      <c r="T106" s="48" t="s">
        <v>330</v>
      </c>
      <c r="U106" s="48" t="s">
        <v>330</v>
      </c>
      <c r="V106" s="48">
        <v>1.8892955634785371</v>
      </c>
      <c r="W106" s="48" t="s">
        <v>330</v>
      </c>
      <c r="X106" s="48" t="s">
        <v>330</v>
      </c>
      <c r="Y106" s="48" t="s">
        <v>330</v>
      </c>
      <c r="Z106" s="48" t="s">
        <v>330</v>
      </c>
      <c r="AA106" s="48" t="s">
        <v>330</v>
      </c>
      <c r="AB106" s="48" t="s">
        <v>330</v>
      </c>
      <c r="AC106" s="48" t="s">
        <v>330</v>
      </c>
      <c r="AD106" s="48" t="s">
        <v>330</v>
      </c>
      <c r="AE106" s="48" t="s">
        <v>330</v>
      </c>
      <c r="AF106" s="48" t="s">
        <v>330</v>
      </c>
      <c r="AG106" s="48" t="s">
        <v>330</v>
      </c>
      <c r="AH106" s="48" t="s">
        <v>330</v>
      </c>
      <c r="AI106" s="48" t="s">
        <v>330</v>
      </c>
      <c r="AJ106" s="48" t="s">
        <v>330</v>
      </c>
      <c r="AK106" s="48" t="s">
        <v>330</v>
      </c>
      <c r="AL106" s="48" t="s">
        <v>330</v>
      </c>
      <c r="AM106" s="57" t="s">
        <v>330</v>
      </c>
      <c r="AN106" s="58" t="s">
        <v>330</v>
      </c>
      <c r="AO106" s="58" t="s">
        <v>330</v>
      </c>
      <c r="AP106" s="49" t="s">
        <v>330</v>
      </c>
    </row>
    <row r="107" spans="2:42" x14ac:dyDescent="0.25">
      <c r="B107" s="42">
        <v>39114</v>
      </c>
      <c r="C107" s="57" t="s">
        <v>330</v>
      </c>
      <c r="D107" s="58" t="s">
        <v>330</v>
      </c>
      <c r="E107" s="58" t="s">
        <v>330</v>
      </c>
      <c r="F107" s="58" t="s">
        <v>330</v>
      </c>
      <c r="G107" s="58" t="s">
        <v>330</v>
      </c>
      <c r="H107" s="58" t="s">
        <v>330</v>
      </c>
      <c r="I107" s="59" t="s">
        <v>330</v>
      </c>
      <c r="J107" s="47">
        <v>1.9549851324883663</v>
      </c>
      <c r="K107" s="48" t="s">
        <v>330</v>
      </c>
      <c r="L107" s="48" t="s">
        <v>330</v>
      </c>
      <c r="M107" s="48" t="s">
        <v>330</v>
      </c>
      <c r="N107" s="48" t="s">
        <v>330</v>
      </c>
      <c r="O107" s="48" t="s">
        <v>330</v>
      </c>
      <c r="P107" s="48" t="s">
        <v>330</v>
      </c>
      <c r="Q107" s="48" t="s">
        <v>330</v>
      </c>
      <c r="R107" s="48" t="s">
        <v>330</v>
      </c>
      <c r="S107" s="48" t="s">
        <v>330</v>
      </c>
      <c r="T107" s="48" t="s">
        <v>330</v>
      </c>
      <c r="U107" s="48">
        <v>1.88498777747158</v>
      </c>
      <c r="V107" s="48" t="s">
        <v>330</v>
      </c>
      <c r="W107" s="48" t="s">
        <v>330</v>
      </c>
      <c r="X107" s="48" t="s">
        <v>330</v>
      </c>
      <c r="Y107" s="48" t="s">
        <v>330</v>
      </c>
      <c r="Z107" s="48" t="s">
        <v>330</v>
      </c>
      <c r="AA107" s="48" t="s">
        <v>330</v>
      </c>
      <c r="AB107" s="48" t="s">
        <v>330</v>
      </c>
      <c r="AC107" s="48" t="s">
        <v>330</v>
      </c>
      <c r="AD107" s="48" t="s">
        <v>330</v>
      </c>
      <c r="AE107" s="48" t="s">
        <v>330</v>
      </c>
      <c r="AF107" s="48" t="s">
        <v>330</v>
      </c>
      <c r="AG107" s="48" t="s">
        <v>330</v>
      </c>
      <c r="AH107" s="48" t="s">
        <v>330</v>
      </c>
      <c r="AI107" s="48" t="s">
        <v>330</v>
      </c>
      <c r="AJ107" s="48" t="s">
        <v>330</v>
      </c>
      <c r="AK107" s="48" t="s">
        <v>330</v>
      </c>
      <c r="AL107" s="48" t="s">
        <v>330</v>
      </c>
      <c r="AM107" s="57" t="s">
        <v>330</v>
      </c>
      <c r="AN107" s="58" t="s">
        <v>330</v>
      </c>
      <c r="AO107" s="58" t="s">
        <v>330</v>
      </c>
      <c r="AP107" s="49" t="s">
        <v>330</v>
      </c>
    </row>
    <row r="108" spans="2:42" x14ac:dyDescent="0.25">
      <c r="B108" s="42">
        <v>39142</v>
      </c>
      <c r="C108" s="57">
        <v>1.6</v>
      </c>
      <c r="D108" s="58">
        <v>1.7</v>
      </c>
      <c r="E108" s="58">
        <v>2</v>
      </c>
      <c r="F108" s="58">
        <v>2</v>
      </c>
      <c r="G108" s="58">
        <v>1.9</v>
      </c>
      <c r="H108" s="58">
        <v>1.9</v>
      </c>
      <c r="I108" s="59">
        <v>1.9</v>
      </c>
      <c r="J108" s="47">
        <v>1.834086517350328</v>
      </c>
      <c r="K108" s="48" t="s">
        <v>330</v>
      </c>
      <c r="L108" s="48" t="s">
        <v>330</v>
      </c>
      <c r="M108" s="48" t="s">
        <v>330</v>
      </c>
      <c r="N108" s="48" t="s">
        <v>330</v>
      </c>
      <c r="O108" s="48" t="s">
        <v>330</v>
      </c>
      <c r="P108" s="48" t="s">
        <v>330</v>
      </c>
      <c r="Q108" s="48" t="s">
        <v>330</v>
      </c>
      <c r="R108" s="48" t="s">
        <v>330</v>
      </c>
      <c r="S108" s="48" t="s">
        <v>330</v>
      </c>
      <c r="T108" s="48">
        <v>1.9258170426108929</v>
      </c>
      <c r="U108" s="48" t="s">
        <v>330</v>
      </c>
      <c r="V108" s="48" t="s">
        <v>330</v>
      </c>
      <c r="W108" s="48" t="s">
        <v>330</v>
      </c>
      <c r="X108" s="48" t="s">
        <v>330</v>
      </c>
      <c r="Y108" s="48" t="s">
        <v>330</v>
      </c>
      <c r="Z108" s="48" t="s">
        <v>330</v>
      </c>
      <c r="AA108" s="48" t="s">
        <v>330</v>
      </c>
      <c r="AB108" s="48" t="s">
        <v>330</v>
      </c>
      <c r="AC108" s="48" t="s">
        <v>330</v>
      </c>
      <c r="AD108" s="48" t="s">
        <v>330</v>
      </c>
      <c r="AE108" s="48" t="s">
        <v>330</v>
      </c>
      <c r="AF108" s="48" t="s">
        <v>330</v>
      </c>
      <c r="AG108" s="48" t="s">
        <v>330</v>
      </c>
      <c r="AH108" s="48" t="s">
        <v>330</v>
      </c>
      <c r="AI108" s="48" t="s">
        <v>330</v>
      </c>
      <c r="AJ108" s="48" t="s">
        <v>330</v>
      </c>
      <c r="AK108" s="48" t="s">
        <v>330</v>
      </c>
      <c r="AL108" s="48" t="s">
        <v>330</v>
      </c>
      <c r="AM108" s="57" t="s">
        <v>330</v>
      </c>
      <c r="AN108" s="58" t="s">
        <v>330</v>
      </c>
      <c r="AO108" s="58" t="s">
        <v>330</v>
      </c>
      <c r="AP108" s="49" t="s">
        <v>330</v>
      </c>
    </row>
    <row r="109" spans="2:42" x14ac:dyDescent="0.25">
      <c r="B109" s="42">
        <v>39173</v>
      </c>
      <c r="C109" s="57" t="s">
        <v>330</v>
      </c>
      <c r="D109" s="58" t="s">
        <v>330</v>
      </c>
      <c r="E109" s="58" t="s">
        <v>330</v>
      </c>
      <c r="F109" s="58" t="s">
        <v>330</v>
      </c>
      <c r="G109" s="58" t="s">
        <v>330</v>
      </c>
      <c r="H109" s="58" t="s">
        <v>330</v>
      </c>
      <c r="I109" s="59" t="s">
        <v>330</v>
      </c>
      <c r="J109" s="47">
        <v>1.827863151274568</v>
      </c>
      <c r="K109" s="48" t="s">
        <v>330</v>
      </c>
      <c r="L109" s="48" t="s">
        <v>330</v>
      </c>
      <c r="M109" s="48" t="s">
        <v>330</v>
      </c>
      <c r="N109" s="48" t="s">
        <v>330</v>
      </c>
      <c r="O109" s="48" t="s">
        <v>330</v>
      </c>
      <c r="P109" s="48" t="s">
        <v>330</v>
      </c>
      <c r="Q109" s="48" t="s">
        <v>330</v>
      </c>
      <c r="R109" s="48" t="s">
        <v>330</v>
      </c>
      <c r="S109" s="48">
        <v>1.9320849792536221</v>
      </c>
      <c r="T109" s="48" t="s">
        <v>330</v>
      </c>
      <c r="U109" s="48" t="s">
        <v>330</v>
      </c>
      <c r="V109" s="48" t="s">
        <v>330</v>
      </c>
      <c r="W109" s="48" t="s">
        <v>330</v>
      </c>
      <c r="X109" s="48" t="s">
        <v>330</v>
      </c>
      <c r="Y109" s="48">
        <v>1.9858797619047619</v>
      </c>
      <c r="Z109" s="48" t="s">
        <v>330</v>
      </c>
      <c r="AA109" s="48" t="s">
        <v>330</v>
      </c>
      <c r="AB109" s="48" t="s">
        <v>330</v>
      </c>
      <c r="AC109" s="48">
        <v>1.932392857142857</v>
      </c>
      <c r="AD109" s="48" t="s">
        <v>330</v>
      </c>
      <c r="AE109" s="48" t="s">
        <v>330</v>
      </c>
      <c r="AF109" s="48" t="s">
        <v>330</v>
      </c>
      <c r="AG109" s="48">
        <v>1.9541403061224489</v>
      </c>
      <c r="AH109" s="48" t="s">
        <v>330</v>
      </c>
      <c r="AI109" s="48" t="s">
        <v>330</v>
      </c>
      <c r="AJ109" s="48" t="s">
        <v>330</v>
      </c>
      <c r="AK109" s="48">
        <v>1.9199354395604391</v>
      </c>
      <c r="AL109" s="48" t="s">
        <v>330</v>
      </c>
      <c r="AM109" s="57" t="s">
        <v>330</v>
      </c>
      <c r="AN109" s="58" t="s">
        <v>330</v>
      </c>
      <c r="AO109" s="58" t="s">
        <v>330</v>
      </c>
      <c r="AP109" s="49">
        <v>1.924816964285714</v>
      </c>
    </row>
    <row r="110" spans="2:42" x14ac:dyDescent="0.25">
      <c r="B110" s="42">
        <v>39203</v>
      </c>
      <c r="C110" s="57" t="s">
        <v>330</v>
      </c>
      <c r="D110" s="58" t="s">
        <v>330</v>
      </c>
      <c r="E110" s="58" t="s">
        <v>330</v>
      </c>
      <c r="F110" s="58" t="s">
        <v>330</v>
      </c>
      <c r="G110" s="58" t="s">
        <v>330</v>
      </c>
      <c r="H110" s="58" t="s">
        <v>330</v>
      </c>
      <c r="I110" s="59" t="s">
        <v>330</v>
      </c>
      <c r="J110" s="47">
        <v>1.8878650872446521</v>
      </c>
      <c r="K110" s="48" t="s">
        <v>330</v>
      </c>
      <c r="L110" s="48" t="s">
        <v>330</v>
      </c>
      <c r="M110" s="48" t="s">
        <v>330</v>
      </c>
      <c r="N110" s="48" t="s">
        <v>330</v>
      </c>
      <c r="O110" s="48" t="s">
        <v>330</v>
      </c>
      <c r="P110" s="48" t="s">
        <v>330</v>
      </c>
      <c r="Q110" s="48" t="s">
        <v>330</v>
      </c>
      <c r="R110" s="48">
        <v>1.9352915265308581</v>
      </c>
      <c r="S110" s="48" t="s">
        <v>330</v>
      </c>
      <c r="T110" s="48" t="s">
        <v>330</v>
      </c>
      <c r="U110" s="48" t="s">
        <v>330</v>
      </c>
      <c r="V110" s="48" t="s">
        <v>330</v>
      </c>
      <c r="W110" s="48" t="s">
        <v>330</v>
      </c>
      <c r="X110" s="48" t="s">
        <v>330</v>
      </c>
      <c r="Y110" s="48" t="s">
        <v>330</v>
      </c>
      <c r="Z110" s="48" t="s">
        <v>330</v>
      </c>
      <c r="AA110" s="48" t="s">
        <v>330</v>
      </c>
      <c r="AB110" s="48" t="s">
        <v>330</v>
      </c>
      <c r="AC110" s="48" t="s">
        <v>330</v>
      </c>
      <c r="AD110" s="48" t="s">
        <v>330</v>
      </c>
      <c r="AE110" s="48" t="s">
        <v>330</v>
      </c>
      <c r="AF110" s="48" t="s">
        <v>330</v>
      </c>
      <c r="AG110" s="48" t="s">
        <v>330</v>
      </c>
      <c r="AH110" s="48" t="s">
        <v>330</v>
      </c>
      <c r="AI110" s="48" t="s">
        <v>330</v>
      </c>
      <c r="AJ110" s="48" t="s">
        <v>330</v>
      </c>
      <c r="AK110" s="48" t="s">
        <v>330</v>
      </c>
      <c r="AL110" s="48" t="s">
        <v>330</v>
      </c>
      <c r="AM110" s="57" t="s">
        <v>330</v>
      </c>
      <c r="AN110" s="58" t="s">
        <v>330</v>
      </c>
      <c r="AO110" s="58" t="s">
        <v>330</v>
      </c>
      <c r="AP110" s="49" t="s">
        <v>330</v>
      </c>
    </row>
    <row r="111" spans="2:42" x14ac:dyDescent="0.25">
      <c r="B111" s="42">
        <v>39234</v>
      </c>
      <c r="C111" s="57">
        <v>1.8</v>
      </c>
      <c r="D111" s="58">
        <v>2.2000000000000002</v>
      </c>
      <c r="E111" s="58">
        <v>2.1</v>
      </c>
      <c r="F111" s="58">
        <v>2</v>
      </c>
      <c r="G111" s="58">
        <v>1.8</v>
      </c>
      <c r="H111" s="58">
        <v>2</v>
      </c>
      <c r="I111" s="59"/>
      <c r="J111" s="47">
        <v>1.9608910264771209</v>
      </c>
      <c r="K111" s="48" t="s">
        <v>330</v>
      </c>
      <c r="L111" s="48" t="s">
        <v>330</v>
      </c>
      <c r="M111" s="48" t="s">
        <v>330</v>
      </c>
      <c r="N111" s="48" t="s">
        <v>330</v>
      </c>
      <c r="O111" s="48" t="s">
        <v>330</v>
      </c>
      <c r="P111" s="48" t="s">
        <v>330</v>
      </c>
      <c r="Q111" s="48">
        <v>1.980803134381679</v>
      </c>
      <c r="R111" s="48" t="s">
        <v>330</v>
      </c>
      <c r="S111" s="48" t="s">
        <v>330</v>
      </c>
      <c r="T111" s="48" t="s">
        <v>330</v>
      </c>
      <c r="U111" s="48" t="s">
        <v>330</v>
      </c>
      <c r="V111" s="48" t="s">
        <v>330</v>
      </c>
      <c r="W111" s="48" t="s">
        <v>330</v>
      </c>
      <c r="X111" s="48" t="s">
        <v>330</v>
      </c>
      <c r="Y111" s="48" t="s">
        <v>330</v>
      </c>
      <c r="Z111" s="48" t="s">
        <v>330</v>
      </c>
      <c r="AA111" s="48" t="s">
        <v>330</v>
      </c>
      <c r="AB111" s="48" t="s">
        <v>330</v>
      </c>
      <c r="AC111" s="48" t="s">
        <v>330</v>
      </c>
      <c r="AD111" s="48" t="s">
        <v>330</v>
      </c>
      <c r="AE111" s="48" t="s">
        <v>330</v>
      </c>
      <c r="AF111" s="48" t="s">
        <v>330</v>
      </c>
      <c r="AG111" s="48" t="s">
        <v>330</v>
      </c>
      <c r="AH111" s="48" t="s">
        <v>330</v>
      </c>
      <c r="AI111" s="48" t="s">
        <v>330</v>
      </c>
      <c r="AJ111" s="48" t="s">
        <v>330</v>
      </c>
      <c r="AK111" s="48" t="s">
        <v>330</v>
      </c>
      <c r="AL111" s="48" t="s">
        <v>330</v>
      </c>
      <c r="AM111" s="57" t="s">
        <v>330</v>
      </c>
      <c r="AN111" s="58" t="s">
        <v>330</v>
      </c>
      <c r="AO111" s="58" t="s">
        <v>330</v>
      </c>
      <c r="AP111" s="49" t="s">
        <v>330</v>
      </c>
    </row>
    <row r="112" spans="2:42" x14ac:dyDescent="0.25">
      <c r="B112" s="42">
        <v>39264</v>
      </c>
      <c r="C112" s="57" t="s">
        <v>330</v>
      </c>
      <c r="D112" s="58" t="s">
        <v>330</v>
      </c>
      <c r="E112" s="58" t="s">
        <v>330</v>
      </c>
      <c r="F112" s="58" t="s">
        <v>330</v>
      </c>
      <c r="G112" s="58" t="s">
        <v>330</v>
      </c>
      <c r="H112" s="58" t="s">
        <v>330</v>
      </c>
      <c r="I112" s="59" t="s">
        <v>330</v>
      </c>
      <c r="J112" s="47">
        <v>1.9734968981917982</v>
      </c>
      <c r="K112" s="48" t="s">
        <v>330</v>
      </c>
      <c r="L112" s="48" t="s">
        <v>330</v>
      </c>
      <c r="M112" s="48" t="s">
        <v>330</v>
      </c>
      <c r="N112" s="48" t="s">
        <v>330</v>
      </c>
      <c r="O112" s="48" t="s">
        <v>330</v>
      </c>
      <c r="P112" s="48">
        <v>1.9937716049031211</v>
      </c>
      <c r="Q112" s="48" t="s">
        <v>330</v>
      </c>
      <c r="R112" s="48" t="s">
        <v>330</v>
      </c>
      <c r="S112" s="48" t="s">
        <v>330</v>
      </c>
      <c r="T112" s="48" t="s">
        <v>330</v>
      </c>
      <c r="U112" s="48" t="s">
        <v>330</v>
      </c>
      <c r="V112" s="48" t="s">
        <v>330</v>
      </c>
      <c r="W112" s="48" t="s">
        <v>330</v>
      </c>
      <c r="X112" s="48" t="s">
        <v>330</v>
      </c>
      <c r="Y112" s="48" t="s">
        <v>330</v>
      </c>
      <c r="Z112" s="48" t="s">
        <v>330</v>
      </c>
      <c r="AA112" s="48" t="s">
        <v>330</v>
      </c>
      <c r="AB112" s="48" t="s">
        <v>330</v>
      </c>
      <c r="AC112" s="48" t="s">
        <v>330</v>
      </c>
      <c r="AD112" s="48" t="s">
        <v>330</v>
      </c>
      <c r="AE112" s="48" t="s">
        <v>330</v>
      </c>
      <c r="AF112" s="48" t="s">
        <v>330</v>
      </c>
      <c r="AG112" s="48" t="s">
        <v>330</v>
      </c>
      <c r="AH112" s="48" t="s">
        <v>330</v>
      </c>
      <c r="AI112" s="48" t="s">
        <v>330</v>
      </c>
      <c r="AJ112" s="48" t="s">
        <v>330</v>
      </c>
      <c r="AK112" s="48" t="s">
        <v>330</v>
      </c>
      <c r="AL112" s="48" t="s">
        <v>330</v>
      </c>
      <c r="AM112" s="57" t="s">
        <v>330</v>
      </c>
      <c r="AN112" s="58" t="s">
        <v>330</v>
      </c>
      <c r="AO112" s="58" t="s">
        <v>330</v>
      </c>
      <c r="AP112" s="49" t="s">
        <v>330</v>
      </c>
    </row>
    <row r="113" spans="2:42" x14ac:dyDescent="0.25">
      <c r="B113" s="42">
        <v>39295</v>
      </c>
      <c r="C113" s="57" t="s">
        <v>330</v>
      </c>
      <c r="D113" s="58" t="s">
        <v>330</v>
      </c>
      <c r="E113" s="58" t="s">
        <v>330</v>
      </c>
      <c r="F113" s="58" t="s">
        <v>330</v>
      </c>
      <c r="G113" s="58" t="s">
        <v>330</v>
      </c>
      <c r="H113" s="58" t="s">
        <v>330</v>
      </c>
      <c r="I113" s="59" t="s">
        <v>330</v>
      </c>
      <c r="J113" s="47">
        <v>1.9847714153388998</v>
      </c>
      <c r="K113" s="48" t="s">
        <v>330</v>
      </c>
      <c r="L113" s="48" t="s">
        <v>330</v>
      </c>
      <c r="M113" s="48" t="s">
        <v>330</v>
      </c>
      <c r="N113" s="48" t="s">
        <v>330</v>
      </c>
      <c r="O113" s="48">
        <v>2.0053279378547217</v>
      </c>
      <c r="P113" s="48" t="s">
        <v>330</v>
      </c>
      <c r="Q113" s="48" t="s">
        <v>330</v>
      </c>
      <c r="R113" s="48" t="s">
        <v>330</v>
      </c>
      <c r="S113" s="48" t="s">
        <v>330</v>
      </c>
      <c r="T113" s="48" t="s">
        <v>330</v>
      </c>
      <c r="U113" s="48" t="s">
        <v>330</v>
      </c>
      <c r="V113" s="48" t="s">
        <v>330</v>
      </c>
      <c r="W113" s="48" t="s">
        <v>330</v>
      </c>
      <c r="X113" s="48" t="s">
        <v>330</v>
      </c>
      <c r="Y113" s="48" t="s">
        <v>330</v>
      </c>
      <c r="Z113" s="48" t="s">
        <v>330</v>
      </c>
      <c r="AA113" s="48" t="s">
        <v>330</v>
      </c>
      <c r="AB113" s="48" t="s">
        <v>330</v>
      </c>
      <c r="AC113" s="48" t="s">
        <v>330</v>
      </c>
      <c r="AD113" s="48" t="s">
        <v>330</v>
      </c>
      <c r="AE113" s="48" t="s">
        <v>330</v>
      </c>
      <c r="AF113" s="48" t="s">
        <v>330</v>
      </c>
      <c r="AG113" s="48" t="s">
        <v>330</v>
      </c>
      <c r="AH113" s="48" t="s">
        <v>330</v>
      </c>
      <c r="AI113" s="48" t="s">
        <v>330</v>
      </c>
      <c r="AJ113" s="48" t="s">
        <v>330</v>
      </c>
      <c r="AK113" s="48" t="s">
        <v>330</v>
      </c>
      <c r="AL113" s="48" t="s">
        <v>330</v>
      </c>
      <c r="AM113" s="57" t="s">
        <v>330</v>
      </c>
      <c r="AN113" s="58" t="s">
        <v>330</v>
      </c>
      <c r="AO113" s="58" t="s">
        <v>330</v>
      </c>
      <c r="AP113" s="49" t="s">
        <v>330</v>
      </c>
    </row>
    <row r="114" spans="2:42" x14ac:dyDescent="0.25">
      <c r="B114" s="42">
        <v>39326</v>
      </c>
      <c r="C114" s="57">
        <v>2.2000000000000002</v>
      </c>
      <c r="D114" s="58">
        <v>2.2000000000000002</v>
      </c>
      <c r="E114" s="58">
        <v>1.9</v>
      </c>
      <c r="F114" s="58">
        <v>1.9</v>
      </c>
      <c r="G114" s="58">
        <v>1.9</v>
      </c>
      <c r="H114" s="58">
        <v>1.9</v>
      </c>
      <c r="I114" s="59">
        <v>2</v>
      </c>
      <c r="J114" s="47">
        <v>1.974478226889673</v>
      </c>
      <c r="K114" s="48" t="s">
        <v>330</v>
      </c>
      <c r="L114" s="48" t="s">
        <v>330</v>
      </c>
      <c r="M114" s="48" t="s">
        <v>330</v>
      </c>
      <c r="N114" s="48">
        <v>1.9795824767011072</v>
      </c>
      <c r="O114" s="48" t="s">
        <v>330</v>
      </c>
      <c r="P114" s="48" t="s">
        <v>330</v>
      </c>
      <c r="Q114" s="48" t="s">
        <v>330</v>
      </c>
      <c r="R114" s="48" t="s">
        <v>330</v>
      </c>
      <c r="S114" s="48" t="s">
        <v>330</v>
      </c>
      <c r="T114" s="48" t="s">
        <v>330</v>
      </c>
      <c r="U114" s="48" t="s">
        <v>330</v>
      </c>
      <c r="V114" s="48" t="s">
        <v>330</v>
      </c>
      <c r="W114" s="48" t="s">
        <v>330</v>
      </c>
      <c r="X114" s="48" t="s">
        <v>330</v>
      </c>
      <c r="Y114" s="48" t="s">
        <v>330</v>
      </c>
      <c r="Z114" s="48" t="s">
        <v>330</v>
      </c>
      <c r="AA114" s="48" t="s">
        <v>330</v>
      </c>
      <c r="AB114" s="48" t="s">
        <v>330</v>
      </c>
      <c r="AC114" s="48" t="s">
        <v>330</v>
      </c>
      <c r="AD114" s="48" t="s">
        <v>330</v>
      </c>
      <c r="AE114" s="48" t="s">
        <v>330</v>
      </c>
      <c r="AF114" s="48" t="s">
        <v>330</v>
      </c>
      <c r="AG114" s="48" t="s">
        <v>330</v>
      </c>
      <c r="AH114" s="48" t="s">
        <v>330</v>
      </c>
      <c r="AI114" s="48" t="s">
        <v>330</v>
      </c>
      <c r="AJ114" s="48" t="s">
        <v>330</v>
      </c>
      <c r="AK114" s="48" t="s">
        <v>330</v>
      </c>
      <c r="AL114" s="48" t="s">
        <v>330</v>
      </c>
      <c r="AM114" s="57" t="s">
        <v>330</v>
      </c>
      <c r="AN114" s="58" t="s">
        <v>330</v>
      </c>
      <c r="AO114" s="58" t="s">
        <v>330</v>
      </c>
      <c r="AP114" s="49" t="s">
        <v>330</v>
      </c>
    </row>
    <row r="115" spans="2:42" x14ac:dyDescent="0.25">
      <c r="B115" s="42">
        <v>39356</v>
      </c>
      <c r="C115" s="57" t="s">
        <v>330</v>
      </c>
      <c r="D115" s="58" t="s">
        <v>330</v>
      </c>
      <c r="E115" s="58" t="s">
        <v>330</v>
      </c>
      <c r="F115" s="58" t="s">
        <v>330</v>
      </c>
      <c r="G115" s="58" t="s">
        <v>330</v>
      </c>
      <c r="H115" s="58" t="s">
        <v>330</v>
      </c>
      <c r="I115" s="59" t="s">
        <v>330</v>
      </c>
      <c r="J115" s="47">
        <v>1.9862554054813699</v>
      </c>
      <c r="K115" s="48" t="s">
        <v>330</v>
      </c>
      <c r="L115" s="48" t="s">
        <v>330</v>
      </c>
      <c r="M115" s="48">
        <v>2.0066433275350222</v>
      </c>
      <c r="N115" s="48" t="s">
        <v>330</v>
      </c>
      <c r="O115" s="48" t="s">
        <v>330</v>
      </c>
      <c r="P115" s="48" t="s">
        <v>330</v>
      </c>
      <c r="Q115" s="48" t="s">
        <v>330</v>
      </c>
      <c r="R115" s="48" t="s">
        <v>330</v>
      </c>
      <c r="S115" s="48" t="s">
        <v>330</v>
      </c>
      <c r="T115" s="48" t="s">
        <v>330</v>
      </c>
      <c r="U115" s="48" t="s">
        <v>330</v>
      </c>
      <c r="V115" s="48" t="s">
        <v>330</v>
      </c>
      <c r="W115" s="48">
        <v>2.0278220560588212</v>
      </c>
      <c r="X115" s="48" t="s">
        <v>330</v>
      </c>
      <c r="Y115" s="48" t="s">
        <v>330</v>
      </c>
      <c r="Z115" s="48" t="s">
        <v>330</v>
      </c>
      <c r="AA115" s="48">
        <v>1.9322098214285719</v>
      </c>
      <c r="AB115" s="48" t="s">
        <v>330</v>
      </c>
      <c r="AC115" s="48" t="s">
        <v>330</v>
      </c>
      <c r="AD115" s="48" t="s">
        <v>330</v>
      </c>
      <c r="AE115" s="48">
        <v>1.941544642857143</v>
      </c>
      <c r="AF115" s="48" t="s">
        <v>330</v>
      </c>
      <c r="AG115" s="48" t="s">
        <v>330</v>
      </c>
      <c r="AH115" s="48" t="s">
        <v>330</v>
      </c>
      <c r="AI115" s="48">
        <v>1.9236666666666671</v>
      </c>
      <c r="AJ115" s="48" t="s">
        <v>330</v>
      </c>
      <c r="AK115" s="48" t="s">
        <v>330</v>
      </c>
      <c r="AL115" s="48" t="s">
        <v>330</v>
      </c>
      <c r="AM115" s="57" t="s">
        <v>330</v>
      </c>
      <c r="AN115" s="48">
        <v>1.9328237505092549</v>
      </c>
      <c r="AO115" s="58" t="s">
        <v>330</v>
      </c>
      <c r="AP115" s="49" t="s">
        <v>330</v>
      </c>
    </row>
    <row r="116" spans="2:42" x14ac:dyDescent="0.25">
      <c r="B116" s="42">
        <v>39387</v>
      </c>
      <c r="C116" s="57" t="s">
        <v>330</v>
      </c>
      <c r="D116" s="58" t="s">
        <v>330</v>
      </c>
      <c r="E116" s="58" t="s">
        <v>330</v>
      </c>
      <c r="F116" s="58" t="s">
        <v>330</v>
      </c>
      <c r="G116" s="58" t="s">
        <v>330</v>
      </c>
      <c r="H116" s="58" t="s">
        <v>330</v>
      </c>
      <c r="I116" s="59" t="s">
        <v>330</v>
      </c>
      <c r="J116" s="47">
        <v>2.03832047490714</v>
      </c>
      <c r="K116" s="48" t="s">
        <v>330</v>
      </c>
      <c r="L116" s="48">
        <v>2.1481187454035489</v>
      </c>
      <c r="M116" s="48" t="s">
        <v>330</v>
      </c>
      <c r="N116" s="48" t="s">
        <v>330</v>
      </c>
      <c r="O116" s="48" t="s">
        <v>330</v>
      </c>
      <c r="P116" s="48" t="s">
        <v>330</v>
      </c>
      <c r="Q116" s="48" t="s">
        <v>330</v>
      </c>
      <c r="R116" s="48" t="s">
        <v>330</v>
      </c>
      <c r="S116" s="48" t="s">
        <v>330</v>
      </c>
      <c r="T116" s="48" t="s">
        <v>330</v>
      </c>
      <c r="U116" s="48" t="s">
        <v>330</v>
      </c>
      <c r="V116" s="48" t="s">
        <v>330</v>
      </c>
      <c r="W116" s="48" t="s">
        <v>330</v>
      </c>
      <c r="X116" s="48" t="s">
        <v>330</v>
      </c>
      <c r="Y116" s="48" t="s">
        <v>330</v>
      </c>
      <c r="Z116" s="48" t="s">
        <v>330</v>
      </c>
      <c r="AA116" s="48" t="s">
        <v>330</v>
      </c>
      <c r="AB116" s="48" t="s">
        <v>330</v>
      </c>
      <c r="AC116" s="48" t="s">
        <v>330</v>
      </c>
      <c r="AD116" s="48" t="s">
        <v>330</v>
      </c>
      <c r="AE116" s="48" t="s">
        <v>330</v>
      </c>
      <c r="AF116" s="48" t="s">
        <v>330</v>
      </c>
      <c r="AG116" s="48" t="s">
        <v>330</v>
      </c>
      <c r="AH116" s="48" t="s">
        <v>330</v>
      </c>
      <c r="AI116" s="48" t="s">
        <v>330</v>
      </c>
      <c r="AJ116" s="48" t="s">
        <v>330</v>
      </c>
      <c r="AK116" s="48" t="s">
        <v>330</v>
      </c>
      <c r="AL116" s="48" t="s">
        <v>330</v>
      </c>
      <c r="AM116" s="57" t="s">
        <v>330</v>
      </c>
      <c r="AN116" s="58" t="s">
        <v>330</v>
      </c>
      <c r="AO116" s="58" t="s">
        <v>330</v>
      </c>
      <c r="AP116" s="49" t="s">
        <v>330</v>
      </c>
    </row>
    <row r="117" spans="2:42" x14ac:dyDescent="0.25">
      <c r="B117" s="42">
        <v>39417</v>
      </c>
      <c r="C117" s="57">
        <v>2.8</v>
      </c>
      <c r="D117" s="58">
        <v>2.4</v>
      </c>
      <c r="E117" s="58">
        <v>2.4</v>
      </c>
      <c r="F117" s="58">
        <v>1.8</v>
      </c>
      <c r="G117" s="58">
        <v>1.8</v>
      </c>
      <c r="H117" s="58">
        <v>1.8</v>
      </c>
      <c r="I117" s="59"/>
      <c r="J117" s="47">
        <v>2.097391425449648</v>
      </c>
      <c r="K117" s="48">
        <v>2.2688046726517199</v>
      </c>
      <c r="L117" s="48" t="s">
        <v>330</v>
      </c>
      <c r="M117" s="48" t="s">
        <v>330</v>
      </c>
      <c r="N117" s="48" t="s">
        <v>330</v>
      </c>
      <c r="O117" s="48" t="s">
        <v>330</v>
      </c>
      <c r="P117" s="48" t="s">
        <v>330</v>
      </c>
      <c r="Q117" s="48" t="s">
        <v>330</v>
      </c>
      <c r="R117" s="48" t="s">
        <v>330</v>
      </c>
      <c r="S117" s="48" t="s">
        <v>330</v>
      </c>
      <c r="T117" s="48" t="s">
        <v>330</v>
      </c>
      <c r="U117" s="48" t="s">
        <v>330</v>
      </c>
      <c r="V117" s="48" t="s">
        <v>330</v>
      </c>
      <c r="W117" s="48" t="s">
        <v>330</v>
      </c>
      <c r="X117" s="48" t="s">
        <v>330</v>
      </c>
      <c r="Y117" s="48" t="s">
        <v>330</v>
      </c>
      <c r="Z117" s="48" t="s">
        <v>330</v>
      </c>
      <c r="AA117" s="48" t="s">
        <v>330</v>
      </c>
      <c r="AB117" s="48" t="s">
        <v>330</v>
      </c>
      <c r="AC117" s="48" t="s">
        <v>330</v>
      </c>
      <c r="AD117" s="48" t="s">
        <v>330</v>
      </c>
      <c r="AE117" s="48" t="s">
        <v>330</v>
      </c>
      <c r="AF117" s="48" t="s">
        <v>330</v>
      </c>
      <c r="AG117" s="48" t="s">
        <v>330</v>
      </c>
      <c r="AH117" s="48" t="s">
        <v>330</v>
      </c>
      <c r="AI117" s="48" t="s">
        <v>330</v>
      </c>
      <c r="AJ117" s="48" t="s">
        <v>330</v>
      </c>
      <c r="AK117" s="48" t="s">
        <v>330</v>
      </c>
      <c r="AL117" s="48" t="s">
        <v>330</v>
      </c>
      <c r="AM117" s="57" t="s">
        <v>330</v>
      </c>
      <c r="AN117" s="58" t="s">
        <v>330</v>
      </c>
      <c r="AO117" s="58" t="s">
        <v>330</v>
      </c>
      <c r="AP117" s="49" t="s">
        <v>330</v>
      </c>
    </row>
    <row r="118" spans="2:42" x14ac:dyDescent="0.25">
      <c r="B118" s="42">
        <v>39448</v>
      </c>
      <c r="C118" s="57" t="s">
        <v>330</v>
      </c>
      <c r="D118" s="58" t="s">
        <v>330</v>
      </c>
      <c r="E118" s="58" t="s">
        <v>330</v>
      </c>
      <c r="F118" s="58" t="s">
        <v>330</v>
      </c>
      <c r="G118" s="58" t="s">
        <v>330</v>
      </c>
      <c r="H118" s="58" t="s">
        <v>330</v>
      </c>
      <c r="I118" s="59" t="s">
        <v>330</v>
      </c>
      <c r="J118" s="47">
        <v>2.4151154851597201</v>
      </c>
      <c r="K118" s="48" t="s">
        <v>330</v>
      </c>
      <c r="L118" s="48" t="s">
        <v>330</v>
      </c>
      <c r="M118" s="48" t="s">
        <v>330</v>
      </c>
      <c r="N118" s="48" t="s">
        <v>330</v>
      </c>
      <c r="O118" s="48" t="s">
        <v>330</v>
      </c>
      <c r="P118" s="48" t="s">
        <v>330</v>
      </c>
      <c r="Q118" s="48" t="s">
        <v>330</v>
      </c>
      <c r="R118" s="48" t="s">
        <v>330</v>
      </c>
      <c r="S118" s="48" t="s">
        <v>330</v>
      </c>
      <c r="T118" s="48" t="s">
        <v>330</v>
      </c>
      <c r="U118" s="48" t="s">
        <v>330</v>
      </c>
      <c r="V118" s="48">
        <v>1.9442530439843908</v>
      </c>
      <c r="W118" s="48" t="s">
        <v>330</v>
      </c>
      <c r="X118" s="48" t="s">
        <v>330</v>
      </c>
      <c r="Y118" s="48" t="s">
        <v>330</v>
      </c>
      <c r="Z118" s="48" t="s">
        <v>330</v>
      </c>
      <c r="AA118" s="48" t="s">
        <v>330</v>
      </c>
      <c r="AB118" s="48" t="s">
        <v>330</v>
      </c>
      <c r="AC118" s="48" t="s">
        <v>330</v>
      </c>
      <c r="AD118" s="48" t="s">
        <v>330</v>
      </c>
      <c r="AE118" s="48" t="s">
        <v>330</v>
      </c>
      <c r="AF118" s="48" t="s">
        <v>330</v>
      </c>
      <c r="AG118" s="48" t="s">
        <v>330</v>
      </c>
      <c r="AH118" s="48" t="s">
        <v>330</v>
      </c>
      <c r="AI118" s="48" t="s">
        <v>330</v>
      </c>
      <c r="AJ118" s="48" t="s">
        <v>330</v>
      </c>
      <c r="AK118" s="48" t="s">
        <v>330</v>
      </c>
      <c r="AL118" s="48" t="s">
        <v>330</v>
      </c>
      <c r="AM118" s="57" t="s">
        <v>330</v>
      </c>
      <c r="AN118" s="58" t="s">
        <v>330</v>
      </c>
      <c r="AO118" s="58" t="s">
        <v>330</v>
      </c>
      <c r="AP118" s="49" t="s">
        <v>330</v>
      </c>
    </row>
    <row r="119" spans="2:42" x14ac:dyDescent="0.25">
      <c r="B119" s="42">
        <v>39479</v>
      </c>
      <c r="C119" s="57" t="s">
        <v>330</v>
      </c>
      <c r="D119" s="58" t="s">
        <v>330</v>
      </c>
      <c r="E119" s="58" t="s">
        <v>330</v>
      </c>
      <c r="F119" s="58" t="s">
        <v>330</v>
      </c>
      <c r="G119" s="58" t="s">
        <v>330</v>
      </c>
      <c r="H119" s="58" t="s">
        <v>330</v>
      </c>
      <c r="I119" s="59" t="s">
        <v>330</v>
      </c>
      <c r="J119" s="47">
        <v>2.4921548951960979</v>
      </c>
      <c r="K119" s="48" t="s">
        <v>330</v>
      </c>
      <c r="L119" s="48" t="s">
        <v>330</v>
      </c>
      <c r="M119" s="48" t="s">
        <v>330</v>
      </c>
      <c r="N119" s="48" t="s">
        <v>330</v>
      </c>
      <c r="O119" s="48" t="s">
        <v>330</v>
      </c>
      <c r="P119" s="48" t="s">
        <v>330</v>
      </c>
      <c r="Q119" s="48" t="s">
        <v>330</v>
      </c>
      <c r="R119" s="48" t="s">
        <v>330</v>
      </c>
      <c r="S119" s="48" t="s">
        <v>330</v>
      </c>
      <c r="T119" s="48" t="s">
        <v>330</v>
      </c>
      <c r="U119" s="48">
        <v>1.9594973679915573</v>
      </c>
      <c r="V119" s="48" t="s">
        <v>330</v>
      </c>
      <c r="W119" s="48" t="s">
        <v>330</v>
      </c>
      <c r="X119" s="48" t="s">
        <v>330</v>
      </c>
      <c r="Y119" s="48" t="s">
        <v>330</v>
      </c>
      <c r="Z119" s="48" t="s">
        <v>330</v>
      </c>
      <c r="AA119" s="48" t="s">
        <v>330</v>
      </c>
      <c r="AB119" s="48" t="s">
        <v>330</v>
      </c>
      <c r="AC119" s="48" t="s">
        <v>330</v>
      </c>
      <c r="AD119" s="48" t="s">
        <v>330</v>
      </c>
      <c r="AE119" s="48" t="s">
        <v>330</v>
      </c>
      <c r="AF119" s="48" t="s">
        <v>330</v>
      </c>
      <c r="AG119" s="48" t="s">
        <v>330</v>
      </c>
      <c r="AH119" s="48" t="s">
        <v>330</v>
      </c>
      <c r="AI119" s="48" t="s">
        <v>330</v>
      </c>
      <c r="AJ119" s="48" t="s">
        <v>330</v>
      </c>
      <c r="AK119" s="48" t="s">
        <v>330</v>
      </c>
      <c r="AL119" s="48" t="s">
        <v>330</v>
      </c>
      <c r="AM119" s="57" t="s">
        <v>330</v>
      </c>
      <c r="AN119" s="58" t="s">
        <v>330</v>
      </c>
      <c r="AO119" s="58" t="s">
        <v>330</v>
      </c>
      <c r="AP119" s="49" t="s">
        <v>330</v>
      </c>
    </row>
    <row r="120" spans="2:42" x14ac:dyDescent="0.25">
      <c r="B120" s="42">
        <v>39508</v>
      </c>
      <c r="C120" s="57">
        <v>2.8</v>
      </c>
      <c r="D120" s="58">
        <v>2.8</v>
      </c>
      <c r="E120" s="58">
        <v>2.1</v>
      </c>
      <c r="F120" s="58">
        <v>1.9</v>
      </c>
      <c r="G120" s="58">
        <v>1.9</v>
      </c>
      <c r="H120" s="58">
        <v>2</v>
      </c>
      <c r="I120" s="59">
        <v>2.1</v>
      </c>
      <c r="J120" s="47">
        <v>2.7112107520372639</v>
      </c>
      <c r="K120" s="48" t="s">
        <v>330</v>
      </c>
      <c r="L120" s="48" t="s">
        <v>330</v>
      </c>
      <c r="M120" s="48" t="s">
        <v>330</v>
      </c>
      <c r="N120" s="48" t="s">
        <v>330</v>
      </c>
      <c r="O120" s="48" t="s">
        <v>330</v>
      </c>
      <c r="P120" s="48" t="s">
        <v>330</v>
      </c>
      <c r="Q120" s="48" t="s">
        <v>330</v>
      </c>
      <c r="R120" s="48" t="s">
        <v>330</v>
      </c>
      <c r="S120" s="48" t="s">
        <v>330</v>
      </c>
      <c r="T120" s="48">
        <v>1.9861635236734969</v>
      </c>
      <c r="U120" s="48" t="s">
        <v>330</v>
      </c>
      <c r="V120" s="48" t="s">
        <v>330</v>
      </c>
      <c r="W120" s="48" t="s">
        <v>330</v>
      </c>
      <c r="X120" s="48" t="s">
        <v>330</v>
      </c>
      <c r="Y120" s="48" t="s">
        <v>330</v>
      </c>
      <c r="Z120" s="48" t="s">
        <v>330</v>
      </c>
      <c r="AA120" s="48" t="s">
        <v>330</v>
      </c>
      <c r="AB120" s="48" t="s">
        <v>330</v>
      </c>
      <c r="AC120" s="48" t="s">
        <v>330</v>
      </c>
      <c r="AD120" s="48" t="s">
        <v>330</v>
      </c>
      <c r="AE120" s="48" t="s">
        <v>330</v>
      </c>
      <c r="AF120" s="48" t="s">
        <v>330</v>
      </c>
      <c r="AG120" s="48" t="s">
        <v>330</v>
      </c>
      <c r="AH120" s="48" t="s">
        <v>330</v>
      </c>
      <c r="AI120" s="48" t="s">
        <v>330</v>
      </c>
      <c r="AJ120" s="48" t="s">
        <v>330</v>
      </c>
      <c r="AK120" s="48" t="s">
        <v>330</v>
      </c>
      <c r="AL120" s="48" t="s">
        <v>330</v>
      </c>
      <c r="AM120" s="57" t="s">
        <v>330</v>
      </c>
      <c r="AN120" s="58" t="s">
        <v>330</v>
      </c>
      <c r="AO120" s="58" t="s">
        <v>330</v>
      </c>
      <c r="AP120" s="49" t="s">
        <v>330</v>
      </c>
    </row>
    <row r="121" spans="2:42" x14ac:dyDescent="0.25">
      <c r="B121" s="42">
        <v>39539</v>
      </c>
      <c r="C121" s="57" t="s">
        <v>330</v>
      </c>
      <c r="D121" s="58" t="s">
        <v>330</v>
      </c>
      <c r="E121" s="58" t="s">
        <v>330</v>
      </c>
      <c r="F121" s="58" t="s">
        <v>330</v>
      </c>
      <c r="G121" s="58" t="s">
        <v>330</v>
      </c>
      <c r="H121" s="58" t="s">
        <v>330</v>
      </c>
      <c r="I121" s="59" t="s">
        <v>330</v>
      </c>
      <c r="J121" s="47">
        <v>2.946975512407195</v>
      </c>
      <c r="K121" s="48" t="s">
        <v>330</v>
      </c>
      <c r="L121" s="48" t="s">
        <v>330</v>
      </c>
      <c r="M121" s="48" t="s">
        <v>330</v>
      </c>
      <c r="N121" s="48" t="s">
        <v>330</v>
      </c>
      <c r="O121" s="48" t="s">
        <v>330</v>
      </c>
      <c r="P121" s="48" t="s">
        <v>330</v>
      </c>
      <c r="Q121" s="48" t="s">
        <v>330</v>
      </c>
      <c r="R121" s="48" t="s">
        <v>330</v>
      </c>
      <c r="S121" s="48">
        <v>2.055185002900072</v>
      </c>
      <c r="T121" s="48" t="s">
        <v>330</v>
      </c>
      <c r="U121" s="48" t="s">
        <v>330</v>
      </c>
      <c r="V121" s="48" t="s">
        <v>330</v>
      </c>
      <c r="W121" s="48" t="s">
        <v>330</v>
      </c>
      <c r="X121" s="48" t="s">
        <v>330</v>
      </c>
      <c r="Y121" s="48">
        <v>2.0153846153846162</v>
      </c>
      <c r="Z121" s="48" t="s">
        <v>330</v>
      </c>
      <c r="AA121" s="48" t="s">
        <v>330</v>
      </c>
      <c r="AB121" s="48" t="s">
        <v>330</v>
      </c>
      <c r="AC121" s="48">
        <v>2</v>
      </c>
      <c r="AD121" s="48" t="s">
        <v>330</v>
      </c>
      <c r="AE121" s="48" t="s">
        <v>330</v>
      </c>
      <c r="AF121" s="48" t="s">
        <v>330</v>
      </c>
      <c r="AG121" s="48">
        <v>2.041666666666667</v>
      </c>
      <c r="AH121" s="48" t="s">
        <v>330</v>
      </c>
      <c r="AI121" s="48" t="s">
        <v>330</v>
      </c>
      <c r="AJ121" s="48" t="s">
        <v>330</v>
      </c>
      <c r="AK121" s="48">
        <v>2.0166666666666671</v>
      </c>
      <c r="AL121" s="48" t="s">
        <v>330</v>
      </c>
      <c r="AM121" s="57" t="s">
        <v>330</v>
      </c>
      <c r="AN121" s="58" t="s">
        <v>330</v>
      </c>
      <c r="AO121" s="58" t="s">
        <v>330</v>
      </c>
      <c r="AP121" s="49">
        <v>1.9854166666666671</v>
      </c>
    </row>
    <row r="122" spans="2:42" x14ac:dyDescent="0.25">
      <c r="B122" s="42">
        <v>39569</v>
      </c>
      <c r="C122" s="57" t="s">
        <v>330</v>
      </c>
      <c r="D122" s="58" t="s">
        <v>330</v>
      </c>
      <c r="E122" s="58" t="s">
        <v>330</v>
      </c>
      <c r="F122" s="58" t="s">
        <v>330</v>
      </c>
      <c r="G122" s="58" t="s">
        <v>330</v>
      </c>
      <c r="H122" s="58" t="s">
        <v>330</v>
      </c>
      <c r="I122" s="59" t="s">
        <v>330</v>
      </c>
      <c r="J122" s="47">
        <v>3.0829020682524892</v>
      </c>
      <c r="K122" s="48" t="s">
        <v>330</v>
      </c>
      <c r="L122" s="48" t="s">
        <v>330</v>
      </c>
      <c r="M122" s="48" t="s">
        <v>330</v>
      </c>
      <c r="N122" s="48" t="s">
        <v>330</v>
      </c>
      <c r="O122" s="48" t="s">
        <v>330</v>
      </c>
      <c r="P122" s="48" t="s">
        <v>330</v>
      </c>
      <c r="Q122" s="48" t="s">
        <v>330</v>
      </c>
      <c r="R122" s="48">
        <v>2.1267205939306573</v>
      </c>
      <c r="S122" s="48" t="s">
        <v>330</v>
      </c>
      <c r="T122" s="48" t="s">
        <v>330</v>
      </c>
      <c r="U122" s="48" t="s">
        <v>330</v>
      </c>
      <c r="V122" s="48" t="s">
        <v>330</v>
      </c>
      <c r="W122" s="48" t="s">
        <v>330</v>
      </c>
      <c r="X122" s="48" t="s">
        <v>330</v>
      </c>
      <c r="Y122" s="48" t="s">
        <v>330</v>
      </c>
      <c r="Z122" s="48" t="s">
        <v>330</v>
      </c>
      <c r="AA122" s="48" t="s">
        <v>330</v>
      </c>
      <c r="AB122" s="48" t="s">
        <v>330</v>
      </c>
      <c r="AC122" s="48" t="s">
        <v>330</v>
      </c>
      <c r="AD122" s="48" t="s">
        <v>330</v>
      </c>
      <c r="AE122" s="48" t="s">
        <v>330</v>
      </c>
      <c r="AF122" s="48" t="s">
        <v>330</v>
      </c>
      <c r="AG122" s="48" t="s">
        <v>330</v>
      </c>
      <c r="AH122" s="48" t="s">
        <v>330</v>
      </c>
      <c r="AI122" s="48" t="s">
        <v>330</v>
      </c>
      <c r="AJ122" s="48" t="s">
        <v>330</v>
      </c>
      <c r="AK122" s="48" t="s">
        <v>330</v>
      </c>
      <c r="AL122" s="48" t="s">
        <v>330</v>
      </c>
      <c r="AM122" s="57" t="s">
        <v>330</v>
      </c>
      <c r="AN122" s="58" t="s">
        <v>330</v>
      </c>
      <c r="AO122" s="58" t="s">
        <v>330</v>
      </c>
      <c r="AP122" s="49" t="s">
        <v>330</v>
      </c>
    </row>
    <row r="123" spans="2:42" x14ac:dyDescent="0.25">
      <c r="B123" s="42">
        <v>39600</v>
      </c>
      <c r="C123" s="57">
        <v>3.7</v>
      </c>
      <c r="D123" s="58">
        <v>3.1</v>
      </c>
      <c r="E123" s="58">
        <v>2.6</v>
      </c>
      <c r="F123" s="58">
        <v>2.2000000000000002</v>
      </c>
      <c r="G123" s="58">
        <v>2.1</v>
      </c>
      <c r="H123" s="58">
        <v>2.1</v>
      </c>
      <c r="I123" s="59"/>
      <c r="J123" s="47">
        <v>3.3232983272366492</v>
      </c>
      <c r="K123" s="48" t="s">
        <v>330</v>
      </c>
      <c r="L123" s="48" t="s">
        <v>330</v>
      </c>
      <c r="M123" s="48" t="s">
        <v>330</v>
      </c>
      <c r="N123" s="48" t="s">
        <v>330</v>
      </c>
      <c r="O123" s="48" t="s">
        <v>330</v>
      </c>
      <c r="P123" s="48" t="s">
        <v>330</v>
      </c>
      <c r="Q123" s="48">
        <v>2.2786464854924691</v>
      </c>
      <c r="R123" s="48" t="s">
        <v>330</v>
      </c>
      <c r="S123" s="48" t="s">
        <v>330</v>
      </c>
      <c r="T123" s="48" t="s">
        <v>330</v>
      </c>
      <c r="U123" s="48" t="s">
        <v>330</v>
      </c>
      <c r="V123" s="48" t="s">
        <v>330</v>
      </c>
      <c r="W123" s="48" t="s">
        <v>330</v>
      </c>
      <c r="X123" s="48" t="s">
        <v>330</v>
      </c>
      <c r="Y123" s="48" t="s">
        <v>330</v>
      </c>
      <c r="Z123" s="48" t="s">
        <v>330</v>
      </c>
      <c r="AA123" s="48" t="s">
        <v>330</v>
      </c>
      <c r="AB123" s="48" t="s">
        <v>330</v>
      </c>
      <c r="AC123" s="48" t="s">
        <v>330</v>
      </c>
      <c r="AD123" s="48" t="s">
        <v>330</v>
      </c>
      <c r="AE123" s="48" t="s">
        <v>330</v>
      </c>
      <c r="AF123" s="48" t="s">
        <v>330</v>
      </c>
      <c r="AG123" s="48" t="s">
        <v>330</v>
      </c>
      <c r="AH123" s="48" t="s">
        <v>330</v>
      </c>
      <c r="AI123" s="48" t="s">
        <v>330</v>
      </c>
      <c r="AJ123" s="48" t="s">
        <v>330</v>
      </c>
      <c r="AK123" s="48" t="s">
        <v>330</v>
      </c>
      <c r="AL123" s="48" t="s">
        <v>330</v>
      </c>
      <c r="AM123" s="57" t="s">
        <v>330</v>
      </c>
      <c r="AN123" s="58" t="s">
        <v>330</v>
      </c>
      <c r="AO123" s="58" t="s">
        <v>330</v>
      </c>
      <c r="AP123" s="49" t="s">
        <v>330</v>
      </c>
    </row>
    <row r="124" spans="2:42" x14ac:dyDescent="0.25">
      <c r="B124" s="42">
        <v>39630</v>
      </c>
      <c r="C124" s="57" t="s">
        <v>330</v>
      </c>
      <c r="D124" s="58" t="s">
        <v>330</v>
      </c>
      <c r="E124" s="58" t="s">
        <v>330</v>
      </c>
      <c r="F124" s="58" t="s">
        <v>330</v>
      </c>
      <c r="G124" s="58" t="s">
        <v>330</v>
      </c>
      <c r="H124" s="58" t="s">
        <v>330</v>
      </c>
      <c r="I124" s="59" t="s">
        <v>330</v>
      </c>
      <c r="J124" s="47">
        <v>3.5725190269905864</v>
      </c>
      <c r="K124" s="48" t="s">
        <v>330</v>
      </c>
      <c r="L124" s="48" t="s">
        <v>330</v>
      </c>
      <c r="M124" s="48" t="s">
        <v>330</v>
      </c>
      <c r="N124" s="48" t="s">
        <v>330</v>
      </c>
      <c r="O124" s="48" t="s">
        <v>330</v>
      </c>
      <c r="P124" s="48">
        <v>2.4469254305445931</v>
      </c>
      <c r="Q124" s="48" t="s">
        <v>330</v>
      </c>
      <c r="R124" s="48" t="s">
        <v>330</v>
      </c>
      <c r="S124" s="48" t="s">
        <v>330</v>
      </c>
      <c r="T124" s="48" t="s">
        <v>330</v>
      </c>
      <c r="U124" s="48" t="s">
        <v>330</v>
      </c>
      <c r="V124" s="48" t="s">
        <v>330</v>
      </c>
      <c r="W124" s="48" t="s">
        <v>330</v>
      </c>
      <c r="X124" s="48" t="s">
        <v>330</v>
      </c>
      <c r="Y124" s="48" t="s">
        <v>330</v>
      </c>
      <c r="Z124" s="48" t="s">
        <v>330</v>
      </c>
      <c r="AA124" s="48" t="s">
        <v>330</v>
      </c>
      <c r="AB124" s="48" t="s">
        <v>330</v>
      </c>
      <c r="AC124" s="48" t="s">
        <v>330</v>
      </c>
      <c r="AD124" s="48" t="s">
        <v>330</v>
      </c>
      <c r="AE124" s="48" t="s">
        <v>330</v>
      </c>
      <c r="AF124" s="48" t="s">
        <v>330</v>
      </c>
      <c r="AG124" s="48" t="s">
        <v>330</v>
      </c>
      <c r="AH124" s="48" t="s">
        <v>330</v>
      </c>
      <c r="AI124" s="48" t="s">
        <v>330</v>
      </c>
      <c r="AJ124" s="48" t="s">
        <v>330</v>
      </c>
      <c r="AK124" s="48" t="s">
        <v>330</v>
      </c>
      <c r="AL124" s="48" t="s">
        <v>330</v>
      </c>
      <c r="AM124" s="57" t="s">
        <v>330</v>
      </c>
      <c r="AN124" s="58" t="s">
        <v>330</v>
      </c>
      <c r="AO124" s="58" t="s">
        <v>330</v>
      </c>
      <c r="AP124" s="49" t="s">
        <v>330</v>
      </c>
    </row>
    <row r="125" spans="2:42" x14ac:dyDescent="0.25">
      <c r="B125" s="42">
        <v>39661</v>
      </c>
      <c r="C125" s="57" t="s">
        <v>330</v>
      </c>
      <c r="D125" s="58" t="s">
        <v>330</v>
      </c>
      <c r="E125" s="58" t="s">
        <v>330</v>
      </c>
      <c r="F125" s="58" t="s">
        <v>330</v>
      </c>
      <c r="G125" s="58" t="s">
        <v>330</v>
      </c>
      <c r="H125" s="58" t="s">
        <v>330</v>
      </c>
      <c r="I125" s="59" t="s">
        <v>330</v>
      </c>
      <c r="J125" s="47">
        <v>3.6101697555079491</v>
      </c>
      <c r="K125" s="48" t="s">
        <v>330</v>
      </c>
      <c r="L125" s="48" t="s">
        <v>330</v>
      </c>
      <c r="M125" s="48" t="s">
        <v>330</v>
      </c>
      <c r="N125" s="48" t="s">
        <v>330</v>
      </c>
      <c r="O125" s="48">
        <v>2.531614304963739</v>
      </c>
      <c r="P125" s="48" t="s">
        <v>330</v>
      </c>
      <c r="Q125" s="48" t="s">
        <v>330</v>
      </c>
      <c r="R125" s="48" t="s">
        <v>330</v>
      </c>
      <c r="S125" s="48" t="s">
        <v>330</v>
      </c>
      <c r="T125" s="48" t="s">
        <v>330</v>
      </c>
      <c r="U125" s="48" t="s">
        <v>330</v>
      </c>
      <c r="V125" s="48" t="s">
        <v>330</v>
      </c>
      <c r="W125" s="48" t="s">
        <v>330</v>
      </c>
      <c r="X125" s="48" t="s">
        <v>330</v>
      </c>
      <c r="Y125" s="48" t="s">
        <v>330</v>
      </c>
      <c r="Z125" s="48" t="s">
        <v>330</v>
      </c>
      <c r="AA125" s="48" t="s">
        <v>330</v>
      </c>
      <c r="AB125" s="48" t="s">
        <v>330</v>
      </c>
      <c r="AC125" s="48" t="s">
        <v>330</v>
      </c>
      <c r="AD125" s="48" t="s">
        <v>330</v>
      </c>
      <c r="AE125" s="48" t="s">
        <v>330</v>
      </c>
      <c r="AF125" s="48" t="s">
        <v>330</v>
      </c>
      <c r="AG125" s="48" t="s">
        <v>330</v>
      </c>
      <c r="AH125" s="48" t="s">
        <v>330</v>
      </c>
      <c r="AI125" s="48" t="s">
        <v>330</v>
      </c>
      <c r="AJ125" s="48" t="s">
        <v>330</v>
      </c>
      <c r="AK125" s="48" t="s">
        <v>330</v>
      </c>
      <c r="AL125" s="48" t="s">
        <v>330</v>
      </c>
      <c r="AM125" s="57" t="s">
        <v>330</v>
      </c>
      <c r="AN125" s="58" t="s">
        <v>330</v>
      </c>
      <c r="AO125" s="58" t="s">
        <v>330</v>
      </c>
      <c r="AP125" s="49" t="s">
        <v>330</v>
      </c>
    </row>
    <row r="126" spans="2:42" x14ac:dyDescent="0.25">
      <c r="B126" s="42">
        <v>39692</v>
      </c>
      <c r="C126" s="57">
        <v>3.3</v>
      </c>
      <c r="D126" s="58">
        <v>2.9</v>
      </c>
      <c r="E126" s="58">
        <v>2.2999999999999998</v>
      </c>
      <c r="F126" s="58">
        <v>2.1</v>
      </c>
      <c r="G126" s="58">
        <v>2.1</v>
      </c>
      <c r="H126" s="58">
        <v>2</v>
      </c>
      <c r="I126" s="59">
        <v>2</v>
      </c>
      <c r="J126" s="47">
        <v>3.5466868966535618</v>
      </c>
      <c r="K126" s="48" t="s">
        <v>330</v>
      </c>
      <c r="L126" s="48" t="s">
        <v>330</v>
      </c>
      <c r="M126" s="48" t="s">
        <v>330</v>
      </c>
      <c r="N126" s="48">
        <v>2.4133436539120159</v>
      </c>
      <c r="O126" s="48" t="s">
        <v>330</v>
      </c>
      <c r="P126" s="48" t="s">
        <v>330</v>
      </c>
      <c r="Q126" s="48" t="s">
        <v>330</v>
      </c>
      <c r="R126" s="48" t="s">
        <v>330</v>
      </c>
      <c r="S126" s="48" t="s">
        <v>330</v>
      </c>
      <c r="T126" s="48" t="s">
        <v>330</v>
      </c>
      <c r="U126" s="48" t="s">
        <v>330</v>
      </c>
      <c r="V126" s="48" t="s">
        <v>330</v>
      </c>
      <c r="W126" s="48" t="s">
        <v>330</v>
      </c>
      <c r="X126" s="48" t="s">
        <v>330</v>
      </c>
      <c r="Y126" s="48" t="s">
        <v>330</v>
      </c>
      <c r="Z126" s="48" t="s">
        <v>330</v>
      </c>
      <c r="AA126" s="48" t="s">
        <v>330</v>
      </c>
      <c r="AB126" s="48" t="s">
        <v>330</v>
      </c>
      <c r="AC126" s="48" t="s">
        <v>330</v>
      </c>
      <c r="AD126" s="48" t="s">
        <v>330</v>
      </c>
      <c r="AE126" s="48" t="s">
        <v>330</v>
      </c>
      <c r="AF126" s="48" t="s">
        <v>330</v>
      </c>
      <c r="AG126" s="48" t="s">
        <v>330</v>
      </c>
      <c r="AH126" s="48" t="s">
        <v>330</v>
      </c>
      <c r="AI126" s="48" t="s">
        <v>330</v>
      </c>
      <c r="AJ126" s="48" t="s">
        <v>330</v>
      </c>
      <c r="AK126" s="48" t="s">
        <v>330</v>
      </c>
      <c r="AL126" s="48" t="s">
        <v>330</v>
      </c>
      <c r="AM126" s="57" t="s">
        <v>330</v>
      </c>
      <c r="AN126" s="58" t="s">
        <v>330</v>
      </c>
      <c r="AO126" s="58" t="s">
        <v>330</v>
      </c>
      <c r="AP126" s="49" t="s">
        <v>330</v>
      </c>
    </row>
    <row r="127" spans="2:42" x14ac:dyDescent="0.25">
      <c r="B127" s="42">
        <v>39722</v>
      </c>
      <c r="C127" s="57" t="s">
        <v>330</v>
      </c>
      <c r="D127" s="58" t="s">
        <v>330</v>
      </c>
      <c r="E127" s="58" t="s">
        <v>330</v>
      </c>
      <c r="F127" s="58" t="s">
        <v>330</v>
      </c>
      <c r="G127" s="58" t="s">
        <v>330</v>
      </c>
      <c r="H127" s="58" t="s">
        <v>330</v>
      </c>
      <c r="I127" s="59" t="s">
        <v>330</v>
      </c>
      <c r="J127" s="47">
        <v>3.4470051253781429</v>
      </c>
      <c r="K127" s="48" t="s">
        <v>330</v>
      </c>
      <c r="L127" s="48" t="s">
        <v>330</v>
      </c>
      <c r="M127" s="48">
        <v>2.2456763176134631</v>
      </c>
      <c r="N127" s="48" t="s">
        <v>330</v>
      </c>
      <c r="O127" s="48" t="s">
        <v>330</v>
      </c>
      <c r="P127" s="48" t="s">
        <v>330</v>
      </c>
      <c r="Q127" s="48" t="s">
        <v>330</v>
      </c>
      <c r="R127" s="48" t="s">
        <v>330</v>
      </c>
      <c r="S127" s="48" t="s">
        <v>330</v>
      </c>
      <c r="T127" s="48" t="s">
        <v>330</v>
      </c>
      <c r="U127" s="48" t="s">
        <v>330</v>
      </c>
      <c r="V127" s="48" t="s">
        <v>330</v>
      </c>
      <c r="W127" s="48">
        <v>2.0083333333333329</v>
      </c>
      <c r="X127" s="48" t="s">
        <v>330</v>
      </c>
      <c r="Y127" s="48" t="s">
        <v>330</v>
      </c>
      <c r="Z127" s="48" t="s">
        <v>330</v>
      </c>
      <c r="AA127" s="48">
        <v>2.0125000000000002</v>
      </c>
      <c r="AB127" s="48" t="s">
        <v>330</v>
      </c>
      <c r="AC127" s="48" t="s">
        <v>330</v>
      </c>
      <c r="AD127" s="48" t="s">
        <v>330</v>
      </c>
      <c r="AE127" s="48">
        <v>2.0125000000000002</v>
      </c>
      <c r="AF127" s="48" t="s">
        <v>330</v>
      </c>
      <c r="AG127" s="48" t="s">
        <v>330</v>
      </c>
      <c r="AH127" s="48" t="s">
        <v>330</v>
      </c>
      <c r="AI127" s="48">
        <v>1.9875</v>
      </c>
      <c r="AJ127" s="48" t="s">
        <v>330</v>
      </c>
      <c r="AK127" s="48" t="s">
        <v>330</v>
      </c>
      <c r="AL127" s="48" t="s">
        <v>330</v>
      </c>
      <c r="AM127" s="57" t="s">
        <v>330</v>
      </c>
      <c r="AN127" s="48">
        <v>1.9928571428571431</v>
      </c>
      <c r="AO127" s="58" t="s">
        <v>330</v>
      </c>
      <c r="AP127" s="49" t="s">
        <v>330</v>
      </c>
    </row>
    <row r="128" spans="2:42" x14ac:dyDescent="0.25">
      <c r="B128" s="42">
        <v>39753</v>
      </c>
      <c r="C128" s="57" t="s">
        <v>330</v>
      </c>
      <c r="D128" s="58" t="s">
        <v>330</v>
      </c>
      <c r="E128" s="58" t="s">
        <v>330</v>
      </c>
      <c r="F128" s="58" t="s">
        <v>330</v>
      </c>
      <c r="G128" s="58" t="s">
        <v>330</v>
      </c>
      <c r="H128" s="58" t="s">
        <v>330</v>
      </c>
      <c r="I128" s="59" t="s">
        <v>330</v>
      </c>
      <c r="J128" s="47">
        <v>3.4019144409440454</v>
      </c>
      <c r="K128" s="48" t="s">
        <v>330</v>
      </c>
      <c r="L128" s="48">
        <v>1.8086739073179452</v>
      </c>
      <c r="M128" s="48" t="s">
        <v>330</v>
      </c>
      <c r="N128" s="48" t="s">
        <v>330</v>
      </c>
      <c r="O128" s="48" t="s">
        <v>330</v>
      </c>
      <c r="P128" s="48" t="s">
        <v>330</v>
      </c>
      <c r="Q128" s="48" t="s">
        <v>330</v>
      </c>
      <c r="R128" s="48" t="s">
        <v>330</v>
      </c>
      <c r="S128" s="48" t="s">
        <v>330</v>
      </c>
      <c r="T128" s="48" t="s">
        <v>330</v>
      </c>
      <c r="U128" s="48" t="s">
        <v>330</v>
      </c>
      <c r="V128" s="48" t="s">
        <v>330</v>
      </c>
      <c r="W128" s="48" t="s">
        <v>330</v>
      </c>
      <c r="X128" s="48" t="s">
        <v>330</v>
      </c>
      <c r="Y128" s="48" t="s">
        <v>330</v>
      </c>
      <c r="Z128" s="48" t="s">
        <v>330</v>
      </c>
      <c r="AA128" s="48" t="s">
        <v>330</v>
      </c>
      <c r="AB128" s="48" t="s">
        <v>330</v>
      </c>
      <c r="AC128" s="48" t="s">
        <v>330</v>
      </c>
      <c r="AD128" s="48" t="s">
        <v>330</v>
      </c>
      <c r="AE128" s="48" t="s">
        <v>330</v>
      </c>
      <c r="AF128" s="48" t="s">
        <v>330</v>
      </c>
      <c r="AG128" s="48" t="s">
        <v>330</v>
      </c>
      <c r="AH128" s="48" t="s">
        <v>330</v>
      </c>
      <c r="AI128" s="48" t="s">
        <v>330</v>
      </c>
      <c r="AJ128" s="48" t="s">
        <v>330</v>
      </c>
      <c r="AK128" s="48" t="s">
        <v>330</v>
      </c>
      <c r="AL128" s="48" t="s">
        <v>330</v>
      </c>
      <c r="AM128" s="57" t="s">
        <v>330</v>
      </c>
      <c r="AN128" s="58" t="s">
        <v>330</v>
      </c>
      <c r="AO128" s="58" t="s">
        <v>330</v>
      </c>
      <c r="AP128" s="49" t="s">
        <v>330</v>
      </c>
    </row>
    <row r="129" spans="2:42" x14ac:dyDescent="0.25">
      <c r="B129" s="42">
        <v>39783</v>
      </c>
      <c r="C129" s="57">
        <v>1.7</v>
      </c>
      <c r="D129" s="58">
        <v>1.1000000000000001</v>
      </c>
      <c r="E129" s="58">
        <v>0.8</v>
      </c>
      <c r="F129" s="58">
        <v>1.5</v>
      </c>
      <c r="G129" s="58">
        <v>1.8</v>
      </c>
      <c r="H129" s="58">
        <v>1.8</v>
      </c>
      <c r="I129" s="59"/>
      <c r="J129" s="47">
        <v>3.315377432259762</v>
      </c>
      <c r="K129" s="48">
        <v>1.358213240094083</v>
      </c>
      <c r="L129" s="48" t="s">
        <v>330</v>
      </c>
      <c r="M129" s="48" t="s">
        <v>330</v>
      </c>
      <c r="N129" s="48" t="s">
        <v>330</v>
      </c>
      <c r="O129" s="48" t="s">
        <v>330</v>
      </c>
      <c r="P129" s="48" t="s">
        <v>330</v>
      </c>
      <c r="Q129" s="48" t="s">
        <v>330</v>
      </c>
      <c r="R129" s="48" t="s">
        <v>330</v>
      </c>
      <c r="S129" s="48" t="s">
        <v>330</v>
      </c>
      <c r="T129" s="48" t="s">
        <v>330</v>
      </c>
      <c r="U129" s="48" t="s">
        <v>330</v>
      </c>
      <c r="V129" s="48" t="s">
        <v>330</v>
      </c>
      <c r="W129" s="48" t="s">
        <v>330</v>
      </c>
      <c r="X129" s="48" t="s">
        <v>330</v>
      </c>
      <c r="Y129" s="48" t="s">
        <v>330</v>
      </c>
      <c r="Z129" s="48" t="s">
        <v>330</v>
      </c>
      <c r="AA129" s="48" t="s">
        <v>330</v>
      </c>
      <c r="AB129" s="48" t="s">
        <v>330</v>
      </c>
      <c r="AC129" s="48" t="s">
        <v>330</v>
      </c>
      <c r="AD129" s="48" t="s">
        <v>330</v>
      </c>
      <c r="AE129" s="48" t="s">
        <v>330</v>
      </c>
      <c r="AF129" s="48" t="s">
        <v>330</v>
      </c>
      <c r="AG129" s="48" t="s">
        <v>330</v>
      </c>
      <c r="AH129" s="48" t="s">
        <v>330</v>
      </c>
      <c r="AI129" s="48" t="s">
        <v>330</v>
      </c>
      <c r="AJ129" s="48" t="s">
        <v>330</v>
      </c>
      <c r="AK129" s="48" t="s">
        <v>330</v>
      </c>
      <c r="AL129" s="48" t="s">
        <v>330</v>
      </c>
      <c r="AM129" s="57" t="s">
        <v>330</v>
      </c>
      <c r="AN129" s="58" t="s">
        <v>330</v>
      </c>
      <c r="AO129" s="58" t="s">
        <v>330</v>
      </c>
      <c r="AP129" s="49" t="s">
        <v>330</v>
      </c>
    </row>
    <row r="130" spans="2:42" x14ac:dyDescent="0.25">
      <c r="B130" s="42">
        <v>39814</v>
      </c>
      <c r="C130" s="57" t="s">
        <v>330</v>
      </c>
      <c r="D130" s="58" t="s">
        <v>330</v>
      </c>
      <c r="E130" s="58" t="s">
        <v>330</v>
      </c>
      <c r="F130" s="58" t="s">
        <v>330</v>
      </c>
      <c r="G130" s="58" t="s">
        <v>330</v>
      </c>
      <c r="H130" s="58" t="s">
        <v>330</v>
      </c>
      <c r="I130" s="59" t="s">
        <v>330</v>
      </c>
      <c r="J130" s="47">
        <v>1.036862103465086</v>
      </c>
      <c r="K130" s="48" t="s">
        <v>330</v>
      </c>
      <c r="L130" s="48" t="s">
        <v>330</v>
      </c>
      <c r="M130" s="48" t="s">
        <v>330</v>
      </c>
      <c r="N130" s="48" t="s">
        <v>330</v>
      </c>
      <c r="O130" s="48" t="s">
        <v>330</v>
      </c>
      <c r="P130" s="48" t="s">
        <v>330</v>
      </c>
      <c r="Q130" s="48" t="s">
        <v>330</v>
      </c>
      <c r="R130" s="48" t="s">
        <v>330</v>
      </c>
      <c r="S130" s="48" t="s">
        <v>330</v>
      </c>
      <c r="T130" s="48" t="s">
        <v>330</v>
      </c>
      <c r="U130" s="48" t="s">
        <v>330</v>
      </c>
      <c r="V130" s="48">
        <v>1.6926851705546748</v>
      </c>
      <c r="W130" s="48" t="s">
        <v>330</v>
      </c>
      <c r="X130" s="48" t="s">
        <v>330</v>
      </c>
      <c r="Y130" s="48" t="s">
        <v>330</v>
      </c>
      <c r="Z130" s="48" t="s">
        <v>330</v>
      </c>
      <c r="AA130" s="48" t="s">
        <v>330</v>
      </c>
      <c r="AB130" s="48" t="s">
        <v>330</v>
      </c>
      <c r="AC130" s="48" t="s">
        <v>330</v>
      </c>
      <c r="AD130" s="48" t="s">
        <v>330</v>
      </c>
      <c r="AE130" s="48" t="s">
        <v>330</v>
      </c>
      <c r="AF130" s="48" t="s">
        <v>330</v>
      </c>
      <c r="AG130" s="48" t="s">
        <v>330</v>
      </c>
      <c r="AH130" s="48" t="s">
        <v>330</v>
      </c>
      <c r="AI130" s="48" t="s">
        <v>330</v>
      </c>
      <c r="AJ130" s="48" t="s">
        <v>330</v>
      </c>
      <c r="AK130" s="48" t="s">
        <v>330</v>
      </c>
      <c r="AL130" s="48" t="s">
        <v>330</v>
      </c>
      <c r="AM130" s="57" t="s">
        <v>330</v>
      </c>
      <c r="AN130" s="58" t="s">
        <v>330</v>
      </c>
      <c r="AO130" s="58" t="s">
        <v>330</v>
      </c>
      <c r="AP130" s="49" t="s">
        <v>330</v>
      </c>
    </row>
    <row r="131" spans="2:42" x14ac:dyDescent="0.25">
      <c r="B131" s="42">
        <v>39845</v>
      </c>
      <c r="C131" s="57" t="s">
        <v>330</v>
      </c>
      <c r="D131" s="58" t="s">
        <v>330</v>
      </c>
      <c r="E131" s="58" t="s">
        <v>330</v>
      </c>
      <c r="F131" s="58" t="s">
        <v>330</v>
      </c>
      <c r="G131" s="58" t="s">
        <v>330</v>
      </c>
      <c r="H131" s="58" t="s">
        <v>330</v>
      </c>
      <c r="I131" s="59" t="s">
        <v>330</v>
      </c>
      <c r="J131" s="47">
        <v>0.77517999870864518</v>
      </c>
      <c r="K131" s="48" t="s">
        <v>330</v>
      </c>
      <c r="L131" s="48" t="s">
        <v>330</v>
      </c>
      <c r="M131" s="48" t="s">
        <v>330</v>
      </c>
      <c r="N131" s="48" t="s">
        <v>330</v>
      </c>
      <c r="O131" s="48" t="s">
        <v>330</v>
      </c>
      <c r="P131" s="48" t="s">
        <v>330</v>
      </c>
      <c r="Q131" s="48" t="s">
        <v>330</v>
      </c>
      <c r="R131" s="48" t="s">
        <v>330</v>
      </c>
      <c r="S131" s="48" t="s">
        <v>330</v>
      </c>
      <c r="T131" s="48" t="s">
        <v>330</v>
      </c>
      <c r="U131" s="48">
        <v>1.6376280371135792</v>
      </c>
      <c r="V131" s="48" t="s">
        <v>330</v>
      </c>
      <c r="W131" s="48" t="s">
        <v>330</v>
      </c>
      <c r="X131" s="48" t="s">
        <v>330</v>
      </c>
      <c r="Y131" s="48" t="s">
        <v>330</v>
      </c>
      <c r="Z131" s="48" t="s">
        <v>330</v>
      </c>
      <c r="AA131" s="48" t="s">
        <v>330</v>
      </c>
      <c r="AB131" s="48" t="s">
        <v>330</v>
      </c>
      <c r="AC131" s="48" t="s">
        <v>330</v>
      </c>
      <c r="AD131" s="48" t="s">
        <v>330</v>
      </c>
      <c r="AE131" s="48" t="s">
        <v>330</v>
      </c>
      <c r="AF131" s="48" t="s">
        <v>330</v>
      </c>
      <c r="AG131" s="48" t="s">
        <v>330</v>
      </c>
      <c r="AH131" s="48" t="s">
        <v>330</v>
      </c>
      <c r="AI131" s="48" t="s">
        <v>330</v>
      </c>
      <c r="AJ131" s="48" t="s">
        <v>330</v>
      </c>
      <c r="AK131" s="48" t="s">
        <v>330</v>
      </c>
      <c r="AL131" s="48" t="s">
        <v>330</v>
      </c>
      <c r="AM131" s="57" t="s">
        <v>330</v>
      </c>
      <c r="AN131" s="58" t="s">
        <v>330</v>
      </c>
      <c r="AO131" s="58" t="s">
        <v>330</v>
      </c>
      <c r="AP131" s="49" t="s">
        <v>330</v>
      </c>
    </row>
    <row r="132" spans="2:42" x14ac:dyDescent="0.25">
      <c r="B132" s="42">
        <v>39873</v>
      </c>
      <c r="C132" s="57">
        <v>0.3</v>
      </c>
      <c r="D132" s="58">
        <v>0</v>
      </c>
      <c r="E132" s="58">
        <v>0.8</v>
      </c>
      <c r="F132" s="58">
        <v>1.5</v>
      </c>
      <c r="G132" s="58">
        <v>1.5</v>
      </c>
      <c r="H132" s="58">
        <v>1.5</v>
      </c>
      <c r="I132" s="59">
        <v>1.5</v>
      </c>
      <c r="J132" s="47">
        <v>0.5702654393437856</v>
      </c>
      <c r="K132" s="48" t="s">
        <v>330</v>
      </c>
      <c r="L132" s="48" t="s">
        <v>330</v>
      </c>
      <c r="M132" s="48" t="s">
        <v>330</v>
      </c>
      <c r="N132" s="48" t="s">
        <v>330</v>
      </c>
      <c r="O132" s="48" t="s">
        <v>330</v>
      </c>
      <c r="P132" s="48" t="s">
        <v>330</v>
      </c>
      <c r="Q132" s="48" t="s">
        <v>330</v>
      </c>
      <c r="R132" s="48" t="s">
        <v>330</v>
      </c>
      <c r="S132" s="48" t="s">
        <v>330</v>
      </c>
      <c r="T132" s="48">
        <v>1.460063757203151</v>
      </c>
      <c r="U132" s="48" t="s">
        <v>330</v>
      </c>
      <c r="V132" s="48" t="s">
        <v>330</v>
      </c>
      <c r="W132" s="48" t="s">
        <v>330</v>
      </c>
      <c r="X132" s="48" t="s">
        <v>330</v>
      </c>
      <c r="Y132" s="48" t="s">
        <v>330</v>
      </c>
      <c r="Z132" s="48" t="s">
        <v>330</v>
      </c>
      <c r="AA132" s="48" t="s">
        <v>330</v>
      </c>
      <c r="AB132" s="48" t="s">
        <v>330</v>
      </c>
      <c r="AC132" s="48" t="s">
        <v>330</v>
      </c>
      <c r="AD132" s="48" t="s">
        <v>330</v>
      </c>
      <c r="AE132" s="48" t="s">
        <v>330</v>
      </c>
      <c r="AF132" s="48" t="s">
        <v>330</v>
      </c>
      <c r="AG132" s="48" t="s">
        <v>330</v>
      </c>
      <c r="AH132" s="48" t="s">
        <v>330</v>
      </c>
      <c r="AI132" s="48" t="s">
        <v>330</v>
      </c>
      <c r="AJ132" s="48" t="s">
        <v>330</v>
      </c>
      <c r="AK132" s="48" t="s">
        <v>330</v>
      </c>
      <c r="AL132" s="48" t="s">
        <v>330</v>
      </c>
      <c r="AM132" s="57" t="s">
        <v>330</v>
      </c>
      <c r="AN132" s="58" t="s">
        <v>330</v>
      </c>
      <c r="AO132" s="58" t="s">
        <v>330</v>
      </c>
      <c r="AP132" s="49" t="s">
        <v>330</v>
      </c>
    </row>
    <row r="133" spans="2:42" x14ac:dyDescent="0.25">
      <c r="B133" s="42">
        <v>39904</v>
      </c>
      <c r="C133" s="57" t="s">
        <v>330</v>
      </c>
      <c r="D133" s="58" t="s">
        <v>330</v>
      </c>
      <c r="E133" s="58" t="s">
        <v>330</v>
      </c>
      <c r="F133" s="58" t="s">
        <v>330</v>
      </c>
      <c r="G133" s="58" t="s">
        <v>330</v>
      </c>
      <c r="H133" s="58" t="s">
        <v>330</v>
      </c>
      <c r="I133" s="59" t="s">
        <v>330</v>
      </c>
      <c r="J133" s="47">
        <v>0.43849419243256582</v>
      </c>
      <c r="K133" s="48" t="s">
        <v>330</v>
      </c>
      <c r="L133" s="48" t="s">
        <v>330</v>
      </c>
      <c r="M133" s="48" t="s">
        <v>330</v>
      </c>
      <c r="N133" s="48" t="s">
        <v>330</v>
      </c>
      <c r="O133" s="48" t="s">
        <v>330</v>
      </c>
      <c r="P133" s="48" t="s">
        <v>330</v>
      </c>
      <c r="Q133" s="48" t="s">
        <v>330</v>
      </c>
      <c r="R133" s="48" t="s">
        <v>330</v>
      </c>
      <c r="S133" s="48">
        <v>1.275798351409017</v>
      </c>
      <c r="T133" s="48" t="s">
        <v>330</v>
      </c>
      <c r="U133" s="48" t="s">
        <v>330</v>
      </c>
      <c r="V133" s="48" t="s">
        <v>330</v>
      </c>
      <c r="W133" s="48" t="s">
        <v>330</v>
      </c>
      <c r="X133" s="48" t="s">
        <v>330</v>
      </c>
      <c r="Y133" s="48">
        <v>1.6031458333333339</v>
      </c>
      <c r="Z133" s="48" t="s">
        <v>330</v>
      </c>
      <c r="AA133" s="48" t="s">
        <v>330</v>
      </c>
      <c r="AB133" s="48" t="s">
        <v>330</v>
      </c>
      <c r="AC133" s="48">
        <v>1.823100649350649</v>
      </c>
      <c r="AD133" s="48" t="s">
        <v>330</v>
      </c>
      <c r="AE133" s="48" t="s">
        <v>330</v>
      </c>
      <c r="AF133" s="48" t="s">
        <v>330</v>
      </c>
      <c r="AG133" s="48">
        <v>1.929078571428571</v>
      </c>
      <c r="AH133" s="48" t="s">
        <v>330</v>
      </c>
      <c r="AI133" s="48" t="s">
        <v>330</v>
      </c>
      <c r="AJ133" s="48" t="s">
        <v>330</v>
      </c>
      <c r="AK133" s="48">
        <v>1.9524087301587301</v>
      </c>
      <c r="AL133" s="48" t="s">
        <v>330</v>
      </c>
      <c r="AM133" s="57" t="s">
        <v>330</v>
      </c>
      <c r="AN133" s="58" t="s">
        <v>330</v>
      </c>
      <c r="AO133" s="58" t="s">
        <v>330</v>
      </c>
      <c r="AP133" s="49">
        <v>1.9281250000000001</v>
      </c>
    </row>
    <row r="134" spans="2:42" x14ac:dyDescent="0.25">
      <c r="B134" s="42">
        <v>39934</v>
      </c>
      <c r="C134" s="57" t="s">
        <v>330</v>
      </c>
      <c r="D134" s="58" t="s">
        <v>330</v>
      </c>
      <c r="E134" s="58" t="s">
        <v>330</v>
      </c>
      <c r="F134" s="58" t="s">
        <v>330</v>
      </c>
      <c r="G134" s="58" t="s">
        <v>330</v>
      </c>
      <c r="H134" s="58" t="s">
        <v>330</v>
      </c>
      <c r="I134" s="59" t="s">
        <v>330</v>
      </c>
      <c r="J134" s="47">
        <v>0.38483427638161766</v>
      </c>
      <c r="K134" s="48" t="s">
        <v>330</v>
      </c>
      <c r="L134" s="48" t="s">
        <v>330</v>
      </c>
      <c r="M134" s="48" t="s">
        <v>330</v>
      </c>
      <c r="N134" s="48" t="s">
        <v>330</v>
      </c>
      <c r="O134" s="48" t="s">
        <v>330</v>
      </c>
      <c r="P134" s="48" t="s">
        <v>330</v>
      </c>
      <c r="Q134" s="48" t="s">
        <v>330</v>
      </c>
      <c r="R134" s="48">
        <v>1.2174106305800489</v>
      </c>
      <c r="S134" s="48" t="s">
        <v>330</v>
      </c>
      <c r="T134" s="48" t="s">
        <v>330</v>
      </c>
      <c r="U134" s="48" t="s">
        <v>330</v>
      </c>
      <c r="V134" s="48" t="s">
        <v>330</v>
      </c>
      <c r="W134" s="48" t="s">
        <v>330</v>
      </c>
      <c r="X134" s="48" t="s">
        <v>330</v>
      </c>
      <c r="Y134" s="48" t="s">
        <v>330</v>
      </c>
      <c r="Z134" s="48" t="s">
        <v>330</v>
      </c>
      <c r="AA134" s="48" t="s">
        <v>330</v>
      </c>
      <c r="AB134" s="48" t="s">
        <v>330</v>
      </c>
      <c r="AC134" s="48" t="s">
        <v>330</v>
      </c>
      <c r="AD134" s="48" t="s">
        <v>330</v>
      </c>
      <c r="AE134" s="48" t="s">
        <v>330</v>
      </c>
      <c r="AF134" s="48" t="s">
        <v>330</v>
      </c>
      <c r="AG134" s="48" t="s">
        <v>330</v>
      </c>
      <c r="AH134" s="48" t="s">
        <v>330</v>
      </c>
      <c r="AI134" s="48" t="s">
        <v>330</v>
      </c>
      <c r="AJ134" s="48" t="s">
        <v>330</v>
      </c>
      <c r="AK134" s="48" t="s">
        <v>330</v>
      </c>
      <c r="AL134" s="48" t="s">
        <v>330</v>
      </c>
      <c r="AM134" s="57" t="s">
        <v>330</v>
      </c>
      <c r="AN134" s="58" t="s">
        <v>330</v>
      </c>
      <c r="AO134" s="58" t="s">
        <v>330</v>
      </c>
      <c r="AP134" s="49" t="s">
        <v>330</v>
      </c>
    </row>
    <row r="135" spans="2:42" x14ac:dyDescent="0.25">
      <c r="B135" s="42">
        <v>39965</v>
      </c>
      <c r="C135" s="57">
        <v>-0.2</v>
      </c>
      <c r="D135" s="58">
        <v>0.6</v>
      </c>
      <c r="E135" s="58">
        <v>1.1000000000000001</v>
      </c>
      <c r="F135" s="58">
        <v>1.2</v>
      </c>
      <c r="G135" s="58">
        <v>1.2</v>
      </c>
      <c r="H135" s="58">
        <v>1.3</v>
      </c>
      <c r="I135" s="59"/>
      <c r="J135" s="47">
        <v>0.38226455838735351</v>
      </c>
      <c r="K135" s="48" t="s">
        <v>330</v>
      </c>
      <c r="L135" s="48" t="s">
        <v>330</v>
      </c>
      <c r="M135" s="48" t="s">
        <v>330</v>
      </c>
      <c r="N135" s="48" t="s">
        <v>330</v>
      </c>
      <c r="O135" s="48" t="s">
        <v>330</v>
      </c>
      <c r="P135" s="48" t="s">
        <v>330</v>
      </c>
      <c r="Q135" s="48">
        <v>1.2088903433808471</v>
      </c>
      <c r="R135" s="48" t="s">
        <v>330</v>
      </c>
      <c r="S135" s="48" t="s">
        <v>330</v>
      </c>
      <c r="T135" s="48" t="s">
        <v>330</v>
      </c>
      <c r="U135" s="48" t="s">
        <v>330</v>
      </c>
      <c r="V135" s="48" t="s">
        <v>330</v>
      </c>
      <c r="W135" s="48" t="s">
        <v>330</v>
      </c>
      <c r="X135" s="48" t="s">
        <v>330</v>
      </c>
      <c r="Y135" s="48" t="s">
        <v>330</v>
      </c>
      <c r="Z135" s="48" t="s">
        <v>330</v>
      </c>
      <c r="AA135" s="48" t="s">
        <v>330</v>
      </c>
      <c r="AB135" s="48" t="s">
        <v>330</v>
      </c>
      <c r="AC135" s="48" t="s">
        <v>330</v>
      </c>
      <c r="AD135" s="48" t="s">
        <v>330</v>
      </c>
      <c r="AE135" s="48" t="s">
        <v>330</v>
      </c>
      <c r="AF135" s="48" t="s">
        <v>330</v>
      </c>
      <c r="AG135" s="48" t="s">
        <v>330</v>
      </c>
      <c r="AH135" s="48" t="s">
        <v>330</v>
      </c>
      <c r="AI135" s="48" t="s">
        <v>330</v>
      </c>
      <c r="AJ135" s="48" t="s">
        <v>330</v>
      </c>
      <c r="AK135" s="48" t="s">
        <v>330</v>
      </c>
      <c r="AL135" s="48" t="s">
        <v>330</v>
      </c>
      <c r="AM135" s="57" t="s">
        <v>330</v>
      </c>
      <c r="AN135" s="58" t="s">
        <v>330</v>
      </c>
      <c r="AO135" s="58" t="s">
        <v>330</v>
      </c>
      <c r="AP135" s="49" t="s">
        <v>330</v>
      </c>
    </row>
    <row r="136" spans="2:42" x14ac:dyDescent="0.25">
      <c r="B136" s="42">
        <v>39995</v>
      </c>
      <c r="C136" s="57" t="s">
        <v>330</v>
      </c>
      <c r="D136" s="58" t="s">
        <v>330</v>
      </c>
      <c r="E136" s="58" t="s">
        <v>330</v>
      </c>
      <c r="F136" s="58" t="s">
        <v>330</v>
      </c>
      <c r="G136" s="58" t="s">
        <v>330</v>
      </c>
      <c r="H136" s="58" t="s">
        <v>330</v>
      </c>
      <c r="I136" s="59" t="s">
        <v>330</v>
      </c>
      <c r="J136" s="47">
        <v>0.3661917424422183</v>
      </c>
      <c r="K136" s="48" t="s">
        <v>330</v>
      </c>
      <c r="L136" s="48" t="s">
        <v>330</v>
      </c>
      <c r="M136" s="48" t="s">
        <v>330</v>
      </c>
      <c r="N136" s="48" t="s">
        <v>330</v>
      </c>
      <c r="O136" s="48" t="s">
        <v>330</v>
      </c>
      <c r="P136" s="48">
        <v>1.2167723534201169</v>
      </c>
      <c r="Q136" s="48" t="s">
        <v>330</v>
      </c>
      <c r="R136" s="48" t="s">
        <v>330</v>
      </c>
      <c r="S136" s="48" t="s">
        <v>330</v>
      </c>
      <c r="T136" s="48" t="s">
        <v>330</v>
      </c>
      <c r="U136" s="48" t="s">
        <v>330</v>
      </c>
      <c r="V136" s="48" t="s">
        <v>330</v>
      </c>
      <c r="W136" s="48" t="s">
        <v>330</v>
      </c>
      <c r="X136" s="48" t="s">
        <v>330</v>
      </c>
      <c r="Y136" s="48" t="s">
        <v>330</v>
      </c>
      <c r="Z136" s="48" t="s">
        <v>330</v>
      </c>
      <c r="AA136" s="48" t="s">
        <v>330</v>
      </c>
      <c r="AB136" s="48" t="s">
        <v>330</v>
      </c>
      <c r="AC136" s="48" t="s">
        <v>330</v>
      </c>
      <c r="AD136" s="48" t="s">
        <v>330</v>
      </c>
      <c r="AE136" s="48" t="s">
        <v>330</v>
      </c>
      <c r="AF136" s="48" t="s">
        <v>330</v>
      </c>
      <c r="AG136" s="48" t="s">
        <v>330</v>
      </c>
      <c r="AH136" s="48" t="s">
        <v>330</v>
      </c>
      <c r="AI136" s="48" t="s">
        <v>330</v>
      </c>
      <c r="AJ136" s="48" t="s">
        <v>330</v>
      </c>
      <c r="AK136" s="48" t="s">
        <v>330</v>
      </c>
      <c r="AL136" s="48" t="s">
        <v>330</v>
      </c>
      <c r="AM136" s="57" t="s">
        <v>330</v>
      </c>
      <c r="AN136" s="58" t="s">
        <v>330</v>
      </c>
      <c r="AO136" s="58" t="s">
        <v>330</v>
      </c>
      <c r="AP136" s="49" t="s">
        <v>330</v>
      </c>
    </row>
    <row r="137" spans="2:42" x14ac:dyDescent="0.25">
      <c r="B137" s="42">
        <v>40026</v>
      </c>
      <c r="C137" s="57" t="s">
        <v>330</v>
      </c>
      <c r="D137" s="58" t="s">
        <v>330</v>
      </c>
      <c r="E137" s="58" t="s">
        <v>330</v>
      </c>
      <c r="F137" s="58" t="s">
        <v>330</v>
      </c>
      <c r="G137" s="58" t="s">
        <v>330</v>
      </c>
      <c r="H137" s="58" t="s">
        <v>330</v>
      </c>
      <c r="I137" s="59" t="s">
        <v>330</v>
      </c>
      <c r="J137" s="47">
        <v>0.29626476770514737</v>
      </c>
      <c r="K137" s="48" t="s">
        <v>330</v>
      </c>
      <c r="L137" s="48" t="s">
        <v>330</v>
      </c>
      <c r="M137" s="48" t="s">
        <v>330</v>
      </c>
      <c r="N137" s="48" t="s">
        <v>330</v>
      </c>
      <c r="O137" s="48">
        <v>1.1844053044496821</v>
      </c>
      <c r="P137" s="48" t="s">
        <v>330</v>
      </c>
      <c r="Q137" s="48" t="s">
        <v>330</v>
      </c>
      <c r="R137" s="48" t="s">
        <v>330</v>
      </c>
      <c r="S137" s="48" t="s">
        <v>330</v>
      </c>
      <c r="T137" s="48" t="s">
        <v>330</v>
      </c>
      <c r="U137" s="48" t="s">
        <v>330</v>
      </c>
      <c r="V137" s="48" t="s">
        <v>330</v>
      </c>
      <c r="W137" s="48" t="s">
        <v>330</v>
      </c>
      <c r="X137" s="48" t="s">
        <v>330</v>
      </c>
      <c r="Y137" s="48" t="s">
        <v>330</v>
      </c>
      <c r="Z137" s="48" t="s">
        <v>330</v>
      </c>
      <c r="AA137" s="48" t="s">
        <v>330</v>
      </c>
      <c r="AB137" s="48" t="s">
        <v>330</v>
      </c>
      <c r="AC137" s="48" t="s">
        <v>330</v>
      </c>
      <c r="AD137" s="48" t="s">
        <v>330</v>
      </c>
      <c r="AE137" s="48" t="s">
        <v>330</v>
      </c>
      <c r="AF137" s="48" t="s">
        <v>330</v>
      </c>
      <c r="AG137" s="48" t="s">
        <v>330</v>
      </c>
      <c r="AH137" s="48" t="s">
        <v>330</v>
      </c>
      <c r="AI137" s="48" t="s">
        <v>330</v>
      </c>
      <c r="AJ137" s="48" t="s">
        <v>330</v>
      </c>
      <c r="AK137" s="48" t="s">
        <v>330</v>
      </c>
      <c r="AL137" s="48" t="s">
        <v>330</v>
      </c>
      <c r="AM137" s="57" t="s">
        <v>330</v>
      </c>
      <c r="AN137" s="58" t="s">
        <v>330</v>
      </c>
      <c r="AO137" s="58" t="s">
        <v>330</v>
      </c>
      <c r="AP137" s="49" t="s">
        <v>330</v>
      </c>
    </row>
    <row r="138" spans="2:42" x14ac:dyDescent="0.25">
      <c r="B138" s="42">
        <v>40057</v>
      </c>
      <c r="C138" s="57">
        <v>0.4</v>
      </c>
      <c r="D138" s="58">
        <v>1.1000000000000001</v>
      </c>
      <c r="E138" s="58">
        <v>1.1000000000000001</v>
      </c>
      <c r="F138" s="58">
        <v>1.3</v>
      </c>
      <c r="G138" s="58">
        <v>1.3</v>
      </c>
      <c r="H138" s="58">
        <v>1.8</v>
      </c>
      <c r="I138" s="59">
        <v>1.9</v>
      </c>
      <c r="J138" s="47">
        <v>0.30737250316743059</v>
      </c>
      <c r="K138" s="48" t="s">
        <v>330</v>
      </c>
      <c r="L138" s="48" t="s">
        <v>330</v>
      </c>
      <c r="M138" s="48" t="s">
        <v>330</v>
      </c>
      <c r="N138" s="48">
        <v>1.166119380142558</v>
      </c>
      <c r="O138" s="48" t="s">
        <v>330</v>
      </c>
      <c r="P138" s="48" t="s">
        <v>330</v>
      </c>
      <c r="Q138" s="48" t="s">
        <v>330</v>
      </c>
      <c r="R138" s="48" t="s">
        <v>330</v>
      </c>
      <c r="S138" s="48" t="s">
        <v>330</v>
      </c>
      <c r="T138" s="48" t="s">
        <v>330</v>
      </c>
      <c r="U138" s="48" t="s">
        <v>330</v>
      </c>
      <c r="V138" s="48" t="s">
        <v>330</v>
      </c>
      <c r="W138" s="48" t="s">
        <v>330</v>
      </c>
      <c r="X138" s="48" t="s">
        <v>330</v>
      </c>
      <c r="Y138" s="48" t="s">
        <v>330</v>
      </c>
      <c r="Z138" s="48" t="s">
        <v>330</v>
      </c>
      <c r="AA138" s="48" t="s">
        <v>330</v>
      </c>
      <c r="AB138" s="48" t="s">
        <v>330</v>
      </c>
      <c r="AC138" s="48" t="s">
        <v>330</v>
      </c>
      <c r="AD138" s="48" t="s">
        <v>330</v>
      </c>
      <c r="AE138" s="48" t="s">
        <v>330</v>
      </c>
      <c r="AF138" s="48" t="s">
        <v>330</v>
      </c>
      <c r="AG138" s="48" t="s">
        <v>330</v>
      </c>
      <c r="AH138" s="48" t="s">
        <v>330</v>
      </c>
      <c r="AI138" s="48" t="s">
        <v>330</v>
      </c>
      <c r="AJ138" s="48" t="s">
        <v>330</v>
      </c>
      <c r="AK138" s="48" t="s">
        <v>330</v>
      </c>
      <c r="AL138" s="48" t="s">
        <v>330</v>
      </c>
      <c r="AM138" s="57" t="s">
        <v>330</v>
      </c>
      <c r="AN138" s="58" t="s">
        <v>330</v>
      </c>
      <c r="AO138" s="58" t="s">
        <v>330</v>
      </c>
      <c r="AP138" s="49" t="s">
        <v>330</v>
      </c>
    </row>
    <row r="139" spans="2:42" x14ac:dyDescent="0.25">
      <c r="B139" s="42">
        <v>40087</v>
      </c>
      <c r="C139" s="57" t="s">
        <v>330</v>
      </c>
      <c r="D139" s="58" t="s">
        <v>330</v>
      </c>
      <c r="E139" s="58" t="s">
        <v>330</v>
      </c>
      <c r="F139" s="58" t="s">
        <v>330</v>
      </c>
      <c r="G139" s="58" t="s">
        <v>330</v>
      </c>
      <c r="H139" s="58" t="s">
        <v>330</v>
      </c>
      <c r="I139" s="59" t="s">
        <v>330</v>
      </c>
      <c r="J139" s="47">
        <v>0.28110538299734988</v>
      </c>
      <c r="K139" s="48" t="s">
        <v>330</v>
      </c>
      <c r="L139" s="48" t="s">
        <v>330</v>
      </c>
      <c r="M139" s="48">
        <v>1.1553581378376601</v>
      </c>
      <c r="N139" s="48" t="s">
        <v>330</v>
      </c>
      <c r="O139" s="48" t="s">
        <v>330</v>
      </c>
      <c r="P139" s="48" t="s">
        <v>330</v>
      </c>
      <c r="Q139" s="48" t="s">
        <v>330</v>
      </c>
      <c r="R139" s="48" t="s">
        <v>330</v>
      </c>
      <c r="S139" s="48" t="s">
        <v>330</v>
      </c>
      <c r="T139" s="48" t="s">
        <v>330</v>
      </c>
      <c r="U139" s="48" t="s">
        <v>330</v>
      </c>
      <c r="V139" s="48" t="s">
        <v>330</v>
      </c>
      <c r="W139" s="48">
        <v>1.5499404761058959</v>
      </c>
      <c r="X139" s="48" t="s">
        <v>330</v>
      </c>
      <c r="Y139" s="48" t="s">
        <v>330</v>
      </c>
      <c r="Z139" s="48" t="s">
        <v>330</v>
      </c>
      <c r="AA139" s="48">
        <v>1.8057597402597401</v>
      </c>
      <c r="AB139" s="48" t="s">
        <v>330</v>
      </c>
      <c r="AC139" s="48" t="s">
        <v>330</v>
      </c>
      <c r="AD139" s="48" t="s">
        <v>330</v>
      </c>
      <c r="AE139" s="48">
        <v>2.1266542207792209</v>
      </c>
      <c r="AF139" s="48" t="s">
        <v>330</v>
      </c>
      <c r="AG139" s="48" t="s">
        <v>330</v>
      </c>
      <c r="AH139" s="48" t="s">
        <v>330</v>
      </c>
      <c r="AI139" s="48">
        <v>1.9963928571428571</v>
      </c>
      <c r="AJ139" s="48" t="s">
        <v>330</v>
      </c>
      <c r="AK139" s="48" t="s">
        <v>330</v>
      </c>
      <c r="AL139" s="48" t="s">
        <v>330</v>
      </c>
      <c r="AM139" s="57" t="s">
        <v>330</v>
      </c>
      <c r="AN139" s="48">
        <v>1.944444444444444</v>
      </c>
      <c r="AO139" s="58" t="s">
        <v>330</v>
      </c>
      <c r="AP139" s="49" t="s">
        <v>330</v>
      </c>
    </row>
    <row r="140" spans="2:42" x14ac:dyDescent="0.25">
      <c r="B140" s="42">
        <v>40118</v>
      </c>
      <c r="C140" s="57" t="s">
        <v>330</v>
      </c>
      <c r="D140" s="58" t="s">
        <v>330</v>
      </c>
      <c r="E140" s="58" t="s">
        <v>330</v>
      </c>
      <c r="F140" s="58" t="s">
        <v>330</v>
      </c>
      <c r="G140" s="58" t="s">
        <v>330</v>
      </c>
      <c r="H140" s="58" t="s">
        <v>330</v>
      </c>
      <c r="I140" s="59" t="s">
        <v>330</v>
      </c>
      <c r="J140" s="47">
        <v>0.2747231675311807</v>
      </c>
      <c r="K140" s="48" t="s">
        <v>330</v>
      </c>
      <c r="L140" s="48">
        <v>1.132941368465807</v>
      </c>
      <c r="M140" s="48" t="s">
        <v>330</v>
      </c>
      <c r="N140" s="48" t="s">
        <v>330</v>
      </c>
      <c r="O140" s="48" t="s">
        <v>330</v>
      </c>
      <c r="P140" s="48" t="s">
        <v>330</v>
      </c>
      <c r="Q140" s="48" t="s">
        <v>330</v>
      </c>
      <c r="R140" s="48" t="s">
        <v>330</v>
      </c>
      <c r="S140" s="48" t="s">
        <v>330</v>
      </c>
      <c r="T140" s="48" t="s">
        <v>330</v>
      </c>
      <c r="U140" s="48" t="s">
        <v>330</v>
      </c>
      <c r="V140" s="48" t="s">
        <v>330</v>
      </c>
      <c r="W140" s="48" t="s">
        <v>330</v>
      </c>
      <c r="X140" s="48" t="s">
        <v>330</v>
      </c>
      <c r="Y140" s="48" t="s">
        <v>330</v>
      </c>
      <c r="Z140" s="48" t="s">
        <v>330</v>
      </c>
      <c r="AA140" s="48" t="s">
        <v>330</v>
      </c>
      <c r="AB140" s="48" t="s">
        <v>330</v>
      </c>
      <c r="AC140" s="48" t="s">
        <v>330</v>
      </c>
      <c r="AD140" s="48" t="s">
        <v>330</v>
      </c>
      <c r="AE140" s="48" t="s">
        <v>330</v>
      </c>
      <c r="AF140" s="48" t="s">
        <v>330</v>
      </c>
      <c r="AG140" s="48" t="s">
        <v>330</v>
      </c>
      <c r="AH140" s="48" t="s">
        <v>330</v>
      </c>
      <c r="AI140" s="48" t="s">
        <v>330</v>
      </c>
      <c r="AJ140" s="48" t="s">
        <v>330</v>
      </c>
      <c r="AK140" s="48" t="s">
        <v>330</v>
      </c>
      <c r="AL140" s="48" t="s">
        <v>330</v>
      </c>
      <c r="AM140" s="57" t="s">
        <v>330</v>
      </c>
      <c r="AN140" s="58" t="s">
        <v>330</v>
      </c>
      <c r="AO140" s="58" t="s">
        <v>330</v>
      </c>
      <c r="AP140" s="49" t="s">
        <v>330</v>
      </c>
    </row>
    <row r="141" spans="2:42" x14ac:dyDescent="0.25">
      <c r="B141" s="42">
        <v>40148</v>
      </c>
      <c r="C141" s="57">
        <v>1.1000000000000001</v>
      </c>
      <c r="D141" s="58">
        <v>1.1000000000000001</v>
      </c>
      <c r="E141" s="58">
        <v>1.3</v>
      </c>
      <c r="F141" s="58">
        <v>1.3</v>
      </c>
      <c r="G141" s="58">
        <v>1.3</v>
      </c>
      <c r="H141" s="58">
        <v>1.3</v>
      </c>
      <c r="I141" s="59"/>
      <c r="J141" s="47">
        <v>0.2898903931095877</v>
      </c>
      <c r="K141" s="48">
        <v>1.2094201571432539</v>
      </c>
      <c r="L141" s="48" t="s">
        <v>330</v>
      </c>
      <c r="M141" s="48" t="s">
        <v>330</v>
      </c>
      <c r="N141" s="48" t="s">
        <v>330</v>
      </c>
      <c r="O141" s="48" t="s">
        <v>330</v>
      </c>
      <c r="P141" s="48" t="s">
        <v>330</v>
      </c>
      <c r="Q141" s="48" t="s">
        <v>330</v>
      </c>
      <c r="R141" s="48" t="s">
        <v>330</v>
      </c>
      <c r="S141" s="48" t="s">
        <v>330</v>
      </c>
      <c r="T141" s="48" t="s">
        <v>330</v>
      </c>
      <c r="U141" s="48" t="s">
        <v>330</v>
      </c>
      <c r="V141" s="48" t="s">
        <v>330</v>
      </c>
      <c r="W141" s="48" t="s">
        <v>330</v>
      </c>
      <c r="X141" s="48" t="s">
        <v>330</v>
      </c>
      <c r="Y141" s="48" t="s">
        <v>330</v>
      </c>
      <c r="Z141" s="48" t="s">
        <v>330</v>
      </c>
      <c r="AA141" s="48" t="s">
        <v>330</v>
      </c>
      <c r="AB141" s="48" t="s">
        <v>330</v>
      </c>
      <c r="AC141" s="48" t="s">
        <v>330</v>
      </c>
      <c r="AD141" s="48" t="s">
        <v>330</v>
      </c>
      <c r="AE141" s="48" t="s">
        <v>330</v>
      </c>
      <c r="AF141" s="48" t="s">
        <v>330</v>
      </c>
      <c r="AG141" s="48" t="s">
        <v>330</v>
      </c>
      <c r="AH141" s="48" t="s">
        <v>330</v>
      </c>
      <c r="AI141" s="48" t="s">
        <v>330</v>
      </c>
      <c r="AJ141" s="48" t="s">
        <v>330</v>
      </c>
      <c r="AK141" s="48" t="s">
        <v>330</v>
      </c>
      <c r="AL141" s="48" t="s">
        <v>330</v>
      </c>
      <c r="AM141" s="57" t="s">
        <v>330</v>
      </c>
      <c r="AN141" s="58" t="s">
        <v>330</v>
      </c>
      <c r="AO141" s="58" t="s">
        <v>330</v>
      </c>
      <c r="AP141" s="49" t="s">
        <v>330</v>
      </c>
    </row>
    <row r="142" spans="2:42" x14ac:dyDescent="0.25">
      <c r="B142" s="42">
        <v>40179</v>
      </c>
      <c r="C142" s="57" t="s">
        <v>330</v>
      </c>
      <c r="D142" s="58" t="s">
        <v>330</v>
      </c>
      <c r="E142" s="58" t="s">
        <v>330</v>
      </c>
      <c r="F142" s="58" t="s">
        <v>330</v>
      </c>
      <c r="G142" s="58" t="s">
        <v>330</v>
      </c>
      <c r="H142" s="58" t="s">
        <v>330</v>
      </c>
      <c r="I142" s="59" t="s">
        <v>330</v>
      </c>
      <c r="J142" s="47">
        <v>1.207878350535452</v>
      </c>
      <c r="K142" s="48" t="s">
        <v>330</v>
      </c>
      <c r="L142" s="48" t="s">
        <v>330</v>
      </c>
      <c r="M142" s="48" t="s">
        <v>330</v>
      </c>
      <c r="N142" s="48" t="s">
        <v>330</v>
      </c>
      <c r="O142" s="48" t="s">
        <v>330</v>
      </c>
      <c r="P142" s="48" t="s">
        <v>330</v>
      </c>
      <c r="Q142" s="48" t="s">
        <v>330</v>
      </c>
      <c r="R142" s="48" t="s">
        <v>330</v>
      </c>
      <c r="S142" s="48" t="s">
        <v>330</v>
      </c>
      <c r="T142" s="48" t="s">
        <v>330</v>
      </c>
      <c r="U142" s="48" t="s">
        <v>330</v>
      </c>
      <c r="V142" s="48">
        <v>1.516884110873046</v>
      </c>
      <c r="W142" s="48" t="s">
        <v>330</v>
      </c>
      <c r="X142" s="48" t="s">
        <v>330</v>
      </c>
      <c r="Y142" s="48" t="s">
        <v>330</v>
      </c>
      <c r="Z142" s="48" t="s">
        <v>330</v>
      </c>
      <c r="AA142" s="48" t="s">
        <v>330</v>
      </c>
      <c r="AB142" s="48" t="s">
        <v>330</v>
      </c>
      <c r="AC142" s="48" t="s">
        <v>330</v>
      </c>
      <c r="AD142" s="48" t="s">
        <v>330</v>
      </c>
      <c r="AE142" s="48" t="s">
        <v>330</v>
      </c>
      <c r="AF142" s="48" t="s">
        <v>330</v>
      </c>
      <c r="AG142" s="48" t="s">
        <v>330</v>
      </c>
      <c r="AH142" s="48" t="s">
        <v>330</v>
      </c>
      <c r="AI142" s="48" t="s">
        <v>330</v>
      </c>
      <c r="AJ142" s="48" t="s">
        <v>330</v>
      </c>
      <c r="AK142" s="48" t="s">
        <v>330</v>
      </c>
      <c r="AL142" s="48" t="s">
        <v>330</v>
      </c>
      <c r="AM142" s="57" t="s">
        <v>330</v>
      </c>
      <c r="AN142" s="58" t="s">
        <v>330</v>
      </c>
      <c r="AO142" s="58" t="s">
        <v>330</v>
      </c>
      <c r="AP142" s="49" t="s">
        <v>330</v>
      </c>
    </row>
    <row r="143" spans="2:42" x14ac:dyDescent="0.25">
      <c r="B143" s="42">
        <v>40210</v>
      </c>
      <c r="C143" s="57" t="s">
        <v>330</v>
      </c>
      <c r="D143" s="58" t="s">
        <v>330</v>
      </c>
      <c r="E143" s="58" t="s">
        <v>330</v>
      </c>
      <c r="F143" s="58" t="s">
        <v>330</v>
      </c>
      <c r="G143" s="58" t="s">
        <v>330</v>
      </c>
      <c r="H143" s="58" t="s">
        <v>330</v>
      </c>
      <c r="I143" s="59" t="s">
        <v>330</v>
      </c>
      <c r="J143" s="47">
        <v>1.2199857361221</v>
      </c>
      <c r="K143" s="48" t="s">
        <v>330</v>
      </c>
      <c r="L143" s="48" t="s">
        <v>330</v>
      </c>
      <c r="M143" s="48" t="s">
        <v>330</v>
      </c>
      <c r="N143" s="48" t="s">
        <v>330</v>
      </c>
      <c r="O143" s="48" t="s">
        <v>330</v>
      </c>
      <c r="P143" s="48" t="s">
        <v>330</v>
      </c>
      <c r="Q143" s="48" t="s">
        <v>330</v>
      </c>
      <c r="R143" s="48" t="s">
        <v>330</v>
      </c>
      <c r="S143" s="48" t="s">
        <v>330</v>
      </c>
      <c r="T143" s="48" t="s">
        <v>330</v>
      </c>
      <c r="U143" s="48">
        <v>1.5072893611529699</v>
      </c>
      <c r="V143" s="48" t="s">
        <v>330</v>
      </c>
      <c r="W143" s="48" t="s">
        <v>330</v>
      </c>
      <c r="X143" s="48" t="s">
        <v>330</v>
      </c>
      <c r="Y143" s="48" t="s">
        <v>330</v>
      </c>
      <c r="Z143" s="48" t="s">
        <v>330</v>
      </c>
      <c r="AA143" s="48" t="s">
        <v>330</v>
      </c>
      <c r="AB143" s="48" t="s">
        <v>330</v>
      </c>
      <c r="AC143" s="48" t="s">
        <v>330</v>
      </c>
      <c r="AD143" s="48" t="s">
        <v>330</v>
      </c>
      <c r="AE143" s="48" t="s">
        <v>330</v>
      </c>
      <c r="AF143" s="48" t="s">
        <v>330</v>
      </c>
      <c r="AG143" s="48" t="s">
        <v>330</v>
      </c>
      <c r="AH143" s="48" t="s">
        <v>330</v>
      </c>
      <c r="AI143" s="48" t="s">
        <v>330</v>
      </c>
      <c r="AJ143" s="48" t="s">
        <v>330</v>
      </c>
      <c r="AK143" s="48" t="s">
        <v>330</v>
      </c>
      <c r="AL143" s="48" t="s">
        <v>330</v>
      </c>
      <c r="AM143" s="57" t="s">
        <v>330</v>
      </c>
      <c r="AN143" s="58" t="s">
        <v>330</v>
      </c>
      <c r="AO143" s="58" t="s">
        <v>330</v>
      </c>
      <c r="AP143" s="49" t="s">
        <v>330</v>
      </c>
    </row>
    <row r="144" spans="2:42" x14ac:dyDescent="0.25">
      <c r="B144" s="42">
        <v>40238</v>
      </c>
      <c r="C144" s="57">
        <v>1.1000000000000001</v>
      </c>
      <c r="D144" s="58">
        <v>1.2</v>
      </c>
      <c r="E144" s="58">
        <v>1.2</v>
      </c>
      <c r="F144" s="58">
        <v>1.3</v>
      </c>
      <c r="G144" s="58">
        <v>1.3</v>
      </c>
      <c r="H144" s="58">
        <v>1.4</v>
      </c>
      <c r="I144" s="59">
        <v>1.5</v>
      </c>
      <c r="J144" s="47">
        <v>1.1397659352240899</v>
      </c>
      <c r="K144" s="48" t="s">
        <v>330</v>
      </c>
      <c r="L144" s="48" t="s">
        <v>330</v>
      </c>
      <c r="M144" s="48" t="s">
        <v>330</v>
      </c>
      <c r="N144" s="48" t="s">
        <v>330</v>
      </c>
      <c r="O144" s="48" t="s">
        <v>330</v>
      </c>
      <c r="P144" s="48" t="s">
        <v>330</v>
      </c>
      <c r="Q144" s="48" t="s">
        <v>330</v>
      </c>
      <c r="R144" s="48" t="s">
        <v>330</v>
      </c>
      <c r="S144" s="48" t="s">
        <v>330</v>
      </c>
      <c r="T144" s="48">
        <v>1.4238909772478301</v>
      </c>
      <c r="U144" s="48" t="s">
        <v>330</v>
      </c>
      <c r="V144" s="48" t="s">
        <v>330</v>
      </c>
      <c r="W144" s="48" t="s">
        <v>330</v>
      </c>
      <c r="X144" s="48" t="s">
        <v>330</v>
      </c>
      <c r="Y144" s="48" t="s">
        <v>330</v>
      </c>
      <c r="Z144" s="48" t="s">
        <v>330</v>
      </c>
      <c r="AA144" s="48" t="s">
        <v>330</v>
      </c>
      <c r="AB144" s="48" t="s">
        <v>330</v>
      </c>
      <c r="AC144" s="48" t="s">
        <v>330</v>
      </c>
      <c r="AD144" s="48" t="s">
        <v>330</v>
      </c>
      <c r="AE144" s="48" t="s">
        <v>330</v>
      </c>
      <c r="AF144" s="48" t="s">
        <v>330</v>
      </c>
      <c r="AG144" s="48" t="s">
        <v>330</v>
      </c>
      <c r="AH144" s="48" t="s">
        <v>330</v>
      </c>
      <c r="AI144" s="48" t="s">
        <v>330</v>
      </c>
      <c r="AJ144" s="48" t="s">
        <v>330</v>
      </c>
      <c r="AK144" s="48" t="s">
        <v>330</v>
      </c>
      <c r="AL144" s="48" t="s">
        <v>330</v>
      </c>
      <c r="AM144" s="57" t="s">
        <v>330</v>
      </c>
      <c r="AN144" s="58" t="s">
        <v>330</v>
      </c>
      <c r="AO144" s="58" t="s">
        <v>330</v>
      </c>
      <c r="AP144" s="49" t="s">
        <v>330</v>
      </c>
    </row>
    <row r="145" spans="2:42" x14ac:dyDescent="0.25">
      <c r="B145" s="42">
        <v>40269</v>
      </c>
      <c r="C145" s="57" t="s">
        <v>330</v>
      </c>
      <c r="D145" s="58" t="s">
        <v>330</v>
      </c>
      <c r="E145" s="58" t="s">
        <v>330</v>
      </c>
      <c r="F145" s="58" t="s">
        <v>330</v>
      </c>
      <c r="G145" s="58" t="s">
        <v>330</v>
      </c>
      <c r="H145" s="58" t="s">
        <v>330</v>
      </c>
      <c r="I145" s="59" t="s">
        <v>330</v>
      </c>
      <c r="J145" s="47">
        <v>1.2489320391707459</v>
      </c>
      <c r="K145" s="48" t="s">
        <v>330</v>
      </c>
      <c r="L145" s="48" t="s">
        <v>330</v>
      </c>
      <c r="M145" s="48" t="s">
        <v>330</v>
      </c>
      <c r="N145" s="48" t="s">
        <v>330</v>
      </c>
      <c r="O145" s="48" t="s">
        <v>330</v>
      </c>
      <c r="P145" s="48" t="s">
        <v>330</v>
      </c>
      <c r="Q145" s="48" t="s">
        <v>330</v>
      </c>
      <c r="R145" s="48" t="s">
        <v>330</v>
      </c>
      <c r="S145" s="48">
        <v>1.447051391114897</v>
      </c>
      <c r="T145" s="48" t="s">
        <v>330</v>
      </c>
      <c r="U145" s="48" t="s">
        <v>330</v>
      </c>
      <c r="V145" s="48" t="s">
        <v>330</v>
      </c>
      <c r="W145" s="48" t="s">
        <v>330</v>
      </c>
      <c r="X145" s="48" t="s">
        <v>330</v>
      </c>
      <c r="Y145" s="48">
        <v>1.5081506867685279</v>
      </c>
      <c r="Z145" s="48" t="s">
        <v>330</v>
      </c>
      <c r="AA145" s="48" t="s">
        <v>330</v>
      </c>
      <c r="AB145" s="48" t="s">
        <v>330</v>
      </c>
      <c r="AC145" s="48">
        <v>1.836363636363636</v>
      </c>
      <c r="AD145" s="48" t="s">
        <v>330</v>
      </c>
      <c r="AE145" s="48" t="s">
        <v>330</v>
      </c>
      <c r="AF145" s="48" t="s">
        <v>330</v>
      </c>
      <c r="AG145" s="48">
        <v>1.9</v>
      </c>
      <c r="AH145" s="48" t="s">
        <v>330</v>
      </c>
      <c r="AI145" s="48" t="s">
        <v>330</v>
      </c>
      <c r="AJ145" s="48" t="s">
        <v>330</v>
      </c>
      <c r="AK145" s="48">
        <v>1.96</v>
      </c>
      <c r="AL145" s="48" t="s">
        <v>330</v>
      </c>
      <c r="AM145" s="57" t="s">
        <v>330</v>
      </c>
      <c r="AN145" s="58" t="s">
        <v>330</v>
      </c>
      <c r="AO145" s="58" t="s">
        <v>330</v>
      </c>
      <c r="AP145" s="49">
        <v>1.89</v>
      </c>
    </row>
    <row r="146" spans="2:42" x14ac:dyDescent="0.25">
      <c r="B146" s="42">
        <v>40299</v>
      </c>
      <c r="C146" s="57" t="s">
        <v>330</v>
      </c>
      <c r="D146" s="58" t="s">
        <v>330</v>
      </c>
      <c r="E146" s="58" t="s">
        <v>330</v>
      </c>
      <c r="F146" s="58" t="s">
        <v>330</v>
      </c>
      <c r="G146" s="58" t="s">
        <v>330</v>
      </c>
      <c r="H146" s="58" t="s">
        <v>330</v>
      </c>
      <c r="I146" s="59" t="s">
        <v>330</v>
      </c>
      <c r="J146" s="47">
        <v>1.33202015683643</v>
      </c>
      <c r="K146" s="48" t="s">
        <v>330</v>
      </c>
      <c r="L146" s="48" t="s">
        <v>330</v>
      </c>
      <c r="M146" s="48" t="s">
        <v>330</v>
      </c>
      <c r="N146" s="48" t="s">
        <v>330</v>
      </c>
      <c r="O146" s="48" t="s">
        <v>330</v>
      </c>
      <c r="P146" s="48" t="s">
        <v>330</v>
      </c>
      <c r="Q146" s="48" t="s">
        <v>330</v>
      </c>
      <c r="R146" s="48">
        <v>1.43365336704221</v>
      </c>
      <c r="S146" s="48" t="s">
        <v>330</v>
      </c>
      <c r="T146" s="48" t="s">
        <v>330</v>
      </c>
      <c r="U146" s="48" t="s">
        <v>330</v>
      </c>
      <c r="V146" s="48" t="s">
        <v>330</v>
      </c>
      <c r="W146" s="48" t="s">
        <v>330</v>
      </c>
      <c r="X146" s="48" t="s">
        <v>330</v>
      </c>
      <c r="Y146" s="48" t="s">
        <v>330</v>
      </c>
      <c r="Z146" s="48" t="s">
        <v>330</v>
      </c>
      <c r="AA146" s="48" t="s">
        <v>330</v>
      </c>
      <c r="AB146" s="48" t="s">
        <v>330</v>
      </c>
      <c r="AC146" s="48" t="s">
        <v>330</v>
      </c>
      <c r="AD146" s="48" t="s">
        <v>330</v>
      </c>
      <c r="AE146" s="48" t="s">
        <v>330</v>
      </c>
      <c r="AF146" s="48" t="s">
        <v>330</v>
      </c>
      <c r="AG146" s="48" t="s">
        <v>330</v>
      </c>
      <c r="AH146" s="48" t="s">
        <v>330</v>
      </c>
      <c r="AI146" s="48" t="s">
        <v>330</v>
      </c>
      <c r="AJ146" s="48" t="s">
        <v>330</v>
      </c>
      <c r="AK146" s="48" t="s">
        <v>330</v>
      </c>
      <c r="AL146" s="48" t="s">
        <v>330</v>
      </c>
      <c r="AM146" s="57" t="s">
        <v>330</v>
      </c>
      <c r="AN146" s="58" t="s">
        <v>330</v>
      </c>
      <c r="AO146" s="58" t="s">
        <v>330</v>
      </c>
      <c r="AP146" s="49" t="s">
        <v>330</v>
      </c>
    </row>
    <row r="147" spans="2:42" x14ac:dyDescent="0.25">
      <c r="B147" s="42">
        <v>40330</v>
      </c>
      <c r="C147" s="57">
        <v>1.6</v>
      </c>
      <c r="D147" s="58">
        <v>1.6</v>
      </c>
      <c r="E147" s="58">
        <v>1.6</v>
      </c>
      <c r="F147" s="58">
        <v>1.4</v>
      </c>
      <c r="G147" s="58">
        <v>1.5</v>
      </c>
      <c r="H147" s="58">
        <v>1.5</v>
      </c>
      <c r="I147" s="59"/>
      <c r="J147" s="47">
        <v>1.4368098797765498</v>
      </c>
      <c r="K147" s="48" t="s">
        <v>330</v>
      </c>
      <c r="L147" s="48" t="s">
        <v>330</v>
      </c>
      <c r="M147" s="48" t="s">
        <v>330</v>
      </c>
      <c r="N147" s="48" t="s">
        <v>330</v>
      </c>
      <c r="O147" s="48" t="s">
        <v>330</v>
      </c>
      <c r="P147" s="48" t="s">
        <v>330</v>
      </c>
      <c r="Q147" s="48">
        <v>1.5200490621887499</v>
      </c>
      <c r="R147" s="48" t="s">
        <v>330</v>
      </c>
      <c r="S147" s="48" t="s">
        <v>330</v>
      </c>
      <c r="T147" s="48" t="s">
        <v>330</v>
      </c>
      <c r="U147" s="48" t="s">
        <v>330</v>
      </c>
      <c r="V147" s="48" t="s">
        <v>330</v>
      </c>
      <c r="W147" s="48" t="s">
        <v>330</v>
      </c>
      <c r="X147" s="48" t="s">
        <v>330</v>
      </c>
      <c r="Y147" s="48" t="s">
        <v>330</v>
      </c>
      <c r="Z147" s="48" t="s">
        <v>330</v>
      </c>
      <c r="AA147" s="48" t="s">
        <v>330</v>
      </c>
      <c r="AB147" s="48" t="s">
        <v>330</v>
      </c>
      <c r="AC147" s="48" t="s">
        <v>330</v>
      </c>
      <c r="AD147" s="48" t="s">
        <v>330</v>
      </c>
      <c r="AE147" s="48" t="s">
        <v>330</v>
      </c>
      <c r="AF147" s="48" t="s">
        <v>330</v>
      </c>
      <c r="AG147" s="48" t="s">
        <v>330</v>
      </c>
      <c r="AH147" s="48" t="s">
        <v>330</v>
      </c>
      <c r="AI147" s="48" t="s">
        <v>330</v>
      </c>
      <c r="AJ147" s="48" t="s">
        <v>330</v>
      </c>
      <c r="AK147" s="48" t="s">
        <v>330</v>
      </c>
      <c r="AL147" s="48" t="s">
        <v>330</v>
      </c>
      <c r="AM147" s="57" t="s">
        <v>330</v>
      </c>
      <c r="AN147" s="58" t="s">
        <v>330</v>
      </c>
      <c r="AO147" s="58" t="s">
        <v>330</v>
      </c>
      <c r="AP147" s="49" t="s">
        <v>330</v>
      </c>
    </row>
    <row r="148" spans="2:42" x14ac:dyDescent="0.25">
      <c r="B148" s="42">
        <v>40360</v>
      </c>
      <c r="C148" s="57" t="s">
        <v>330</v>
      </c>
      <c r="D148" s="58" t="s">
        <v>330</v>
      </c>
      <c r="E148" s="58" t="s">
        <v>330</v>
      </c>
      <c r="F148" s="58" t="s">
        <v>330</v>
      </c>
      <c r="G148" s="58" t="s">
        <v>330</v>
      </c>
      <c r="H148" s="58" t="s">
        <v>330</v>
      </c>
      <c r="I148" s="59" t="s">
        <v>330</v>
      </c>
      <c r="J148" s="47">
        <v>1.45613953128477</v>
      </c>
      <c r="K148" s="48" t="s">
        <v>330</v>
      </c>
      <c r="L148" s="48" t="s">
        <v>330</v>
      </c>
      <c r="M148" s="48" t="s">
        <v>330</v>
      </c>
      <c r="N148" s="48" t="s">
        <v>330</v>
      </c>
      <c r="O148" s="48" t="s">
        <v>330</v>
      </c>
      <c r="P148" s="48">
        <v>1.5399842988751802</v>
      </c>
      <c r="Q148" s="48" t="s">
        <v>330</v>
      </c>
      <c r="R148" s="48" t="s">
        <v>330</v>
      </c>
      <c r="S148" s="48" t="s">
        <v>330</v>
      </c>
      <c r="T148" s="48" t="s">
        <v>330</v>
      </c>
      <c r="U148" s="48" t="s">
        <v>330</v>
      </c>
      <c r="V148" s="48" t="s">
        <v>330</v>
      </c>
      <c r="W148" s="48" t="s">
        <v>330</v>
      </c>
      <c r="X148" s="48" t="s">
        <v>330</v>
      </c>
      <c r="Y148" s="48" t="s">
        <v>330</v>
      </c>
      <c r="Z148" s="48" t="s">
        <v>330</v>
      </c>
      <c r="AA148" s="48" t="s">
        <v>330</v>
      </c>
      <c r="AB148" s="48" t="s">
        <v>330</v>
      </c>
      <c r="AC148" s="48" t="s">
        <v>330</v>
      </c>
      <c r="AD148" s="48" t="s">
        <v>330</v>
      </c>
      <c r="AE148" s="48" t="s">
        <v>330</v>
      </c>
      <c r="AF148" s="48" t="s">
        <v>330</v>
      </c>
      <c r="AG148" s="48" t="s">
        <v>330</v>
      </c>
      <c r="AH148" s="48" t="s">
        <v>330</v>
      </c>
      <c r="AI148" s="48" t="s">
        <v>330</v>
      </c>
      <c r="AJ148" s="48" t="s">
        <v>330</v>
      </c>
      <c r="AK148" s="48" t="s">
        <v>330</v>
      </c>
      <c r="AL148" s="48" t="s">
        <v>330</v>
      </c>
      <c r="AM148" s="57" t="s">
        <v>330</v>
      </c>
      <c r="AN148" s="58" t="s">
        <v>330</v>
      </c>
      <c r="AO148" s="58" t="s">
        <v>330</v>
      </c>
      <c r="AP148" s="49" t="s">
        <v>330</v>
      </c>
    </row>
    <row r="149" spans="2:42" x14ac:dyDescent="0.25">
      <c r="B149" s="42">
        <v>40391</v>
      </c>
      <c r="C149" s="57" t="s">
        <v>330</v>
      </c>
      <c r="D149" s="58" t="s">
        <v>330</v>
      </c>
      <c r="E149" s="58" t="s">
        <v>330</v>
      </c>
      <c r="F149" s="58" t="s">
        <v>330</v>
      </c>
      <c r="G149" s="58" t="s">
        <v>330</v>
      </c>
      <c r="H149" s="58" t="s">
        <v>330</v>
      </c>
      <c r="I149" s="59" t="s">
        <v>330</v>
      </c>
      <c r="J149" s="47">
        <v>1.47906975819449</v>
      </c>
      <c r="K149" s="48" t="s">
        <v>330</v>
      </c>
      <c r="L149" s="48" t="s">
        <v>330</v>
      </c>
      <c r="M149" s="48" t="s">
        <v>330</v>
      </c>
      <c r="N149" s="48" t="s">
        <v>330</v>
      </c>
      <c r="O149" s="48">
        <v>1.5514065350326001</v>
      </c>
      <c r="P149" s="48" t="s">
        <v>330</v>
      </c>
      <c r="Q149" s="48" t="s">
        <v>330</v>
      </c>
      <c r="R149" s="48" t="s">
        <v>330</v>
      </c>
      <c r="S149" s="48" t="s">
        <v>330</v>
      </c>
      <c r="T149" s="48" t="s">
        <v>330</v>
      </c>
      <c r="U149" s="48" t="s">
        <v>330</v>
      </c>
      <c r="V149" s="48" t="s">
        <v>330</v>
      </c>
      <c r="W149" s="48" t="s">
        <v>330</v>
      </c>
      <c r="X149" s="48" t="s">
        <v>330</v>
      </c>
      <c r="Y149" s="48" t="s">
        <v>330</v>
      </c>
      <c r="Z149" s="48" t="s">
        <v>330</v>
      </c>
      <c r="AA149" s="48" t="s">
        <v>330</v>
      </c>
      <c r="AB149" s="48" t="s">
        <v>330</v>
      </c>
      <c r="AC149" s="48" t="s">
        <v>330</v>
      </c>
      <c r="AD149" s="48" t="s">
        <v>330</v>
      </c>
      <c r="AE149" s="48" t="s">
        <v>330</v>
      </c>
      <c r="AF149" s="48" t="s">
        <v>330</v>
      </c>
      <c r="AG149" s="48" t="s">
        <v>330</v>
      </c>
      <c r="AH149" s="48" t="s">
        <v>330</v>
      </c>
      <c r="AI149" s="48" t="s">
        <v>330</v>
      </c>
      <c r="AJ149" s="48" t="s">
        <v>330</v>
      </c>
      <c r="AK149" s="48" t="s">
        <v>330</v>
      </c>
      <c r="AL149" s="48" t="s">
        <v>330</v>
      </c>
      <c r="AM149" s="57" t="s">
        <v>330</v>
      </c>
      <c r="AN149" s="58" t="s">
        <v>330</v>
      </c>
      <c r="AO149" s="58" t="s">
        <v>330</v>
      </c>
      <c r="AP149" s="49" t="s">
        <v>330</v>
      </c>
    </row>
    <row r="150" spans="2:42" x14ac:dyDescent="0.25">
      <c r="B150" s="42">
        <v>40422</v>
      </c>
      <c r="C150" s="57">
        <v>1.8</v>
      </c>
      <c r="D150" s="58">
        <v>1.7</v>
      </c>
      <c r="E150" s="58">
        <v>1.5</v>
      </c>
      <c r="F150" s="58">
        <v>1.5</v>
      </c>
      <c r="G150" s="58">
        <v>1.5</v>
      </c>
      <c r="H150" s="58">
        <v>1.4</v>
      </c>
      <c r="I150" s="59">
        <v>1.5</v>
      </c>
      <c r="J150" s="47">
        <v>1.5103351871912301</v>
      </c>
      <c r="K150" s="48" t="s">
        <v>330</v>
      </c>
      <c r="L150" s="48" t="s">
        <v>330</v>
      </c>
      <c r="M150" s="48" t="s">
        <v>330</v>
      </c>
      <c r="N150" s="48">
        <v>1.5655969319586602</v>
      </c>
      <c r="O150" s="48" t="s">
        <v>330</v>
      </c>
      <c r="P150" s="48" t="s">
        <v>330</v>
      </c>
      <c r="Q150" s="48" t="s">
        <v>330</v>
      </c>
      <c r="R150" s="48" t="s">
        <v>330</v>
      </c>
      <c r="S150" s="48" t="s">
        <v>330</v>
      </c>
      <c r="T150" s="48" t="s">
        <v>330</v>
      </c>
      <c r="U150" s="48" t="s">
        <v>330</v>
      </c>
      <c r="V150" s="48" t="s">
        <v>330</v>
      </c>
      <c r="W150" s="48" t="s">
        <v>330</v>
      </c>
      <c r="X150" s="48" t="s">
        <v>330</v>
      </c>
      <c r="Y150" s="48" t="s">
        <v>330</v>
      </c>
      <c r="Z150" s="48" t="s">
        <v>330</v>
      </c>
      <c r="AA150" s="48" t="s">
        <v>330</v>
      </c>
      <c r="AB150" s="48" t="s">
        <v>330</v>
      </c>
      <c r="AC150" s="48" t="s">
        <v>330</v>
      </c>
      <c r="AD150" s="48" t="s">
        <v>330</v>
      </c>
      <c r="AE150" s="48" t="s">
        <v>330</v>
      </c>
      <c r="AF150" s="48" t="s">
        <v>330</v>
      </c>
      <c r="AG150" s="48" t="s">
        <v>330</v>
      </c>
      <c r="AH150" s="48" t="s">
        <v>330</v>
      </c>
      <c r="AI150" s="48" t="s">
        <v>330</v>
      </c>
      <c r="AJ150" s="48" t="s">
        <v>330</v>
      </c>
      <c r="AK150" s="48" t="s">
        <v>330</v>
      </c>
      <c r="AL150" s="48" t="s">
        <v>330</v>
      </c>
      <c r="AM150" s="57" t="s">
        <v>330</v>
      </c>
      <c r="AN150" s="58" t="s">
        <v>330</v>
      </c>
      <c r="AO150" s="58" t="s">
        <v>330</v>
      </c>
      <c r="AP150" s="49" t="s">
        <v>330</v>
      </c>
    </row>
    <row r="151" spans="2:42" x14ac:dyDescent="0.25">
      <c r="B151" s="42">
        <v>40452</v>
      </c>
      <c r="C151" s="57" t="s">
        <v>330</v>
      </c>
      <c r="D151" s="58" t="s">
        <v>330</v>
      </c>
      <c r="E151" s="58" t="s">
        <v>330</v>
      </c>
      <c r="F151" s="58" t="s">
        <v>330</v>
      </c>
      <c r="G151" s="58" t="s">
        <v>330</v>
      </c>
      <c r="H151" s="58" t="s">
        <v>330</v>
      </c>
      <c r="I151" s="59" t="s">
        <v>330</v>
      </c>
      <c r="J151" s="47">
        <v>1.527542352642123</v>
      </c>
      <c r="K151" s="48" t="s">
        <v>330</v>
      </c>
      <c r="L151" s="48" t="s">
        <v>330</v>
      </c>
      <c r="M151" s="48">
        <v>1.5512588899067969</v>
      </c>
      <c r="N151" s="48" t="s">
        <v>330</v>
      </c>
      <c r="O151" s="48" t="s">
        <v>330</v>
      </c>
      <c r="P151" s="48" t="s">
        <v>330</v>
      </c>
      <c r="Q151" s="48" t="s">
        <v>330</v>
      </c>
      <c r="R151" s="48" t="s">
        <v>330</v>
      </c>
      <c r="S151" s="48" t="s">
        <v>330</v>
      </c>
      <c r="T151" s="48" t="s">
        <v>330</v>
      </c>
      <c r="U151" s="48" t="s">
        <v>330</v>
      </c>
      <c r="V151" s="48" t="s">
        <v>330</v>
      </c>
      <c r="W151" s="48">
        <v>1.5487536252270331</v>
      </c>
      <c r="X151" s="48" t="s">
        <v>330</v>
      </c>
      <c r="Y151" s="48" t="s">
        <v>330</v>
      </c>
      <c r="Z151" s="48" t="s">
        <v>330</v>
      </c>
      <c r="AA151" s="48">
        <v>1.6824123466935561</v>
      </c>
      <c r="AB151" s="48" t="s">
        <v>330</v>
      </c>
      <c r="AC151" s="48" t="s">
        <v>330</v>
      </c>
      <c r="AD151" s="48" t="s">
        <v>330</v>
      </c>
      <c r="AE151" s="48">
        <v>1.855542618908284</v>
      </c>
      <c r="AF151" s="48" t="s">
        <v>330</v>
      </c>
      <c r="AG151" s="48" t="s">
        <v>330</v>
      </c>
      <c r="AH151" s="48" t="s">
        <v>330</v>
      </c>
      <c r="AI151" s="48">
        <v>2.0493195876288661</v>
      </c>
      <c r="AJ151" s="48" t="s">
        <v>330</v>
      </c>
      <c r="AK151" s="48" t="s">
        <v>330</v>
      </c>
      <c r="AL151" s="48" t="s">
        <v>330</v>
      </c>
      <c r="AM151" s="57" t="s">
        <v>330</v>
      </c>
      <c r="AN151" s="48">
        <v>2.0499999999999998</v>
      </c>
      <c r="AO151" s="58" t="s">
        <v>330</v>
      </c>
      <c r="AP151" s="49" t="s">
        <v>330</v>
      </c>
    </row>
    <row r="152" spans="2:42" x14ac:dyDescent="0.25">
      <c r="B152" s="42">
        <v>40483</v>
      </c>
      <c r="C152" s="57" t="s">
        <v>330</v>
      </c>
      <c r="D152" s="58" t="s">
        <v>330</v>
      </c>
      <c r="E152" s="58" t="s">
        <v>330</v>
      </c>
      <c r="F152" s="58" t="s">
        <v>330</v>
      </c>
      <c r="G152" s="58" t="s">
        <v>330</v>
      </c>
      <c r="H152" s="58" t="s">
        <v>330</v>
      </c>
      <c r="I152" s="59" t="s">
        <v>330</v>
      </c>
      <c r="J152" s="47">
        <v>1.53008603160477</v>
      </c>
      <c r="K152" s="48" t="s">
        <v>330</v>
      </c>
      <c r="L152" s="48">
        <v>1.5866584431445001</v>
      </c>
      <c r="M152" s="48" t="s">
        <v>330</v>
      </c>
      <c r="N152" s="48" t="s">
        <v>330</v>
      </c>
      <c r="O152" s="48" t="s">
        <v>330</v>
      </c>
      <c r="P152" s="48" t="s">
        <v>330</v>
      </c>
      <c r="Q152" s="48" t="s">
        <v>330</v>
      </c>
      <c r="R152" s="48" t="s">
        <v>330</v>
      </c>
      <c r="S152" s="48" t="s">
        <v>330</v>
      </c>
      <c r="T152" s="48" t="s">
        <v>330</v>
      </c>
      <c r="U152" s="48" t="s">
        <v>330</v>
      </c>
      <c r="V152" s="48" t="s">
        <v>330</v>
      </c>
      <c r="W152" s="48" t="s">
        <v>330</v>
      </c>
      <c r="X152" s="48" t="s">
        <v>330</v>
      </c>
      <c r="Y152" s="48" t="s">
        <v>330</v>
      </c>
      <c r="Z152" s="48" t="s">
        <v>330</v>
      </c>
      <c r="AA152" s="48" t="s">
        <v>330</v>
      </c>
      <c r="AB152" s="48" t="s">
        <v>330</v>
      </c>
      <c r="AC152" s="48" t="s">
        <v>330</v>
      </c>
      <c r="AD152" s="48" t="s">
        <v>330</v>
      </c>
      <c r="AE152" s="48" t="s">
        <v>330</v>
      </c>
      <c r="AF152" s="48" t="s">
        <v>330</v>
      </c>
      <c r="AG152" s="48" t="s">
        <v>330</v>
      </c>
      <c r="AH152" s="48" t="s">
        <v>330</v>
      </c>
      <c r="AI152" s="48" t="s">
        <v>330</v>
      </c>
      <c r="AJ152" s="48" t="s">
        <v>330</v>
      </c>
      <c r="AK152" s="48" t="s">
        <v>330</v>
      </c>
      <c r="AL152" s="48" t="s">
        <v>330</v>
      </c>
      <c r="AM152" s="57" t="s">
        <v>330</v>
      </c>
      <c r="AN152" s="58" t="s">
        <v>330</v>
      </c>
      <c r="AO152" s="58" t="s">
        <v>330</v>
      </c>
      <c r="AP152" s="49" t="s">
        <v>330</v>
      </c>
    </row>
    <row r="153" spans="2:42" x14ac:dyDescent="0.25">
      <c r="B153" s="42">
        <v>40513</v>
      </c>
      <c r="C153" s="57">
        <v>1.8</v>
      </c>
      <c r="D153" s="58">
        <v>1.6</v>
      </c>
      <c r="E153" s="58">
        <v>1.7</v>
      </c>
      <c r="F153" s="58">
        <v>1.5</v>
      </c>
      <c r="G153" s="58">
        <v>1.6</v>
      </c>
      <c r="H153" s="58">
        <v>1.6</v>
      </c>
      <c r="I153" s="59"/>
      <c r="J153" s="47">
        <v>1.5515599778826319</v>
      </c>
      <c r="K153" s="48">
        <v>1.6296665354568192</v>
      </c>
      <c r="L153" s="48" t="s">
        <v>330</v>
      </c>
      <c r="M153" s="48" t="s">
        <v>330</v>
      </c>
      <c r="N153" s="48" t="s">
        <v>330</v>
      </c>
      <c r="O153" s="48" t="s">
        <v>330</v>
      </c>
      <c r="P153" s="48" t="s">
        <v>330</v>
      </c>
      <c r="Q153" s="48" t="s">
        <v>330</v>
      </c>
      <c r="R153" s="48" t="s">
        <v>330</v>
      </c>
      <c r="S153" s="48" t="s">
        <v>330</v>
      </c>
      <c r="T153" s="48" t="s">
        <v>330</v>
      </c>
      <c r="U153" s="48" t="s">
        <v>330</v>
      </c>
      <c r="V153" s="48" t="s">
        <v>330</v>
      </c>
      <c r="W153" s="48" t="s">
        <v>330</v>
      </c>
      <c r="X153" s="48" t="s">
        <v>330</v>
      </c>
      <c r="Y153" s="48" t="s">
        <v>330</v>
      </c>
      <c r="Z153" s="48" t="s">
        <v>330</v>
      </c>
      <c r="AA153" s="48" t="s">
        <v>330</v>
      </c>
      <c r="AB153" s="48" t="s">
        <v>330</v>
      </c>
      <c r="AC153" s="48" t="s">
        <v>330</v>
      </c>
      <c r="AD153" s="48" t="s">
        <v>330</v>
      </c>
      <c r="AE153" s="48" t="s">
        <v>330</v>
      </c>
      <c r="AF153" s="48" t="s">
        <v>330</v>
      </c>
      <c r="AG153" s="48" t="s">
        <v>330</v>
      </c>
      <c r="AH153" s="48" t="s">
        <v>330</v>
      </c>
      <c r="AI153" s="48" t="s">
        <v>330</v>
      </c>
      <c r="AJ153" s="48" t="s">
        <v>330</v>
      </c>
      <c r="AK153" s="48" t="s">
        <v>330</v>
      </c>
      <c r="AL153" s="48" t="s">
        <v>330</v>
      </c>
      <c r="AM153" s="57" t="s">
        <v>330</v>
      </c>
      <c r="AN153" s="58" t="s">
        <v>330</v>
      </c>
      <c r="AO153" s="58" t="s">
        <v>330</v>
      </c>
      <c r="AP153" s="49" t="s">
        <v>330</v>
      </c>
    </row>
    <row r="154" spans="2:42" x14ac:dyDescent="0.25">
      <c r="B154" s="42">
        <v>40544</v>
      </c>
      <c r="C154" s="57" t="s">
        <v>330</v>
      </c>
      <c r="D154" s="58" t="s">
        <v>330</v>
      </c>
      <c r="E154" s="58" t="s">
        <v>330</v>
      </c>
      <c r="F154" s="58" t="s">
        <v>330</v>
      </c>
      <c r="G154" s="58" t="s">
        <v>330</v>
      </c>
      <c r="H154" s="58" t="s">
        <v>330</v>
      </c>
      <c r="I154" s="59" t="s">
        <v>330</v>
      </c>
      <c r="J154" s="47">
        <v>1.7755138799374899</v>
      </c>
      <c r="K154" s="48" t="s">
        <v>330</v>
      </c>
      <c r="L154" s="48" t="s">
        <v>330</v>
      </c>
      <c r="M154" s="48" t="s">
        <v>330</v>
      </c>
      <c r="N154" s="48" t="s">
        <v>330</v>
      </c>
      <c r="O154" s="48" t="s">
        <v>330</v>
      </c>
      <c r="P154" s="48" t="s">
        <v>330</v>
      </c>
      <c r="Q154" s="48" t="s">
        <v>330</v>
      </c>
      <c r="R154" s="48" t="s">
        <v>330</v>
      </c>
      <c r="S154" s="48" t="s">
        <v>330</v>
      </c>
      <c r="T154" s="48" t="s">
        <v>330</v>
      </c>
      <c r="U154" s="48" t="s">
        <v>330</v>
      </c>
      <c r="V154" s="48">
        <v>1.68488776855432</v>
      </c>
      <c r="W154" s="48" t="s">
        <v>330</v>
      </c>
      <c r="X154" s="48" t="s">
        <v>330</v>
      </c>
      <c r="Y154" s="48" t="s">
        <v>330</v>
      </c>
      <c r="Z154" s="48" t="s">
        <v>330</v>
      </c>
      <c r="AA154" s="48" t="s">
        <v>330</v>
      </c>
      <c r="AB154" s="48" t="s">
        <v>330</v>
      </c>
      <c r="AC154" s="48" t="s">
        <v>330</v>
      </c>
      <c r="AD154" s="48" t="s">
        <v>330</v>
      </c>
      <c r="AE154" s="48" t="s">
        <v>330</v>
      </c>
      <c r="AF154" s="48" t="s">
        <v>330</v>
      </c>
      <c r="AG154" s="48" t="s">
        <v>330</v>
      </c>
      <c r="AH154" s="48" t="s">
        <v>330</v>
      </c>
      <c r="AI154" s="48" t="s">
        <v>330</v>
      </c>
      <c r="AJ154" s="48" t="s">
        <v>330</v>
      </c>
      <c r="AK154" s="48" t="s">
        <v>330</v>
      </c>
      <c r="AL154" s="48" t="s">
        <v>330</v>
      </c>
      <c r="AM154" s="57" t="s">
        <v>330</v>
      </c>
      <c r="AN154" s="58" t="s">
        <v>330</v>
      </c>
      <c r="AO154" s="58" t="s">
        <v>330</v>
      </c>
      <c r="AP154" s="49" t="s">
        <v>330</v>
      </c>
    </row>
    <row r="155" spans="2:42" x14ac:dyDescent="0.25">
      <c r="B155" s="42">
        <v>40575</v>
      </c>
      <c r="C155" s="57" t="s">
        <v>330</v>
      </c>
      <c r="D155" s="58" t="s">
        <v>330</v>
      </c>
      <c r="E155" s="58" t="s">
        <v>330</v>
      </c>
      <c r="F155" s="58" t="s">
        <v>330</v>
      </c>
      <c r="G155" s="58" t="s">
        <v>330</v>
      </c>
      <c r="H155" s="58" t="s">
        <v>330</v>
      </c>
      <c r="I155" s="59" t="s">
        <v>330</v>
      </c>
      <c r="J155" s="47">
        <v>2.0474526443435601</v>
      </c>
      <c r="K155" s="48" t="s">
        <v>330</v>
      </c>
      <c r="L155" s="48" t="s">
        <v>330</v>
      </c>
      <c r="M155" s="48" t="s">
        <v>330</v>
      </c>
      <c r="N155" s="48" t="s">
        <v>330</v>
      </c>
      <c r="O155" s="48" t="s">
        <v>330</v>
      </c>
      <c r="P155" s="48" t="s">
        <v>330</v>
      </c>
      <c r="Q155" s="48" t="s">
        <v>330</v>
      </c>
      <c r="R155" s="48" t="s">
        <v>330</v>
      </c>
      <c r="S155" s="48" t="s">
        <v>330</v>
      </c>
      <c r="T155" s="48" t="s">
        <v>330</v>
      </c>
      <c r="U155" s="48">
        <v>1.7600310455741102</v>
      </c>
      <c r="V155" s="48" t="s">
        <v>330</v>
      </c>
      <c r="W155" s="48" t="s">
        <v>330</v>
      </c>
      <c r="X155" s="48" t="s">
        <v>330</v>
      </c>
      <c r="Y155" s="48" t="s">
        <v>330</v>
      </c>
      <c r="Z155" s="48" t="s">
        <v>330</v>
      </c>
      <c r="AA155" s="48" t="s">
        <v>330</v>
      </c>
      <c r="AB155" s="48" t="s">
        <v>330</v>
      </c>
      <c r="AC155" s="48" t="s">
        <v>330</v>
      </c>
      <c r="AD155" s="48" t="s">
        <v>330</v>
      </c>
      <c r="AE155" s="48" t="s">
        <v>330</v>
      </c>
      <c r="AF155" s="48" t="s">
        <v>330</v>
      </c>
      <c r="AG155" s="48" t="s">
        <v>330</v>
      </c>
      <c r="AH155" s="48" t="s">
        <v>330</v>
      </c>
      <c r="AI155" s="48" t="s">
        <v>330</v>
      </c>
      <c r="AJ155" s="48" t="s">
        <v>330</v>
      </c>
      <c r="AK155" s="48" t="s">
        <v>330</v>
      </c>
      <c r="AL155" s="48" t="s">
        <v>330</v>
      </c>
      <c r="AM155" s="57" t="s">
        <v>330</v>
      </c>
      <c r="AN155" s="58" t="s">
        <v>330</v>
      </c>
      <c r="AO155" s="58" t="s">
        <v>330</v>
      </c>
      <c r="AP155" s="49" t="s">
        <v>330</v>
      </c>
    </row>
    <row r="156" spans="2:42" x14ac:dyDescent="0.25">
      <c r="B156" s="42">
        <v>40603</v>
      </c>
      <c r="C156" s="57">
        <v>2.2999999999999998</v>
      </c>
      <c r="D156" s="58">
        <v>2.4</v>
      </c>
      <c r="E156" s="58">
        <v>2.1</v>
      </c>
      <c r="F156" s="58">
        <v>1.8</v>
      </c>
      <c r="G156" s="58">
        <v>1.7</v>
      </c>
      <c r="H156" s="58">
        <v>1.8</v>
      </c>
      <c r="I156" s="59">
        <v>1.8</v>
      </c>
      <c r="J156" s="47">
        <v>2.2870280503841203</v>
      </c>
      <c r="K156" s="48" t="s">
        <v>330</v>
      </c>
      <c r="L156" s="48" t="s">
        <v>330</v>
      </c>
      <c r="M156" s="48" t="s">
        <v>330</v>
      </c>
      <c r="N156" s="48" t="s">
        <v>330</v>
      </c>
      <c r="O156" s="48" t="s">
        <v>330</v>
      </c>
      <c r="P156" s="48" t="s">
        <v>330</v>
      </c>
      <c r="Q156" s="48" t="s">
        <v>330</v>
      </c>
      <c r="R156" s="48" t="s">
        <v>330</v>
      </c>
      <c r="S156" s="48" t="s">
        <v>330</v>
      </c>
      <c r="T156" s="48">
        <v>1.7869574615858401</v>
      </c>
      <c r="U156" s="48" t="s">
        <v>330</v>
      </c>
      <c r="V156" s="48" t="s">
        <v>330</v>
      </c>
      <c r="W156" s="48" t="s">
        <v>330</v>
      </c>
      <c r="X156" s="48" t="s">
        <v>330</v>
      </c>
      <c r="Y156" s="48" t="s">
        <v>330</v>
      </c>
      <c r="Z156" s="48" t="s">
        <v>330</v>
      </c>
      <c r="AA156" s="48" t="s">
        <v>330</v>
      </c>
      <c r="AB156" s="48" t="s">
        <v>330</v>
      </c>
      <c r="AC156" s="48" t="s">
        <v>330</v>
      </c>
      <c r="AD156" s="48" t="s">
        <v>330</v>
      </c>
      <c r="AE156" s="48" t="s">
        <v>330</v>
      </c>
      <c r="AF156" s="48" t="s">
        <v>330</v>
      </c>
      <c r="AG156" s="48" t="s">
        <v>330</v>
      </c>
      <c r="AH156" s="48" t="s">
        <v>330</v>
      </c>
      <c r="AI156" s="48" t="s">
        <v>330</v>
      </c>
      <c r="AJ156" s="48" t="s">
        <v>330</v>
      </c>
      <c r="AK156" s="48" t="s">
        <v>330</v>
      </c>
      <c r="AL156" s="48" t="s">
        <v>330</v>
      </c>
      <c r="AM156" s="57" t="s">
        <v>330</v>
      </c>
      <c r="AN156" s="58" t="s">
        <v>330</v>
      </c>
      <c r="AO156" s="58" t="s">
        <v>330</v>
      </c>
      <c r="AP156" s="49" t="s">
        <v>330</v>
      </c>
    </row>
    <row r="157" spans="2:42" x14ac:dyDescent="0.25">
      <c r="B157" s="42">
        <v>40634</v>
      </c>
      <c r="C157" s="57" t="s">
        <v>330</v>
      </c>
      <c r="D157" s="58" t="s">
        <v>330</v>
      </c>
      <c r="E157" s="58" t="s">
        <v>330</v>
      </c>
      <c r="F157" s="58" t="s">
        <v>330</v>
      </c>
      <c r="G157" s="58" t="s">
        <v>330</v>
      </c>
      <c r="H157" s="58" t="s">
        <v>330</v>
      </c>
      <c r="I157" s="59" t="s">
        <v>330</v>
      </c>
      <c r="J157" s="47">
        <v>2.4357247634036772</v>
      </c>
      <c r="K157" s="48" t="s">
        <v>330</v>
      </c>
      <c r="L157" s="48" t="s">
        <v>330</v>
      </c>
      <c r="M157" s="48" t="s">
        <v>330</v>
      </c>
      <c r="N157" s="48" t="s">
        <v>330</v>
      </c>
      <c r="O157" s="48" t="s">
        <v>330</v>
      </c>
      <c r="P157" s="48" t="s">
        <v>330</v>
      </c>
      <c r="Q157" s="48" t="s">
        <v>330</v>
      </c>
      <c r="R157" s="48" t="s">
        <v>330</v>
      </c>
      <c r="S157" s="48">
        <v>1.8220449093235651</v>
      </c>
      <c r="T157" s="48" t="s">
        <v>330</v>
      </c>
      <c r="U157" s="48" t="s">
        <v>330</v>
      </c>
      <c r="V157" s="48" t="s">
        <v>330</v>
      </c>
      <c r="W157" s="48" t="s">
        <v>330</v>
      </c>
      <c r="X157" s="48" t="s">
        <v>330</v>
      </c>
      <c r="Y157" s="48">
        <v>1.733470398953497</v>
      </c>
      <c r="Z157" s="48" t="s">
        <v>330</v>
      </c>
      <c r="AA157" s="48" t="s">
        <v>330</v>
      </c>
      <c r="AB157" s="48" t="s">
        <v>330</v>
      </c>
      <c r="AC157" s="48">
        <v>1.9365719805998389</v>
      </c>
      <c r="AD157" s="48" t="s">
        <v>330</v>
      </c>
      <c r="AE157" s="48" t="s">
        <v>330</v>
      </c>
      <c r="AF157" s="48" t="s">
        <v>330</v>
      </c>
      <c r="AG157" s="48">
        <v>2.0511716873791301</v>
      </c>
      <c r="AH157" s="48" t="s">
        <v>330</v>
      </c>
      <c r="AI157" s="48" t="s">
        <v>330</v>
      </c>
      <c r="AJ157" s="48" t="s">
        <v>330</v>
      </c>
      <c r="AK157" s="48">
        <v>2.2666666666666671</v>
      </c>
      <c r="AL157" s="48" t="s">
        <v>330</v>
      </c>
      <c r="AM157" s="57" t="s">
        <v>330</v>
      </c>
      <c r="AN157" s="58" t="s">
        <v>330</v>
      </c>
      <c r="AO157" s="58" t="s">
        <v>330</v>
      </c>
      <c r="AP157" s="49">
        <v>2.1749999999999998</v>
      </c>
    </row>
    <row r="158" spans="2:42" x14ac:dyDescent="0.25">
      <c r="B158" s="42">
        <v>40664</v>
      </c>
      <c r="C158" s="57" t="s">
        <v>330</v>
      </c>
      <c r="D158" s="58" t="s">
        <v>330</v>
      </c>
      <c r="E158" s="58" t="s">
        <v>330</v>
      </c>
      <c r="F158" s="58" t="s">
        <v>330</v>
      </c>
      <c r="G158" s="58" t="s">
        <v>330</v>
      </c>
      <c r="H158" s="58" t="s">
        <v>330</v>
      </c>
      <c r="I158" s="59" t="s">
        <v>330</v>
      </c>
      <c r="J158" s="47">
        <v>2.5462893970336</v>
      </c>
      <c r="K158" s="48" t="s">
        <v>330</v>
      </c>
      <c r="L158" s="48" t="s">
        <v>330</v>
      </c>
      <c r="M158" s="48" t="s">
        <v>330</v>
      </c>
      <c r="N158" s="48" t="s">
        <v>330</v>
      </c>
      <c r="O158" s="48" t="s">
        <v>330</v>
      </c>
      <c r="P158" s="48" t="s">
        <v>330</v>
      </c>
      <c r="Q158" s="48" t="s">
        <v>330</v>
      </c>
      <c r="R158" s="48">
        <v>1.8600623171779798</v>
      </c>
      <c r="S158" s="48" t="s">
        <v>330</v>
      </c>
      <c r="T158" s="48" t="s">
        <v>330</v>
      </c>
      <c r="U158" s="48" t="s">
        <v>330</v>
      </c>
      <c r="V158" s="48" t="s">
        <v>330</v>
      </c>
      <c r="W158" s="48" t="s">
        <v>330</v>
      </c>
      <c r="X158" s="48" t="s">
        <v>330</v>
      </c>
      <c r="Y158" s="48" t="s">
        <v>330</v>
      </c>
      <c r="Z158" s="48" t="s">
        <v>330</v>
      </c>
      <c r="AA158" s="48" t="s">
        <v>330</v>
      </c>
      <c r="AB158" s="48" t="s">
        <v>330</v>
      </c>
      <c r="AC158" s="48" t="s">
        <v>330</v>
      </c>
      <c r="AD158" s="48" t="s">
        <v>330</v>
      </c>
      <c r="AE158" s="48" t="s">
        <v>330</v>
      </c>
      <c r="AF158" s="48" t="s">
        <v>330</v>
      </c>
      <c r="AG158" s="48" t="s">
        <v>330</v>
      </c>
      <c r="AH158" s="48" t="s">
        <v>330</v>
      </c>
      <c r="AI158" s="48" t="s">
        <v>330</v>
      </c>
      <c r="AJ158" s="48" t="s">
        <v>330</v>
      </c>
      <c r="AK158" s="48" t="s">
        <v>330</v>
      </c>
      <c r="AL158" s="48" t="s">
        <v>330</v>
      </c>
      <c r="AM158" s="57" t="s">
        <v>330</v>
      </c>
      <c r="AN158" s="58" t="s">
        <v>330</v>
      </c>
      <c r="AO158" s="58" t="s">
        <v>330</v>
      </c>
      <c r="AP158" s="49" t="s">
        <v>330</v>
      </c>
    </row>
    <row r="159" spans="2:42" x14ac:dyDescent="0.25">
      <c r="B159" s="42">
        <v>40695</v>
      </c>
      <c r="C159" s="57">
        <v>2.7</v>
      </c>
      <c r="D159" s="58">
        <v>2.6</v>
      </c>
      <c r="E159" s="58">
        <v>2.1</v>
      </c>
      <c r="F159" s="58">
        <v>1.7</v>
      </c>
      <c r="G159" s="58">
        <v>1.9</v>
      </c>
      <c r="H159" s="58">
        <v>1.9</v>
      </c>
      <c r="I159" s="59"/>
      <c r="J159" s="47">
        <v>2.6283337323601499</v>
      </c>
      <c r="K159" s="48" t="s">
        <v>330</v>
      </c>
      <c r="L159" s="48" t="s">
        <v>330</v>
      </c>
      <c r="M159" s="48" t="s">
        <v>330</v>
      </c>
      <c r="N159" s="48" t="s">
        <v>330</v>
      </c>
      <c r="O159" s="48" t="s">
        <v>330</v>
      </c>
      <c r="P159" s="48" t="s">
        <v>330</v>
      </c>
      <c r="Q159" s="48">
        <v>1.8758070217274301</v>
      </c>
      <c r="R159" s="48" t="s">
        <v>330</v>
      </c>
      <c r="S159" s="48" t="s">
        <v>330</v>
      </c>
      <c r="T159" s="48" t="s">
        <v>330</v>
      </c>
      <c r="U159" s="48" t="s">
        <v>330</v>
      </c>
      <c r="V159" s="48" t="s">
        <v>330</v>
      </c>
      <c r="W159" s="48" t="s">
        <v>330</v>
      </c>
      <c r="X159" s="48" t="s">
        <v>330</v>
      </c>
      <c r="Y159" s="48" t="s">
        <v>330</v>
      </c>
      <c r="Z159" s="48" t="s">
        <v>330</v>
      </c>
      <c r="AA159" s="48" t="s">
        <v>330</v>
      </c>
      <c r="AB159" s="48" t="s">
        <v>330</v>
      </c>
      <c r="AC159" s="48" t="s">
        <v>330</v>
      </c>
      <c r="AD159" s="48" t="s">
        <v>330</v>
      </c>
      <c r="AE159" s="48" t="s">
        <v>330</v>
      </c>
      <c r="AF159" s="48" t="s">
        <v>330</v>
      </c>
      <c r="AG159" s="48" t="s">
        <v>330</v>
      </c>
      <c r="AH159" s="48" t="s">
        <v>330</v>
      </c>
      <c r="AI159" s="48" t="s">
        <v>330</v>
      </c>
      <c r="AJ159" s="48" t="s">
        <v>330</v>
      </c>
      <c r="AK159" s="48" t="s">
        <v>330</v>
      </c>
      <c r="AL159" s="48" t="s">
        <v>330</v>
      </c>
      <c r="AM159" s="57" t="s">
        <v>330</v>
      </c>
      <c r="AN159" s="58" t="s">
        <v>330</v>
      </c>
      <c r="AO159" s="58" t="s">
        <v>330</v>
      </c>
      <c r="AP159" s="49" t="s">
        <v>330</v>
      </c>
    </row>
    <row r="160" spans="2:42" x14ac:dyDescent="0.25">
      <c r="B160" s="42">
        <v>40725</v>
      </c>
      <c r="C160" s="57" t="s">
        <v>330</v>
      </c>
      <c r="D160" s="58" t="s">
        <v>330</v>
      </c>
      <c r="E160" s="58" t="s">
        <v>330</v>
      </c>
      <c r="F160" s="58" t="s">
        <v>330</v>
      </c>
      <c r="G160" s="58" t="s">
        <v>330</v>
      </c>
      <c r="H160" s="58" t="s">
        <v>330</v>
      </c>
      <c r="I160" s="59" t="s">
        <v>330</v>
      </c>
      <c r="J160" s="47">
        <v>2.6348018708717098</v>
      </c>
      <c r="K160" s="48" t="s">
        <v>330</v>
      </c>
      <c r="L160" s="48" t="s">
        <v>330</v>
      </c>
      <c r="M160" s="48" t="s">
        <v>330</v>
      </c>
      <c r="N160" s="48" t="s">
        <v>330</v>
      </c>
      <c r="O160" s="48" t="s">
        <v>330</v>
      </c>
      <c r="P160" s="48">
        <v>1.9155177812436599</v>
      </c>
      <c r="Q160" s="48" t="s">
        <v>330</v>
      </c>
      <c r="R160" s="48" t="s">
        <v>330</v>
      </c>
      <c r="S160" s="48" t="s">
        <v>330</v>
      </c>
      <c r="T160" s="48" t="s">
        <v>330</v>
      </c>
      <c r="U160" s="48" t="s">
        <v>330</v>
      </c>
      <c r="V160" s="48" t="s">
        <v>330</v>
      </c>
      <c r="W160" s="48" t="s">
        <v>330</v>
      </c>
      <c r="X160" s="48" t="s">
        <v>330</v>
      </c>
      <c r="Y160" s="48" t="s">
        <v>330</v>
      </c>
      <c r="Z160" s="48" t="s">
        <v>330</v>
      </c>
      <c r="AA160" s="48" t="s">
        <v>330</v>
      </c>
      <c r="AB160" s="48" t="s">
        <v>330</v>
      </c>
      <c r="AC160" s="48" t="s">
        <v>330</v>
      </c>
      <c r="AD160" s="48" t="s">
        <v>330</v>
      </c>
      <c r="AE160" s="48" t="s">
        <v>330</v>
      </c>
      <c r="AF160" s="48" t="s">
        <v>330</v>
      </c>
      <c r="AG160" s="48" t="s">
        <v>330</v>
      </c>
      <c r="AH160" s="48" t="s">
        <v>330</v>
      </c>
      <c r="AI160" s="48" t="s">
        <v>330</v>
      </c>
      <c r="AJ160" s="48" t="s">
        <v>330</v>
      </c>
      <c r="AK160" s="48" t="s">
        <v>330</v>
      </c>
      <c r="AL160" s="48" t="s">
        <v>330</v>
      </c>
      <c r="AM160" s="57" t="s">
        <v>330</v>
      </c>
      <c r="AN160" s="58" t="s">
        <v>330</v>
      </c>
      <c r="AO160" s="58" t="s">
        <v>330</v>
      </c>
      <c r="AP160" s="49" t="s">
        <v>330</v>
      </c>
    </row>
    <row r="161" spans="2:42" x14ac:dyDescent="0.25">
      <c r="B161" s="42">
        <v>40756</v>
      </c>
      <c r="C161" s="57" t="s">
        <v>330</v>
      </c>
      <c r="D161" s="58" t="s">
        <v>330</v>
      </c>
      <c r="E161" s="58" t="s">
        <v>330</v>
      </c>
      <c r="F161" s="58" t="s">
        <v>330</v>
      </c>
      <c r="G161" s="58" t="s">
        <v>330</v>
      </c>
      <c r="H161" s="58" t="s">
        <v>330</v>
      </c>
      <c r="I161" s="59" t="s">
        <v>330</v>
      </c>
      <c r="J161" s="47">
        <v>2.6073368560083199</v>
      </c>
      <c r="K161" s="48" t="s">
        <v>330</v>
      </c>
      <c r="L161" s="48" t="s">
        <v>330</v>
      </c>
      <c r="M161" s="48" t="s">
        <v>330</v>
      </c>
      <c r="N161" s="48" t="s">
        <v>330</v>
      </c>
      <c r="O161" s="48">
        <v>1.89654475851467</v>
      </c>
      <c r="P161" s="48" t="s">
        <v>330</v>
      </c>
      <c r="Q161" s="48" t="s">
        <v>330</v>
      </c>
      <c r="R161" s="48" t="s">
        <v>330</v>
      </c>
      <c r="S161" s="48" t="s">
        <v>330</v>
      </c>
      <c r="T161" s="48" t="s">
        <v>330</v>
      </c>
      <c r="U161" s="48" t="s">
        <v>330</v>
      </c>
      <c r="V161" s="48" t="s">
        <v>330</v>
      </c>
      <c r="W161" s="48" t="s">
        <v>330</v>
      </c>
      <c r="X161" s="48" t="s">
        <v>330</v>
      </c>
      <c r="Y161" s="48" t="s">
        <v>330</v>
      </c>
      <c r="Z161" s="48" t="s">
        <v>330</v>
      </c>
      <c r="AA161" s="48" t="s">
        <v>330</v>
      </c>
      <c r="AB161" s="48" t="s">
        <v>330</v>
      </c>
      <c r="AC161" s="48" t="s">
        <v>330</v>
      </c>
      <c r="AD161" s="48" t="s">
        <v>330</v>
      </c>
      <c r="AE161" s="48" t="s">
        <v>330</v>
      </c>
      <c r="AF161" s="48" t="s">
        <v>330</v>
      </c>
      <c r="AG161" s="48" t="s">
        <v>330</v>
      </c>
      <c r="AH161" s="48" t="s">
        <v>330</v>
      </c>
      <c r="AI161" s="48" t="s">
        <v>330</v>
      </c>
      <c r="AJ161" s="48" t="s">
        <v>330</v>
      </c>
      <c r="AK161" s="48" t="s">
        <v>330</v>
      </c>
      <c r="AL161" s="48" t="s">
        <v>330</v>
      </c>
      <c r="AM161" s="57" t="s">
        <v>330</v>
      </c>
      <c r="AN161" s="58" t="s">
        <v>330</v>
      </c>
      <c r="AO161" s="58" t="s">
        <v>330</v>
      </c>
      <c r="AP161" s="49" t="s">
        <v>330</v>
      </c>
    </row>
    <row r="162" spans="2:42" x14ac:dyDescent="0.25">
      <c r="B162" s="42">
        <v>40787</v>
      </c>
      <c r="C162" s="57">
        <v>2.5</v>
      </c>
      <c r="D162" s="58">
        <v>2</v>
      </c>
      <c r="E162" s="58">
        <v>1.6</v>
      </c>
      <c r="F162" s="58">
        <v>1.7</v>
      </c>
      <c r="G162" s="58">
        <v>1.7</v>
      </c>
      <c r="H162" s="58">
        <v>1.5</v>
      </c>
      <c r="I162" s="59">
        <v>1.5</v>
      </c>
      <c r="J162" s="47">
        <v>2.575976799370113</v>
      </c>
      <c r="K162" s="48" t="s">
        <v>330</v>
      </c>
      <c r="L162" s="48" t="s">
        <v>330</v>
      </c>
      <c r="M162" s="48" t="s">
        <v>330</v>
      </c>
      <c r="N162" s="48">
        <v>1.7631225981405927</v>
      </c>
      <c r="O162" s="48" t="s">
        <v>330</v>
      </c>
      <c r="P162" s="48" t="s">
        <v>330</v>
      </c>
      <c r="Q162" s="48" t="s">
        <v>330</v>
      </c>
      <c r="R162" s="48" t="s">
        <v>330</v>
      </c>
      <c r="S162" s="48" t="s">
        <v>330</v>
      </c>
      <c r="T162" s="48" t="s">
        <v>330</v>
      </c>
      <c r="U162" s="48" t="s">
        <v>330</v>
      </c>
      <c r="V162" s="48" t="s">
        <v>330</v>
      </c>
      <c r="W162" s="48" t="s">
        <v>330</v>
      </c>
      <c r="X162" s="48" t="s">
        <v>330</v>
      </c>
      <c r="Y162" s="48" t="s">
        <v>330</v>
      </c>
      <c r="Z162" s="48" t="s">
        <v>330</v>
      </c>
      <c r="AA162" s="48" t="s">
        <v>330</v>
      </c>
      <c r="AB162" s="48" t="s">
        <v>330</v>
      </c>
      <c r="AC162" s="48" t="s">
        <v>330</v>
      </c>
      <c r="AD162" s="48" t="s">
        <v>330</v>
      </c>
      <c r="AE162" s="48" t="s">
        <v>330</v>
      </c>
      <c r="AF162" s="48" t="s">
        <v>330</v>
      </c>
      <c r="AG162" s="48" t="s">
        <v>330</v>
      </c>
      <c r="AH162" s="48" t="s">
        <v>330</v>
      </c>
      <c r="AI162" s="48" t="s">
        <v>330</v>
      </c>
      <c r="AJ162" s="48" t="s">
        <v>330</v>
      </c>
      <c r="AK162" s="48" t="s">
        <v>330</v>
      </c>
      <c r="AL162" s="48" t="s">
        <v>330</v>
      </c>
      <c r="AM162" s="57" t="s">
        <v>330</v>
      </c>
      <c r="AN162" s="58" t="s">
        <v>330</v>
      </c>
      <c r="AO162" s="58" t="s">
        <v>330</v>
      </c>
      <c r="AP162" s="49" t="s">
        <v>330</v>
      </c>
    </row>
    <row r="163" spans="2:42" x14ac:dyDescent="0.25">
      <c r="B163" s="42">
        <v>40817</v>
      </c>
      <c r="C163" s="57" t="s">
        <v>330</v>
      </c>
      <c r="D163" s="58" t="s">
        <v>330</v>
      </c>
      <c r="E163" s="58" t="s">
        <v>330</v>
      </c>
      <c r="F163" s="58" t="s">
        <v>330</v>
      </c>
      <c r="G163" s="58" t="s">
        <v>330</v>
      </c>
      <c r="H163" s="58" t="s">
        <v>330</v>
      </c>
      <c r="I163" s="59" t="s">
        <v>330</v>
      </c>
      <c r="J163" s="47">
        <v>2.6182706656224619</v>
      </c>
      <c r="K163" s="48" t="s">
        <v>330</v>
      </c>
      <c r="L163" s="48" t="s">
        <v>330</v>
      </c>
      <c r="M163" s="48">
        <v>1.8011273828709751</v>
      </c>
      <c r="N163" s="48" t="s">
        <v>330</v>
      </c>
      <c r="O163" s="48" t="s">
        <v>330</v>
      </c>
      <c r="P163" s="48" t="s">
        <v>330</v>
      </c>
      <c r="Q163" s="48" t="s">
        <v>330</v>
      </c>
      <c r="R163" s="48" t="s">
        <v>330</v>
      </c>
      <c r="S163" s="48" t="s">
        <v>330</v>
      </c>
      <c r="T163" s="48" t="s">
        <v>330</v>
      </c>
      <c r="U163" s="48" t="s">
        <v>330</v>
      </c>
      <c r="V163" s="48" t="s">
        <v>330</v>
      </c>
      <c r="W163" s="48">
        <v>1.7524454296486449</v>
      </c>
      <c r="X163" s="48" t="s">
        <v>330</v>
      </c>
      <c r="Y163" s="48" t="s">
        <v>330</v>
      </c>
      <c r="Z163" s="48" t="s">
        <v>330</v>
      </c>
      <c r="AA163" s="48">
        <v>1.858763336660735</v>
      </c>
      <c r="AB163" s="48" t="s">
        <v>330</v>
      </c>
      <c r="AC163" s="48" t="s">
        <v>330</v>
      </c>
      <c r="AD163" s="48" t="s">
        <v>330</v>
      </c>
      <c r="AE163" s="48">
        <v>1.950875020103519</v>
      </c>
      <c r="AF163" s="48" t="s">
        <v>330</v>
      </c>
      <c r="AG163" s="48" t="s">
        <v>330</v>
      </c>
      <c r="AH163" s="48" t="s">
        <v>330</v>
      </c>
      <c r="AI163" s="48">
        <v>2.035714285714286</v>
      </c>
      <c r="AJ163" s="48" t="s">
        <v>330</v>
      </c>
      <c r="AK163" s="48" t="s">
        <v>330</v>
      </c>
      <c r="AL163" s="48" t="s">
        <v>330</v>
      </c>
      <c r="AM163" s="57" t="s">
        <v>330</v>
      </c>
      <c r="AN163" s="48">
        <v>2.0642857142857141</v>
      </c>
      <c r="AO163" s="58" t="s">
        <v>330</v>
      </c>
      <c r="AP163" s="49" t="s">
        <v>330</v>
      </c>
    </row>
    <row r="164" spans="2:42" x14ac:dyDescent="0.25">
      <c r="B164" s="42">
        <v>40848</v>
      </c>
      <c r="C164" s="57" t="s">
        <v>330</v>
      </c>
      <c r="D164" s="58" t="s">
        <v>330</v>
      </c>
      <c r="E164" s="58" t="s">
        <v>330</v>
      </c>
      <c r="F164" s="58" t="s">
        <v>330</v>
      </c>
      <c r="G164" s="58" t="s">
        <v>330</v>
      </c>
      <c r="H164" s="58" t="s">
        <v>330</v>
      </c>
      <c r="I164" s="59" t="s">
        <v>330</v>
      </c>
      <c r="J164" s="47">
        <v>2.654452999107459</v>
      </c>
      <c r="K164" s="48" t="s">
        <v>330</v>
      </c>
      <c r="L164" s="48">
        <v>1.7932750922560723</v>
      </c>
      <c r="M164" s="48" t="s">
        <v>330</v>
      </c>
      <c r="N164" s="48" t="s">
        <v>330</v>
      </c>
      <c r="O164" s="48" t="s">
        <v>330</v>
      </c>
      <c r="P164" s="48" t="s">
        <v>330</v>
      </c>
      <c r="Q164" s="48" t="s">
        <v>330</v>
      </c>
      <c r="R164" s="48" t="s">
        <v>330</v>
      </c>
      <c r="S164" s="48" t="s">
        <v>330</v>
      </c>
      <c r="T164" s="48" t="s">
        <v>330</v>
      </c>
      <c r="U164" s="48" t="s">
        <v>330</v>
      </c>
      <c r="V164" s="48" t="s">
        <v>330</v>
      </c>
      <c r="W164" s="48" t="s">
        <v>330</v>
      </c>
      <c r="X164" s="48" t="s">
        <v>330</v>
      </c>
      <c r="Y164" s="48" t="s">
        <v>330</v>
      </c>
      <c r="Z164" s="48" t="s">
        <v>330</v>
      </c>
      <c r="AA164" s="48" t="s">
        <v>330</v>
      </c>
      <c r="AB164" s="48" t="s">
        <v>330</v>
      </c>
      <c r="AC164" s="48" t="s">
        <v>330</v>
      </c>
      <c r="AD164" s="48" t="s">
        <v>330</v>
      </c>
      <c r="AE164" s="48" t="s">
        <v>330</v>
      </c>
      <c r="AF164" s="48" t="s">
        <v>330</v>
      </c>
      <c r="AG164" s="48" t="s">
        <v>330</v>
      </c>
      <c r="AH164" s="48" t="s">
        <v>330</v>
      </c>
      <c r="AI164" s="48" t="s">
        <v>330</v>
      </c>
      <c r="AJ164" s="48" t="s">
        <v>330</v>
      </c>
      <c r="AK164" s="48" t="s">
        <v>330</v>
      </c>
      <c r="AL164" s="48" t="s">
        <v>330</v>
      </c>
      <c r="AM164" s="57" t="s">
        <v>330</v>
      </c>
      <c r="AN164" s="58" t="s">
        <v>330</v>
      </c>
      <c r="AO164" s="58" t="s">
        <v>330</v>
      </c>
      <c r="AP164" s="49" t="s">
        <v>330</v>
      </c>
    </row>
    <row r="165" spans="2:42" x14ac:dyDescent="0.25">
      <c r="B165" s="42">
        <v>40878</v>
      </c>
      <c r="C165" s="57">
        <v>2.2999999999999998</v>
      </c>
      <c r="D165" s="58">
        <v>1.9</v>
      </c>
      <c r="E165" s="58">
        <v>1.8</v>
      </c>
      <c r="F165" s="58">
        <v>1.5</v>
      </c>
      <c r="G165" s="58">
        <v>1.6</v>
      </c>
      <c r="H165" s="58">
        <v>1.7</v>
      </c>
      <c r="I165" s="59"/>
      <c r="J165" s="47">
        <v>2.6820784380337188</v>
      </c>
      <c r="K165" s="48">
        <v>1.8119151852578912</v>
      </c>
      <c r="L165" s="48" t="s">
        <v>330</v>
      </c>
      <c r="M165" s="48" t="s">
        <v>330</v>
      </c>
      <c r="N165" s="48" t="s">
        <v>330</v>
      </c>
      <c r="O165" s="48" t="s">
        <v>330</v>
      </c>
      <c r="P165" s="48" t="s">
        <v>330</v>
      </c>
      <c r="Q165" s="48" t="s">
        <v>330</v>
      </c>
      <c r="R165" s="48" t="s">
        <v>330</v>
      </c>
      <c r="S165" s="48" t="s">
        <v>330</v>
      </c>
      <c r="T165" s="48" t="s">
        <v>330</v>
      </c>
      <c r="U165" s="48" t="s">
        <v>330</v>
      </c>
      <c r="V165" s="48" t="s">
        <v>330</v>
      </c>
      <c r="W165" s="48" t="s">
        <v>330</v>
      </c>
      <c r="X165" s="48" t="s">
        <v>330</v>
      </c>
      <c r="Y165" s="48" t="s">
        <v>330</v>
      </c>
      <c r="Z165" s="48" t="s">
        <v>330</v>
      </c>
      <c r="AA165" s="48" t="s">
        <v>330</v>
      </c>
      <c r="AB165" s="48" t="s">
        <v>330</v>
      </c>
      <c r="AC165" s="48" t="s">
        <v>330</v>
      </c>
      <c r="AD165" s="48" t="s">
        <v>330</v>
      </c>
      <c r="AE165" s="48" t="s">
        <v>330</v>
      </c>
      <c r="AF165" s="48" t="s">
        <v>330</v>
      </c>
      <c r="AG165" s="48" t="s">
        <v>330</v>
      </c>
      <c r="AH165" s="48" t="s">
        <v>330</v>
      </c>
      <c r="AI165" s="48" t="s">
        <v>330</v>
      </c>
      <c r="AJ165" s="48" t="s">
        <v>330</v>
      </c>
      <c r="AK165" s="48" t="s">
        <v>330</v>
      </c>
      <c r="AL165" s="48" t="s">
        <v>330</v>
      </c>
      <c r="AM165" s="57" t="s">
        <v>330</v>
      </c>
      <c r="AN165" s="58" t="s">
        <v>330</v>
      </c>
      <c r="AO165" s="58" t="s">
        <v>330</v>
      </c>
      <c r="AP165" s="49" t="s">
        <v>330</v>
      </c>
    </row>
    <row r="166" spans="2:42" x14ac:dyDescent="0.25">
      <c r="B166" s="42">
        <v>40909</v>
      </c>
      <c r="C166" s="57" t="s">
        <v>330</v>
      </c>
      <c r="D166" s="58" t="s">
        <v>330</v>
      </c>
      <c r="E166" s="58" t="s">
        <v>330</v>
      </c>
      <c r="F166" s="58" t="s">
        <v>330</v>
      </c>
      <c r="G166" s="58" t="s">
        <v>330</v>
      </c>
      <c r="H166" s="58" t="s">
        <v>330</v>
      </c>
      <c r="I166" s="59" t="s">
        <v>330</v>
      </c>
      <c r="J166" s="47">
        <v>1.8583362231110649</v>
      </c>
      <c r="K166" s="48" t="s">
        <v>330</v>
      </c>
      <c r="L166" s="48" t="s">
        <v>330</v>
      </c>
      <c r="M166" s="48" t="s">
        <v>330</v>
      </c>
      <c r="N166" s="48" t="s">
        <v>330</v>
      </c>
      <c r="O166" s="48" t="s">
        <v>330</v>
      </c>
      <c r="P166" s="48" t="s">
        <v>330</v>
      </c>
      <c r="Q166" s="48" t="s">
        <v>330</v>
      </c>
      <c r="R166" s="48" t="s">
        <v>330</v>
      </c>
      <c r="S166" s="48" t="s">
        <v>330</v>
      </c>
      <c r="T166" s="48" t="s">
        <v>330</v>
      </c>
      <c r="U166" s="48" t="s">
        <v>330</v>
      </c>
      <c r="V166" s="48">
        <v>1.6516437880933463</v>
      </c>
      <c r="W166" s="48" t="s">
        <v>330</v>
      </c>
      <c r="X166" s="48" t="s">
        <v>330</v>
      </c>
      <c r="Y166" s="48" t="s">
        <v>330</v>
      </c>
      <c r="Z166" s="48" t="s">
        <v>330</v>
      </c>
      <c r="AA166" s="48" t="s">
        <v>330</v>
      </c>
      <c r="AB166" s="48" t="s">
        <v>330</v>
      </c>
      <c r="AC166" s="48" t="s">
        <v>330</v>
      </c>
      <c r="AD166" s="48" t="s">
        <v>330</v>
      </c>
      <c r="AE166" s="48" t="s">
        <v>330</v>
      </c>
      <c r="AF166" s="48" t="s">
        <v>330</v>
      </c>
      <c r="AG166" s="48" t="s">
        <v>330</v>
      </c>
      <c r="AH166" s="48" t="s">
        <v>330</v>
      </c>
      <c r="AI166" s="48" t="s">
        <v>330</v>
      </c>
      <c r="AJ166" s="48" t="s">
        <v>330</v>
      </c>
      <c r="AK166" s="48" t="s">
        <v>330</v>
      </c>
      <c r="AL166" s="48" t="s">
        <v>330</v>
      </c>
      <c r="AM166" s="57" t="s">
        <v>330</v>
      </c>
      <c r="AN166" s="58" t="s">
        <v>330</v>
      </c>
      <c r="AO166" s="58" t="s">
        <v>330</v>
      </c>
      <c r="AP166" s="49" t="s">
        <v>330</v>
      </c>
    </row>
    <row r="167" spans="2:42" x14ac:dyDescent="0.25">
      <c r="B167" s="42">
        <v>40940</v>
      </c>
      <c r="C167" s="57" t="s">
        <v>330</v>
      </c>
      <c r="D167" s="58" t="s">
        <v>330</v>
      </c>
      <c r="E167" s="58" t="s">
        <v>330</v>
      </c>
      <c r="F167" s="58" t="s">
        <v>330</v>
      </c>
      <c r="G167" s="58" t="s">
        <v>330</v>
      </c>
      <c r="H167" s="58" t="s">
        <v>330</v>
      </c>
      <c r="I167" s="59" t="s">
        <v>330</v>
      </c>
      <c r="J167" s="47">
        <v>1.9961869240033256</v>
      </c>
      <c r="K167" s="48" t="s">
        <v>330</v>
      </c>
      <c r="L167" s="48" t="s">
        <v>330</v>
      </c>
      <c r="M167" s="48" t="s">
        <v>330</v>
      </c>
      <c r="N167" s="48" t="s">
        <v>330</v>
      </c>
      <c r="O167" s="48" t="s">
        <v>330</v>
      </c>
      <c r="P167" s="48" t="s">
        <v>330</v>
      </c>
      <c r="Q167" s="48" t="s">
        <v>330</v>
      </c>
      <c r="R167" s="48" t="s">
        <v>330</v>
      </c>
      <c r="S167" s="48" t="s">
        <v>330</v>
      </c>
      <c r="T167" s="48" t="s">
        <v>330</v>
      </c>
      <c r="U167" s="48">
        <v>1.6653572675020938</v>
      </c>
      <c r="V167" s="48" t="s">
        <v>330</v>
      </c>
      <c r="W167" s="48" t="s">
        <v>330</v>
      </c>
      <c r="X167" s="48" t="s">
        <v>330</v>
      </c>
      <c r="Y167" s="48" t="s">
        <v>330</v>
      </c>
      <c r="Z167" s="48" t="s">
        <v>330</v>
      </c>
      <c r="AA167" s="48" t="s">
        <v>330</v>
      </c>
      <c r="AB167" s="48" t="s">
        <v>330</v>
      </c>
      <c r="AC167" s="48" t="s">
        <v>330</v>
      </c>
      <c r="AD167" s="48" t="s">
        <v>330</v>
      </c>
      <c r="AE167" s="48" t="s">
        <v>330</v>
      </c>
      <c r="AF167" s="48" t="s">
        <v>330</v>
      </c>
      <c r="AG167" s="48" t="s">
        <v>330</v>
      </c>
      <c r="AH167" s="48" t="s">
        <v>330</v>
      </c>
      <c r="AI167" s="48" t="s">
        <v>330</v>
      </c>
      <c r="AJ167" s="48" t="s">
        <v>330</v>
      </c>
      <c r="AK167" s="48" t="s">
        <v>330</v>
      </c>
      <c r="AL167" s="48" t="s">
        <v>330</v>
      </c>
      <c r="AM167" s="57" t="s">
        <v>330</v>
      </c>
      <c r="AN167" s="58" t="s">
        <v>330</v>
      </c>
      <c r="AO167" s="58" t="s">
        <v>330</v>
      </c>
      <c r="AP167" s="49" t="s">
        <v>330</v>
      </c>
    </row>
    <row r="168" spans="2:42" x14ac:dyDescent="0.25">
      <c r="B168" s="42">
        <v>40969</v>
      </c>
      <c r="C168" s="57">
        <v>2.2000000000000002</v>
      </c>
      <c r="D168" s="58">
        <v>2.2000000000000002</v>
      </c>
      <c r="E168" s="58">
        <v>1.9</v>
      </c>
      <c r="F168" s="58">
        <v>1.6</v>
      </c>
      <c r="G168" s="58">
        <v>1.5</v>
      </c>
      <c r="H168" s="58">
        <v>1.6</v>
      </c>
      <c r="I168" s="59">
        <v>1.6</v>
      </c>
      <c r="J168" s="47">
        <v>2.1510817408872525</v>
      </c>
      <c r="K168" s="48" t="s">
        <v>330</v>
      </c>
      <c r="L168" s="48" t="s">
        <v>330</v>
      </c>
      <c r="M168" s="48" t="s">
        <v>330</v>
      </c>
      <c r="N168" s="48" t="s">
        <v>330</v>
      </c>
      <c r="O168" s="48" t="s">
        <v>330</v>
      </c>
      <c r="P168" s="48" t="s">
        <v>330</v>
      </c>
      <c r="Q168" s="48" t="s">
        <v>330</v>
      </c>
      <c r="R168" s="48" t="s">
        <v>330</v>
      </c>
      <c r="S168" s="48" t="s">
        <v>330</v>
      </c>
      <c r="T168" s="48">
        <v>1.6534747466133688</v>
      </c>
      <c r="U168" s="48" t="s">
        <v>330</v>
      </c>
      <c r="V168" s="48" t="s">
        <v>330</v>
      </c>
      <c r="W168" s="48" t="s">
        <v>330</v>
      </c>
      <c r="X168" s="48" t="s">
        <v>330</v>
      </c>
      <c r="Y168" s="48" t="s">
        <v>330</v>
      </c>
      <c r="Z168" s="48" t="s">
        <v>330</v>
      </c>
      <c r="AA168" s="48" t="s">
        <v>330</v>
      </c>
      <c r="AB168" s="48" t="s">
        <v>330</v>
      </c>
      <c r="AC168" s="48" t="s">
        <v>330</v>
      </c>
      <c r="AD168" s="48" t="s">
        <v>330</v>
      </c>
      <c r="AE168" s="48" t="s">
        <v>330</v>
      </c>
      <c r="AF168" s="48" t="s">
        <v>330</v>
      </c>
      <c r="AG168" s="48" t="s">
        <v>330</v>
      </c>
      <c r="AH168" s="48" t="s">
        <v>330</v>
      </c>
      <c r="AI168" s="48" t="s">
        <v>330</v>
      </c>
      <c r="AJ168" s="48" t="s">
        <v>330</v>
      </c>
      <c r="AK168" s="48" t="s">
        <v>330</v>
      </c>
      <c r="AL168" s="48" t="s">
        <v>330</v>
      </c>
      <c r="AM168" s="57" t="s">
        <v>330</v>
      </c>
      <c r="AN168" s="58" t="s">
        <v>330</v>
      </c>
      <c r="AO168" s="58" t="s">
        <v>330</v>
      </c>
      <c r="AP168" s="49" t="s">
        <v>330</v>
      </c>
    </row>
    <row r="169" spans="2:42" x14ac:dyDescent="0.25">
      <c r="B169" s="42">
        <v>41000</v>
      </c>
      <c r="C169" s="57" t="s">
        <v>330</v>
      </c>
      <c r="D169" s="58" t="s">
        <v>330</v>
      </c>
      <c r="E169" s="58" t="s">
        <v>330</v>
      </c>
      <c r="F169" s="58" t="s">
        <v>330</v>
      </c>
      <c r="G169" s="58" t="s">
        <v>330</v>
      </c>
      <c r="H169" s="58" t="s">
        <v>330</v>
      </c>
      <c r="I169" s="59" t="s">
        <v>330</v>
      </c>
      <c r="J169" s="47">
        <v>2.2894635475098211</v>
      </c>
      <c r="K169" s="48" t="s">
        <v>330</v>
      </c>
      <c r="L169" s="48" t="s">
        <v>330</v>
      </c>
      <c r="M169" s="48" t="s">
        <v>330</v>
      </c>
      <c r="N169" s="48" t="s">
        <v>330</v>
      </c>
      <c r="O169" s="48" t="s">
        <v>330</v>
      </c>
      <c r="P169" s="48" t="s">
        <v>330</v>
      </c>
      <c r="Q169" s="48" t="s">
        <v>330</v>
      </c>
      <c r="R169" s="48" t="s">
        <v>330</v>
      </c>
      <c r="S169" s="48">
        <v>1.7421380659960819</v>
      </c>
      <c r="T169" s="48" t="s">
        <v>330</v>
      </c>
      <c r="U169" s="48" t="s">
        <v>330</v>
      </c>
      <c r="V169" s="48" t="s">
        <v>330</v>
      </c>
      <c r="W169" s="48" t="s">
        <v>330</v>
      </c>
      <c r="X169" s="48" t="s">
        <v>330</v>
      </c>
      <c r="Y169" s="48">
        <v>1.884516046186153</v>
      </c>
      <c r="Z169" s="48" t="s">
        <v>330</v>
      </c>
      <c r="AA169" s="48" t="s">
        <v>330</v>
      </c>
      <c r="AB169" s="48" t="s">
        <v>330</v>
      </c>
      <c r="AC169" s="48">
        <v>2.0599648694476529</v>
      </c>
      <c r="AD169" s="48" t="s">
        <v>330</v>
      </c>
      <c r="AE169" s="48" t="s">
        <v>330</v>
      </c>
      <c r="AF169" s="48" t="s">
        <v>330</v>
      </c>
      <c r="AG169" s="48">
        <v>2.0333333333333332</v>
      </c>
      <c r="AH169" s="48" t="s">
        <v>330</v>
      </c>
      <c r="AI169" s="48" t="s">
        <v>330</v>
      </c>
      <c r="AJ169" s="48" t="s">
        <v>330</v>
      </c>
      <c r="AK169" s="48">
        <v>1.9</v>
      </c>
      <c r="AL169" s="48" t="s">
        <v>330</v>
      </c>
      <c r="AM169" s="57" t="s">
        <v>330</v>
      </c>
      <c r="AN169" s="58" t="s">
        <v>330</v>
      </c>
      <c r="AO169" s="58" t="s">
        <v>330</v>
      </c>
      <c r="AP169" s="49">
        <v>1.95</v>
      </c>
    </row>
    <row r="170" spans="2:42" x14ac:dyDescent="0.25">
      <c r="B170" s="42">
        <v>41030</v>
      </c>
      <c r="C170" s="57" t="s">
        <v>330</v>
      </c>
      <c r="D170" s="58" t="s">
        <v>330</v>
      </c>
      <c r="E170" s="58" t="s">
        <v>330</v>
      </c>
      <c r="F170" s="58" t="s">
        <v>330</v>
      </c>
      <c r="G170" s="58" t="s">
        <v>330</v>
      </c>
      <c r="H170" s="58" t="s">
        <v>330</v>
      </c>
      <c r="I170" s="59" t="s">
        <v>330</v>
      </c>
      <c r="J170" s="47">
        <v>2.3875893691671131</v>
      </c>
      <c r="K170" s="48" t="s">
        <v>330</v>
      </c>
      <c r="L170" s="48" t="s">
        <v>330</v>
      </c>
      <c r="M170" s="48" t="s">
        <v>330</v>
      </c>
      <c r="N170" s="48" t="s">
        <v>330</v>
      </c>
      <c r="O170" s="48" t="s">
        <v>330</v>
      </c>
      <c r="P170" s="48" t="s">
        <v>330</v>
      </c>
      <c r="Q170" s="48" t="s">
        <v>330</v>
      </c>
      <c r="R170" s="48">
        <v>1.7710186899780453</v>
      </c>
      <c r="S170" s="48" t="s">
        <v>330</v>
      </c>
      <c r="T170" s="48" t="s">
        <v>330</v>
      </c>
      <c r="U170" s="48" t="s">
        <v>330</v>
      </c>
      <c r="V170" s="48" t="s">
        <v>330</v>
      </c>
      <c r="W170" s="48" t="s">
        <v>330</v>
      </c>
      <c r="X170" s="48" t="s">
        <v>330</v>
      </c>
      <c r="Y170" s="48" t="s">
        <v>330</v>
      </c>
      <c r="Z170" s="48" t="s">
        <v>330</v>
      </c>
      <c r="AA170" s="48" t="s">
        <v>330</v>
      </c>
      <c r="AB170" s="48" t="s">
        <v>330</v>
      </c>
      <c r="AC170" s="48" t="s">
        <v>330</v>
      </c>
      <c r="AD170" s="48" t="s">
        <v>330</v>
      </c>
      <c r="AE170" s="48" t="s">
        <v>330</v>
      </c>
      <c r="AF170" s="48" t="s">
        <v>330</v>
      </c>
      <c r="AG170" s="48" t="s">
        <v>330</v>
      </c>
      <c r="AH170" s="48" t="s">
        <v>330</v>
      </c>
      <c r="AI170" s="48" t="s">
        <v>330</v>
      </c>
      <c r="AJ170" s="48" t="s">
        <v>330</v>
      </c>
      <c r="AK170" s="48" t="s">
        <v>330</v>
      </c>
      <c r="AL170" s="48" t="s">
        <v>330</v>
      </c>
      <c r="AM170" s="57" t="s">
        <v>330</v>
      </c>
      <c r="AN170" s="58" t="s">
        <v>330</v>
      </c>
      <c r="AO170" s="58" t="s">
        <v>330</v>
      </c>
      <c r="AP170" s="49" t="s">
        <v>330</v>
      </c>
    </row>
    <row r="171" spans="2:42" x14ac:dyDescent="0.25">
      <c r="B171" s="42">
        <v>41061</v>
      </c>
      <c r="C171" s="57">
        <v>2.2999999999999998</v>
      </c>
      <c r="D171" s="58">
        <v>2</v>
      </c>
      <c r="E171" s="58">
        <v>1.7</v>
      </c>
      <c r="F171" s="58">
        <v>1.6</v>
      </c>
      <c r="G171" s="58">
        <v>1.7</v>
      </c>
      <c r="H171" s="58">
        <v>1.7</v>
      </c>
      <c r="I171" s="59"/>
      <c r="J171" s="47">
        <v>2.3438490099027653</v>
      </c>
      <c r="K171" s="48" t="s">
        <v>330</v>
      </c>
      <c r="L171" s="48" t="s">
        <v>330</v>
      </c>
      <c r="M171" s="48" t="s">
        <v>330</v>
      </c>
      <c r="N171" s="48" t="s">
        <v>330</v>
      </c>
      <c r="O171" s="48" t="s">
        <v>330</v>
      </c>
      <c r="P171" s="48" t="s">
        <v>330</v>
      </c>
      <c r="Q171" s="48">
        <v>1.7147919913913836</v>
      </c>
      <c r="R171" s="48" t="s">
        <v>330</v>
      </c>
      <c r="S171" s="48" t="s">
        <v>330</v>
      </c>
      <c r="T171" s="48" t="s">
        <v>330</v>
      </c>
      <c r="U171" s="48" t="s">
        <v>330</v>
      </c>
      <c r="V171" s="48" t="s">
        <v>330</v>
      </c>
      <c r="W171" s="48" t="s">
        <v>330</v>
      </c>
      <c r="X171" s="48" t="s">
        <v>330</v>
      </c>
      <c r="Y171" s="48" t="s">
        <v>330</v>
      </c>
      <c r="Z171" s="48" t="s">
        <v>330</v>
      </c>
      <c r="AA171" s="48" t="s">
        <v>330</v>
      </c>
      <c r="AB171" s="48" t="s">
        <v>330</v>
      </c>
      <c r="AC171" s="48" t="s">
        <v>330</v>
      </c>
      <c r="AD171" s="48" t="s">
        <v>330</v>
      </c>
      <c r="AE171" s="48" t="s">
        <v>330</v>
      </c>
      <c r="AF171" s="48" t="s">
        <v>330</v>
      </c>
      <c r="AG171" s="48" t="s">
        <v>330</v>
      </c>
      <c r="AH171" s="48" t="s">
        <v>330</v>
      </c>
      <c r="AI171" s="48" t="s">
        <v>330</v>
      </c>
      <c r="AJ171" s="48" t="s">
        <v>330</v>
      </c>
      <c r="AK171" s="48" t="s">
        <v>330</v>
      </c>
      <c r="AL171" s="48" t="s">
        <v>330</v>
      </c>
      <c r="AM171" s="57" t="s">
        <v>330</v>
      </c>
      <c r="AN171" s="58" t="s">
        <v>330</v>
      </c>
      <c r="AO171" s="58" t="s">
        <v>330</v>
      </c>
      <c r="AP171" s="49" t="s">
        <v>330</v>
      </c>
    </row>
    <row r="172" spans="2:42" x14ac:dyDescent="0.25">
      <c r="B172" s="42">
        <v>41091</v>
      </c>
      <c r="C172" s="57" t="s">
        <v>330</v>
      </c>
      <c r="D172" s="58" t="s">
        <v>330</v>
      </c>
      <c r="E172" s="58" t="s">
        <v>330</v>
      </c>
      <c r="F172" s="58" t="s">
        <v>330</v>
      </c>
      <c r="G172" s="58" t="s">
        <v>330</v>
      </c>
      <c r="H172" s="58" t="s">
        <v>330</v>
      </c>
      <c r="I172" s="59" t="s">
        <v>330</v>
      </c>
      <c r="J172" s="47">
        <v>2.3134487633417917</v>
      </c>
      <c r="K172" s="48" t="s">
        <v>330</v>
      </c>
      <c r="L172" s="48" t="s">
        <v>330</v>
      </c>
      <c r="M172" s="48" t="s">
        <v>330</v>
      </c>
      <c r="N172" s="48" t="s">
        <v>330</v>
      </c>
      <c r="O172" s="48" t="s">
        <v>330</v>
      </c>
      <c r="P172" s="48">
        <v>1.7240994838461807</v>
      </c>
      <c r="Q172" s="48" t="s">
        <v>330</v>
      </c>
      <c r="R172" s="48" t="s">
        <v>330</v>
      </c>
      <c r="S172" s="48" t="s">
        <v>330</v>
      </c>
      <c r="T172" s="48" t="s">
        <v>330</v>
      </c>
      <c r="U172" s="48" t="s">
        <v>330</v>
      </c>
      <c r="V172" s="48" t="s">
        <v>330</v>
      </c>
      <c r="W172" s="48" t="s">
        <v>330</v>
      </c>
      <c r="X172" s="48" t="s">
        <v>330</v>
      </c>
      <c r="Y172" s="48" t="s">
        <v>330</v>
      </c>
      <c r="Z172" s="48" t="s">
        <v>330</v>
      </c>
      <c r="AA172" s="48" t="s">
        <v>330</v>
      </c>
      <c r="AB172" s="48" t="s">
        <v>330</v>
      </c>
      <c r="AC172" s="48" t="s">
        <v>330</v>
      </c>
      <c r="AD172" s="48" t="s">
        <v>330</v>
      </c>
      <c r="AE172" s="48" t="s">
        <v>330</v>
      </c>
      <c r="AF172" s="48" t="s">
        <v>330</v>
      </c>
      <c r="AG172" s="48" t="s">
        <v>330</v>
      </c>
      <c r="AH172" s="48" t="s">
        <v>330</v>
      </c>
      <c r="AI172" s="48" t="s">
        <v>330</v>
      </c>
      <c r="AJ172" s="48" t="s">
        <v>330</v>
      </c>
      <c r="AK172" s="48" t="s">
        <v>330</v>
      </c>
      <c r="AL172" s="48" t="s">
        <v>330</v>
      </c>
      <c r="AM172" s="57" t="s">
        <v>330</v>
      </c>
      <c r="AN172" s="58" t="s">
        <v>330</v>
      </c>
      <c r="AO172" s="58" t="s">
        <v>330</v>
      </c>
      <c r="AP172" s="49" t="s">
        <v>330</v>
      </c>
    </row>
    <row r="173" spans="2:42" x14ac:dyDescent="0.25">
      <c r="B173" s="42">
        <v>41122</v>
      </c>
      <c r="C173" s="57" t="s">
        <v>330</v>
      </c>
      <c r="D173" s="58" t="s">
        <v>330</v>
      </c>
      <c r="E173" s="58" t="s">
        <v>330</v>
      </c>
      <c r="F173" s="58" t="s">
        <v>330</v>
      </c>
      <c r="G173" s="58" t="s">
        <v>330</v>
      </c>
      <c r="H173" s="58" t="s">
        <v>330</v>
      </c>
      <c r="I173" s="59" t="s">
        <v>330</v>
      </c>
      <c r="J173" s="47">
        <v>2.3326231739375793</v>
      </c>
      <c r="K173" s="48" t="s">
        <v>330</v>
      </c>
      <c r="L173" s="48" t="s">
        <v>330</v>
      </c>
      <c r="M173" s="48" t="s">
        <v>330</v>
      </c>
      <c r="N173" s="48" t="s">
        <v>330</v>
      </c>
      <c r="O173" s="48">
        <v>1.735897565791799</v>
      </c>
      <c r="P173" s="48" t="s">
        <v>330</v>
      </c>
      <c r="Q173" s="48" t="s">
        <v>330</v>
      </c>
      <c r="R173" s="48" t="s">
        <v>330</v>
      </c>
      <c r="S173" s="48" t="s">
        <v>330</v>
      </c>
      <c r="T173" s="48" t="s">
        <v>330</v>
      </c>
      <c r="U173" s="48" t="s">
        <v>330</v>
      </c>
      <c r="V173" s="48" t="s">
        <v>330</v>
      </c>
      <c r="W173" s="48" t="s">
        <v>330</v>
      </c>
      <c r="X173" s="48" t="s">
        <v>330</v>
      </c>
      <c r="Y173" s="48" t="s">
        <v>330</v>
      </c>
      <c r="Z173" s="48" t="s">
        <v>330</v>
      </c>
      <c r="AA173" s="48" t="s">
        <v>330</v>
      </c>
      <c r="AB173" s="48" t="s">
        <v>330</v>
      </c>
      <c r="AC173" s="48" t="s">
        <v>330</v>
      </c>
      <c r="AD173" s="48" t="s">
        <v>330</v>
      </c>
      <c r="AE173" s="48" t="s">
        <v>330</v>
      </c>
      <c r="AF173" s="48" t="s">
        <v>330</v>
      </c>
      <c r="AG173" s="48" t="s">
        <v>330</v>
      </c>
      <c r="AH173" s="48" t="s">
        <v>330</v>
      </c>
      <c r="AI173" s="48" t="s">
        <v>330</v>
      </c>
      <c r="AJ173" s="48" t="s">
        <v>330</v>
      </c>
      <c r="AK173" s="48" t="s">
        <v>330</v>
      </c>
      <c r="AL173" s="48" t="s">
        <v>330</v>
      </c>
      <c r="AM173" s="57" t="s">
        <v>330</v>
      </c>
      <c r="AN173" s="58" t="s">
        <v>330</v>
      </c>
      <c r="AO173" s="58" t="s">
        <v>330</v>
      </c>
      <c r="AP173" s="49" t="s">
        <v>330</v>
      </c>
    </row>
    <row r="174" spans="2:42" x14ac:dyDescent="0.25">
      <c r="B174" s="42">
        <v>41153</v>
      </c>
      <c r="C174" s="57">
        <v>2.2000000000000002</v>
      </c>
      <c r="D174" s="58">
        <v>1.9</v>
      </c>
      <c r="E174" s="58">
        <v>1.8</v>
      </c>
      <c r="F174" s="58">
        <v>1.8</v>
      </c>
      <c r="G174" s="58">
        <v>1.8</v>
      </c>
      <c r="H174" s="58">
        <v>2.1</v>
      </c>
      <c r="I174" s="59">
        <v>2.2000000000000002</v>
      </c>
      <c r="J174" s="47">
        <v>2.4263125821567102</v>
      </c>
      <c r="K174" s="48" t="s">
        <v>330</v>
      </c>
      <c r="L174" s="48" t="s">
        <v>330</v>
      </c>
      <c r="M174" s="48" t="s">
        <v>330</v>
      </c>
      <c r="N174" s="48">
        <v>1.7995923616390037</v>
      </c>
      <c r="O174" s="48" t="s">
        <v>330</v>
      </c>
      <c r="P174" s="48" t="s">
        <v>330</v>
      </c>
      <c r="Q174" s="48" t="s">
        <v>330</v>
      </c>
      <c r="R174" s="48" t="s">
        <v>330</v>
      </c>
      <c r="S174" s="48" t="s">
        <v>330</v>
      </c>
      <c r="T174" s="48" t="s">
        <v>330</v>
      </c>
      <c r="U174" s="48" t="s">
        <v>330</v>
      </c>
      <c r="V174" s="48" t="s">
        <v>330</v>
      </c>
      <c r="W174" s="48" t="s">
        <v>330</v>
      </c>
      <c r="X174" s="48" t="s">
        <v>330</v>
      </c>
      <c r="Y174" s="48" t="s">
        <v>330</v>
      </c>
      <c r="Z174" s="48" t="s">
        <v>330</v>
      </c>
      <c r="AA174" s="48" t="s">
        <v>330</v>
      </c>
      <c r="AB174" s="48" t="s">
        <v>330</v>
      </c>
      <c r="AC174" s="48" t="s">
        <v>330</v>
      </c>
      <c r="AD174" s="48" t="s">
        <v>330</v>
      </c>
      <c r="AE174" s="48" t="s">
        <v>330</v>
      </c>
      <c r="AF174" s="48" t="s">
        <v>330</v>
      </c>
      <c r="AG174" s="48" t="s">
        <v>330</v>
      </c>
      <c r="AH174" s="48" t="s">
        <v>330</v>
      </c>
      <c r="AI174" s="48" t="s">
        <v>330</v>
      </c>
      <c r="AJ174" s="48" t="s">
        <v>330</v>
      </c>
      <c r="AK174" s="48" t="s">
        <v>330</v>
      </c>
      <c r="AL174" s="48" t="s">
        <v>330</v>
      </c>
      <c r="AM174" s="57" t="s">
        <v>330</v>
      </c>
      <c r="AN174" s="58" t="s">
        <v>330</v>
      </c>
      <c r="AO174" s="58" t="s">
        <v>330</v>
      </c>
      <c r="AP174" s="49" t="s">
        <v>330</v>
      </c>
    </row>
    <row r="175" spans="2:42" x14ac:dyDescent="0.25">
      <c r="B175" s="42">
        <v>41183</v>
      </c>
      <c r="C175" s="57" t="s">
        <v>330</v>
      </c>
      <c r="D175" s="58" t="s">
        <v>330</v>
      </c>
      <c r="E175" s="58" t="s">
        <v>330</v>
      </c>
      <c r="F175" s="58" t="s">
        <v>330</v>
      </c>
      <c r="G175" s="58" t="s">
        <v>330</v>
      </c>
      <c r="H175" s="58" t="s">
        <v>330</v>
      </c>
      <c r="I175" s="59" t="s">
        <v>330</v>
      </c>
      <c r="J175" s="47">
        <v>2.4497387782018851</v>
      </c>
      <c r="K175" s="48" t="s">
        <v>330</v>
      </c>
      <c r="L175" s="48" t="s">
        <v>330</v>
      </c>
      <c r="M175" s="48">
        <v>1.882067462604746</v>
      </c>
      <c r="N175" s="48" t="s">
        <v>330</v>
      </c>
      <c r="O175" s="48" t="s">
        <v>330</v>
      </c>
      <c r="P175" s="48" t="s">
        <v>330</v>
      </c>
      <c r="Q175" s="48" t="s">
        <v>330</v>
      </c>
      <c r="R175" s="48" t="s">
        <v>330</v>
      </c>
      <c r="S175" s="48" t="s">
        <v>330</v>
      </c>
      <c r="T175" s="48" t="s">
        <v>330</v>
      </c>
      <c r="U175" s="48" t="s">
        <v>330</v>
      </c>
      <c r="V175" s="48" t="s">
        <v>330</v>
      </c>
      <c r="W175" s="48">
        <v>1.740905459795657</v>
      </c>
      <c r="X175" s="48" t="s">
        <v>330</v>
      </c>
      <c r="Y175" s="48" t="s">
        <v>330</v>
      </c>
      <c r="Z175" s="48" t="s">
        <v>330</v>
      </c>
      <c r="AA175" s="48">
        <v>1.8339773320044319</v>
      </c>
      <c r="AB175" s="48" t="s">
        <v>330</v>
      </c>
      <c r="AC175" s="48" t="s">
        <v>330</v>
      </c>
      <c r="AD175" s="48" t="s">
        <v>330</v>
      </c>
      <c r="AE175" s="48">
        <v>1.9555120274914091</v>
      </c>
      <c r="AF175" s="48" t="s">
        <v>330</v>
      </c>
      <c r="AG175" s="48" t="s">
        <v>330</v>
      </c>
      <c r="AH175" s="48" t="s">
        <v>330</v>
      </c>
      <c r="AI175" s="48">
        <v>2.0692724594992642</v>
      </c>
      <c r="AJ175" s="48" t="s">
        <v>330</v>
      </c>
      <c r="AK175" s="48" t="s">
        <v>330</v>
      </c>
      <c r="AL175" s="48" t="s">
        <v>330</v>
      </c>
      <c r="AM175" s="57" t="s">
        <v>330</v>
      </c>
      <c r="AN175" s="48">
        <v>2.0228571428571431</v>
      </c>
      <c r="AO175" s="58" t="s">
        <v>330</v>
      </c>
      <c r="AP175" s="49" t="s">
        <v>330</v>
      </c>
    </row>
    <row r="176" spans="2:42" x14ac:dyDescent="0.25">
      <c r="B176" s="42">
        <v>41214</v>
      </c>
      <c r="C176" s="57" t="s">
        <v>330</v>
      </c>
      <c r="D176" s="58" t="s">
        <v>330</v>
      </c>
      <c r="E176" s="58" t="s">
        <v>330</v>
      </c>
      <c r="F176" s="58" t="s">
        <v>330</v>
      </c>
      <c r="G176" s="58" t="s">
        <v>330</v>
      </c>
      <c r="H176" s="58" t="s">
        <v>330</v>
      </c>
      <c r="I176" s="59" t="s">
        <v>330</v>
      </c>
      <c r="J176" s="47">
        <v>2.46849310687502</v>
      </c>
      <c r="K176" s="48" t="s">
        <v>330</v>
      </c>
      <c r="L176" s="48">
        <v>1.90766029878415</v>
      </c>
      <c r="M176" s="48" t="s">
        <v>330</v>
      </c>
      <c r="N176" s="48" t="s">
        <v>330</v>
      </c>
      <c r="O176" s="48" t="s">
        <v>330</v>
      </c>
      <c r="P176" s="48" t="s">
        <v>330</v>
      </c>
      <c r="Q176" s="48" t="s">
        <v>330</v>
      </c>
      <c r="R176" s="48" t="s">
        <v>330</v>
      </c>
      <c r="S176" s="48" t="s">
        <v>330</v>
      </c>
      <c r="T176" s="48" t="s">
        <v>330</v>
      </c>
      <c r="U176" s="48" t="s">
        <v>330</v>
      </c>
      <c r="V176" s="48" t="s">
        <v>330</v>
      </c>
      <c r="W176" s="48" t="s">
        <v>330</v>
      </c>
      <c r="X176" s="48" t="s">
        <v>330</v>
      </c>
      <c r="Y176" s="48" t="s">
        <v>330</v>
      </c>
      <c r="Z176" s="48" t="s">
        <v>330</v>
      </c>
      <c r="AA176" s="48" t="s">
        <v>330</v>
      </c>
      <c r="AB176" s="48" t="s">
        <v>330</v>
      </c>
      <c r="AC176" s="48" t="s">
        <v>330</v>
      </c>
      <c r="AD176" s="48" t="s">
        <v>330</v>
      </c>
      <c r="AE176" s="48" t="s">
        <v>330</v>
      </c>
      <c r="AF176" s="48" t="s">
        <v>330</v>
      </c>
      <c r="AG176" s="48" t="s">
        <v>330</v>
      </c>
      <c r="AH176" s="48" t="s">
        <v>330</v>
      </c>
      <c r="AI176" s="48" t="s">
        <v>330</v>
      </c>
      <c r="AJ176" s="48" t="s">
        <v>330</v>
      </c>
      <c r="AK176" s="48" t="s">
        <v>330</v>
      </c>
      <c r="AL176" s="48" t="s">
        <v>330</v>
      </c>
      <c r="AM176" s="57" t="s">
        <v>330</v>
      </c>
      <c r="AN176" s="58" t="s">
        <v>330</v>
      </c>
      <c r="AO176" s="58" t="s">
        <v>330</v>
      </c>
      <c r="AP176" s="49" t="s">
        <v>330</v>
      </c>
    </row>
    <row r="177" spans="2:42" x14ac:dyDescent="0.25">
      <c r="B177" s="42">
        <v>41244</v>
      </c>
      <c r="C177" s="57">
        <v>2</v>
      </c>
      <c r="D177" s="58">
        <v>1.9</v>
      </c>
      <c r="E177" s="58">
        <v>1.8</v>
      </c>
      <c r="F177" s="58">
        <v>1.7</v>
      </c>
      <c r="G177" s="58">
        <v>1.8</v>
      </c>
      <c r="H177" s="58">
        <v>1.8</v>
      </c>
      <c r="I177" s="59"/>
      <c r="J177" s="47">
        <v>2.4856733798613324</v>
      </c>
      <c r="K177" s="48">
        <v>1.8572185663780021</v>
      </c>
      <c r="L177" s="48" t="s">
        <v>330</v>
      </c>
      <c r="M177" s="48" t="s">
        <v>330</v>
      </c>
      <c r="N177" s="48" t="s">
        <v>330</v>
      </c>
      <c r="O177" s="48" t="s">
        <v>330</v>
      </c>
      <c r="P177" s="48" t="s">
        <v>330</v>
      </c>
      <c r="Q177" s="48" t="s">
        <v>330</v>
      </c>
      <c r="R177" s="48" t="s">
        <v>330</v>
      </c>
      <c r="S177" s="48" t="s">
        <v>330</v>
      </c>
      <c r="T177" s="48" t="s">
        <v>330</v>
      </c>
      <c r="U177" s="48" t="s">
        <v>330</v>
      </c>
      <c r="V177" s="48" t="s">
        <v>330</v>
      </c>
      <c r="W177" s="48" t="s">
        <v>330</v>
      </c>
      <c r="X177" s="48" t="s">
        <v>330</v>
      </c>
      <c r="Y177" s="48" t="s">
        <v>330</v>
      </c>
      <c r="Z177" s="48" t="s">
        <v>330</v>
      </c>
      <c r="AA177" s="48" t="s">
        <v>330</v>
      </c>
      <c r="AB177" s="48" t="s">
        <v>330</v>
      </c>
      <c r="AC177" s="48" t="s">
        <v>330</v>
      </c>
      <c r="AD177" s="48" t="s">
        <v>330</v>
      </c>
      <c r="AE177" s="48" t="s">
        <v>330</v>
      </c>
      <c r="AF177" s="48" t="s">
        <v>330</v>
      </c>
      <c r="AG177" s="48" t="s">
        <v>330</v>
      </c>
      <c r="AH177" s="48" t="s">
        <v>330</v>
      </c>
      <c r="AI177" s="48" t="s">
        <v>330</v>
      </c>
      <c r="AJ177" s="48" t="s">
        <v>330</v>
      </c>
      <c r="AK177" s="48" t="s">
        <v>330</v>
      </c>
      <c r="AL177" s="48" t="s">
        <v>330</v>
      </c>
      <c r="AM177" s="57" t="s">
        <v>330</v>
      </c>
      <c r="AN177" s="58" t="s">
        <v>330</v>
      </c>
      <c r="AO177" s="58" t="s">
        <v>330</v>
      </c>
      <c r="AP177" s="49" t="s">
        <v>330</v>
      </c>
    </row>
    <row r="178" spans="2:42" x14ac:dyDescent="0.25">
      <c r="B178" s="42">
        <v>41275</v>
      </c>
      <c r="C178" s="57" t="s">
        <v>330</v>
      </c>
      <c r="D178" s="58" t="s">
        <v>330</v>
      </c>
      <c r="E178" s="58" t="s">
        <v>330</v>
      </c>
      <c r="F178" s="58" t="s">
        <v>330</v>
      </c>
      <c r="G178" s="58" t="s">
        <v>330</v>
      </c>
      <c r="H178" s="58" t="s">
        <v>330</v>
      </c>
      <c r="I178" s="59" t="s">
        <v>330</v>
      </c>
      <c r="J178" s="47">
        <v>1.852146533249182</v>
      </c>
      <c r="K178" s="48" t="s">
        <v>330</v>
      </c>
      <c r="L178" s="48" t="s">
        <v>330</v>
      </c>
      <c r="M178" s="48" t="s">
        <v>330</v>
      </c>
      <c r="N178" s="48" t="s">
        <v>330</v>
      </c>
      <c r="O178" s="48" t="s">
        <v>330</v>
      </c>
      <c r="P178" s="48" t="s">
        <v>330</v>
      </c>
      <c r="Q178" s="48" t="s">
        <v>330</v>
      </c>
      <c r="R178" s="48" t="s">
        <v>330</v>
      </c>
      <c r="S178" s="48" t="s">
        <v>330</v>
      </c>
      <c r="T178" s="48" t="s">
        <v>330</v>
      </c>
      <c r="U178" s="48" t="s">
        <v>330</v>
      </c>
      <c r="V178" s="48">
        <v>1.6887649763269679</v>
      </c>
      <c r="W178" s="48" t="s">
        <v>330</v>
      </c>
      <c r="X178" s="48" t="s">
        <v>330</v>
      </c>
      <c r="Y178" s="48" t="s">
        <v>330</v>
      </c>
      <c r="Z178" s="48" t="s">
        <v>330</v>
      </c>
      <c r="AA178" s="48" t="s">
        <v>330</v>
      </c>
      <c r="AB178" s="48" t="s">
        <v>330</v>
      </c>
      <c r="AC178" s="48" t="s">
        <v>330</v>
      </c>
      <c r="AD178" s="48" t="s">
        <v>330</v>
      </c>
      <c r="AE178" s="48" t="s">
        <v>330</v>
      </c>
      <c r="AF178" s="48" t="s">
        <v>330</v>
      </c>
      <c r="AG178" s="48" t="s">
        <v>330</v>
      </c>
      <c r="AH178" s="48" t="s">
        <v>330</v>
      </c>
      <c r="AI178" s="48" t="s">
        <v>330</v>
      </c>
      <c r="AJ178" s="48" t="s">
        <v>330</v>
      </c>
      <c r="AK178" s="48" t="s">
        <v>330</v>
      </c>
      <c r="AL178" s="48" t="s">
        <v>330</v>
      </c>
      <c r="AM178" s="57" t="s">
        <v>330</v>
      </c>
      <c r="AN178" s="58" t="s">
        <v>330</v>
      </c>
      <c r="AO178" s="58" t="s">
        <v>330</v>
      </c>
      <c r="AP178" s="49" t="s">
        <v>330</v>
      </c>
    </row>
    <row r="179" spans="2:42" x14ac:dyDescent="0.25">
      <c r="B179" s="42">
        <v>41306</v>
      </c>
      <c r="C179" s="57" t="s">
        <v>330</v>
      </c>
      <c r="D179" s="58" t="s">
        <v>330</v>
      </c>
      <c r="E179" s="58" t="s">
        <v>330</v>
      </c>
      <c r="F179" s="58" t="s">
        <v>330</v>
      </c>
      <c r="G179" s="58" t="s">
        <v>330</v>
      </c>
      <c r="H179" s="58" t="s">
        <v>330</v>
      </c>
      <c r="I179" s="59" t="s">
        <v>330</v>
      </c>
      <c r="J179" s="47">
        <v>1.8296779650366655</v>
      </c>
      <c r="K179" s="48" t="s">
        <v>330</v>
      </c>
      <c r="L179" s="48" t="s">
        <v>330</v>
      </c>
      <c r="M179" s="48" t="s">
        <v>330</v>
      </c>
      <c r="N179" s="48" t="s">
        <v>330</v>
      </c>
      <c r="O179" s="48" t="s">
        <v>330</v>
      </c>
      <c r="P179" s="48" t="s">
        <v>330</v>
      </c>
      <c r="Q179" s="48" t="s">
        <v>330</v>
      </c>
      <c r="R179" s="48" t="s">
        <v>330</v>
      </c>
      <c r="S179" s="48" t="s">
        <v>330</v>
      </c>
      <c r="T179" s="48" t="s">
        <v>330</v>
      </c>
      <c r="U179" s="48">
        <v>1.6999417954466305</v>
      </c>
      <c r="V179" s="48" t="s">
        <v>330</v>
      </c>
      <c r="W179" s="48" t="s">
        <v>330</v>
      </c>
      <c r="X179" s="48" t="s">
        <v>330</v>
      </c>
      <c r="Y179" s="48" t="s">
        <v>330</v>
      </c>
      <c r="Z179" s="48" t="s">
        <v>330</v>
      </c>
      <c r="AA179" s="48" t="s">
        <v>330</v>
      </c>
      <c r="AB179" s="48" t="s">
        <v>330</v>
      </c>
      <c r="AC179" s="48" t="s">
        <v>330</v>
      </c>
      <c r="AD179" s="48" t="s">
        <v>330</v>
      </c>
      <c r="AE179" s="48" t="s">
        <v>330</v>
      </c>
      <c r="AF179" s="48" t="s">
        <v>330</v>
      </c>
      <c r="AG179" s="48" t="s">
        <v>330</v>
      </c>
      <c r="AH179" s="48" t="s">
        <v>330</v>
      </c>
      <c r="AI179" s="48" t="s">
        <v>330</v>
      </c>
      <c r="AJ179" s="48" t="s">
        <v>330</v>
      </c>
      <c r="AK179" s="48" t="s">
        <v>330</v>
      </c>
      <c r="AL179" s="48" t="s">
        <v>330</v>
      </c>
      <c r="AM179" s="57" t="s">
        <v>330</v>
      </c>
      <c r="AN179" s="58" t="s">
        <v>330</v>
      </c>
      <c r="AO179" s="58" t="s">
        <v>330</v>
      </c>
      <c r="AP179" s="49" t="s">
        <v>330</v>
      </c>
    </row>
    <row r="180" spans="2:42" x14ac:dyDescent="0.25">
      <c r="B180" s="42">
        <v>41334</v>
      </c>
      <c r="C180" s="57">
        <v>1.8</v>
      </c>
      <c r="D180" s="58">
        <v>1.7</v>
      </c>
      <c r="E180" s="58">
        <v>1.6</v>
      </c>
      <c r="F180" s="58">
        <v>1.7</v>
      </c>
      <c r="G180" s="58">
        <v>1.7</v>
      </c>
      <c r="H180" s="58">
        <v>1.7</v>
      </c>
      <c r="I180" s="59">
        <v>1.7</v>
      </c>
      <c r="J180" s="47">
        <v>1.74596494922914</v>
      </c>
      <c r="K180" s="48" t="s">
        <v>330</v>
      </c>
      <c r="L180" s="48" t="s">
        <v>330</v>
      </c>
      <c r="M180" s="48" t="s">
        <v>330</v>
      </c>
      <c r="N180" s="48" t="s">
        <v>330</v>
      </c>
      <c r="O180" s="48" t="s">
        <v>330</v>
      </c>
      <c r="P180" s="48" t="s">
        <v>330</v>
      </c>
      <c r="Q180" s="48" t="s">
        <v>330</v>
      </c>
      <c r="R180" s="48" t="s">
        <v>330</v>
      </c>
      <c r="S180" s="48" t="s">
        <v>330</v>
      </c>
      <c r="T180" s="48">
        <v>1.6771236456982599</v>
      </c>
      <c r="U180" s="48" t="s">
        <v>330</v>
      </c>
      <c r="V180" s="48" t="s">
        <v>330</v>
      </c>
      <c r="W180" s="48" t="s">
        <v>330</v>
      </c>
      <c r="X180" s="48" t="s">
        <v>330</v>
      </c>
      <c r="Y180" s="48" t="s">
        <v>330</v>
      </c>
      <c r="Z180" s="48" t="s">
        <v>330</v>
      </c>
      <c r="AA180" s="48" t="s">
        <v>330</v>
      </c>
      <c r="AB180" s="48" t="s">
        <v>330</v>
      </c>
      <c r="AC180" s="48" t="s">
        <v>330</v>
      </c>
      <c r="AD180" s="48" t="s">
        <v>330</v>
      </c>
      <c r="AE180" s="48" t="s">
        <v>330</v>
      </c>
      <c r="AF180" s="48" t="s">
        <v>330</v>
      </c>
      <c r="AG180" s="48" t="s">
        <v>330</v>
      </c>
      <c r="AH180" s="48" t="s">
        <v>330</v>
      </c>
      <c r="AI180" s="48" t="s">
        <v>330</v>
      </c>
      <c r="AJ180" s="48" t="s">
        <v>330</v>
      </c>
      <c r="AK180" s="48" t="s">
        <v>330</v>
      </c>
      <c r="AL180" s="48" t="s">
        <v>330</v>
      </c>
      <c r="AM180" s="57" t="s">
        <v>330</v>
      </c>
      <c r="AN180" s="58" t="s">
        <v>330</v>
      </c>
      <c r="AO180" s="58" t="s">
        <v>330</v>
      </c>
      <c r="AP180" s="49" t="s">
        <v>330</v>
      </c>
    </row>
    <row r="181" spans="2:42" x14ac:dyDescent="0.25">
      <c r="B181" s="42">
        <v>41365</v>
      </c>
      <c r="C181" s="57" t="s">
        <v>330</v>
      </c>
      <c r="D181" s="58" t="s">
        <v>330</v>
      </c>
      <c r="E181" s="58" t="s">
        <v>330</v>
      </c>
      <c r="F181" s="58" t="s">
        <v>330</v>
      </c>
      <c r="G181" s="58" t="s">
        <v>330</v>
      </c>
      <c r="H181" s="58" t="s">
        <v>330</v>
      </c>
      <c r="I181" s="59" t="s">
        <v>330</v>
      </c>
      <c r="J181" s="47">
        <v>1.6833883211263641</v>
      </c>
      <c r="K181" s="48" t="s">
        <v>330</v>
      </c>
      <c r="L181" s="48" t="s">
        <v>330</v>
      </c>
      <c r="M181" s="48" t="s">
        <v>330</v>
      </c>
      <c r="N181" s="48" t="s">
        <v>330</v>
      </c>
      <c r="O181" s="48" t="s">
        <v>330</v>
      </c>
      <c r="P181" s="48" t="s">
        <v>330</v>
      </c>
      <c r="Q181" s="48" t="s">
        <v>330</v>
      </c>
      <c r="R181" s="48" t="s">
        <v>330</v>
      </c>
      <c r="S181" s="48">
        <v>1.6452262910766171</v>
      </c>
      <c r="T181" s="48" t="s">
        <v>330</v>
      </c>
      <c r="U181" s="48" t="s">
        <v>330</v>
      </c>
      <c r="V181" s="48" t="s">
        <v>330</v>
      </c>
      <c r="W181" s="48" t="s">
        <v>330</v>
      </c>
      <c r="X181" s="48" t="s">
        <v>330</v>
      </c>
      <c r="Y181" s="48">
        <v>1.7551728579704871</v>
      </c>
      <c r="Z181" s="48" t="s">
        <v>330</v>
      </c>
      <c r="AA181" s="48" t="s">
        <v>330</v>
      </c>
      <c r="AB181" s="48" t="s">
        <v>330</v>
      </c>
      <c r="AC181" s="48">
        <v>1.877555748601444</v>
      </c>
      <c r="AD181" s="48" t="s">
        <v>330</v>
      </c>
      <c r="AE181" s="48" t="s">
        <v>330</v>
      </c>
      <c r="AF181" s="48" t="s">
        <v>330</v>
      </c>
      <c r="AG181" s="48">
        <v>1.931857473703529</v>
      </c>
      <c r="AH181" s="48" t="s">
        <v>330</v>
      </c>
      <c r="AI181" s="48" t="s">
        <v>330</v>
      </c>
      <c r="AJ181" s="48" t="s">
        <v>330</v>
      </c>
      <c r="AK181" s="48">
        <v>2.0270185912573608</v>
      </c>
      <c r="AL181" s="48" t="s">
        <v>330</v>
      </c>
      <c r="AM181" s="57" t="s">
        <v>330</v>
      </c>
      <c r="AN181" s="58" t="s">
        <v>330</v>
      </c>
      <c r="AO181" s="58" t="s">
        <v>330</v>
      </c>
      <c r="AP181" s="49">
        <v>1.99211021063851</v>
      </c>
    </row>
    <row r="182" spans="2:42" x14ac:dyDescent="0.25">
      <c r="B182" s="42">
        <v>41395</v>
      </c>
      <c r="C182" s="57" t="s">
        <v>330</v>
      </c>
      <c r="D182" s="58" t="s">
        <v>330</v>
      </c>
      <c r="E182" s="58" t="s">
        <v>330</v>
      </c>
      <c r="F182" s="58" t="s">
        <v>330</v>
      </c>
      <c r="G182" s="58" t="s">
        <v>330</v>
      </c>
      <c r="H182" s="58" t="s">
        <v>330</v>
      </c>
      <c r="I182" s="59" t="s">
        <v>330</v>
      </c>
      <c r="J182" s="47">
        <v>1.5700392195416737</v>
      </c>
      <c r="K182" s="48" t="s">
        <v>330</v>
      </c>
      <c r="L182" s="48" t="s">
        <v>330</v>
      </c>
      <c r="M182" s="48" t="s">
        <v>330</v>
      </c>
      <c r="N182" s="48" t="s">
        <v>330</v>
      </c>
      <c r="O182" s="48" t="s">
        <v>330</v>
      </c>
      <c r="P182" s="48" t="s">
        <v>330</v>
      </c>
      <c r="Q182" s="48" t="s">
        <v>330</v>
      </c>
      <c r="R182" s="48">
        <v>1.5586752343353909</v>
      </c>
      <c r="S182" s="48" t="s">
        <v>330</v>
      </c>
      <c r="T182" s="48" t="s">
        <v>330</v>
      </c>
      <c r="U182" s="48" t="s">
        <v>330</v>
      </c>
      <c r="V182" s="48" t="s">
        <v>330</v>
      </c>
      <c r="W182" s="48" t="s">
        <v>330</v>
      </c>
      <c r="X182" s="48" t="s">
        <v>330</v>
      </c>
      <c r="Y182" s="48" t="s">
        <v>330</v>
      </c>
      <c r="Z182" s="48" t="s">
        <v>330</v>
      </c>
      <c r="AA182" s="48" t="s">
        <v>330</v>
      </c>
      <c r="AB182" s="48" t="s">
        <v>330</v>
      </c>
      <c r="AC182" s="48" t="s">
        <v>330</v>
      </c>
      <c r="AD182" s="48" t="s">
        <v>330</v>
      </c>
      <c r="AE182" s="48" t="s">
        <v>330</v>
      </c>
      <c r="AF182" s="48" t="s">
        <v>330</v>
      </c>
      <c r="AG182" s="48" t="s">
        <v>330</v>
      </c>
      <c r="AH182" s="48" t="s">
        <v>330</v>
      </c>
      <c r="AI182" s="48" t="s">
        <v>330</v>
      </c>
      <c r="AJ182" s="48" t="s">
        <v>330</v>
      </c>
      <c r="AK182" s="48" t="s">
        <v>330</v>
      </c>
      <c r="AL182" s="48" t="s">
        <v>330</v>
      </c>
      <c r="AM182" s="57" t="s">
        <v>330</v>
      </c>
      <c r="AN182" s="58" t="s">
        <v>330</v>
      </c>
      <c r="AO182" s="58" t="s">
        <v>330</v>
      </c>
      <c r="AP182" s="49" t="s">
        <v>330</v>
      </c>
    </row>
    <row r="183" spans="2:42" x14ac:dyDescent="0.25">
      <c r="B183" s="42">
        <v>41426</v>
      </c>
      <c r="C183" s="57">
        <v>1.4</v>
      </c>
      <c r="D183" s="58">
        <v>1.3</v>
      </c>
      <c r="E183" s="58">
        <v>1.3</v>
      </c>
      <c r="F183" s="58">
        <v>1.6</v>
      </c>
      <c r="G183" s="58">
        <v>1.5</v>
      </c>
      <c r="H183" s="58">
        <v>1.5</v>
      </c>
      <c r="I183" s="59"/>
      <c r="J183" s="47">
        <v>1.4761001613935902</v>
      </c>
      <c r="K183" s="48" t="s">
        <v>330</v>
      </c>
      <c r="L183" s="48" t="s">
        <v>330</v>
      </c>
      <c r="M183" s="48" t="s">
        <v>330</v>
      </c>
      <c r="N183" s="48" t="s">
        <v>330</v>
      </c>
      <c r="O183" s="48" t="s">
        <v>330</v>
      </c>
      <c r="P183" s="48" t="s">
        <v>330</v>
      </c>
      <c r="Q183" s="48">
        <v>1.4689704010732485</v>
      </c>
      <c r="R183" s="48" t="s">
        <v>330</v>
      </c>
      <c r="S183" s="48" t="s">
        <v>330</v>
      </c>
      <c r="T183" s="48" t="s">
        <v>330</v>
      </c>
      <c r="U183" s="48" t="s">
        <v>330</v>
      </c>
      <c r="V183" s="48" t="s">
        <v>330</v>
      </c>
      <c r="W183" s="48" t="s">
        <v>330</v>
      </c>
      <c r="X183" s="48" t="s">
        <v>330</v>
      </c>
      <c r="Y183" s="48" t="s">
        <v>330</v>
      </c>
      <c r="Z183" s="48" t="s">
        <v>330</v>
      </c>
      <c r="AA183" s="48" t="s">
        <v>330</v>
      </c>
      <c r="AB183" s="48" t="s">
        <v>330</v>
      </c>
      <c r="AC183" s="48" t="s">
        <v>330</v>
      </c>
      <c r="AD183" s="48" t="s">
        <v>330</v>
      </c>
      <c r="AE183" s="48" t="s">
        <v>330</v>
      </c>
      <c r="AF183" s="48" t="s">
        <v>330</v>
      </c>
      <c r="AG183" s="48" t="s">
        <v>330</v>
      </c>
      <c r="AH183" s="48" t="s">
        <v>330</v>
      </c>
      <c r="AI183" s="48" t="s">
        <v>330</v>
      </c>
      <c r="AJ183" s="48" t="s">
        <v>330</v>
      </c>
      <c r="AK183" s="48" t="s">
        <v>330</v>
      </c>
      <c r="AL183" s="48" t="s">
        <v>330</v>
      </c>
      <c r="AM183" s="57" t="s">
        <v>330</v>
      </c>
      <c r="AN183" s="58" t="s">
        <v>330</v>
      </c>
      <c r="AO183" s="58" t="s">
        <v>330</v>
      </c>
      <c r="AP183" s="49" t="s">
        <v>330</v>
      </c>
    </row>
    <row r="184" spans="2:42" x14ac:dyDescent="0.25">
      <c r="B184" s="42">
        <v>41456</v>
      </c>
      <c r="C184" s="57" t="s">
        <v>330</v>
      </c>
      <c r="D184" s="58" t="s">
        <v>330</v>
      </c>
      <c r="E184" s="58" t="s">
        <v>330</v>
      </c>
      <c r="F184" s="58" t="s">
        <v>330</v>
      </c>
      <c r="G184" s="58" t="s">
        <v>330</v>
      </c>
      <c r="H184" s="58" t="s">
        <v>330</v>
      </c>
      <c r="I184" s="59" t="s">
        <v>330</v>
      </c>
      <c r="J184" s="47">
        <v>1.4693853231429925</v>
      </c>
      <c r="K184" s="48" t="s">
        <v>330</v>
      </c>
      <c r="L184" s="48" t="s">
        <v>330</v>
      </c>
      <c r="M184" s="48" t="s">
        <v>330</v>
      </c>
      <c r="N184" s="48" t="s">
        <v>330</v>
      </c>
      <c r="O184" s="48" t="s">
        <v>330</v>
      </c>
      <c r="P184" s="48">
        <v>1.4620203513942964</v>
      </c>
      <c r="Q184" s="48" t="s">
        <v>330</v>
      </c>
      <c r="R184" s="48" t="s">
        <v>330</v>
      </c>
      <c r="S184" s="48" t="s">
        <v>330</v>
      </c>
      <c r="T184" s="48" t="s">
        <v>330</v>
      </c>
      <c r="U184" s="48" t="s">
        <v>330</v>
      </c>
      <c r="V184" s="48" t="s">
        <v>330</v>
      </c>
      <c r="W184" s="48" t="s">
        <v>330</v>
      </c>
      <c r="X184" s="48" t="s">
        <v>330</v>
      </c>
      <c r="Y184" s="48" t="s">
        <v>330</v>
      </c>
      <c r="Z184" s="48" t="s">
        <v>330</v>
      </c>
      <c r="AA184" s="48" t="s">
        <v>330</v>
      </c>
      <c r="AB184" s="48" t="s">
        <v>330</v>
      </c>
      <c r="AC184" s="48" t="s">
        <v>330</v>
      </c>
      <c r="AD184" s="48" t="s">
        <v>330</v>
      </c>
      <c r="AE184" s="48" t="s">
        <v>330</v>
      </c>
      <c r="AF184" s="48" t="s">
        <v>330</v>
      </c>
      <c r="AG184" s="48" t="s">
        <v>330</v>
      </c>
      <c r="AH184" s="48" t="s">
        <v>330</v>
      </c>
      <c r="AI184" s="48" t="s">
        <v>330</v>
      </c>
      <c r="AJ184" s="48" t="s">
        <v>330</v>
      </c>
      <c r="AK184" s="48" t="s">
        <v>330</v>
      </c>
      <c r="AL184" s="48" t="s">
        <v>330</v>
      </c>
      <c r="AM184" s="57" t="s">
        <v>330</v>
      </c>
      <c r="AN184" s="58" t="s">
        <v>330</v>
      </c>
      <c r="AO184" s="58" t="s">
        <v>330</v>
      </c>
      <c r="AP184" s="49" t="s">
        <v>330</v>
      </c>
    </row>
    <row r="185" spans="2:42" x14ac:dyDescent="0.25">
      <c r="B185" s="42">
        <v>41487</v>
      </c>
      <c r="C185" s="57" t="s">
        <v>330</v>
      </c>
      <c r="D185" s="58" t="s">
        <v>330</v>
      </c>
      <c r="E185" s="58" t="s">
        <v>330</v>
      </c>
      <c r="F185" s="58" t="s">
        <v>330</v>
      </c>
      <c r="G185" s="58" t="s">
        <v>330</v>
      </c>
      <c r="H185" s="58" t="s">
        <v>330</v>
      </c>
      <c r="I185" s="59" t="s">
        <v>330</v>
      </c>
      <c r="J185" s="47">
        <v>1.4901789383530548</v>
      </c>
      <c r="K185" s="48" t="s">
        <v>330</v>
      </c>
      <c r="L185" s="48" t="s">
        <v>330</v>
      </c>
      <c r="M185" s="48" t="s">
        <v>330</v>
      </c>
      <c r="N185" s="48" t="s">
        <v>330</v>
      </c>
      <c r="O185" s="48">
        <v>1.4811833172226425</v>
      </c>
      <c r="P185" s="48" t="s">
        <v>330</v>
      </c>
      <c r="Q185" s="48" t="s">
        <v>330</v>
      </c>
      <c r="R185" s="48" t="s">
        <v>330</v>
      </c>
      <c r="S185" s="48" t="s">
        <v>330</v>
      </c>
      <c r="T185" s="48" t="s">
        <v>330</v>
      </c>
      <c r="U185" s="48" t="s">
        <v>330</v>
      </c>
      <c r="V185" s="48" t="s">
        <v>330</v>
      </c>
      <c r="W185" s="48" t="s">
        <v>330</v>
      </c>
      <c r="X185" s="48" t="s">
        <v>330</v>
      </c>
      <c r="Y185" s="48" t="s">
        <v>330</v>
      </c>
      <c r="Z185" s="48" t="s">
        <v>330</v>
      </c>
      <c r="AA185" s="48" t="s">
        <v>330</v>
      </c>
      <c r="AB185" s="48" t="s">
        <v>330</v>
      </c>
      <c r="AC185" s="48" t="s">
        <v>330</v>
      </c>
      <c r="AD185" s="48" t="s">
        <v>330</v>
      </c>
      <c r="AE185" s="48" t="s">
        <v>330</v>
      </c>
      <c r="AF185" s="48" t="s">
        <v>330</v>
      </c>
      <c r="AG185" s="48" t="s">
        <v>330</v>
      </c>
      <c r="AH185" s="48" t="s">
        <v>330</v>
      </c>
      <c r="AI185" s="48" t="s">
        <v>330</v>
      </c>
      <c r="AJ185" s="48" t="s">
        <v>330</v>
      </c>
      <c r="AK185" s="48" t="s">
        <v>330</v>
      </c>
      <c r="AL185" s="48" t="s">
        <v>330</v>
      </c>
      <c r="AM185" s="57" t="s">
        <v>330</v>
      </c>
      <c r="AN185" s="58" t="s">
        <v>330</v>
      </c>
      <c r="AO185" s="58" t="s">
        <v>330</v>
      </c>
      <c r="AP185" s="49" t="s">
        <v>330</v>
      </c>
    </row>
    <row r="186" spans="2:42" x14ac:dyDescent="0.25">
      <c r="B186" s="42">
        <v>41518</v>
      </c>
      <c r="C186" s="57">
        <v>1.4</v>
      </c>
      <c r="D186" s="58">
        <v>1.3</v>
      </c>
      <c r="E186" s="58">
        <v>1.6</v>
      </c>
      <c r="F186" s="58">
        <v>1.5</v>
      </c>
      <c r="G186" s="58">
        <v>1.4</v>
      </c>
      <c r="H186" s="58">
        <v>1.6</v>
      </c>
      <c r="I186" s="59">
        <v>1.6</v>
      </c>
      <c r="J186" s="47">
        <v>1.4926846140438559</v>
      </c>
      <c r="K186" s="48" t="s">
        <v>330</v>
      </c>
      <c r="L186" s="48" t="s">
        <v>330</v>
      </c>
      <c r="M186" s="48" t="s">
        <v>330</v>
      </c>
      <c r="N186" s="48">
        <v>1.4795468688123021</v>
      </c>
      <c r="O186" s="48" t="s">
        <v>330</v>
      </c>
      <c r="P186" s="48" t="s">
        <v>330</v>
      </c>
      <c r="Q186" s="48" t="s">
        <v>330</v>
      </c>
      <c r="R186" s="48" t="s">
        <v>330</v>
      </c>
      <c r="S186" s="48" t="s">
        <v>330</v>
      </c>
      <c r="T186" s="48" t="s">
        <v>330</v>
      </c>
      <c r="U186" s="48" t="s">
        <v>330</v>
      </c>
      <c r="V186" s="48" t="s">
        <v>330</v>
      </c>
      <c r="W186" s="48" t="s">
        <v>330</v>
      </c>
      <c r="X186" s="48" t="s">
        <v>330</v>
      </c>
      <c r="Y186" s="48" t="s">
        <v>330</v>
      </c>
      <c r="Z186" s="48" t="s">
        <v>330</v>
      </c>
      <c r="AA186" s="48" t="s">
        <v>330</v>
      </c>
      <c r="AB186" s="48" t="s">
        <v>330</v>
      </c>
      <c r="AC186" s="48" t="s">
        <v>330</v>
      </c>
      <c r="AD186" s="48" t="s">
        <v>330</v>
      </c>
      <c r="AE186" s="48" t="s">
        <v>330</v>
      </c>
      <c r="AF186" s="48" t="s">
        <v>330</v>
      </c>
      <c r="AG186" s="48" t="s">
        <v>330</v>
      </c>
      <c r="AH186" s="48" t="s">
        <v>330</v>
      </c>
      <c r="AI186" s="48" t="s">
        <v>330</v>
      </c>
      <c r="AJ186" s="48" t="s">
        <v>330</v>
      </c>
      <c r="AK186" s="48" t="s">
        <v>330</v>
      </c>
      <c r="AL186" s="48" t="s">
        <v>330</v>
      </c>
      <c r="AM186" s="57" t="s">
        <v>330</v>
      </c>
      <c r="AN186" s="58" t="s">
        <v>330</v>
      </c>
      <c r="AO186" s="58" t="s">
        <v>330</v>
      </c>
      <c r="AP186" s="49" t="s">
        <v>330</v>
      </c>
    </row>
    <row r="187" spans="2:42" x14ac:dyDescent="0.25">
      <c r="B187" s="42">
        <v>41548</v>
      </c>
      <c r="C187" s="57" t="s">
        <v>330</v>
      </c>
      <c r="D187" s="58" t="s">
        <v>330</v>
      </c>
      <c r="E187" s="58" t="s">
        <v>330</v>
      </c>
      <c r="F187" s="58" t="s">
        <v>330</v>
      </c>
      <c r="G187" s="58" t="s">
        <v>330</v>
      </c>
      <c r="H187" s="58" t="s">
        <v>330</v>
      </c>
      <c r="I187" s="59" t="s">
        <v>330</v>
      </c>
      <c r="J187" s="47">
        <v>1.4736322422107551</v>
      </c>
      <c r="K187" s="48" t="s">
        <v>330</v>
      </c>
      <c r="L187" s="48" t="s">
        <v>330</v>
      </c>
      <c r="M187" s="48">
        <v>1.438092746389293</v>
      </c>
      <c r="N187" s="48" t="s">
        <v>330</v>
      </c>
      <c r="O187" s="48" t="s">
        <v>330</v>
      </c>
      <c r="P187" s="48" t="s">
        <v>330</v>
      </c>
      <c r="Q187" s="48" t="s">
        <v>330</v>
      </c>
      <c r="R187" s="48" t="s">
        <v>330</v>
      </c>
      <c r="S187" s="48" t="s">
        <v>330</v>
      </c>
      <c r="T187" s="48" t="s">
        <v>330</v>
      </c>
      <c r="U187" s="48" t="s">
        <v>330</v>
      </c>
      <c r="V187" s="48" t="s">
        <v>330</v>
      </c>
      <c r="W187" s="48">
        <v>1.587609712203037</v>
      </c>
      <c r="X187" s="48" t="s">
        <v>330</v>
      </c>
      <c r="Y187" s="48" t="s">
        <v>330</v>
      </c>
      <c r="Z187" s="48" t="s">
        <v>330</v>
      </c>
      <c r="AA187" s="48">
        <v>1.751597919101626</v>
      </c>
      <c r="AB187" s="48" t="s">
        <v>330</v>
      </c>
      <c r="AC187" s="48" t="s">
        <v>330</v>
      </c>
      <c r="AD187" s="48" t="s">
        <v>330</v>
      </c>
      <c r="AE187" s="48">
        <v>1.8044882470026271</v>
      </c>
      <c r="AF187" s="48" t="s">
        <v>330</v>
      </c>
      <c r="AG187" s="48" t="s">
        <v>330</v>
      </c>
      <c r="AH187" s="48" t="s">
        <v>330</v>
      </c>
      <c r="AI187" s="48">
        <v>1.934822613453596</v>
      </c>
      <c r="AJ187" s="48" t="s">
        <v>330</v>
      </c>
      <c r="AK187" s="48" t="s">
        <v>330</v>
      </c>
      <c r="AL187" s="48" t="s">
        <v>330</v>
      </c>
      <c r="AM187" s="57" t="s">
        <v>330</v>
      </c>
      <c r="AN187" s="48">
        <v>1.9968451524889581</v>
      </c>
      <c r="AO187" s="58" t="s">
        <v>330</v>
      </c>
      <c r="AP187" s="49" t="s">
        <v>330</v>
      </c>
    </row>
    <row r="188" spans="2:42" x14ac:dyDescent="0.25">
      <c r="B188" s="42">
        <v>41579</v>
      </c>
      <c r="C188" s="57" t="s">
        <v>330</v>
      </c>
      <c r="D188" s="58" t="s">
        <v>330</v>
      </c>
      <c r="E188" s="58" t="s">
        <v>330</v>
      </c>
      <c r="F188" s="58" t="s">
        <v>330</v>
      </c>
      <c r="G188" s="58" t="s">
        <v>330</v>
      </c>
      <c r="H188" s="58" t="s">
        <v>330</v>
      </c>
      <c r="I188" s="59" t="s">
        <v>330</v>
      </c>
      <c r="J188" s="47">
        <v>1.4175536249983376</v>
      </c>
      <c r="K188" s="48" t="s">
        <v>330</v>
      </c>
      <c r="L188" s="48">
        <v>1.2831404983456618</v>
      </c>
      <c r="M188" s="48" t="s">
        <v>330</v>
      </c>
      <c r="N188" s="48" t="s">
        <v>330</v>
      </c>
      <c r="O188" s="48" t="s">
        <v>330</v>
      </c>
      <c r="P188" s="48" t="s">
        <v>330</v>
      </c>
      <c r="Q188" s="48" t="s">
        <v>330</v>
      </c>
      <c r="R188" s="48" t="s">
        <v>330</v>
      </c>
      <c r="S188" s="48" t="s">
        <v>330</v>
      </c>
      <c r="T188" s="48" t="s">
        <v>330</v>
      </c>
      <c r="U188" s="48" t="s">
        <v>330</v>
      </c>
      <c r="V188" s="48" t="s">
        <v>330</v>
      </c>
      <c r="W188" s="48" t="s">
        <v>330</v>
      </c>
      <c r="X188" s="48" t="s">
        <v>330</v>
      </c>
      <c r="Y188" s="48" t="s">
        <v>330</v>
      </c>
      <c r="Z188" s="48" t="s">
        <v>330</v>
      </c>
      <c r="AA188" s="48" t="s">
        <v>330</v>
      </c>
      <c r="AB188" s="48" t="s">
        <v>330</v>
      </c>
      <c r="AC188" s="48" t="s">
        <v>330</v>
      </c>
      <c r="AD188" s="48" t="s">
        <v>330</v>
      </c>
      <c r="AE188" s="48" t="s">
        <v>330</v>
      </c>
      <c r="AF188" s="48" t="s">
        <v>330</v>
      </c>
      <c r="AG188" s="48" t="s">
        <v>330</v>
      </c>
      <c r="AH188" s="48" t="s">
        <v>330</v>
      </c>
      <c r="AI188" s="48" t="s">
        <v>330</v>
      </c>
      <c r="AJ188" s="48" t="s">
        <v>330</v>
      </c>
      <c r="AK188" s="48" t="s">
        <v>330</v>
      </c>
      <c r="AL188" s="48" t="s">
        <v>330</v>
      </c>
      <c r="AM188" s="57" t="s">
        <v>330</v>
      </c>
      <c r="AN188" s="58" t="s">
        <v>330</v>
      </c>
      <c r="AO188" s="58" t="s">
        <v>330</v>
      </c>
      <c r="AP188" s="49" t="s">
        <v>330</v>
      </c>
    </row>
    <row r="189" spans="2:42" x14ac:dyDescent="0.25">
      <c r="B189" s="42">
        <v>41609</v>
      </c>
      <c r="C189" s="57">
        <v>0.9</v>
      </c>
      <c r="D189" s="58">
        <v>1.1000000000000001</v>
      </c>
      <c r="E189" s="58">
        <v>1.1000000000000001</v>
      </c>
      <c r="F189" s="58">
        <v>1.4</v>
      </c>
      <c r="G189" s="58">
        <v>1.3</v>
      </c>
      <c r="H189" s="58">
        <v>1.3</v>
      </c>
      <c r="I189" s="59"/>
      <c r="J189" s="47">
        <v>1.3702256702344862</v>
      </c>
      <c r="K189" s="48">
        <v>1.1475471816887293</v>
      </c>
      <c r="L189" s="48" t="s">
        <v>330</v>
      </c>
      <c r="M189" s="48" t="s">
        <v>330</v>
      </c>
      <c r="N189" s="48" t="s">
        <v>330</v>
      </c>
      <c r="O189" s="48" t="s">
        <v>330</v>
      </c>
      <c r="P189" s="48" t="s">
        <v>330</v>
      </c>
      <c r="Q189" s="48" t="s">
        <v>330</v>
      </c>
      <c r="R189" s="48" t="s">
        <v>330</v>
      </c>
      <c r="S189" s="48" t="s">
        <v>330</v>
      </c>
      <c r="T189" s="48" t="s">
        <v>330</v>
      </c>
      <c r="U189" s="48" t="s">
        <v>330</v>
      </c>
      <c r="V189" s="48" t="s">
        <v>330</v>
      </c>
      <c r="W189" s="48" t="s">
        <v>330</v>
      </c>
      <c r="X189" s="48" t="s">
        <v>330</v>
      </c>
      <c r="Y189" s="48" t="s">
        <v>330</v>
      </c>
      <c r="Z189" s="48" t="s">
        <v>330</v>
      </c>
      <c r="AA189" s="48" t="s">
        <v>330</v>
      </c>
      <c r="AB189" s="48" t="s">
        <v>330</v>
      </c>
      <c r="AC189" s="48" t="s">
        <v>330</v>
      </c>
      <c r="AD189" s="48" t="s">
        <v>330</v>
      </c>
      <c r="AE189" s="48" t="s">
        <v>330</v>
      </c>
      <c r="AF189" s="48" t="s">
        <v>330</v>
      </c>
      <c r="AG189" s="48" t="s">
        <v>330</v>
      </c>
      <c r="AH189" s="48" t="s">
        <v>330</v>
      </c>
      <c r="AI189" s="48" t="s">
        <v>330</v>
      </c>
      <c r="AJ189" s="48" t="s">
        <v>330</v>
      </c>
      <c r="AK189" s="48" t="s">
        <v>330</v>
      </c>
      <c r="AL189" s="48" t="s">
        <v>330</v>
      </c>
      <c r="AM189" s="57" t="s">
        <v>330</v>
      </c>
      <c r="AN189" s="58" t="s">
        <v>330</v>
      </c>
      <c r="AO189" s="58" t="s">
        <v>330</v>
      </c>
      <c r="AP189" s="49" t="s">
        <v>330</v>
      </c>
    </row>
    <row r="190" spans="2:42" x14ac:dyDescent="0.25">
      <c r="B190" s="42">
        <v>41640</v>
      </c>
      <c r="C190" s="57" t="s">
        <v>330</v>
      </c>
      <c r="D190" s="58" t="s">
        <v>330</v>
      </c>
      <c r="E190" s="58" t="s">
        <v>330</v>
      </c>
      <c r="F190" s="58" t="s">
        <v>330</v>
      </c>
      <c r="G190" s="58" t="s">
        <v>330</v>
      </c>
      <c r="H190" s="58" t="s">
        <v>330</v>
      </c>
      <c r="I190" s="59"/>
      <c r="J190" s="47">
        <v>1.1250517646819946</v>
      </c>
      <c r="K190" s="48" t="s">
        <v>330</v>
      </c>
      <c r="L190" s="48" t="s">
        <v>330</v>
      </c>
      <c r="M190" s="48" t="s">
        <v>330</v>
      </c>
      <c r="N190" s="48" t="s">
        <v>330</v>
      </c>
      <c r="O190" s="48" t="s">
        <v>330</v>
      </c>
      <c r="P190" s="48" t="s">
        <v>330</v>
      </c>
      <c r="Q190" s="48" t="s">
        <v>330</v>
      </c>
      <c r="R190" s="48" t="s">
        <v>330</v>
      </c>
      <c r="S190" s="48" t="s">
        <v>330</v>
      </c>
      <c r="T190" s="48" t="s">
        <v>330</v>
      </c>
      <c r="U190" s="48" t="s">
        <v>330</v>
      </c>
      <c r="V190" s="48">
        <v>1.417316189495553</v>
      </c>
      <c r="W190" s="48" t="s">
        <v>330</v>
      </c>
      <c r="X190" s="48" t="s">
        <v>330</v>
      </c>
      <c r="Y190" s="48" t="s">
        <v>330</v>
      </c>
      <c r="Z190" s="48" t="s">
        <v>330</v>
      </c>
      <c r="AA190" s="48" t="s">
        <v>330</v>
      </c>
      <c r="AB190" s="48" t="s">
        <v>330</v>
      </c>
      <c r="AC190" s="48" t="s">
        <v>330</v>
      </c>
      <c r="AD190" s="48" t="s">
        <v>330</v>
      </c>
      <c r="AE190" s="48" t="s">
        <v>330</v>
      </c>
      <c r="AF190" s="48" t="s">
        <v>330</v>
      </c>
      <c r="AG190" s="48" t="s">
        <v>330</v>
      </c>
      <c r="AH190" s="48" t="s">
        <v>330</v>
      </c>
      <c r="AI190" s="48" t="s">
        <v>330</v>
      </c>
      <c r="AJ190" s="48" t="s">
        <v>330</v>
      </c>
      <c r="AK190" s="48" t="s">
        <v>330</v>
      </c>
      <c r="AL190" s="48" t="s">
        <v>330</v>
      </c>
      <c r="AM190" s="57" t="s">
        <v>330</v>
      </c>
      <c r="AN190" s="58" t="s">
        <v>330</v>
      </c>
      <c r="AO190" s="58" t="s">
        <v>330</v>
      </c>
      <c r="AP190" s="49" t="s">
        <v>330</v>
      </c>
    </row>
    <row r="191" spans="2:42" x14ac:dyDescent="0.25">
      <c r="B191" s="42">
        <v>41671</v>
      </c>
      <c r="C191" s="57" t="s">
        <v>330</v>
      </c>
      <c r="D191" s="58" t="s">
        <v>330</v>
      </c>
      <c r="E191" s="58" t="s">
        <v>330</v>
      </c>
      <c r="F191" s="58" t="s">
        <v>330</v>
      </c>
      <c r="G191" s="58" t="s">
        <v>330</v>
      </c>
      <c r="H191" s="58" t="s">
        <v>330</v>
      </c>
      <c r="I191" s="59" t="s">
        <v>330</v>
      </c>
      <c r="J191" s="47">
        <v>1.0071212381564401</v>
      </c>
      <c r="K191" s="48" t="s">
        <v>330</v>
      </c>
      <c r="L191" s="48" t="s">
        <v>330</v>
      </c>
      <c r="M191" s="48" t="s">
        <v>330</v>
      </c>
      <c r="N191" s="48" t="s">
        <v>330</v>
      </c>
      <c r="O191" s="48" t="s">
        <v>330</v>
      </c>
      <c r="P191" s="48" t="s">
        <v>330</v>
      </c>
      <c r="Q191" s="48" t="s">
        <v>330</v>
      </c>
      <c r="R191" s="48" t="s">
        <v>330</v>
      </c>
      <c r="S191" s="48" t="s">
        <v>330</v>
      </c>
      <c r="T191" s="48" t="s">
        <v>330</v>
      </c>
      <c r="U191" s="48">
        <v>1.3721320076399144</v>
      </c>
      <c r="V191" s="48" t="s">
        <v>330</v>
      </c>
      <c r="W191" s="48" t="s">
        <v>330</v>
      </c>
      <c r="X191" s="48" t="s">
        <v>330</v>
      </c>
      <c r="Y191" s="48" t="s">
        <v>330</v>
      </c>
      <c r="Z191" s="48" t="s">
        <v>330</v>
      </c>
      <c r="AA191" s="48" t="s">
        <v>330</v>
      </c>
      <c r="AB191" s="48" t="s">
        <v>330</v>
      </c>
      <c r="AC191" s="48" t="s">
        <v>330</v>
      </c>
      <c r="AD191" s="48" t="s">
        <v>330</v>
      </c>
      <c r="AE191" s="48" t="s">
        <v>330</v>
      </c>
      <c r="AF191" s="48" t="s">
        <v>330</v>
      </c>
      <c r="AG191" s="48" t="s">
        <v>330</v>
      </c>
      <c r="AH191" s="48" t="s">
        <v>330</v>
      </c>
      <c r="AI191" s="48" t="s">
        <v>330</v>
      </c>
      <c r="AJ191" s="48" t="s">
        <v>330</v>
      </c>
      <c r="AK191" s="48" t="s">
        <v>330</v>
      </c>
      <c r="AL191" s="48" t="s">
        <v>330</v>
      </c>
      <c r="AM191" s="57" t="s">
        <v>330</v>
      </c>
      <c r="AN191" s="58" t="s">
        <v>330</v>
      </c>
      <c r="AO191" s="58" t="s">
        <v>330</v>
      </c>
      <c r="AP191" s="49" t="s">
        <v>330</v>
      </c>
    </row>
    <row r="192" spans="2:42" x14ac:dyDescent="0.25">
      <c r="B192" s="42">
        <v>41699</v>
      </c>
      <c r="C192" s="57">
        <v>0.9</v>
      </c>
      <c r="D192" s="58">
        <v>0.9</v>
      </c>
      <c r="E192" s="58">
        <v>1.2</v>
      </c>
      <c r="F192" s="58">
        <v>1.3</v>
      </c>
      <c r="G192" s="58">
        <v>1.3</v>
      </c>
      <c r="H192" s="58">
        <v>1.3</v>
      </c>
      <c r="I192" s="59">
        <v>1.3</v>
      </c>
      <c r="J192" s="47">
        <v>0.94194735378207195</v>
      </c>
      <c r="K192" s="48" t="s">
        <v>330</v>
      </c>
      <c r="L192" s="48" t="s">
        <v>330</v>
      </c>
      <c r="M192" s="48" t="s">
        <v>330</v>
      </c>
      <c r="N192" s="48" t="s">
        <v>330</v>
      </c>
      <c r="O192" s="48" t="s">
        <v>330</v>
      </c>
      <c r="P192" s="48" t="s">
        <v>330</v>
      </c>
      <c r="Q192" s="48" t="s">
        <v>330</v>
      </c>
      <c r="R192" s="48" t="s">
        <v>330</v>
      </c>
      <c r="S192" s="48" t="s">
        <v>330</v>
      </c>
      <c r="T192" s="48">
        <v>1.3280200568384772</v>
      </c>
      <c r="U192" s="48" t="s">
        <v>330</v>
      </c>
      <c r="V192" s="48" t="s">
        <v>330</v>
      </c>
      <c r="W192" s="48" t="s">
        <v>330</v>
      </c>
      <c r="X192" s="48" t="s">
        <v>330</v>
      </c>
      <c r="Y192" s="48" t="s">
        <v>330</v>
      </c>
      <c r="Z192" s="48" t="s">
        <v>330</v>
      </c>
      <c r="AA192" s="48" t="s">
        <v>330</v>
      </c>
      <c r="AB192" s="48" t="s">
        <v>330</v>
      </c>
      <c r="AC192" s="48" t="s">
        <v>330</v>
      </c>
      <c r="AD192" s="48" t="s">
        <v>330</v>
      </c>
      <c r="AE192" s="48" t="s">
        <v>330</v>
      </c>
      <c r="AF192" s="48" t="s">
        <v>330</v>
      </c>
      <c r="AG192" s="48" t="s">
        <v>330</v>
      </c>
      <c r="AH192" s="48" t="s">
        <v>330</v>
      </c>
      <c r="AI192" s="48" t="s">
        <v>330</v>
      </c>
      <c r="AJ192" s="48" t="s">
        <v>330</v>
      </c>
      <c r="AK192" s="48" t="s">
        <v>330</v>
      </c>
      <c r="AL192" s="48" t="s">
        <v>330</v>
      </c>
      <c r="AM192" s="57" t="s">
        <v>330</v>
      </c>
      <c r="AN192" s="58" t="s">
        <v>330</v>
      </c>
      <c r="AO192" s="58" t="s">
        <v>330</v>
      </c>
      <c r="AP192" s="49" t="s">
        <v>330</v>
      </c>
    </row>
    <row r="193" spans="2:42" x14ac:dyDescent="0.25">
      <c r="B193" s="42">
        <v>41730</v>
      </c>
      <c r="C193" s="57" t="s">
        <v>330</v>
      </c>
      <c r="D193" s="58" t="s">
        <v>330</v>
      </c>
      <c r="E193" s="58" t="s">
        <v>330</v>
      </c>
      <c r="F193" s="58" t="s">
        <v>330</v>
      </c>
      <c r="G193" s="58" t="s">
        <v>330</v>
      </c>
      <c r="H193" s="58" t="s">
        <v>330</v>
      </c>
      <c r="I193" s="59" t="s">
        <v>330</v>
      </c>
      <c r="J193" s="47">
        <v>0.86812463655297678</v>
      </c>
      <c r="K193" s="48" t="s">
        <v>330</v>
      </c>
      <c r="L193" s="48" t="s">
        <v>330</v>
      </c>
      <c r="M193" s="48" t="s">
        <v>330</v>
      </c>
      <c r="N193" s="48" t="s">
        <v>330</v>
      </c>
      <c r="O193" s="48" t="s">
        <v>330</v>
      </c>
      <c r="P193" s="48" t="s">
        <v>330</v>
      </c>
      <c r="Q193" s="48" t="s">
        <v>330</v>
      </c>
      <c r="R193" s="48" t="s">
        <v>330</v>
      </c>
      <c r="S193" s="48">
        <v>1.2667781536376641</v>
      </c>
      <c r="T193" s="48" t="s">
        <v>330</v>
      </c>
      <c r="U193" s="48" t="s">
        <v>330</v>
      </c>
      <c r="V193" s="48" t="s">
        <v>330</v>
      </c>
      <c r="W193" s="48" t="s">
        <v>330</v>
      </c>
      <c r="X193" s="48" t="s">
        <v>330</v>
      </c>
      <c r="Y193" s="48">
        <v>1.5496348277852401</v>
      </c>
      <c r="Z193" s="48" t="s">
        <v>330</v>
      </c>
      <c r="AA193" s="48" t="s">
        <v>330</v>
      </c>
      <c r="AB193" s="48" t="s">
        <v>330</v>
      </c>
      <c r="AC193" s="48">
        <v>1.7090040196573779</v>
      </c>
      <c r="AD193" s="48" t="s">
        <v>330</v>
      </c>
      <c r="AE193" s="48" t="s">
        <v>330</v>
      </c>
      <c r="AF193" s="48" t="s">
        <v>330</v>
      </c>
      <c r="AG193" s="48">
        <v>1.802631846426739</v>
      </c>
      <c r="AH193" s="48" t="s">
        <v>330</v>
      </c>
      <c r="AI193" s="48" t="s">
        <v>330</v>
      </c>
      <c r="AJ193" s="48" t="s">
        <v>330</v>
      </c>
      <c r="AK193" s="48">
        <v>1.914378979395376</v>
      </c>
      <c r="AL193" s="48" t="s">
        <v>330</v>
      </c>
      <c r="AM193" s="57" t="s">
        <v>330</v>
      </c>
      <c r="AN193" s="58" t="s">
        <v>330</v>
      </c>
      <c r="AO193" s="58" t="s">
        <v>330</v>
      </c>
      <c r="AP193" s="49">
        <v>2.0177145056595198</v>
      </c>
    </row>
    <row r="194" spans="2:42" x14ac:dyDescent="0.25">
      <c r="B194" s="42">
        <v>41760</v>
      </c>
      <c r="C194" s="57" t="s">
        <v>330</v>
      </c>
      <c r="D194" s="58" t="s">
        <v>330</v>
      </c>
      <c r="E194" s="58" t="s">
        <v>330</v>
      </c>
      <c r="F194" s="58" t="s">
        <v>330</v>
      </c>
      <c r="G194" s="58" t="s">
        <v>330</v>
      </c>
      <c r="H194" s="58" t="s">
        <v>330</v>
      </c>
      <c r="I194" s="59" t="s">
        <v>330</v>
      </c>
      <c r="J194" s="47">
        <v>0.82055803366822899</v>
      </c>
      <c r="K194" s="48" t="s">
        <v>330</v>
      </c>
      <c r="L194" s="48" t="s">
        <v>330</v>
      </c>
      <c r="M194" s="48" t="s">
        <v>330</v>
      </c>
      <c r="N194" s="48" t="s">
        <v>330</v>
      </c>
      <c r="O194" s="48" t="s">
        <v>330</v>
      </c>
      <c r="P194" s="48" t="s">
        <v>330</v>
      </c>
      <c r="Q194" s="48" t="s">
        <v>330</v>
      </c>
      <c r="R194" s="48">
        <v>1.2668319056933461</v>
      </c>
      <c r="S194" s="48" t="s">
        <v>330</v>
      </c>
      <c r="T194" s="48" t="s">
        <v>330</v>
      </c>
      <c r="U194" s="48" t="s">
        <v>330</v>
      </c>
      <c r="V194" s="48" t="s">
        <v>330</v>
      </c>
      <c r="W194" s="48" t="s">
        <v>330</v>
      </c>
      <c r="X194" s="48" t="s">
        <v>330</v>
      </c>
      <c r="Y194" s="48" t="s">
        <v>330</v>
      </c>
      <c r="Z194" s="48" t="s">
        <v>330</v>
      </c>
      <c r="AA194" s="48" t="s">
        <v>330</v>
      </c>
      <c r="AB194" s="48" t="s">
        <v>330</v>
      </c>
      <c r="AC194" s="48" t="s">
        <v>330</v>
      </c>
      <c r="AD194" s="48" t="s">
        <v>330</v>
      </c>
      <c r="AE194" s="48" t="s">
        <v>330</v>
      </c>
      <c r="AF194" s="48" t="s">
        <v>330</v>
      </c>
      <c r="AG194" s="48" t="s">
        <v>330</v>
      </c>
      <c r="AH194" s="48" t="s">
        <v>330</v>
      </c>
      <c r="AI194" s="48" t="s">
        <v>330</v>
      </c>
      <c r="AJ194" s="48" t="s">
        <v>330</v>
      </c>
      <c r="AK194" s="48" t="s">
        <v>330</v>
      </c>
      <c r="AL194" s="48" t="s">
        <v>330</v>
      </c>
      <c r="AM194" s="57" t="s">
        <v>330</v>
      </c>
      <c r="AN194" s="58" t="s">
        <v>330</v>
      </c>
      <c r="AO194" s="58" t="s">
        <v>330</v>
      </c>
      <c r="AP194" s="49" t="s">
        <v>330</v>
      </c>
    </row>
    <row r="195" spans="2:42" x14ac:dyDescent="0.25">
      <c r="B195" s="42">
        <v>41791</v>
      </c>
      <c r="C195" s="57">
        <v>0.6</v>
      </c>
      <c r="D195" s="58">
        <v>1</v>
      </c>
      <c r="E195" s="58">
        <v>1.1000000000000001</v>
      </c>
      <c r="F195" s="58">
        <v>1.2</v>
      </c>
      <c r="G195" s="58">
        <v>1.3</v>
      </c>
      <c r="H195" s="58">
        <v>1.3</v>
      </c>
      <c r="I195" s="59"/>
      <c r="J195" s="47">
        <v>0.69725789871553634</v>
      </c>
      <c r="K195" s="48" t="s">
        <v>330</v>
      </c>
      <c r="L195" s="48" t="s">
        <v>330</v>
      </c>
      <c r="M195" s="48" t="s">
        <v>330</v>
      </c>
      <c r="N195" s="48" t="s">
        <v>330</v>
      </c>
      <c r="O195" s="48" t="s">
        <v>330</v>
      </c>
      <c r="P195" s="48" t="s">
        <v>330</v>
      </c>
      <c r="Q195" s="48">
        <v>1.1786158716722708</v>
      </c>
      <c r="R195" s="48" t="s">
        <v>330</v>
      </c>
      <c r="S195" s="48" t="s">
        <v>330</v>
      </c>
      <c r="T195" s="48" t="s">
        <v>330</v>
      </c>
      <c r="U195" s="48" t="s">
        <v>330</v>
      </c>
      <c r="V195" s="48" t="s">
        <v>330</v>
      </c>
      <c r="W195" s="48" t="s">
        <v>330</v>
      </c>
      <c r="X195" s="48" t="s">
        <v>330</v>
      </c>
      <c r="Y195" s="48" t="s">
        <v>330</v>
      </c>
      <c r="Z195" s="48" t="s">
        <v>330</v>
      </c>
      <c r="AA195" s="48" t="s">
        <v>330</v>
      </c>
      <c r="AB195" s="48" t="s">
        <v>330</v>
      </c>
      <c r="AC195" s="48" t="s">
        <v>330</v>
      </c>
      <c r="AD195" s="48" t="s">
        <v>330</v>
      </c>
      <c r="AE195" s="48" t="s">
        <v>330</v>
      </c>
      <c r="AF195" s="48" t="s">
        <v>330</v>
      </c>
      <c r="AG195" s="48" t="s">
        <v>330</v>
      </c>
      <c r="AH195" s="48" t="s">
        <v>330</v>
      </c>
      <c r="AI195" s="48" t="s">
        <v>330</v>
      </c>
      <c r="AJ195" s="48" t="s">
        <v>330</v>
      </c>
      <c r="AK195" s="48" t="s">
        <v>330</v>
      </c>
      <c r="AL195" s="48" t="s">
        <v>330</v>
      </c>
      <c r="AM195" s="57" t="s">
        <v>330</v>
      </c>
      <c r="AN195" s="58" t="s">
        <v>330</v>
      </c>
      <c r="AO195" s="48" t="s">
        <v>330</v>
      </c>
      <c r="AP195" s="49" t="s">
        <v>330</v>
      </c>
    </row>
    <row r="196" spans="2:42" x14ac:dyDescent="0.25">
      <c r="B196" s="42">
        <v>41821</v>
      </c>
      <c r="C196" s="57" t="s">
        <v>330</v>
      </c>
      <c r="D196" s="58" t="s">
        <v>330</v>
      </c>
      <c r="E196" s="58" t="s">
        <v>330</v>
      </c>
      <c r="F196" s="58" t="s">
        <v>330</v>
      </c>
      <c r="G196" s="58" t="s">
        <v>330</v>
      </c>
      <c r="H196" s="58" t="s">
        <v>330</v>
      </c>
      <c r="I196" s="59" t="s">
        <v>330</v>
      </c>
      <c r="J196" s="47">
        <v>0.65067714150924749</v>
      </c>
      <c r="K196" s="48" t="s">
        <v>330</v>
      </c>
      <c r="L196" s="48" t="s">
        <v>330</v>
      </c>
      <c r="M196" s="48" t="s">
        <v>330</v>
      </c>
      <c r="N196" s="48" t="s">
        <v>330</v>
      </c>
      <c r="O196" s="48" t="s">
        <v>330</v>
      </c>
      <c r="P196" s="48">
        <v>1.1564857971799529</v>
      </c>
      <c r="Q196" s="48" t="s">
        <v>330</v>
      </c>
      <c r="R196" s="48" t="s">
        <v>330</v>
      </c>
      <c r="S196" s="48" t="s">
        <v>330</v>
      </c>
      <c r="T196" s="48" t="s">
        <v>330</v>
      </c>
      <c r="U196" s="48" t="s">
        <v>330</v>
      </c>
      <c r="V196" s="48" t="s">
        <v>330</v>
      </c>
      <c r="W196" s="48" t="s">
        <v>330</v>
      </c>
      <c r="X196" s="48">
        <v>1.4274744578903631</v>
      </c>
      <c r="Y196" s="48" t="s">
        <v>330</v>
      </c>
      <c r="Z196" s="48" t="s">
        <v>330</v>
      </c>
      <c r="AA196" s="48" t="s">
        <v>330</v>
      </c>
      <c r="AB196" s="48">
        <v>1.5841743246215889</v>
      </c>
      <c r="AC196" s="48" t="s">
        <v>330</v>
      </c>
      <c r="AD196" s="48" t="s">
        <v>330</v>
      </c>
      <c r="AE196" s="48" t="s">
        <v>330</v>
      </c>
      <c r="AF196" s="48">
        <v>1.690593808446027</v>
      </c>
      <c r="AG196" s="48" t="s">
        <v>330</v>
      </c>
      <c r="AH196" s="48" t="s">
        <v>330</v>
      </c>
      <c r="AI196" s="48" t="s">
        <v>330</v>
      </c>
      <c r="AJ196" s="48">
        <v>1.7507009401752871</v>
      </c>
      <c r="AK196" s="48" t="s">
        <v>330</v>
      </c>
      <c r="AL196" s="48" t="s">
        <v>330</v>
      </c>
      <c r="AM196" s="57" t="s">
        <v>330</v>
      </c>
      <c r="AN196" s="58" t="s">
        <v>330</v>
      </c>
      <c r="AO196" s="48">
        <v>1.8751221125323949</v>
      </c>
      <c r="AP196" s="49" t="s">
        <v>330</v>
      </c>
    </row>
    <row r="197" spans="2:42" x14ac:dyDescent="0.25">
      <c r="B197" s="42">
        <v>41852</v>
      </c>
      <c r="C197" s="57" t="s">
        <v>330</v>
      </c>
      <c r="D197" s="58" t="s">
        <v>330</v>
      </c>
      <c r="E197" s="58" t="s">
        <v>330</v>
      </c>
      <c r="F197" s="58" t="s">
        <v>330</v>
      </c>
      <c r="G197" s="58" t="s">
        <v>330</v>
      </c>
      <c r="H197" s="58" t="s">
        <v>330</v>
      </c>
      <c r="I197" s="59" t="s">
        <v>330</v>
      </c>
      <c r="J197" s="47">
        <v>0.64145240372420975</v>
      </c>
      <c r="K197" s="48" t="s">
        <v>330</v>
      </c>
      <c r="L197" s="48" t="s">
        <v>330</v>
      </c>
      <c r="M197" s="48" t="s">
        <v>330</v>
      </c>
      <c r="N197" s="48" t="s">
        <v>330</v>
      </c>
      <c r="O197" s="48">
        <v>1.1012746532854982</v>
      </c>
      <c r="P197" s="48" t="s">
        <v>330</v>
      </c>
      <c r="Q197" s="48" t="s">
        <v>330</v>
      </c>
      <c r="R197" s="48" t="s">
        <v>330</v>
      </c>
      <c r="S197" s="48" t="s">
        <v>330</v>
      </c>
      <c r="T197" s="48" t="s">
        <v>330</v>
      </c>
      <c r="U197" s="48" t="s">
        <v>330</v>
      </c>
      <c r="V197" s="48" t="s">
        <v>330</v>
      </c>
      <c r="W197" s="48" t="s">
        <v>330</v>
      </c>
      <c r="X197" s="48" t="s">
        <v>330</v>
      </c>
      <c r="Y197" s="48" t="s">
        <v>330</v>
      </c>
      <c r="Z197" s="48" t="s">
        <v>330</v>
      </c>
      <c r="AA197" s="48" t="s">
        <v>330</v>
      </c>
      <c r="AB197" s="48" t="s">
        <v>330</v>
      </c>
      <c r="AC197" s="48" t="s">
        <v>330</v>
      </c>
      <c r="AD197" s="48" t="s">
        <v>330</v>
      </c>
      <c r="AE197" s="48" t="s">
        <v>330</v>
      </c>
      <c r="AF197" s="48" t="s">
        <v>330</v>
      </c>
      <c r="AG197" s="48" t="s">
        <v>330</v>
      </c>
      <c r="AH197" s="48" t="s">
        <v>330</v>
      </c>
      <c r="AI197" s="48" t="s">
        <v>330</v>
      </c>
      <c r="AJ197" s="48" t="s">
        <v>330</v>
      </c>
      <c r="AK197" s="48" t="s">
        <v>330</v>
      </c>
      <c r="AL197" s="48" t="s">
        <v>330</v>
      </c>
      <c r="AM197" s="57" t="s">
        <v>330</v>
      </c>
      <c r="AN197" s="58" t="s">
        <v>330</v>
      </c>
      <c r="AO197" s="48" t="s">
        <v>330</v>
      </c>
      <c r="AP197" s="49" t="s">
        <v>330</v>
      </c>
    </row>
    <row r="198" spans="2:42" x14ac:dyDescent="0.25">
      <c r="B198" s="42">
        <v>41883</v>
      </c>
      <c r="C198" s="57">
        <v>0.7</v>
      </c>
      <c r="D198" s="58">
        <v>0.8</v>
      </c>
      <c r="E198" s="58">
        <v>1.1000000000000001</v>
      </c>
      <c r="F198" s="58">
        <v>1.2</v>
      </c>
      <c r="G198" s="58">
        <v>1.2</v>
      </c>
      <c r="H198" s="58">
        <v>1.3</v>
      </c>
      <c r="I198" s="59">
        <v>1.4</v>
      </c>
      <c r="J198" s="47">
        <v>0.57371737972640025</v>
      </c>
      <c r="K198" s="48" t="s">
        <v>330</v>
      </c>
      <c r="L198" s="48" t="s">
        <v>330</v>
      </c>
      <c r="M198" s="48" t="s">
        <v>330</v>
      </c>
      <c r="N198" s="48">
        <v>1.0697985550437212</v>
      </c>
      <c r="O198" s="48" t="s">
        <v>330</v>
      </c>
      <c r="P198" s="48" t="s">
        <v>330</v>
      </c>
      <c r="Q198" s="48" t="s">
        <v>330</v>
      </c>
      <c r="R198" s="48" t="s">
        <v>330</v>
      </c>
      <c r="S198" s="48" t="s">
        <v>330</v>
      </c>
      <c r="T198" s="48" t="s">
        <v>330</v>
      </c>
      <c r="U198" s="48" t="s">
        <v>330</v>
      </c>
      <c r="V198" s="48" t="s">
        <v>330</v>
      </c>
      <c r="W198" s="48" t="s">
        <v>330</v>
      </c>
      <c r="X198" s="48" t="s">
        <v>330</v>
      </c>
      <c r="Y198" s="48" t="s">
        <v>330</v>
      </c>
      <c r="Z198" s="48" t="s">
        <v>330</v>
      </c>
      <c r="AA198" s="48" t="s">
        <v>330</v>
      </c>
      <c r="AB198" s="48" t="s">
        <v>330</v>
      </c>
      <c r="AC198" s="48" t="s">
        <v>330</v>
      </c>
      <c r="AD198" s="48" t="s">
        <v>330</v>
      </c>
      <c r="AE198" s="48" t="s">
        <v>330</v>
      </c>
      <c r="AF198" s="48" t="s">
        <v>330</v>
      </c>
      <c r="AG198" s="48" t="s">
        <v>330</v>
      </c>
      <c r="AH198" s="48" t="s">
        <v>330</v>
      </c>
      <c r="AI198" s="48" t="s">
        <v>330</v>
      </c>
      <c r="AJ198" s="48" t="s">
        <v>330</v>
      </c>
      <c r="AK198" s="48" t="s">
        <v>330</v>
      </c>
      <c r="AL198" s="48" t="s">
        <v>330</v>
      </c>
      <c r="AM198" s="57" t="s">
        <v>330</v>
      </c>
      <c r="AN198" s="58" t="s">
        <v>330</v>
      </c>
      <c r="AO198" s="48" t="s">
        <v>330</v>
      </c>
      <c r="AP198" s="49" t="s">
        <v>330</v>
      </c>
    </row>
    <row r="199" spans="2:42" x14ac:dyDescent="0.25">
      <c r="B199" s="42">
        <v>41913</v>
      </c>
      <c r="C199" s="57" t="s">
        <v>330</v>
      </c>
      <c r="D199" s="58" t="s">
        <v>330</v>
      </c>
      <c r="E199" s="58" t="s">
        <v>330</v>
      </c>
      <c r="F199" s="58" t="s">
        <v>330</v>
      </c>
      <c r="G199" s="58" t="s">
        <v>330</v>
      </c>
      <c r="H199" s="58" t="s">
        <v>330</v>
      </c>
      <c r="I199" s="59" t="s">
        <v>330</v>
      </c>
      <c r="J199" s="47">
        <v>0.53666698644671063</v>
      </c>
      <c r="K199" s="48" t="s">
        <v>330</v>
      </c>
      <c r="L199" s="48" t="s">
        <v>330</v>
      </c>
      <c r="M199" s="48">
        <v>1.0275452765738482</v>
      </c>
      <c r="N199" s="48" t="s">
        <v>330</v>
      </c>
      <c r="O199" s="48" t="s">
        <v>330</v>
      </c>
      <c r="P199" s="48" t="s">
        <v>330</v>
      </c>
      <c r="Q199" s="48" t="s">
        <v>330</v>
      </c>
      <c r="R199" s="48" t="s">
        <v>330</v>
      </c>
      <c r="S199" s="48" t="s">
        <v>330</v>
      </c>
      <c r="T199" s="48" t="s">
        <v>330</v>
      </c>
      <c r="U199" s="48" t="s">
        <v>330</v>
      </c>
      <c r="V199" s="48" t="s">
        <v>330</v>
      </c>
      <c r="W199" s="48">
        <v>1.3430498576348744</v>
      </c>
      <c r="X199" s="48" t="s">
        <v>330</v>
      </c>
      <c r="Y199" s="48" t="s">
        <v>330</v>
      </c>
      <c r="Z199" s="48" t="s">
        <v>330</v>
      </c>
      <c r="AA199" s="48">
        <v>1.5835618932203088</v>
      </c>
      <c r="AB199" s="48" t="s">
        <v>330</v>
      </c>
      <c r="AC199" s="48" t="s">
        <v>330</v>
      </c>
      <c r="AD199" s="48" t="s">
        <v>330</v>
      </c>
      <c r="AE199" s="48">
        <v>1.7312685136900754</v>
      </c>
      <c r="AF199" s="48" t="s">
        <v>330</v>
      </c>
      <c r="AG199" s="48" t="s">
        <v>330</v>
      </c>
      <c r="AH199" s="48" t="s">
        <v>330</v>
      </c>
      <c r="AI199" s="48">
        <v>1.8626888486477025</v>
      </c>
      <c r="AJ199" s="48" t="s">
        <v>330</v>
      </c>
      <c r="AK199" s="48" t="s">
        <v>330</v>
      </c>
      <c r="AL199" s="48" t="s">
        <v>330</v>
      </c>
      <c r="AM199" s="47" t="s">
        <v>330</v>
      </c>
      <c r="AN199" s="48">
        <v>1.9383573801009206</v>
      </c>
      <c r="AO199" s="48" t="s">
        <v>330</v>
      </c>
      <c r="AP199" s="49" t="s">
        <v>330</v>
      </c>
    </row>
    <row r="200" spans="2:42" x14ac:dyDescent="0.25">
      <c r="B200" s="42">
        <v>41944</v>
      </c>
      <c r="C200" s="57" t="s">
        <v>330</v>
      </c>
      <c r="D200" s="58" t="s">
        <v>330</v>
      </c>
      <c r="E200" s="58" t="s">
        <v>330</v>
      </c>
      <c r="F200" s="58" t="s">
        <v>330</v>
      </c>
      <c r="G200" s="58" t="s">
        <v>330</v>
      </c>
      <c r="H200" s="58" t="s">
        <v>330</v>
      </c>
      <c r="I200" s="59" t="s">
        <v>330</v>
      </c>
      <c r="J200" s="47">
        <v>0.50706646077942641</v>
      </c>
      <c r="K200" s="48" t="s">
        <v>330</v>
      </c>
      <c r="L200" s="48">
        <v>0.93278685345150369</v>
      </c>
      <c r="M200" s="48" t="s">
        <v>330</v>
      </c>
      <c r="N200" s="48" t="s">
        <v>330</v>
      </c>
      <c r="O200" s="48" t="s">
        <v>330</v>
      </c>
      <c r="P200" s="48" t="s">
        <v>330</v>
      </c>
      <c r="Q200" s="48" t="s">
        <v>330</v>
      </c>
      <c r="R200" s="48" t="s">
        <v>330</v>
      </c>
      <c r="S200" s="48" t="s">
        <v>330</v>
      </c>
      <c r="T200" s="48" t="s">
        <v>330</v>
      </c>
      <c r="U200" s="48" t="s">
        <v>330</v>
      </c>
      <c r="V200" s="48" t="s">
        <v>330</v>
      </c>
      <c r="W200" s="48" t="s">
        <v>330</v>
      </c>
      <c r="X200" s="48" t="s">
        <v>330</v>
      </c>
      <c r="Y200" s="48" t="s">
        <v>330</v>
      </c>
      <c r="Z200" s="48" t="s">
        <v>330</v>
      </c>
      <c r="AA200" s="48" t="s">
        <v>330</v>
      </c>
      <c r="AB200" s="48" t="s">
        <v>330</v>
      </c>
      <c r="AC200" s="48" t="s">
        <v>330</v>
      </c>
      <c r="AD200" s="48" t="s">
        <v>330</v>
      </c>
      <c r="AE200" s="48" t="s">
        <v>330</v>
      </c>
      <c r="AF200" s="48" t="s">
        <v>330</v>
      </c>
      <c r="AG200" s="48" t="s">
        <v>330</v>
      </c>
      <c r="AH200" s="48" t="s">
        <v>330</v>
      </c>
      <c r="AI200" s="48" t="s">
        <v>330</v>
      </c>
      <c r="AJ200" s="48" t="s">
        <v>330</v>
      </c>
      <c r="AK200" s="48" t="s">
        <v>330</v>
      </c>
      <c r="AL200" s="48" t="s">
        <v>330</v>
      </c>
      <c r="AM200" s="47" t="s">
        <v>330</v>
      </c>
      <c r="AN200" s="48" t="s">
        <v>330</v>
      </c>
      <c r="AO200" s="48" t="s">
        <v>330</v>
      </c>
      <c r="AP200" s="49" t="s">
        <v>330</v>
      </c>
    </row>
    <row r="201" spans="2:42" x14ac:dyDescent="0.25">
      <c r="B201" s="42">
        <v>41974</v>
      </c>
      <c r="C201" s="57">
        <v>0.2</v>
      </c>
      <c r="D201" s="58">
        <v>0.4</v>
      </c>
      <c r="E201" s="58">
        <v>0.5</v>
      </c>
      <c r="F201" s="58">
        <v>0.9</v>
      </c>
      <c r="G201" s="58">
        <v>1.1000000000000001</v>
      </c>
      <c r="H201" s="58">
        <v>1.2</v>
      </c>
      <c r="I201" s="59"/>
      <c r="J201" s="47">
        <v>0.47485868413266069</v>
      </c>
      <c r="K201" s="48">
        <v>0.55956525293673731</v>
      </c>
      <c r="L201" s="48" t="s">
        <v>330</v>
      </c>
      <c r="M201" s="48" t="s">
        <v>330</v>
      </c>
      <c r="N201" s="48" t="s">
        <v>330</v>
      </c>
      <c r="O201" s="48" t="s">
        <v>330</v>
      </c>
      <c r="P201" s="48" t="s">
        <v>330</v>
      </c>
      <c r="Q201" s="48" t="s">
        <v>330</v>
      </c>
      <c r="R201" s="48" t="s">
        <v>330</v>
      </c>
      <c r="S201" s="48" t="s">
        <v>330</v>
      </c>
      <c r="T201" s="48" t="s">
        <v>330</v>
      </c>
      <c r="U201" s="48" t="s">
        <v>330</v>
      </c>
      <c r="V201" s="48" t="s">
        <v>330</v>
      </c>
      <c r="W201" s="48" t="s">
        <v>330</v>
      </c>
      <c r="X201" s="48" t="s">
        <v>330</v>
      </c>
      <c r="Y201" s="48" t="s">
        <v>330</v>
      </c>
      <c r="Z201" s="48" t="s">
        <v>330</v>
      </c>
      <c r="AA201" s="48" t="s">
        <v>330</v>
      </c>
      <c r="AB201" s="48" t="s">
        <v>330</v>
      </c>
      <c r="AC201" s="48" t="s">
        <v>330</v>
      </c>
      <c r="AD201" s="48" t="s">
        <v>330</v>
      </c>
      <c r="AE201" s="48" t="s">
        <v>330</v>
      </c>
      <c r="AF201" s="48" t="s">
        <v>330</v>
      </c>
      <c r="AG201" s="48" t="s">
        <v>330</v>
      </c>
      <c r="AH201" s="48" t="s">
        <v>330</v>
      </c>
      <c r="AI201" s="48" t="s">
        <v>330</v>
      </c>
      <c r="AJ201" s="48" t="s">
        <v>330</v>
      </c>
      <c r="AK201" s="48" t="s">
        <v>330</v>
      </c>
      <c r="AL201" s="48" t="s">
        <v>330</v>
      </c>
      <c r="AM201" s="47" t="s">
        <v>330</v>
      </c>
      <c r="AN201" s="48" t="s">
        <v>330</v>
      </c>
      <c r="AO201" s="48" t="s">
        <v>330</v>
      </c>
      <c r="AP201" s="49" t="s">
        <v>330</v>
      </c>
    </row>
    <row r="202" spans="2:42" x14ac:dyDescent="0.25">
      <c r="B202" s="42">
        <v>42005</v>
      </c>
      <c r="C202" s="57" t="s">
        <v>330</v>
      </c>
      <c r="D202" s="58" t="s">
        <v>330</v>
      </c>
      <c r="E202" s="58" t="s">
        <v>330</v>
      </c>
      <c r="F202" s="58" t="s">
        <v>330</v>
      </c>
      <c r="G202" s="58" t="s">
        <v>330</v>
      </c>
      <c r="H202" s="58" t="s">
        <v>330</v>
      </c>
      <c r="I202" s="59" t="s">
        <v>330</v>
      </c>
      <c r="J202" s="47">
        <v>0.14932610585685985</v>
      </c>
      <c r="K202" s="48" t="s">
        <v>330</v>
      </c>
      <c r="L202" s="48" t="s">
        <v>330</v>
      </c>
      <c r="M202" s="48" t="s">
        <v>330</v>
      </c>
      <c r="N202" s="48" t="s">
        <v>330</v>
      </c>
      <c r="O202" s="48" t="s">
        <v>330</v>
      </c>
      <c r="P202" s="48" t="s">
        <v>330</v>
      </c>
      <c r="Q202" s="48" t="s">
        <v>330</v>
      </c>
      <c r="R202" s="48" t="s">
        <v>330</v>
      </c>
      <c r="S202" s="48" t="s">
        <v>330</v>
      </c>
      <c r="T202" s="48" t="s">
        <v>330</v>
      </c>
      <c r="U202" s="48" t="s">
        <v>330</v>
      </c>
      <c r="V202" s="48">
        <v>1.1748105348614823</v>
      </c>
      <c r="W202" s="48" t="s">
        <v>330</v>
      </c>
      <c r="X202" s="48" t="s">
        <v>330</v>
      </c>
      <c r="Y202" s="48" t="s">
        <v>330</v>
      </c>
      <c r="Z202" s="48">
        <v>1.4739699969661078</v>
      </c>
      <c r="AA202" s="48" t="s">
        <v>330</v>
      </c>
      <c r="AB202" s="48" t="s">
        <v>330</v>
      </c>
      <c r="AC202" s="48" t="s">
        <v>330</v>
      </c>
      <c r="AD202" s="48">
        <v>1.5859895659447476</v>
      </c>
      <c r="AE202" s="48" t="s">
        <v>330</v>
      </c>
      <c r="AF202" s="48" t="s">
        <v>330</v>
      </c>
      <c r="AG202" s="48" t="s">
        <v>330</v>
      </c>
      <c r="AH202" s="48">
        <v>1.6884443575581207</v>
      </c>
      <c r="AI202" s="48" t="s">
        <v>330</v>
      </c>
      <c r="AJ202" s="48" t="s">
        <v>330</v>
      </c>
      <c r="AK202" s="48" t="s">
        <v>330</v>
      </c>
      <c r="AL202" s="48">
        <v>1.8995898580547088</v>
      </c>
      <c r="AM202" s="47">
        <v>2.007475302168944</v>
      </c>
      <c r="AN202" s="48" t="s">
        <v>330</v>
      </c>
      <c r="AO202" s="48" t="s">
        <v>330</v>
      </c>
      <c r="AP202" s="49" t="s">
        <v>330</v>
      </c>
    </row>
    <row r="203" spans="2:42" x14ac:dyDescent="0.25">
      <c r="B203" s="42">
        <v>42036</v>
      </c>
      <c r="C203" s="57" t="s">
        <v>330</v>
      </c>
      <c r="D203" s="58" t="s">
        <v>330</v>
      </c>
      <c r="E203" s="58" t="s">
        <v>330</v>
      </c>
      <c r="F203" s="58" t="s">
        <v>330</v>
      </c>
      <c r="G203" s="58" t="s">
        <v>330</v>
      </c>
      <c r="H203" s="58" t="s">
        <v>330</v>
      </c>
      <c r="I203" s="59" t="s">
        <v>330</v>
      </c>
      <c r="J203" s="47">
        <v>-0.12483729287478716</v>
      </c>
      <c r="K203" s="48" t="s">
        <v>330</v>
      </c>
      <c r="L203" s="48" t="s">
        <v>330</v>
      </c>
      <c r="M203" s="48" t="s">
        <v>330</v>
      </c>
      <c r="N203" s="48" t="s">
        <v>330</v>
      </c>
      <c r="O203" s="48" t="s">
        <v>330</v>
      </c>
      <c r="P203" s="48" t="s">
        <v>330</v>
      </c>
      <c r="Q203" s="48" t="s">
        <v>330</v>
      </c>
      <c r="R203" s="48" t="s">
        <v>330</v>
      </c>
      <c r="S203" s="48" t="s">
        <v>330</v>
      </c>
      <c r="T203" s="48" t="s">
        <v>330</v>
      </c>
      <c r="U203" s="48">
        <v>1.0957628756698738</v>
      </c>
      <c r="V203" s="48" t="s">
        <v>330</v>
      </c>
      <c r="W203" s="48" t="s">
        <v>330</v>
      </c>
      <c r="X203" s="48" t="s">
        <v>330</v>
      </c>
      <c r="Y203" s="48" t="s">
        <v>330</v>
      </c>
      <c r="Z203" s="48" t="s">
        <v>330</v>
      </c>
      <c r="AA203" s="48" t="s">
        <v>330</v>
      </c>
      <c r="AB203" s="48" t="s">
        <v>330</v>
      </c>
      <c r="AC203" s="48" t="s">
        <v>330</v>
      </c>
      <c r="AD203" s="48" t="s">
        <v>330</v>
      </c>
      <c r="AE203" s="48" t="s">
        <v>330</v>
      </c>
      <c r="AF203" s="48" t="s">
        <v>330</v>
      </c>
      <c r="AG203" s="48" t="s">
        <v>330</v>
      </c>
      <c r="AH203" s="48" t="s">
        <v>330</v>
      </c>
      <c r="AI203" s="48" t="s">
        <v>330</v>
      </c>
      <c r="AJ203" s="48" t="s">
        <v>330</v>
      </c>
      <c r="AK203" s="48" t="s">
        <v>330</v>
      </c>
      <c r="AL203" s="48" t="s">
        <v>330</v>
      </c>
      <c r="AM203" s="57" t="s">
        <v>330</v>
      </c>
      <c r="AN203" s="58" t="s">
        <v>330</v>
      </c>
      <c r="AO203" s="48" t="s">
        <v>330</v>
      </c>
      <c r="AP203" s="49" t="s">
        <v>330</v>
      </c>
    </row>
    <row r="204" spans="2:42" x14ac:dyDescent="0.25">
      <c r="B204" s="42">
        <v>42064</v>
      </c>
      <c r="C204" s="57">
        <v>-0.1</v>
      </c>
      <c r="D204" s="58">
        <v>0.1</v>
      </c>
      <c r="E204" s="58">
        <v>0.5</v>
      </c>
      <c r="F204" s="58">
        <v>1.1000000000000001</v>
      </c>
      <c r="G204" s="58">
        <v>1.1000000000000001</v>
      </c>
      <c r="H204" s="58">
        <v>1.2</v>
      </c>
      <c r="I204" s="59">
        <v>1.2</v>
      </c>
      <c r="J204" s="47">
        <v>5.1274324947917877E-3</v>
      </c>
      <c r="K204" s="48" t="s">
        <v>330</v>
      </c>
      <c r="L204" s="48" t="s">
        <v>330</v>
      </c>
      <c r="M204" s="48" t="s">
        <v>330</v>
      </c>
      <c r="N204" s="48" t="s">
        <v>330</v>
      </c>
      <c r="O204" s="48" t="s">
        <v>330</v>
      </c>
      <c r="P204" s="48" t="s">
        <v>330</v>
      </c>
      <c r="Q204" s="48" t="s">
        <v>330</v>
      </c>
      <c r="R204" s="48" t="s">
        <v>330</v>
      </c>
      <c r="S204" s="48" t="s">
        <v>330</v>
      </c>
      <c r="T204" s="48">
        <v>1.1686420996017419</v>
      </c>
      <c r="U204" s="48" t="s">
        <v>330</v>
      </c>
      <c r="V204" s="48" t="s">
        <v>330</v>
      </c>
      <c r="W204" s="48" t="s">
        <v>330</v>
      </c>
      <c r="X204" s="48" t="s">
        <v>330</v>
      </c>
      <c r="Y204" s="48" t="s">
        <v>330</v>
      </c>
      <c r="Z204" s="48" t="s">
        <v>330</v>
      </c>
      <c r="AA204" s="48" t="s">
        <v>330</v>
      </c>
      <c r="AB204" s="48" t="s">
        <v>330</v>
      </c>
      <c r="AC204" s="48" t="s">
        <v>330</v>
      </c>
      <c r="AD204" s="48" t="s">
        <v>330</v>
      </c>
      <c r="AE204" s="48" t="s">
        <v>330</v>
      </c>
      <c r="AF204" s="48" t="s">
        <v>330</v>
      </c>
      <c r="AG204" s="48" t="s">
        <v>330</v>
      </c>
      <c r="AH204" s="48" t="s">
        <v>330</v>
      </c>
      <c r="AI204" s="48" t="s">
        <v>330</v>
      </c>
      <c r="AJ204" s="48" t="s">
        <v>330</v>
      </c>
      <c r="AK204" s="48" t="s">
        <v>330</v>
      </c>
      <c r="AL204" s="48" t="s">
        <v>330</v>
      </c>
      <c r="AM204" s="57" t="s">
        <v>330</v>
      </c>
      <c r="AN204" s="58" t="s">
        <v>330</v>
      </c>
      <c r="AO204" s="48" t="s">
        <v>330</v>
      </c>
      <c r="AP204" s="49" t="s">
        <v>330</v>
      </c>
    </row>
    <row r="205" spans="2:42" x14ac:dyDescent="0.25">
      <c r="B205" s="42">
        <v>42095</v>
      </c>
      <c r="C205" s="57" t="s">
        <v>330</v>
      </c>
      <c r="D205" s="58" t="s">
        <v>330</v>
      </c>
      <c r="E205" s="58" t="s">
        <v>330</v>
      </c>
      <c r="F205" s="58" t="s">
        <v>330</v>
      </c>
      <c r="G205" s="58" t="s">
        <v>330</v>
      </c>
      <c r="H205" s="58" t="s">
        <v>330</v>
      </c>
      <c r="I205" s="59" t="s">
        <v>330</v>
      </c>
      <c r="J205" s="47">
        <v>9.6389474764388181E-2</v>
      </c>
      <c r="K205" s="48" t="s">
        <v>330</v>
      </c>
      <c r="L205" s="48" t="s">
        <v>330</v>
      </c>
      <c r="M205" s="48" t="s">
        <v>330</v>
      </c>
      <c r="N205" s="48" t="s">
        <v>330</v>
      </c>
      <c r="O205" s="48" t="s">
        <v>330</v>
      </c>
      <c r="P205" s="48" t="s">
        <v>330</v>
      </c>
      <c r="Q205" s="48" t="s">
        <v>330</v>
      </c>
      <c r="R205" s="48" t="s">
        <v>330</v>
      </c>
      <c r="S205" s="48">
        <v>1.2020713531381857</v>
      </c>
      <c r="T205" s="48" t="s">
        <v>330</v>
      </c>
      <c r="U205" s="48" t="s">
        <v>330</v>
      </c>
      <c r="V205" s="48" t="s">
        <v>330</v>
      </c>
      <c r="W205" s="48" t="s">
        <v>330</v>
      </c>
      <c r="X205" s="48" t="s">
        <v>330</v>
      </c>
      <c r="Y205" s="48">
        <v>1.5079095242119278</v>
      </c>
      <c r="Z205" s="48" t="s">
        <v>330</v>
      </c>
      <c r="AA205" s="48" t="s">
        <v>330</v>
      </c>
      <c r="AB205" s="48" t="s">
        <v>330</v>
      </c>
      <c r="AC205" s="48">
        <v>1.6556802392944032</v>
      </c>
      <c r="AD205" s="48" t="s">
        <v>330</v>
      </c>
      <c r="AE205" s="48" t="s">
        <v>330</v>
      </c>
      <c r="AF205" s="48" t="s">
        <v>330</v>
      </c>
      <c r="AG205" s="48">
        <v>1.7534814523994107</v>
      </c>
      <c r="AH205" s="48" t="s">
        <v>330</v>
      </c>
      <c r="AI205" s="48" t="s">
        <v>330</v>
      </c>
      <c r="AJ205" s="48" t="s">
        <v>330</v>
      </c>
      <c r="AK205" s="48">
        <v>1.8624220045272228</v>
      </c>
      <c r="AL205" s="48" t="s">
        <v>330</v>
      </c>
      <c r="AM205" s="57" t="s">
        <v>330</v>
      </c>
      <c r="AN205" s="58" t="s">
        <v>330</v>
      </c>
      <c r="AO205" s="48" t="s">
        <v>330</v>
      </c>
      <c r="AP205" s="49">
        <v>1.8984363838740028</v>
      </c>
    </row>
    <row r="206" spans="2:42" x14ac:dyDescent="0.25">
      <c r="B206" s="42">
        <v>42125</v>
      </c>
      <c r="C206" s="57" t="s">
        <v>330</v>
      </c>
      <c r="D206" s="58" t="s">
        <v>330</v>
      </c>
      <c r="E206" s="58" t="s">
        <v>330</v>
      </c>
      <c r="F206" s="58" t="s">
        <v>330</v>
      </c>
      <c r="G206" s="58" t="s">
        <v>330</v>
      </c>
      <c r="H206" s="58" t="s">
        <v>330</v>
      </c>
      <c r="I206" s="59" t="s">
        <v>330</v>
      </c>
      <c r="J206" s="47">
        <v>0.14973640709499444</v>
      </c>
      <c r="K206" s="48" t="s">
        <v>330</v>
      </c>
      <c r="L206" s="48" t="s">
        <v>330</v>
      </c>
      <c r="M206" s="48" t="s">
        <v>330</v>
      </c>
      <c r="N206" s="48" t="s">
        <v>330</v>
      </c>
      <c r="O206" s="48" t="s">
        <v>330</v>
      </c>
      <c r="P206" s="48" t="s">
        <v>330</v>
      </c>
      <c r="Q206" s="48" t="s">
        <v>330</v>
      </c>
      <c r="R206" s="48">
        <v>1.2369049653048927</v>
      </c>
      <c r="S206" s="48" t="s">
        <v>330</v>
      </c>
      <c r="T206" s="48" t="s">
        <v>330</v>
      </c>
      <c r="U206" s="48" t="s">
        <v>330</v>
      </c>
      <c r="V206" s="48" t="s">
        <v>330</v>
      </c>
      <c r="W206" s="48" t="s">
        <v>330</v>
      </c>
      <c r="X206" s="48" t="s">
        <v>330</v>
      </c>
      <c r="Y206" s="48" t="s">
        <v>330</v>
      </c>
      <c r="Z206" s="48" t="s">
        <v>330</v>
      </c>
      <c r="AA206" s="48" t="s">
        <v>330</v>
      </c>
      <c r="AB206" s="48" t="s">
        <v>330</v>
      </c>
      <c r="AC206" s="48" t="s">
        <v>330</v>
      </c>
      <c r="AD206" s="48" t="s">
        <v>330</v>
      </c>
      <c r="AE206" s="48" t="s">
        <v>330</v>
      </c>
      <c r="AF206" s="48" t="s">
        <v>330</v>
      </c>
      <c r="AG206" s="48" t="s">
        <v>330</v>
      </c>
      <c r="AH206" s="48" t="s">
        <v>330</v>
      </c>
      <c r="AI206" s="48" t="s">
        <v>330</v>
      </c>
      <c r="AJ206" s="48" t="s">
        <v>330</v>
      </c>
      <c r="AK206" s="48" t="s">
        <v>330</v>
      </c>
      <c r="AL206" s="48" t="s">
        <v>330</v>
      </c>
      <c r="AM206" s="57" t="s">
        <v>330</v>
      </c>
      <c r="AN206" s="58" t="s">
        <v>330</v>
      </c>
      <c r="AO206" s="48" t="s">
        <v>330</v>
      </c>
      <c r="AP206" s="49" t="s">
        <v>330</v>
      </c>
    </row>
    <row r="207" spans="2:42" x14ac:dyDescent="0.25">
      <c r="B207" s="42">
        <v>42156</v>
      </c>
      <c r="C207" s="57">
        <v>0.4</v>
      </c>
      <c r="D207" s="58">
        <v>0.8</v>
      </c>
      <c r="E207" s="58">
        <v>1.4</v>
      </c>
      <c r="F207" s="58">
        <v>1.2</v>
      </c>
      <c r="G207" s="58">
        <v>1.3</v>
      </c>
      <c r="H207" s="58">
        <v>1.3</v>
      </c>
      <c r="I207" s="59"/>
      <c r="J207" s="47">
        <v>0.23868730100230198</v>
      </c>
      <c r="K207" s="48" t="s">
        <v>330</v>
      </c>
      <c r="L207" s="48" t="s">
        <v>330</v>
      </c>
      <c r="M207" s="48" t="s">
        <v>330</v>
      </c>
      <c r="N207" s="48" t="s">
        <v>330</v>
      </c>
      <c r="O207" s="48" t="s">
        <v>330</v>
      </c>
      <c r="P207" s="48" t="s">
        <v>330</v>
      </c>
      <c r="Q207" s="48">
        <v>1.3090235176930203</v>
      </c>
      <c r="R207" s="48" t="s">
        <v>330</v>
      </c>
      <c r="S207" s="48" t="s">
        <v>330</v>
      </c>
      <c r="T207" s="48" t="s">
        <v>330</v>
      </c>
      <c r="U207" s="48" t="s">
        <v>330</v>
      </c>
      <c r="V207" s="48" t="s">
        <v>330</v>
      </c>
      <c r="W207" s="48" t="s">
        <v>330</v>
      </c>
      <c r="X207" s="48" t="s">
        <v>330</v>
      </c>
      <c r="Y207" s="48" t="s">
        <v>330</v>
      </c>
      <c r="Z207" s="48" t="s">
        <v>330</v>
      </c>
      <c r="AA207" s="48" t="s">
        <v>330</v>
      </c>
      <c r="AB207" s="48" t="s">
        <v>330</v>
      </c>
      <c r="AC207" s="48" t="s">
        <v>330</v>
      </c>
      <c r="AD207" s="48" t="s">
        <v>330</v>
      </c>
      <c r="AE207" s="48" t="s">
        <v>330</v>
      </c>
      <c r="AF207" s="48" t="s">
        <v>330</v>
      </c>
      <c r="AG207" s="48" t="s">
        <v>330</v>
      </c>
      <c r="AH207" s="48" t="s">
        <v>330</v>
      </c>
      <c r="AI207" s="48" t="s">
        <v>330</v>
      </c>
      <c r="AJ207" s="48" t="s">
        <v>330</v>
      </c>
      <c r="AK207" s="48" t="s">
        <v>330</v>
      </c>
      <c r="AL207" s="48" t="s">
        <v>330</v>
      </c>
      <c r="AM207" s="57" t="s">
        <v>330</v>
      </c>
      <c r="AN207" s="58" t="s">
        <v>330</v>
      </c>
      <c r="AO207" s="48" t="s">
        <v>330</v>
      </c>
      <c r="AP207" s="49" t="s">
        <v>330</v>
      </c>
    </row>
    <row r="208" spans="2:42" x14ac:dyDescent="0.25">
      <c r="B208" s="42">
        <v>42186</v>
      </c>
      <c r="C208" s="57" t="s">
        <v>330</v>
      </c>
      <c r="D208" s="58" t="s">
        <v>330</v>
      </c>
      <c r="E208" s="58" t="s">
        <v>330</v>
      </c>
      <c r="F208" s="58" t="s">
        <v>330</v>
      </c>
      <c r="G208" s="58" t="s">
        <v>330</v>
      </c>
      <c r="H208" s="58" t="s">
        <v>330</v>
      </c>
      <c r="I208" s="59" t="s">
        <v>330</v>
      </c>
      <c r="J208" s="47">
        <v>0.23856806947296302</v>
      </c>
      <c r="K208" s="48" t="s">
        <v>330</v>
      </c>
      <c r="L208" s="48" t="s">
        <v>330</v>
      </c>
      <c r="M208" s="48" t="s">
        <v>330</v>
      </c>
      <c r="N208" s="48" t="s">
        <v>330</v>
      </c>
      <c r="O208" s="48" t="s">
        <v>330</v>
      </c>
      <c r="P208" s="48">
        <v>1.2862310171192017</v>
      </c>
      <c r="Q208" s="48" t="s">
        <v>330</v>
      </c>
      <c r="R208" s="48" t="s">
        <v>330</v>
      </c>
      <c r="S208" s="48" t="s">
        <v>330</v>
      </c>
      <c r="T208" s="48" t="s">
        <v>330</v>
      </c>
      <c r="U208" s="48" t="s">
        <v>330</v>
      </c>
      <c r="V208" s="48" t="s">
        <v>330</v>
      </c>
      <c r="W208" s="48" t="s">
        <v>330</v>
      </c>
      <c r="X208" s="48">
        <v>1.5354180411722711</v>
      </c>
      <c r="Y208" s="48" t="s">
        <v>330</v>
      </c>
      <c r="Z208" s="48" t="s">
        <v>330</v>
      </c>
      <c r="AA208" s="48" t="s">
        <v>330</v>
      </c>
      <c r="AB208" s="48">
        <v>1.6380033245931933</v>
      </c>
      <c r="AC208" s="48" t="s">
        <v>330</v>
      </c>
      <c r="AD208" s="48" t="s">
        <v>330</v>
      </c>
      <c r="AE208" s="48" t="s">
        <v>330</v>
      </c>
      <c r="AF208" s="48">
        <v>1.6263576441753218</v>
      </c>
      <c r="AG208" s="48" t="s">
        <v>330</v>
      </c>
      <c r="AH208" s="48" t="s">
        <v>330</v>
      </c>
      <c r="AI208" s="48" t="s">
        <v>330</v>
      </c>
      <c r="AJ208" s="48">
        <v>1.7434752206687203</v>
      </c>
      <c r="AK208" s="48" t="s">
        <v>330</v>
      </c>
      <c r="AL208" s="48" t="s">
        <v>330</v>
      </c>
      <c r="AM208" s="57" t="s">
        <v>330</v>
      </c>
      <c r="AN208" s="58" t="s">
        <v>330</v>
      </c>
      <c r="AO208" s="48">
        <v>1.7545547829011618</v>
      </c>
      <c r="AP208" s="49" t="s">
        <v>330</v>
      </c>
    </row>
    <row r="209" spans="2:42" x14ac:dyDescent="0.25">
      <c r="B209" s="42">
        <v>42217</v>
      </c>
      <c r="C209" s="57" t="s">
        <v>330</v>
      </c>
      <c r="D209" s="58" t="s">
        <v>330</v>
      </c>
      <c r="E209" s="58" t="s">
        <v>330</v>
      </c>
      <c r="F209" s="58" t="s">
        <v>330</v>
      </c>
      <c r="G209" s="58" t="s">
        <v>330</v>
      </c>
      <c r="H209" s="58" t="s">
        <v>330</v>
      </c>
      <c r="I209" s="59" t="s">
        <v>330</v>
      </c>
      <c r="J209" s="47">
        <v>0.21944750332216231</v>
      </c>
      <c r="K209" s="48" t="s">
        <v>330</v>
      </c>
      <c r="L209" s="48" t="s">
        <v>330</v>
      </c>
      <c r="M209" s="48" t="s">
        <v>330</v>
      </c>
      <c r="N209" s="48" t="s">
        <v>330</v>
      </c>
      <c r="O209" s="48">
        <v>1.2787257246996337</v>
      </c>
      <c r="P209" s="48" t="s">
        <v>330</v>
      </c>
      <c r="Q209" s="48" t="s">
        <v>330</v>
      </c>
      <c r="R209" s="48" t="s">
        <v>330</v>
      </c>
      <c r="S209" s="48" t="s">
        <v>330</v>
      </c>
      <c r="T209" s="48" t="s">
        <v>330</v>
      </c>
      <c r="U209" s="48" t="s">
        <v>330</v>
      </c>
      <c r="V209" s="48" t="s">
        <v>330</v>
      </c>
      <c r="W209" s="48" t="s">
        <v>330</v>
      </c>
      <c r="X209" s="48" t="s">
        <v>330</v>
      </c>
      <c r="Y209" s="48" t="s">
        <v>330</v>
      </c>
      <c r="Z209" s="48" t="s">
        <v>330</v>
      </c>
      <c r="AA209" s="48" t="s">
        <v>330</v>
      </c>
      <c r="AB209" s="48" t="s">
        <v>330</v>
      </c>
      <c r="AC209" s="48" t="s">
        <v>330</v>
      </c>
      <c r="AD209" s="48" t="s">
        <v>330</v>
      </c>
      <c r="AE209" s="48" t="s">
        <v>330</v>
      </c>
      <c r="AF209" s="48" t="s">
        <v>330</v>
      </c>
      <c r="AG209" s="48" t="s">
        <v>330</v>
      </c>
      <c r="AH209" s="48" t="s">
        <v>330</v>
      </c>
      <c r="AI209" s="48" t="s">
        <v>330</v>
      </c>
      <c r="AJ209" s="48" t="s">
        <v>330</v>
      </c>
      <c r="AK209" s="48" t="s">
        <v>330</v>
      </c>
      <c r="AL209" s="48" t="s">
        <v>330</v>
      </c>
      <c r="AM209" s="57" t="s">
        <v>330</v>
      </c>
      <c r="AN209" s="58" t="s">
        <v>330</v>
      </c>
      <c r="AO209" s="58" t="s">
        <v>330</v>
      </c>
      <c r="AP209" s="49" t="s">
        <v>330</v>
      </c>
    </row>
    <row r="210" spans="2:42" x14ac:dyDescent="0.25">
      <c r="B210" s="43">
        <v>42248</v>
      </c>
      <c r="C210" s="60">
        <v>0.6</v>
      </c>
      <c r="D210" s="61">
        <v>1.2</v>
      </c>
      <c r="E210" s="61">
        <v>1</v>
      </c>
      <c r="F210" s="61">
        <v>1.2</v>
      </c>
      <c r="G210" s="61">
        <v>1.3</v>
      </c>
      <c r="H210" s="61">
        <v>1.3</v>
      </c>
      <c r="I210" s="62">
        <v>1.4</v>
      </c>
      <c r="J210" s="50">
        <v>0.17350043532522191</v>
      </c>
      <c r="K210" s="51" t="s">
        <v>330</v>
      </c>
      <c r="L210" s="51" t="s">
        <v>330</v>
      </c>
      <c r="M210" s="51" t="s">
        <v>330</v>
      </c>
      <c r="N210" s="51">
        <v>1.1582711281005726</v>
      </c>
      <c r="O210" s="51" t="s">
        <v>330</v>
      </c>
      <c r="P210" s="51" t="s">
        <v>330</v>
      </c>
      <c r="Q210" s="51" t="s">
        <v>330</v>
      </c>
      <c r="R210" s="51" t="s">
        <v>330</v>
      </c>
      <c r="S210" s="51" t="s">
        <v>330</v>
      </c>
      <c r="T210" s="51" t="s">
        <v>330</v>
      </c>
      <c r="U210" s="51" t="s">
        <v>330</v>
      </c>
      <c r="V210" s="51" t="s">
        <v>330</v>
      </c>
      <c r="W210" s="51" t="s">
        <v>330</v>
      </c>
      <c r="X210" s="51" t="s">
        <v>330</v>
      </c>
      <c r="Y210" s="51" t="s">
        <v>330</v>
      </c>
      <c r="Z210" s="51" t="s">
        <v>330</v>
      </c>
      <c r="AA210" s="51" t="s">
        <v>330</v>
      </c>
      <c r="AB210" s="51" t="s">
        <v>330</v>
      </c>
      <c r="AC210" s="51" t="s">
        <v>330</v>
      </c>
      <c r="AD210" s="51" t="s">
        <v>330</v>
      </c>
      <c r="AE210" s="51" t="s">
        <v>330</v>
      </c>
      <c r="AF210" s="51" t="s">
        <v>330</v>
      </c>
      <c r="AG210" s="51" t="s">
        <v>330</v>
      </c>
      <c r="AH210" s="51" t="s">
        <v>330</v>
      </c>
      <c r="AI210" s="51" t="s">
        <v>330</v>
      </c>
      <c r="AJ210" s="51" t="s">
        <v>330</v>
      </c>
      <c r="AK210" s="51" t="s">
        <v>330</v>
      </c>
      <c r="AL210" s="51" t="s">
        <v>330</v>
      </c>
      <c r="AM210" s="60" t="s">
        <v>330</v>
      </c>
      <c r="AN210" s="61" t="s">
        <v>330</v>
      </c>
      <c r="AO210" s="61" t="s">
        <v>330</v>
      </c>
      <c r="AP210" s="52" t="s">
        <v>330</v>
      </c>
    </row>
  </sheetData>
  <mergeCells count="3">
    <mergeCell ref="C2:I2"/>
    <mergeCell ref="J2:AL2"/>
    <mergeCell ref="AM2:A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P233"/>
  <sheetViews>
    <sheetView workbookViewId="0">
      <selection activeCell="M14" sqref="M14"/>
    </sheetView>
  </sheetViews>
  <sheetFormatPr defaultRowHeight="15" x14ac:dyDescent="0.25"/>
  <cols>
    <col min="1" max="1" width="10.85546875" bestFit="1" customWidth="1"/>
    <col min="2" max="2" width="9.140625" customWidth="1"/>
    <col min="3" max="3" width="7.5703125" bestFit="1" customWidth="1"/>
    <col min="4" max="18" width="5" bestFit="1" customWidth="1"/>
    <col min="19" max="19" width="5.28515625" bestFit="1" customWidth="1"/>
    <col min="20" max="24" width="5" bestFit="1" customWidth="1"/>
    <col min="25" max="25" width="9.5703125" customWidth="1"/>
    <col min="26" max="27" width="10.7109375" bestFit="1" customWidth="1"/>
    <col min="28" max="34" width="9.7109375" bestFit="1" customWidth="1"/>
    <col min="35" max="35" width="7.140625" bestFit="1" customWidth="1"/>
    <col min="36" max="36" width="8.42578125" bestFit="1" customWidth="1"/>
    <col min="37" max="41" width="7.42578125" customWidth="1"/>
    <col min="42" max="46" width="5" bestFit="1" customWidth="1"/>
  </cols>
  <sheetData>
    <row r="3" spans="1:42" x14ac:dyDescent="0.25">
      <c r="A3" s="13"/>
      <c r="C3" s="90">
        <v>3</v>
      </c>
      <c r="D3" s="90">
        <v>4</v>
      </c>
      <c r="E3" s="90">
        <v>5</v>
      </c>
      <c r="F3" s="90">
        <v>6</v>
      </c>
      <c r="G3" s="90">
        <v>7</v>
      </c>
      <c r="H3" s="90">
        <v>8</v>
      </c>
      <c r="I3" s="90">
        <v>9</v>
      </c>
      <c r="J3" s="90">
        <v>10</v>
      </c>
      <c r="K3" s="90">
        <v>11</v>
      </c>
      <c r="L3" s="90">
        <v>12</v>
      </c>
      <c r="M3" s="90">
        <v>13</v>
      </c>
      <c r="N3" s="90">
        <v>14</v>
      </c>
      <c r="O3" s="90">
        <v>15</v>
      </c>
      <c r="P3" s="90">
        <v>16</v>
      </c>
      <c r="Q3" s="90">
        <v>17</v>
      </c>
      <c r="R3" s="90">
        <v>18</v>
      </c>
      <c r="S3" s="90">
        <v>19</v>
      </c>
      <c r="T3" s="90">
        <v>20</v>
      </c>
      <c r="U3" s="90">
        <v>21</v>
      </c>
      <c r="V3" s="90">
        <v>22</v>
      </c>
      <c r="W3" s="90">
        <v>23</v>
      </c>
      <c r="X3" s="90">
        <v>24</v>
      </c>
      <c r="Y3" s="90"/>
      <c r="AB3" s="90">
        <v>0</v>
      </c>
      <c r="AC3" s="90">
        <v>1</v>
      </c>
      <c r="AD3" s="90">
        <v>2</v>
      </c>
      <c r="AE3" s="90">
        <v>3</v>
      </c>
      <c r="AF3" s="90">
        <v>4</v>
      </c>
      <c r="AG3" s="90">
        <v>5</v>
      </c>
      <c r="AK3" s="90">
        <v>0</v>
      </c>
      <c r="AL3" s="90">
        <v>1</v>
      </c>
      <c r="AM3" s="90">
        <v>2</v>
      </c>
      <c r="AN3" s="90">
        <v>3</v>
      </c>
      <c r="AO3" s="90">
        <v>4</v>
      </c>
      <c r="AP3" s="90">
        <v>5</v>
      </c>
    </row>
    <row r="6" spans="1:42" x14ac:dyDescent="0.25">
      <c r="Y6" s="90"/>
    </row>
    <row r="7" spans="1:42" x14ac:dyDescent="0.25">
      <c r="A7" s="90"/>
      <c r="B7" s="90"/>
      <c r="C7" s="142" t="s">
        <v>352</v>
      </c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4"/>
      <c r="Y7" s="90"/>
    </row>
    <row r="8" spans="1:42" x14ac:dyDescent="0.25">
      <c r="A8" s="90"/>
      <c r="B8" s="20"/>
      <c r="C8" s="73">
        <v>1999</v>
      </c>
      <c r="D8" s="72">
        <v>2000</v>
      </c>
      <c r="E8" s="72">
        <v>2001</v>
      </c>
      <c r="F8" s="72">
        <v>2002</v>
      </c>
      <c r="G8" s="72">
        <v>2003</v>
      </c>
      <c r="H8" s="72">
        <v>2004</v>
      </c>
      <c r="I8" s="72">
        <v>2005</v>
      </c>
      <c r="J8" s="72">
        <v>2006</v>
      </c>
      <c r="K8" s="72">
        <v>2007</v>
      </c>
      <c r="L8" s="72">
        <v>2008</v>
      </c>
      <c r="M8" s="72">
        <v>2009</v>
      </c>
      <c r="N8" s="72">
        <v>2010</v>
      </c>
      <c r="O8" s="72">
        <v>2011</v>
      </c>
      <c r="P8" s="72">
        <v>2012</v>
      </c>
      <c r="Q8" s="72">
        <v>2013</v>
      </c>
      <c r="R8" s="72">
        <v>2014</v>
      </c>
      <c r="S8" s="72">
        <v>2015</v>
      </c>
      <c r="T8" s="72">
        <v>2016</v>
      </c>
      <c r="U8" s="72">
        <v>2017</v>
      </c>
      <c r="V8" s="72">
        <v>2018</v>
      </c>
      <c r="W8" s="72">
        <v>2019</v>
      </c>
      <c r="X8" s="71">
        <v>2020</v>
      </c>
      <c r="Y8" s="90"/>
      <c r="AB8" s="100" t="s">
        <v>309</v>
      </c>
      <c r="AC8" s="72" t="s">
        <v>310</v>
      </c>
      <c r="AD8" s="72" t="s">
        <v>311</v>
      </c>
      <c r="AE8" s="72" t="s">
        <v>312</v>
      </c>
      <c r="AF8" s="72" t="s">
        <v>313</v>
      </c>
      <c r="AG8" s="71" t="s">
        <v>314</v>
      </c>
      <c r="AK8" s="101" t="s">
        <v>309</v>
      </c>
      <c r="AL8" s="102" t="s">
        <v>310</v>
      </c>
      <c r="AM8" s="102" t="s">
        <v>311</v>
      </c>
      <c r="AN8" s="102" t="s">
        <v>312</v>
      </c>
      <c r="AO8" s="102" t="s">
        <v>313</v>
      </c>
      <c r="AP8" s="103" t="s">
        <v>314</v>
      </c>
    </row>
    <row r="9" spans="1:42" s="5" customFormat="1" x14ac:dyDescent="0.25">
      <c r="A9" s="14"/>
      <c r="B9" s="104">
        <v>36192</v>
      </c>
      <c r="C9" s="48">
        <v>1</v>
      </c>
      <c r="D9" s="48">
        <v>1.3</v>
      </c>
      <c r="E9" s="48"/>
      <c r="F9" s="48"/>
      <c r="G9" s="48">
        <v>1.9</v>
      </c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9"/>
      <c r="Y9" s="90"/>
      <c r="Z9" s="20">
        <f>YEAR(AA9)</f>
        <v>1999</v>
      </c>
      <c r="AA9" s="104">
        <v>36192</v>
      </c>
      <c r="AB9" s="44">
        <f>IF(($Z9+AB$3)=$C$8,$C9,IF(($Z9+AB$3)=$D$8,$D9,IF(($Z9+AB$3)=$E$8,$E9,IF(($Z9+AB$3)=$F$8,$F9,IF(($Z9+AB$3)=$G$8,$G9,IF(($Z9+AB$3)=$H$8,$H9,IF(($Z9+AB$3)=$I$8,$I9,IF(($Z9+AB$3)=$J$8,$J9,IF(($Z9+AB$3)=$K$8,$K9,IF(($Z9+AB$3)=$L$8,$L9,IF(($Z9+AB$3)=$M$8,$M9,IF(($Z9+AB$3)=$N$8,$N9,IF(($Z9+AB$3)=$O$8,$O9,IF(($Z9+AB$3)=$P$8,$P9,IF(($Z9+AB$3)=$Q$8,$Q9,IF(($Z9+AB$3)=$R$8,$R9,IF(($Z9+AB$3)=$S$8,$S9,IF(($Z9+AB$3)=$T$8,$T9,IF(($Z9+AB$3)=$U$8,$U9,IF(($Z9+AB$3)=$V$8,$V9,IF(($Z9+AB$3)=$W$8,$W9,IF(($Z9+AB$3)=$X$8,$X9,""))))))))))))))))))))))</f>
        <v>1</v>
      </c>
      <c r="AC9" s="45">
        <f t="shared" ref="AC9:AG24" si="0">IF(($Z9+AC$3)=$B$8,$B9,IF(($Z9+AC$3)=$C$8,$C9,IF(($Z9+AC$3)=$D$8,$D9,IF(($Z9+AC$3)=$E$8,$E9,IF(($Z9+AC$3)=$F$8,$F9,IF(($Z9+AC$3)=$G$8,$G9,IF(($Z9+AC$3)=$H$8,$H9,IF(($Z9+AC$3)=$I$8,$I9,IF(($Z9+AC$3)=$J$8,$J9,IF(($Z9+AC$3)=$K$8,$K9,IF(($Z9+AC$3)=$L$8,$L9,IF(($Z9+AC$3)=$M$8,$M9,IF(($Z9+AC$3)=$N$8,$N9,IF(($Z9+AC$3)=$O$8,$O9,IF(($Z9+AC$3)=$P$8,$P9,IF(($Z9+AC$3)=$Q$8,$Q9,IF(($Z9+AC$3)=$R$8,$R9,IF(($Z9+AC$3)=$S$8,$S9,IF(($Z9+AC$3)=$T$8,$T9,IF(($Z9+AC$3)=$U$8,$U9,IF(($Z9+AC$3)=$V$8,$V9,IF(($Z9+AC$3)=$W$8,$W9,IF(($Z9+AC$3)=$X$8,$X9,"")))))))))))))))))))))))</f>
        <v>1.3</v>
      </c>
      <c r="AD9" s="45">
        <f t="shared" si="0"/>
        <v>0</v>
      </c>
      <c r="AE9" s="45">
        <f t="shared" si="0"/>
        <v>0</v>
      </c>
      <c r="AF9" s="45">
        <f t="shared" si="0"/>
        <v>1.9</v>
      </c>
      <c r="AG9" s="46">
        <f t="shared" si="0"/>
        <v>0</v>
      </c>
      <c r="AI9" s="20">
        <f>YEAR(AJ9)</f>
        <v>1999</v>
      </c>
      <c r="AJ9" s="105">
        <v>36192</v>
      </c>
      <c r="AK9" s="44">
        <f t="shared" ref="AK9:AP40" si="1">IF(AB9=0,"",AB9)</f>
        <v>1</v>
      </c>
      <c r="AL9" s="45">
        <f t="shared" si="1"/>
        <v>1.3</v>
      </c>
      <c r="AM9" s="45" t="str">
        <f t="shared" si="1"/>
        <v/>
      </c>
      <c r="AN9" s="45" t="str">
        <f t="shared" si="1"/>
        <v/>
      </c>
      <c r="AO9" s="45">
        <f t="shared" si="1"/>
        <v>1.9</v>
      </c>
      <c r="AP9" s="46" t="str">
        <f t="shared" si="1"/>
        <v/>
      </c>
    </row>
    <row r="10" spans="1:42" s="5" customFormat="1" x14ac:dyDescent="0.25">
      <c r="A10" s="14"/>
      <c r="B10" s="106">
        <v>36281</v>
      </c>
      <c r="C10" s="48">
        <v>1.1000000000000001</v>
      </c>
      <c r="D10" s="48">
        <v>1.5</v>
      </c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9"/>
      <c r="Y10" s="90"/>
      <c r="Z10" s="20">
        <f t="shared" ref="Z10:Z73" si="2">YEAR(AA10)</f>
        <v>1999</v>
      </c>
      <c r="AA10" s="106">
        <v>36281</v>
      </c>
      <c r="AB10" s="47">
        <f t="shared" ref="AB10:AG41" si="3">IF(($Z10+AB$3)=$B$8,$B10,IF(($Z10+AB$3)=$C$8,$C10,IF(($Z10+AB$3)=$D$8,$D10,IF(($Z10+AB$3)=$E$8,$E10,IF(($Z10+AB$3)=$F$8,$F10,IF(($Z10+AB$3)=$G$8,$G10,IF(($Z10+AB$3)=$H$8,$H10,IF(($Z10+AB$3)=$I$8,$I10,IF(($Z10+AB$3)=$J$8,$J10,IF(($Z10+AB$3)=$K$8,$K10,IF(($Z10+AB$3)=$L$8,$L10,IF(($Z10+AB$3)=$M$8,$M10,IF(($Z10+AB$3)=$N$8,$N10,IF(($Z10+AB$3)=$O$8,$O10,IF(($Z10+AB$3)=$P$8,$P10,IF(($Z10+AB$3)=$Q$8,$Q10,IF(($Z10+AB$3)=$R$8,$R10,IF(($Z10+AB$3)=$S$8,$S10,IF(($Z10+AB$3)=$T$8,$T10,IF(($Z10+AB$3)=$U$8,$U10,IF(($Z10+AB$3)=$V$8,$V10,IF(($Z10+AB$3)=$W$8,$W10,IF(($Z10+AB$3)=$X$8,$X10,"")))))))))))))))))))))))</f>
        <v>1.1000000000000001</v>
      </c>
      <c r="AC10" s="48">
        <f t="shared" si="0"/>
        <v>1.5</v>
      </c>
      <c r="AD10" s="48">
        <f t="shared" si="0"/>
        <v>0</v>
      </c>
      <c r="AE10" s="48">
        <f t="shared" si="0"/>
        <v>0</v>
      </c>
      <c r="AF10" s="48">
        <f t="shared" si="0"/>
        <v>0</v>
      </c>
      <c r="AG10" s="49">
        <f t="shared" si="0"/>
        <v>0</v>
      </c>
      <c r="AI10" s="20">
        <f t="shared" ref="AI10:AI73" si="4">YEAR(AJ10)</f>
        <v>1999</v>
      </c>
      <c r="AJ10" s="107">
        <v>36281</v>
      </c>
      <c r="AK10" s="47">
        <f t="shared" si="1"/>
        <v>1.1000000000000001</v>
      </c>
      <c r="AL10" s="48">
        <f t="shared" si="1"/>
        <v>1.5</v>
      </c>
      <c r="AM10" s="48" t="str">
        <f t="shared" si="1"/>
        <v/>
      </c>
      <c r="AN10" s="48" t="str">
        <f t="shared" si="1"/>
        <v/>
      </c>
      <c r="AO10" s="48" t="str">
        <f t="shared" si="1"/>
        <v/>
      </c>
      <c r="AP10" s="49" t="str">
        <f t="shared" si="1"/>
        <v/>
      </c>
    </row>
    <row r="11" spans="1:42" s="5" customFormat="1" x14ac:dyDescent="0.25">
      <c r="A11" s="14"/>
      <c r="B11" s="106">
        <v>36373</v>
      </c>
      <c r="C11" s="48">
        <v>1.1000000000000001</v>
      </c>
      <c r="D11" s="48">
        <v>1.5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9"/>
      <c r="Y11" s="90"/>
      <c r="Z11" s="20">
        <f t="shared" si="2"/>
        <v>1999</v>
      </c>
      <c r="AA11" s="106">
        <v>36373</v>
      </c>
      <c r="AB11" s="47">
        <f t="shared" si="3"/>
        <v>1.1000000000000001</v>
      </c>
      <c r="AC11" s="48">
        <f t="shared" si="0"/>
        <v>1.5</v>
      </c>
      <c r="AD11" s="48">
        <f t="shared" si="0"/>
        <v>0</v>
      </c>
      <c r="AE11" s="48">
        <f t="shared" si="0"/>
        <v>0</v>
      </c>
      <c r="AF11" s="48">
        <f t="shared" si="0"/>
        <v>0</v>
      </c>
      <c r="AG11" s="49">
        <f t="shared" si="0"/>
        <v>0</v>
      </c>
      <c r="AI11" s="20">
        <f t="shared" si="4"/>
        <v>1999</v>
      </c>
      <c r="AJ11" s="107">
        <v>36373</v>
      </c>
      <c r="AK11" s="47">
        <f t="shared" si="1"/>
        <v>1.1000000000000001</v>
      </c>
      <c r="AL11" s="48">
        <f t="shared" si="1"/>
        <v>1.5</v>
      </c>
      <c r="AM11" s="48" t="str">
        <f t="shared" si="1"/>
        <v/>
      </c>
      <c r="AN11" s="48" t="str">
        <f t="shared" si="1"/>
        <v/>
      </c>
      <c r="AO11" s="48" t="str">
        <f t="shared" si="1"/>
        <v/>
      </c>
      <c r="AP11" s="49" t="str">
        <f t="shared" si="1"/>
        <v/>
      </c>
    </row>
    <row r="12" spans="1:42" s="5" customFormat="1" x14ac:dyDescent="0.25">
      <c r="A12" s="14"/>
      <c r="B12" s="106">
        <v>36465</v>
      </c>
      <c r="C12" s="48">
        <v>1.1000000000000001</v>
      </c>
      <c r="D12" s="48">
        <v>1.5</v>
      </c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9"/>
      <c r="Y12" s="48"/>
      <c r="Z12" s="20">
        <f t="shared" si="2"/>
        <v>1999</v>
      </c>
      <c r="AA12" s="106">
        <v>36465</v>
      </c>
      <c r="AB12" s="47">
        <f t="shared" si="3"/>
        <v>1.1000000000000001</v>
      </c>
      <c r="AC12" s="48">
        <f t="shared" si="0"/>
        <v>1.5</v>
      </c>
      <c r="AD12" s="48">
        <f t="shared" si="0"/>
        <v>0</v>
      </c>
      <c r="AE12" s="48">
        <f t="shared" si="0"/>
        <v>0</v>
      </c>
      <c r="AF12" s="48">
        <f t="shared" si="0"/>
        <v>0</v>
      </c>
      <c r="AG12" s="49">
        <f t="shared" si="0"/>
        <v>0</v>
      </c>
      <c r="AI12" s="20">
        <f t="shared" si="4"/>
        <v>1999</v>
      </c>
      <c r="AJ12" s="107">
        <v>36465</v>
      </c>
      <c r="AK12" s="47">
        <f t="shared" si="1"/>
        <v>1.1000000000000001</v>
      </c>
      <c r="AL12" s="48">
        <f t="shared" si="1"/>
        <v>1.5</v>
      </c>
      <c r="AM12" s="48" t="str">
        <f t="shared" si="1"/>
        <v/>
      </c>
      <c r="AN12" s="48" t="str">
        <f t="shared" si="1"/>
        <v/>
      </c>
      <c r="AO12" s="48" t="str">
        <f t="shared" si="1"/>
        <v/>
      </c>
      <c r="AP12" s="49" t="str">
        <f t="shared" si="1"/>
        <v/>
      </c>
    </row>
    <row r="13" spans="1:42" s="5" customFormat="1" x14ac:dyDescent="0.25">
      <c r="A13" s="14"/>
      <c r="B13" s="106">
        <v>36557</v>
      </c>
      <c r="C13" s="48"/>
      <c r="D13" s="48">
        <v>1.8</v>
      </c>
      <c r="E13" s="48">
        <v>1.7</v>
      </c>
      <c r="F13" s="48"/>
      <c r="G13" s="48"/>
      <c r="H13" s="48">
        <v>1.8</v>
      </c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69"/>
      <c r="Y13" s="70"/>
      <c r="Z13" s="20">
        <f t="shared" si="2"/>
        <v>2000</v>
      </c>
      <c r="AA13" s="106">
        <v>36557</v>
      </c>
      <c r="AB13" s="47">
        <f t="shared" si="3"/>
        <v>1.8</v>
      </c>
      <c r="AC13" s="48">
        <f t="shared" si="0"/>
        <v>1.7</v>
      </c>
      <c r="AD13" s="48">
        <f t="shared" si="0"/>
        <v>0</v>
      </c>
      <c r="AE13" s="48">
        <f t="shared" si="0"/>
        <v>0</v>
      </c>
      <c r="AF13" s="48">
        <f t="shared" si="0"/>
        <v>1.8</v>
      </c>
      <c r="AG13" s="49">
        <f t="shared" si="0"/>
        <v>0</v>
      </c>
      <c r="AI13" s="20">
        <f t="shared" si="4"/>
        <v>2000</v>
      </c>
      <c r="AJ13" s="107">
        <v>36557</v>
      </c>
      <c r="AK13" s="47">
        <f t="shared" si="1"/>
        <v>1.8</v>
      </c>
      <c r="AL13" s="48">
        <f t="shared" si="1"/>
        <v>1.7</v>
      </c>
      <c r="AM13" s="48" t="str">
        <f t="shared" si="1"/>
        <v/>
      </c>
      <c r="AN13" s="48" t="str">
        <f t="shared" si="1"/>
        <v/>
      </c>
      <c r="AO13" s="48">
        <f t="shared" si="1"/>
        <v>1.8</v>
      </c>
      <c r="AP13" s="49" t="str">
        <f t="shared" si="1"/>
        <v/>
      </c>
    </row>
    <row r="14" spans="1:42" s="5" customFormat="1" x14ac:dyDescent="0.25">
      <c r="A14" s="14"/>
      <c r="B14" s="106">
        <v>36647</v>
      </c>
      <c r="C14" s="48"/>
      <c r="D14" s="48">
        <v>1.9</v>
      </c>
      <c r="E14" s="48">
        <v>1.8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9"/>
      <c r="Y14" s="48"/>
      <c r="Z14" s="20">
        <f t="shared" si="2"/>
        <v>2000</v>
      </c>
      <c r="AA14" s="106">
        <v>36647</v>
      </c>
      <c r="AB14" s="47">
        <f t="shared" si="3"/>
        <v>1.9</v>
      </c>
      <c r="AC14" s="48">
        <f t="shared" si="0"/>
        <v>1.8</v>
      </c>
      <c r="AD14" s="48">
        <f t="shared" si="0"/>
        <v>0</v>
      </c>
      <c r="AE14" s="48">
        <f t="shared" si="0"/>
        <v>0</v>
      </c>
      <c r="AF14" s="48">
        <f t="shared" si="0"/>
        <v>0</v>
      </c>
      <c r="AG14" s="49">
        <f t="shared" si="0"/>
        <v>0</v>
      </c>
      <c r="AI14" s="20">
        <f t="shared" si="4"/>
        <v>2000</v>
      </c>
      <c r="AJ14" s="107">
        <v>36647</v>
      </c>
      <c r="AK14" s="47">
        <f t="shared" si="1"/>
        <v>1.9</v>
      </c>
      <c r="AL14" s="48">
        <f t="shared" si="1"/>
        <v>1.8</v>
      </c>
      <c r="AM14" s="48" t="str">
        <f t="shared" si="1"/>
        <v/>
      </c>
      <c r="AN14" s="48" t="str">
        <f t="shared" si="1"/>
        <v/>
      </c>
      <c r="AO14" s="48" t="str">
        <f t="shared" si="1"/>
        <v/>
      </c>
      <c r="AP14" s="49" t="str">
        <f t="shared" si="1"/>
        <v/>
      </c>
    </row>
    <row r="15" spans="1:42" s="5" customFormat="1" x14ac:dyDescent="0.25">
      <c r="A15" s="14"/>
      <c r="B15" s="106">
        <v>36739</v>
      </c>
      <c r="C15" s="48"/>
      <c r="D15" s="48">
        <v>2.1</v>
      </c>
      <c r="E15" s="48">
        <v>1.8</v>
      </c>
      <c r="F15" s="48">
        <v>1.8</v>
      </c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9"/>
      <c r="Y15" s="48"/>
      <c r="Z15" s="20">
        <f t="shared" si="2"/>
        <v>2000</v>
      </c>
      <c r="AA15" s="106">
        <v>36739</v>
      </c>
      <c r="AB15" s="47">
        <f t="shared" si="3"/>
        <v>2.1</v>
      </c>
      <c r="AC15" s="48">
        <f t="shared" si="0"/>
        <v>1.8</v>
      </c>
      <c r="AD15" s="48">
        <f t="shared" si="0"/>
        <v>1.8</v>
      </c>
      <c r="AE15" s="48">
        <f t="shared" si="0"/>
        <v>0</v>
      </c>
      <c r="AF15" s="48">
        <f t="shared" si="0"/>
        <v>0</v>
      </c>
      <c r="AG15" s="49">
        <f t="shared" si="0"/>
        <v>0</v>
      </c>
      <c r="AI15" s="20">
        <f t="shared" si="4"/>
        <v>2000</v>
      </c>
      <c r="AJ15" s="107">
        <v>36739</v>
      </c>
      <c r="AK15" s="47">
        <f t="shared" si="1"/>
        <v>2.1</v>
      </c>
      <c r="AL15" s="48">
        <f t="shared" si="1"/>
        <v>1.8</v>
      </c>
      <c r="AM15" s="48">
        <f t="shared" si="1"/>
        <v>1.8</v>
      </c>
      <c r="AN15" s="48" t="str">
        <f t="shared" si="1"/>
        <v/>
      </c>
      <c r="AO15" s="48" t="str">
        <f t="shared" si="1"/>
        <v/>
      </c>
      <c r="AP15" s="49" t="str">
        <f t="shared" si="1"/>
        <v/>
      </c>
    </row>
    <row r="16" spans="1:42" s="5" customFormat="1" x14ac:dyDescent="0.25">
      <c r="A16" s="14"/>
      <c r="B16" s="106">
        <v>36831</v>
      </c>
      <c r="C16" s="48"/>
      <c r="D16" s="48">
        <v>2.2999999999999998</v>
      </c>
      <c r="E16" s="48">
        <v>2</v>
      </c>
      <c r="F16" s="48">
        <v>1.8</v>
      </c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9"/>
      <c r="Y16" s="48"/>
      <c r="Z16" s="20">
        <f t="shared" si="2"/>
        <v>2000</v>
      </c>
      <c r="AA16" s="106">
        <v>36831</v>
      </c>
      <c r="AB16" s="47">
        <f t="shared" si="3"/>
        <v>2.2999999999999998</v>
      </c>
      <c r="AC16" s="48">
        <f t="shared" si="0"/>
        <v>2</v>
      </c>
      <c r="AD16" s="48">
        <f t="shared" si="0"/>
        <v>1.8</v>
      </c>
      <c r="AE16" s="48">
        <f t="shared" si="0"/>
        <v>0</v>
      </c>
      <c r="AF16" s="48">
        <f t="shared" si="0"/>
        <v>0</v>
      </c>
      <c r="AG16" s="49">
        <f t="shared" si="0"/>
        <v>0</v>
      </c>
      <c r="AI16" s="20">
        <f t="shared" si="4"/>
        <v>2000</v>
      </c>
      <c r="AJ16" s="107">
        <v>36831</v>
      </c>
      <c r="AK16" s="47">
        <f t="shared" si="1"/>
        <v>2.2999999999999998</v>
      </c>
      <c r="AL16" s="48">
        <f t="shared" si="1"/>
        <v>2</v>
      </c>
      <c r="AM16" s="48">
        <f t="shared" si="1"/>
        <v>1.8</v>
      </c>
      <c r="AN16" s="48" t="str">
        <f t="shared" si="1"/>
        <v/>
      </c>
      <c r="AO16" s="48" t="str">
        <f t="shared" si="1"/>
        <v/>
      </c>
      <c r="AP16" s="49" t="str">
        <f t="shared" si="1"/>
        <v/>
      </c>
    </row>
    <row r="17" spans="1:42" s="5" customFormat="1" x14ac:dyDescent="0.25">
      <c r="A17" s="14"/>
      <c r="B17" s="106">
        <v>36923</v>
      </c>
      <c r="C17" s="48"/>
      <c r="D17" s="48"/>
      <c r="E17" s="48">
        <v>2</v>
      </c>
      <c r="F17" s="48">
        <v>1.7</v>
      </c>
      <c r="G17" s="48"/>
      <c r="H17" s="48"/>
      <c r="I17" s="48">
        <v>1.8055319148936164</v>
      </c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9"/>
      <c r="Y17" s="48"/>
      <c r="Z17" s="20">
        <f t="shared" si="2"/>
        <v>2001</v>
      </c>
      <c r="AA17" s="106">
        <v>36923</v>
      </c>
      <c r="AB17" s="47">
        <f t="shared" si="3"/>
        <v>2</v>
      </c>
      <c r="AC17" s="48">
        <f t="shared" si="0"/>
        <v>1.7</v>
      </c>
      <c r="AD17" s="48">
        <f t="shared" si="0"/>
        <v>0</v>
      </c>
      <c r="AE17" s="48">
        <f t="shared" si="0"/>
        <v>0</v>
      </c>
      <c r="AF17" s="48">
        <f t="shared" si="0"/>
        <v>1.8055319148936164</v>
      </c>
      <c r="AG17" s="49">
        <f t="shared" si="0"/>
        <v>0</v>
      </c>
      <c r="AI17" s="20">
        <f t="shared" si="4"/>
        <v>2001</v>
      </c>
      <c r="AJ17" s="107">
        <v>36923</v>
      </c>
      <c r="AK17" s="47">
        <f t="shared" si="1"/>
        <v>2</v>
      </c>
      <c r="AL17" s="48">
        <f t="shared" si="1"/>
        <v>1.7</v>
      </c>
      <c r="AM17" s="48" t="str">
        <f t="shared" si="1"/>
        <v/>
      </c>
      <c r="AN17" s="48" t="str">
        <f t="shared" si="1"/>
        <v/>
      </c>
      <c r="AO17" s="48">
        <f t="shared" si="1"/>
        <v>1.8055319148936164</v>
      </c>
      <c r="AP17" s="49" t="str">
        <f t="shared" si="1"/>
        <v/>
      </c>
    </row>
    <row r="18" spans="1:42" s="5" customFormat="1" x14ac:dyDescent="0.25">
      <c r="A18" s="14"/>
      <c r="B18" s="106">
        <v>37012</v>
      </c>
      <c r="C18" s="48"/>
      <c r="D18" s="48"/>
      <c r="E18" s="48">
        <v>2.2999999999999998</v>
      </c>
      <c r="F18" s="48">
        <v>1.8</v>
      </c>
      <c r="G18" s="48"/>
      <c r="H18" s="48"/>
      <c r="I18" s="48">
        <v>1.804</v>
      </c>
      <c r="J18" s="48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69"/>
      <c r="Y18" s="70"/>
      <c r="Z18" s="20">
        <f t="shared" si="2"/>
        <v>2001</v>
      </c>
      <c r="AA18" s="106">
        <v>37012</v>
      </c>
      <c r="AB18" s="47">
        <f t="shared" si="3"/>
        <v>2.2999999999999998</v>
      </c>
      <c r="AC18" s="48">
        <f t="shared" si="0"/>
        <v>1.8</v>
      </c>
      <c r="AD18" s="48">
        <f t="shared" si="0"/>
        <v>0</v>
      </c>
      <c r="AE18" s="48">
        <f t="shared" si="0"/>
        <v>0</v>
      </c>
      <c r="AF18" s="48">
        <f t="shared" si="0"/>
        <v>1.804</v>
      </c>
      <c r="AG18" s="49">
        <f t="shared" si="0"/>
        <v>0</v>
      </c>
      <c r="AI18" s="20">
        <f t="shared" si="4"/>
        <v>2001</v>
      </c>
      <c r="AJ18" s="107">
        <v>37012</v>
      </c>
      <c r="AK18" s="47">
        <f t="shared" si="1"/>
        <v>2.2999999999999998</v>
      </c>
      <c r="AL18" s="48">
        <f t="shared" si="1"/>
        <v>1.8</v>
      </c>
      <c r="AM18" s="48" t="str">
        <f t="shared" si="1"/>
        <v/>
      </c>
      <c r="AN18" s="48" t="str">
        <f t="shared" si="1"/>
        <v/>
      </c>
      <c r="AO18" s="48">
        <f t="shared" si="1"/>
        <v>1.804</v>
      </c>
      <c r="AP18" s="49" t="str">
        <f t="shared" si="1"/>
        <v/>
      </c>
    </row>
    <row r="19" spans="1:42" s="5" customFormat="1" x14ac:dyDescent="0.25">
      <c r="A19" s="14"/>
      <c r="B19" s="106">
        <v>37104</v>
      </c>
      <c r="C19" s="48"/>
      <c r="D19" s="48"/>
      <c r="E19" s="48">
        <v>2.7</v>
      </c>
      <c r="F19" s="48">
        <v>1.9</v>
      </c>
      <c r="G19" s="48">
        <v>1.8</v>
      </c>
      <c r="H19" s="48"/>
      <c r="I19" s="48"/>
      <c r="J19" s="48">
        <v>1.8132352941176473</v>
      </c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9"/>
      <c r="Y19" s="48"/>
      <c r="Z19" s="20">
        <f t="shared" si="2"/>
        <v>2001</v>
      </c>
      <c r="AA19" s="106">
        <v>37104</v>
      </c>
      <c r="AB19" s="47">
        <f t="shared" si="3"/>
        <v>2.7</v>
      </c>
      <c r="AC19" s="48">
        <f t="shared" si="0"/>
        <v>1.9</v>
      </c>
      <c r="AD19" s="48">
        <f t="shared" si="0"/>
        <v>1.8</v>
      </c>
      <c r="AE19" s="48">
        <f t="shared" si="0"/>
        <v>0</v>
      </c>
      <c r="AF19" s="48">
        <f t="shared" si="0"/>
        <v>0</v>
      </c>
      <c r="AG19" s="49">
        <f t="shared" si="0"/>
        <v>1.8132352941176473</v>
      </c>
      <c r="AI19" s="20">
        <f t="shared" si="4"/>
        <v>2001</v>
      </c>
      <c r="AJ19" s="107">
        <v>37104</v>
      </c>
      <c r="AK19" s="47">
        <f t="shared" si="1"/>
        <v>2.7</v>
      </c>
      <c r="AL19" s="48">
        <f t="shared" si="1"/>
        <v>1.9</v>
      </c>
      <c r="AM19" s="48">
        <f t="shared" si="1"/>
        <v>1.8</v>
      </c>
      <c r="AN19" s="48" t="str">
        <f t="shared" si="1"/>
        <v/>
      </c>
      <c r="AO19" s="48" t="str">
        <f t="shared" si="1"/>
        <v/>
      </c>
      <c r="AP19" s="49">
        <f t="shared" si="1"/>
        <v>1.8132352941176473</v>
      </c>
    </row>
    <row r="20" spans="1:42" s="5" customFormat="1" x14ac:dyDescent="0.25">
      <c r="A20" s="14"/>
      <c r="B20" s="106">
        <v>37196</v>
      </c>
      <c r="C20" s="48"/>
      <c r="D20" s="48"/>
      <c r="E20" s="48">
        <v>2.6</v>
      </c>
      <c r="F20" s="48">
        <v>1.7</v>
      </c>
      <c r="G20" s="48">
        <v>1.8</v>
      </c>
      <c r="H20" s="48"/>
      <c r="I20" s="48"/>
      <c r="J20" s="48">
        <v>1.8237499999999998</v>
      </c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9"/>
      <c r="Y20" s="48"/>
      <c r="Z20" s="20">
        <f t="shared" si="2"/>
        <v>2001</v>
      </c>
      <c r="AA20" s="106">
        <v>37196</v>
      </c>
      <c r="AB20" s="47">
        <f t="shared" si="3"/>
        <v>2.6</v>
      </c>
      <c r="AC20" s="48">
        <f t="shared" si="0"/>
        <v>1.7</v>
      </c>
      <c r="AD20" s="48">
        <f t="shared" si="0"/>
        <v>1.8</v>
      </c>
      <c r="AE20" s="48">
        <f t="shared" si="0"/>
        <v>0</v>
      </c>
      <c r="AF20" s="48">
        <f t="shared" si="0"/>
        <v>0</v>
      </c>
      <c r="AG20" s="49">
        <f t="shared" si="0"/>
        <v>1.8237499999999998</v>
      </c>
      <c r="AI20" s="20">
        <f t="shared" si="4"/>
        <v>2001</v>
      </c>
      <c r="AJ20" s="107">
        <v>37196</v>
      </c>
      <c r="AK20" s="47">
        <f t="shared" si="1"/>
        <v>2.6</v>
      </c>
      <c r="AL20" s="48">
        <f t="shared" si="1"/>
        <v>1.7</v>
      </c>
      <c r="AM20" s="48">
        <f t="shared" si="1"/>
        <v>1.8</v>
      </c>
      <c r="AN20" s="48" t="str">
        <f t="shared" si="1"/>
        <v/>
      </c>
      <c r="AO20" s="48" t="str">
        <f t="shared" si="1"/>
        <v/>
      </c>
      <c r="AP20" s="49">
        <f t="shared" si="1"/>
        <v>1.8237499999999998</v>
      </c>
    </row>
    <row r="21" spans="1:42" s="5" customFormat="1" x14ac:dyDescent="0.25">
      <c r="A21" s="14"/>
      <c r="B21" s="106">
        <v>37288</v>
      </c>
      <c r="C21" s="48"/>
      <c r="D21" s="48"/>
      <c r="E21" s="48"/>
      <c r="F21" s="48">
        <v>1.7</v>
      </c>
      <c r="G21" s="48">
        <v>1.8</v>
      </c>
      <c r="H21" s="48"/>
      <c r="I21" s="48"/>
      <c r="J21" s="48">
        <v>1.8535714285714282</v>
      </c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9"/>
      <c r="Y21" s="48"/>
      <c r="Z21" s="20">
        <f t="shared" si="2"/>
        <v>2002</v>
      </c>
      <c r="AA21" s="106">
        <v>37288</v>
      </c>
      <c r="AB21" s="47">
        <f t="shared" si="3"/>
        <v>1.7</v>
      </c>
      <c r="AC21" s="48">
        <f t="shared" si="0"/>
        <v>1.8</v>
      </c>
      <c r="AD21" s="48">
        <f t="shared" si="0"/>
        <v>0</v>
      </c>
      <c r="AE21" s="48">
        <f t="shared" si="0"/>
        <v>0</v>
      </c>
      <c r="AF21" s="48">
        <f t="shared" si="0"/>
        <v>1.8535714285714282</v>
      </c>
      <c r="AG21" s="49">
        <f t="shared" si="0"/>
        <v>0</v>
      </c>
      <c r="AI21" s="20">
        <f t="shared" si="4"/>
        <v>2002</v>
      </c>
      <c r="AJ21" s="107">
        <v>37288</v>
      </c>
      <c r="AK21" s="47">
        <f t="shared" si="1"/>
        <v>1.7</v>
      </c>
      <c r="AL21" s="48">
        <f t="shared" si="1"/>
        <v>1.8</v>
      </c>
      <c r="AM21" s="48" t="str">
        <f t="shared" si="1"/>
        <v/>
      </c>
      <c r="AN21" s="48" t="str">
        <f t="shared" si="1"/>
        <v/>
      </c>
      <c r="AO21" s="48">
        <f t="shared" si="1"/>
        <v>1.8535714285714282</v>
      </c>
      <c r="AP21" s="49" t="str">
        <f t="shared" si="1"/>
        <v/>
      </c>
    </row>
    <row r="22" spans="1:42" s="5" customFormat="1" x14ac:dyDescent="0.25">
      <c r="A22" s="14"/>
      <c r="B22" s="106">
        <v>37347</v>
      </c>
      <c r="C22" s="48"/>
      <c r="D22" s="48"/>
      <c r="E22" s="48"/>
      <c r="F22" s="48">
        <v>2.1</v>
      </c>
      <c r="G22" s="48">
        <v>1.9</v>
      </c>
      <c r="H22" s="48"/>
      <c r="I22" s="48"/>
      <c r="J22" s="48">
        <v>1.8559523809523806</v>
      </c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9"/>
      <c r="Y22" s="48"/>
      <c r="Z22" s="20">
        <f t="shared" si="2"/>
        <v>2002</v>
      </c>
      <c r="AA22" s="106">
        <v>37347</v>
      </c>
      <c r="AB22" s="47">
        <f t="shared" si="3"/>
        <v>2.1</v>
      </c>
      <c r="AC22" s="48">
        <f t="shared" si="0"/>
        <v>1.9</v>
      </c>
      <c r="AD22" s="48">
        <f t="shared" si="0"/>
        <v>0</v>
      </c>
      <c r="AE22" s="48">
        <f t="shared" si="0"/>
        <v>0</v>
      </c>
      <c r="AF22" s="48">
        <f t="shared" si="0"/>
        <v>1.8559523809523806</v>
      </c>
      <c r="AG22" s="49">
        <f t="shared" si="0"/>
        <v>0</v>
      </c>
      <c r="AI22" s="20">
        <f t="shared" si="4"/>
        <v>2002</v>
      </c>
      <c r="AJ22" s="107">
        <v>37347</v>
      </c>
      <c r="AK22" s="47">
        <f t="shared" si="1"/>
        <v>2.1</v>
      </c>
      <c r="AL22" s="48">
        <f t="shared" si="1"/>
        <v>1.9</v>
      </c>
      <c r="AM22" s="48" t="str">
        <f t="shared" si="1"/>
        <v/>
      </c>
      <c r="AN22" s="48" t="str">
        <f t="shared" si="1"/>
        <v/>
      </c>
      <c r="AO22" s="48">
        <f t="shared" si="1"/>
        <v>1.8559523809523806</v>
      </c>
      <c r="AP22" s="49" t="str">
        <f t="shared" si="1"/>
        <v/>
      </c>
    </row>
    <row r="23" spans="1:42" s="5" customFormat="1" x14ac:dyDescent="0.25">
      <c r="A23" s="14"/>
      <c r="B23" s="106">
        <v>37438</v>
      </c>
      <c r="C23" s="48"/>
      <c r="D23" s="48"/>
      <c r="E23" s="48"/>
      <c r="F23" s="48">
        <v>2.1</v>
      </c>
      <c r="G23" s="48">
        <v>1.8</v>
      </c>
      <c r="H23" s="48">
        <v>1.9</v>
      </c>
      <c r="I23" s="48"/>
      <c r="J23" s="48"/>
      <c r="K23" s="48">
        <v>1.8511904761904758</v>
      </c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69"/>
      <c r="Y23" s="70"/>
      <c r="Z23" s="20">
        <f t="shared" si="2"/>
        <v>2002</v>
      </c>
      <c r="AA23" s="106">
        <v>37438</v>
      </c>
      <c r="AB23" s="47">
        <f t="shared" si="3"/>
        <v>2.1</v>
      </c>
      <c r="AC23" s="48">
        <f t="shared" si="0"/>
        <v>1.8</v>
      </c>
      <c r="AD23" s="48">
        <f t="shared" si="0"/>
        <v>1.9</v>
      </c>
      <c r="AE23" s="48">
        <f t="shared" si="0"/>
        <v>0</v>
      </c>
      <c r="AF23" s="48">
        <f t="shared" si="0"/>
        <v>0</v>
      </c>
      <c r="AG23" s="49">
        <f t="shared" si="0"/>
        <v>1.8511904761904758</v>
      </c>
      <c r="AI23" s="20">
        <f t="shared" si="4"/>
        <v>2002</v>
      </c>
      <c r="AJ23" s="107">
        <v>37438</v>
      </c>
      <c r="AK23" s="47">
        <f t="shared" si="1"/>
        <v>2.1</v>
      </c>
      <c r="AL23" s="48">
        <f t="shared" si="1"/>
        <v>1.8</v>
      </c>
      <c r="AM23" s="48">
        <f t="shared" si="1"/>
        <v>1.9</v>
      </c>
      <c r="AN23" s="48" t="str">
        <f t="shared" si="1"/>
        <v/>
      </c>
      <c r="AO23" s="48" t="str">
        <f t="shared" si="1"/>
        <v/>
      </c>
      <c r="AP23" s="49">
        <f t="shared" si="1"/>
        <v>1.8511904761904758</v>
      </c>
    </row>
    <row r="24" spans="1:42" s="5" customFormat="1" x14ac:dyDescent="0.25">
      <c r="A24" s="14"/>
      <c r="B24" s="106">
        <v>37530</v>
      </c>
      <c r="C24" s="48"/>
      <c r="D24" s="48"/>
      <c r="E24" s="48"/>
      <c r="F24" s="48">
        <v>2.2000000000000002</v>
      </c>
      <c r="G24" s="48">
        <v>1.8</v>
      </c>
      <c r="H24" s="48">
        <v>1.9</v>
      </c>
      <c r="I24" s="48"/>
      <c r="J24" s="48"/>
      <c r="K24" s="48">
        <v>1.8532608695652171</v>
      </c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9"/>
      <c r="Y24" s="48"/>
      <c r="Z24" s="20">
        <f t="shared" si="2"/>
        <v>2002</v>
      </c>
      <c r="AA24" s="106">
        <v>37530</v>
      </c>
      <c r="AB24" s="47">
        <f t="shared" si="3"/>
        <v>2.2000000000000002</v>
      </c>
      <c r="AC24" s="48">
        <f t="shared" si="0"/>
        <v>1.8</v>
      </c>
      <c r="AD24" s="48">
        <f t="shared" si="0"/>
        <v>1.9</v>
      </c>
      <c r="AE24" s="48">
        <f t="shared" si="0"/>
        <v>0</v>
      </c>
      <c r="AF24" s="48">
        <f t="shared" si="0"/>
        <v>0</v>
      </c>
      <c r="AG24" s="49">
        <f t="shared" si="0"/>
        <v>1.8532608695652171</v>
      </c>
      <c r="AI24" s="20">
        <f t="shared" si="4"/>
        <v>2002</v>
      </c>
      <c r="AJ24" s="107">
        <v>37530</v>
      </c>
      <c r="AK24" s="47">
        <f t="shared" si="1"/>
        <v>2.2000000000000002</v>
      </c>
      <c r="AL24" s="48">
        <f t="shared" si="1"/>
        <v>1.8</v>
      </c>
      <c r="AM24" s="48">
        <f t="shared" si="1"/>
        <v>1.9</v>
      </c>
      <c r="AN24" s="48" t="str">
        <f t="shared" si="1"/>
        <v/>
      </c>
      <c r="AO24" s="48" t="str">
        <f t="shared" si="1"/>
        <v/>
      </c>
      <c r="AP24" s="49">
        <f t="shared" si="1"/>
        <v>1.8532608695652171</v>
      </c>
    </row>
    <row r="25" spans="1:42" s="5" customFormat="1" x14ac:dyDescent="0.25">
      <c r="A25" s="14"/>
      <c r="B25" s="106">
        <v>37653</v>
      </c>
      <c r="C25" s="48"/>
      <c r="D25" s="48"/>
      <c r="E25" s="48"/>
      <c r="F25" s="48"/>
      <c r="G25" s="48">
        <v>1.8</v>
      </c>
      <c r="H25" s="48">
        <v>1.8</v>
      </c>
      <c r="I25" s="48"/>
      <c r="J25" s="48"/>
      <c r="K25" s="88">
        <v>1.8999999999999995</v>
      </c>
      <c r="L25" s="88"/>
      <c r="M25" s="8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9"/>
      <c r="Y25" s="48"/>
      <c r="Z25" s="20">
        <f t="shared" si="2"/>
        <v>2003</v>
      </c>
      <c r="AA25" s="106">
        <v>37653</v>
      </c>
      <c r="AB25" s="47">
        <f t="shared" si="3"/>
        <v>1.8</v>
      </c>
      <c r="AC25" s="48">
        <f t="shared" si="3"/>
        <v>1.8</v>
      </c>
      <c r="AD25" s="48">
        <f t="shared" si="3"/>
        <v>0</v>
      </c>
      <c r="AE25" s="48">
        <f t="shared" si="3"/>
        <v>0</v>
      </c>
      <c r="AF25" s="48">
        <f t="shared" si="3"/>
        <v>1.8999999999999995</v>
      </c>
      <c r="AG25" s="49">
        <f t="shared" si="3"/>
        <v>0</v>
      </c>
      <c r="AI25" s="20">
        <f t="shared" si="4"/>
        <v>2003</v>
      </c>
      <c r="AJ25" s="107">
        <v>37653</v>
      </c>
      <c r="AK25" s="47">
        <f t="shared" si="1"/>
        <v>1.8</v>
      </c>
      <c r="AL25" s="48">
        <f t="shared" si="1"/>
        <v>1.8</v>
      </c>
      <c r="AM25" s="48" t="str">
        <f t="shared" si="1"/>
        <v/>
      </c>
      <c r="AN25" s="48" t="str">
        <f t="shared" si="1"/>
        <v/>
      </c>
      <c r="AO25" s="48">
        <f t="shared" si="1"/>
        <v>1.8999999999999995</v>
      </c>
      <c r="AP25" s="49" t="str">
        <f t="shared" si="1"/>
        <v/>
      </c>
    </row>
    <row r="26" spans="1:42" s="5" customFormat="1" x14ac:dyDescent="0.25">
      <c r="A26" s="14"/>
      <c r="B26" s="106">
        <v>37712</v>
      </c>
      <c r="C26" s="48"/>
      <c r="D26" s="48"/>
      <c r="E26" s="48"/>
      <c r="F26" s="48"/>
      <c r="G26" s="48">
        <v>2</v>
      </c>
      <c r="H26" s="48">
        <v>1.7</v>
      </c>
      <c r="I26" s="48"/>
      <c r="J26" s="48"/>
      <c r="K26" s="88">
        <v>1.8824999999999998</v>
      </c>
      <c r="L26" s="88"/>
      <c r="M26" s="8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9"/>
      <c r="Y26" s="48"/>
      <c r="Z26" s="20">
        <f t="shared" si="2"/>
        <v>2003</v>
      </c>
      <c r="AA26" s="106">
        <v>37712</v>
      </c>
      <c r="AB26" s="47">
        <f t="shared" si="3"/>
        <v>2</v>
      </c>
      <c r="AC26" s="48">
        <f t="shared" si="3"/>
        <v>1.7</v>
      </c>
      <c r="AD26" s="48">
        <f t="shared" si="3"/>
        <v>0</v>
      </c>
      <c r="AE26" s="48">
        <f t="shared" si="3"/>
        <v>0</v>
      </c>
      <c r="AF26" s="48">
        <f t="shared" si="3"/>
        <v>1.8824999999999998</v>
      </c>
      <c r="AG26" s="49">
        <f t="shared" si="3"/>
        <v>0</v>
      </c>
      <c r="AI26" s="20">
        <f t="shared" si="4"/>
        <v>2003</v>
      </c>
      <c r="AJ26" s="107">
        <v>37712</v>
      </c>
      <c r="AK26" s="47">
        <f t="shared" si="1"/>
        <v>2</v>
      </c>
      <c r="AL26" s="48">
        <f t="shared" si="1"/>
        <v>1.7</v>
      </c>
      <c r="AM26" s="48" t="str">
        <f t="shared" si="1"/>
        <v/>
      </c>
      <c r="AN26" s="48" t="str">
        <f t="shared" si="1"/>
        <v/>
      </c>
      <c r="AO26" s="48">
        <f t="shared" si="1"/>
        <v>1.8824999999999998</v>
      </c>
      <c r="AP26" s="49" t="str">
        <f t="shared" si="1"/>
        <v/>
      </c>
    </row>
    <row r="27" spans="1:42" x14ac:dyDescent="0.25">
      <c r="A27" s="14"/>
      <c r="B27" s="106">
        <v>37803</v>
      </c>
      <c r="C27" s="48"/>
      <c r="D27" s="48"/>
      <c r="E27" s="48"/>
      <c r="F27" s="48"/>
      <c r="G27" s="48">
        <v>1.9</v>
      </c>
      <c r="H27" s="48">
        <v>1.5</v>
      </c>
      <c r="I27" s="48">
        <v>1.7</v>
      </c>
      <c r="J27" s="48"/>
      <c r="K27" s="88"/>
      <c r="L27" s="88">
        <v>1.8824999999999996</v>
      </c>
      <c r="M27" s="8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9"/>
      <c r="Y27" s="48"/>
      <c r="Z27" s="20">
        <f t="shared" si="2"/>
        <v>2003</v>
      </c>
      <c r="AA27" s="106">
        <v>37803</v>
      </c>
      <c r="AB27" s="47">
        <f t="shared" si="3"/>
        <v>1.9</v>
      </c>
      <c r="AC27" s="48">
        <f t="shared" si="3"/>
        <v>1.5</v>
      </c>
      <c r="AD27" s="48">
        <f t="shared" si="3"/>
        <v>1.7</v>
      </c>
      <c r="AE27" s="48">
        <f t="shared" si="3"/>
        <v>0</v>
      </c>
      <c r="AF27" s="48">
        <f t="shared" si="3"/>
        <v>0</v>
      </c>
      <c r="AG27" s="49">
        <f t="shared" si="3"/>
        <v>1.8824999999999996</v>
      </c>
      <c r="AI27" s="20">
        <f t="shared" si="4"/>
        <v>2003</v>
      </c>
      <c r="AJ27" s="107">
        <v>37803</v>
      </c>
      <c r="AK27" s="47">
        <f t="shared" si="1"/>
        <v>1.9</v>
      </c>
      <c r="AL27" s="48">
        <f t="shared" si="1"/>
        <v>1.5</v>
      </c>
      <c r="AM27" s="48">
        <f t="shared" si="1"/>
        <v>1.7</v>
      </c>
      <c r="AN27" s="48" t="str">
        <f t="shared" si="1"/>
        <v/>
      </c>
      <c r="AO27" s="48" t="str">
        <f t="shared" si="1"/>
        <v/>
      </c>
      <c r="AP27" s="49">
        <f t="shared" si="1"/>
        <v>1.8824999999999996</v>
      </c>
    </row>
    <row r="28" spans="1:42" x14ac:dyDescent="0.25">
      <c r="A28" s="14"/>
      <c r="B28" s="106">
        <v>37926</v>
      </c>
      <c r="C28" s="48"/>
      <c r="D28" s="48"/>
      <c r="E28" s="48"/>
      <c r="F28" s="48"/>
      <c r="G28" s="48">
        <v>2</v>
      </c>
      <c r="H28" s="48">
        <v>1.6</v>
      </c>
      <c r="I28" s="48">
        <v>1.8</v>
      </c>
      <c r="J28" s="48"/>
      <c r="K28" s="88"/>
      <c r="L28" s="88">
        <v>1.9372093023255814</v>
      </c>
      <c r="M28" s="88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69"/>
      <c r="Y28" s="70"/>
      <c r="Z28" s="20">
        <f t="shared" si="2"/>
        <v>2003</v>
      </c>
      <c r="AA28" s="106">
        <v>37926</v>
      </c>
      <c r="AB28" s="47">
        <f t="shared" si="3"/>
        <v>2</v>
      </c>
      <c r="AC28" s="48">
        <f t="shared" si="3"/>
        <v>1.6</v>
      </c>
      <c r="AD28" s="48">
        <f t="shared" si="3"/>
        <v>1.8</v>
      </c>
      <c r="AE28" s="48">
        <f t="shared" si="3"/>
        <v>0</v>
      </c>
      <c r="AF28" s="48">
        <f t="shared" si="3"/>
        <v>0</v>
      </c>
      <c r="AG28" s="49">
        <f t="shared" si="3"/>
        <v>1.9372093023255814</v>
      </c>
      <c r="AI28" s="20">
        <f t="shared" si="4"/>
        <v>2003</v>
      </c>
      <c r="AJ28" s="107">
        <v>37926</v>
      </c>
      <c r="AK28" s="47">
        <f t="shared" si="1"/>
        <v>2</v>
      </c>
      <c r="AL28" s="48">
        <f t="shared" si="1"/>
        <v>1.6</v>
      </c>
      <c r="AM28" s="48">
        <f t="shared" si="1"/>
        <v>1.8</v>
      </c>
      <c r="AN28" s="48" t="str">
        <f t="shared" si="1"/>
        <v/>
      </c>
      <c r="AO28" s="48" t="str">
        <f t="shared" si="1"/>
        <v/>
      </c>
      <c r="AP28" s="49">
        <f t="shared" si="1"/>
        <v>1.9372093023255814</v>
      </c>
    </row>
    <row r="29" spans="1:42" x14ac:dyDescent="0.25">
      <c r="A29" s="14"/>
      <c r="B29" s="106">
        <v>38018</v>
      </c>
      <c r="C29" s="48"/>
      <c r="D29" s="48"/>
      <c r="E29" s="48"/>
      <c r="F29" s="48"/>
      <c r="G29" s="48"/>
      <c r="H29" s="48">
        <v>1.8</v>
      </c>
      <c r="I29" s="48">
        <v>1.7</v>
      </c>
      <c r="J29" s="48"/>
      <c r="K29" s="88"/>
      <c r="L29" s="88">
        <v>1.9197674418604651</v>
      </c>
      <c r="M29" s="88"/>
      <c r="N29" s="88"/>
      <c r="O29" s="88"/>
      <c r="P29" s="88"/>
      <c r="Q29" s="88"/>
      <c r="R29" s="88"/>
      <c r="S29" s="48"/>
      <c r="T29" s="48"/>
      <c r="U29" s="48"/>
      <c r="V29" s="48"/>
      <c r="W29" s="48"/>
      <c r="X29" s="49"/>
      <c r="Y29" s="48"/>
      <c r="Z29" s="20">
        <f t="shared" si="2"/>
        <v>2004</v>
      </c>
      <c r="AA29" s="106">
        <v>38018</v>
      </c>
      <c r="AB29" s="47">
        <f t="shared" si="3"/>
        <v>1.8</v>
      </c>
      <c r="AC29" s="48">
        <f t="shared" si="3"/>
        <v>1.7</v>
      </c>
      <c r="AD29" s="48">
        <f t="shared" si="3"/>
        <v>0</v>
      </c>
      <c r="AE29" s="48">
        <f t="shared" si="3"/>
        <v>0</v>
      </c>
      <c r="AF29" s="48">
        <f t="shared" si="3"/>
        <v>1.9197674418604651</v>
      </c>
      <c r="AG29" s="49">
        <f t="shared" si="3"/>
        <v>0</v>
      </c>
      <c r="AI29" s="20">
        <f t="shared" si="4"/>
        <v>2004</v>
      </c>
      <c r="AJ29" s="107">
        <v>38018</v>
      </c>
      <c r="AK29" s="47">
        <f t="shared" si="1"/>
        <v>1.8</v>
      </c>
      <c r="AL29" s="48">
        <f t="shared" si="1"/>
        <v>1.7</v>
      </c>
      <c r="AM29" s="48" t="str">
        <f t="shared" si="1"/>
        <v/>
      </c>
      <c r="AN29" s="48" t="str">
        <f t="shared" si="1"/>
        <v/>
      </c>
      <c r="AO29" s="48">
        <f t="shared" si="1"/>
        <v>1.9197674418604651</v>
      </c>
      <c r="AP29" s="49" t="str">
        <f t="shared" si="1"/>
        <v/>
      </c>
    </row>
    <row r="30" spans="1:42" x14ac:dyDescent="0.25">
      <c r="A30" s="14"/>
      <c r="B30" s="106">
        <v>38108</v>
      </c>
      <c r="C30" s="48"/>
      <c r="D30" s="48"/>
      <c r="E30" s="48"/>
      <c r="F30" s="48"/>
      <c r="G30" s="48"/>
      <c r="H30" s="48">
        <v>1.8</v>
      </c>
      <c r="I30" s="48">
        <v>1.8</v>
      </c>
      <c r="J30" s="48"/>
      <c r="K30" s="88"/>
      <c r="L30" s="88">
        <v>1.9127659574468086</v>
      </c>
      <c r="M30" s="88"/>
      <c r="N30" s="88"/>
      <c r="O30" s="88"/>
      <c r="P30" s="88"/>
      <c r="Q30" s="88"/>
      <c r="R30" s="88"/>
      <c r="S30" s="48"/>
      <c r="T30" s="48"/>
      <c r="U30" s="48"/>
      <c r="V30" s="48"/>
      <c r="W30" s="48"/>
      <c r="X30" s="49"/>
      <c r="Y30" s="48"/>
      <c r="Z30" s="20">
        <f t="shared" si="2"/>
        <v>2004</v>
      </c>
      <c r="AA30" s="106">
        <v>38108</v>
      </c>
      <c r="AB30" s="47">
        <f t="shared" si="3"/>
        <v>1.8</v>
      </c>
      <c r="AC30" s="48">
        <f t="shared" si="3"/>
        <v>1.8</v>
      </c>
      <c r="AD30" s="48">
        <f t="shared" si="3"/>
        <v>0</v>
      </c>
      <c r="AE30" s="48">
        <f t="shared" si="3"/>
        <v>0</v>
      </c>
      <c r="AF30" s="48">
        <f t="shared" si="3"/>
        <v>1.9127659574468086</v>
      </c>
      <c r="AG30" s="49">
        <f t="shared" si="3"/>
        <v>0</v>
      </c>
      <c r="AI30" s="20">
        <f t="shared" si="4"/>
        <v>2004</v>
      </c>
      <c r="AJ30" s="107">
        <v>38108</v>
      </c>
      <c r="AK30" s="47">
        <f t="shared" si="1"/>
        <v>1.8</v>
      </c>
      <c r="AL30" s="48">
        <f t="shared" si="1"/>
        <v>1.8</v>
      </c>
      <c r="AM30" s="48" t="str">
        <f t="shared" si="1"/>
        <v/>
      </c>
      <c r="AN30" s="48" t="str">
        <f t="shared" si="1"/>
        <v/>
      </c>
      <c r="AO30" s="48">
        <f t="shared" si="1"/>
        <v>1.9127659574468086</v>
      </c>
      <c r="AP30" s="49" t="str">
        <f t="shared" si="1"/>
        <v/>
      </c>
    </row>
    <row r="31" spans="1:42" x14ac:dyDescent="0.25">
      <c r="A31" s="14"/>
      <c r="B31" s="106">
        <v>38169</v>
      </c>
      <c r="C31" s="48"/>
      <c r="D31" s="48"/>
      <c r="E31" s="48"/>
      <c r="F31" s="48"/>
      <c r="G31" s="48"/>
      <c r="H31" s="48">
        <v>2.1</v>
      </c>
      <c r="I31" s="48">
        <v>1.9</v>
      </c>
      <c r="J31" s="48">
        <v>1.9</v>
      </c>
      <c r="K31" s="88"/>
      <c r="L31" s="88"/>
      <c r="M31" s="88">
        <v>1.9195652173913043</v>
      </c>
      <c r="N31" s="88"/>
      <c r="O31" s="88"/>
      <c r="P31" s="88"/>
      <c r="Q31" s="88"/>
      <c r="R31" s="88"/>
      <c r="S31" s="48"/>
      <c r="T31" s="48"/>
      <c r="U31" s="48"/>
      <c r="V31" s="48"/>
      <c r="W31" s="48"/>
      <c r="X31" s="49"/>
      <c r="Y31" s="48"/>
      <c r="Z31" s="20">
        <f t="shared" si="2"/>
        <v>2004</v>
      </c>
      <c r="AA31" s="106">
        <v>38169</v>
      </c>
      <c r="AB31" s="47">
        <f t="shared" si="3"/>
        <v>2.1</v>
      </c>
      <c r="AC31" s="48">
        <f t="shared" si="3"/>
        <v>1.9</v>
      </c>
      <c r="AD31" s="48">
        <f t="shared" si="3"/>
        <v>1.9</v>
      </c>
      <c r="AE31" s="48">
        <f t="shared" si="3"/>
        <v>0</v>
      </c>
      <c r="AF31" s="48">
        <f t="shared" si="3"/>
        <v>0</v>
      </c>
      <c r="AG31" s="49">
        <f t="shared" si="3"/>
        <v>1.9195652173913043</v>
      </c>
      <c r="AI31" s="20">
        <f t="shared" si="4"/>
        <v>2004</v>
      </c>
      <c r="AJ31" s="107">
        <v>38169</v>
      </c>
      <c r="AK31" s="47">
        <f t="shared" si="1"/>
        <v>2.1</v>
      </c>
      <c r="AL31" s="48">
        <f t="shared" si="1"/>
        <v>1.9</v>
      </c>
      <c r="AM31" s="48">
        <f t="shared" si="1"/>
        <v>1.9</v>
      </c>
      <c r="AN31" s="48" t="str">
        <f t="shared" si="1"/>
        <v/>
      </c>
      <c r="AO31" s="48" t="str">
        <f t="shared" si="1"/>
        <v/>
      </c>
      <c r="AP31" s="49">
        <f t="shared" si="1"/>
        <v>1.9195652173913043</v>
      </c>
    </row>
    <row r="32" spans="1:42" x14ac:dyDescent="0.25">
      <c r="A32" s="14"/>
      <c r="B32" s="106">
        <v>38292</v>
      </c>
      <c r="C32" s="48"/>
      <c r="D32" s="48"/>
      <c r="E32" s="48"/>
      <c r="F32" s="48"/>
      <c r="G32" s="48"/>
      <c r="H32" s="48">
        <v>2.1</v>
      </c>
      <c r="I32" s="48">
        <v>1.9</v>
      </c>
      <c r="J32" s="48">
        <v>1.9</v>
      </c>
      <c r="K32" s="88"/>
      <c r="L32" s="88"/>
      <c r="M32" s="88">
        <v>1.8923913043478258</v>
      </c>
      <c r="N32" s="88"/>
      <c r="O32" s="88"/>
      <c r="P32" s="88"/>
      <c r="Q32" s="88"/>
      <c r="R32" s="88"/>
      <c r="S32" s="48"/>
      <c r="T32" s="48"/>
      <c r="U32" s="48"/>
      <c r="V32" s="48"/>
      <c r="W32" s="48"/>
      <c r="X32" s="49"/>
      <c r="Y32" s="48"/>
      <c r="Z32" s="20">
        <f t="shared" si="2"/>
        <v>2004</v>
      </c>
      <c r="AA32" s="106">
        <v>38292</v>
      </c>
      <c r="AB32" s="47">
        <f t="shared" si="3"/>
        <v>2.1</v>
      </c>
      <c r="AC32" s="48">
        <f t="shared" si="3"/>
        <v>1.9</v>
      </c>
      <c r="AD32" s="48">
        <f t="shared" si="3"/>
        <v>1.9</v>
      </c>
      <c r="AE32" s="48">
        <f t="shared" si="3"/>
        <v>0</v>
      </c>
      <c r="AF32" s="48">
        <f t="shared" si="3"/>
        <v>0</v>
      </c>
      <c r="AG32" s="49">
        <f t="shared" si="3"/>
        <v>1.8923913043478258</v>
      </c>
      <c r="AI32" s="20">
        <f t="shared" si="4"/>
        <v>2004</v>
      </c>
      <c r="AJ32" s="107">
        <v>38292</v>
      </c>
      <c r="AK32" s="47">
        <f t="shared" si="1"/>
        <v>2.1</v>
      </c>
      <c r="AL32" s="48">
        <f t="shared" si="1"/>
        <v>1.9</v>
      </c>
      <c r="AM32" s="48">
        <f t="shared" si="1"/>
        <v>1.9</v>
      </c>
      <c r="AN32" s="48" t="str">
        <f t="shared" si="1"/>
        <v/>
      </c>
      <c r="AO32" s="48" t="str">
        <f t="shared" si="1"/>
        <v/>
      </c>
      <c r="AP32" s="49">
        <f t="shared" si="1"/>
        <v>1.8923913043478258</v>
      </c>
    </row>
    <row r="33" spans="1:42" x14ac:dyDescent="0.25">
      <c r="A33" s="14"/>
      <c r="B33" s="106">
        <v>38353</v>
      </c>
      <c r="C33" s="48"/>
      <c r="D33" s="48"/>
      <c r="E33" s="48"/>
      <c r="F33" s="48"/>
      <c r="G33" s="48"/>
      <c r="H33" s="48"/>
      <c r="I33" s="48">
        <v>1.9</v>
      </c>
      <c r="J33" s="48">
        <v>1.8</v>
      </c>
      <c r="K33" s="88"/>
      <c r="L33" s="88"/>
      <c r="M33" s="88">
        <v>1.8990565217391298</v>
      </c>
      <c r="N33" s="88"/>
      <c r="O33" s="108"/>
      <c r="P33" s="108"/>
      <c r="Q33" s="108"/>
      <c r="R33" s="108"/>
      <c r="S33" s="70"/>
      <c r="T33" s="70"/>
      <c r="U33" s="70"/>
      <c r="V33" s="70"/>
      <c r="W33" s="70"/>
      <c r="X33" s="69"/>
      <c r="Y33" s="70"/>
      <c r="Z33" s="20">
        <f t="shared" si="2"/>
        <v>2005</v>
      </c>
      <c r="AA33" s="106">
        <v>38353</v>
      </c>
      <c r="AB33" s="47">
        <f t="shared" si="3"/>
        <v>1.9</v>
      </c>
      <c r="AC33" s="48">
        <f t="shared" si="3"/>
        <v>1.8</v>
      </c>
      <c r="AD33" s="48">
        <f t="shared" si="3"/>
        <v>0</v>
      </c>
      <c r="AE33" s="48">
        <f t="shared" si="3"/>
        <v>0</v>
      </c>
      <c r="AF33" s="48">
        <f t="shared" si="3"/>
        <v>1.8990565217391298</v>
      </c>
      <c r="AG33" s="49">
        <f t="shared" si="3"/>
        <v>0</v>
      </c>
      <c r="AI33" s="20">
        <f t="shared" si="4"/>
        <v>2005</v>
      </c>
      <c r="AJ33" s="107">
        <v>38353</v>
      </c>
      <c r="AK33" s="47">
        <f t="shared" si="1"/>
        <v>1.9</v>
      </c>
      <c r="AL33" s="48">
        <f t="shared" si="1"/>
        <v>1.8</v>
      </c>
      <c r="AM33" s="48" t="str">
        <f t="shared" si="1"/>
        <v/>
      </c>
      <c r="AN33" s="48" t="str">
        <f t="shared" si="1"/>
        <v/>
      </c>
      <c r="AO33" s="48">
        <f t="shared" si="1"/>
        <v>1.8990565217391298</v>
      </c>
      <c r="AP33" s="49" t="str">
        <f t="shared" si="1"/>
        <v/>
      </c>
    </row>
    <row r="34" spans="1:42" x14ac:dyDescent="0.25">
      <c r="A34" s="14"/>
      <c r="B34" s="106">
        <v>38443</v>
      </c>
      <c r="C34" s="48"/>
      <c r="D34" s="48"/>
      <c r="E34" s="48"/>
      <c r="F34" s="48"/>
      <c r="G34" s="48"/>
      <c r="H34" s="48"/>
      <c r="I34" s="48">
        <v>1.9</v>
      </c>
      <c r="J34" s="48">
        <v>1.8</v>
      </c>
      <c r="K34" s="88"/>
      <c r="L34" s="88"/>
      <c r="M34" s="88">
        <v>1.8868717391304337</v>
      </c>
      <c r="N34" s="88"/>
      <c r="O34" s="88"/>
      <c r="P34" s="88"/>
      <c r="Q34" s="88"/>
      <c r="R34" s="88"/>
      <c r="S34" s="48"/>
      <c r="T34" s="48"/>
      <c r="U34" s="48"/>
      <c r="V34" s="48"/>
      <c r="W34" s="48"/>
      <c r="X34" s="49"/>
      <c r="Y34" s="48"/>
      <c r="Z34" s="20">
        <f t="shared" si="2"/>
        <v>2005</v>
      </c>
      <c r="AA34" s="106">
        <v>38443</v>
      </c>
      <c r="AB34" s="47">
        <f t="shared" si="3"/>
        <v>1.9</v>
      </c>
      <c r="AC34" s="48">
        <f t="shared" si="3"/>
        <v>1.8</v>
      </c>
      <c r="AD34" s="48">
        <f t="shared" si="3"/>
        <v>0</v>
      </c>
      <c r="AE34" s="48">
        <f t="shared" si="3"/>
        <v>0</v>
      </c>
      <c r="AF34" s="48">
        <f t="shared" si="3"/>
        <v>1.8868717391304337</v>
      </c>
      <c r="AG34" s="49">
        <f t="shared" si="3"/>
        <v>0</v>
      </c>
      <c r="AI34" s="20">
        <f t="shared" si="4"/>
        <v>2005</v>
      </c>
      <c r="AJ34" s="107">
        <v>38443</v>
      </c>
      <c r="AK34" s="47">
        <f t="shared" si="1"/>
        <v>1.9</v>
      </c>
      <c r="AL34" s="48">
        <f t="shared" si="1"/>
        <v>1.8</v>
      </c>
      <c r="AM34" s="48" t="str">
        <f t="shared" si="1"/>
        <v/>
      </c>
      <c r="AN34" s="48" t="str">
        <f t="shared" si="1"/>
        <v/>
      </c>
      <c r="AO34" s="48">
        <f t="shared" si="1"/>
        <v>1.8868717391304337</v>
      </c>
      <c r="AP34" s="49" t="str">
        <f t="shared" si="1"/>
        <v/>
      </c>
    </row>
    <row r="35" spans="1:42" x14ac:dyDescent="0.25">
      <c r="A35" s="14"/>
      <c r="B35" s="106">
        <v>38534</v>
      </c>
      <c r="C35" s="48"/>
      <c r="D35" s="48"/>
      <c r="E35" s="48"/>
      <c r="F35" s="48"/>
      <c r="G35" s="48"/>
      <c r="H35" s="48"/>
      <c r="I35" s="48">
        <v>2.1</v>
      </c>
      <c r="J35" s="48">
        <v>1.8</v>
      </c>
      <c r="K35" s="88">
        <v>1.8</v>
      </c>
      <c r="L35" s="88"/>
      <c r="M35" s="88"/>
      <c r="N35" s="88">
        <v>1.9408108108108104</v>
      </c>
      <c r="O35" s="88"/>
      <c r="P35" s="88"/>
      <c r="Q35" s="88"/>
      <c r="R35" s="88"/>
      <c r="S35" s="48"/>
      <c r="T35" s="48"/>
      <c r="U35" s="48"/>
      <c r="V35" s="48"/>
      <c r="W35" s="48"/>
      <c r="X35" s="49"/>
      <c r="Y35" s="48"/>
      <c r="Z35" s="20">
        <f t="shared" si="2"/>
        <v>2005</v>
      </c>
      <c r="AA35" s="106">
        <v>38534</v>
      </c>
      <c r="AB35" s="47">
        <f t="shared" si="3"/>
        <v>2.1</v>
      </c>
      <c r="AC35" s="48">
        <f t="shared" si="3"/>
        <v>1.8</v>
      </c>
      <c r="AD35" s="48">
        <f t="shared" si="3"/>
        <v>1.8</v>
      </c>
      <c r="AE35" s="48">
        <f t="shared" si="3"/>
        <v>0</v>
      </c>
      <c r="AF35" s="48">
        <f t="shared" si="3"/>
        <v>0</v>
      </c>
      <c r="AG35" s="49">
        <f t="shared" si="3"/>
        <v>1.9408108108108104</v>
      </c>
      <c r="AI35" s="20">
        <f t="shared" si="4"/>
        <v>2005</v>
      </c>
      <c r="AJ35" s="107">
        <v>38534</v>
      </c>
      <c r="AK35" s="47">
        <f t="shared" si="1"/>
        <v>2.1</v>
      </c>
      <c r="AL35" s="48">
        <f t="shared" si="1"/>
        <v>1.8</v>
      </c>
      <c r="AM35" s="48">
        <f t="shared" si="1"/>
        <v>1.8</v>
      </c>
      <c r="AN35" s="48" t="str">
        <f t="shared" si="1"/>
        <v/>
      </c>
      <c r="AO35" s="48" t="str">
        <f t="shared" si="1"/>
        <v/>
      </c>
      <c r="AP35" s="49">
        <f t="shared" si="1"/>
        <v>1.9408108108108104</v>
      </c>
    </row>
    <row r="36" spans="1:42" x14ac:dyDescent="0.25">
      <c r="A36" s="14"/>
      <c r="B36" s="106">
        <v>38626</v>
      </c>
      <c r="C36" s="48"/>
      <c r="D36" s="48"/>
      <c r="E36" s="48"/>
      <c r="F36" s="48"/>
      <c r="G36" s="48"/>
      <c r="H36" s="48"/>
      <c r="I36" s="48">
        <v>2.2000000000000002</v>
      </c>
      <c r="J36" s="48">
        <v>2</v>
      </c>
      <c r="K36" s="88">
        <v>1.8</v>
      </c>
      <c r="L36" s="88"/>
      <c r="M36" s="88"/>
      <c r="N36" s="88">
        <v>1.8825581395348834</v>
      </c>
      <c r="O36" s="88"/>
      <c r="P36" s="88"/>
      <c r="Q36" s="88"/>
      <c r="R36" s="88"/>
      <c r="S36" s="48"/>
      <c r="T36" s="48"/>
      <c r="U36" s="48"/>
      <c r="V36" s="48"/>
      <c r="W36" s="48"/>
      <c r="X36" s="49"/>
      <c r="Y36" s="48"/>
      <c r="Z36" s="20">
        <f t="shared" si="2"/>
        <v>2005</v>
      </c>
      <c r="AA36" s="106">
        <v>38626</v>
      </c>
      <c r="AB36" s="47">
        <f t="shared" si="3"/>
        <v>2.2000000000000002</v>
      </c>
      <c r="AC36" s="48">
        <f t="shared" si="3"/>
        <v>2</v>
      </c>
      <c r="AD36" s="48">
        <f t="shared" si="3"/>
        <v>1.8</v>
      </c>
      <c r="AE36" s="48">
        <f t="shared" si="3"/>
        <v>0</v>
      </c>
      <c r="AF36" s="48">
        <f t="shared" si="3"/>
        <v>0</v>
      </c>
      <c r="AG36" s="49">
        <f t="shared" si="3"/>
        <v>1.8825581395348834</v>
      </c>
      <c r="AI36" s="20">
        <f t="shared" si="4"/>
        <v>2005</v>
      </c>
      <c r="AJ36" s="107">
        <v>38626</v>
      </c>
      <c r="AK36" s="47">
        <f t="shared" si="1"/>
        <v>2.2000000000000002</v>
      </c>
      <c r="AL36" s="48">
        <f t="shared" si="1"/>
        <v>2</v>
      </c>
      <c r="AM36" s="48">
        <f t="shared" si="1"/>
        <v>1.8</v>
      </c>
      <c r="AN36" s="48" t="str">
        <f t="shared" si="1"/>
        <v/>
      </c>
      <c r="AO36" s="48" t="str">
        <f t="shared" si="1"/>
        <v/>
      </c>
      <c r="AP36" s="49">
        <f t="shared" si="1"/>
        <v>1.8825581395348834</v>
      </c>
    </row>
    <row r="37" spans="1:42" x14ac:dyDescent="0.25">
      <c r="A37" s="14"/>
      <c r="B37" s="106">
        <v>38718</v>
      </c>
      <c r="C37" s="48"/>
      <c r="D37" s="48"/>
      <c r="E37" s="48"/>
      <c r="F37" s="48"/>
      <c r="G37" s="48"/>
      <c r="H37" s="48"/>
      <c r="I37" s="48"/>
      <c r="J37" s="48">
        <v>2</v>
      </c>
      <c r="K37" s="88">
        <v>2</v>
      </c>
      <c r="L37" s="88"/>
      <c r="M37" s="88"/>
      <c r="N37" s="88">
        <v>1.8999999999999992</v>
      </c>
      <c r="O37" s="88"/>
      <c r="P37" s="88"/>
      <c r="Q37" s="88"/>
      <c r="R37" s="88"/>
      <c r="S37" s="48"/>
      <c r="T37" s="48"/>
      <c r="U37" s="48"/>
      <c r="V37" s="48"/>
      <c r="W37" s="48"/>
      <c r="X37" s="49"/>
      <c r="Y37" s="48"/>
      <c r="Z37" s="20">
        <f t="shared" si="2"/>
        <v>2006</v>
      </c>
      <c r="AA37" s="106">
        <v>38718</v>
      </c>
      <c r="AB37" s="47">
        <f t="shared" si="3"/>
        <v>2</v>
      </c>
      <c r="AC37" s="48">
        <f t="shared" si="3"/>
        <v>2</v>
      </c>
      <c r="AD37" s="48">
        <f t="shared" si="3"/>
        <v>0</v>
      </c>
      <c r="AE37" s="48">
        <f t="shared" si="3"/>
        <v>0</v>
      </c>
      <c r="AF37" s="48">
        <f t="shared" si="3"/>
        <v>1.8999999999999992</v>
      </c>
      <c r="AG37" s="49">
        <f t="shared" si="3"/>
        <v>0</v>
      </c>
      <c r="AI37" s="20">
        <f t="shared" si="4"/>
        <v>2006</v>
      </c>
      <c r="AJ37" s="107">
        <v>38718</v>
      </c>
      <c r="AK37" s="47">
        <f t="shared" si="1"/>
        <v>2</v>
      </c>
      <c r="AL37" s="48">
        <f t="shared" si="1"/>
        <v>2</v>
      </c>
      <c r="AM37" s="48" t="str">
        <f t="shared" si="1"/>
        <v/>
      </c>
      <c r="AN37" s="48" t="str">
        <f t="shared" si="1"/>
        <v/>
      </c>
      <c r="AO37" s="48">
        <f t="shared" si="1"/>
        <v>1.8999999999999992</v>
      </c>
      <c r="AP37" s="49" t="str">
        <f t="shared" si="1"/>
        <v/>
      </c>
    </row>
    <row r="38" spans="1:42" x14ac:dyDescent="0.25">
      <c r="A38" s="14"/>
      <c r="B38" s="106">
        <v>38808</v>
      </c>
      <c r="C38" s="48"/>
      <c r="D38" s="48"/>
      <c r="E38" s="48"/>
      <c r="F38" s="48"/>
      <c r="G38" s="48"/>
      <c r="H38" s="48"/>
      <c r="I38" s="48"/>
      <c r="J38" s="48">
        <v>2.1</v>
      </c>
      <c r="K38" s="88">
        <v>2.1</v>
      </c>
      <c r="L38" s="88"/>
      <c r="M38" s="88"/>
      <c r="N38" s="88">
        <v>1.9058361702127657</v>
      </c>
      <c r="O38" s="88"/>
      <c r="P38" s="88"/>
      <c r="Q38" s="108"/>
      <c r="R38" s="108"/>
      <c r="S38" s="70"/>
      <c r="T38" s="70"/>
      <c r="U38" s="70"/>
      <c r="V38" s="70"/>
      <c r="W38" s="70"/>
      <c r="X38" s="69"/>
      <c r="Y38" s="70"/>
      <c r="Z38" s="20">
        <f t="shared" si="2"/>
        <v>2006</v>
      </c>
      <c r="AA38" s="106">
        <v>38808</v>
      </c>
      <c r="AB38" s="47">
        <f t="shared" si="3"/>
        <v>2.1</v>
      </c>
      <c r="AC38" s="48">
        <f t="shared" si="3"/>
        <v>2.1</v>
      </c>
      <c r="AD38" s="48">
        <f t="shared" si="3"/>
        <v>0</v>
      </c>
      <c r="AE38" s="48">
        <f t="shared" si="3"/>
        <v>0</v>
      </c>
      <c r="AF38" s="48">
        <f t="shared" si="3"/>
        <v>1.9058361702127657</v>
      </c>
      <c r="AG38" s="49">
        <f t="shared" si="3"/>
        <v>0</v>
      </c>
      <c r="AI38" s="20">
        <f t="shared" si="4"/>
        <v>2006</v>
      </c>
      <c r="AJ38" s="107">
        <v>38808</v>
      </c>
      <c r="AK38" s="47">
        <f t="shared" si="1"/>
        <v>2.1</v>
      </c>
      <c r="AL38" s="48">
        <f t="shared" si="1"/>
        <v>2.1</v>
      </c>
      <c r="AM38" s="48" t="str">
        <f t="shared" si="1"/>
        <v/>
      </c>
      <c r="AN38" s="48" t="str">
        <f t="shared" si="1"/>
        <v/>
      </c>
      <c r="AO38" s="48">
        <f t="shared" si="1"/>
        <v>1.9058361702127657</v>
      </c>
      <c r="AP38" s="49" t="str">
        <f t="shared" si="1"/>
        <v/>
      </c>
    </row>
    <row r="39" spans="1:42" x14ac:dyDescent="0.25">
      <c r="A39" s="14"/>
      <c r="B39" s="106">
        <v>38899</v>
      </c>
      <c r="C39" s="48"/>
      <c r="D39" s="48"/>
      <c r="E39" s="48"/>
      <c r="F39" s="48"/>
      <c r="G39" s="48"/>
      <c r="H39" s="48"/>
      <c r="I39" s="48"/>
      <c r="J39" s="48">
        <v>2.2999999999999998</v>
      </c>
      <c r="K39" s="88">
        <v>2.1</v>
      </c>
      <c r="L39" s="88">
        <v>1.9</v>
      </c>
      <c r="M39" s="88"/>
      <c r="N39" s="88"/>
      <c r="O39" s="88">
        <v>1.9168421052631577</v>
      </c>
      <c r="P39" s="88"/>
      <c r="Q39" s="88"/>
      <c r="R39" s="88"/>
      <c r="S39" s="48"/>
      <c r="T39" s="48"/>
      <c r="U39" s="48"/>
      <c r="V39" s="48"/>
      <c r="W39" s="48"/>
      <c r="X39" s="49"/>
      <c r="Y39" s="48"/>
      <c r="Z39" s="20">
        <f t="shared" si="2"/>
        <v>2006</v>
      </c>
      <c r="AA39" s="106">
        <v>38899</v>
      </c>
      <c r="AB39" s="47">
        <f t="shared" si="3"/>
        <v>2.2999999999999998</v>
      </c>
      <c r="AC39" s="48">
        <f t="shared" si="3"/>
        <v>2.1</v>
      </c>
      <c r="AD39" s="48">
        <f t="shared" si="3"/>
        <v>1.9</v>
      </c>
      <c r="AE39" s="48">
        <f t="shared" si="3"/>
        <v>0</v>
      </c>
      <c r="AF39" s="48">
        <f t="shared" si="3"/>
        <v>0</v>
      </c>
      <c r="AG39" s="49">
        <f t="shared" si="3"/>
        <v>1.9168421052631577</v>
      </c>
      <c r="AI39" s="20">
        <f t="shared" si="4"/>
        <v>2006</v>
      </c>
      <c r="AJ39" s="107">
        <v>38899</v>
      </c>
      <c r="AK39" s="47">
        <f t="shared" si="1"/>
        <v>2.2999999999999998</v>
      </c>
      <c r="AL39" s="48">
        <f t="shared" si="1"/>
        <v>2.1</v>
      </c>
      <c r="AM39" s="48">
        <f t="shared" si="1"/>
        <v>1.9</v>
      </c>
      <c r="AN39" s="48" t="str">
        <f t="shared" si="1"/>
        <v/>
      </c>
      <c r="AO39" s="48" t="str">
        <f t="shared" si="1"/>
        <v/>
      </c>
      <c r="AP39" s="49">
        <f t="shared" si="1"/>
        <v>1.9168421052631577</v>
      </c>
    </row>
    <row r="40" spans="1:42" x14ac:dyDescent="0.25">
      <c r="A40" s="14"/>
      <c r="B40" s="106">
        <v>38991</v>
      </c>
      <c r="C40" s="48"/>
      <c r="D40" s="48"/>
      <c r="E40" s="48"/>
      <c r="F40" s="48"/>
      <c r="G40" s="48"/>
      <c r="H40" s="48"/>
      <c r="I40" s="48"/>
      <c r="J40" s="48">
        <v>2.2000000000000002</v>
      </c>
      <c r="K40" s="88">
        <v>2.1</v>
      </c>
      <c r="L40" s="88">
        <v>1.9</v>
      </c>
      <c r="M40" s="88"/>
      <c r="N40" s="88"/>
      <c r="O40" s="88">
        <v>1.9191489361702128</v>
      </c>
      <c r="P40" s="88"/>
      <c r="Q40" s="88"/>
      <c r="R40" s="88"/>
      <c r="S40" s="48"/>
      <c r="T40" s="48"/>
      <c r="U40" s="48"/>
      <c r="V40" s="48"/>
      <c r="W40" s="48"/>
      <c r="X40" s="49"/>
      <c r="Y40" s="48"/>
      <c r="Z40" s="20">
        <f t="shared" si="2"/>
        <v>2006</v>
      </c>
      <c r="AA40" s="106">
        <v>38991</v>
      </c>
      <c r="AB40" s="47">
        <f t="shared" si="3"/>
        <v>2.2000000000000002</v>
      </c>
      <c r="AC40" s="48">
        <f t="shared" si="3"/>
        <v>2.1</v>
      </c>
      <c r="AD40" s="48">
        <f t="shared" si="3"/>
        <v>1.9</v>
      </c>
      <c r="AE40" s="48">
        <f t="shared" si="3"/>
        <v>0</v>
      </c>
      <c r="AF40" s="48">
        <f t="shared" si="3"/>
        <v>0</v>
      </c>
      <c r="AG40" s="49">
        <f t="shared" si="3"/>
        <v>1.9191489361702128</v>
      </c>
      <c r="AI40" s="20">
        <f t="shared" si="4"/>
        <v>2006</v>
      </c>
      <c r="AJ40" s="107">
        <v>38991</v>
      </c>
      <c r="AK40" s="47">
        <f t="shared" si="1"/>
        <v>2.2000000000000002</v>
      </c>
      <c r="AL40" s="48">
        <f t="shared" si="1"/>
        <v>2.1</v>
      </c>
      <c r="AM40" s="48">
        <f t="shared" si="1"/>
        <v>1.9</v>
      </c>
      <c r="AN40" s="48" t="str">
        <f t="shared" si="1"/>
        <v/>
      </c>
      <c r="AO40" s="48" t="str">
        <f t="shared" si="1"/>
        <v/>
      </c>
      <c r="AP40" s="49">
        <f t="shared" si="1"/>
        <v>1.9191489361702128</v>
      </c>
    </row>
    <row r="41" spans="1:42" x14ac:dyDescent="0.25">
      <c r="A41" s="14"/>
      <c r="B41" s="106">
        <v>39083</v>
      </c>
      <c r="C41" s="48"/>
      <c r="D41" s="48"/>
      <c r="E41" s="48"/>
      <c r="F41" s="48"/>
      <c r="G41" s="48"/>
      <c r="H41" s="48"/>
      <c r="I41" s="48"/>
      <c r="J41" s="48"/>
      <c r="K41" s="88">
        <v>2</v>
      </c>
      <c r="L41" s="88">
        <v>1.9</v>
      </c>
      <c r="M41" s="88"/>
      <c r="N41" s="88"/>
      <c r="O41" s="88">
        <v>1.9147058823529415</v>
      </c>
      <c r="P41" s="88"/>
      <c r="Q41" s="88"/>
      <c r="R41" s="88"/>
      <c r="S41" s="48"/>
      <c r="T41" s="48"/>
      <c r="U41" s="48"/>
      <c r="V41" s="48"/>
      <c r="W41" s="48"/>
      <c r="X41" s="49"/>
      <c r="Y41" s="48"/>
      <c r="Z41" s="20">
        <f t="shared" si="2"/>
        <v>2007</v>
      </c>
      <c r="AA41" s="106">
        <v>39083</v>
      </c>
      <c r="AB41" s="47">
        <f t="shared" si="3"/>
        <v>2</v>
      </c>
      <c r="AC41" s="48">
        <f t="shared" si="3"/>
        <v>1.9</v>
      </c>
      <c r="AD41" s="48">
        <f t="shared" si="3"/>
        <v>0</v>
      </c>
      <c r="AE41" s="48">
        <f t="shared" si="3"/>
        <v>0</v>
      </c>
      <c r="AF41" s="48">
        <f t="shared" si="3"/>
        <v>1.9147058823529415</v>
      </c>
      <c r="AG41" s="49">
        <f t="shared" si="3"/>
        <v>0</v>
      </c>
      <c r="AI41" s="20">
        <f t="shared" si="4"/>
        <v>2007</v>
      </c>
      <c r="AJ41" s="107">
        <v>39083</v>
      </c>
      <c r="AK41" s="47">
        <f t="shared" ref="AK41:AP75" si="5">IF(AB41=0,"",AB41)</f>
        <v>2</v>
      </c>
      <c r="AL41" s="48">
        <f t="shared" si="5"/>
        <v>1.9</v>
      </c>
      <c r="AM41" s="48" t="str">
        <f t="shared" si="5"/>
        <v/>
      </c>
      <c r="AN41" s="48" t="str">
        <f t="shared" si="5"/>
        <v/>
      </c>
      <c r="AO41" s="48">
        <f t="shared" si="5"/>
        <v>1.9147058823529415</v>
      </c>
      <c r="AP41" s="49" t="str">
        <f t="shared" si="5"/>
        <v/>
      </c>
    </row>
    <row r="42" spans="1:42" x14ac:dyDescent="0.25">
      <c r="A42" s="14"/>
      <c r="B42" s="106">
        <v>39203</v>
      </c>
      <c r="C42" s="48"/>
      <c r="D42" s="48"/>
      <c r="E42" s="48"/>
      <c r="F42" s="48"/>
      <c r="G42" s="48"/>
      <c r="H42" s="48"/>
      <c r="I42" s="48"/>
      <c r="J42" s="48"/>
      <c r="K42" s="88">
        <v>1.9</v>
      </c>
      <c r="L42" s="88">
        <v>1.9</v>
      </c>
      <c r="M42" s="88"/>
      <c r="N42" s="88"/>
      <c r="O42" s="88">
        <v>1.9220588235294125</v>
      </c>
      <c r="P42" s="88"/>
      <c r="Q42" s="88"/>
      <c r="R42" s="88"/>
      <c r="S42" s="48"/>
      <c r="T42" s="48"/>
      <c r="U42" s="48"/>
      <c r="V42" s="48"/>
      <c r="W42" s="48"/>
      <c r="X42" s="49"/>
      <c r="Y42" s="48"/>
      <c r="Z42" s="20">
        <f t="shared" si="2"/>
        <v>2007</v>
      </c>
      <c r="AA42" s="106">
        <v>39203</v>
      </c>
      <c r="AB42" s="47">
        <f t="shared" ref="AB42:AG75" si="6">IF(($Z42+AB$3)=$B$8,$B42,IF(($Z42+AB$3)=$C$8,$C42,IF(($Z42+AB$3)=$D$8,$D42,IF(($Z42+AB$3)=$E$8,$E42,IF(($Z42+AB$3)=$F$8,$F42,IF(($Z42+AB$3)=$G$8,$G42,IF(($Z42+AB$3)=$H$8,$H42,IF(($Z42+AB$3)=$I$8,$I42,IF(($Z42+AB$3)=$J$8,$J42,IF(($Z42+AB$3)=$K$8,$K42,IF(($Z42+AB$3)=$L$8,$L42,IF(($Z42+AB$3)=$M$8,$M42,IF(($Z42+AB$3)=$N$8,$N42,IF(($Z42+AB$3)=$O$8,$O42,IF(($Z42+AB$3)=$P$8,$P42,IF(($Z42+AB$3)=$Q$8,$Q42,IF(($Z42+AB$3)=$R$8,$R42,IF(($Z42+AB$3)=$S$8,$S42,IF(($Z42+AB$3)=$T$8,$T42,IF(($Z42+AB$3)=$U$8,$U42,IF(($Z42+AB$3)=$V$8,$V42,IF(($Z42+AB$3)=$W$8,$W42,IF(($Z42+AB$3)=$X$8,$X42,"")))))))))))))))))))))))</f>
        <v>1.9</v>
      </c>
      <c r="AC42" s="48">
        <f t="shared" si="6"/>
        <v>1.9</v>
      </c>
      <c r="AD42" s="48">
        <f t="shared" si="6"/>
        <v>0</v>
      </c>
      <c r="AE42" s="48">
        <f t="shared" si="6"/>
        <v>0</v>
      </c>
      <c r="AF42" s="48">
        <f t="shared" si="6"/>
        <v>1.9220588235294125</v>
      </c>
      <c r="AG42" s="49">
        <f t="shared" si="6"/>
        <v>0</v>
      </c>
      <c r="AI42" s="20">
        <f t="shared" si="4"/>
        <v>2007</v>
      </c>
      <c r="AJ42" s="107">
        <v>39203</v>
      </c>
      <c r="AK42" s="47">
        <f t="shared" si="5"/>
        <v>1.9</v>
      </c>
      <c r="AL42" s="48">
        <f t="shared" si="5"/>
        <v>1.9</v>
      </c>
      <c r="AM42" s="48" t="str">
        <f t="shared" si="5"/>
        <v/>
      </c>
      <c r="AN42" s="48" t="str">
        <f t="shared" si="5"/>
        <v/>
      </c>
      <c r="AO42" s="48">
        <f t="shared" si="5"/>
        <v>1.9220588235294125</v>
      </c>
      <c r="AP42" s="49" t="str">
        <f t="shared" si="5"/>
        <v/>
      </c>
    </row>
    <row r="43" spans="1:42" x14ac:dyDescent="0.25">
      <c r="A43" s="14"/>
      <c r="B43" s="106">
        <v>39264</v>
      </c>
      <c r="C43" s="48"/>
      <c r="D43" s="48"/>
      <c r="E43" s="48"/>
      <c r="F43" s="48"/>
      <c r="G43" s="48"/>
      <c r="H43" s="48"/>
      <c r="I43" s="48"/>
      <c r="J43" s="48"/>
      <c r="K43" s="88">
        <v>2</v>
      </c>
      <c r="L43" s="88">
        <v>2</v>
      </c>
      <c r="M43" s="88">
        <v>2</v>
      </c>
      <c r="N43" s="88"/>
      <c r="O43" s="88"/>
      <c r="P43" s="88">
        <v>1.9522727272727274</v>
      </c>
      <c r="Q43" s="88"/>
      <c r="R43" s="108"/>
      <c r="S43" s="70"/>
      <c r="T43" s="70"/>
      <c r="U43" s="70"/>
      <c r="V43" s="70"/>
      <c r="W43" s="70"/>
      <c r="X43" s="69"/>
      <c r="Y43" s="70"/>
      <c r="Z43" s="20">
        <f t="shared" si="2"/>
        <v>2007</v>
      </c>
      <c r="AA43" s="106">
        <v>39264</v>
      </c>
      <c r="AB43" s="47">
        <f t="shared" si="6"/>
        <v>2</v>
      </c>
      <c r="AC43" s="48">
        <f t="shared" si="6"/>
        <v>2</v>
      </c>
      <c r="AD43" s="48">
        <f t="shared" si="6"/>
        <v>2</v>
      </c>
      <c r="AE43" s="48">
        <f t="shared" si="6"/>
        <v>0</v>
      </c>
      <c r="AF43" s="48">
        <f t="shared" si="6"/>
        <v>0</v>
      </c>
      <c r="AG43" s="49">
        <f t="shared" si="6"/>
        <v>1.9522727272727274</v>
      </c>
      <c r="AI43" s="20">
        <f t="shared" si="4"/>
        <v>2007</v>
      </c>
      <c r="AJ43" s="107">
        <v>39264</v>
      </c>
      <c r="AK43" s="47">
        <f t="shared" si="5"/>
        <v>2</v>
      </c>
      <c r="AL43" s="48">
        <f t="shared" si="5"/>
        <v>2</v>
      </c>
      <c r="AM43" s="48">
        <f t="shared" si="5"/>
        <v>2</v>
      </c>
      <c r="AN43" s="48" t="str">
        <f t="shared" si="5"/>
        <v/>
      </c>
      <c r="AO43" s="48" t="str">
        <f t="shared" si="5"/>
        <v/>
      </c>
      <c r="AP43" s="49">
        <f t="shared" si="5"/>
        <v>1.9522727272727274</v>
      </c>
    </row>
    <row r="44" spans="1:42" x14ac:dyDescent="0.25">
      <c r="A44" s="14"/>
      <c r="B44" s="106">
        <v>39356</v>
      </c>
      <c r="C44" s="48"/>
      <c r="D44" s="48"/>
      <c r="E44" s="48"/>
      <c r="F44" s="48"/>
      <c r="G44" s="48"/>
      <c r="H44" s="48"/>
      <c r="I44" s="48"/>
      <c r="J44" s="48"/>
      <c r="K44" s="88">
        <v>2</v>
      </c>
      <c r="L44" s="88">
        <v>2</v>
      </c>
      <c r="M44" s="88">
        <v>2</v>
      </c>
      <c r="N44" s="88"/>
      <c r="O44" s="88"/>
      <c r="P44" s="88">
        <v>1.932608695652174</v>
      </c>
      <c r="Q44" s="88"/>
      <c r="R44" s="88"/>
      <c r="S44" s="48"/>
      <c r="T44" s="48"/>
      <c r="U44" s="48"/>
      <c r="V44" s="48"/>
      <c r="W44" s="48"/>
      <c r="X44" s="49"/>
      <c r="Y44" s="48"/>
      <c r="Z44" s="20">
        <f t="shared" si="2"/>
        <v>2007</v>
      </c>
      <c r="AA44" s="106">
        <v>39356</v>
      </c>
      <c r="AB44" s="47">
        <f t="shared" si="6"/>
        <v>2</v>
      </c>
      <c r="AC44" s="48">
        <f t="shared" si="6"/>
        <v>2</v>
      </c>
      <c r="AD44" s="48">
        <f t="shared" si="6"/>
        <v>2</v>
      </c>
      <c r="AE44" s="48">
        <f t="shared" si="6"/>
        <v>0</v>
      </c>
      <c r="AF44" s="48">
        <f t="shared" si="6"/>
        <v>0</v>
      </c>
      <c r="AG44" s="49">
        <f t="shared" si="6"/>
        <v>1.932608695652174</v>
      </c>
      <c r="AI44" s="20">
        <f t="shared" si="4"/>
        <v>2007</v>
      </c>
      <c r="AJ44" s="107">
        <v>39356</v>
      </c>
      <c r="AK44" s="47">
        <f t="shared" si="5"/>
        <v>2</v>
      </c>
      <c r="AL44" s="48">
        <f t="shared" si="5"/>
        <v>2</v>
      </c>
      <c r="AM44" s="48">
        <f t="shared" si="5"/>
        <v>2</v>
      </c>
      <c r="AN44" s="48" t="str">
        <f t="shared" si="5"/>
        <v/>
      </c>
      <c r="AO44" s="48" t="str">
        <f t="shared" si="5"/>
        <v/>
      </c>
      <c r="AP44" s="49">
        <f t="shared" si="5"/>
        <v>1.932608695652174</v>
      </c>
    </row>
    <row r="45" spans="1:42" x14ac:dyDescent="0.25">
      <c r="A45" s="14"/>
      <c r="B45" s="106">
        <v>39448</v>
      </c>
      <c r="C45" s="48"/>
      <c r="D45" s="48"/>
      <c r="E45" s="48"/>
      <c r="F45" s="48"/>
      <c r="G45" s="48"/>
      <c r="H45" s="48"/>
      <c r="I45" s="48"/>
      <c r="J45" s="48"/>
      <c r="K45" s="88"/>
      <c r="L45" s="88">
        <v>2.5</v>
      </c>
      <c r="M45" s="88">
        <v>2</v>
      </c>
      <c r="N45" s="88"/>
      <c r="O45" s="88"/>
      <c r="P45" s="88">
        <v>1.95</v>
      </c>
      <c r="Q45" s="88"/>
      <c r="R45" s="88"/>
      <c r="S45" s="48"/>
      <c r="T45" s="48"/>
      <c r="U45" s="48"/>
      <c r="V45" s="48"/>
      <c r="W45" s="48"/>
      <c r="X45" s="49"/>
      <c r="Y45" s="48"/>
      <c r="Z45" s="20">
        <f t="shared" si="2"/>
        <v>2008</v>
      </c>
      <c r="AA45" s="106">
        <v>39448</v>
      </c>
      <c r="AB45" s="47">
        <f t="shared" si="6"/>
        <v>2.5</v>
      </c>
      <c r="AC45" s="48">
        <f t="shared" si="6"/>
        <v>2</v>
      </c>
      <c r="AD45" s="48">
        <f t="shared" si="6"/>
        <v>0</v>
      </c>
      <c r="AE45" s="48">
        <f t="shared" si="6"/>
        <v>0</v>
      </c>
      <c r="AF45" s="48">
        <f t="shared" si="6"/>
        <v>1.95</v>
      </c>
      <c r="AG45" s="49">
        <f t="shared" si="6"/>
        <v>0</v>
      </c>
      <c r="AI45" s="20">
        <f t="shared" si="4"/>
        <v>2008</v>
      </c>
      <c r="AJ45" s="107">
        <v>39448</v>
      </c>
      <c r="AK45" s="47">
        <f t="shared" si="5"/>
        <v>2.5</v>
      </c>
      <c r="AL45" s="48">
        <f t="shared" si="5"/>
        <v>2</v>
      </c>
      <c r="AM45" s="48" t="str">
        <f t="shared" si="5"/>
        <v/>
      </c>
      <c r="AN45" s="48" t="str">
        <f t="shared" si="5"/>
        <v/>
      </c>
      <c r="AO45" s="48">
        <f t="shared" si="5"/>
        <v>1.95</v>
      </c>
      <c r="AP45" s="49" t="str">
        <f t="shared" si="5"/>
        <v/>
      </c>
    </row>
    <row r="46" spans="1:42" x14ac:dyDescent="0.25">
      <c r="A46" s="14"/>
      <c r="B46" s="106">
        <v>39539</v>
      </c>
      <c r="C46" s="48"/>
      <c r="D46" s="48"/>
      <c r="E46" s="48"/>
      <c r="F46" s="48"/>
      <c r="G46" s="48"/>
      <c r="H46" s="48"/>
      <c r="I46" s="48"/>
      <c r="J46" s="48"/>
      <c r="K46" s="88"/>
      <c r="L46" s="88">
        <v>3</v>
      </c>
      <c r="M46" s="88">
        <v>2.2000000000000002</v>
      </c>
      <c r="N46" s="88"/>
      <c r="O46" s="88"/>
      <c r="P46" s="88">
        <v>1.946808510638298</v>
      </c>
      <c r="Q46" s="88"/>
      <c r="R46" s="88"/>
      <c r="S46" s="48"/>
      <c r="T46" s="48"/>
      <c r="U46" s="48"/>
      <c r="V46" s="48"/>
      <c r="W46" s="48"/>
      <c r="X46" s="49"/>
      <c r="Y46" s="48"/>
      <c r="Z46" s="20">
        <f t="shared" si="2"/>
        <v>2008</v>
      </c>
      <c r="AA46" s="106">
        <v>39539</v>
      </c>
      <c r="AB46" s="47">
        <f t="shared" si="6"/>
        <v>3</v>
      </c>
      <c r="AC46" s="48">
        <f t="shared" si="6"/>
        <v>2.2000000000000002</v>
      </c>
      <c r="AD46" s="48">
        <f t="shared" si="6"/>
        <v>0</v>
      </c>
      <c r="AE46" s="48">
        <f t="shared" si="6"/>
        <v>0</v>
      </c>
      <c r="AF46" s="48">
        <f t="shared" si="6"/>
        <v>1.946808510638298</v>
      </c>
      <c r="AG46" s="49">
        <f t="shared" si="6"/>
        <v>0</v>
      </c>
      <c r="AI46" s="20">
        <f t="shared" si="4"/>
        <v>2008</v>
      </c>
      <c r="AJ46" s="107">
        <v>39539</v>
      </c>
      <c r="AK46" s="47">
        <f t="shared" si="5"/>
        <v>3</v>
      </c>
      <c r="AL46" s="48">
        <f t="shared" si="5"/>
        <v>2.2000000000000002</v>
      </c>
      <c r="AM46" s="48" t="str">
        <f t="shared" si="5"/>
        <v/>
      </c>
      <c r="AN46" s="48" t="str">
        <f t="shared" si="5"/>
        <v/>
      </c>
      <c r="AO46" s="48">
        <f t="shared" si="5"/>
        <v>1.946808510638298</v>
      </c>
      <c r="AP46" s="49" t="str">
        <f t="shared" si="5"/>
        <v/>
      </c>
    </row>
    <row r="47" spans="1:42" x14ac:dyDescent="0.25">
      <c r="A47" s="14"/>
      <c r="B47" s="106">
        <v>39630</v>
      </c>
      <c r="C47" s="48"/>
      <c r="D47" s="48"/>
      <c r="E47" s="48"/>
      <c r="F47" s="48"/>
      <c r="G47" s="48"/>
      <c r="H47" s="48"/>
      <c r="I47" s="48"/>
      <c r="J47" s="48"/>
      <c r="K47" s="88"/>
      <c r="L47" s="88">
        <v>3.6</v>
      </c>
      <c r="M47" s="88">
        <v>2.6</v>
      </c>
      <c r="N47" s="88">
        <v>2.1</v>
      </c>
      <c r="O47" s="88"/>
      <c r="P47" s="88"/>
      <c r="Q47" s="88">
        <v>2.0255102040816326</v>
      </c>
      <c r="R47" s="88"/>
      <c r="S47" s="48"/>
      <c r="T47" s="48"/>
      <c r="U47" s="48"/>
      <c r="V47" s="48"/>
      <c r="W47" s="48"/>
      <c r="X47" s="49"/>
      <c r="Y47" s="48"/>
      <c r="Z47" s="20">
        <f t="shared" si="2"/>
        <v>2008</v>
      </c>
      <c r="AA47" s="106">
        <v>39630</v>
      </c>
      <c r="AB47" s="47">
        <f t="shared" si="6"/>
        <v>3.6</v>
      </c>
      <c r="AC47" s="48">
        <f t="shared" si="6"/>
        <v>2.6</v>
      </c>
      <c r="AD47" s="48">
        <f t="shared" si="6"/>
        <v>2.1</v>
      </c>
      <c r="AE47" s="48">
        <f t="shared" si="6"/>
        <v>0</v>
      </c>
      <c r="AF47" s="48">
        <f t="shared" si="6"/>
        <v>0</v>
      </c>
      <c r="AG47" s="49">
        <f t="shared" si="6"/>
        <v>2.0255102040816326</v>
      </c>
      <c r="AI47" s="20">
        <f t="shared" si="4"/>
        <v>2008</v>
      </c>
      <c r="AJ47" s="107">
        <v>39630</v>
      </c>
      <c r="AK47" s="47">
        <f t="shared" si="5"/>
        <v>3.6</v>
      </c>
      <c r="AL47" s="48">
        <f t="shared" si="5"/>
        <v>2.6</v>
      </c>
      <c r="AM47" s="48">
        <f t="shared" si="5"/>
        <v>2.1</v>
      </c>
      <c r="AN47" s="48" t="str">
        <f t="shared" si="5"/>
        <v/>
      </c>
      <c r="AO47" s="48" t="str">
        <f t="shared" si="5"/>
        <v/>
      </c>
      <c r="AP47" s="49">
        <f t="shared" si="5"/>
        <v>2.0255102040816326</v>
      </c>
    </row>
    <row r="48" spans="1:42" x14ac:dyDescent="0.25">
      <c r="A48" s="14"/>
      <c r="B48" s="106">
        <v>39722</v>
      </c>
      <c r="C48" s="48"/>
      <c r="D48" s="48"/>
      <c r="E48" s="48"/>
      <c r="F48" s="48"/>
      <c r="G48" s="48"/>
      <c r="H48" s="48"/>
      <c r="I48" s="48"/>
      <c r="J48" s="48"/>
      <c r="K48" s="88"/>
      <c r="L48" s="88">
        <v>3.4</v>
      </c>
      <c r="M48" s="88">
        <v>2.2000000000000002</v>
      </c>
      <c r="N48" s="88">
        <v>2</v>
      </c>
      <c r="O48" s="88"/>
      <c r="P48" s="88"/>
      <c r="Q48" s="88">
        <v>1.9866800000000002</v>
      </c>
      <c r="R48" s="108"/>
      <c r="S48" s="70"/>
      <c r="T48" s="70"/>
      <c r="U48" s="70"/>
      <c r="V48" s="70"/>
      <c r="W48" s="70"/>
      <c r="X48" s="69"/>
      <c r="Y48" s="70"/>
      <c r="Z48" s="20">
        <f t="shared" si="2"/>
        <v>2008</v>
      </c>
      <c r="AA48" s="106">
        <v>39722</v>
      </c>
      <c r="AB48" s="47">
        <f t="shared" si="6"/>
        <v>3.4</v>
      </c>
      <c r="AC48" s="48">
        <f t="shared" si="6"/>
        <v>2.2000000000000002</v>
      </c>
      <c r="AD48" s="48">
        <f t="shared" si="6"/>
        <v>2</v>
      </c>
      <c r="AE48" s="48">
        <f t="shared" si="6"/>
        <v>0</v>
      </c>
      <c r="AF48" s="48">
        <f t="shared" si="6"/>
        <v>0</v>
      </c>
      <c r="AG48" s="49">
        <f t="shared" si="6"/>
        <v>1.9866800000000002</v>
      </c>
      <c r="AI48" s="20">
        <f t="shared" si="4"/>
        <v>2008</v>
      </c>
      <c r="AJ48" s="107">
        <v>39722</v>
      </c>
      <c r="AK48" s="47">
        <f t="shared" si="5"/>
        <v>3.4</v>
      </c>
      <c r="AL48" s="48">
        <f t="shared" si="5"/>
        <v>2.2000000000000002</v>
      </c>
      <c r="AM48" s="48">
        <f t="shared" si="5"/>
        <v>2</v>
      </c>
      <c r="AN48" s="48" t="str">
        <f t="shared" si="5"/>
        <v/>
      </c>
      <c r="AO48" s="48" t="str">
        <f t="shared" si="5"/>
        <v/>
      </c>
      <c r="AP48" s="49">
        <f t="shared" si="5"/>
        <v>1.9866800000000002</v>
      </c>
    </row>
    <row r="49" spans="1:42" x14ac:dyDescent="0.25">
      <c r="A49" s="14"/>
      <c r="B49" s="106">
        <v>39814</v>
      </c>
      <c r="C49" s="48"/>
      <c r="D49" s="48"/>
      <c r="E49" s="48"/>
      <c r="F49" s="48"/>
      <c r="G49" s="48"/>
      <c r="H49" s="48"/>
      <c r="I49" s="48"/>
      <c r="J49" s="48"/>
      <c r="K49" s="88"/>
      <c r="L49" s="88"/>
      <c r="M49" s="88">
        <v>0.9</v>
      </c>
      <c r="N49" s="88">
        <v>1.6</v>
      </c>
      <c r="O49" s="88"/>
      <c r="P49" s="88"/>
      <c r="Q49" s="88">
        <v>1.9406249999999998</v>
      </c>
      <c r="R49" s="88"/>
      <c r="S49" s="48"/>
      <c r="T49" s="48"/>
      <c r="U49" s="48"/>
      <c r="V49" s="48"/>
      <c r="W49" s="48"/>
      <c r="X49" s="49"/>
      <c r="Y49" s="48"/>
      <c r="Z49" s="20">
        <f t="shared" si="2"/>
        <v>2009</v>
      </c>
      <c r="AA49" s="106">
        <v>39814</v>
      </c>
      <c r="AB49" s="47">
        <f t="shared" si="6"/>
        <v>0.9</v>
      </c>
      <c r="AC49" s="48">
        <f t="shared" si="6"/>
        <v>1.6</v>
      </c>
      <c r="AD49" s="48">
        <f t="shared" si="6"/>
        <v>0</v>
      </c>
      <c r="AE49" s="48">
        <f t="shared" si="6"/>
        <v>0</v>
      </c>
      <c r="AF49" s="48">
        <f t="shared" si="6"/>
        <v>1.9406249999999998</v>
      </c>
      <c r="AG49" s="49">
        <f t="shared" si="6"/>
        <v>0</v>
      </c>
      <c r="AI49" s="20">
        <f t="shared" si="4"/>
        <v>2009</v>
      </c>
      <c r="AJ49" s="107">
        <v>39814</v>
      </c>
      <c r="AK49" s="47">
        <f t="shared" si="5"/>
        <v>0.9</v>
      </c>
      <c r="AL49" s="48">
        <f t="shared" si="5"/>
        <v>1.6</v>
      </c>
      <c r="AM49" s="48" t="str">
        <f t="shared" si="5"/>
        <v/>
      </c>
      <c r="AN49" s="48" t="str">
        <f t="shared" si="5"/>
        <v/>
      </c>
      <c r="AO49" s="48">
        <f t="shared" si="5"/>
        <v>1.9406249999999998</v>
      </c>
      <c r="AP49" s="49" t="str">
        <f t="shared" si="5"/>
        <v/>
      </c>
    </row>
    <row r="50" spans="1:42" x14ac:dyDescent="0.25">
      <c r="A50" s="14"/>
      <c r="B50" s="106">
        <v>39904</v>
      </c>
      <c r="C50" s="48"/>
      <c r="D50" s="48"/>
      <c r="E50" s="48"/>
      <c r="F50" s="48"/>
      <c r="G50" s="48"/>
      <c r="H50" s="48"/>
      <c r="I50" s="48"/>
      <c r="J50" s="48"/>
      <c r="K50" s="88"/>
      <c r="L50" s="88"/>
      <c r="M50" s="88">
        <v>0.5</v>
      </c>
      <c r="N50" s="88">
        <v>1.3</v>
      </c>
      <c r="O50" s="88"/>
      <c r="P50" s="88"/>
      <c r="Q50" s="88">
        <v>1.9334487804878042</v>
      </c>
      <c r="R50" s="88"/>
      <c r="S50" s="48"/>
      <c r="T50" s="48"/>
      <c r="U50" s="48"/>
      <c r="V50" s="48"/>
      <c r="W50" s="48"/>
      <c r="X50" s="49"/>
      <c r="Y50" s="48"/>
      <c r="Z50" s="20">
        <f t="shared" si="2"/>
        <v>2009</v>
      </c>
      <c r="AA50" s="106">
        <v>39904</v>
      </c>
      <c r="AB50" s="47">
        <f t="shared" si="6"/>
        <v>0.5</v>
      </c>
      <c r="AC50" s="48">
        <f t="shared" si="6"/>
        <v>1.3</v>
      </c>
      <c r="AD50" s="48">
        <f t="shared" si="6"/>
        <v>0</v>
      </c>
      <c r="AE50" s="48">
        <f t="shared" si="6"/>
        <v>0</v>
      </c>
      <c r="AF50" s="48">
        <f t="shared" si="6"/>
        <v>1.9334487804878042</v>
      </c>
      <c r="AG50" s="49">
        <f t="shared" si="6"/>
        <v>0</v>
      </c>
      <c r="AI50" s="20">
        <f t="shared" si="4"/>
        <v>2009</v>
      </c>
      <c r="AJ50" s="107">
        <v>39904</v>
      </c>
      <c r="AK50" s="47">
        <f t="shared" si="5"/>
        <v>0.5</v>
      </c>
      <c r="AL50" s="48">
        <f t="shared" si="5"/>
        <v>1.3</v>
      </c>
      <c r="AM50" s="48" t="str">
        <f t="shared" si="5"/>
        <v/>
      </c>
      <c r="AN50" s="48" t="str">
        <f t="shared" si="5"/>
        <v/>
      </c>
      <c r="AO50" s="48">
        <f t="shared" si="5"/>
        <v>1.9334487804878042</v>
      </c>
      <c r="AP50" s="49" t="str">
        <f t="shared" si="5"/>
        <v/>
      </c>
    </row>
    <row r="51" spans="1:42" x14ac:dyDescent="0.25">
      <c r="A51" s="14"/>
      <c r="B51" s="106">
        <v>39995</v>
      </c>
      <c r="C51" s="48"/>
      <c r="D51" s="48"/>
      <c r="E51" s="48"/>
      <c r="F51" s="48"/>
      <c r="G51" s="48"/>
      <c r="H51" s="48"/>
      <c r="I51" s="48"/>
      <c r="J51" s="48"/>
      <c r="K51" s="88"/>
      <c r="L51" s="88"/>
      <c r="M51" s="88">
        <v>0.4</v>
      </c>
      <c r="N51" s="88">
        <v>1.1000000000000001</v>
      </c>
      <c r="O51" s="88">
        <v>1.6</v>
      </c>
      <c r="P51" s="88"/>
      <c r="Q51" s="88"/>
      <c r="R51" s="88">
        <v>1.9799999999999993</v>
      </c>
      <c r="S51" s="48"/>
      <c r="T51" s="48"/>
      <c r="U51" s="48"/>
      <c r="V51" s="48"/>
      <c r="W51" s="48"/>
      <c r="X51" s="49"/>
      <c r="Y51" s="48"/>
      <c r="Z51" s="20">
        <f t="shared" si="2"/>
        <v>2009</v>
      </c>
      <c r="AA51" s="106">
        <v>39995</v>
      </c>
      <c r="AB51" s="47">
        <f t="shared" si="6"/>
        <v>0.4</v>
      </c>
      <c r="AC51" s="48">
        <f t="shared" si="6"/>
        <v>1.1000000000000001</v>
      </c>
      <c r="AD51" s="48">
        <f t="shared" si="6"/>
        <v>1.6</v>
      </c>
      <c r="AE51" s="48">
        <f t="shared" si="6"/>
        <v>0</v>
      </c>
      <c r="AF51" s="48">
        <f t="shared" si="6"/>
        <v>0</v>
      </c>
      <c r="AG51" s="49">
        <f t="shared" si="6"/>
        <v>1.9799999999999993</v>
      </c>
      <c r="AI51" s="20">
        <f t="shared" si="4"/>
        <v>2009</v>
      </c>
      <c r="AJ51" s="107">
        <v>39995</v>
      </c>
      <c r="AK51" s="47">
        <f t="shared" si="5"/>
        <v>0.4</v>
      </c>
      <c r="AL51" s="48">
        <f t="shared" si="5"/>
        <v>1.1000000000000001</v>
      </c>
      <c r="AM51" s="48">
        <f t="shared" si="5"/>
        <v>1.6</v>
      </c>
      <c r="AN51" s="48" t="str">
        <f t="shared" si="5"/>
        <v/>
      </c>
      <c r="AO51" s="48" t="str">
        <f t="shared" si="5"/>
        <v/>
      </c>
      <c r="AP51" s="49">
        <f t="shared" si="5"/>
        <v>1.9799999999999993</v>
      </c>
    </row>
    <row r="52" spans="1:42" x14ac:dyDescent="0.25">
      <c r="A52" s="14"/>
      <c r="B52" s="106">
        <v>40087</v>
      </c>
      <c r="C52" s="48"/>
      <c r="D52" s="48"/>
      <c r="E52" s="48"/>
      <c r="F52" s="48"/>
      <c r="G52" s="48"/>
      <c r="H52" s="48"/>
      <c r="I52" s="48"/>
      <c r="J52" s="48"/>
      <c r="K52" s="88"/>
      <c r="L52" s="88"/>
      <c r="M52" s="88">
        <v>0.3</v>
      </c>
      <c r="N52" s="88">
        <v>1.2</v>
      </c>
      <c r="O52" s="88">
        <v>1.6</v>
      </c>
      <c r="P52" s="88"/>
      <c r="Q52" s="88"/>
      <c r="R52" s="88">
        <v>1.9187959183673466</v>
      </c>
      <c r="S52" s="48"/>
      <c r="T52" s="48"/>
      <c r="U52" s="48"/>
      <c r="V52" s="48"/>
      <c r="W52" s="48"/>
      <c r="X52" s="49"/>
      <c r="Y52" s="48"/>
      <c r="Z52" s="20">
        <f t="shared" si="2"/>
        <v>2009</v>
      </c>
      <c r="AA52" s="106">
        <v>40087</v>
      </c>
      <c r="AB52" s="47">
        <f t="shared" si="6"/>
        <v>0.3</v>
      </c>
      <c r="AC52" s="48">
        <f t="shared" si="6"/>
        <v>1.2</v>
      </c>
      <c r="AD52" s="48">
        <f t="shared" si="6"/>
        <v>1.6</v>
      </c>
      <c r="AE52" s="48">
        <f t="shared" si="6"/>
        <v>0</v>
      </c>
      <c r="AF52" s="48">
        <f t="shared" si="6"/>
        <v>0</v>
      </c>
      <c r="AG52" s="49">
        <f t="shared" si="6"/>
        <v>1.9187959183673466</v>
      </c>
      <c r="AI52" s="20">
        <f t="shared" si="4"/>
        <v>2009</v>
      </c>
      <c r="AJ52" s="107">
        <v>40087</v>
      </c>
      <c r="AK52" s="47">
        <f t="shared" si="5"/>
        <v>0.3</v>
      </c>
      <c r="AL52" s="48">
        <f t="shared" si="5"/>
        <v>1.2</v>
      </c>
      <c r="AM52" s="48">
        <f t="shared" si="5"/>
        <v>1.6</v>
      </c>
      <c r="AN52" s="48" t="str">
        <f t="shared" si="5"/>
        <v/>
      </c>
      <c r="AO52" s="48" t="str">
        <f t="shared" si="5"/>
        <v/>
      </c>
      <c r="AP52" s="49">
        <f t="shared" si="5"/>
        <v>1.9187959183673466</v>
      </c>
    </row>
    <row r="53" spans="1:42" x14ac:dyDescent="0.25">
      <c r="A53" s="14"/>
      <c r="B53" s="106">
        <v>40179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>
        <v>1.3</v>
      </c>
      <c r="O53" s="48">
        <v>1.5</v>
      </c>
      <c r="P53" s="48"/>
      <c r="Q53" s="48"/>
      <c r="R53" s="48">
        <v>1.9078313725490197</v>
      </c>
      <c r="S53" s="48"/>
      <c r="T53" s="48"/>
      <c r="U53" s="48"/>
      <c r="V53" s="48"/>
      <c r="W53" s="48"/>
      <c r="X53" s="49"/>
      <c r="Y53" s="48"/>
      <c r="Z53" s="20">
        <f t="shared" si="2"/>
        <v>2010</v>
      </c>
      <c r="AA53" s="106">
        <v>40179</v>
      </c>
      <c r="AB53" s="47">
        <f t="shared" si="6"/>
        <v>1.3</v>
      </c>
      <c r="AC53" s="48">
        <f t="shared" si="6"/>
        <v>1.5</v>
      </c>
      <c r="AD53" s="48">
        <f t="shared" si="6"/>
        <v>0</v>
      </c>
      <c r="AE53" s="48">
        <f t="shared" si="6"/>
        <v>0</v>
      </c>
      <c r="AF53" s="48">
        <f t="shared" si="6"/>
        <v>1.9078313725490197</v>
      </c>
      <c r="AG53" s="49">
        <f t="shared" si="6"/>
        <v>0</v>
      </c>
      <c r="AI53" s="20">
        <f t="shared" si="4"/>
        <v>2010</v>
      </c>
      <c r="AJ53" s="107">
        <v>40179</v>
      </c>
      <c r="AK53" s="47">
        <f t="shared" si="5"/>
        <v>1.3</v>
      </c>
      <c r="AL53" s="48">
        <f t="shared" si="5"/>
        <v>1.5</v>
      </c>
      <c r="AM53" s="48" t="str">
        <f t="shared" si="5"/>
        <v/>
      </c>
      <c r="AN53" s="48" t="str">
        <f t="shared" si="5"/>
        <v/>
      </c>
      <c r="AO53" s="48">
        <f t="shared" si="5"/>
        <v>1.9078313725490197</v>
      </c>
      <c r="AP53" s="49" t="str">
        <f t="shared" si="5"/>
        <v/>
      </c>
    </row>
    <row r="54" spans="1:42" x14ac:dyDescent="0.25">
      <c r="A54" s="14"/>
      <c r="B54" s="106">
        <v>40269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>
        <v>1.4</v>
      </c>
      <c r="O54" s="48">
        <v>1.5</v>
      </c>
      <c r="P54" s="48">
        <v>1.7</v>
      </c>
      <c r="Q54" s="48"/>
      <c r="R54" s="48">
        <v>1.9071056368888886</v>
      </c>
      <c r="S54" s="48"/>
      <c r="T54" s="48"/>
      <c r="U54" s="48"/>
      <c r="V54" s="48"/>
      <c r="W54" s="48"/>
      <c r="X54" s="49"/>
      <c r="Y54" s="48"/>
      <c r="Z54" s="20">
        <f t="shared" si="2"/>
        <v>2010</v>
      </c>
      <c r="AA54" s="106">
        <v>40269</v>
      </c>
      <c r="AB54" s="47">
        <f t="shared" si="6"/>
        <v>1.4</v>
      </c>
      <c r="AC54" s="48">
        <f t="shared" si="6"/>
        <v>1.5</v>
      </c>
      <c r="AD54" s="48">
        <f t="shared" si="6"/>
        <v>1.7</v>
      </c>
      <c r="AE54" s="48">
        <f t="shared" si="6"/>
        <v>0</v>
      </c>
      <c r="AF54" s="48">
        <f t="shared" si="6"/>
        <v>1.9071056368888886</v>
      </c>
      <c r="AG54" s="49">
        <f t="shared" si="6"/>
        <v>0</v>
      </c>
      <c r="AI54" s="20">
        <f t="shared" si="4"/>
        <v>2010</v>
      </c>
      <c r="AJ54" s="107">
        <v>40269</v>
      </c>
      <c r="AK54" s="47">
        <f t="shared" si="5"/>
        <v>1.4</v>
      </c>
      <c r="AL54" s="48">
        <f t="shared" si="5"/>
        <v>1.5</v>
      </c>
      <c r="AM54" s="48">
        <f t="shared" si="5"/>
        <v>1.7</v>
      </c>
      <c r="AN54" s="48" t="str">
        <f t="shared" si="5"/>
        <v/>
      </c>
      <c r="AO54" s="48">
        <f t="shared" si="5"/>
        <v>1.9071056368888886</v>
      </c>
      <c r="AP54" s="49" t="str">
        <f t="shared" si="5"/>
        <v/>
      </c>
    </row>
    <row r="55" spans="1:42" x14ac:dyDescent="0.25">
      <c r="A55" s="14"/>
      <c r="B55" s="106">
        <v>40360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>
        <v>1.4</v>
      </c>
      <c r="O55" s="48">
        <v>1.5</v>
      </c>
      <c r="P55" s="48">
        <v>1.7</v>
      </c>
      <c r="Q55" s="48"/>
      <c r="R55" s="48"/>
      <c r="S55" s="48">
        <v>1.9538151162790691</v>
      </c>
      <c r="T55" s="48"/>
      <c r="U55" s="48"/>
      <c r="V55" s="48"/>
      <c r="W55" s="48"/>
      <c r="X55" s="49"/>
      <c r="Y55" s="48"/>
      <c r="Z55" s="20">
        <f t="shared" si="2"/>
        <v>2010</v>
      </c>
      <c r="AA55" s="106">
        <v>40360</v>
      </c>
      <c r="AB55" s="47">
        <f t="shared" si="6"/>
        <v>1.4</v>
      </c>
      <c r="AC55" s="48">
        <f t="shared" si="6"/>
        <v>1.5</v>
      </c>
      <c r="AD55" s="48">
        <f t="shared" si="6"/>
        <v>1.7</v>
      </c>
      <c r="AE55" s="48">
        <f t="shared" si="6"/>
        <v>0</v>
      </c>
      <c r="AF55" s="48">
        <f t="shared" si="6"/>
        <v>0</v>
      </c>
      <c r="AG55" s="49">
        <f t="shared" si="6"/>
        <v>1.9538151162790691</v>
      </c>
      <c r="AI55" s="20">
        <f t="shared" si="4"/>
        <v>2010</v>
      </c>
      <c r="AJ55" s="107">
        <v>40360</v>
      </c>
      <c r="AK55" s="47">
        <f t="shared" si="5"/>
        <v>1.4</v>
      </c>
      <c r="AL55" s="48">
        <f t="shared" si="5"/>
        <v>1.5</v>
      </c>
      <c r="AM55" s="48">
        <f t="shared" si="5"/>
        <v>1.7</v>
      </c>
      <c r="AN55" s="48" t="str">
        <f t="shared" si="5"/>
        <v/>
      </c>
      <c r="AO55" s="48" t="str">
        <f t="shared" si="5"/>
        <v/>
      </c>
      <c r="AP55" s="49">
        <f t="shared" si="5"/>
        <v>1.9538151162790691</v>
      </c>
    </row>
    <row r="56" spans="1:42" x14ac:dyDescent="0.25">
      <c r="A56" s="14"/>
      <c r="B56" s="106">
        <v>40452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>
        <v>1.5</v>
      </c>
      <c r="O56" s="48">
        <v>1.5</v>
      </c>
      <c r="P56" s="48">
        <v>1.6</v>
      </c>
      <c r="Q56" s="48"/>
      <c r="R56" s="48"/>
      <c r="S56" s="48">
        <v>1.8976349479166659</v>
      </c>
      <c r="T56" s="48"/>
      <c r="U56" s="48"/>
      <c r="V56" s="48"/>
      <c r="W56" s="48"/>
      <c r="X56" s="49"/>
      <c r="Y56" s="48"/>
      <c r="Z56" s="20">
        <f t="shared" si="2"/>
        <v>2010</v>
      </c>
      <c r="AA56" s="106">
        <v>40452</v>
      </c>
      <c r="AB56" s="47">
        <f t="shared" si="6"/>
        <v>1.5</v>
      </c>
      <c r="AC56" s="48">
        <f t="shared" si="6"/>
        <v>1.5</v>
      </c>
      <c r="AD56" s="48">
        <f t="shared" si="6"/>
        <v>1.6</v>
      </c>
      <c r="AE56" s="48">
        <f t="shared" si="6"/>
        <v>0</v>
      </c>
      <c r="AF56" s="48">
        <f t="shared" si="6"/>
        <v>0</v>
      </c>
      <c r="AG56" s="49">
        <f t="shared" si="6"/>
        <v>1.8976349479166659</v>
      </c>
      <c r="AI56" s="20">
        <f t="shared" si="4"/>
        <v>2010</v>
      </c>
      <c r="AJ56" s="107">
        <v>40452</v>
      </c>
      <c r="AK56" s="47">
        <f t="shared" si="5"/>
        <v>1.5</v>
      </c>
      <c r="AL56" s="48">
        <f t="shared" si="5"/>
        <v>1.5</v>
      </c>
      <c r="AM56" s="48">
        <f t="shared" si="5"/>
        <v>1.6</v>
      </c>
      <c r="AN56" s="48" t="str">
        <f t="shared" si="5"/>
        <v/>
      </c>
      <c r="AO56" s="48" t="str">
        <f t="shared" si="5"/>
        <v/>
      </c>
      <c r="AP56" s="49">
        <f t="shared" si="5"/>
        <v>1.8976349479166659</v>
      </c>
    </row>
    <row r="57" spans="1:42" x14ac:dyDescent="0.25">
      <c r="A57" s="14"/>
      <c r="B57" s="106">
        <v>40544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>
        <v>1.9</v>
      </c>
      <c r="P57" s="48">
        <v>1.8</v>
      </c>
      <c r="Q57" s="48"/>
      <c r="R57" s="48"/>
      <c r="S57" s="48">
        <v>1.9499999999999997</v>
      </c>
      <c r="T57" s="48"/>
      <c r="U57" s="48"/>
      <c r="V57" s="48"/>
      <c r="W57" s="48"/>
      <c r="X57" s="49"/>
      <c r="Y57" s="48"/>
      <c r="Z57" s="20">
        <f t="shared" si="2"/>
        <v>2011</v>
      </c>
      <c r="AA57" s="106">
        <v>40544</v>
      </c>
      <c r="AB57" s="47">
        <f t="shared" si="6"/>
        <v>1.9</v>
      </c>
      <c r="AC57" s="48">
        <f t="shared" si="6"/>
        <v>1.8</v>
      </c>
      <c r="AD57" s="48">
        <f t="shared" si="6"/>
        <v>0</v>
      </c>
      <c r="AE57" s="48">
        <f t="shared" si="6"/>
        <v>0</v>
      </c>
      <c r="AF57" s="48">
        <f t="shared" si="6"/>
        <v>1.9499999999999997</v>
      </c>
      <c r="AG57" s="49">
        <f t="shared" si="6"/>
        <v>0</v>
      </c>
      <c r="AI57" s="20">
        <f t="shared" si="4"/>
        <v>2011</v>
      </c>
      <c r="AJ57" s="107">
        <v>40544</v>
      </c>
      <c r="AK57" s="47">
        <f t="shared" si="5"/>
        <v>1.9</v>
      </c>
      <c r="AL57" s="48">
        <f t="shared" si="5"/>
        <v>1.8</v>
      </c>
      <c r="AM57" s="48" t="str">
        <f t="shared" si="5"/>
        <v/>
      </c>
      <c r="AN57" s="48" t="str">
        <f t="shared" si="5"/>
        <v/>
      </c>
      <c r="AO57" s="48">
        <f t="shared" si="5"/>
        <v>1.9499999999999997</v>
      </c>
      <c r="AP57" s="49" t="str">
        <f t="shared" si="5"/>
        <v/>
      </c>
    </row>
    <row r="58" spans="1:42" x14ac:dyDescent="0.25">
      <c r="A58" s="14"/>
      <c r="B58" s="106">
        <v>40634</v>
      </c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>
        <v>2.5</v>
      </c>
      <c r="P58" s="48">
        <v>1.9</v>
      </c>
      <c r="Q58" s="48"/>
      <c r="R58" s="48"/>
      <c r="S58" s="48">
        <v>1.9632892623270832</v>
      </c>
      <c r="T58" s="48"/>
      <c r="U58" s="48"/>
      <c r="V58" s="48"/>
      <c r="W58" s="48"/>
      <c r="X58" s="49"/>
      <c r="Y58" s="48"/>
      <c r="Z58" s="20">
        <f t="shared" si="2"/>
        <v>2011</v>
      </c>
      <c r="AA58" s="106">
        <v>40634</v>
      </c>
      <c r="AB58" s="47">
        <f t="shared" si="6"/>
        <v>2.5</v>
      </c>
      <c r="AC58" s="48">
        <f t="shared" si="6"/>
        <v>1.9</v>
      </c>
      <c r="AD58" s="48">
        <f t="shared" si="6"/>
        <v>0</v>
      </c>
      <c r="AE58" s="48">
        <f t="shared" si="6"/>
        <v>0</v>
      </c>
      <c r="AF58" s="48">
        <f t="shared" si="6"/>
        <v>1.9632892623270832</v>
      </c>
      <c r="AG58" s="49">
        <f t="shared" si="6"/>
        <v>0</v>
      </c>
      <c r="AI58" s="20">
        <f t="shared" si="4"/>
        <v>2011</v>
      </c>
      <c r="AJ58" s="107">
        <v>40634</v>
      </c>
      <c r="AK58" s="47">
        <f t="shared" si="5"/>
        <v>2.5</v>
      </c>
      <c r="AL58" s="48">
        <f t="shared" si="5"/>
        <v>1.9</v>
      </c>
      <c r="AM58" s="48" t="str">
        <f t="shared" si="5"/>
        <v/>
      </c>
      <c r="AN58" s="48" t="str">
        <f t="shared" si="5"/>
        <v/>
      </c>
      <c r="AO58" s="48">
        <f t="shared" si="5"/>
        <v>1.9632892623270832</v>
      </c>
      <c r="AP58" s="49" t="str">
        <f t="shared" si="5"/>
        <v/>
      </c>
    </row>
    <row r="59" spans="1:42" x14ac:dyDescent="0.25">
      <c r="A59" s="14"/>
      <c r="B59" s="106">
        <v>40725</v>
      </c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>
        <v>2.6</v>
      </c>
      <c r="P59" s="48">
        <v>2</v>
      </c>
      <c r="Q59" s="48">
        <v>1.9</v>
      </c>
      <c r="R59" s="48"/>
      <c r="S59" s="48"/>
      <c r="T59" s="48">
        <v>2.0067458164538463</v>
      </c>
      <c r="U59" s="48"/>
      <c r="V59" s="48"/>
      <c r="W59" s="48"/>
      <c r="X59" s="49"/>
      <c r="Y59" s="48"/>
      <c r="Z59" s="20">
        <f t="shared" si="2"/>
        <v>2011</v>
      </c>
      <c r="AA59" s="106">
        <v>40725</v>
      </c>
      <c r="AB59" s="47">
        <f t="shared" si="6"/>
        <v>2.6</v>
      </c>
      <c r="AC59" s="48">
        <f t="shared" si="6"/>
        <v>2</v>
      </c>
      <c r="AD59" s="48">
        <f t="shared" si="6"/>
        <v>1.9</v>
      </c>
      <c r="AE59" s="48">
        <f t="shared" si="6"/>
        <v>0</v>
      </c>
      <c r="AF59" s="48">
        <f t="shared" si="6"/>
        <v>0</v>
      </c>
      <c r="AG59" s="49">
        <f t="shared" si="6"/>
        <v>2.0067458164538463</v>
      </c>
      <c r="AI59" s="20">
        <f t="shared" si="4"/>
        <v>2011</v>
      </c>
      <c r="AJ59" s="107">
        <v>40725</v>
      </c>
      <c r="AK59" s="47">
        <f t="shared" si="5"/>
        <v>2.6</v>
      </c>
      <c r="AL59" s="48">
        <f t="shared" si="5"/>
        <v>2</v>
      </c>
      <c r="AM59" s="48">
        <f t="shared" si="5"/>
        <v>1.9</v>
      </c>
      <c r="AN59" s="48" t="str">
        <f t="shared" si="5"/>
        <v/>
      </c>
      <c r="AO59" s="48" t="str">
        <f t="shared" si="5"/>
        <v/>
      </c>
      <c r="AP59" s="49">
        <f t="shared" si="5"/>
        <v>2.0067458164538463</v>
      </c>
    </row>
    <row r="60" spans="1:42" x14ac:dyDescent="0.25">
      <c r="A60" s="14"/>
      <c r="B60" s="68">
        <v>40817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>
        <v>2.6</v>
      </c>
      <c r="P60" s="18">
        <v>1.8</v>
      </c>
      <c r="Q60" s="18">
        <v>1.8</v>
      </c>
      <c r="R60" s="18"/>
      <c r="S60" s="18"/>
      <c r="T60" s="18">
        <v>2.0086294444450981</v>
      </c>
      <c r="U60" s="90"/>
      <c r="V60" s="90"/>
      <c r="W60" s="90"/>
      <c r="X60" s="59"/>
      <c r="Y60" s="58"/>
      <c r="Z60" s="20">
        <f t="shared" si="2"/>
        <v>2011</v>
      </c>
      <c r="AA60" s="68">
        <v>40817</v>
      </c>
      <c r="AB60" s="47">
        <f t="shared" si="6"/>
        <v>2.6</v>
      </c>
      <c r="AC60" s="48">
        <f t="shared" si="6"/>
        <v>1.8</v>
      </c>
      <c r="AD60" s="48">
        <f t="shared" si="6"/>
        <v>1.8</v>
      </c>
      <c r="AE60" s="48">
        <f t="shared" si="6"/>
        <v>0</v>
      </c>
      <c r="AF60" s="48">
        <f t="shared" si="6"/>
        <v>0</v>
      </c>
      <c r="AG60" s="49">
        <f t="shared" si="6"/>
        <v>2.0086294444450981</v>
      </c>
      <c r="AI60" s="20">
        <f t="shared" si="4"/>
        <v>2011</v>
      </c>
      <c r="AJ60" s="109">
        <v>40817</v>
      </c>
      <c r="AK60" s="47">
        <f t="shared" si="5"/>
        <v>2.6</v>
      </c>
      <c r="AL60" s="48">
        <f t="shared" si="5"/>
        <v>1.8</v>
      </c>
      <c r="AM60" s="48">
        <f t="shared" si="5"/>
        <v>1.8</v>
      </c>
      <c r="AN60" s="48" t="str">
        <f t="shared" si="5"/>
        <v/>
      </c>
      <c r="AO60" s="48" t="str">
        <f t="shared" si="5"/>
        <v/>
      </c>
      <c r="AP60" s="49">
        <f t="shared" si="5"/>
        <v>2.0086294444450981</v>
      </c>
    </row>
    <row r="61" spans="1:42" x14ac:dyDescent="0.25">
      <c r="A61" s="14"/>
      <c r="B61" s="106">
        <v>40909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>
        <v>1.9</v>
      </c>
      <c r="Q61" s="48">
        <v>1.7</v>
      </c>
      <c r="R61" s="48"/>
      <c r="S61" s="48"/>
      <c r="T61" s="48">
        <v>1.9793593976456521</v>
      </c>
      <c r="U61" s="48"/>
      <c r="V61" s="48"/>
      <c r="W61" s="48"/>
      <c r="X61" s="49"/>
      <c r="Y61" s="48"/>
      <c r="Z61" s="20">
        <f t="shared" si="2"/>
        <v>2012</v>
      </c>
      <c r="AA61" s="106">
        <v>40909</v>
      </c>
      <c r="AB61" s="47">
        <f t="shared" si="6"/>
        <v>1.9</v>
      </c>
      <c r="AC61" s="48">
        <f t="shared" si="6"/>
        <v>1.7</v>
      </c>
      <c r="AD61" s="48">
        <f t="shared" si="6"/>
        <v>0</v>
      </c>
      <c r="AE61" s="48">
        <f t="shared" si="6"/>
        <v>0</v>
      </c>
      <c r="AF61" s="48">
        <f t="shared" si="6"/>
        <v>1.9793593976456521</v>
      </c>
      <c r="AG61" s="49">
        <f t="shared" si="6"/>
        <v>0</v>
      </c>
      <c r="AI61" s="20">
        <f t="shared" si="4"/>
        <v>2012</v>
      </c>
      <c r="AJ61" s="107">
        <v>40909</v>
      </c>
      <c r="AK61" s="47">
        <f t="shared" si="5"/>
        <v>1.9</v>
      </c>
      <c r="AL61" s="48">
        <f t="shared" si="5"/>
        <v>1.7</v>
      </c>
      <c r="AM61" s="48" t="str">
        <f t="shared" si="5"/>
        <v/>
      </c>
      <c r="AN61" s="48" t="str">
        <f t="shared" si="5"/>
        <v/>
      </c>
      <c r="AO61" s="48">
        <f t="shared" si="5"/>
        <v>1.9793593976456521</v>
      </c>
      <c r="AP61" s="49" t="str">
        <f t="shared" si="5"/>
        <v/>
      </c>
    </row>
    <row r="62" spans="1:42" x14ac:dyDescent="0.25">
      <c r="A62" s="14"/>
      <c r="B62" s="106">
        <v>41000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>
        <v>2.2999999999999998</v>
      </c>
      <c r="Q62" s="48">
        <v>1.8</v>
      </c>
      <c r="R62" s="48"/>
      <c r="S62" s="48"/>
      <c r="T62" s="48">
        <v>1.987282420443478</v>
      </c>
      <c r="U62" s="48"/>
      <c r="V62" s="48"/>
      <c r="W62" s="48"/>
      <c r="X62" s="69"/>
      <c r="Y62" s="70"/>
      <c r="Z62" s="20">
        <f t="shared" si="2"/>
        <v>2012</v>
      </c>
      <c r="AA62" s="106">
        <v>41000</v>
      </c>
      <c r="AB62" s="47">
        <f t="shared" si="6"/>
        <v>2.2999999999999998</v>
      </c>
      <c r="AC62" s="48">
        <f t="shared" si="6"/>
        <v>1.8</v>
      </c>
      <c r="AD62" s="48">
        <f t="shared" si="6"/>
        <v>0</v>
      </c>
      <c r="AE62" s="48">
        <f t="shared" si="6"/>
        <v>0</v>
      </c>
      <c r="AF62" s="48">
        <f t="shared" si="6"/>
        <v>1.987282420443478</v>
      </c>
      <c r="AG62" s="49">
        <f t="shared" si="6"/>
        <v>0</v>
      </c>
      <c r="AI62" s="20">
        <f t="shared" si="4"/>
        <v>2012</v>
      </c>
      <c r="AJ62" s="107">
        <v>41000</v>
      </c>
      <c r="AK62" s="47">
        <f t="shared" si="5"/>
        <v>2.2999999999999998</v>
      </c>
      <c r="AL62" s="48">
        <f t="shared" si="5"/>
        <v>1.8</v>
      </c>
      <c r="AM62" s="48" t="str">
        <f t="shared" si="5"/>
        <v/>
      </c>
      <c r="AN62" s="48" t="str">
        <f t="shared" si="5"/>
        <v/>
      </c>
      <c r="AO62" s="48">
        <f t="shared" si="5"/>
        <v>1.987282420443478</v>
      </c>
      <c r="AP62" s="49" t="str">
        <f t="shared" si="5"/>
        <v/>
      </c>
    </row>
    <row r="63" spans="1:42" x14ac:dyDescent="0.25">
      <c r="A63" s="14"/>
      <c r="B63" s="106">
        <v>41091</v>
      </c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>
        <v>2.2999999999999998</v>
      </c>
      <c r="Q63" s="48">
        <v>1.7</v>
      </c>
      <c r="R63" s="48">
        <v>1.9</v>
      </c>
      <c r="S63" s="48"/>
      <c r="T63" s="48"/>
      <c r="U63" s="48">
        <v>2.022608267544737</v>
      </c>
      <c r="V63" s="48"/>
      <c r="W63" s="48"/>
      <c r="X63" s="49"/>
      <c r="Y63" s="48"/>
      <c r="Z63" s="20">
        <f t="shared" si="2"/>
        <v>2012</v>
      </c>
      <c r="AA63" s="106">
        <v>41091</v>
      </c>
      <c r="AB63" s="47">
        <f t="shared" si="6"/>
        <v>2.2999999999999998</v>
      </c>
      <c r="AC63" s="48">
        <f t="shared" si="6"/>
        <v>1.7</v>
      </c>
      <c r="AD63" s="48">
        <f t="shared" si="6"/>
        <v>1.9</v>
      </c>
      <c r="AE63" s="48">
        <f t="shared" si="6"/>
        <v>0</v>
      </c>
      <c r="AF63" s="48">
        <f t="shared" si="6"/>
        <v>0</v>
      </c>
      <c r="AG63" s="49">
        <f t="shared" si="6"/>
        <v>2.022608267544737</v>
      </c>
      <c r="AI63" s="20">
        <f t="shared" si="4"/>
        <v>2012</v>
      </c>
      <c r="AJ63" s="107">
        <v>41091</v>
      </c>
      <c r="AK63" s="47">
        <f t="shared" si="5"/>
        <v>2.2999999999999998</v>
      </c>
      <c r="AL63" s="48">
        <f t="shared" si="5"/>
        <v>1.7</v>
      </c>
      <c r="AM63" s="48">
        <f t="shared" si="5"/>
        <v>1.9</v>
      </c>
      <c r="AN63" s="48" t="str">
        <f t="shared" si="5"/>
        <v/>
      </c>
      <c r="AO63" s="48" t="str">
        <f t="shared" si="5"/>
        <v/>
      </c>
      <c r="AP63" s="49">
        <f t="shared" si="5"/>
        <v>2.022608267544737</v>
      </c>
    </row>
    <row r="64" spans="1:42" x14ac:dyDescent="0.25">
      <c r="A64" s="14"/>
      <c r="B64" s="106">
        <v>41183</v>
      </c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>
        <v>2.5</v>
      </c>
      <c r="Q64" s="48">
        <v>1.9</v>
      </c>
      <c r="R64" s="48">
        <v>1.9</v>
      </c>
      <c r="S64" s="48"/>
      <c r="T64" s="48"/>
      <c r="U64" s="48">
        <v>1.9782662847229169</v>
      </c>
      <c r="V64" s="48"/>
      <c r="W64" s="48"/>
      <c r="X64" s="49"/>
      <c r="Y64" s="48"/>
      <c r="Z64" s="20">
        <f t="shared" si="2"/>
        <v>2012</v>
      </c>
      <c r="AA64" s="106">
        <v>41183</v>
      </c>
      <c r="AB64" s="47">
        <f t="shared" si="6"/>
        <v>2.5</v>
      </c>
      <c r="AC64" s="48">
        <f t="shared" si="6"/>
        <v>1.9</v>
      </c>
      <c r="AD64" s="48">
        <f t="shared" si="6"/>
        <v>1.9</v>
      </c>
      <c r="AE64" s="48">
        <f t="shared" si="6"/>
        <v>0</v>
      </c>
      <c r="AF64" s="48">
        <f t="shared" si="6"/>
        <v>0</v>
      </c>
      <c r="AG64" s="49">
        <f t="shared" si="6"/>
        <v>1.9782662847229169</v>
      </c>
      <c r="AI64" s="20">
        <f t="shared" si="4"/>
        <v>2012</v>
      </c>
      <c r="AJ64" s="107">
        <v>41183</v>
      </c>
      <c r="AK64" s="47">
        <f t="shared" si="5"/>
        <v>2.5</v>
      </c>
      <c r="AL64" s="48">
        <f t="shared" si="5"/>
        <v>1.9</v>
      </c>
      <c r="AM64" s="48">
        <f t="shared" si="5"/>
        <v>1.9</v>
      </c>
      <c r="AN64" s="48" t="str">
        <f t="shared" si="5"/>
        <v/>
      </c>
      <c r="AO64" s="48" t="str">
        <f t="shared" si="5"/>
        <v/>
      </c>
      <c r="AP64" s="49">
        <f t="shared" si="5"/>
        <v>1.9782662847229169</v>
      </c>
    </row>
    <row r="65" spans="1:42" x14ac:dyDescent="0.25">
      <c r="A65" s="14"/>
      <c r="B65" s="106">
        <v>41275</v>
      </c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>
        <v>1.8</v>
      </c>
      <c r="R65" s="48">
        <v>1.8</v>
      </c>
      <c r="S65" s="48">
        <v>1.9</v>
      </c>
      <c r="T65" s="48"/>
      <c r="U65" s="48">
        <v>1.9846943617021271</v>
      </c>
      <c r="V65" s="48"/>
      <c r="W65" s="48"/>
      <c r="X65" s="49"/>
      <c r="Y65" s="48"/>
      <c r="Z65" s="20">
        <f t="shared" si="2"/>
        <v>2013</v>
      </c>
      <c r="AA65" s="106">
        <v>41275</v>
      </c>
      <c r="AB65" s="47">
        <f t="shared" si="6"/>
        <v>1.8</v>
      </c>
      <c r="AC65" s="48">
        <f t="shared" si="6"/>
        <v>1.8</v>
      </c>
      <c r="AD65" s="48">
        <f t="shared" si="6"/>
        <v>1.9</v>
      </c>
      <c r="AE65" s="48">
        <f t="shared" si="6"/>
        <v>0</v>
      </c>
      <c r="AF65" s="48">
        <f t="shared" si="6"/>
        <v>1.9846943617021271</v>
      </c>
      <c r="AG65" s="49">
        <f t="shared" si="6"/>
        <v>0</v>
      </c>
      <c r="AI65" s="20">
        <f t="shared" si="4"/>
        <v>2013</v>
      </c>
      <c r="AJ65" s="107">
        <v>41275</v>
      </c>
      <c r="AK65" s="47">
        <f t="shared" si="5"/>
        <v>1.8</v>
      </c>
      <c r="AL65" s="48">
        <f t="shared" si="5"/>
        <v>1.8</v>
      </c>
      <c r="AM65" s="48">
        <f t="shared" si="5"/>
        <v>1.9</v>
      </c>
      <c r="AN65" s="48" t="str">
        <f t="shared" si="5"/>
        <v/>
      </c>
      <c r="AO65" s="48">
        <f t="shared" si="5"/>
        <v>1.9846943617021271</v>
      </c>
      <c r="AP65" s="49" t="str">
        <f t="shared" si="5"/>
        <v/>
      </c>
    </row>
    <row r="66" spans="1:42" x14ac:dyDescent="0.25">
      <c r="A66" s="14"/>
      <c r="B66" s="106">
        <v>41365</v>
      </c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>
        <v>1.7</v>
      </c>
      <c r="R66" s="48">
        <v>1.6</v>
      </c>
      <c r="S66" s="48">
        <v>1.8</v>
      </c>
      <c r="T66" s="48"/>
      <c r="U66" s="48">
        <v>1.9704720539795453</v>
      </c>
      <c r="V66" s="48"/>
      <c r="W66" s="48"/>
      <c r="X66" s="49"/>
      <c r="Y66" s="48"/>
      <c r="Z66" s="20">
        <f t="shared" si="2"/>
        <v>2013</v>
      </c>
      <c r="AA66" s="106">
        <v>41365</v>
      </c>
      <c r="AB66" s="47">
        <f t="shared" si="6"/>
        <v>1.7</v>
      </c>
      <c r="AC66" s="48">
        <f t="shared" si="6"/>
        <v>1.6</v>
      </c>
      <c r="AD66" s="48">
        <f t="shared" si="6"/>
        <v>1.8</v>
      </c>
      <c r="AE66" s="48">
        <f t="shared" si="6"/>
        <v>0</v>
      </c>
      <c r="AF66" s="48">
        <f t="shared" si="6"/>
        <v>1.9704720539795453</v>
      </c>
      <c r="AG66" s="49">
        <f t="shared" si="6"/>
        <v>0</v>
      </c>
      <c r="AI66" s="20">
        <f t="shared" si="4"/>
        <v>2013</v>
      </c>
      <c r="AJ66" s="107">
        <v>41365</v>
      </c>
      <c r="AK66" s="47">
        <f t="shared" si="5"/>
        <v>1.7</v>
      </c>
      <c r="AL66" s="48">
        <f t="shared" si="5"/>
        <v>1.6</v>
      </c>
      <c r="AM66" s="48">
        <f t="shared" si="5"/>
        <v>1.8</v>
      </c>
      <c r="AN66" s="48" t="str">
        <f t="shared" si="5"/>
        <v/>
      </c>
      <c r="AO66" s="48">
        <f t="shared" si="5"/>
        <v>1.9704720539795453</v>
      </c>
      <c r="AP66" s="49" t="str">
        <f t="shared" si="5"/>
        <v/>
      </c>
    </row>
    <row r="67" spans="1:42" x14ac:dyDescent="0.25">
      <c r="A67" s="14"/>
      <c r="B67" s="106">
        <v>41456</v>
      </c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>
        <v>1.5</v>
      </c>
      <c r="R67" s="48">
        <v>1.5</v>
      </c>
      <c r="S67" s="48">
        <v>1.8</v>
      </c>
      <c r="T67" s="48"/>
      <c r="U67" s="48"/>
      <c r="V67" s="48">
        <v>1.9515178749999997</v>
      </c>
      <c r="W67" s="48"/>
      <c r="X67" s="49"/>
      <c r="Y67" s="48"/>
      <c r="Z67" s="20">
        <f t="shared" si="2"/>
        <v>2013</v>
      </c>
      <c r="AA67" s="106">
        <v>41456</v>
      </c>
      <c r="AB67" s="47">
        <f t="shared" si="6"/>
        <v>1.5</v>
      </c>
      <c r="AC67" s="48">
        <f t="shared" si="6"/>
        <v>1.5</v>
      </c>
      <c r="AD67" s="48">
        <f t="shared" si="6"/>
        <v>1.8</v>
      </c>
      <c r="AE67" s="48">
        <f t="shared" si="6"/>
        <v>0</v>
      </c>
      <c r="AF67" s="48">
        <f t="shared" si="6"/>
        <v>0</v>
      </c>
      <c r="AG67" s="49">
        <f t="shared" si="6"/>
        <v>1.9515178749999997</v>
      </c>
      <c r="AI67" s="20">
        <f t="shared" si="4"/>
        <v>2013</v>
      </c>
      <c r="AJ67" s="107">
        <v>41456</v>
      </c>
      <c r="AK67" s="47">
        <f t="shared" si="5"/>
        <v>1.5</v>
      </c>
      <c r="AL67" s="48">
        <f t="shared" si="5"/>
        <v>1.5</v>
      </c>
      <c r="AM67" s="48">
        <f t="shared" si="5"/>
        <v>1.8</v>
      </c>
      <c r="AN67" s="48" t="str">
        <f t="shared" si="5"/>
        <v/>
      </c>
      <c r="AO67" s="48" t="str">
        <f t="shared" si="5"/>
        <v/>
      </c>
      <c r="AP67" s="49">
        <f t="shared" si="5"/>
        <v>1.9515178749999997</v>
      </c>
    </row>
    <row r="68" spans="1:42" x14ac:dyDescent="0.25">
      <c r="A68" s="14"/>
      <c r="B68" s="106">
        <v>41548</v>
      </c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>
        <v>1.4</v>
      </c>
      <c r="R68" s="48">
        <v>1.5</v>
      </c>
      <c r="S68" s="48">
        <v>1.6</v>
      </c>
      <c r="T68" s="48"/>
      <c r="U68" s="48"/>
      <c r="V68" s="48">
        <v>1.931046511627907</v>
      </c>
      <c r="W68" s="48"/>
      <c r="X68" s="49"/>
      <c r="Y68" s="48"/>
      <c r="Z68" s="20">
        <f t="shared" si="2"/>
        <v>2013</v>
      </c>
      <c r="AA68" s="106">
        <v>41548</v>
      </c>
      <c r="AB68" s="47">
        <f t="shared" si="6"/>
        <v>1.4</v>
      </c>
      <c r="AC68" s="48">
        <f t="shared" si="6"/>
        <v>1.5</v>
      </c>
      <c r="AD68" s="48">
        <f t="shared" si="6"/>
        <v>1.6</v>
      </c>
      <c r="AE68" s="48">
        <f t="shared" si="6"/>
        <v>0</v>
      </c>
      <c r="AF68" s="48">
        <f t="shared" si="6"/>
        <v>0</v>
      </c>
      <c r="AG68" s="49">
        <f t="shared" si="6"/>
        <v>1.931046511627907</v>
      </c>
      <c r="AI68" s="20">
        <f t="shared" si="4"/>
        <v>2013</v>
      </c>
      <c r="AJ68" s="107">
        <v>41548</v>
      </c>
      <c r="AK68" s="47">
        <f t="shared" si="5"/>
        <v>1.4</v>
      </c>
      <c r="AL68" s="48">
        <f t="shared" si="5"/>
        <v>1.5</v>
      </c>
      <c r="AM68" s="48">
        <f t="shared" si="5"/>
        <v>1.6</v>
      </c>
      <c r="AN68" s="48" t="str">
        <f t="shared" si="5"/>
        <v/>
      </c>
      <c r="AO68" s="48" t="str">
        <f t="shared" si="5"/>
        <v/>
      </c>
      <c r="AP68" s="49">
        <f t="shared" si="5"/>
        <v>1.931046511627907</v>
      </c>
    </row>
    <row r="69" spans="1:42" x14ac:dyDescent="0.25">
      <c r="A69" s="14"/>
      <c r="B69" s="106">
        <v>41640</v>
      </c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>
        <v>1.1000000000000001</v>
      </c>
      <c r="S69" s="48">
        <v>1.4</v>
      </c>
      <c r="T69" s="48">
        <v>1.7</v>
      </c>
      <c r="U69" s="48"/>
      <c r="V69" s="48">
        <v>1.87</v>
      </c>
      <c r="W69" s="48"/>
      <c r="X69" s="49"/>
      <c r="Y69" s="48"/>
      <c r="Z69" s="20">
        <f t="shared" si="2"/>
        <v>2014</v>
      </c>
      <c r="AA69" s="106">
        <v>41640</v>
      </c>
      <c r="AB69" s="47">
        <f t="shared" si="6"/>
        <v>1.1000000000000001</v>
      </c>
      <c r="AC69" s="48">
        <f t="shared" si="6"/>
        <v>1.4</v>
      </c>
      <c r="AD69" s="48">
        <f t="shared" si="6"/>
        <v>1.7</v>
      </c>
      <c r="AE69" s="48">
        <f t="shared" si="6"/>
        <v>0</v>
      </c>
      <c r="AF69" s="48">
        <f t="shared" si="6"/>
        <v>1.87</v>
      </c>
      <c r="AG69" s="49">
        <f t="shared" si="6"/>
        <v>0</v>
      </c>
      <c r="AI69" s="20">
        <f t="shared" si="4"/>
        <v>2014</v>
      </c>
      <c r="AJ69" s="107">
        <v>41640</v>
      </c>
      <c r="AK69" s="47">
        <f t="shared" si="5"/>
        <v>1.1000000000000001</v>
      </c>
      <c r="AL69" s="48">
        <f t="shared" si="5"/>
        <v>1.4</v>
      </c>
      <c r="AM69" s="48">
        <f t="shared" si="5"/>
        <v>1.7</v>
      </c>
      <c r="AN69" s="48" t="str">
        <f t="shared" si="5"/>
        <v/>
      </c>
      <c r="AO69" s="48">
        <f t="shared" si="5"/>
        <v>1.87</v>
      </c>
      <c r="AP69" s="49" t="str">
        <f t="shared" si="5"/>
        <v/>
      </c>
    </row>
    <row r="70" spans="1:42" x14ac:dyDescent="0.25">
      <c r="A70" s="14"/>
      <c r="B70" s="106">
        <v>41730</v>
      </c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>
        <v>0.9</v>
      </c>
      <c r="S70" s="48">
        <v>1.3</v>
      </c>
      <c r="T70" s="48">
        <v>1.5</v>
      </c>
      <c r="U70" s="48"/>
      <c r="V70" s="48">
        <v>1.84</v>
      </c>
      <c r="W70" s="48"/>
      <c r="X70" s="49"/>
      <c r="Y70" s="48"/>
      <c r="Z70" s="20">
        <f t="shared" si="2"/>
        <v>2014</v>
      </c>
      <c r="AA70" s="106">
        <v>41730</v>
      </c>
      <c r="AB70" s="47">
        <f t="shared" si="6"/>
        <v>0.9</v>
      </c>
      <c r="AC70" s="48">
        <f t="shared" si="6"/>
        <v>1.3</v>
      </c>
      <c r="AD70" s="48">
        <f t="shared" si="6"/>
        <v>1.5</v>
      </c>
      <c r="AE70" s="48">
        <f t="shared" si="6"/>
        <v>0</v>
      </c>
      <c r="AF70" s="48">
        <f t="shared" si="6"/>
        <v>1.84</v>
      </c>
      <c r="AG70" s="49">
        <f t="shared" si="6"/>
        <v>0</v>
      </c>
      <c r="AI70" s="20">
        <f t="shared" si="4"/>
        <v>2014</v>
      </c>
      <c r="AJ70" s="107">
        <v>41730</v>
      </c>
      <c r="AK70" s="47">
        <f t="shared" si="5"/>
        <v>0.9</v>
      </c>
      <c r="AL70" s="48">
        <f t="shared" si="5"/>
        <v>1.3</v>
      </c>
      <c r="AM70" s="48">
        <f t="shared" si="5"/>
        <v>1.5</v>
      </c>
      <c r="AN70" s="48" t="str">
        <f t="shared" si="5"/>
        <v/>
      </c>
      <c r="AO70" s="48">
        <f t="shared" si="5"/>
        <v>1.84</v>
      </c>
      <c r="AP70" s="49" t="str">
        <f t="shared" si="5"/>
        <v/>
      </c>
    </row>
    <row r="71" spans="1:42" x14ac:dyDescent="0.25">
      <c r="A71" s="14"/>
      <c r="B71" s="106">
        <v>41821</v>
      </c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>
        <v>0.7</v>
      </c>
      <c r="S71" s="48">
        <v>1.2</v>
      </c>
      <c r="T71" s="48">
        <v>1.5</v>
      </c>
      <c r="U71" s="48"/>
      <c r="V71" s="48"/>
      <c r="W71" s="48">
        <v>1.86</v>
      </c>
      <c r="X71" s="49"/>
      <c r="Y71" s="48"/>
      <c r="Z71" s="20">
        <f t="shared" si="2"/>
        <v>2014</v>
      </c>
      <c r="AA71" s="106">
        <v>41821</v>
      </c>
      <c r="AB71" s="47">
        <f t="shared" si="6"/>
        <v>0.7</v>
      </c>
      <c r="AC71" s="48">
        <f t="shared" si="6"/>
        <v>1.2</v>
      </c>
      <c r="AD71" s="48">
        <f t="shared" si="6"/>
        <v>1.5</v>
      </c>
      <c r="AE71" s="48">
        <f t="shared" si="6"/>
        <v>0</v>
      </c>
      <c r="AF71" s="48">
        <f t="shared" si="6"/>
        <v>0</v>
      </c>
      <c r="AG71" s="49">
        <f t="shared" si="6"/>
        <v>1.86</v>
      </c>
      <c r="AI71" s="20">
        <f t="shared" si="4"/>
        <v>2014</v>
      </c>
      <c r="AJ71" s="107">
        <v>41821</v>
      </c>
      <c r="AK71" s="47">
        <f t="shared" si="5"/>
        <v>0.7</v>
      </c>
      <c r="AL71" s="48">
        <f t="shared" si="5"/>
        <v>1.2</v>
      </c>
      <c r="AM71" s="48">
        <f t="shared" si="5"/>
        <v>1.5</v>
      </c>
      <c r="AN71" s="48" t="str">
        <f t="shared" si="5"/>
        <v/>
      </c>
      <c r="AO71" s="48" t="str">
        <f t="shared" si="5"/>
        <v/>
      </c>
      <c r="AP71" s="49">
        <f t="shared" si="5"/>
        <v>1.86</v>
      </c>
    </row>
    <row r="72" spans="1:42" x14ac:dyDescent="0.25">
      <c r="A72" s="14"/>
      <c r="B72" s="106">
        <v>41913</v>
      </c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>
        <v>0.5</v>
      </c>
      <c r="S72" s="48">
        <v>1</v>
      </c>
      <c r="T72" s="48">
        <v>1.4</v>
      </c>
      <c r="U72" s="48"/>
      <c r="V72" s="48"/>
      <c r="W72" s="48">
        <v>1.8</v>
      </c>
      <c r="X72" s="49"/>
      <c r="Y72" s="48"/>
      <c r="Z72" s="20">
        <f t="shared" si="2"/>
        <v>2014</v>
      </c>
      <c r="AA72" s="106">
        <v>41913</v>
      </c>
      <c r="AB72" s="47">
        <f t="shared" si="6"/>
        <v>0.5</v>
      </c>
      <c r="AC72" s="48">
        <f t="shared" si="6"/>
        <v>1</v>
      </c>
      <c r="AD72" s="48">
        <f t="shared" si="6"/>
        <v>1.4</v>
      </c>
      <c r="AE72" s="48">
        <f t="shared" si="6"/>
        <v>0</v>
      </c>
      <c r="AF72" s="48">
        <f t="shared" si="6"/>
        <v>0</v>
      </c>
      <c r="AG72" s="49">
        <f t="shared" si="6"/>
        <v>1.8</v>
      </c>
      <c r="AI72" s="20">
        <f t="shared" si="4"/>
        <v>2014</v>
      </c>
      <c r="AJ72" s="107">
        <v>41913</v>
      </c>
      <c r="AK72" s="47">
        <f t="shared" si="5"/>
        <v>0.5</v>
      </c>
      <c r="AL72" s="48">
        <f t="shared" si="5"/>
        <v>1</v>
      </c>
      <c r="AM72" s="48">
        <f t="shared" si="5"/>
        <v>1.4</v>
      </c>
      <c r="AN72" s="48" t="str">
        <f t="shared" si="5"/>
        <v/>
      </c>
      <c r="AO72" s="48" t="str">
        <f t="shared" si="5"/>
        <v/>
      </c>
      <c r="AP72" s="49">
        <f t="shared" si="5"/>
        <v>1.8</v>
      </c>
    </row>
    <row r="73" spans="1:42" x14ac:dyDescent="0.25">
      <c r="A73" s="14"/>
      <c r="B73" s="106">
        <v>42005</v>
      </c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>
        <v>0.3</v>
      </c>
      <c r="T73" s="48">
        <v>1.1000000000000001</v>
      </c>
      <c r="U73" s="48">
        <v>1.5</v>
      </c>
      <c r="V73" s="48"/>
      <c r="W73" s="48">
        <v>1.77</v>
      </c>
      <c r="X73" s="49"/>
      <c r="Y73" s="48"/>
      <c r="Z73" s="20">
        <f t="shared" si="2"/>
        <v>2015</v>
      </c>
      <c r="AA73" s="106">
        <v>42005</v>
      </c>
      <c r="AB73" s="47">
        <f t="shared" si="6"/>
        <v>0.3</v>
      </c>
      <c r="AC73" s="48">
        <f t="shared" si="6"/>
        <v>1.1000000000000001</v>
      </c>
      <c r="AD73" s="48">
        <f t="shared" si="6"/>
        <v>1.5</v>
      </c>
      <c r="AE73" s="48">
        <f t="shared" si="6"/>
        <v>0</v>
      </c>
      <c r="AF73" s="48">
        <f t="shared" si="6"/>
        <v>1.77</v>
      </c>
      <c r="AG73" s="49">
        <f t="shared" si="6"/>
        <v>0</v>
      </c>
      <c r="AI73" s="20">
        <f t="shared" si="4"/>
        <v>2015</v>
      </c>
      <c r="AJ73" s="107">
        <v>42005</v>
      </c>
      <c r="AK73" s="47">
        <f t="shared" si="5"/>
        <v>0.3</v>
      </c>
      <c r="AL73" s="48">
        <f t="shared" si="5"/>
        <v>1.1000000000000001</v>
      </c>
      <c r="AM73" s="48">
        <f t="shared" si="5"/>
        <v>1.5</v>
      </c>
      <c r="AN73" s="48" t="str">
        <f t="shared" si="5"/>
        <v/>
      </c>
      <c r="AO73" s="48">
        <f t="shared" si="5"/>
        <v>1.77</v>
      </c>
      <c r="AP73" s="49" t="str">
        <f t="shared" si="5"/>
        <v/>
      </c>
    </row>
    <row r="74" spans="1:42" x14ac:dyDescent="0.25">
      <c r="A74" s="14"/>
      <c r="B74" s="106">
        <v>42095</v>
      </c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>
        <v>0.1</v>
      </c>
      <c r="T74" s="48">
        <v>1.2</v>
      </c>
      <c r="U74" s="48">
        <v>1.6</v>
      </c>
      <c r="V74" s="48"/>
      <c r="W74" s="48">
        <v>1.84</v>
      </c>
      <c r="X74" s="49"/>
      <c r="Y74" s="48"/>
      <c r="Z74" s="20">
        <f t="shared" ref="Z74:Z75" si="7">YEAR(AA74)</f>
        <v>2015</v>
      </c>
      <c r="AA74" s="106">
        <v>42095</v>
      </c>
      <c r="AB74" s="47">
        <f t="shared" si="6"/>
        <v>0.1</v>
      </c>
      <c r="AC74" s="48">
        <f t="shared" si="6"/>
        <v>1.2</v>
      </c>
      <c r="AD74" s="48">
        <f t="shared" si="6"/>
        <v>1.6</v>
      </c>
      <c r="AE74" s="48">
        <f t="shared" si="6"/>
        <v>0</v>
      </c>
      <c r="AF74" s="48">
        <f t="shared" si="6"/>
        <v>1.84</v>
      </c>
      <c r="AG74" s="49">
        <f t="shared" si="6"/>
        <v>0</v>
      </c>
      <c r="AI74" s="20">
        <f t="shared" ref="AI74:AI75" si="8">YEAR(AJ74)</f>
        <v>2015</v>
      </c>
      <c r="AJ74" s="107">
        <v>42095</v>
      </c>
      <c r="AK74" s="47">
        <f t="shared" si="5"/>
        <v>0.1</v>
      </c>
      <c r="AL74" s="48">
        <f t="shared" si="5"/>
        <v>1.2</v>
      </c>
      <c r="AM74" s="48">
        <f t="shared" si="5"/>
        <v>1.6</v>
      </c>
      <c r="AN74" s="48" t="str">
        <f t="shared" si="5"/>
        <v/>
      </c>
      <c r="AO74" s="48">
        <f t="shared" si="5"/>
        <v>1.84</v>
      </c>
      <c r="AP74" s="49" t="str">
        <f t="shared" si="5"/>
        <v/>
      </c>
    </row>
    <row r="75" spans="1:42" x14ac:dyDescent="0.25">
      <c r="A75" s="14"/>
      <c r="B75" s="110">
        <v>42186</v>
      </c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>
        <v>0.2</v>
      </c>
      <c r="T75" s="51">
        <v>1.3</v>
      </c>
      <c r="U75" s="51">
        <v>1.6</v>
      </c>
      <c r="V75" s="51"/>
      <c r="W75" s="51"/>
      <c r="X75" s="52">
        <v>1.86</v>
      </c>
      <c r="Y75" s="48"/>
      <c r="Z75" s="20">
        <f t="shared" si="7"/>
        <v>2015</v>
      </c>
      <c r="AA75" s="110">
        <v>42186</v>
      </c>
      <c r="AB75" s="50">
        <f t="shared" si="6"/>
        <v>0.2</v>
      </c>
      <c r="AC75" s="51">
        <f t="shared" si="6"/>
        <v>1.3</v>
      </c>
      <c r="AD75" s="51">
        <f t="shared" si="6"/>
        <v>1.6</v>
      </c>
      <c r="AE75" s="51">
        <f t="shared" si="6"/>
        <v>0</v>
      </c>
      <c r="AF75" s="51">
        <f t="shared" si="6"/>
        <v>0</v>
      </c>
      <c r="AG75" s="52">
        <f t="shared" si="6"/>
        <v>1.86</v>
      </c>
      <c r="AI75" s="20">
        <f t="shared" si="8"/>
        <v>2015</v>
      </c>
      <c r="AJ75" s="111">
        <v>42186</v>
      </c>
      <c r="AK75" s="50">
        <f t="shared" si="5"/>
        <v>0.2</v>
      </c>
      <c r="AL75" s="51">
        <f t="shared" si="5"/>
        <v>1.3</v>
      </c>
      <c r="AM75" s="51">
        <f t="shared" si="5"/>
        <v>1.6</v>
      </c>
      <c r="AN75" s="51" t="str">
        <f t="shared" si="5"/>
        <v/>
      </c>
      <c r="AO75" s="51" t="str">
        <f t="shared" si="5"/>
        <v/>
      </c>
      <c r="AP75" s="52">
        <f t="shared" si="5"/>
        <v>1.86</v>
      </c>
    </row>
    <row r="76" spans="1:42" x14ac:dyDescent="0.25">
      <c r="A76" s="14"/>
      <c r="B76" s="90"/>
      <c r="C76" s="90"/>
      <c r="D76" s="90"/>
      <c r="E76" s="90"/>
      <c r="F76" s="90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20"/>
      <c r="AA76" s="14"/>
      <c r="AB76" s="18"/>
      <c r="AC76" s="18"/>
      <c r="AD76" s="18"/>
      <c r="AE76" s="18"/>
      <c r="AF76" s="18"/>
      <c r="AG76" s="18"/>
      <c r="AI76" s="112"/>
      <c r="AJ76" s="113"/>
      <c r="AK76" s="48"/>
      <c r="AL76" s="48"/>
      <c r="AM76" s="48"/>
      <c r="AN76" s="48"/>
      <c r="AO76" s="48"/>
      <c r="AP76" s="48"/>
    </row>
    <row r="77" spans="1:42" x14ac:dyDescent="0.25">
      <c r="A77" s="14"/>
      <c r="B77" s="90"/>
      <c r="C77" s="90"/>
      <c r="D77" s="90"/>
      <c r="E77" s="90"/>
      <c r="F77" s="90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20"/>
      <c r="AA77" s="14"/>
      <c r="AB77" s="18"/>
      <c r="AC77" s="18"/>
      <c r="AD77" s="18"/>
      <c r="AE77" s="18"/>
      <c r="AF77" s="18"/>
      <c r="AG77" s="18"/>
      <c r="AI77" s="112"/>
      <c r="AJ77" s="113"/>
      <c r="AK77" s="48"/>
      <c r="AL77" s="48"/>
      <c r="AM77" s="48"/>
      <c r="AN77" s="48"/>
      <c r="AO77" s="48"/>
      <c r="AP77" s="48"/>
    </row>
    <row r="78" spans="1:42" x14ac:dyDescent="0.25">
      <c r="A78" s="14"/>
      <c r="B78" s="90"/>
      <c r="C78" s="90"/>
      <c r="D78" s="90"/>
      <c r="E78" s="90"/>
      <c r="F78" s="90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20"/>
      <c r="AA78" s="14"/>
      <c r="AB78" s="18"/>
      <c r="AC78" s="18"/>
      <c r="AD78" s="18"/>
      <c r="AE78" s="18"/>
      <c r="AF78" s="18"/>
      <c r="AG78" s="18"/>
      <c r="AI78" s="112"/>
      <c r="AJ78" s="113"/>
      <c r="AK78" s="48"/>
      <c r="AL78" s="48"/>
      <c r="AM78" s="48"/>
      <c r="AN78" s="48"/>
      <c r="AO78" s="48"/>
      <c r="AP78" s="48"/>
    </row>
    <row r="79" spans="1:42" x14ac:dyDescent="0.25">
      <c r="A79" s="14"/>
      <c r="B79" s="90"/>
      <c r="C79" s="90"/>
      <c r="D79" s="90"/>
      <c r="E79" s="90"/>
      <c r="F79" s="90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20"/>
      <c r="AA79" s="14"/>
      <c r="AB79" s="18"/>
      <c r="AC79" s="18"/>
      <c r="AD79" s="18"/>
      <c r="AE79" s="18"/>
      <c r="AF79" s="18"/>
      <c r="AG79" s="18"/>
      <c r="AI79" s="112"/>
      <c r="AJ79" s="113"/>
      <c r="AK79" s="48"/>
      <c r="AL79" s="48"/>
      <c r="AM79" s="48"/>
      <c r="AN79" s="48"/>
      <c r="AO79" s="48"/>
      <c r="AP79" s="48"/>
    </row>
    <row r="80" spans="1:42" x14ac:dyDescent="0.25">
      <c r="A80" s="14"/>
      <c r="B80" s="90"/>
      <c r="C80" s="90"/>
      <c r="D80" s="90"/>
      <c r="E80" s="90"/>
      <c r="F80" s="90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20"/>
      <c r="AA80" s="14"/>
      <c r="AB80" s="18"/>
      <c r="AC80" s="18"/>
      <c r="AD80" s="18"/>
      <c r="AE80" s="18"/>
      <c r="AF80" s="18"/>
      <c r="AG80" s="18"/>
      <c r="AI80" s="112"/>
      <c r="AJ80" s="113"/>
      <c r="AK80" s="48"/>
      <c r="AL80" s="48"/>
      <c r="AM80" s="48"/>
      <c r="AN80" s="48"/>
      <c r="AO80" s="48"/>
      <c r="AP80" s="48"/>
    </row>
    <row r="81" spans="1:42" x14ac:dyDescent="0.25">
      <c r="A81" s="14"/>
      <c r="B81" s="90"/>
      <c r="C81" s="90"/>
      <c r="D81" s="90"/>
      <c r="E81" s="90"/>
      <c r="F81" s="90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20"/>
      <c r="AA81" s="14"/>
      <c r="AB81" s="18"/>
      <c r="AC81" s="18"/>
      <c r="AD81" s="18"/>
      <c r="AE81" s="18"/>
      <c r="AF81" s="18"/>
      <c r="AG81" s="18"/>
      <c r="AI81" s="112"/>
      <c r="AJ81" s="113"/>
      <c r="AK81" s="48"/>
      <c r="AL81" s="48"/>
      <c r="AM81" s="48"/>
      <c r="AN81" s="48"/>
      <c r="AO81" s="48"/>
      <c r="AP81" s="48"/>
    </row>
    <row r="82" spans="1:42" x14ac:dyDescent="0.25">
      <c r="A82" s="14"/>
      <c r="B82" s="90"/>
      <c r="C82" s="90"/>
      <c r="D82" s="90"/>
      <c r="E82" s="90"/>
      <c r="F82" s="90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20"/>
      <c r="AA82" s="14"/>
      <c r="AB82" s="18"/>
      <c r="AC82" s="18"/>
      <c r="AD82" s="18"/>
      <c r="AE82" s="18"/>
      <c r="AF82" s="18"/>
      <c r="AG82" s="18"/>
      <c r="AI82" s="112"/>
      <c r="AJ82" s="113"/>
      <c r="AK82" s="48"/>
      <c r="AL82" s="48"/>
      <c r="AM82" s="48"/>
      <c r="AN82" s="48"/>
      <c r="AO82" s="48"/>
      <c r="AP82" s="48"/>
    </row>
    <row r="83" spans="1:42" x14ac:dyDescent="0.25">
      <c r="A83" s="14"/>
      <c r="B83" s="90"/>
      <c r="C83" s="90"/>
      <c r="D83" s="90"/>
      <c r="E83" s="90"/>
      <c r="F83" s="90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20"/>
      <c r="AA83" s="14"/>
      <c r="AB83" s="18"/>
      <c r="AC83" s="18"/>
      <c r="AD83" s="18"/>
      <c r="AE83" s="18"/>
      <c r="AF83" s="18"/>
      <c r="AG83" s="18"/>
      <c r="AI83" s="112"/>
      <c r="AJ83" s="113"/>
      <c r="AK83" s="48"/>
      <c r="AL83" s="48"/>
      <c r="AM83" s="48"/>
      <c r="AN83" s="48"/>
      <c r="AO83" s="48"/>
      <c r="AP83" s="48"/>
    </row>
    <row r="84" spans="1:42" x14ac:dyDescent="0.25">
      <c r="A84" s="14"/>
      <c r="B84" s="90"/>
      <c r="C84" s="90"/>
      <c r="D84" s="90"/>
      <c r="E84" s="90"/>
      <c r="F84" s="90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20"/>
      <c r="AA84" s="14"/>
      <c r="AB84" s="18"/>
      <c r="AC84" s="18"/>
      <c r="AD84" s="18"/>
      <c r="AE84" s="18"/>
      <c r="AF84" s="18"/>
      <c r="AG84" s="18"/>
      <c r="AI84" s="112"/>
      <c r="AJ84" s="113"/>
      <c r="AK84" s="48"/>
      <c r="AL84" s="48"/>
      <c r="AM84" s="48"/>
      <c r="AN84" s="48"/>
      <c r="AO84" s="48"/>
      <c r="AP84" s="48"/>
    </row>
    <row r="85" spans="1:42" x14ac:dyDescent="0.25">
      <c r="A85" s="14"/>
      <c r="B85" s="90"/>
      <c r="C85" s="90"/>
      <c r="D85" s="90"/>
      <c r="E85" s="90"/>
      <c r="F85" s="90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20"/>
      <c r="AA85" s="14"/>
      <c r="AB85" s="18"/>
      <c r="AC85" s="18"/>
      <c r="AD85" s="18"/>
      <c r="AE85" s="18"/>
      <c r="AF85" s="18"/>
      <c r="AG85" s="18"/>
      <c r="AI85" s="112"/>
      <c r="AJ85" s="113"/>
      <c r="AK85" s="48"/>
      <c r="AL85" s="48"/>
      <c r="AM85" s="48"/>
      <c r="AN85" s="48"/>
      <c r="AO85" s="48"/>
      <c r="AP85" s="48"/>
    </row>
    <row r="86" spans="1:42" x14ac:dyDescent="0.25">
      <c r="A86" s="14"/>
      <c r="B86" s="90"/>
      <c r="C86" s="90"/>
      <c r="D86" s="90"/>
      <c r="E86" s="90"/>
      <c r="F86" s="90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20"/>
      <c r="AA86" s="14"/>
      <c r="AB86" s="18"/>
      <c r="AC86" s="18"/>
      <c r="AD86" s="18"/>
      <c r="AE86" s="18"/>
      <c r="AF86" s="18"/>
      <c r="AG86" s="18"/>
      <c r="AI86" s="112"/>
      <c r="AJ86" s="113"/>
      <c r="AK86" s="48"/>
      <c r="AL86" s="48"/>
      <c r="AM86" s="48"/>
      <c r="AN86" s="48"/>
      <c r="AO86" s="48"/>
      <c r="AP86" s="48"/>
    </row>
    <row r="87" spans="1:42" x14ac:dyDescent="0.25">
      <c r="A87" s="14"/>
      <c r="B87" s="90"/>
      <c r="C87" s="90"/>
      <c r="D87" s="90"/>
      <c r="E87" s="90"/>
      <c r="F87" s="90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20"/>
      <c r="AA87" s="14"/>
      <c r="AB87" s="18"/>
      <c r="AC87" s="18"/>
      <c r="AD87" s="18"/>
      <c r="AE87" s="18"/>
      <c r="AF87" s="18"/>
      <c r="AG87" s="18"/>
      <c r="AI87" s="112"/>
      <c r="AJ87" s="113"/>
      <c r="AK87" s="48"/>
      <c r="AL87" s="48"/>
      <c r="AM87" s="48"/>
      <c r="AN87" s="48"/>
      <c r="AO87" s="48"/>
      <c r="AP87" s="48"/>
    </row>
    <row r="88" spans="1:42" x14ac:dyDescent="0.25">
      <c r="A88" s="14"/>
      <c r="B88" s="90"/>
      <c r="C88" s="90"/>
      <c r="D88" s="90"/>
      <c r="E88" s="90"/>
      <c r="F88" s="90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20"/>
      <c r="AA88" s="14"/>
      <c r="AB88" s="18"/>
      <c r="AC88" s="18"/>
      <c r="AD88" s="18"/>
      <c r="AE88" s="18"/>
      <c r="AF88" s="18"/>
      <c r="AG88" s="18"/>
      <c r="AI88" s="112"/>
      <c r="AJ88" s="113"/>
      <c r="AK88" s="48"/>
      <c r="AL88" s="48"/>
      <c r="AM88" s="48"/>
      <c r="AN88" s="48"/>
      <c r="AO88" s="48"/>
      <c r="AP88" s="48"/>
    </row>
    <row r="89" spans="1:42" x14ac:dyDescent="0.25">
      <c r="A89" s="14"/>
      <c r="B89" s="90"/>
      <c r="C89" s="90"/>
      <c r="D89" s="90"/>
      <c r="E89" s="90"/>
      <c r="F89" s="90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20"/>
      <c r="AA89" s="14"/>
      <c r="AB89" s="18"/>
      <c r="AC89" s="18"/>
      <c r="AD89" s="18"/>
      <c r="AE89" s="18"/>
      <c r="AF89" s="18"/>
      <c r="AG89" s="18"/>
      <c r="AI89" s="112"/>
      <c r="AJ89" s="113"/>
      <c r="AK89" s="48"/>
      <c r="AL89" s="48"/>
      <c r="AM89" s="48"/>
      <c r="AN89" s="48"/>
      <c r="AO89" s="48"/>
      <c r="AP89" s="48"/>
    </row>
    <row r="90" spans="1:42" x14ac:dyDescent="0.25">
      <c r="A90" s="14"/>
      <c r="B90" s="90"/>
      <c r="C90" s="90"/>
      <c r="D90" s="90"/>
      <c r="E90" s="90"/>
      <c r="F90" s="90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20"/>
      <c r="AA90" s="14"/>
      <c r="AB90" s="18"/>
      <c r="AC90" s="18"/>
      <c r="AD90" s="18"/>
      <c r="AE90" s="18"/>
      <c r="AF90" s="18"/>
      <c r="AG90" s="18"/>
      <c r="AI90" s="112"/>
      <c r="AJ90" s="113"/>
      <c r="AK90" s="48"/>
      <c r="AL90" s="48"/>
      <c r="AM90" s="48"/>
      <c r="AN90" s="48"/>
      <c r="AO90" s="48"/>
      <c r="AP90" s="48"/>
    </row>
    <row r="91" spans="1:42" x14ac:dyDescent="0.25">
      <c r="A91" s="14"/>
      <c r="B91" s="90"/>
      <c r="C91" s="90"/>
      <c r="D91" s="90"/>
      <c r="E91" s="90"/>
      <c r="F91" s="90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20"/>
      <c r="AA91" s="14"/>
      <c r="AB91" s="18"/>
      <c r="AC91" s="18"/>
      <c r="AD91" s="18"/>
      <c r="AE91" s="18"/>
      <c r="AF91" s="18"/>
      <c r="AG91" s="18"/>
      <c r="AI91" s="112"/>
      <c r="AJ91" s="113"/>
      <c r="AK91" s="48"/>
      <c r="AL91" s="48"/>
      <c r="AM91" s="48"/>
      <c r="AN91" s="48"/>
      <c r="AO91" s="48"/>
      <c r="AP91" s="48"/>
    </row>
    <row r="92" spans="1:42" x14ac:dyDescent="0.25">
      <c r="A92" s="14"/>
      <c r="B92" s="90"/>
      <c r="C92" s="90"/>
      <c r="D92" s="90"/>
      <c r="E92" s="90"/>
      <c r="F92" s="90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20"/>
      <c r="AA92" s="14"/>
      <c r="AB92" s="18"/>
      <c r="AC92" s="18"/>
      <c r="AD92" s="18"/>
      <c r="AE92" s="18"/>
      <c r="AF92" s="18"/>
      <c r="AG92" s="18"/>
      <c r="AI92" s="112"/>
      <c r="AJ92" s="113"/>
      <c r="AK92" s="48"/>
      <c r="AL92" s="48"/>
      <c r="AM92" s="48"/>
      <c r="AN92" s="48"/>
      <c r="AO92" s="48"/>
      <c r="AP92" s="48"/>
    </row>
    <row r="93" spans="1:42" x14ac:dyDescent="0.25">
      <c r="A93" s="14"/>
      <c r="B93" s="90"/>
      <c r="C93" s="90"/>
      <c r="D93" s="90"/>
      <c r="E93" s="90"/>
      <c r="F93" s="90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20"/>
      <c r="AA93" s="14"/>
      <c r="AB93" s="18"/>
      <c r="AC93" s="18"/>
      <c r="AD93" s="18"/>
      <c r="AE93" s="18"/>
      <c r="AF93" s="18"/>
      <c r="AG93" s="18"/>
      <c r="AI93" s="112"/>
      <c r="AJ93" s="113"/>
      <c r="AK93" s="48"/>
      <c r="AL93" s="48"/>
      <c r="AM93" s="48"/>
      <c r="AN93" s="48"/>
      <c r="AO93" s="48"/>
      <c r="AP93" s="48"/>
    </row>
    <row r="94" spans="1:42" x14ac:dyDescent="0.25">
      <c r="A94" s="14"/>
      <c r="B94" s="90"/>
      <c r="C94" s="90"/>
      <c r="D94" s="90"/>
      <c r="E94" s="90"/>
      <c r="F94" s="90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20"/>
      <c r="AA94" s="14"/>
      <c r="AB94" s="18"/>
      <c r="AC94" s="18"/>
      <c r="AD94" s="18"/>
      <c r="AE94" s="18"/>
      <c r="AF94" s="18"/>
      <c r="AG94" s="18"/>
      <c r="AI94" s="112"/>
      <c r="AJ94" s="113"/>
      <c r="AK94" s="48"/>
      <c r="AL94" s="48"/>
      <c r="AM94" s="48"/>
      <c r="AN94" s="48"/>
      <c r="AO94" s="48"/>
      <c r="AP94" s="48"/>
    </row>
    <row r="95" spans="1:42" x14ac:dyDescent="0.25">
      <c r="A95" s="14"/>
      <c r="B95" s="90"/>
      <c r="C95" s="90"/>
      <c r="D95" s="90"/>
      <c r="E95" s="90"/>
      <c r="F95" s="90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20"/>
      <c r="AA95" s="14"/>
      <c r="AB95" s="18"/>
      <c r="AC95" s="18"/>
      <c r="AD95" s="18"/>
      <c r="AE95" s="18"/>
      <c r="AF95" s="18"/>
      <c r="AG95" s="18"/>
      <c r="AI95" s="112"/>
      <c r="AJ95" s="113"/>
      <c r="AK95" s="48"/>
      <c r="AL95" s="48"/>
      <c r="AM95" s="48"/>
      <c r="AN95" s="48"/>
      <c r="AO95" s="48"/>
      <c r="AP95" s="48"/>
    </row>
    <row r="96" spans="1:42" x14ac:dyDescent="0.25">
      <c r="A96" s="14"/>
      <c r="B96" s="90"/>
      <c r="C96" s="90"/>
      <c r="D96" s="90"/>
      <c r="E96" s="90"/>
      <c r="F96" s="90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20"/>
      <c r="AA96" s="14"/>
      <c r="AB96" s="18"/>
      <c r="AC96" s="18"/>
      <c r="AD96" s="18"/>
      <c r="AE96" s="18"/>
      <c r="AF96" s="18"/>
      <c r="AG96" s="18"/>
      <c r="AI96" s="112"/>
      <c r="AJ96" s="113"/>
      <c r="AK96" s="48"/>
      <c r="AL96" s="48"/>
      <c r="AM96" s="48"/>
      <c r="AN96" s="48"/>
      <c r="AO96" s="48"/>
      <c r="AP96" s="48"/>
    </row>
    <row r="97" spans="1:42" x14ac:dyDescent="0.25">
      <c r="A97" s="14"/>
      <c r="B97" s="90"/>
      <c r="C97" s="90"/>
      <c r="D97" s="90"/>
      <c r="E97" s="90"/>
      <c r="F97" s="90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20"/>
      <c r="AA97" s="14"/>
      <c r="AB97" s="18"/>
      <c r="AC97" s="18"/>
      <c r="AD97" s="18"/>
      <c r="AE97" s="18"/>
      <c r="AF97" s="18"/>
      <c r="AG97" s="18"/>
      <c r="AI97" s="112"/>
      <c r="AJ97" s="113"/>
      <c r="AK97" s="48"/>
      <c r="AL97" s="48"/>
      <c r="AM97" s="48"/>
      <c r="AN97" s="48"/>
      <c r="AO97" s="48"/>
      <c r="AP97" s="48"/>
    </row>
    <row r="98" spans="1:42" x14ac:dyDescent="0.25">
      <c r="A98" s="14"/>
      <c r="B98" s="90"/>
      <c r="C98" s="90"/>
      <c r="D98" s="90"/>
      <c r="E98" s="90"/>
      <c r="F98" s="90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20"/>
      <c r="AA98" s="14"/>
      <c r="AB98" s="18"/>
      <c r="AC98" s="18"/>
      <c r="AD98" s="18"/>
      <c r="AE98" s="18"/>
      <c r="AF98" s="18"/>
      <c r="AG98" s="18"/>
      <c r="AI98" s="112"/>
      <c r="AJ98" s="113"/>
      <c r="AK98" s="48"/>
      <c r="AL98" s="48"/>
      <c r="AM98" s="48"/>
      <c r="AN98" s="48"/>
      <c r="AO98" s="48"/>
      <c r="AP98" s="48"/>
    </row>
    <row r="99" spans="1:42" x14ac:dyDescent="0.25">
      <c r="A99" s="14"/>
      <c r="B99" s="90"/>
      <c r="C99" s="90"/>
      <c r="D99" s="90"/>
      <c r="E99" s="90"/>
      <c r="F99" s="90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20"/>
      <c r="AA99" s="14"/>
      <c r="AB99" s="18"/>
      <c r="AC99" s="18"/>
      <c r="AD99" s="18"/>
      <c r="AE99" s="18"/>
      <c r="AF99" s="18"/>
      <c r="AG99" s="18"/>
      <c r="AI99" s="112"/>
      <c r="AJ99" s="113"/>
      <c r="AK99" s="48"/>
      <c r="AL99" s="48"/>
      <c r="AM99" s="48"/>
      <c r="AN99" s="48"/>
      <c r="AO99" s="48"/>
      <c r="AP99" s="48"/>
    </row>
    <row r="100" spans="1:42" x14ac:dyDescent="0.25">
      <c r="A100" s="14"/>
      <c r="B100" s="90"/>
      <c r="C100" s="90"/>
      <c r="D100" s="90"/>
      <c r="E100" s="90"/>
      <c r="F100" s="90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20"/>
      <c r="AA100" s="14"/>
      <c r="AB100" s="18"/>
      <c r="AC100" s="18"/>
      <c r="AD100" s="18"/>
      <c r="AE100" s="18"/>
      <c r="AF100" s="18"/>
      <c r="AG100" s="18"/>
      <c r="AI100" s="112"/>
      <c r="AJ100" s="113"/>
      <c r="AK100" s="48"/>
      <c r="AL100" s="48"/>
      <c r="AM100" s="48"/>
      <c r="AN100" s="48"/>
      <c r="AO100" s="48"/>
      <c r="AP100" s="48"/>
    </row>
    <row r="101" spans="1:42" x14ac:dyDescent="0.25">
      <c r="A101" s="14"/>
      <c r="B101" s="90"/>
      <c r="C101" s="90"/>
      <c r="D101" s="90"/>
      <c r="E101" s="90"/>
      <c r="F101" s="90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20"/>
      <c r="AA101" s="14"/>
      <c r="AB101" s="18"/>
      <c r="AC101" s="18"/>
      <c r="AD101" s="18"/>
      <c r="AE101" s="18"/>
      <c r="AF101" s="18"/>
      <c r="AG101" s="18"/>
      <c r="AI101" s="112"/>
      <c r="AJ101" s="113"/>
      <c r="AK101" s="48"/>
      <c r="AL101" s="48"/>
      <c r="AM101" s="48"/>
      <c r="AN101" s="48"/>
      <c r="AO101" s="48"/>
      <c r="AP101" s="48"/>
    </row>
    <row r="102" spans="1:42" x14ac:dyDescent="0.25">
      <c r="A102" s="14"/>
      <c r="B102" s="90"/>
      <c r="C102" s="90"/>
      <c r="D102" s="90"/>
      <c r="E102" s="90"/>
      <c r="F102" s="90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20"/>
      <c r="AA102" s="14"/>
      <c r="AB102" s="18"/>
      <c r="AC102" s="18"/>
      <c r="AD102" s="18"/>
      <c r="AE102" s="18"/>
      <c r="AF102" s="18"/>
      <c r="AG102" s="18"/>
      <c r="AI102" s="112"/>
      <c r="AJ102" s="113"/>
      <c r="AK102" s="48"/>
      <c r="AL102" s="48"/>
      <c r="AM102" s="48"/>
      <c r="AN102" s="48"/>
      <c r="AO102" s="48"/>
      <c r="AP102" s="48"/>
    </row>
    <row r="103" spans="1:42" x14ac:dyDescent="0.25">
      <c r="A103" s="14"/>
      <c r="B103" s="90"/>
      <c r="C103" s="90"/>
      <c r="D103" s="90"/>
      <c r="E103" s="90"/>
      <c r="F103" s="90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20"/>
      <c r="AA103" s="14"/>
      <c r="AB103" s="18"/>
      <c r="AC103" s="18"/>
      <c r="AD103" s="18"/>
      <c r="AE103" s="18"/>
      <c r="AF103" s="18"/>
      <c r="AG103" s="18"/>
      <c r="AI103" s="112"/>
      <c r="AJ103" s="113"/>
      <c r="AK103" s="48"/>
      <c r="AL103" s="48"/>
      <c r="AM103" s="48"/>
      <c r="AN103" s="48"/>
      <c r="AO103" s="48"/>
      <c r="AP103" s="48"/>
    </row>
    <row r="104" spans="1:42" x14ac:dyDescent="0.25">
      <c r="A104" s="14"/>
      <c r="B104" s="90"/>
      <c r="C104" s="90"/>
      <c r="D104" s="90"/>
      <c r="E104" s="90"/>
      <c r="F104" s="90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20"/>
      <c r="AA104" s="14"/>
      <c r="AB104" s="18"/>
      <c r="AC104" s="18"/>
      <c r="AD104" s="18"/>
      <c r="AE104" s="18"/>
      <c r="AF104" s="18"/>
      <c r="AG104" s="18"/>
      <c r="AI104" s="112"/>
      <c r="AJ104" s="113"/>
      <c r="AK104" s="48"/>
      <c r="AL104" s="48"/>
      <c r="AM104" s="48"/>
      <c r="AN104" s="48"/>
      <c r="AO104" s="48"/>
      <c r="AP104" s="48"/>
    </row>
    <row r="105" spans="1:42" x14ac:dyDescent="0.25">
      <c r="A105" s="14"/>
      <c r="B105" s="90"/>
      <c r="C105" s="90"/>
      <c r="D105" s="90"/>
      <c r="E105" s="90"/>
      <c r="F105" s="90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20"/>
      <c r="AA105" s="14"/>
      <c r="AB105" s="18"/>
      <c r="AC105" s="18"/>
      <c r="AD105" s="18"/>
      <c r="AE105" s="18"/>
      <c r="AF105" s="18"/>
      <c r="AG105" s="18"/>
      <c r="AI105" s="112"/>
      <c r="AJ105" s="113"/>
      <c r="AK105" s="48"/>
      <c r="AL105" s="48"/>
      <c r="AM105" s="48"/>
      <c r="AN105" s="48"/>
      <c r="AO105" s="48"/>
      <c r="AP105" s="48"/>
    </row>
    <row r="106" spans="1:42" x14ac:dyDescent="0.25">
      <c r="A106" s="14"/>
      <c r="B106" s="90"/>
      <c r="C106" s="90"/>
      <c r="D106" s="90"/>
      <c r="E106" s="90"/>
      <c r="F106" s="90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20"/>
      <c r="AA106" s="14"/>
      <c r="AB106" s="18"/>
      <c r="AC106" s="18"/>
      <c r="AD106" s="18"/>
      <c r="AE106" s="18"/>
      <c r="AF106" s="18"/>
      <c r="AG106" s="18"/>
      <c r="AI106" s="112"/>
      <c r="AJ106" s="113"/>
      <c r="AK106" s="48"/>
      <c r="AL106" s="48"/>
      <c r="AM106" s="48"/>
      <c r="AN106" s="48"/>
      <c r="AO106" s="48"/>
      <c r="AP106" s="48"/>
    </row>
    <row r="107" spans="1:42" x14ac:dyDescent="0.25">
      <c r="A107" s="14"/>
      <c r="B107" s="90"/>
      <c r="C107" s="90"/>
      <c r="D107" s="90"/>
      <c r="E107" s="90"/>
      <c r="F107" s="90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20"/>
      <c r="AA107" s="14"/>
      <c r="AB107" s="18"/>
      <c r="AC107" s="18"/>
      <c r="AD107" s="18"/>
      <c r="AE107" s="18"/>
      <c r="AF107" s="18"/>
      <c r="AG107" s="18"/>
      <c r="AI107" s="112"/>
      <c r="AJ107" s="113"/>
      <c r="AK107" s="48"/>
      <c r="AL107" s="48"/>
      <c r="AM107" s="48"/>
      <c r="AN107" s="48"/>
      <c r="AO107" s="48"/>
      <c r="AP107" s="48"/>
    </row>
    <row r="108" spans="1:42" x14ac:dyDescent="0.25">
      <c r="A108" s="14"/>
      <c r="B108" s="90"/>
      <c r="C108" s="90"/>
      <c r="D108" s="90"/>
      <c r="E108" s="90"/>
      <c r="F108" s="90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20"/>
      <c r="AA108" s="14"/>
      <c r="AB108" s="18"/>
      <c r="AC108" s="18"/>
      <c r="AD108" s="18"/>
      <c r="AE108" s="18"/>
      <c r="AF108" s="18"/>
      <c r="AG108" s="18"/>
      <c r="AI108" s="112"/>
      <c r="AJ108" s="113"/>
      <c r="AK108" s="48"/>
      <c r="AL108" s="48"/>
      <c r="AM108" s="48"/>
      <c r="AN108" s="48"/>
      <c r="AO108" s="48"/>
      <c r="AP108" s="48"/>
    </row>
    <row r="109" spans="1:42" x14ac:dyDescent="0.25">
      <c r="A109" s="14"/>
      <c r="B109" s="90"/>
      <c r="C109" s="90"/>
      <c r="D109" s="90"/>
      <c r="E109" s="90"/>
      <c r="F109" s="90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20"/>
      <c r="AA109" s="14"/>
      <c r="AB109" s="18"/>
      <c r="AC109" s="18"/>
      <c r="AD109" s="18"/>
      <c r="AE109" s="18"/>
      <c r="AF109" s="18"/>
      <c r="AG109" s="18"/>
      <c r="AI109" s="112"/>
      <c r="AJ109" s="113"/>
      <c r="AK109" s="48"/>
      <c r="AL109" s="48"/>
      <c r="AM109" s="48"/>
      <c r="AN109" s="48"/>
      <c r="AO109" s="48"/>
      <c r="AP109" s="48"/>
    </row>
    <row r="110" spans="1:42" x14ac:dyDescent="0.25">
      <c r="A110" s="14"/>
      <c r="B110" s="90"/>
      <c r="C110" s="90"/>
      <c r="D110" s="90"/>
      <c r="E110" s="90"/>
      <c r="F110" s="90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20"/>
      <c r="AA110" s="14"/>
      <c r="AB110" s="18"/>
      <c r="AC110" s="18"/>
      <c r="AD110" s="18"/>
      <c r="AE110" s="18"/>
      <c r="AF110" s="18"/>
      <c r="AG110" s="18"/>
      <c r="AI110" s="112"/>
      <c r="AJ110" s="113"/>
      <c r="AK110" s="48"/>
      <c r="AL110" s="48"/>
      <c r="AM110" s="48"/>
      <c r="AN110" s="48"/>
      <c r="AO110" s="48"/>
      <c r="AP110" s="48"/>
    </row>
    <row r="111" spans="1:42" x14ac:dyDescent="0.25">
      <c r="A111" s="14"/>
      <c r="B111" s="90"/>
      <c r="C111" s="90"/>
      <c r="D111" s="90"/>
      <c r="E111" s="90"/>
      <c r="F111" s="90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20"/>
      <c r="AA111" s="14"/>
      <c r="AB111" s="18"/>
      <c r="AC111" s="18"/>
      <c r="AD111" s="18"/>
      <c r="AE111" s="18"/>
      <c r="AF111" s="18"/>
      <c r="AG111" s="18"/>
      <c r="AI111" s="112"/>
      <c r="AJ111" s="113"/>
      <c r="AK111" s="48"/>
      <c r="AL111" s="48"/>
      <c r="AM111" s="48"/>
      <c r="AN111" s="48"/>
      <c r="AO111" s="48"/>
      <c r="AP111" s="48"/>
    </row>
    <row r="112" spans="1:42" x14ac:dyDescent="0.25">
      <c r="A112" s="14"/>
      <c r="B112" s="90"/>
      <c r="C112" s="90"/>
      <c r="D112" s="90"/>
      <c r="E112" s="90"/>
      <c r="F112" s="90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20"/>
      <c r="AA112" s="14"/>
      <c r="AB112" s="18"/>
      <c r="AC112" s="18"/>
      <c r="AD112" s="18"/>
      <c r="AE112" s="18"/>
      <c r="AF112" s="18"/>
      <c r="AG112" s="18"/>
      <c r="AI112" s="112"/>
      <c r="AJ112" s="113"/>
      <c r="AK112" s="48"/>
      <c r="AL112" s="48"/>
      <c r="AM112" s="48"/>
      <c r="AN112" s="48"/>
      <c r="AO112" s="48"/>
      <c r="AP112" s="48"/>
    </row>
    <row r="113" spans="1:42" x14ac:dyDescent="0.25">
      <c r="A113" s="14"/>
      <c r="B113" s="90"/>
      <c r="C113" s="90"/>
      <c r="D113" s="90"/>
      <c r="E113" s="90"/>
      <c r="F113" s="90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20"/>
      <c r="AA113" s="14"/>
      <c r="AB113" s="18"/>
      <c r="AC113" s="18"/>
      <c r="AD113" s="18"/>
      <c r="AE113" s="18"/>
      <c r="AF113" s="18"/>
      <c r="AG113" s="18"/>
      <c r="AI113" s="112"/>
      <c r="AJ113" s="113"/>
      <c r="AK113" s="48"/>
      <c r="AL113" s="48"/>
      <c r="AM113" s="48"/>
      <c r="AN113" s="48"/>
      <c r="AO113" s="48"/>
      <c r="AP113" s="48"/>
    </row>
    <row r="114" spans="1:42" x14ac:dyDescent="0.25">
      <c r="A114" s="14"/>
      <c r="B114" s="90"/>
      <c r="C114" s="90"/>
      <c r="D114" s="90"/>
      <c r="E114" s="90"/>
      <c r="F114" s="90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20"/>
      <c r="AA114" s="14"/>
      <c r="AB114" s="18"/>
      <c r="AC114" s="18"/>
      <c r="AD114" s="18"/>
      <c r="AE114" s="18"/>
      <c r="AF114" s="18"/>
      <c r="AG114" s="18"/>
      <c r="AI114" s="112"/>
      <c r="AJ114" s="113"/>
      <c r="AK114" s="48"/>
      <c r="AL114" s="48"/>
      <c r="AM114" s="48"/>
      <c r="AN114" s="48"/>
      <c r="AO114" s="48"/>
      <c r="AP114" s="48"/>
    </row>
    <row r="115" spans="1:42" x14ac:dyDescent="0.25">
      <c r="A115" s="14"/>
      <c r="B115" s="90"/>
      <c r="C115" s="90"/>
      <c r="D115" s="90"/>
      <c r="E115" s="90"/>
      <c r="F115" s="90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20"/>
      <c r="AA115" s="14"/>
      <c r="AB115" s="18"/>
      <c r="AC115" s="18"/>
      <c r="AD115" s="18"/>
      <c r="AE115" s="18"/>
      <c r="AF115" s="18"/>
      <c r="AG115" s="18"/>
      <c r="AI115" s="112"/>
      <c r="AJ115" s="113"/>
      <c r="AK115" s="48"/>
      <c r="AL115" s="48"/>
      <c r="AM115" s="48"/>
      <c r="AN115" s="48"/>
      <c r="AO115" s="48"/>
      <c r="AP115" s="48"/>
    </row>
    <row r="116" spans="1:42" x14ac:dyDescent="0.25">
      <c r="A116" s="14"/>
      <c r="B116" s="90"/>
      <c r="C116" s="90"/>
      <c r="D116" s="90"/>
      <c r="E116" s="90"/>
      <c r="F116" s="90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20"/>
      <c r="AA116" s="14"/>
      <c r="AB116" s="18"/>
      <c r="AC116" s="18"/>
      <c r="AD116" s="18"/>
      <c r="AE116" s="18"/>
      <c r="AF116" s="18"/>
      <c r="AG116" s="18"/>
      <c r="AI116" s="112"/>
      <c r="AJ116" s="113"/>
      <c r="AK116" s="48"/>
      <c r="AL116" s="48"/>
      <c r="AM116" s="48"/>
      <c r="AN116" s="48"/>
      <c r="AO116" s="48"/>
      <c r="AP116" s="48"/>
    </row>
    <row r="117" spans="1:42" x14ac:dyDescent="0.25">
      <c r="A117" s="14"/>
      <c r="B117" s="90"/>
      <c r="C117" s="90"/>
      <c r="D117" s="90"/>
      <c r="E117" s="90"/>
      <c r="F117" s="90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20"/>
      <c r="AA117" s="14"/>
      <c r="AB117" s="18"/>
      <c r="AC117" s="18"/>
      <c r="AD117" s="18"/>
      <c r="AE117" s="18"/>
      <c r="AF117" s="18"/>
      <c r="AG117" s="18"/>
      <c r="AI117" s="112"/>
      <c r="AJ117" s="113"/>
      <c r="AK117" s="48"/>
      <c r="AL117" s="48"/>
      <c r="AM117" s="48"/>
      <c r="AN117" s="48"/>
      <c r="AO117" s="48"/>
      <c r="AP117" s="48"/>
    </row>
    <row r="118" spans="1:42" x14ac:dyDescent="0.25">
      <c r="A118" s="14"/>
      <c r="B118" s="90"/>
      <c r="C118" s="90"/>
      <c r="D118" s="90"/>
      <c r="E118" s="90"/>
      <c r="F118" s="90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20"/>
      <c r="AA118" s="14"/>
      <c r="AB118" s="18"/>
      <c r="AC118" s="18"/>
      <c r="AD118" s="18"/>
      <c r="AE118" s="18"/>
      <c r="AF118" s="18"/>
      <c r="AG118" s="18"/>
      <c r="AI118" s="112"/>
      <c r="AJ118" s="113"/>
      <c r="AK118" s="48"/>
      <c r="AL118" s="48"/>
      <c r="AM118" s="48"/>
      <c r="AN118" s="48"/>
      <c r="AO118" s="48"/>
      <c r="AP118" s="48"/>
    </row>
    <row r="119" spans="1:42" x14ac:dyDescent="0.25">
      <c r="A119" s="14"/>
      <c r="B119" s="90"/>
      <c r="C119" s="90"/>
      <c r="D119" s="90"/>
      <c r="E119" s="90"/>
      <c r="F119" s="90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20"/>
      <c r="AA119" s="14"/>
      <c r="AB119" s="18"/>
      <c r="AC119" s="18"/>
      <c r="AD119" s="18"/>
      <c r="AE119" s="18"/>
      <c r="AF119" s="18"/>
      <c r="AG119" s="18"/>
      <c r="AI119" s="112"/>
      <c r="AJ119" s="113"/>
      <c r="AK119" s="48"/>
      <c r="AL119" s="48"/>
      <c r="AM119" s="48"/>
      <c r="AN119" s="48"/>
      <c r="AO119" s="48"/>
      <c r="AP119" s="48"/>
    </row>
    <row r="120" spans="1:42" x14ac:dyDescent="0.25">
      <c r="A120" s="14"/>
      <c r="B120" s="90"/>
      <c r="C120" s="90"/>
      <c r="D120" s="90"/>
      <c r="E120" s="90"/>
      <c r="F120" s="90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20"/>
      <c r="AA120" s="14"/>
      <c r="AB120" s="18"/>
      <c r="AC120" s="18"/>
      <c r="AD120" s="18"/>
      <c r="AE120" s="18"/>
      <c r="AF120" s="18"/>
      <c r="AG120" s="18"/>
      <c r="AI120" s="112"/>
      <c r="AJ120" s="113"/>
      <c r="AK120" s="48"/>
      <c r="AL120" s="48"/>
      <c r="AM120" s="48"/>
      <c r="AN120" s="48"/>
      <c r="AO120" s="48"/>
      <c r="AP120" s="48"/>
    </row>
    <row r="121" spans="1:42" x14ac:dyDescent="0.25">
      <c r="A121" s="14"/>
      <c r="B121" s="90"/>
      <c r="C121" s="90"/>
      <c r="D121" s="90"/>
      <c r="E121" s="90"/>
      <c r="F121" s="90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20"/>
      <c r="AA121" s="14"/>
      <c r="AB121" s="18"/>
      <c r="AC121" s="18"/>
      <c r="AD121" s="18"/>
      <c r="AE121" s="18"/>
      <c r="AF121" s="18"/>
      <c r="AG121" s="18"/>
      <c r="AI121" s="112"/>
      <c r="AJ121" s="113"/>
      <c r="AK121" s="48"/>
      <c r="AL121" s="48"/>
      <c r="AM121" s="48"/>
      <c r="AN121" s="48"/>
      <c r="AO121" s="48"/>
      <c r="AP121" s="48"/>
    </row>
    <row r="122" spans="1:42" x14ac:dyDescent="0.25">
      <c r="A122" s="14"/>
      <c r="B122" s="90"/>
      <c r="C122" s="90"/>
      <c r="D122" s="90"/>
      <c r="E122" s="90"/>
      <c r="F122" s="90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20"/>
      <c r="AA122" s="14"/>
      <c r="AB122" s="18"/>
      <c r="AC122" s="18"/>
      <c r="AD122" s="18"/>
      <c r="AE122" s="18"/>
      <c r="AF122" s="18"/>
      <c r="AG122" s="18"/>
      <c r="AI122" s="112"/>
      <c r="AJ122" s="113"/>
      <c r="AK122" s="48"/>
      <c r="AL122" s="48"/>
      <c r="AM122" s="48"/>
      <c r="AN122" s="48"/>
      <c r="AO122" s="48"/>
      <c r="AP122" s="48"/>
    </row>
    <row r="123" spans="1:42" x14ac:dyDescent="0.25">
      <c r="A123" s="14"/>
      <c r="B123" s="90"/>
      <c r="C123" s="90"/>
      <c r="D123" s="90"/>
      <c r="E123" s="90"/>
      <c r="F123" s="90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20"/>
      <c r="AA123" s="14"/>
      <c r="AB123" s="18"/>
      <c r="AC123" s="18"/>
      <c r="AD123" s="18"/>
      <c r="AE123" s="18"/>
      <c r="AF123" s="18"/>
      <c r="AG123" s="18"/>
      <c r="AI123" s="112"/>
      <c r="AJ123" s="113"/>
      <c r="AK123" s="48"/>
      <c r="AL123" s="48"/>
      <c r="AM123" s="48"/>
      <c r="AN123" s="48"/>
      <c r="AO123" s="48"/>
      <c r="AP123" s="48"/>
    </row>
    <row r="124" spans="1:42" x14ac:dyDescent="0.25">
      <c r="A124" s="14"/>
      <c r="B124" s="90"/>
      <c r="C124" s="90"/>
      <c r="D124" s="90"/>
      <c r="E124" s="90"/>
      <c r="F124" s="90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20"/>
      <c r="AA124" s="14"/>
      <c r="AB124" s="18"/>
      <c r="AC124" s="18"/>
      <c r="AD124" s="18"/>
      <c r="AE124" s="18"/>
      <c r="AF124" s="18"/>
      <c r="AG124" s="18"/>
      <c r="AI124" s="112"/>
      <c r="AJ124" s="113"/>
      <c r="AK124" s="48"/>
      <c r="AL124" s="48"/>
      <c r="AM124" s="48"/>
      <c r="AN124" s="48"/>
      <c r="AO124" s="48"/>
      <c r="AP124" s="48"/>
    </row>
    <row r="125" spans="1:42" x14ac:dyDescent="0.25">
      <c r="A125" s="14"/>
      <c r="B125" s="90"/>
      <c r="C125" s="90"/>
      <c r="D125" s="90"/>
      <c r="E125" s="90"/>
      <c r="F125" s="90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20"/>
      <c r="AA125" s="14"/>
      <c r="AB125" s="18"/>
      <c r="AC125" s="18"/>
      <c r="AD125" s="18"/>
      <c r="AE125" s="18"/>
      <c r="AF125" s="18"/>
      <c r="AG125" s="18"/>
      <c r="AI125" s="112"/>
      <c r="AJ125" s="113"/>
      <c r="AK125" s="48"/>
      <c r="AL125" s="48"/>
      <c r="AM125" s="48"/>
      <c r="AN125" s="48"/>
      <c r="AO125" s="48"/>
      <c r="AP125" s="48"/>
    </row>
    <row r="126" spans="1:42" x14ac:dyDescent="0.25">
      <c r="A126" s="14"/>
      <c r="B126" s="90"/>
      <c r="C126" s="90"/>
      <c r="D126" s="90"/>
      <c r="E126" s="90"/>
      <c r="F126" s="90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20"/>
      <c r="AA126" s="14"/>
      <c r="AB126" s="18"/>
      <c r="AC126" s="18"/>
      <c r="AD126" s="18"/>
      <c r="AE126" s="18"/>
      <c r="AF126" s="18"/>
      <c r="AG126" s="18"/>
      <c r="AI126" s="112"/>
      <c r="AJ126" s="113"/>
      <c r="AK126" s="48"/>
      <c r="AL126" s="48"/>
      <c r="AM126" s="48"/>
      <c r="AN126" s="48"/>
      <c r="AO126" s="48"/>
      <c r="AP126" s="48"/>
    </row>
    <row r="127" spans="1:42" x14ac:dyDescent="0.25">
      <c r="A127" s="14"/>
      <c r="B127" s="90"/>
      <c r="C127" s="90"/>
      <c r="D127" s="90"/>
      <c r="E127" s="90"/>
      <c r="F127" s="90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20"/>
      <c r="AA127" s="14"/>
      <c r="AB127" s="18"/>
      <c r="AC127" s="18"/>
      <c r="AD127" s="18"/>
      <c r="AE127" s="18"/>
      <c r="AF127" s="18"/>
      <c r="AG127" s="18"/>
      <c r="AI127" s="112"/>
      <c r="AJ127" s="113"/>
      <c r="AK127" s="48"/>
      <c r="AL127" s="48"/>
      <c r="AM127" s="48"/>
      <c r="AN127" s="48"/>
      <c r="AO127" s="48"/>
      <c r="AP127" s="48"/>
    </row>
    <row r="128" spans="1:42" x14ac:dyDescent="0.25">
      <c r="A128" s="14"/>
      <c r="B128" s="90"/>
      <c r="C128" s="90"/>
      <c r="D128" s="90"/>
      <c r="E128" s="90"/>
      <c r="F128" s="90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20"/>
      <c r="AA128" s="14"/>
      <c r="AB128" s="18"/>
      <c r="AC128" s="18"/>
      <c r="AD128" s="18"/>
      <c r="AE128" s="18"/>
      <c r="AF128" s="18"/>
      <c r="AG128" s="18"/>
      <c r="AI128" s="112"/>
      <c r="AJ128" s="113"/>
      <c r="AK128" s="48"/>
      <c r="AL128" s="48"/>
      <c r="AM128" s="48"/>
      <c r="AN128" s="48"/>
      <c r="AO128" s="48"/>
      <c r="AP128" s="48"/>
    </row>
    <row r="129" spans="1:42" x14ac:dyDescent="0.25">
      <c r="A129" s="14"/>
      <c r="B129" s="90"/>
      <c r="C129" s="90"/>
      <c r="D129" s="90"/>
      <c r="E129" s="90"/>
      <c r="F129" s="90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20"/>
      <c r="AA129" s="14"/>
      <c r="AB129" s="18"/>
      <c r="AC129" s="18"/>
      <c r="AD129" s="18"/>
      <c r="AE129" s="18"/>
      <c r="AF129" s="18"/>
      <c r="AG129" s="18"/>
      <c r="AI129" s="112"/>
      <c r="AJ129" s="113"/>
      <c r="AK129" s="48"/>
      <c r="AL129" s="48"/>
      <c r="AM129" s="48"/>
      <c r="AN129" s="48"/>
      <c r="AO129" s="48"/>
      <c r="AP129" s="48"/>
    </row>
    <row r="130" spans="1:42" x14ac:dyDescent="0.25">
      <c r="A130" s="14"/>
      <c r="B130" s="90"/>
      <c r="C130" s="90"/>
      <c r="D130" s="90"/>
      <c r="E130" s="90"/>
      <c r="F130" s="90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20"/>
      <c r="AA130" s="14"/>
      <c r="AB130" s="18"/>
      <c r="AC130" s="18"/>
      <c r="AD130" s="18"/>
      <c r="AE130" s="18"/>
      <c r="AF130" s="18"/>
      <c r="AG130" s="18"/>
      <c r="AI130" s="112"/>
      <c r="AJ130" s="113"/>
      <c r="AK130" s="48"/>
      <c r="AL130" s="48"/>
      <c r="AM130" s="48"/>
      <c r="AN130" s="48"/>
      <c r="AO130" s="48"/>
      <c r="AP130" s="48"/>
    </row>
    <row r="131" spans="1:42" x14ac:dyDescent="0.25">
      <c r="A131" s="14"/>
      <c r="B131" s="90"/>
      <c r="C131" s="90"/>
      <c r="D131" s="90"/>
      <c r="E131" s="90"/>
      <c r="F131" s="90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20"/>
      <c r="AA131" s="14"/>
      <c r="AB131" s="18"/>
      <c r="AC131" s="18"/>
      <c r="AD131" s="18"/>
      <c r="AE131" s="18"/>
      <c r="AF131" s="18"/>
      <c r="AG131" s="18"/>
      <c r="AI131" s="112"/>
      <c r="AJ131" s="113"/>
      <c r="AK131" s="48"/>
      <c r="AL131" s="48"/>
      <c r="AM131" s="48"/>
      <c r="AN131" s="48"/>
      <c r="AO131" s="48"/>
      <c r="AP131" s="48"/>
    </row>
    <row r="132" spans="1:42" x14ac:dyDescent="0.25">
      <c r="A132" s="14"/>
      <c r="B132" s="90"/>
      <c r="C132" s="90"/>
      <c r="D132" s="90"/>
      <c r="E132" s="90"/>
      <c r="F132" s="90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20"/>
      <c r="AA132" s="14"/>
      <c r="AB132" s="18"/>
      <c r="AC132" s="18"/>
      <c r="AD132" s="18"/>
      <c r="AE132" s="18"/>
      <c r="AF132" s="18"/>
      <c r="AG132" s="18"/>
      <c r="AI132" s="112"/>
      <c r="AJ132" s="113"/>
      <c r="AK132" s="48"/>
      <c r="AL132" s="48"/>
      <c r="AM132" s="48"/>
      <c r="AN132" s="48"/>
      <c r="AO132" s="48"/>
      <c r="AP132" s="48"/>
    </row>
    <row r="133" spans="1:42" x14ac:dyDescent="0.25">
      <c r="A133" s="14"/>
      <c r="B133" s="90"/>
      <c r="C133" s="90"/>
      <c r="D133" s="90"/>
      <c r="E133" s="90"/>
      <c r="F133" s="90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20"/>
      <c r="AA133" s="14"/>
      <c r="AB133" s="18"/>
      <c r="AC133" s="18"/>
      <c r="AD133" s="18"/>
      <c r="AE133" s="18"/>
      <c r="AF133" s="18"/>
      <c r="AG133" s="18"/>
      <c r="AI133" s="112"/>
      <c r="AJ133" s="113"/>
      <c r="AK133" s="48"/>
      <c r="AL133" s="48"/>
      <c r="AM133" s="48"/>
      <c r="AN133" s="48"/>
      <c r="AO133" s="48"/>
      <c r="AP133" s="48"/>
    </row>
    <row r="134" spans="1:42" x14ac:dyDescent="0.25">
      <c r="A134" s="14"/>
      <c r="B134" s="90"/>
      <c r="C134" s="90"/>
      <c r="D134" s="90"/>
      <c r="E134" s="90"/>
      <c r="F134" s="90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20"/>
      <c r="AA134" s="14"/>
      <c r="AB134" s="18"/>
      <c r="AC134" s="18"/>
      <c r="AD134" s="18"/>
      <c r="AE134" s="18"/>
      <c r="AF134" s="18"/>
      <c r="AG134" s="18"/>
      <c r="AI134" s="112"/>
      <c r="AJ134" s="113"/>
      <c r="AK134" s="48"/>
      <c r="AL134" s="48"/>
      <c r="AM134" s="48"/>
      <c r="AN134" s="48"/>
      <c r="AO134" s="48"/>
      <c r="AP134" s="48"/>
    </row>
    <row r="135" spans="1:42" x14ac:dyDescent="0.25">
      <c r="A135" s="14"/>
      <c r="B135" s="90"/>
      <c r="C135" s="90"/>
      <c r="D135" s="90"/>
      <c r="E135" s="90"/>
      <c r="F135" s="90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20"/>
      <c r="AA135" s="14"/>
      <c r="AB135" s="18"/>
      <c r="AC135" s="18"/>
      <c r="AD135" s="18"/>
      <c r="AE135" s="18"/>
      <c r="AF135" s="18"/>
      <c r="AG135" s="18"/>
      <c r="AI135" s="112"/>
      <c r="AJ135" s="113"/>
      <c r="AK135" s="48"/>
      <c r="AL135" s="48"/>
      <c r="AM135" s="48"/>
      <c r="AN135" s="48"/>
      <c r="AO135" s="48"/>
      <c r="AP135" s="48"/>
    </row>
    <row r="136" spans="1:42" x14ac:dyDescent="0.25">
      <c r="A136" s="14"/>
      <c r="B136" s="90"/>
      <c r="C136" s="90"/>
      <c r="D136" s="90"/>
      <c r="E136" s="90"/>
      <c r="F136" s="90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20"/>
      <c r="AA136" s="14"/>
      <c r="AB136" s="18"/>
      <c r="AC136" s="18"/>
      <c r="AD136" s="18"/>
      <c r="AE136" s="18"/>
      <c r="AF136" s="18"/>
      <c r="AG136" s="18"/>
      <c r="AI136" s="112"/>
      <c r="AJ136" s="113"/>
      <c r="AK136" s="48"/>
      <c r="AL136" s="48"/>
      <c r="AM136" s="48"/>
      <c r="AN136" s="48"/>
      <c r="AO136" s="48"/>
      <c r="AP136" s="48"/>
    </row>
    <row r="137" spans="1:42" x14ac:dyDescent="0.25">
      <c r="A137" s="14"/>
      <c r="B137" s="90"/>
      <c r="C137" s="90"/>
      <c r="D137" s="90"/>
      <c r="E137" s="90"/>
      <c r="F137" s="90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20"/>
      <c r="AA137" s="14"/>
      <c r="AB137" s="18"/>
      <c r="AC137" s="18"/>
      <c r="AD137" s="18"/>
      <c r="AE137" s="18"/>
      <c r="AF137" s="18"/>
      <c r="AG137" s="18"/>
      <c r="AI137" s="112"/>
      <c r="AJ137" s="113"/>
      <c r="AK137" s="48"/>
      <c r="AL137" s="48"/>
      <c r="AM137" s="48"/>
      <c r="AN137" s="48"/>
      <c r="AO137" s="48"/>
      <c r="AP137" s="48"/>
    </row>
    <row r="138" spans="1:42" x14ac:dyDescent="0.25">
      <c r="A138" s="14"/>
      <c r="B138" s="90"/>
      <c r="C138" s="90"/>
      <c r="D138" s="90"/>
      <c r="E138" s="90"/>
      <c r="F138" s="90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20"/>
      <c r="AA138" s="14"/>
      <c r="AB138" s="18"/>
      <c r="AC138" s="18"/>
      <c r="AD138" s="18"/>
      <c r="AE138" s="18"/>
      <c r="AF138" s="18"/>
      <c r="AG138" s="18"/>
      <c r="AI138" s="112"/>
      <c r="AJ138" s="113"/>
      <c r="AK138" s="48"/>
      <c r="AL138" s="48"/>
      <c r="AM138" s="48"/>
      <c r="AN138" s="48"/>
      <c r="AO138" s="48"/>
      <c r="AP138" s="48"/>
    </row>
    <row r="139" spans="1:42" x14ac:dyDescent="0.25">
      <c r="A139" s="14"/>
      <c r="B139" s="90"/>
      <c r="C139" s="90"/>
      <c r="D139" s="90"/>
      <c r="E139" s="90"/>
      <c r="F139" s="90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20"/>
      <c r="AA139" s="14"/>
      <c r="AB139" s="18"/>
      <c r="AC139" s="18"/>
      <c r="AD139" s="18"/>
      <c r="AE139" s="18"/>
      <c r="AF139" s="18"/>
      <c r="AG139" s="18"/>
      <c r="AI139" s="112"/>
      <c r="AJ139" s="113"/>
      <c r="AK139" s="48"/>
      <c r="AL139" s="48"/>
      <c r="AM139" s="48"/>
      <c r="AN139" s="48"/>
      <c r="AO139" s="48"/>
      <c r="AP139" s="48"/>
    </row>
    <row r="140" spans="1:42" x14ac:dyDescent="0.25">
      <c r="A140" s="14"/>
      <c r="B140" s="90"/>
      <c r="C140" s="90"/>
      <c r="D140" s="90"/>
      <c r="E140" s="90"/>
      <c r="F140" s="90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20"/>
      <c r="AA140" s="14"/>
      <c r="AB140" s="18"/>
      <c r="AC140" s="18"/>
      <c r="AD140" s="18"/>
      <c r="AE140" s="18"/>
      <c r="AF140" s="18"/>
      <c r="AG140" s="18"/>
      <c r="AI140" s="112"/>
      <c r="AJ140" s="113"/>
      <c r="AK140" s="48"/>
      <c r="AL140" s="48"/>
      <c r="AM140" s="48"/>
      <c r="AN140" s="48"/>
      <c r="AO140" s="48"/>
      <c r="AP140" s="48"/>
    </row>
    <row r="141" spans="1:42" x14ac:dyDescent="0.25">
      <c r="A141" s="14"/>
      <c r="B141" s="90"/>
      <c r="C141" s="90"/>
      <c r="D141" s="90"/>
      <c r="E141" s="90"/>
      <c r="F141" s="90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20"/>
      <c r="AA141" s="14"/>
      <c r="AB141" s="18"/>
      <c r="AC141" s="18"/>
      <c r="AD141" s="18"/>
      <c r="AE141" s="18"/>
      <c r="AF141" s="18"/>
      <c r="AG141" s="18"/>
      <c r="AI141" s="112"/>
      <c r="AJ141" s="113"/>
      <c r="AK141" s="48"/>
      <c r="AL141" s="48"/>
      <c r="AM141" s="48"/>
      <c r="AN141" s="48"/>
      <c r="AO141" s="48"/>
      <c r="AP141" s="48"/>
    </row>
    <row r="142" spans="1:42" x14ac:dyDescent="0.25">
      <c r="A142" s="14"/>
      <c r="B142" s="90"/>
      <c r="C142" s="90"/>
      <c r="D142" s="90"/>
      <c r="E142" s="90"/>
      <c r="F142" s="90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20"/>
      <c r="AA142" s="14"/>
      <c r="AB142" s="18"/>
      <c r="AC142" s="18"/>
      <c r="AD142" s="18"/>
      <c r="AE142" s="18"/>
      <c r="AF142" s="18"/>
      <c r="AG142" s="18"/>
      <c r="AI142" s="112"/>
      <c r="AJ142" s="113"/>
      <c r="AK142" s="48"/>
      <c r="AL142" s="48"/>
      <c r="AM142" s="48"/>
      <c r="AN142" s="48"/>
      <c r="AO142" s="48"/>
      <c r="AP142" s="48"/>
    </row>
    <row r="143" spans="1:42" x14ac:dyDescent="0.25">
      <c r="A143" s="14"/>
      <c r="B143" s="90"/>
      <c r="C143" s="90"/>
      <c r="D143" s="90"/>
      <c r="E143" s="90"/>
      <c r="F143" s="90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20"/>
      <c r="AA143" s="14"/>
      <c r="AB143" s="18"/>
      <c r="AC143" s="18"/>
      <c r="AD143" s="18"/>
      <c r="AE143" s="18"/>
      <c r="AF143" s="18"/>
      <c r="AG143" s="18"/>
      <c r="AI143" s="112"/>
      <c r="AJ143" s="113"/>
      <c r="AK143" s="48"/>
      <c r="AL143" s="48"/>
      <c r="AM143" s="48"/>
      <c r="AN143" s="48"/>
      <c r="AO143" s="48"/>
      <c r="AP143" s="48"/>
    </row>
    <row r="144" spans="1:42" x14ac:dyDescent="0.25">
      <c r="A144" s="14"/>
      <c r="B144" s="90"/>
      <c r="C144" s="90"/>
      <c r="D144" s="90"/>
      <c r="E144" s="90"/>
      <c r="F144" s="90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20"/>
      <c r="AA144" s="14"/>
      <c r="AB144" s="18"/>
      <c r="AC144" s="18"/>
      <c r="AD144" s="18"/>
      <c r="AE144" s="18"/>
      <c r="AF144" s="18"/>
      <c r="AG144" s="18"/>
      <c r="AI144" s="112"/>
      <c r="AJ144" s="113"/>
      <c r="AK144" s="48"/>
      <c r="AL144" s="48"/>
      <c r="AM144" s="48"/>
      <c r="AN144" s="48"/>
      <c r="AO144" s="48"/>
      <c r="AP144" s="48"/>
    </row>
    <row r="145" spans="1:42" x14ac:dyDescent="0.25">
      <c r="A145" s="14"/>
      <c r="B145" s="90"/>
      <c r="C145" s="90"/>
      <c r="D145" s="90"/>
      <c r="E145" s="90"/>
      <c r="F145" s="90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20"/>
      <c r="AA145" s="14"/>
      <c r="AB145" s="18"/>
      <c r="AC145" s="18"/>
      <c r="AD145" s="18"/>
      <c r="AE145" s="18"/>
      <c r="AF145" s="18"/>
      <c r="AG145" s="18"/>
      <c r="AI145" s="112"/>
      <c r="AJ145" s="113"/>
      <c r="AK145" s="48"/>
      <c r="AL145" s="48"/>
      <c r="AM145" s="48"/>
      <c r="AN145" s="48"/>
      <c r="AO145" s="48"/>
      <c r="AP145" s="48"/>
    </row>
    <row r="146" spans="1:42" x14ac:dyDescent="0.25">
      <c r="A146" s="14"/>
      <c r="B146" s="90"/>
      <c r="C146" s="90"/>
      <c r="D146" s="90"/>
      <c r="E146" s="90"/>
      <c r="F146" s="90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20"/>
      <c r="AA146" s="14"/>
      <c r="AB146" s="18"/>
      <c r="AC146" s="18"/>
      <c r="AD146" s="18"/>
      <c r="AE146" s="18"/>
      <c r="AF146" s="18"/>
      <c r="AG146" s="18"/>
      <c r="AI146" s="112"/>
      <c r="AJ146" s="113"/>
      <c r="AK146" s="48"/>
      <c r="AL146" s="48"/>
      <c r="AM146" s="48"/>
      <c r="AN146" s="48"/>
      <c r="AO146" s="48"/>
      <c r="AP146" s="48"/>
    </row>
    <row r="147" spans="1:42" x14ac:dyDescent="0.25">
      <c r="A147" s="14"/>
      <c r="B147" s="90"/>
      <c r="C147" s="90"/>
      <c r="D147" s="90"/>
      <c r="E147" s="90"/>
      <c r="F147" s="90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20"/>
      <c r="AA147" s="14"/>
      <c r="AB147" s="18"/>
      <c r="AC147" s="18"/>
      <c r="AD147" s="18"/>
      <c r="AE147" s="18"/>
      <c r="AF147" s="18"/>
      <c r="AG147" s="18"/>
      <c r="AI147" s="112"/>
      <c r="AJ147" s="113"/>
      <c r="AK147" s="48"/>
      <c r="AL147" s="48"/>
      <c r="AM147" s="48"/>
      <c r="AN147" s="48"/>
      <c r="AO147" s="48"/>
      <c r="AP147" s="48"/>
    </row>
    <row r="148" spans="1:42" x14ac:dyDescent="0.25">
      <c r="A148" s="14"/>
      <c r="B148" s="90"/>
      <c r="C148" s="90"/>
      <c r="D148" s="90"/>
      <c r="E148" s="90"/>
      <c r="F148" s="90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20"/>
      <c r="AA148" s="14"/>
      <c r="AB148" s="18"/>
      <c r="AC148" s="18"/>
      <c r="AD148" s="18"/>
      <c r="AE148" s="18"/>
      <c r="AF148" s="18"/>
      <c r="AG148" s="18"/>
      <c r="AI148" s="112"/>
      <c r="AJ148" s="113"/>
      <c r="AK148" s="48"/>
      <c r="AL148" s="48"/>
      <c r="AM148" s="48"/>
      <c r="AN148" s="48"/>
      <c r="AO148" s="48"/>
      <c r="AP148" s="48"/>
    </row>
    <row r="149" spans="1:42" x14ac:dyDescent="0.25">
      <c r="A149" s="14"/>
      <c r="B149" s="90"/>
      <c r="C149" s="90"/>
      <c r="D149" s="90"/>
      <c r="E149" s="90"/>
      <c r="F149" s="90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20"/>
      <c r="AA149" s="14"/>
      <c r="AB149" s="18"/>
      <c r="AC149" s="18"/>
      <c r="AD149" s="18"/>
      <c r="AE149" s="18"/>
      <c r="AF149" s="18"/>
      <c r="AG149" s="18"/>
      <c r="AI149" s="112"/>
      <c r="AJ149" s="113"/>
      <c r="AK149" s="48"/>
      <c r="AL149" s="48"/>
      <c r="AM149" s="48"/>
      <c r="AN149" s="48"/>
      <c r="AO149" s="48"/>
      <c r="AP149" s="48"/>
    </row>
    <row r="150" spans="1:42" x14ac:dyDescent="0.25">
      <c r="A150" s="14"/>
      <c r="B150" s="90"/>
      <c r="C150" s="90"/>
      <c r="D150" s="90"/>
      <c r="E150" s="90"/>
      <c r="F150" s="90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20"/>
      <c r="AA150" s="14"/>
      <c r="AB150" s="18"/>
      <c r="AC150" s="18"/>
      <c r="AD150" s="18"/>
      <c r="AE150" s="18"/>
      <c r="AF150" s="18"/>
      <c r="AG150" s="18"/>
      <c r="AI150" s="112"/>
      <c r="AJ150" s="113"/>
      <c r="AK150" s="48"/>
      <c r="AL150" s="48"/>
      <c r="AM150" s="48"/>
      <c r="AN150" s="48"/>
      <c r="AO150" s="48"/>
      <c r="AP150" s="48"/>
    </row>
    <row r="151" spans="1:42" x14ac:dyDescent="0.25">
      <c r="A151" s="14"/>
      <c r="B151" s="90"/>
      <c r="C151" s="90"/>
      <c r="D151" s="90"/>
      <c r="E151" s="90"/>
      <c r="F151" s="90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20"/>
      <c r="AA151" s="14"/>
      <c r="AB151" s="18"/>
      <c r="AC151" s="18"/>
      <c r="AD151" s="18"/>
      <c r="AE151" s="18"/>
      <c r="AF151" s="18"/>
      <c r="AG151" s="18"/>
      <c r="AI151" s="112"/>
      <c r="AJ151" s="113"/>
      <c r="AK151" s="48"/>
      <c r="AL151" s="48"/>
      <c r="AM151" s="48"/>
      <c r="AN151" s="48"/>
      <c r="AO151" s="48"/>
      <c r="AP151" s="48"/>
    </row>
    <row r="152" spans="1:42" x14ac:dyDescent="0.25">
      <c r="A152" s="14"/>
      <c r="B152" s="90"/>
      <c r="C152" s="90"/>
      <c r="D152" s="90"/>
      <c r="E152" s="90"/>
      <c r="F152" s="90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20"/>
      <c r="AA152" s="14"/>
      <c r="AB152" s="18"/>
      <c r="AC152" s="18"/>
      <c r="AD152" s="18"/>
      <c r="AE152" s="18"/>
      <c r="AF152" s="18"/>
      <c r="AG152" s="18"/>
      <c r="AI152" s="112"/>
      <c r="AJ152" s="113"/>
      <c r="AK152" s="48"/>
      <c r="AL152" s="48"/>
      <c r="AM152" s="48"/>
      <c r="AN152" s="48"/>
      <c r="AO152" s="48"/>
      <c r="AP152" s="48"/>
    </row>
    <row r="153" spans="1:42" x14ac:dyDescent="0.25">
      <c r="A153" s="14"/>
      <c r="B153" s="90"/>
      <c r="C153" s="90"/>
      <c r="D153" s="90"/>
      <c r="E153" s="90"/>
      <c r="F153" s="90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20"/>
      <c r="AA153" s="14"/>
      <c r="AB153" s="18"/>
      <c r="AC153" s="18"/>
      <c r="AD153" s="18"/>
      <c r="AE153" s="18"/>
      <c r="AF153" s="18"/>
      <c r="AG153" s="18"/>
      <c r="AI153" s="112"/>
      <c r="AJ153" s="113"/>
      <c r="AK153" s="48"/>
      <c r="AL153" s="48"/>
      <c r="AM153" s="48"/>
      <c r="AN153" s="48"/>
      <c r="AO153" s="48"/>
      <c r="AP153" s="48"/>
    </row>
    <row r="154" spans="1:42" x14ac:dyDescent="0.25">
      <c r="A154" s="14"/>
      <c r="B154" s="90"/>
      <c r="C154" s="90"/>
      <c r="D154" s="90"/>
      <c r="E154" s="90"/>
      <c r="F154" s="90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20"/>
      <c r="AA154" s="14"/>
      <c r="AB154" s="18"/>
      <c r="AC154" s="18"/>
      <c r="AD154" s="18"/>
      <c r="AE154" s="18"/>
      <c r="AF154" s="18"/>
      <c r="AG154" s="18"/>
      <c r="AI154" s="112"/>
      <c r="AJ154" s="113"/>
      <c r="AK154" s="48"/>
      <c r="AL154" s="48"/>
      <c r="AM154" s="48"/>
      <c r="AN154" s="48"/>
      <c r="AO154" s="48"/>
      <c r="AP154" s="48"/>
    </row>
    <row r="155" spans="1:42" x14ac:dyDescent="0.25">
      <c r="A155" s="14"/>
      <c r="B155" s="90"/>
      <c r="C155" s="90"/>
      <c r="D155" s="90"/>
      <c r="E155" s="90"/>
      <c r="F155" s="90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20"/>
      <c r="AA155" s="14"/>
      <c r="AB155" s="18"/>
      <c r="AC155" s="18"/>
      <c r="AD155" s="18"/>
      <c r="AE155" s="18"/>
      <c r="AF155" s="18"/>
      <c r="AG155" s="18"/>
      <c r="AI155" s="112"/>
      <c r="AJ155" s="113"/>
      <c r="AK155" s="48"/>
      <c r="AL155" s="48"/>
      <c r="AM155" s="48"/>
      <c r="AN155" s="48"/>
      <c r="AO155" s="48"/>
      <c r="AP155" s="48"/>
    </row>
    <row r="156" spans="1:42" x14ac:dyDescent="0.25">
      <c r="A156" s="14"/>
      <c r="B156" s="90"/>
      <c r="C156" s="90"/>
      <c r="D156" s="90"/>
      <c r="E156" s="90"/>
      <c r="F156" s="90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20"/>
      <c r="AA156" s="14"/>
      <c r="AB156" s="18"/>
      <c r="AC156" s="18"/>
      <c r="AD156" s="18"/>
      <c r="AE156" s="18"/>
      <c r="AF156" s="18"/>
      <c r="AG156" s="18"/>
      <c r="AI156" s="112"/>
      <c r="AJ156" s="113"/>
      <c r="AK156" s="48"/>
      <c r="AL156" s="48"/>
      <c r="AM156" s="48"/>
      <c r="AN156" s="48"/>
      <c r="AO156" s="48"/>
      <c r="AP156" s="48"/>
    </row>
    <row r="157" spans="1:42" x14ac:dyDescent="0.25">
      <c r="A157" s="14"/>
      <c r="B157" s="90"/>
      <c r="C157" s="90"/>
      <c r="D157" s="90"/>
      <c r="E157" s="90"/>
      <c r="F157" s="90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20"/>
      <c r="AA157" s="14"/>
      <c r="AB157" s="18"/>
      <c r="AC157" s="18"/>
      <c r="AD157" s="18"/>
      <c r="AE157" s="18"/>
      <c r="AF157" s="18"/>
      <c r="AG157" s="18"/>
      <c r="AI157" s="112"/>
      <c r="AJ157" s="113"/>
      <c r="AK157" s="48"/>
      <c r="AL157" s="48"/>
      <c r="AM157" s="48"/>
      <c r="AN157" s="48"/>
      <c r="AO157" s="48"/>
      <c r="AP157" s="48"/>
    </row>
    <row r="158" spans="1:42" x14ac:dyDescent="0.25">
      <c r="A158" s="14"/>
      <c r="B158" s="90"/>
      <c r="C158" s="90"/>
      <c r="D158" s="90"/>
      <c r="E158" s="90"/>
      <c r="F158" s="90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20"/>
      <c r="AA158" s="14"/>
      <c r="AB158" s="18"/>
      <c r="AC158" s="18"/>
      <c r="AD158" s="18"/>
      <c r="AE158" s="18"/>
      <c r="AF158" s="18"/>
      <c r="AG158" s="18"/>
      <c r="AI158" s="112"/>
      <c r="AJ158" s="113"/>
      <c r="AK158" s="48"/>
      <c r="AL158" s="48"/>
      <c r="AM158" s="48"/>
      <c r="AN158" s="48"/>
      <c r="AO158" s="48"/>
      <c r="AP158" s="48"/>
    </row>
    <row r="159" spans="1:42" x14ac:dyDescent="0.25">
      <c r="A159" s="14"/>
      <c r="B159" s="90"/>
      <c r="C159" s="90"/>
      <c r="D159" s="90"/>
      <c r="E159" s="90"/>
      <c r="F159" s="90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20"/>
      <c r="AA159" s="14"/>
      <c r="AB159" s="18"/>
      <c r="AC159" s="18"/>
      <c r="AD159" s="18"/>
      <c r="AE159" s="18"/>
      <c r="AF159" s="18"/>
      <c r="AG159" s="18"/>
      <c r="AI159" s="112"/>
      <c r="AJ159" s="113"/>
      <c r="AK159" s="48"/>
      <c r="AL159" s="48"/>
      <c r="AM159" s="48"/>
      <c r="AN159" s="48"/>
      <c r="AO159" s="48"/>
      <c r="AP159" s="48"/>
    </row>
    <row r="160" spans="1:42" x14ac:dyDescent="0.25">
      <c r="A160" s="14"/>
      <c r="B160" s="90"/>
      <c r="C160" s="90"/>
      <c r="D160" s="90"/>
      <c r="E160" s="90"/>
      <c r="F160" s="90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20"/>
      <c r="AA160" s="14"/>
      <c r="AB160" s="18"/>
      <c r="AC160" s="18"/>
      <c r="AD160" s="18"/>
      <c r="AE160" s="18"/>
      <c r="AF160" s="18"/>
      <c r="AG160" s="18"/>
      <c r="AI160" s="112"/>
      <c r="AJ160" s="113"/>
      <c r="AK160" s="48"/>
      <c r="AL160" s="48"/>
      <c r="AM160" s="48"/>
      <c r="AN160" s="48"/>
      <c r="AO160" s="48"/>
      <c r="AP160" s="48"/>
    </row>
    <row r="161" spans="1:42" x14ac:dyDescent="0.25">
      <c r="A161" s="14"/>
      <c r="B161" s="90"/>
      <c r="C161" s="90"/>
      <c r="D161" s="90"/>
      <c r="E161" s="90"/>
      <c r="F161" s="90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20"/>
      <c r="AA161" s="14"/>
      <c r="AB161" s="18"/>
      <c r="AC161" s="18"/>
      <c r="AD161" s="18"/>
      <c r="AE161" s="18"/>
      <c r="AF161" s="18"/>
      <c r="AG161" s="18"/>
      <c r="AI161" s="112"/>
      <c r="AJ161" s="113"/>
      <c r="AK161" s="48"/>
      <c r="AL161" s="48"/>
      <c r="AM161" s="48"/>
      <c r="AN161" s="48"/>
      <c r="AO161" s="48"/>
      <c r="AP161" s="48"/>
    </row>
    <row r="162" spans="1:42" x14ac:dyDescent="0.25">
      <c r="A162" s="14"/>
      <c r="B162" s="90"/>
      <c r="C162" s="90"/>
      <c r="D162" s="90"/>
      <c r="E162" s="90"/>
      <c r="F162" s="90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20"/>
      <c r="AA162" s="14"/>
      <c r="AB162" s="18"/>
      <c r="AC162" s="18"/>
      <c r="AD162" s="18"/>
      <c r="AE162" s="18"/>
      <c r="AF162" s="18"/>
      <c r="AG162" s="18"/>
      <c r="AI162" s="112"/>
      <c r="AJ162" s="113"/>
      <c r="AK162" s="48"/>
      <c r="AL162" s="48"/>
      <c r="AM162" s="48"/>
      <c r="AN162" s="48"/>
      <c r="AO162" s="48"/>
      <c r="AP162" s="48"/>
    </row>
    <row r="163" spans="1:42" x14ac:dyDescent="0.25">
      <c r="A163" s="14"/>
      <c r="B163" s="90"/>
      <c r="C163" s="90"/>
      <c r="D163" s="90"/>
      <c r="E163" s="90"/>
      <c r="F163" s="90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20"/>
      <c r="AA163" s="14"/>
      <c r="AB163" s="18"/>
      <c r="AC163" s="18"/>
      <c r="AD163" s="18"/>
      <c r="AE163" s="18"/>
      <c r="AF163" s="18"/>
      <c r="AG163" s="18"/>
      <c r="AI163" s="112"/>
      <c r="AJ163" s="113"/>
      <c r="AK163" s="48"/>
      <c r="AL163" s="48"/>
      <c r="AM163" s="48"/>
      <c r="AN163" s="48"/>
      <c r="AO163" s="48"/>
      <c r="AP163" s="48"/>
    </row>
    <row r="164" spans="1:42" x14ac:dyDescent="0.25">
      <c r="A164" s="14"/>
      <c r="B164" s="90"/>
      <c r="C164" s="90"/>
      <c r="D164" s="90"/>
      <c r="E164" s="90"/>
      <c r="F164" s="90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20"/>
      <c r="AA164" s="14"/>
      <c r="AB164" s="18"/>
      <c r="AC164" s="18"/>
      <c r="AD164" s="18"/>
      <c r="AE164" s="18"/>
      <c r="AF164" s="18"/>
      <c r="AG164" s="18"/>
      <c r="AI164" s="112"/>
      <c r="AJ164" s="113"/>
      <c r="AK164" s="48"/>
      <c r="AL164" s="48"/>
      <c r="AM164" s="48"/>
      <c r="AN164" s="48"/>
      <c r="AO164" s="48"/>
      <c r="AP164" s="48"/>
    </row>
    <row r="165" spans="1:42" x14ac:dyDescent="0.25">
      <c r="A165" s="14"/>
      <c r="B165" s="90"/>
      <c r="C165" s="90"/>
      <c r="D165" s="90"/>
      <c r="E165" s="90"/>
      <c r="F165" s="90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20"/>
      <c r="AA165" s="14"/>
      <c r="AB165" s="18"/>
      <c r="AC165" s="18"/>
      <c r="AD165" s="18"/>
      <c r="AE165" s="18"/>
      <c r="AF165" s="18"/>
      <c r="AG165" s="18"/>
      <c r="AI165" s="112"/>
      <c r="AJ165" s="113"/>
      <c r="AK165" s="48"/>
      <c r="AL165" s="48"/>
      <c r="AM165" s="48"/>
      <c r="AN165" s="48"/>
      <c r="AO165" s="48"/>
      <c r="AP165" s="48"/>
    </row>
    <row r="166" spans="1:42" x14ac:dyDescent="0.25">
      <c r="A166" s="14"/>
      <c r="B166" s="90"/>
      <c r="C166" s="90"/>
      <c r="D166" s="90"/>
      <c r="E166" s="90"/>
      <c r="F166" s="90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20"/>
      <c r="AA166" s="14"/>
      <c r="AB166" s="18"/>
      <c r="AC166" s="18"/>
      <c r="AD166" s="18"/>
      <c r="AE166" s="18"/>
      <c r="AF166" s="18"/>
      <c r="AG166" s="18"/>
      <c r="AI166" s="112"/>
      <c r="AJ166" s="113"/>
      <c r="AK166" s="48"/>
      <c r="AL166" s="48"/>
      <c r="AM166" s="48"/>
      <c r="AN166" s="48"/>
      <c r="AO166" s="48"/>
      <c r="AP166" s="48"/>
    </row>
    <row r="167" spans="1:42" x14ac:dyDescent="0.25">
      <c r="A167" s="14"/>
      <c r="B167" s="90"/>
      <c r="C167" s="90"/>
      <c r="D167" s="90"/>
      <c r="E167" s="90"/>
      <c r="F167" s="90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20"/>
      <c r="AA167" s="14"/>
      <c r="AB167" s="18"/>
      <c r="AC167" s="18"/>
      <c r="AD167" s="18"/>
      <c r="AE167" s="18"/>
      <c r="AF167" s="18"/>
      <c r="AG167" s="18"/>
      <c r="AI167" s="112"/>
      <c r="AJ167" s="113"/>
      <c r="AK167" s="48"/>
      <c r="AL167" s="48"/>
      <c r="AM167" s="48"/>
      <c r="AN167" s="48"/>
      <c r="AO167" s="48"/>
      <c r="AP167" s="48"/>
    </row>
    <row r="168" spans="1:42" x14ac:dyDescent="0.25">
      <c r="A168" s="14"/>
      <c r="B168" s="90"/>
      <c r="C168" s="90"/>
      <c r="D168" s="90"/>
      <c r="E168" s="90"/>
      <c r="F168" s="90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20"/>
      <c r="AA168" s="14"/>
      <c r="AB168" s="18"/>
      <c r="AC168" s="18"/>
      <c r="AD168" s="18"/>
      <c r="AE168" s="18"/>
      <c r="AF168" s="18"/>
      <c r="AG168" s="18"/>
      <c r="AI168" s="112"/>
      <c r="AJ168" s="113"/>
      <c r="AK168" s="48"/>
      <c r="AL168" s="48"/>
      <c r="AM168" s="48"/>
      <c r="AN168" s="48"/>
      <c r="AO168" s="48"/>
      <c r="AP168" s="48"/>
    </row>
    <row r="169" spans="1:42" x14ac:dyDescent="0.25">
      <c r="A169" s="14"/>
      <c r="B169" s="90"/>
      <c r="C169" s="90"/>
      <c r="D169" s="90"/>
      <c r="E169" s="90"/>
      <c r="F169" s="90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20"/>
      <c r="AA169" s="14"/>
      <c r="AB169" s="18"/>
      <c r="AC169" s="18"/>
      <c r="AD169" s="18"/>
      <c r="AE169" s="18"/>
      <c r="AF169" s="18"/>
      <c r="AG169" s="18"/>
      <c r="AI169" s="112"/>
      <c r="AJ169" s="113"/>
      <c r="AK169" s="48"/>
      <c r="AL169" s="48"/>
      <c r="AM169" s="48"/>
      <c r="AN169" s="48"/>
      <c r="AO169" s="48"/>
      <c r="AP169" s="48"/>
    </row>
    <row r="170" spans="1:42" x14ac:dyDescent="0.25">
      <c r="A170" s="14"/>
      <c r="B170" s="90"/>
      <c r="C170" s="90"/>
      <c r="D170" s="90"/>
      <c r="E170" s="90"/>
      <c r="F170" s="90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20"/>
      <c r="AA170" s="14"/>
      <c r="AB170" s="18"/>
      <c r="AC170" s="18"/>
      <c r="AD170" s="18"/>
      <c r="AE170" s="18"/>
      <c r="AF170" s="18"/>
      <c r="AG170" s="18"/>
      <c r="AI170" s="112"/>
      <c r="AJ170" s="113"/>
      <c r="AK170" s="48"/>
      <c r="AL170" s="48"/>
      <c r="AM170" s="48"/>
      <c r="AN170" s="48"/>
      <c r="AO170" s="48"/>
      <c r="AP170" s="48"/>
    </row>
    <row r="171" spans="1:42" x14ac:dyDescent="0.25">
      <c r="A171" s="14"/>
      <c r="B171" s="90"/>
      <c r="C171" s="90"/>
      <c r="D171" s="90"/>
      <c r="E171" s="90"/>
      <c r="F171" s="90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20"/>
      <c r="AA171" s="14"/>
      <c r="AB171" s="18"/>
      <c r="AC171" s="18"/>
      <c r="AD171" s="18"/>
      <c r="AE171" s="18"/>
      <c r="AF171" s="18"/>
      <c r="AG171" s="18"/>
      <c r="AI171" s="112"/>
      <c r="AJ171" s="113"/>
      <c r="AK171" s="48"/>
      <c r="AL171" s="48"/>
      <c r="AM171" s="48"/>
      <c r="AN171" s="48"/>
      <c r="AO171" s="48"/>
      <c r="AP171" s="48"/>
    </row>
    <row r="172" spans="1:42" x14ac:dyDescent="0.25">
      <c r="A172" s="14"/>
      <c r="B172" s="90"/>
      <c r="C172" s="90"/>
      <c r="D172" s="90"/>
      <c r="E172" s="90"/>
      <c r="F172" s="90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20"/>
      <c r="AA172" s="14"/>
      <c r="AB172" s="18"/>
      <c r="AC172" s="18"/>
      <c r="AD172" s="18"/>
      <c r="AE172" s="18"/>
      <c r="AF172" s="18"/>
      <c r="AG172" s="18"/>
      <c r="AI172" s="112"/>
      <c r="AJ172" s="113"/>
      <c r="AK172" s="48"/>
      <c r="AL172" s="48"/>
      <c r="AM172" s="48"/>
      <c r="AN172" s="48"/>
      <c r="AO172" s="48"/>
      <c r="AP172" s="48"/>
    </row>
    <row r="173" spans="1:42" x14ac:dyDescent="0.25">
      <c r="A173" s="14"/>
      <c r="B173" s="90"/>
      <c r="C173" s="90"/>
      <c r="D173" s="90"/>
      <c r="E173" s="90"/>
      <c r="F173" s="90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20"/>
      <c r="AA173" s="14"/>
      <c r="AB173" s="18"/>
      <c r="AC173" s="18"/>
      <c r="AD173" s="18"/>
      <c r="AE173" s="18"/>
      <c r="AF173" s="18"/>
      <c r="AG173" s="18"/>
      <c r="AI173" s="112"/>
      <c r="AJ173" s="113"/>
      <c r="AK173" s="48"/>
      <c r="AL173" s="48"/>
      <c r="AM173" s="48"/>
      <c r="AN173" s="48"/>
      <c r="AO173" s="48"/>
      <c r="AP173" s="48"/>
    </row>
    <row r="174" spans="1:42" x14ac:dyDescent="0.25">
      <c r="A174" s="14"/>
      <c r="B174" s="90"/>
      <c r="C174" s="90"/>
      <c r="D174" s="90"/>
      <c r="E174" s="90"/>
      <c r="F174" s="90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20"/>
      <c r="AA174" s="14"/>
      <c r="AB174" s="18"/>
      <c r="AC174" s="18"/>
      <c r="AD174" s="18"/>
      <c r="AE174" s="18"/>
      <c r="AF174" s="18"/>
      <c r="AG174" s="18"/>
      <c r="AI174" s="112"/>
      <c r="AJ174" s="113"/>
      <c r="AK174" s="48"/>
      <c r="AL174" s="48"/>
      <c r="AM174" s="48"/>
      <c r="AN174" s="48"/>
      <c r="AO174" s="48"/>
      <c r="AP174" s="48"/>
    </row>
    <row r="175" spans="1:42" x14ac:dyDescent="0.25">
      <c r="A175" s="14"/>
      <c r="B175" s="90"/>
      <c r="C175" s="90"/>
      <c r="D175" s="90"/>
      <c r="E175" s="90"/>
      <c r="F175" s="90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20"/>
      <c r="AA175" s="14"/>
      <c r="AB175" s="18"/>
      <c r="AC175" s="18"/>
      <c r="AD175" s="18"/>
      <c r="AE175" s="18"/>
      <c r="AF175" s="18"/>
      <c r="AG175" s="18"/>
      <c r="AI175" s="112"/>
      <c r="AJ175" s="113"/>
      <c r="AK175" s="48"/>
      <c r="AL175" s="48"/>
      <c r="AM175" s="48"/>
      <c r="AN175" s="48"/>
      <c r="AO175" s="48"/>
      <c r="AP175" s="48"/>
    </row>
    <row r="176" spans="1:42" x14ac:dyDescent="0.25">
      <c r="A176" s="14"/>
      <c r="B176" s="90"/>
      <c r="C176" s="90"/>
      <c r="D176" s="90"/>
      <c r="E176" s="90"/>
      <c r="F176" s="90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20"/>
      <c r="AA176" s="14"/>
      <c r="AB176" s="18"/>
      <c r="AC176" s="18"/>
      <c r="AD176" s="18"/>
      <c r="AE176" s="18"/>
      <c r="AF176" s="18"/>
      <c r="AG176" s="18"/>
      <c r="AI176" s="112"/>
      <c r="AJ176" s="113"/>
      <c r="AK176" s="48"/>
      <c r="AL176" s="48"/>
      <c r="AM176" s="48"/>
      <c r="AN176" s="48"/>
      <c r="AO176" s="48"/>
      <c r="AP176" s="48"/>
    </row>
    <row r="177" spans="1:42" x14ac:dyDescent="0.25">
      <c r="A177" s="14"/>
      <c r="B177" s="90"/>
      <c r="C177" s="90"/>
      <c r="D177" s="90"/>
      <c r="E177" s="90"/>
      <c r="F177" s="90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20"/>
      <c r="AA177" s="14"/>
      <c r="AB177" s="18"/>
      <c r="AC177" s="18"/>
      <c r="AD177" s="18"/>
      <c r="AE177" s="18"/>
      <c r="AF177" s="18"/>
      <c r="AG177" s="18"/>
      <c r="AI177" s="112"/>
      <c r="AJ177" s="113"/>
      <c r="AK177" s="48"/>
      <c r="AL177" s="48"/>
      <c r="AM177" s="48"/>
      <c r="AN177" s="48"/>
      <c r="AO177" s="48"/>
      <c r="AP177" s="48"/>
    </row>
    <row r="178" spans="1:42" x14ac:dyDescent="0.25">
      <c r="A178" s="14"/>
      <c r="B178" s="90"/>
      <c r="C178" s="90"/>
      <c r="D178" s="90"/>
      <c r="E178" s="90"/>
      <c r="F178" s="90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20"/>
      <c r="AA178" s="14"/>
      <c r="AB178" s="18"/>
      <c r="AC178" s="18"/>
      <c r="AD178" s="18"/>
      <c r="AE178" s="18"/>
      <c r="AF178" s="18"/>
      <c r="AG178" s="18"/>
      <c r="AI178" s="112"/>
      <c r="AJ178" s="113"/>
      <c r="AK178" s="48"/>
      <c r="AL178" s="48"/>
      <c r="AM178" s="48"/>
      <c r="AN178" s="48"/>
      <c r="AO178" s="48"/>
      <c r="AP178" s="48"/>
    </row>
    <row r="179" spans="1:42" x14ac:dyDescent="0.25">
      <c r="A179" s="14"/>
      <c r="B179" s="90"/>
      <c r="C179" s="90"/>
      <c r="D179" s="90"/>
      <c r="E179" s="90"/>
      <c r="F179" s="90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20"/>
      <c r="AA179" s="14"/>
      <c r="AB179" s="18"/>
      <c r="AC179" s="18"/>
      <c r="AD179" s="18"/>
      <c r="AE179" s="18"/>
      <c r="AF179" s="18"/>
      <c r="AG179" s="18"/>
      <c r="AI179" s="112"/>
      <c r="AJ179" s="113"/>
      <c r="AK179" s="48"/>
      <c r="AL179" s="48"/>
      <c r="AM179" s="48"/>
      <c r="AN179" s="48"/>
      <c r="AO179" s="48"/>
      <c r="AP179" s="48"/>
    </row>
    <row r="180" spans="1:42" x14ac:dyDescent="0.25">
      <c r="A180" s="14"/>
      <c r="B180" s="90"/>
      <c r="C180" s="90"/>
      <c r="D180" s="90"/>
      <c r="E180" s="90"/>
      <c r="F180" s="90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20"/>
      <c r="AA180" s="14"/>
      <c r="AB180" s="18"/>
      <c r="AC180" s="18"/>
      <c r="AD180" s="18"/>
      <c r="AE180" s="18"/>
      <c r="AF180" s="18"/>
      <c r="AG180" s="18"/>
      <c r="AI180" s="112"/>
      <c r="AJ180" s="113"/>
      <c r="AK180" s="48"/>
      <c r="AL180" s="48"/>
      <c r="AM180" s="48"/>
      <c r="AN180" s="48"/>
      <c r="AO180" s="48"/>
      <c r="AP180" s="48"/>
    </row>
    <row r="181" spans="1:42" x14ac:dyDescent="0.25">
      <c r="A181" s="14"/>
      <c r="B181" s="90"/>
      <c r="C181" s="90"/>
      <c r="D181" s="90"/>
      <c r="E181" s="90"/>
      <c r="F181" s="90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20"/>
      <c r="AA181" s="14"/>
      <c r="AB181" s="18"/>
      <c r="AC181" s="18"/>
      <c r="AD181" s="18"/>
      <c r="AE181" s="18"/>
      <c r="AF181" s="18"/>
      <c r="AG181" s="18"/>
      <c r="AI181" s="112"/>
      <c r="AJ181" s="113"/>
      <c r="AK181" s="48"/>
      <c r="AL181" s="48"/>
      <c r="AM181" s="48"/>
      <c r="AN181" s="48"/>
      <c r="AO181" s="48"/>
      <c r="AP181" s="48"/>
    </row>
    <row r="182" spans="1:42" x14ac:dyDescent="0.25">
      <c r="A182" s="14"/>
      <c r="B182" s="90"/>
      <c r="C182" s="90"/>
      <c r="D182" s="90"/>
      <c r="E182" s="90"/>
      <c r="F182" s="90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20"/>
      <c r="AA182" s="14"/>
      <c r="AB182" s="18"/>
      <c r="AC182" s="18"/>
      <c r="AD182" s="18"/>
      <c r="AE182" s="18"/>
      <c r="AF182" s="18"/>
      <c r="AG182" s="18"/>
      <c r="AI182" s="112"/>
      <c r="AJ182" s="113"/>
      <c r="AK182" s="48"/>
      <c r="AL182" s="48"/>
      <c r="AM182" s="48"/>
      <c r="AN182" s="48"/>
      <c r="AO182" s="48"/>
      <c r="AP182" s="48"/>
    </row>
    <row r="183" spans="1:42" x14ac:dyDescent="0.25">
      <c r="A183" s="14"/>
      <c r="B183" s="90"/>
      <c r="C183" s="90"/>
      <c r="D183" s="90"/>
      <c r="E183" s="90"/>
      <c r="F183" s="90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20"/>
      <c r="AA183" s="14"/>
      <c r="AB183" s="18"/>
      <c r="AC183" s="18"/>
      <c r="AD183" s="18"/>
      <c r="AE183" s="18"/>
      <c r="AF183" s="18"/>
      <c r="AG183" s="18"/>
      <c r="AI183" s="112"/>
      <c r="AJ183" s="113"/>
      <c r="AK183" s="48"/>
      <c r="AL183" s="48"/>
      <c r="AM183" s="48"/>
      <c r="AN183" s="48"/>
      <c r="AO183" s="48"/>
      <c r="AP183" s="48"/>
    </row>
    <row r="184" spans="1:42" x14ac:dyDescent="0.25">
      <c r="A184" s="14"/>
      <c r="B184" s="90"/>
      <c r="C184" s="90"/>
      <c r="D184" s="90"/>
      <c r="E184" s="90"/>
      <c r="F184" s="90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20"/>
      <c r="AA184" s="14"/>
      <c r="AB184" s="18"/>
      <c r="AC184" s="18"/>
      <c r="AD184" s="18"/>
      <c r="AE184" s="18"/>
      <c r="AF184" s="18"/>
      <c r="AG184" s="18"/>
      <c r="AI184" s="112"/>
      <c r="AJ184" s="113"/>
      <c r="AK184" s="48"/>
      <c r="AL184" s="48"/>
      <c r="AM184" s="48"/>
      <c r="AN184" s="48"/>
      <c r="AO184" s="48"/>
      <c r="AP184" s="48"/>
    </row>
    <row r="185" spans="1:42" x14ac:dyDescent="0.25">
      <c r="A185" s="14"/>
      <c r="B185" s="90"/>
      <c r="C185" s="90"/>
      <c r="D185" s="90"/>
      <c r="E185" s="90"/>
      <c r="F185" s="90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20"/>
      <c r="AA185" s="14"/>
      <c r="AB185" s="18"/>
      <c r="AC185" s="18"/>
      <c r="AD185" s="18"/>
      <c r="AE185" s="18"/>
      <c r="AF185" s="18"/>
      <c r="AG185" s="18"/>
      <c r="AI185" s="112"/>
      <c r="AJ185" s="113"/>
      <c r="AK185" s="48"/>
      <c r="AL185" s="48"/>
      <c r="AM185" s="48"/>
      <c r="AN185" s="48"/>
      <c r="AO185" s="48"/>
      <c r="AP185" s="48"/>
    </row>
    <row r="186" spans="1:42" x14ac:dyDescent="0.25">
      <c r="A186" s="14"/>
      <c r="B186" s="90"/>
      <c r="C186" s="90"/>
      <c r="D186" s="90"/>
      <c r="E186" s="90"/>
      <c r="F186" s="90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20"/>
      <c r="AA186" s="14"/>
      <c r="AB186" s="18"/>
      <c r="AC186" s="18"/>
      <c r="AD186" s="18"/>
      <c r="AE186" s="18"/>
      <c r="AF186" s="18"/>
      <c r="AG186" s="18"/>
      <c r="AI186" s="112"/>
      <c r="AJ186" s="113"/>
      <c r="AK186" s="48"/>
      <c r="AL186" s="48"/>
      <c r="AM186" s="48"/>
      <c r="AN186" s="48"/>
      <c r="AO186" s="48"/>
      <c r="AP186" s="48"/>
    </row>
    <row r="187" spans="1:42" x14ac:dyDescent="0.25">
      <c r="A187" s="14"/>
      <c r="B187" s="90"/>
      <c r="C187" s="90"/>
      <c r="D187" s="90"/>
      <c r="E187" s="90"/>
      <c r="F187" s="90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20"/>
      <c r="AA187" s="14"/>
      <c r="AB187" s="18"/>
      <c r="AC187" s="18"/>
      <c r="AD187" s="18"/>
      <c r="AE187" s="18"/>
      <c r="AF187" s="18"/>
      <c r="AG187" s="18"/>
      <c r="AI187" s="112"/>
      <c r="AJ187" s="113"/>
      <c r="AK187" s="48"/>
      <c r="AL187" s="48"/>
      <c r="AM187" s="48"/>
      <c r="AN187" s="48"/>
      <c r="AO187" s="48"/>
      <c r="AP187" s="48"/>
    </row>
    <row r="188" spans="1:42" x14ac:dyDescent="0.25">
      <c r="A188" s="14"/>
      <c r="B188" s="90"/>
      <c r="C188" s="90"/>
      <c r="D188" s="90"/>
      <c r="E188" s="90"/>
      <c r="F188" s="90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20"/>
      <c r="AA188" s="14"/>
      <c r="AB188" s="18"/>
      <c r="AC188" s="18"/>
      <c r="AD188" s="18"/>
      <c r="AE188" s="18"/>
      <c r="AF188" s="18"/>
      <c r="AG188" s="18"/>
      <c r="AI188" s="112"/>
      <c r="AJ188" s="113"/>
      <c r="AK188" s="48"/>
      <c r="AL188" s="48"/>
      <c r="AM188" s="48"/>
      <c r="AN188" s="48"/>
      <c r="AO188" s="48"/>
      <c r="AP188" s="48"/>
    </row>
    <row r="189" spans="1:42" x14ac:dyDescent="0.25">
      <c r="A189" s="14"/>
      <c r="B189" s="90"/>
      <c r="C189" s="90"/>
      <c r="D189" s="90"/>
      <c r="E189" s="90"/>
      <c r="F189" s="90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20"/>
      <c r="AA189" s="14"/>
      <c r="AB189" s="18"/>
      <c r="AC189" s="18"/>
      <c r="AD189" s="18"/>
      <c r="AE189" s="18"/>
      <c r="AF189" s="18"/>
      <c r="AG189" s="18"/>
      <c r="AI189" s="112"/>
      <c r="AJ189" s="113"/>
      <c r="AK189" s="48"/>
      <c r="AL189" s="48"/>
      <c r="AM189" s="48"/>
      <c r="AN189" s="48"/>
      <c r="AO189" s="48"/>
      <c r="AP189" s="48"/>
    </row>
    <row r="190" spans="1:42" x14ac:dyDescent="0.25">
      <c r="A190" s="14"/>
      <c r="B190" s="90"/>
      <c r="C190" s="90"/>
      <c r="D190" s="90"/>
      <c r="E190" s="90"/>
      <c r="F190" s="90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20"/>
      <c r="AA190" s="14"/>
      <c r="AB190" s="18"/>
      <c r="AC190" s="18"/>
      <c r="AD190" s="18"/>
      <c r="AE190" s="18"/>
      <c r="AF190" s="18"/>
      <c r="AG190" s="18"/>
      <c r="AI190" s="112"/>
      <c r="AJ190" s="113"/>
      <c r="AK190" s="48"/>
      <c r="AL190" s="48"/>
      <c r="AM190" s="48"/>
      <c r="AN190" s="48"/>
      <c r="AO190" s="48"/>
      <c r="AP190" s="48"/>
    </row>
    <row r="191" spans="1:42" x14ac:dyDescent="0.25">
      <c r="A191" s="14"/>
      <c r="B191" s="90"/>
      <c r="C191" s="90"/>
      <c r="D191" s="90"/>
      <c r="E191" s="90"/>
      <c r="F191" s="90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20"/>
      <c r="AA191" s="14"/>
      <c r="AB191" s="18"/>
      <c r="AC191" s="18"/>
      <c r="AD191" s="18"/>
      <c r="AE191" s="18"/>
      <c r="AF191" s="18"/>
      <c r="AG191" s="18"/>
      <c r="AI191" s="112"/>
      <c r="AJ191" s="113"/>
      <c r="AK191" s="48"/>
      <c r="AL191" s="48"/>
      <c r="AM191" s="48"/>
      <c r="AN191" s="48"/>
      <c r="AO191" s="48"/>
      <c r="AP191" s="48"/>
    </row>
    <row r="192" spans="1:42" x14ac:dyDescent="0.25">
      <c r="A192" s="14"/>
      <c r="B192" s="90"/>
      <c r="C192" s="90"/>
      <c r="D192" s="90"/>
      <c r="E192" s="90"/>
      <c r="F192" s="90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20"/>
      <c r="AA192" s="14"/>
      <c r="AB192" s="18"/>
      <c r="AC192" s="18"/>
      <c r="AD192" s="18"/>
      <c r="AE192" s="18"/>
      <c r="AF192" s="18"/>
      <c r="AG192" s="18"/>
      <c r="AI192" s="112"/>
      <c r="AJ192" s="113"/>
      <c r="AK192" s="48"/>
      <c r="AL192" s="48"/>
      <c r="AM192" s="48"/>
      <c r="AN192" s="48"/>
      <c r="AO192" s="48"/>
      <c r="AP192" s="48"/>
    </row>
    <row r="193" spans="1:42" x14ac:dyDescent="0.25">
      <c r="A193" s="14"/>
      <c r="B193" s="90"/>
      <c r="C193" s="90"/>
      <c r="D193" s="90"/>
      <c r="E193" s="90"/>
      <c r="F193" s="90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20"/>
      <c r="AA193" s="14"/>
      <c r="AB193" s="18"/>
      <c r="AC193" s="18"/>
      <c r="AD193" s="18"/>
      <c r="AE193" s="18"/>
      <c r="AF193" s="18"/>
      <c r="AG193" s="18"/>
      <c r="AI193" s="112"/>
      <c r="AJ193" s="113"/>
      <c r="AK193" s="48"/>
      <c r="AL193" s="48"/>
      <c r="AM193" s="48"/>
      <c r="AN193" s="48"/>
      <c r="AO193" s="48"/>
      <c r="AP193" s="48"/>
    </row>
    <row r="194" spans="1:42" x14ac:dyDescent="0.25">
      <c r="A194" s="14"/>
      <c r="B194" s="90"/>
      <c r="C194" s="90"/>
      <c r="D194" s="90"/>
      <c r="E194" s="90"/>
      <c r="F194" s="90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20"/>
      <c r="AA194" s="14"/>
      <c r="AB194" s="18"/>
      <c r="AC194" s="18"/>
      <c r="AD194" s="18"/>
      <c r="AE194" s="18"/>
      <c r="AF194" s="18"/>
      <c r="AG194" s="18"/>
      <c r="AI194" s="112"/>
      <c r="AJ194" s="113"/>
      <c r="AK194" s="48"/>
      <c r="AL194" s="48"/>
      <c r="AM194" s="48"/>
      <c r="AN194" s="48"/>
      <c r="AO194" s="48"/>
      <c r="AP194" s="48"/>
    </row>
    <row r="195" spans="1:42" x14ac:dyDescent="0.25">
      <c r="A195" s="14"/>
      <c r="B195" s="90"/>
      <c r="C195" s="90"/>
      <c r="D195" s="90"/>
      <c r="E195" s="90"/>
      <c r="F195" s="90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20"/>
      <c r="AA195" s="14"/>
      <c r="AB195" s="18"/>
      <c r="AC195" s="18"/>
      <c r="AD195" s="18"/>
      <c r="AE195" s="18"/>
      <c r="AF195" s="18"/>
      <c r="AG195" s="18"/>
      <c r="AI195" s="112"/>
      <c r="AJ195" s="113"/>
      <c r="AK195" s="48"/>
      <c r="AL195" s="48"/>
      <c r="AM195" s="48"/>
      <c r="AN195" s="48"/>
      <c r="AO195" s="48"/>
      <c r="AP195" s="48"/>
    </row>
    <row r="196" spans="1:42" x14ac:dyDescent="0.25">
      <c r="A196" s="14"/>
      <c r="B196" s="90"/>
      <c r="C196" s="90"/>
      <c r="D196" s="90"/>
      <c r="E196" s="90"/>
      <c r="F196" s="90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20"/>
      <c r="AA196" s="14"/>
      <c r="AB196" s="18"/>
      <c r="AC196" s="18"/>
      <c r="AD196" s="18"/>
      <c r="AE196" s="18"/>
      <c r="AF196" s="18"/>
      <c r="AG196" s="18"/>
      <c r="AI196" s="112"/>
      <c r="AJ196" s="113"/>
      <c r="AK196" s="48"/>
      <c r="AL196" s="48"/>
      <c r="AM196" s="48"/>
      <c r="AN196" s="48"/>
      <c r="AO196" s="48"/>
      <c r="AP196" s="48"/>
    </row>
    <row r="197" spans="1:42" x14ac:dyDescent="0.25">
      <c r="A197" s="14"/>
      <c r="B197" s="90"/>
      <c r="C197" s="90"/>
      <c r="D197" s="90"/>
      <c r="E197" s="90"/>
      <c r="F197" s="90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20"/>
      <c r="AA197" s="14"/>
      <c r="AB197" s="18"/>
      <c r="AC197" s="18"/>
      <c r="AD197" s="18"/>
      <c r="AE197" s="18"/>
      <c r="AF197" s="18"/>
      <c r="AG197" s="18"/>
      <c r="AI197" s="112"/>
      <c r="AJ197" s="113"/>
      <c r="AK197" s="48"/>
      <c r="AL197" s="48"/>
      <c r="AM197" s="48"/>
      <c r="AN197" s="48"/>
      <c r="AO197" s="48"/>
      <c r="AP197" s="48"/>
    </row>
    <row r="198" spans="1:42" x14ac:dyDescent="0.25">
      <c r="A198" s="14"/>
      <c r="B198" s="90"/>
      <c r="C198" s="90"/>
      <c r="D198" s="90"/>
      <c r="E198" s="90"/>
      <c r="F198" s="90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20"/>
      <c r="AA198" s="14"/>
      <c r="AB198" s="18"/>
      <c r="AC198" s="18"/>
      <c r="AD198" s="18"/>
      <c r="AE198" s="18"/>
      <c r="AF198" s="18"/>
      <c r="AG198" s="18"/>
      <c r="AI198" s="112"/>
      <c r="AJ198" s="113"/>
      <c r="AK198" s="48"/>
      <c r="AL198" s="48"/>
      <c r="AM198" s="48"/>
      <c r="AN198" s="48"/>
      <c r="AO198" s="48"/>
      <c r="AP198" s="48"/>
    </row>
    <row r="199" spans="1:42" x14ac:dyDescent="0.25">
      <c r="A199" s="14"/>
      <c r="B199" s="90"/>
      <c r="C199" s="90"/>
      <c r="D199" s="90"/>
      <c r="E199" s="90"/>
      <c r="F199" s="90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20"/>
      <c r="AA199" s="14"/>
      <c r="AB199" s="18"/>
      <c r="AC199" s="18"/>
      <c r="AD199" s="18"/>
      <c r="AE199" s="18"/>
      <c r="AF199" s="18"/>
      <c r="AG199" s="18"/>
      <c r="AI199" s="112"/>
      <c r="AJ199" s="113"/>
      <c r="AK199" s="48"/>
      <c r="AL199" s="48"/>
      <c r="AM199" s="48"/>
      <c r="AN199" s="48"/>
      <c r="AO199" s="48"/>
      <c r="AP199" s="48"/>
    </row>
    <row r="200" spans="1:42" x14ac:dyDescent="0.25">
      <c r="A200" s="14"/>
      <c r="B200" s="90"/>
      <c r="C200" s="90"/>
      <c r="D200" s="90"/>
      <c r="E200" s="90"/>
      <c r="F200" s="90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20"/>
      <c r="AA200" s="14"/>
      <c r="AB200" s="18"/>
      <c r="AC200" s="18"/>
      <c r="AD200" s="18"/>
      <c r="AE200" s="18"/>
      <c r="AF200" s="18"/>
      <c r="AG200" s="18"/>
      <c r="AI200" s="112"/>
      <c r="AJ200" s="113"/>
      <c r="AK200" s="48"/>
      <c r="AL200" s="48"/>
      <c r="AM200" s="48"/>
      <c r="AN200" s="48"/>
      <c r="AO200" s="48"/>
      <c r="AP200" s="48"/>
    </row>
    <row r="201" spans="1:42" x14ac:dyDescent="0.25">
      <c r="A201" s="14"/>
      <c r="B201" s="90"/>
      <c r="C201" s="90"/>
      <c r="D201" s="90"/>
      <c r="E201" s="90"/>
      <c r="F201" s="90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20"/>
      <c r="AA201" s="14"/>
      <c r="AB201" s="18"/>
      <c r="AC201" s="18"/>
      <c r="AD201" s="18"/>
      <c r="AE201" s="18"/>
      <c r="AF201" s="18"/>
      <c r="AG201" s="18"/>
      <c r="AI201" s="112"/>
      <c r="AJ201" s="113"/>
      <c r="AK201" s="48"/>
      <c r="AL201" s="48"/>
      <c r="AM201" s="48"/>
      <c r="AN201" s="48"/>
      <c r="AO201" s="48"/>
      <c r="AP201" s="48"/>
    </row>
    <row r="202" spans="1:42" x14ac:dyDescent="0.25">
      <c r="A202" s="14"/>
      <c r="B202" s="90"/>
      <c r="C202" s="90"/>
      <c r="D202" s="90"/>
      <c r="E202" s="90"/>
      <c r="F202" s="90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20"/>
      <c r="AA202" s="14"/>
      <c r="AB202" s="18"/>
      <c r="AC202" s="18"/>
      <c r="AD202" s="18"/>
      <c r="AE202" s="18"/>
      <c r="AF202" s="18"/>
      <c r="AG202" s="18"/>
      <c r="AI202" s="112"/>
      <c r="AJ202" s="113"/>
      <c r="AK202" s="48"/>
      <c r="AL202" s="48"/>
      <c r="AM202" s="48"/>
      <c r="AN202" s="48"/>
      <c r="AO202" s="48"/>
      <c r="AP202" s="48"/>
    </row>
    <row r="203" spans="1:42" x14ac:dyDescent="0.25">
      <c r="A203" s="14"/>
      <c r="B203" s="90"/>
      <c r="C203" s="90"/>
      <c r="D203" s="90"/>
      <c r="E203" s="90"/>
      <c r="F203" s="90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20"/>
      <c r="AA203" s="14"/>
      <c r="AB203" s="18"/>
      <c r="AC203" s="18"/>
      <c r="AD203" s="18"/>
      <c r="AE203" s="18"/>
      <c r="AF203" s="18"/>
      <c r="AG203" s="18"/>
      <c r="AI203" s="112"/>
      <c r="AJ203" s="113"/>
      <c r="AK203" s="48"/>
      <c r="AL203" s="48"/>
      <c r="AM203" s="48"/>
      <c r="AN203" s="48"/>
      <c r="AO203" s="48"/>
      <c r="AP203" s="48"/>
    </row>
    <row r="204" spans="1:42" x14ac:dyDescent="0.25">
      <c r="A204" s="14"/>
      <c r="B204" s="90"/>
      <c r="C204" s="90"/>
      <c r="D204" s="90"/>
      <c r="E204" s="90"/>
      <c r="F204" s="90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20"/>
      <c r="AA204" s="14"/>
      <c r="AB204" s="18"/>
      <c r="AC204" s="18"/>
      <c r="AD204" s="18"/>
      <c r="AE204" s="18"/>
      <c r="AF204" s="18"/>
      <c r="AG204" s="18"/>
      <c r="AI204" s="112"/>
      <c r="AJ204" s="113"/>
      <c r="AK204" s="48"/>
      <c r="AL204" s="48"/>
      <c r="AM204" s="48"/>
      <c r="AN204" s="48"/>
      <c r="AO204" s="48"/>
      <c r="AP204" s="48"/>
    </row>
    <row r="205" spans="1:42" x14ac:dyDescent="0.25">
      <c r="A205" s="14"/>
      <c r="B205" s="90"/>
      <c r="C205" s="90"/>
      <c r="D205" s="90"/>
      <c r="E205" s="90"/>
      <c r="F205" s="90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20"/>
      <c r="AA205" s="14"/>
      <c r="AB205" s="18"/>
      <c r="AC205" s="18"/>
      <c r="AD205" s="18"/>
      <c r="AE205" s="18"/>
      <c r="AF205" s="18"/>
      <c r="AG205" s="18"/>
      <c r="AI205" s="112"/>
      <c r="AJ205" s="113"/>
      <c r="AK205" s="48"/>
      <c r="AL205" s="48"/>
      <c r="AM205" s="48"/>
      <c r="AN205" s="48"/>
      <c r="AO205" s="48"/>
      <c r="AP205" s="48"/>
    </row>
    <row r="206" spans="1:42" x14ac:dyDescent="0.25">
      <c r="A206" s="14"/>
      <c r="B206" s="90"/>
      <c r="C206" s="90"/>
      <c r="D206" s="90"/>
      <c r="E206" s="90"/>
      <c r="F206" s="90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20"/>
      <c r="AA206" s="14"/>
      <c r="AB206" s="18"/>
      <c r="AC206" s="18"/>
      <c r="AD206" s="18"/>
      <c r="AE206" s="18"/>
      <c r="AF206" s="18"/>
      <c r="AG206" s="18"/>
      <c r="AI206" s="112"/>
      <c r="AJ206" s="113"/>
      <c r="AK206" s="48"/>
      <c r="AL206" s="48"/>
      <c r="AM206" s="48"/>
      <c r="AN206" s="48"/>
      <c r="AO206" s="48"/>
      <c r="AP206" s="48"/>
    </row>
    <row r="207" spans="1:42" x14ac:dyDescent="0.25">
      <c r="A207" s="14"/>
      <c r="B207" s="90"/>
      <c r="C207" s="90"/>
      <c r="D207" s="90"/>
      <c r="E207" s="90"/>
      <c r="F207" s="90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20"/>
      <c r="AA207" s="14"/>
      <c r="AB207" s="18"/>
      <c r="AC207" s="18"/>
      <c r="AD207" s="18"/>
      <c r="AE207" s="18"/>
      <c r="AF207" s="18"/>
      <c r="AG207" s="18"/>
      <c r="AI207" s="112"/>
      <c r="AJ207" s="113"/>
      <c r="AK207" s="48"/>
      <c r="AL207" s="48"/>
      <c r="AM207" s="48"/>
      <c r="AN207" s="48"/>
      <c r="AO207" s="48"/>
      <c r="AP207" s="48"/>
    </row>
    <row r="208" spans="1:42" x14ac:dyDescent="0.25">
      <c r="A208" s="14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20"/>
      <c r="AA208" s="14"/>
      <c r="AB208" s="18"/>
      <c r="AC208" s="18"/>
      <c r="AD208" s="18"/>
      <c r="AE208" s="18"/>
      <c r="AF208" s="18"/>
      <c r="AG208" s="18"/>
      <c r="AI208" s="112"/>
      <c r="AJ208" s="113"/>
      <c r="AK208" s="48"/>
      <c r="AL208" s="48"/>
      <c r="AM208" s="48"/>
      <c r="AN208" s="48"/>
      <c r="AO208" s="48"/>
      <c r="AP208" s="48"/>
    </row>
    <row r="209" spans="1:42" x14ac:dyDescent="0.25">
      <c r="A209" s="14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20"/>
      <c r="AA209" s="14"/>
      <c r="AB209" s="18"/>
      <c r="AC209" s="18"/>
      <c r="AD209" s="18"/>
      <c r="AE209" s="18"/>
      <c r="AF209" s="18"/>
      <c r="AG209" s="18"/>
      <c r="AI209" s="112"/>
      <c r="AJ209" s="113"/>
      <c r="AK209" s="48"/>
      <c r="AL209" s="48"/>
      <c r="AM209" s="48"/>
      <c r="AN209" s="48"/>
      <c r="AO209" s="48"/>
      <c r="AP209" s="48"/>
    </row>
    <row r="210" spans="1:42" x14ac:dyDescent="0.25">
      <c r="A210" s="14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20"/>
      <c r="AA210" s="14"/>
      <c r="AB210" s="18"/>
      <c r="AC210" s="18"/>
      <c r="AD210" s="18"/>
      <c r="AE210" s="18"/>
      <c r="AF210" s="18"/>
      <c r="AG210" s="18"/>
      <c r="AI210" s="112"/>
      <c r="AJ210" s="113"/>
      <c r="AK210" s="48"/>
      <c r="AL210" s="48"/>
      <c r="AM210" s="48"/>
      <c r="AN210" s="48"/>
      <c r="AO210" s="48"/>
      <c r="AP210" s="48"/>
    </row>
    <row r="211" spans="1:42" x14ac:dyDescent="0.25">
      <c r="A211" s="14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20"/>
      <c r="AA211" s="14"/>
      <c r="AB211" s="18"/>
      <c r="AC211" s="18"/>
      <c r="AD211" s="18"/>
      <c r="AE211" s="18"/>
      <c r="AF211" s="18"/>
      <c r="AG211" s="18"/>
      <c r="AI211" s="112"/>
      <c r="AJ211" s="113"/>
      <c r="AK211" s="48"/>
      <c r="AL211" s="48"/>
      <c r="AM211" s="48"/>
      <c r="AN211" s="48"/>
      <c r="AO211" s="48"/>
      <c r="AP211" s="48"/>
    </row>
    <row r="212" spans="1:42" x14ac:dyDescent="0.25">
      <c r="A212" s="14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20"/>
      <c r="AA212" s="14"/>
      <c r="AB212" s="18"/>
      <c r="AC212" s="18"/>
      <c r="AD212" s="18"/>
      <c r="AE212" s="18"/>
      <c r="AF212" s="18"/>
      <c r="AG212" s="18"/>
      <c r="AI212" s="112"/>
      <c r="AJ212" s="113"/>
      <c r="AK212" s="48"/>
      <c r="AL212" s="48"/>
      <c r="AM212" s="48"/>
      <c r="AN212" s="48"/>
      <c r="AO212" s="48"/>
      <c r="AP212" s="48"/>
    </row>
    <row r="213" spans="1:42" x14ac:dyDescent="0.25">
      <c r="A213" s="14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20"/>
      <c r="AA213" s="14"/>
      <c r="AB213" s="18"/>
      <c r="AC213" s="18"/>
      <c r="AD213" s="18"/>
      <c r="AE213" s="18"/>
      <c r="AF213" s="18"/>
      <c r="AG213" s="18"/>
      <c r="AI213" s="112"/>
      <c r="AJ213" s="113"/>
      <c r="AK213" s="48"/>
      <c r="AL213" s="48"/>
      <c r="AM213" s="48"/>
      <c r="AN213" s="48"/>
      <c r="AO213" s="48"/>
      <c r="AP213" s="48"/>
    </row>
    <row r="214" spans="1:42" x14ac:dyDescent="0.25">
      <c r="A214" s="14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20"/>
      <c r="AA214" s="14"/>
      <c r="AB214" s="18"/>
      <c r="AC214" s="18"/>
      <c r="AD214" s="18"/>
      <c r="AE214" s="18"/>
      <c r="AF214" s="18"/>
      <c r="AG214" s="18"/>
      <c r="AI214" s="112"/>
      <c r="AJ214" s="113"/>
      <c r="AK214" s="48"/>
      <c r="AL214" s="48"/>
      <c r="AM214" s="48"/>
      <c r="AN214" s="48"/>
      <c r="AO214" s="48"/>
      <c r="AP214" s="48"/>
    </row>
    <row r="215" spans="1:42" x14ac:dyDescent="0.25">
      <c r="A215" s="14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20"/>
      <c r="AA215" s="14"/>
      <c r="AB215" s="18"/>
      <c r="AC215" s="18"/>
      <c r="AD215" s="18"/>
      <c r="AE215" s="18"/>
      <c r="AF215" s="18"/>
      <c r="AG215" s="18"/>
      <c r="AI215" s="112"/>
      <c r="AJ215" s="113"/>
      <c r="AK215" s="48"/>
      <c r="AL215" s="48"/>
      <c r="AM215" s="48"/>
      <c r="AN215" s="48"/>
      <c r="AO215" s="48"/>
      <c r="AP215" s="48"/>
    </row>
    <row r="216" spans="1:42" x14ac:dyDescent="0.25">
      <c r="Z216" s="19"/>
    </row>
    <row r="217" spans="1:42" x14ac:dyDescent="0.25">
      <c r="Z217" s="19"/>
    </row>
    <row r="218" spans="1:42" x14ac:dyDescent="0.25">
      <c r="Z218" s="19"/>
    </row>
    <row r="219" spans="1:42" x14ac:dyDescent="0.25">
      <c r="Z219" s="19"/>
    </row>
    <row r="220" spans="1:42" x14ac:dyDescent="0.25">
      <c r="Z220" s="19"/>
    </row>
    <row r="221" spans="1:42" x14ac:dyDescent="0.25">
      <c r="Z221" s="19"/>
    </row>
    <row r="222" spans="1:42" x14ac:dyDescent="0.25">
      <c r="Z222" s="19"/>
    </row>
    <row r="223" spans="1:42" x14ac:dyDescent="0.25">
      <c r="Z223" s="19"/>
    </row>
    <row r="224" spans="1:42" x14ac:dyDescent="0.25">
      <c r="Z224" s="19"/>
    </row>
    <row r="225" spans="26:26" x14ac:dyDescent="0.25">
      <c r="Z225" s="19"/>
    </row>
    <row r="226" spans="26:26" x14ac:dyDescent="0.25">
      <c r="Z226" s="19"/>
    </row>
    <row r="227" spans="26:26" x14ac:dyDescent="0.25">
      <c r="Z227" s="19"/>
    </row>
    <row r="228" spans="26:26" x14ac:dyDescent="0.25">
      <c r="Z228" s="19"/>
    </row>
    <row r="229" spans="26:26" x14ac:dyDescent="0.25">
      <c r="Z229" s="19"/>
    </row>
    <row r="230" spans="26:26" x14ac:dyDescent="0.25">
      <c r="Z230" s="19"/>
    </row>
    <row r="231" spans="26:26" x14ac:dyDescent="0.25">
      <c r="Z231" s="19"/>
    </row>
    <row r="232" spans="26:26" x14ac:dyDescent="0.25">
      <c r="Z232" s="19"/>
    </row>
    <row r="233" spans="26:26" x14ac:dyDescent="0.25">
      <c r="Z233" s="19"/>
    </row>
  </sheetData>
  <mergeCells count="1">
    <mergeCell ref="C7:X7"/>
  </mergeCells>
  <pageMargins left="0.7" right="0.7" top="0.75" bottom="0.75" header="0.3" footer="0.3"/>
  <pageSetup orientation="portrait" horizontalDpi="4294967294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212"/>
  <sheetViews>
    <sheetView zoomScale="85" zoomScaleNormal="85" workbookViewId="0">
      <selection activeCell="F10" sqref="F10"/>
    </sheetView>
  </sheetViews>
  <sheetFormatPr defaultRowHeight="15" x14ac:dyDescent="0.25"/>
  <cols>
    <col min="2" max="2" width="7.5703125" style="24" customWidth="1"/>
    <col min="3" max="8" width="7.5703125" customWidth="1"/>
    <col min="9" max="9" width="6.7109375" customWidth="1"/>
    <col min="10" max="16" width="8.42578125" bestFit="1" customWidth="1"/>
    <col min="17" max="17" width="12.5703125" customWidth="1"/>
    <col min="18" max="24" width="8.140625" customWidth="1"/>
    <col min="25" max="25" width="9.42578125" bestFit="1" customWidth="1"/>
    <col min="119" max="122" width="9.7109375" bestFit="1" customWidth="1"/>
  </cols>
  <sheetData>
    <row r="1" spans="2:127" x14ac:dyDescent="0.25">
      <c r="C1" s="90">
        <v>2</v>
      </c>
      <c r="D1" s="90">
        <v>3</v>
      </c>
      <c r="E1" s="90">
        <v>4</v>
      </c>
      <c r="F1" s="90">
        <v>5</v>
      </c>
      <c r="G1" s="90">
        <v>6</v>
      </c>
      <c r="H1" s="90">
        <v>7</v>
      </c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</row>
    <row r="2" spans="2:127" x14ac:dyDescent="0.25">
      <c r="C2" s="90"/>
      <c r="D2" s="90"/>
      <c r="E2" s="90"/>
      <c r="F2" s="90"/>
      <c r="G2" s="90"/>
      <c r="H2" s="90"/>
      <c r="I2" s="90"/>
      <c r="J2" s="90"/>
      <c r="K2" s="90"/>
      <c r="L2" s="24"/>
      <c r="M2" s="114" t="s">
        <v>309</v>
      </c>
      <c r="N2" s="115">
        <v>12</v>
      </c>
      <c r="O2" s="115">
        <v>24</v>
      </c>
      <c r="P2" s="115">
        <v>48</v>
      </c>
      <c r="Q2" s="116">
        <v>11</v>
      </c>
      <c r="R2" s="116">
        <v>47</v>
      </c>
      <c r="S2" s="116">
        <v>9</v>
      </c>
      <c r="T2" s="116">
        <v>21</v>
      </c>
      <c r="U2" s="116">
        <v>45</v>
      </c>
      <c r="V2" s="116">
        <v>8</v>
      </c>
      <c r="W2" s="116">
        <v>44</v>
      </c>
      <c r="X2" s="116">
        <v>6</v>
      </c>
      <c r="Y2" s="116">
        <f>X2+12</f>
        <v>18</v>
      </c>
      <c r="Z2" s="116">
        <v>54</v>
      </c>
      <c r="AA2" s="116">
        <v>5</v>
      </c>
      <c r="AB2" s="116">
        <f>AA2+12</f>
        <v>17</v>
      </c>
      <c r="AC2" s="116">
        <v>53</v>
      </c>
      <c r="AD2" s="116">
        <v>3</v>
      </c>
      <c r="AE2" s="116">
        <f>AD2+12</f>
        <v>15</v>
      </c>
      <c r="AF2" s="116">
        <v>51</v>
      </c>
      <c r="AG2" s="116">
        <v>2</v>
      </c>
      <c r="AH2" s="116">
        <f>AG2+12</f>
        <v>14</v>
      </c>
      <c r="AI2" s="117">
        <v>50</v>
      </c>
      <c r="DN2" s="77"/>
      <c r="DO2" s="58"/>
      <c r="DP2" s="58"/>
      <c r="DQ2" s="58"/>
      <c r="DR2" s="58"/>
      <c r="DS2" s="77"/>
      <c r="DT2" s="77"/>
      <c r="DU2" s="77"/>
      <c r="DV2" s="77"/>
      <c r="DW2" s="77"/>
    </row>
    <row r="3" spans="2:127" x14ac:dyDescent="0.25">
      <c r="C3" s="138" t="s">
        <v>329</v>
      </c>
      <c r="D3" s="138"/>
      <c r="E3" s="138"/>
      <c r="F3" s="138"/>
      <c r="G3" s="118"/>
      <c r="H3" s="118"/>
      <c r="I3" s="90"/>
      <c r="L3" s="119">
        <v>38353</v>
      </c>
      <c r="M3" s="44">
        <f>VLOOKUP($L3,'Data SPF'!$AJ$9:$AP$215,'Per month SPF'!C$1,FALSE)</f>
        <v>1.9</v>
      </c>
      <c r="N3" s="45">
        <f>VLOOKUP($L3,'Data SPF'!$AJ$9:$AP$215,'Per month SPF'!D$1,FALSE)</f>
        <v>1.8</v>
      </c>
      <c r="O3" s="45" t="str">
        <f>VLOOKUP($L3,'Data SPF'!$AJ$9:$AP$215,'Per month SPF'!E$1,FALSE)</f>
        <v/>
      </c>
      <c r="P3" s="45">
        <f>VLOOKUP($L3,'Data SPF'!$AJ$9:$AP$215,'Per month SPF'!G$1,FALSE)</f>
        <v>1.8990565217391298</v>
      </c>
      <c r="Q3" s="45"/>
      <c r="R3" s="45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1"/>
      <c r="AL3" s="145" t="s">
        <v>329</v>
      </c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  <c r="BA3" s="146"/>
      <c r="BB3" s="146"/>
      <c r="BC3" s="146"/>
      <c r="BD3" s="146"/>
      <c r="BE3" s="146"/>
      <c r="BF3" s="146"/>
      <c r="BG3" s="146"/>
      <c r="BH3" s="147"/>
      <c r="BJ3" s="139" t="s">
        <v>329</v>
      </c>
      <c r="BK3" s="140"/>
      <c r="BL3" s="140"/>
      <c r="BM3" s="140"/>
      <c r="BN3" s="140"/>
      <c r="BO3" s="140"/>
      <c r="BP3" s="140"/>
      <c r="BQ3" s="140"/>
      <c r="BR3" s="140"/>
      <c r="BS3" s="140"/>
      <c r="BT3" s="140"/>
      <c r="BU3" s="140"/>
      <c r="BV3" s="140"/>
      <c r="BW3" s="140"/>
      <c r="BX3" s="140"/>
      <c r="BY3" s="140"/>
      <c r="BZ3" s="140"/>
      <c r="CA3" s="140"/>
      <c r="CB3" s="140"/>
      <c r="CC3" s="140"/>
      <c r="CD3" s="140"/>
      <c r="CE3" s="140"/>
      <c r="CF3" s="141"/>
      <c r="DN3" s="77"/>
      <c r="DO3" s="77"/>
      <c r="DP3" s="77"/>
      <c r="DQ3" s="77"/>
      <c r="DR3" s="77"/>
      <c r="DS3" s="77"/>
      <c r="DT3" s="77"/>
      <c r="DU3" s="77"/>
      <c r="DV3" s="77"/>
      <c r="DW3" s="77"/>
    </row>
    <row r="4" spans="2:127" x14ac:dyDescent="0.25">
      <c r="C4" s="21" t="s">
        <v>309</v>
      </c>
      <c r="D4" s="21">
        <v>12</v>
      </c>
      <c r="E4" s="21">
        <v>24</v>
      </c>
      <c r="F4" s="21">
        <v>48</v>
      </c>
      <c r="H4" s="21"/>
      <c r="I4" s="10"/>
      <c r="L4" s="125">
        <v>38718</v>
      </c>
      <c r="M4" s="47">
        <f>VLOOKUP($L4,'Data SPF'!$AJ$9:$AP$215,'Per month SPF'!C$1,FALSE)</f>
        <v>2</v>
      </c>
      <c r="N4" s="48">
        <f>VLOOKUP($L4,'Data SPF'!$AJ$9:$AP$215,'Per month SPF'!D$1,FALSE)</f>
        <v>2</v>
      </c>
      <c r="O4" s="48" t="str">
        <f>VLOOKUP($L4,'Data SPF'!$AJ$9:$AP$215,'Per month SPF'!E$1,FALSE)</f>
        <v/>
      </c>
      <c r="P4" s="48">
        <f>VLOOKUP($L4,'Data SPF'!$AJ$9:$AP$215,'Per month SPF'!G$1,FALSE)</f>
        <v>1.8999999999999992</v>
      </c>
      <c r="Q4" s="48"/>
      <c r="R4" s="48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126"/>
      <c r="AL4" s="54" t="s">
        <v>309</v>
      </c>
      <c r="AM4" s="127">
        <v>2</v>
      </c>
      <c r="AN4" s="127">
        <v>3</v>
      </c>
      <c r="AO4" s="127">
        <v>5</v>
      </c>
      <c r="AP4" s="127">
        <v>6</v>
      </c>
      <c r="AQ4" s="127">
        <v>8</v>
      </c>
      <c r="AR4" s="127">
        <v>9</v>
      </c>
      <c r="AS4" s="127">
        <v>11</v>
      </c>
      <c r="AT4" s="127">
        <v>12</v>
      </c>
      <c r="AU4" s="127">
        <v>14</v>
      </c>
      <c r="AV4" s="127">
        <v>15</v>
      </c>
      <c r="AW4" s="127">
        <v>17</v>
      </c>
      <c r="AX4" s="127">
        <v>18</v>
      </c>
      <c r="AY4" s="127">
        <v>21</v>
      </c>
      <c r="AZ4" s="127">
        <v>24</v>
      </c>
      <c r="BA4" s="127">
        <v>44</v>
      </c>
      <c r="BB4" s="127">
        <v>45</v>
      </c>
      <c r="BC4" s="127">
        <v>47</v>
      </c>
      <c r="BD4" s="127">
        <v>48</v>
      </c>
      <c r="BE4" s="127">
        <v>50</v>
      </c>
      <c r="BF4" s="127">
        <v>51</v>
      </c>
      <c r="BG4" s="127">
        <v>53</v>
      </c>
      <c r="BH4" s="128">
        <v>54</v>
      </c>
      <c r="BI4" s="34"/>
      <c r="BJ4" s="93" t="s">
        <v>309</v>
      </c>
      <c r="BK4" s="129">
        <v>2</v>
      </c>
      <c r="BL4" s="129">
        <v>3</v>
      </c>
      <c r="BM4" s="129">
        <v>5</v>
      </c>
      <c r="BN4" s="129">
        <v>6</v>
      </c>
      <c r="BO4" s="129">
        <v>8</v>
      </c>
      <c r="BP4" s="129">
        <v>9</v>
      </c>
      <c r="BQ4" s="129">
        <v>11</v>
      </c>
      <c r="BR4" s="129">
        <v>12</v>
      </c>
      <c r="BS4" s="129">
        <v>14</v>
      </c>
      <c r="BT4" s="129">
        <v>15</v>
      </c>
      <c r="BU4" s="129">
        <v>17</v>
      </c>
      <c r="BV4" s="129">
        <v>18</v>
      </c>
      <c r="BW4" s="129">
        <v>21</v>
      </c>
      <c r="BX4" s="129">
        <v>24</v>
      </c>
      <c r="BY4" s="129">
        <v>44</v>
      </c>
      <c r="BZ4" s="129">
        <v>45</v>
      </c>
      <c r="CA4" s="129">
        <v>47</v>
      </c>
      <c r="CB4" s="129">
        <v>48</v>
      </c>
      <c r="CC4" s="129">
        <v>50</v>
      </c>
      <c r="CD4" s="129">
        <v>51</v>
      </c>
      <c r="CE4" s="129">
        <v>53</v>
      </c>
      <c r="CF4" s="130">
        <v>54</v>
      </c>
      <c r="DN4" s="77"/>
      <c r="DO4" s="82"/>
      <c r="DP4" s="82"/>
      <c r="DQ4" s="82"/>
      <c r="DR4" s="82"/>
      <c r="DS4" s="77"/>
      <c r="DT4" s="82"/>
      <c r="DU4" s="82"/>
      <c r="DV4" s="82"/>
      <c r="DW4" s="82"/>
    </row>
    <row r="5" spans="2:127" x14ac:dyDescent="0.25">
      <c r="B5" s="22">
        <v>38353</v>
      </c>
      <c r="C5" s="18">
        <f>VLOOKUP($B5,'Data SPF'!$AJ$9:$AP$215,'Per month SPF'!C$1,FALSE)</f>
        <v>1.9</v>
      </c>
      <c r="D5" s="18">
        <f>VLOOKUP($B5,'Data SPF'!$AJ$9:$AP$215,'Per month SPF'!D$1,FALSE)</f>
        <v>1.8</v>
      </c>
      <c r="E5" s="18" t="str">
        <f>VLOOKUP($B5,'Data SPF'!$AJ$9:$AP$215,'Per month SPF'!E$1,FALSE)</f>
        <v/>
      </c>
      <c r="F5" s="18">
        <f>VLOOKUP($B5,'Data SPF'!$AJ$9:$AP$215,'Per month SPF'!G$1,FALSE)</f>
        <v>1.8990565217391298</v>
      </c>
      <c r="H5" s="18" t="str">
        <f>VLOOKUP($B5,'Data SPF'!$AJ$9:$AP$215,'Per month SPF'!H$1,FALSE)</f>
        <v/>
      </c>
      <c r="I5" s="18"/>
      <c r="J5" s="5"/>
      <c r="K5" s="5"/>
      <c r="L5" s="125">
        <v>39083</v>
      </c>
      <c r="M5" s="47">
        <f>VLOOKUP($L5,'Data SPF'!$AJ$9:$AP$215,'Per month SPF'!C$1,FALSE)</f>
        <v>2</v>
      </c>
      <c r="N5" s="48">
        <f>VLOOKUP($L5,'Data SPF'!$AJ$9:$AP$215,'Per month SPF'!D$1,FALSE)</f>
        <v>1.9</v>
      </c>
      <c r="O5" s="48" t="str">
        <f>VLOOKUP($L5,'Data SPF'!$AJ$9:$AP$215,'Per month SPF'!E$1,FALSE)</f>
        <v/>
      </c>
      <c r="P5" s="48">
        <f>VLOOKUP($L5,'Data SPF'!$AJ$9:$AP$215,'Per month SPF'!G$1,FALSE)</f>
        <v>1.9147058823529415</v>
      </c>
      <c r="Q5" s="48"/>
      <c r="R5" s="48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126"/>
      <c r="AK5" s="105">
        <v>36192</v>
      </c>
      <c r="AL5" s="44">
        <f>IF(ISNA(INDEX($M$3:$AI$209,MATCH('Per month SPF'!$AK5,$L$3:$L$142,0),MATCH('Per month SPF'!AL$4,$M$2:$AI$2,0))),"",INDEX($M$3:$AI$209,MATCH('Per month SPF'!$AK5,$L$3:$L$142,0),MATCH('Per month SPF'!AL$4,$M$2:$AI$2,0)))</f>
        <v>1</v>
      </c>
      <c r="AM5" s="45">
        <f>IF(ISNA(INDEX($M$3:$AI$209,MATCH('Per month SPF'!$AK5,$L$3:$L$142,0),MATCH('Per month SPF'!AM$4,$M$2:$AI$2,0))),"",INDEX($M$3:$AI$209,MATCH('Per month SPF'!$AK5,$L$3:$L$142,0),MATCH('Per month SPF'!AM$4,$M$2:$AI$2,0)))</f>
        <v>0</v>
      </c>
      <c r="AN5" s="45">
        <f>IF(ISNA(INDEX($M$3:$AI$209,MATCH('Per month SPF'!$AK5,$L$3:$L$142,0),MATCH('Per month SPF'!AN$4,$M$2:$AI$2,0))),"",INDEX($M$3:$AI$209,MATCH('Per month SPF'!$AK5,$L$3:$L$142,0),MATCH('Per month SPF'!AN$4,$M$2:$AI$2,0)))</f>
        <v>0</v>
      </c>
      <c r="AO5" s="45">
        <f>IF(ISNA(INDEX($M$3:$AI$209,MATCH('Per month SPF'!$AK5,$L$3:$L$142,0),MATCH('Per month SPF'!AO$4,$M$2:$AI$2,0))),"",INDEX($M$3:$AI$209,MATCH('Per month SPF'!$AK5,$L$3:$L$142,0),MATCH('Per month SPF'!AO$4,$M$2:$AI$2,0)))</f>
        <v>0</v>
      </c>
      <c r="AP5" s="45">
        <f>IF(ISNA(INDEX($M$3:$AI$209,MATCH('Per month SPF'!$AK5,$L$3:$L$142,0),MATCH('Per month SPF'!AP$4,$M$2:$AI$2,0))),"",INDEX($M$3:$AI$209,MATCH('Per month SPF'!$AK5,$L$3:$L$142,0),MATCH('Per month SPF'!AP$4,$M$2:$AI$2,0)))</f>
        <v>0</v>
      </c>
      <c r="AQ5" s="45">
        <f>IF(ISNA(INDEX($M$3:$AI$209,MATCH('Per month SPF'!$AK5,$L$3:$L$142,0),MATCH('Per month SPF'!AQ$4,$M$2:$AI$2,0))),"",INDEX($M$3:$AI$209,MATCH('Per month SPF'!$AK5,$L$3:$L$142,0),MATCH('Per month SPF'!AQ$4,$M$2:$AI$2,0)))</f>
        <v>0</v>
      </c>
      <c r="AR5" s="45">
        <f>IF(ISNA(INDEX($M$3:$AI$209,MATCH('Per month SPF'!$AK5,$L$3:$L$142,0),MATCH('Per month SPF'!AR$4,$M$2:$AI$2,0))),"",INDEX($M$3:$AI$209,MATCH('Per month SPF'!$AK5,$L$3:$L$142,0),MATCH('Per month SPF'!AR$4,$M$2:$AI$2,0)))</f>
        <v>0</v>
      </c>
      <c r="AS5" s="45">
        <f>IF(ISNA(INDEX($M$3:$AI$209,MATCH('Per month SPF'!$AK5,$L$3:$L$142,0),MATCH('Per month SPF'!AS$4,$M$2:$AI$2,0))),"",INDEX($M$3:$AI$209,MATCH('Per month SPF'!$AK5,$L$3:$L$142,0),MATCH('Per month SPF'!AS$4,$M$2:$AI$2,0)))</f>
        <v>1.3</v>
      </c>
      <c r="AT5" s="45">
        <f>IF(ISNA(INDEX($M$3:$AI$209,MATCH('Per month SPF'!$AK5,$L$3:$L$142,0),MATCH('Per month SPF'!AT$4,$M$2:$AI$2,0))),"",INDEX($M$3:$AI$209,MATCH('Per month SPF'!$AK5,$L$3:$L$142,0),MATCH('Per month SPF'!AT$4,$M$2:$AI$2,0)))</f>
        <v>0</v>
      </c>
      <c r="AU5" s="45">
        <f>IF(ISNA(INDEX($M$3:$AI$209,MATCH('Per month SPF'!$AK5,$L$3:$L$142,0),MATCH('Per month SPF'!AU$4,$M$2:$AI$2,0))),"",INDEX($M$3:$AI$209,MATCH('Per month SPF'!$AK5,$L$3:$L$142,0),MATCH('Per month SPF'!AU$4,$M$2:$AI$2,0)))</f>
        <v>0</v>
      </c>
      <c r="AV5" s="45">
        <f>IF(ISNA(INDEX($M$3:$AI$209,MATCH('Per month SPF'!$AK5,$L$3:$L$142,0),MATCH('Per month SPF'!AV$4,$M$2:$AI$2,0))),"",INDEX($M$3:$AI$209,MATCH('Per month SPF'!$AK5,$L$3:$L$142,0),MATCH('Per month SPF'!AV$4,$M$2:$AI$2,0)))</f>
        <v>0</v>
      </c>
      <c r="AW5" s="45">
        <f>IF(ISNA(INDEX($M$3:$AI$209,MATCH('Per month SPF'!$AK5,$L$3:$L$142,0),MATCH('Per month SPF'!AW$4,$M$2:$AI$2,0))),"",INDEX($M$3:$AI$209,MATCH('Per month SPF'!$AK5,$L$3:$L$142,0),MATCH('Per month SPF'!AW$4,$M$2:$AI$2,0)))</f>
        <v>0</v>
      </c>
      <c r="AX5" s="45">
        <f>IF(ISNA(INDEX($M$3:$AI$209,MATCH('Per month SPF'!$AK5,$L$3:$L$142,0),MATCH('Per month SPF'!AX$4,$M$2:$AI$2,0))),"",INDEX($M$3:$AI$209,MATCH('Per month SPF'!$AK5,$L$3:$L$142,0),MATCH('Per month SPF'!AX$4,$M$2:$AI$2,0)))</f>
        <v>0</v>
      </c>
      <c r="AY5" s="45">
        <f>IF(ISNA(INDEX($M$3:$AI$209,MATCH('Per month SPF'!$AK5,$L$3:$L$142,0),MATCH('Per month SPF'!AY$4,$M$2:$AI$2,0))),"",INDEX($M$3:$AI$209,MATCH('Per month SPF'!$AK5,$L$3:$L$142,0),MATCH('Per month SPF'!AY$4,$M$2:$AI$2,0)))</f>
        <v>0</v>
      </c>
      <c r="AZ5" s="45">
        <f>IF(ISNA(INDEX($M$3:$AI$209,MATCH('Per month SPF'!$AK5,$L$3:$L$142,0),MATCH('Per month SPF'!AZ$4,$M$2:$AI$2,0))),"",INDEX($M$3:$AI$209,MATCH('Per month SPF'!$AK5,$L$3:$L$142,0),MATCH('Per month SPF'!AZ$4,$M$2:$AI$2,0)))</f>
        <v>0</v>
      </c>
      <c r="BA5" s="45">
        <f>IF(ISNA(INDEX($M$3:$AI$209,MATCH('Per month SPF'!$AK5,$L$3:$L$142,0),MATCH('Per month SPF'!BA$4,$M$2:$AI$2,0))),"",INDEX($M$3:$AI$209,MATCH('Per month SPF'!$AK5,$L$3:$L$142,0),MATCH('Per month SPF'!BA$4,$M$2:$AI$2,0)))</f>
        <v>0</v>
      </c>
      <c r="BB5" s="45">
        <f>IF(ISNA(INDEX($M$3:$AI$209,MATCH('Per month SPF'!$AK5,$L$3:$L$142,0),MATCH('Per month SPF'!BB$4,$M$2:$AI$2,0))),"",INDEX($M$3:$AI$209,MATCH('Per month SPF'!$AK5,$L$3:$L$142,0),MATCH('Per month SPF'!BB$4,$M$2:$AI$2,0)))</f>
        <v>0</v>
      </c>
      <c r="BC5" s="45">
        <f>IF(ISNA(INDEX($M$3:$AI$209,MATCH('Per month SPF'!$AK5,$L$3:$L$142,0),MATCH('Per month SPF'!BC$4,$M$2:$AI$2,0))),"",INDEX($M$3:$AI$209,MATCH('Per month SPF'!$AK5,$L$3:$L$142,0),MATCH('Per month SPF'!BC$4,$M$2:$AI$2,0)))</f>
        <v>1.9</v>
      </c>
      <c r="BD5" s="45">
        <f>IF(ISNA(INDEX($M$3:$AI$209,MATCH('Per month SPF'!$AK5,$L$3:$L$142,0),MATCH('Per month SPF'!BD$4,$M$2:$AI$2,0))),"",INDEX($M$3:$AI$209,MATCH('Per month SPF'!$AK5,$L$3:$L$142,0),MATCH('Per month SPF'!BD$4,$M$2:$AI$2,0)))</f>
        <v>0</v>
      </c>
      <c r="BE5" s="45">
        <f>IF(ISNA(INDEX($M$3:$AI$209,MATCH('Per month SPF'!$AK5,$L$3:$L$142,0),MATCH('Per month SPF'!BE$4,$M$2:$AI$2,0))),"",INDEX($M$3:$AI$209,MATCH('Per month SPF'!$AK5,$L$3:$L$142,0),MATCH('Per month SPF'!BE$4,$M$2:$AI$2,0)))</f>
        <v>0</v>
      </c>
      <c r="BF5" s="45">
        <f>IF(ISNA(INDEX($M$3:$AI$209,MATCH('Per month SPF'!$AK5,$L$3:$L$142,0),MATCH('Per month SPF'!BF$4,$M$2:$AI$2,0))),"",INDEX($M$3:$AI$209,MATCH('Per month SPF'!$AK5,$L$3:$L$142,0),MATCH('Per month SPF'!BF$4,$M$2:$AI$2,0)))</f>
        <v>0</v>
      </c>
      <c r="BG5" s="45">
        <f>IF(ISNA(INDEX($M$3:$AI$209,MATCH('Per month SPF'!$AK5,$L$3:$L$142,0),MATCH('Per month SPF'!BG$4,$M$2:$AI$2,0))),"",INDEX($M$3:$AI$209,MATCH('Per month SPF'!$AK5,$L$3:$L$142,0),MATCH('Per month SPF'!BG$4,$M$2:$AI$2,0)))</f>
        <v>0</v>
      </c>
      <c r="BH5" s="46">
        <f>IF(ISNA(INDEX($M$3:$AI$209,MATCH('Per month SPF'!$AK5,$L$3:$L$142,0),MATCH('Per month SPF'!BH$4,$M$2:$AI$2,0))),"",INDEX($M$3:$AI$209,MATCH('Per month SPF'!$AK5,$L$3:$L$142,0),MATCH('Per month SPF'!BH$4,$M$2:$AI$2,0)))</f>
        <v>0</v>
      </c>
      <c r="BI5" s="18"/>
      <c r="BJ5" s="44">
        <f>IF(AL5=0,"",AL5)</f>
        <v>1</v>
      </c>
      <c r="BK5" s="45" t="str">
        <f t="shared" ref="BK5:CF16" si="0">IF(AM5=0,"",AM5)</f>
        <v/>
      </c>
      <c r="BL5" s="45" t="str">
        <f t="shared" si="0"/>
        <v/>
      </c>
      <c r="BM5" s="45" t="str">
        <f t="shared" si="0"/>
        <v/>
      </c>
      <c r="BN5" s="45" t="str">
        <f t="shared" si="0"/>
        <v/>
      </c>
      <c r="BO5" s="45" t="str">
        <f t="shared" si="0"/>
        <v/>
      </c>
      <c r="BP5" s="45" t="str">
        <f t="shared" si="0"/>
        <v/>
      </c>
      <c r="BQ5" s="45">
        <f t="shared" si="0"/>
        <v>1.3</v>
      </c>
      <c r="BR5" s="45" t="str">
        <f t="shared" si="0"/>
        <v/>
      </c>
      <c r="BS5" s="45" t="str">
        <f t="shared" si="0"/>
        <v/>
      </c>
      <c r="BT5" s="45" t="str">
        <f t="shared" si="0"/>
        <v/>
      </c>
      <c r="BU5" s="45" t="str">
        <f t="shared" si="0"/>
        <v/>
      </c>
      <c r="BV5" s="45" t="str">
        <f t="shared" si="0"/>
        <v/>
      </c>
      <c r="BW5" s="45" t="str">
        <f t="shared" si="0"/>
        <v/>
      </c>
      <c r="BX5" s="45" t="str">
        <f t="shared" si="0"/>
        <v/>
      </c>
      <c r="BY5" s="45" t="str">
        <f t="shared" si="0"/>
        <v/>
      </c>
      <c r="BZ5" s="45" t="str">
        <f t="shared" si="0"/>
        <v/>
      </c>
      <c r="CA5" s="45">
        <f t="shared" si="0"/>
        <v>1.9</v>
      </c>
      <c r="CB5" s="45" t="str">
        <f t="shared" si="0"/>
        <v/>
      </c>
      <c r="CC5" s="45" t="str">
        <f t="shared" si="0"/>
        <v/>
      </c>
      <c r="CD5" s="45" t="str">
        <f t="shared" si="0"/>
        <v/>
      </c>
      <c r="CE5" s="45" t="str">
        <f t="shared" si="0"/>
        <v/>
      </c>
      <c r="CF5" s="46" t="str">
        <f t="shared" si="0"/>
        <v/>
      </c>
      <c r="DN5" s="113"/>
      <c r="DO5" s="58"/>
      <c r="DP5" s="58"/>
      <c r="DQ5" s="58"/>
      <c r="DR5" s="58"/>
      <c r="DS5" s="58"/>
      <c r="DT5" s="58"/>
      <c r="DU5" s="58"/>
      <c r="DV5" s="58"/>
      <c r="DW5" s="58"/>
    </row>
    <row r="6" spans="2:127" x14ac:dyDescent="0.25">
      <c r="B6" s="22">
        <v>38718</v>
      </c>
      <c r="C6" s="18">
        <f>VLOOKUP($B6,'Data SPF'!$AJ$9:$AP$215,'Per month SPF'!C$1,FALSE)</f>
        <v>2</v>
      </c>
      <c r="D6" s="18">
        <f>VLOOKUP($B6,'Data SPF'!$AJ$9:$AP$215,'Per month SPF'!D$1,FALSE)</f>
        <v>2</v>
      </c>
      <c r="E6" s="18" t="str">
        <f>VLOOKUP($B6,'Data SPF'!$AJ$9:$AP$215,'Per month SPF'!E$1,FALSE)</f>
        <v/>
      </c>
      <c r="F6" s="18">
        <f>VLOOKUP($B6,'Data SPF'!$AJ$9:$AP$215,'Per month SPF'!G$1,FALSE)</f>
        <v>1.8999999999999992</v>
      </c>
      <c r="H6" s="18" t="str">
        <f>VLOOKUP($B6,'Data SPF'!$AJ$9:$AP$215,'Per month SPF'!H$1,FALSE)</f>
        <v/>
      </c>
      <c r="I6" s="27"/>
      <c r="J6" s="5"/>
      <c r="K6" s="5"/>
      <c r="L6" s="125">
        <v>39448</v>
      </c>
      <c r="M6" s="47">
        <f>VLOOKUP($L6,'Data SPF'!$AJ$9:$AP$215,'Per month SPF'!C$1,FALSE)</f>
        <v>2.5</v>
      </c>
      <c r="N6" s="48">
        <f>VLOOKUP($L6,'Data SPF'!$AJ$9:$AP$215,'Per month SPF'!D$1,FALSE)</f>
        <v>2</v>
      </c>
      <c r="O6" s="48" t="str">
        <f>VLOOKUP($L6,'Data SPF'!$AJ$9:$AP$215,'Per month SPF'!E$1,FALSE)</f>
        <v/>
      </c>
      <c r="P6" s="48">
        <f>VLOOKUP($L6,'Data SPF'!$AJ$9:$AP$215,'Per month SPF'!G$1,FALSE)</f>
        <v>1.95</v>
      </c>
      <c r="Q6" s="48"/>
      <c r="R6" s="48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126"/>
      <c r="AK6" s="107">
        <v>36281</v>
      </c>
      <c r="AL6" s="47">
        <f>IF(ISNA(INDEX($M$3:$AI$209,MATCH('Per month SPF'!$AK6,$L$3:$L$142,0),MATCH('Per month SPF'!AL$4,$M$2:$AI$2,0))),"",INDEX($M$3:$AI$209,MATCH('Per month SPF'!$AK6,$L$3:$L$142,0),MATCH('Per month SPF'!AL$4,$M$2:$AI$2,0)))</f>
        <v>1.1000000000000001</v>
      </c>
      <c r="AM6" s="48">
        <f>IF(ISNA(INDEX($M$3:$AI$209,MATCH('Per month SPF'!$AK6,$L$3:$L$142,0),MATCH('Per month SPF'!AM$4,$M$2:$AI$2,0))),"",INDEX($M$3:$AI$209,MATCH('Per month SPF'!$AK6,$L$3:$L$142,0),MATCH('Per month SPF'!AM$4,$M$2:$AI$2,0)))</f>
        <v>0</v>
      </c>
      <c r="AN6" s="48">
        <f>IF(ISNA(INDEX($M$3:$AI$209,MATCH('Per month SPF'!$AK6,$L$3:$L$142,0),MATCH('Per month SPF'!AN$4,$M$2:$AI$2,0))),"",INDEX($M$3:$AI$209,MATCH('Per month SPF'!$AK6,$L$3:$L$142,0),MATCH('Per month SPF'!AN$4,$M$2:$AI$2,0)))</f>
        <v>0</v>
      </c>
      <c r="AO6" s="48">
        <f>IF(ISNA(INDEX($M$3:$AI$209,MATCH('Per month SPF'!$AK6,$L$3:$L$142,0),MATCH('Per month SPF'!AO$4,$M$2:$AI$2,0))),"",INDEX($M$3:$AI$209,MATCH('Per month SPF'!$AK6,$L$3:$L$142,0),MATCH('Per month SPF'!AO$4,$M$2:$AI$2,0)))</f>
        <v>0</v>
      </c>
      <c r="AP6" s="48">
        <f>IF(ISNA(INDEX($M$3:$AI$209,MATCH('Per month SPF'!$AK6,$L$3:$L$142,0),MATCH('Per month SPF'!AP$4,$M$2:$AI$2,0))),"",INDEX($M$3:$AI$209,MATCH('Per month SPF'!$AK6,$L$3:$L$142,0),MATCH('Per month SPF'!AP$4,$M$2:$AI$2,0)))</f>
        <v>0</v>
      </c>
      <c r="AQ6" s="48">
        <f>IF(ISNA(INDEX($M$3:$AI$209,MATCH('Per month SPF'!$AK6,$L$3:$L$142,0),MATCH('Per month SPF'!AQ$4,$M$2:$AI$2,0))),"",INDEX($M$3:$AI$209,MATCH('Per month SPF'!$AK6,$L$3:$L$142,0),MATCH('Per month SPF'!AQ$4,$M$2:$AI$2,0)))</f>
        <v>1.5</v>
      </c>
      <c r="AR6" s="48">
        <f>IF(ISNA(INDEX($M$3:$AI$209,MATCH('Per month SPF'!$AK6,$L$3:$L$142,0),MATCH('Per month SPF'!AR$4,$M$2:$AI$2,0))),"",INDEX($M$3:$AI$209,MATCH('Per month SPF'!$AK6,$L$3:$L$142,0),MATCH('Per month SPF'!AR$4,$M$2:$AI$2,0)))</f>
        <v>0</v>
      </c>
      <c r="AS6" s="48">
        <f>IF(ISNA(INDEX($M$3:$AI$209,MATCH('Per month SPF'!$AK6,$L$3:$L$142,0),MATCH('Per month SPF'!AS$4,$M$2:$AI$2,0))),"",INDEX($M$3:$AI$209,MATCH('Per month SPF'!$AK6,$L$3:$L$142,0),MATCH('Per month SPF'!AS$4,$M$2:$AI$2,0)))</f>
        <v>0</v>
      </c>
      <c r="AT6" s="48">
        <f>IF(ISNA(INDEX($M$3:$AI$209,MATCH('Per month SPF'!$AK6,$L$3:$L$142,0),MATCH('Per month SPF'!AT$4,$M$2:$AI$2,0))),"",INDEX($M$3:$AI$209,MATCH('Per month SPF'!$AK6,$L$3:$L$142,0),MATCH('Per month SPF'!AT$4,$M$2:$AI$2,0)))</f>
        <v>0</v>
      </c>
      <c r="AU6" s="48">
        <f>IF(ISNA(INDEX($M$3:$AI$209,MATCH('Per month SPF'!$AK6,$L$3:$L$142,0),MATCH('Per month SPF'!AU$4,$M$2:$AI$2,0))),"",INDEX($M$3:$AI$209,MATCH('Per month SPF'!$AK6,$L$3:$L$142,0),MATCH('Per month SPF'!AU$4,$M$2:$AI$2,0)))</f>
        <v>0</v>
      </c>
      <c r="AV6" s="48">
        <f>IF(ISNA(INDEX($M$3:$AI$209,MATCH('Per month SPF'!$AK6,$L$3:$L$142,0),MATCH('Per month SPF'!AV$4,$M$2:$AI$2,0))),"",INDEX($M$3:$AI$209,MATCH('Per month SPF'!$AK6,$L$3:$L$142,0),MATCH('Per month SPF'!AV$4,$M$2:$AI$2,0)))</f>
        <v>0</v>
      </c>
      <c r="AW6" s="48">
        <f>IF(ISNA(INDEX($M$3:$AI$209,MATCH('Per month SPF'!$AK6,$L$3:$L$142,0),MATCH('Per month SPF'!AW$4,$M$2:$AI$2,0))),"",INDEX($M$3:$AI$209,MATCH('Per month SPF'!$AK6,$L$3:$L$142,0),MATCH('Per month SPF'!AW$4,$M$2:$AI$2,0)))</f>
        <v>0</v>
      </c>
      <c r="AX6" s="48">
        <f>IF(ISNA(INDEX($M$3:$AI$209,MATCH('Per month SPF'!$AK6,$L$3:$L$142,0),MATCH('Per month SPF'!AX$4,$M$2:$AI$2,0))),"",INDEX($M$3:$AI$209,MATCH('Per month SPF'!$AK6,$L$3:$L$142,0),MATCH('Per month SPF'!AX$4,$M$2:$AI$2,0)))</f>
        <v>0</v>
      </c>
      <c r="AY6" s="48">
        <f>IF(ISNA(INDEX($M$3:$AI$209,MATCH('Per month SPF'!$AK6,$L$3:$L$142,0),MATCH('Per month SPF'!AY$4,$M$2:$AI$2,0))),"",INDEX($M$3:$AI$209,MATCH('Per month SPF'!$AK6,$L$3:$L$142,0),MATCH('Per month SPF'!AY$4,$M$2:$AI$2,0)))</f>
        <v>0</v>
      </c>
      <c r="AZ6" s="48">
        <f>IF(ISNA(INDEX($M$3:$AI$209,MATCH('Per month SPF'!$AK6,$L$3:$L$142,0),MATCH('Per month SPF'!AZ$4,$M$2:$AI$2,0))),"",INDEX($M$3:$AI$209,MATCH('Per month SPF'!$AK6,$L$3:$L$142,0),MATCH('Per month SPF'!AZ$4,$M$2:$AI$2,0)))</f>
        <v>0</v>
      </c>
      <c r="BA6" s="48" t="str">
        <f>IF(ISNA(INDEX($M$3:$AI$209,MATCH('Per month SPF'!$AK6,$L$3:$L$142,0),MATCH('Per month SPF'!BA$4,$M$2:$AI$2,0))),"",INDEX($M$3:$AI$209,MATCH('Per month SPF'!$AK6,$L$3:$L$142,0),MATCH('Per month SPF'!BA$4,$M$2:$AI$2,0)))</f>
        <v/>
      </c>
      <c r="BB6" s="48">
        <f>IF(ISNA(INDEX($M$3:$AI$209,MATCH('Per month SPF'!$AK6,$L$3:$L$142,0),MATCH('Per month SPF'!BB$4,$M$2:$AI$2,0))),"",INDEX($M$3:$AI$209,MATCH('Per month SPF'!$AK6,$L$3:$L$142,0),MATCH('Per month SPF'!BB$4,$M$2:$AI$2,0)))</f>
        <v>0</v>
      </c>
      <c r="BC6" s="48">
        <f>IF(ISNA(INDEX($M$3:$AI$209,MATCH('Per month SPF'!$AK6,$L$3:$L$142,0),MATCH('Per month SPF'!BC$4,$M$2:$AI$2,0))),"",INDEX($M$3:$AI$209,MATCH('Per month SPF'!$AK6,$L$3:$L$142,0),MATCH('Per month SPF'!BC$4,$M$2:$AI$2,0)))</f>
        <v>0</v>
      </c>
      <c r="BD6" s="48">
        <f>IF(ISNA(INDEX($M$3:$AI$209,MATCH('Per month SPF'!$AK6,$L$3:$L$142,0),MATCH('Per month SPF'!BD$4,$M$2:$AI$2,0))),"",INDEX($M$3:$AI$209,MATCH('Per month SPF'!$AK6,$L$3:$L$142,0),MATCH('Per month SPF'!BD$4,$M$2:$AI$2,0)))</f>
        <v>0</v>
      </c>
      <c r="BE6" s="48">
        <f>IF(ISNA(INDEX($M$3:$AI$209,MATCH('Per month SPF'!$AK6,$L$3:$L$142,0),MATCH('Per month SPF'!BE$4,$M$2:$AI$2,0))),"",INDEX($M$3:$AI$209,MATCH('Per month SPF'!$AK6,$L$3:$L$142,0),MATCH('Per month SPF'!BE$4,$M$2:$AI$2,0)))</f>
        <v>0</v>
      </c>
      <c r="BF6" s="48">
        <f>IF(ISNA(INDEX($M$3:$AI$209,MATCH('Per month SPF'!$AK6,$L$3:$L$142,0),MATCH('Per month SPF'!BF$4,$M$2:$AI$2,0))),"",INDEX($M$3:$AI$209,MATCH('Per month SPF'!$AK6,$L$3:$L$142,0),MATCH('Per month SPF'!BF$4,$M$2:$AI$2,0)))</f>
        <v>0</v>
      </c>
      <c r="BG6" s="48">
        <f>IF(ISNA(INDEX($M$3:$AI$209,MATCH('Per month SPF'!$AK6,$L$3:$L$142,0),MATCH('Per month SPF'!BG$4,$M$2:$AI$2,0))),"",INDEX($M$3:$AI$209,MATCH('Per month SPF'!$AK6,$L$3:$L$142,0),MATCH('Per month SPF'!BG$4,$M$2:$AI$2,0)))</f>
        <v>0</v>
      </c>
      <c r="BH6" s="49">
        <f>IF(ISNA(INDEX($M$3:$AI$209,MATCH('Per month SPF'!$AK6,$L$3:$L$142,0),MATCH('Per month SPF'!BH$4,$M$2:$AI$2,0))),"",INDEX($M$3:$AI$209,MATCH('Per month SPF'!$AK6,$L$3:$L$142,0),MATCH('Per month SPF'!BH$4,$M$2:$AI$2,0)))</f>
        <v>0</v>
      </c>
      <c r="BJ6" s="47">
        <f t="shared" ref="BJ6:BW34" si="1">IF(AL6=0,"",AL6)</f>
        <v>1.1000000000000001</v>
      </c>
      <c r="BK6" s="48" t="str">
        <f t="shared" si="0"/>
        <v/>
      </c>
      <c r="BL6" s="48" t="str">
        <f t="shared" si="0"/>
        <v/>
      </c>
      <c r="BM6" s="48" t="str">
        <f t="shared" si="0"/>
        <v/>
      </c>
      <c r="BN6" s="48" t="str">
        <f t="shared" si="0"/>
        <v/>
      </c>
      <c r="BO6" s="48">
        <f t="shared" si="0"/>
        <v>1.5</v>
      </c>
      <c r="BP6" s="48" t="str">
        <f t="shared" si="0"/>
        <v/>
      </c>
      <c r="BQ6" s="48" t="str">
        <f t="shared" si="0"/>
        <v/>
      </c>
      <c r="BR6" s="48" t="str">
        <f t="shared" si="0"/>
        <v/>
      </c>
      <c r="BS6" s="48" t="str">
        <f t="shared" si="0"/>
        <v/>
      </c>
      <c r="BT6" s="48" t="str">
        <f t="shared" si="0"/>
        <v/>
      </c>
      <c r="BU6" s="48" t="str">
        <f t="shared" si="0"/>
        <v/>
      </c>
      <c r="BV6" s="48" t="str">
        <f t="shared" si="0"/>
        <v/>
      </c>
      <c r="BW6" s="48" t="str">
        <f t="shared" si="0"/>
        <v/>
      </c>
      <c r="BX6" s="48" t="str">
        <f t="shared" si="0"/>
        <v/>
      </c>
      <c r="BY6" s="48" t="str">
        <f t="shared" si="0"/>
        <v/>
      </c>
      <c r="BZ6" s="48" t="str">
        <f t="shared" si="0"/>
        <v/>
      </c>
      <c r="CA6" s="48" t="str">
        <f t="shared" si="0"/>
        <v/>
      </c>
      <c r="CB6" s="48" t="str">
        <f t="shared" si="0"/>
        <v/>
      </c>
      <c r="CC6" s="48" t="str">
        <f t="shared" si="0"/>
        <v/>
      </c>
      <c r="CD6" s="48" t="str">
        <f t="shared" si="0"/>
        <v/>
      </c>
      <c r="CE6" s="48" t="str">
        <f t="shared" si="0"/>
        <v/>
      </c>
      <c r="CF6" s="49" t="str">
        <f t="shared" si="0"/>
        <v/>
      </c>
      <c r="DN6" s="113"/>
      <c r="DO6" s="58"/>
      <c r="DP6" s="58"/>
      <c r="DQ6" s="58"/>
      <c r="DR6" s="58"/>
      <c r="DS6" s="77"/>
      <c r="DT6" s="58"/>
      <c r="DU6" s="58"/>
      <c r="DV6" s="58"/>
      <c r="DW6" s="58"/>
    </row>
    <row r="7" spans="2:127" x14ac:dyDescent="0.25">
      <c r="B7" s="22">
        <v>39083</v>
      </c>
      <c r="C7" s="18">
        <f>VLOOKUP($B7,'Data SPF'!$AJ$9:$AP$215,'Per month SPF'!C$1,FALSE)</f>
        <v>2</v>
      </c>
      <c r="D7" s="18">
        <f>VLOOKUP($B7,'Data SPF'!$AJ$9:$AP$215,'Per month SPF'!D$1,FALSE)</f>
        <v>1.9</v>
      </c>
      <c r="E7" s="18" t="str">
        <f>VLOOKUP($B7,'Data SPF'!$AJ$9:$AP$215,'Per month SPF'!E$1,FALSE)</f>
        <v/>
      </c>
      <c r="F7" s="18">
        <f>VLOOKUP($B7,'Data SPF'!$AJ$9:$AP$215,'Per month SPF'!G$1,FALSE)</f>
        <v>1.9147058823529415</v>
      </c>
      <c r="H7" s="18" t="str">
        <f>VLOOKUP($B7,'Data SPF'!$AJ$9:$AP$215,'Per month SPF'!H$1,FALSE)</f>
        <v/>
      </c>
      <c r="I7" s="27"/>
      <c r="J7" s="5"/>
      <c r="K7" s="5"/>
      <c r="L7" s="125">
        <v>39814</v>
      </c>
      <c r="M7" s="47">
        <f>VLOOKUP($L7,'Data SPF'!$AJ$9:$AP$215,'Per month SPF'!C$1,FALSE)</f>
        <v>0.9</v>
      </c>
      <c r="N7" s="48">
        <f>VLOOKUP($L7,'Data SPF'!$AJ$9:$AP$215,'Per month SPF'!D$1,FALSE)</f>
        <v>1.6</v>
      </c>
      <c r="O7" s="48" t="str">
        <f>VLOOKUP($L7,'Data SPF'!$AJ$9:$AP$215,'Per month SPF'!E$1,FALSE)</f>
        <v/>
      </c>
      <c r="P7" s="48">
        <f>VLOOKUP($L7,'Data SPF'!$AJ$9:$AP$215,'Per month SPF'!G$1,FALSE)</f>
        <v>1.9406249999999998</v>
      </c>
      <c r="Q7" s="48"/>
      <c r="R7" s="48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126"/>
      <c r="AK7" s="107">
        <v>36373</v>
      </c>
      <c r="AL7" s="47">
        <f>IF(ISNA(INDEX($M$3:$AI$209,MATCH('Per month SPF'!$AK7,$L$3:$L$142,0),MATCH('Per month SPF'!AL$4,$M$2:$AI$2,0))),"",INDEX($M$3:$AI$209,MATCH('Per month SPF'!$AK7,$L$3:$L$142,0),MATCH('Per month SPF'!AL$4,$M$2:$AI$2,0)))</f>
        <v>1.1000000000000001</v>
      </c>
      <c r="AM7" s="48">
        <f>IF(ISNA(INDEX($M$3:$AI$209,MATCH('Per month SPF'!$AK7,$L$3:$L$142,0),MATCH('Per month SPF'!AM$4,$M$2:$AI$2,0))),"",INDEX($M$3:$AI$209,MATCH('Per month SPF'!$AK7,$L$3:$L$142,0),MATCH('Per month SPF'!AM$4,$M$2:$AI$2,0)))</f>
        <v>0</v>
      </c>
      <c r="AN7" s="48">
        <f>IF(ISNA(INDEX($M$3:$AI$209,MATCH('Per month SPF'!$AK7,$L$3:$L$142,0),MATCH('Per month SPF'!AN$4,$M$2:$AI$2,0))),"",INDEX($M$3:$AI$209,MATCH('Per month SPF'!$AK7,$L$3:$L$142,0),MATCH('Per month SPF'!AN$4,$M$2:$AI$2,0)))</f>
        <v>0</v>
      </c>
      <c r="AO7" s="48">
        <f>IF(ISNA(INDEX($M$3:$AI$209,MATCH('Per month SPF'!$AK7,$L$3:$L$142,0),MATCH('Per month SPF'!AO$4,$M$2:$AI$2,0))),"",INDEX($M$3:$AI$209,MATCH('Per month SPF'!$AK7,$L$3:$L$142,0),MATCH('Per month SPF'!AO$4,$M$2:$AI$2,0)))</f>
        <v>1.5</v>
      </c>
      <c r="AP7" s="48">
        <f>IF(ISNA(INDEX($M$3:$AI$209,MATCH('Per month SPF'!$AK7,$L$3:$L$142,0),MATCH('Per month SPF'!AP$4,$M$2:$AI$2,0))),"",INDEX($M$3:$AI$209,MATCH('Per month SPF'!$AK7,$L$3:$L$142,0),MATCH('Per month SPF'!AP$4,$M$2:$AI$2,0)))</f>
        <v>0</v>
      </c>
      <c r="AQ7" s="48">
        <f>IF(ISNA(INDEX($M$3:$AI$209,MATCH('Per month SPF'!$AK7,$L$3:$L$142,0),MATCH('Per month SPF'!AQ$4,$M$2:$AI$2,0))),"",INDEX($M$3:$AI$209,MATCH('Per month SPF'!$AK7,$L$3:$L$142,0),MATCH('Per month SPF'!AQ$4,$M$2:$AI$2,0)))</f>
        <v>0</v>
      </c>
      <c r="AR7" s="48">
        <f>IF(ISNA(INDEX($M$3:$AI$209,MATCH('Per month SPF'!$AK7,$L$3:$L$142,0),MATCH('Per month SPF'!AR$4,$M$2:$AI$2,0))),"",INDEX($M$3:$AI$209,MATCH('Per month SPF'!$AK7,$L$3:$L$142,0),MATCH('Per month SPF'!AR$4,$M$2:$AI$2,0)))</f>
        <v>0</v>
      </c>
      <c r="AS7" s="48">
        <f>IF(ISNA(INDEX($M$3:$AI$209,MATCH('Per month SPF'!$AK7,$L$3:$L$142,0),MATCH('Per month SPF'!AS$4,$M$2:$AI$2,0))),"",INDEX($M$3:$AI$209,MATCH('Per month SPF'!$AK7,$L$3:$L$142,0),MATCH('Per month SPF'!AS$4,$M$2:$AI$2,0)))</f>
        <v>0</v>
      </c>
      <c r="AT7" s="48">
        <f>IF(ISNA(INDEX($M$3:$AI$209,MATCH('Per month SPF'!$AK7,$L$3:$L$142,0),MATCH('Per month SPF'!AT$4,$M$2:$AI$2,0))),"",INDEX($M$3:$AI$209,MATCH('Per month SPF'!$AK7,$L$3:$L$142,0),MATCH('Per month SPF'!AT$4,$M$2:$AI$2,0)))</f>
        <v>0</v>
      </c>
      <c r="AU7" s="48">
        <f>IF(ISNA(INDEX($M$3:$AI$209,MATCH('Per month SPF'!$AK7,$L$3:$L$142,0),MATCH('Per month SPF'!AU$4,$M$2:$AI$2,0))),"",INDEX($M$3:$AI$209,MATCH('Per month SPF'!$AK7,$L$3:$L$142,0),MATCH('Per month SPF'!AU$4,$M$2:$AI$2,0)))</f>
        <v>0</v>
      </c>
      <c r="AV7" s="48">
        <f>IF(ISNA(INDEX($M$3:$AI$209,MATCH('Per month SPF'!$AK7,$L$3:$L$142,0),MATCH('Per month SPF'!AV$4,$M$2:$AI$2,0))),"",INDEX($M$3:$AI$209,MATCH('Per month SPF'!$AK7,$L$3:$L$142,0),MATCH('Per month SPF'!AV$4,$M$2:$AI$2,0)))</f>
        <v>0</v>
      </c>
      <c r="AW7" s="48" t="str">
        <f>IF(ISNA(INDEX($M$3:$AI$209,MATCH('Per month SPF'!$AK7,$L$3:$L$142,0),MATCH('Per month SPF'!AW$4,$M$2:$AI$2,0))),"",INDEX($M$3:$AI$209,MATCH('Per month SPF'!$AK7,$L$3:$L$142,0),MATCH('Per month SPF'!AW$4,$M$2:$AI$2,0)))</f>
        <v/>
      </c>
      <c r="AX7" s="48">
        <f>IF(ISNA(INDEX($M$3:$AI$209,MATCH('Per month SPF'!$AK7,$L$3:$L$142,0),MATCH('Per month SPF'!AX$4,$M$2:$AI$2,0))),"",INDEX($M$3:$AI$209,MATCH('Per month SPF'!$AK7,$L$3:$L$142,0),MATCH('Per month SPF'!AX$4,$M$2:$AI$2,0)))</f>
        <v>0</v>
      </c>
      <c r="AY7" s="48">
        <f>IF(ISNA(INDEX($M$3:$AI$209,MATCH('Per month SPF'!$AK7,$L$3:$L$142,0),MATCH('Per month SPF'!AY$4,$M$2:$AI$2,0))),"",INDEX($M$3:$AI$209,MATCH('Per month SPF'!$AK7,$L$3:$L$142,0),MATCH('Per month SPF'!AY$4,$M$2:$AI$2,0)))</f>
        <v>0</v>
      </c>
      <c r="AZ7" s="48">
        <f>IF(ISNA(INDEX($M$3:$AI$209,MATCH('Per month SPF'!$AK7,$L$3:$L$142,0),MATCH('Per month SPF'!AZ$4,$M$2:$AI$2,0))),"",INDEX($M$3:$AI$209,MATCH('Per month SPF'!$AK7,$L$3:$L$142,0),MATCH('Per month SPF'!AZ$4,$M$2:$AI$2,0)))</f>
        <v>0</v>
      </c>
      <c r="BA7" s="48">
        <f>IF(ISNA(INDEX($M$3:$AI$209,MATCH('Per month SPF'!$AK7,$L$3:$L$142,0),MATCH('Per month SPF'!BA$4,$M$2:$AI$2,0))),"",INDEX($M$3:$AI$209,MATCH('Per month SPF'!$AK7,$L$3:$L$142,0),MATCH('Per month SPF'!BA$4,$M$2:$AI$2,0)))</f>
        <v>0</v>
      </c>
      <c r="BB7" s="48">
        <f>IF(ISNA(INDEX($M$3:$AI$209,MATCH('Per month SPF'!$AK7,$L$3:$L$142,0),MATCH('Per month SPF'!BB$4,$M$2:$AI$2,0))),"",INDEX($M$3:$AI$209,MATCH('Per month SPF'!$AK7,$L$3:$L$142,0),MATCH('Per month SPF'!BB$4,$M$2:$AI$2,0)))</f>
        <v>0</v>
      </c>
      <c r="BC7" s="48">
        <f>IF(ISNA(INDEX($M$3:$AI$209,MATCH('Per month SPF'!$AK7,$L$3:$L$142,0),MATCH('Per month SPF'!BC$4,$M$2:$AI$2,0))),"",INDEX($M$3:$AI$209,MATCH('Per month SPF'!$AK7,$L$3:$L$142,0),MATCH('Per month SPF'!BC$4,$M$2:$AI$2,0)))</f>
        <v>0</v>
      </c>
      <c r="BD7" s="48">
        <f>IF(ISNA(INDEX($M$3:$AI$209,MATCH('Per month SPF'!$AK7,$L$3:$L$142,0),MATCH('Per month SPF'!BD$4,$M$2:$AI$2,0))),"",INDEX($M$3:$AI$209,MATCH('Per month SPF'!$AK7,$L$3:$L$142,0),MATCH('Per month SPF'!BD$4,$M$2:$AI$2,0)))</f>
        <v>0</v>
      </c>
      <c r="BE7" s="48">
        <f>IF(ISNA(INDEX($M$3:$AI$209,MATCH('Per month SPF'!$AK7,$L$3:$L$142,0),MATCH('Per month SPF'!BE$4,$M$2:$AI$2,0))),"",INDEX($M$3:$AI$209,MATCH('Per month SPF'!$AK7,$L$3:$L$142,0),MATCH('Per month SPF'!BE$4,$M$2:$AI$2,0)))</f>
        <v>0</v>
      </c>
      <c r="BF7" s="48">
        <f>IF(ISNA(INDEX($M$3:$AI$209,MATCH('Per month SPF'!$AK7,$L$3:$L$142,0),MATCH('Per month SPF'!BF$4,$M$2:$AI$2,0))),"",INDEX($M$3:$AI$209,MATCH('Per month SPF'!$AK7,$L$3:$L$142,0),MATCH('Per month SPF'!BF$4,$M$2:$AI$2,0)))</f>
        <v>0</v>
      </c>
      <c r="BG7" s="48" t="str">
        <f>IF(ISNA(INDEX($M$3:$AI$209,MATCH('Per month SPF'!$AK7,$L$3:$L$142,0),MATCH('Per month SPF'!BG$4,$M$2:$AI$2,0))),"",INDEX($M$3:$AI$209,MATCH('Per month SPF'!$AK7,$L$3:$L$142,0),MATCH('Per month SPF'!BG$4,$M$2:$AI$2,0)))</f>
        <v/>
      </c>
      <c r="BH7" s="49">
        <f>IF(ISNA(INDEX($M$3:$AI$209,MATCH('Per month SPF'!$AK7,$L$3:$L$142,0),MATCH('Per month SPF'!BH$4,$M$2:$AI$2,0))),"",INDEX($M$3:$AI$209,MATCH('Per month SPF'!$AK7,$L$3:$L$142,0),MATCH('Per month SPF'!BH$4,$M$2:$AI$2,0)))</f>
        <v>0</v>
      </c>
      <c r="BJ7" s="47">
        <f t="shared" si="1"/>
        <v>1.1000000000000001</v>
      </c>
      <c r="BK7" s="48" t="str">
        <f t="shared" si="0"/>
        <v/>
      </c>
      <c r="BL7" s="48" t="str">
        <f t="shared" si="0"/>
        <v/>
      </c>
      <c r="BM7" s="48">
        <f t="shared" si="0"/>
        <v>1.5</v>
      </c>
      <c r="BN7" s="48" t="str">
        <f t="shared" si="0"/>
        <v/>
      </c>
      <c r="BO7" s="48" t="str">
        <f t="shared" si="0"/>
        <v/>
      </c>
      <c r="BP7" s="48" t="str">
        <f t="shared" si="0"/>
        <v/>
      </c>
      <c r="BQ7" s="48" t="str">
        <f t="shared" si="0"/>
        <v/>
      </c>
      <c r="BR7" s="48" t="str">
        <f t="shared" si="0"/>
        <v/>
      </c>
      <c r="BS7" s="48" t="str">
        <f t="shared" si="0"/>
        <v/>
      </c>
      <c r="BT7" s="48" t="str">
        <f t="shared" si="0"/>
        <v/>
      </c>
      <c r="BU7" s="48" t="str">
        <f t="shared" si="0"/>
        <v/>
      </c>
      <c r="BV7" s="48" t="str">
        <f t="shared" si="0"/>
        <v/>
      </c>
      <c r="BW7" s="48" t="str">
        <f t="shared" si="0"/>
        <v/>
      </c>
      <c r="BX7" s="48" t="str">
        <f t="shared" si="0"/>
        <v/>
      </c>
      <c r="BY7" s="48" t="str">
        <f t="shared" si="0"/>
        <v/>
      </c>
      <c r="BZ7" s="48" t="str">
        <f t="shared" si="0"/>
        <v/>
      </c>
      <c r="CA7" s="48" t="str">
        <f t="shared" si="0"/>
        <v/>
      </c>
      <c r="CB7" s="48" t="str">
        <f t="shared" si="0"/>
        <v/>
      </c>
      <c r="CC7" s="48" t="str">
        <f t="shared" si="0"/>
        <v/>
      </c>
      <c r="CD7" s="48" t="str">
        <f t="shared" si="0"/>
        <v/>
      </c>
      <c r="CE7" s="48" t="str">
        <f t="shared" si="0"/>
        <v/>
      </c>
      <c r="CF7" s="49" t="str">
        <f t="shared" si="0"/>
        <v/>
      </c>
      <c r="DN7" s="113"/>
      <c r="DO7" s="58"/>
      <c r="DP7" s="58"/>
      <c r="DQ7" s="58"/>
      <c r="DR7" s="58"/>
      <c r="DS7" s="77"/>
      <c r="DT7" s="58"/>
      <c r="DU7" s="58"/>
      <c r="DV7" s="58"/>
      <c r="DW7" s="58"/>
    </row>
    <row r="8" spans="2:127" x14ac:dyDescent="0.25">
      <c r="B8" s="22">
        <v>39448</v>
      </c>
      <c r="C8" s="18">
        <f>VLOOKUP($B8,'Data SPF'!$AJ$9:$AP$215,'Per month SPF'!C$1,FALSE)</f>
        <v>2.5</v>
      </c>
      <c r="D8" s="18">
        <f>VLOOKUP($B8,'Data SPF'!$AJ$9:$AP$215,'Per month SPF'!D$1,FALSE)</f>
        <v>2</v>
      </c>
      <c r="E8" s="18" t="str">
        <f>VLOOKUP($B8,'Data SPF'!$AJ$9:$AP$215,'Per month SPF'!E$1,FALSE)</f>
        <v/>
      </c>
      <c r="F8" s="18">
        <f>VLOOKUP($B8,'Data SPF'!$AJ$9:$AP$215,'Per month SPF'!G$1,FALSE)</f>
        <v>1.95</v>
      </c>
      <c r="H8" s="18" t="str">
        <f>VLOOKUP($B8,'Data SPF'!$AJ$9:$AP$215,'Per month SPF'!H$1,FALSE)</f>
        <v/>
      </c>
      <c r="I8" s="27"/>
      <c r="J8" s="5"/>
      <c r="K8" s="5"/>
      <c r="L8" s="125">
        <v>40179</v>
      </c>
      <c r="M8" s="47">
        <f>VLOOKUP($L8,'Data SPF'!$AJ$9:$AP$215,'Per month SPF'!C$1,FALSE)</f>
        <v>1.3</v>
      </c>
      <c r="N8" s="48">
        <f>VLOOKUP($L8,'Data SPF'!$AJ$9:$AP$215,'Per month SPF'!D$1,FALSE)</f>
        <v>1.5</v>
      </c>
      <c r="O8" s="48" t="str">
        <f>VLOOKUP($L8,'Data SPF'!$AJ$9:$AP$215,'Per month SPF'!E$1,FALSE)</f>
        <v/>
      </c>
      <c r="P8" s="48">
        <f>VLOOKUP($L8,'Data SPF'!$AJ$9:$AP$215,'Per month SPF'!G$1,FALSE)</f>
        <v>1.9078313725490197</v>
      </c>
      <c r="Q8" s="48"/>
      <c r="R8" s="48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126"/>
      <c r="AK8" s="107">
        <v>36465</v>
      </c>
      <c r="AL8" s="47">
        <f>IF(ISNA(INDEX($M$3:$AI$209,MATCH('Per month SPF'!$AK8,$L$3:$L$142,0),MATCH('Per month SPF'!AL$4,$M$2:$AI$2,0))),"",INDEX($M$3:$AI$209,MATCH('Per month SPF'!$AK8,$L$3:$L$142,0),MATCH('Per month SPF'!AL$4,$M$2:$AI$2,0)))</f>
        <v>1.1000000000000001</v>
      </c>
      <c r="AM8" s="48">
        <f>IF(ISNA(INDEX($M$3:$AI$209,MATCH('Per month SPF'!$AK8,$L$3:$L$142,0),MATCH('Per month SPF'!AM$4,$M$2:$AI$2,0))),"",INDEX($M$3:$AI$209,MATCH('Per month SPF'!$AK8,$L$3:$L$142,0),MATCH('Per month SPF'!AM$4,$M$2:$AI$2,0)))</f>
        <v>1.5</v>
      </c>
      <c r="AN8" s="48">
        <f>IF(ISNA(INDEX($M$3:$AI$209,MATCH('Per month SPF'!$AK8,$L$3:$L$142,0),MATCH('Per month SPF'!AN$4,$M$2:$AI$2,0))),"",INDEX($M$3:$AI$209,MATCH('Per month SPF'!$AK8,$L$3:$L$142,0),MATCH('Per month SPF'!AN$4,$M$2:$AI$2,0)))</f>
        <v>0</v>
      </c>
      <c r="AO8" s="48">
        <f>IF(ISNA(INDEX($M$3:$AI$209,MATCH('Per month SPF'!$AK8,$L$3:$L$142,0),MATCH('Per month SPF'!AO$4,$M$2:$AI$2,0))),"",INDEX($M$3:$AI$209,MATCH('Per month SPF'!$AK8,$L$3:$L$142,0),MATCH('Per month SPF'!AO$4,$M$2:$AI$2,0)))</f>
        <v>0</v>
      </c>
      <c r="AP8" s="48">
        <f>IF(ISNA(INDEX($M$3:$AI$209,MATCH('Per month SPF'!$AK8,$L$3:$L$142,0),MATCH('Per month SPF'!AP$4,$M$2:$AI$2,0))),"",INDEX($M$3:$AI$209,MATCH('Per month SPF'!$AK8,$L$3:$L$142,0),MATCH('Per month SPF'!AP$4,$M$2:$AI$2,0)))</f>
        <v>0</v>
      </c>
      <c r="AQ8" s="48">
        <f>IF(ISNA(INDEX($M$3:$AI$209,MATCH('Per month SPF'!$AK8,$L$3:$L$142,0),MATCH('Per month SPF'!AQ$4,$M$2:$AI$2,0))),"",INDEX($M$3:$AI$209,MATCH('Per month SPF'!$AK8,$L$3:$L$142,0),MATCH('Per month SPF'!AQ$4,$M$2:$AI$2,0)))</f>
        <v>0</v>
      </c>
      <c r="AR8" s="48">
        <f>IF(ISNA(INDEX($M$3:$AI$209,MATCH('Per month SPF'!$AK8,$L$3:$L$142,0),MATCH('Per month SPF'!AR$4,$M$2:$AI$2,0))),"",INDEX($M$3:$AI$209,MATCH('Per month SPF'!$AK8,$L$3:$L$142,0),MATCH('Per month SPF'!AR$4,$M$2:$AI$2,0)))</f>
        <v>0</v>
      </c>
      <c r="AS8" s="48">
        <f>IF(ISNA(INDEX($M$3:$AI$209,MATCH('Per month SPF'!$AK8,$L$3:$L$142,0),MATCH('Per month SPF'!AS$4,$M$2:$AI$2,0))),"",INDEX($M$3:$AI$209,MATCH('Per month SPF'!$AK8,$L$3:$L$142,0),MATCH('Per month SPF'!AS$4,$M$2:$AI$2,0)))</f>
        <v>0</v>
      </c>
      <c r="AT8" s="48">
        <f>IF(ISNA(INDEX($M$3:$AI$209,MATCH('Per month SPF'!$AK8,$L$3:$L$142,0),MATCH('Per month SPF'!AT$4,$M$2:$AI$2,0))),"",INDEX($M$3:$AI$209,MATCH('Per month SPF'!$AK8,$L$3:$L$142,0),MATCH('Per month SPF'!AT$4,$M$2:$AI$2,0)))</f>
        <v>0</v>
      </c>
      <c r="AU8" s="48" t="str">
        <f>IF(ISNA(INDEX($M$3:$AI$209,MATCH('Per month SPF'!$AK8,$L$3:$L$142,0),MATCH('Per month SPF'!AU$4,$M$2:$AI$2,0))),"",INDEX($M$3:$AI$209,MATCH('Per month SPF'!$AK8,$L$3:$L$142,0),MATCH('Per month SPF'!AU$4,$M$2:$AI$2,0)))</f>
        <v/>
      </c>
      <c r="AV8" s="48">
        <f>IF(ISNA(INDEX($M$3:$AI$209,MATCH('Per month SPF'!$AK8,$L$3:$L$142,0),MATCH('Per month SPF'!AV$4,$M$2:$AI$2,0))),"",INDEX($M$3:$AI$209,MATCH('Per month SPF'!$AK8,$L$3:$L$142,0),MATCH('Per month SPF'!AV$4,$M$2:$AI$2,0)))</f>
        <v>0</v>
      </c>
      <c r="AW8" s="48">
        <f>IF(ISNA(INDEX($M$3:$AI$209,MATCH('Per month SPF'!$AK8,$L$3:$L$142,0),MATCH('Per month SPF'!AW$4,$M$2:$AI$2,0))),"",INDEX($M$3:$AI$209,MATCH('Per month SPF'!$AK8,$L$3:$L$142,0),MATCH('Per month SPF'!AW$4,$M$2:$AI$2,0)))</f>
        <v>0</v>
      </c>
      <c r="AX8" s="48">
        <f>IF(ISNA(INDEX($M$3:$AI$209,MATCH('Per month SPF'!$AK8,$L$3:$L$142,0),MATCH('Per month SPF'!AX$4,$M$2:$AI$2,0))),"",INDEX($M$3:$AI$209,MATCH('Per month SPF'!$AK8,$L$3:$L$142,0),MATCH('Per month SPF'!AX$4,$M$2:$AI$2,0)))</f>
        <v>0</v>
      </c>
      <c r="AY8" s="48">
        <f>IF(ISNA(INDEX($M$3:$AI$209,MATCH('Per month SPF'!$AK8,$L$3:$L$142,0),MATCH('Per month SPF'!AY$4,$M$2:$AI$2,0))),"",INDEX($M$3:$AI$209,MATCH('Per month SPF'!$AK8,$L$3:$L$142,0),MATCH('Per month SPF'!AY$4,$M$2:$AI$2,0)))</f>
        <v>0</v>
      </c>
      <c r="AZ8" s="48">
        <f>IF(ISNA(INDEX($M$3:$AI$209,MATCH('Per month SPF'!$AK8,$L$3:$L$142,0),MATCH('Per month SPF'!AZ$4,$M$2:$AI$2,0))),"",INDEX($M$3:$AI$209,MATCH('Per month SPF'!$AK8,$L$3:$L$142,0),MATCH('Per month SPF'!AZ$4,$M$2:$AI$2,0)))</f>
        <v>0</v>
      </c>
      <c r="BA8" s="48">
        <f>IF(ISNA(INDEX($M$3:$AI$209,MATCH('Per month SPF'!$AK8,$L$3:$L$142,0),MATCH('Per month SPF'!BA$4,$M$2:$AI$2,0))),"",INDEX($M$3:$AI$209,MATCH('Per month SPF'!$AK8,$L$3:$L$142,0),MATCH('Per month SPF'!BA$4,$M$2:$AI$2,0)))</f>
        <v>0</v>
      </c>
      <c r="BB8" s="48">
        <f>IF(ISNA(INDEX($M$3:$AI$209,MATCH('Per month SPF'!$AK8,$L$3:$L$142,0),MATCH('Per month SPF'!BB$4,$M$2:$AI$2,0))),"",INDEX($M$3:$AI$209,MATCH('Per month SPF'!$AK8,$L$3:$L$142,0),MATCH('Per month SPF'!BB$4,$M$2:$AI$2,0)))</f>
        <v>0</v>
      </c>
      <c r="BC8" s="48">
        <f>IF(ISNA(INDEX($M$3:$AI$209,MATCH('Per month SPF'!$AK8,$L$3:$L$142,0),MATCH('Per month SPF'!BC$4,$M$2:$AI$2,0))),"",INDEX($M$3:$AI$209,MATCH('Per month SPF'!$AK8,$L$3:$L$142,0),MATCH('Per month SPF'!BC$4,$M$2:$AI$2,0)))</f>
        <v>0</v>
      </c>
      <c r="BD8" s="48">
        <f>IF(ISNA(INDEX($M$3:$AI$209,MATCH('Per month SPF'!$AK8,$L$3:$L$142,0),MATCH('Per month SPF'!BD$4,$M$2:$AI$2,0))),"",INDEX($M$3:$AI$209,MATCH('Per month SPF'!$AK8,$L$3:$L$142,0),MATCH('Per month SPF'!BD$4,$M$2:$AI$2,0)))</f>
        <v>0</v>
      </c>
      <c r="BE8" s="48" t="str">
        <f>IF(ISNA(INDEX($M$3:$AI$209,MATCH('Per month SPF'!$AK8,$L$3:$L$142,0),MATCH('Per month SPF'!BE$4,$M$2:$AI$2,0))),"",INDEX($M$3:$AI$209,MATCH('Per month SPF'!$AK8,$L$3:$L$142,0),MATCH('Per month SPF'!BE$4,$M$2:$AI$2,0)))</f>
        <v/>
      </c>
      <c r="BF8" s="48">
        <f>IF(ISNA(INDEX($M$3:$AI$209,MATCH('Per month SPF'!$AK8,$L$3:$L$142,0),MATCH('Per month SPF'!BF$4,$M$2:$AI$2,0))),"",INDEX($M$3:$AI$209,MATCH('Per month SPF'!$AK8,$L$3:$L$142,0),MATCH('Per month SPF'!BF$4,$M$2:$AI$2,0)))</f>
        <v>0</v>
      </c>
      <c r="BG8" s="48">
        <f>IF(ISNA(INDEX($M$3:$AI$209,MATCH('Per month SPF'!$AK8,$L$3:$L$142,0),MATCH('Per month SPF'!BG$4,$M$2:$AI$2,0))),"",INDEX($M$3:$AI$209,MATCH('Per month SPF'!$AK8,$L$3:$L$142,0),MATCH('Per month SPF'!BG$4,$M$2:$AI$2,0)))</f>
        <v>0</v>
      </c>
      <c r="BH8" s="49">
        <f>IF(ISNA(INDEX($M$3:$AI$209,MATCH('Per month SPF'!$AK8,$L$3:$L$142,0),MATCH('Per month SPF'!BH$4,$M$2:$AI$2,0))),"",INDEX($M$3:$AI$209,MATCH('Per month SPF'!$AK8,$L$3:$L$142,0),MATCH('Per month SPF'!BH$4,$M$2:$AI$2,0)))</f>
        <v>0</v>
      </c>
      <c r="BJ8" s="47">
        <f t="shared" si="1"/>
        <v>1.1000000000000001</v>
      </c>
      <c r="BK8" s="48">
        <f t="shared" si="0"/>
        <v>1.5</v>
      </c>
      <c r="BL8" s="48" t="str">
        <f t="shared" si="0"/>
        <v/>
      </c>
      <c r="BM8" s="48" t="str">
        <f t="shared" si="0"/>
        <v/>
      </c>
      <c r="BN8" s="48" t="str">
        <f t="shared" si="0"/>
        <v/>
      </c>
      <c r="BO8" s="48" t="str">
        <f t="shared" si="0"/>
        <v/>
      </c>
      <c r="BP8" s="48" t="str">
        <f t="shared" si="0"/>
        <v/>
      </c>
      <c r="BQ8" s="48" t="str">
        <f t="shared" si="0"/>
        <v/>
      </c>
      <c r="BR8" s="48" t="str">
        <f t="shared" si="0"/>
        <v/>
      </c>
      <c r="BS8" s="48" t="str">
        <f t="shared" si="0"/>
        <v/>
      </c>
      <c r="BT8" s="48" t="str">
        <f t="shared" si="0"/>
        <v/>
      </c>
      <c r="BU8" s="48" t="str">
        <f t="shared" si="0"/>
        <v/>
      </c>
      <c r="BV8" s="48" t="str">
        <f t="shared" si="0"/>
        <v/>
      </c>
      <c r="BW8" s="48" t="str">
        <f t="shared" si="0"/>
        <v/>
      </c>
      <c r="BX8" s="48" t="str">
        <f t="shared" si="0"/>
        <v/>
      </c>
      <c r="BY8" s="48" t="str">
        <f t="shared" si="0"/>
        <v/>
      </c>
      <c r="BZ8" s="48" t="str">
        <f t="shared" si="0"/>
        <v/>
      </c>
      <c r="CA8" s="48" t="str">
        <f t="shared" si="0"/>
        <v/>
      </c>
      <c r="CB8" s="48" t="str">
        <f t="shared" si="0"/>
        <v/>
      </c>
      <c r="CC8" s="48" t="str">
        <f t="shared" si="0"/>
        <v/>
      </c>
      <c r="CD8" s="48" t="str">
        <f t="shared" si="0"/>
        <v/>
      </c>
      <c r="CE8" s="48" t="str">
        <f t="shared" si="0"/>
        <v/>
      </c>
      <c r="CF8" s="49" t="str">
        <f t="shared" si="0"/>
        <v/>
      </c>
      <c r="DN8" s="113"/>
      <c r="DO8" s="58"/>
      <c r="DP8" s="58"/>
      <c r="DQ8" s="58"/>
      <c r="DR8" s="58"/>
      <c r="DS8" s="77"/>
      <c r="DT8" s="58"/>
      <c r="DU8" s="58"/>
      <c r="DV8" s="58"/>
      <c r="DW8" s="58"/>
    </row>
    <row r="9" spans="2:127" x14ac:dyDescent="0.25">
      <c r="B9" s="22">
        <v>39814</v>
      </c>
      <c r="C9" s="18">
        <f>VLOOKUP($B9,'Data SPF'!$AJ$9:$AP$215,'Per month SPF'!C$1,FALSE)</f>
        <v>0.9</v>
      </c>
      <c r="D9" s="18">
        <f>VLOOKUP($B9,'Data SPF'!$AJ$9:$AP$215,'Per month SPF'!D$1,FALSE)</f>
        <v>1.6</v>
      </c>
      <c r="E9" s="18" t="str">
        <f>VLOOKUP($B9,'Data SPF'!$AJ$9:$AP$215,'Per month SPF'!E$1,FALSE)</f>
        <v/>
      </c>
      <c r="F9" s="18">
        <f>VLOOKUP($B9,'Data SPF'!$AJ$9:$AP$215,'Per month SPF'!G$1,FALSE)</f>
        <v>1.9406249999999998</v>
      </c>
      <c r="H9" s="18" t="str">
        <f>VLOOKUP($B9,'Data SPF'!$AJ$9:$AP$215,'Per month SPF'!H$1,FALSE)</f>
        <v/>
      </c>
      <c r="I9" s="27"/>
      <c r="J9" s="5"/>
      <c r="K9" s="5"/>
      <c r="L9" s="125">
        <v>40544</v>
      </c>
      <c r="M9" s="47">
        <f>VLOOKUP($L9,'Data SPF'!$AJ$9:$AP$215,'Per month SPF'!C$1,FALSE)</f>
        <v>1.9</v>
      </c>
      <c r="N9" s="48">
        <f>VLOOKUP($L9,'Data SPF'!$AJ$9:$AP$215,'Per month SPF'!D$1,FALSE)</f>
        <v>1.8</v>
      </c>
      <c r="O9" s="48" t="str">
        <f>VLOOKUP($L9,'Data SPF'!$AJ$9:$AP$215,'Per month SPF'!E$1,FALSE)</f>
        <v/>
      </c>
      <c r="P9" s="48">
        <f>VLOOKUP($L9,'Data SPF'!$AJ$9:$AP$215,'Per month SPF'!G$1,FALSE)</f>
        <v>1.9499999999999997</v>
      </c>
      <c r="Q9" s="48"/>
      <c r="R9" s="48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126"/>
      <c r="AK9" s="107">
        <v>36557</v>
      </c>
      <c r="AL9" s="47">
        <f>IF(ISNA(INDEX($M$3:$AI$209,MATCH('Per month SPF'!$AK9,$L$3:$L$142,0),MATCH('Per month SPF'!AL$4,$M$2:$AI$2,0))),"",INDEX($M$3:$AI$209,MATCH('Per month SPF'!$AK9,$L$3:$L$142,0),MATCH('Per month SPF'!AL$4,$M$2:$AI$2,0)))</f>
        <v>1.8</v>
      </c>
      <c r="AM9" s="48">
        <f>IF(ISNA(INDEX($M$3:$AI$209,MATCH('Per month SPF'!$AK9,$L$3:$L$142,0),MATCH('Per month SPF'!AM$4,$M$2:$AI$2,0))),"",INDEX($M$3:$AI$209,MATCH('Per month SPF'!$AK9,$L$3:$L$142,0),MATCH('Per month SPF'!AM$4,$M$2:$AI$2,0)))</f>
        <v>0</v>
      </c>
      <c r="AN9" s="48">
        <f>IF(ISNA(INDEX($M$3:$AI$209,MATCH('Per month SPF'!$AK9,$L$3:$L$142,0),MATCH('Per month SPF'!AN$4,$M$2:$AI$2,0))),"",INDEX($M$3:$AI$209,MATCH('Per month SPF'!$AK9,$L$3:$L$142,0),MATCH('Per month SPF'!AN$4,$M$2:$AI$2,0)))</f>
        <v>0</v>
      </c>
      <c r="AO9" s="48">
        <f>IF(ISNA(INDEX($M$3:$AI$209,MATCH('Per month SPF'!$AK9,$L$3:$L$142,0),MATCH('Per month SPF'!AO$4,$M$2:$AI$2,0))),"",INDEX($M$3:$AI$209,MATCH('Per month SPF'!$AK9,$L$3:$L$142,0),MATCH('Per month SPF'!AO$4,$M$2:$AI$2,0)))</f>
        <v>0</v>
      </c>
      <c r="AP9" s="48">
        <f>IF(ISNA(INDEX($M$3:$AI$209,MATCH('Per month SPF'!$AK9,$L$3:$L$142,0),MATCH('Per month SPF'!AP$4,$M$2:$AI$2,0))),"",INDEX($M$3:$AI$209,MATCH('Per month SPF'!$AK9,$L$3:$L$142,0),MATCH('Per month SPF'!AP$4,$M$2:$AI$2,0)))</f>
        <v>0</v>
      </c>
      <c r="AQ9" s="48">
        <f>IF(ISNA(INDEX($M$3:$AI$209,MATCH('Per month SPF'!$AK9,$L$3:$L$142,0),MATCH('Per month SPF'!AQ$4,$M$2:$AI$2,0))),"",INDEX($M$3:$AI$209,MATCH('Per month SPF'!$AK9,$L$3:$L$142,0),MATCH('Per month SPF'!AQ$4,$M$2:$AI$2,0)))</f>
        <v>0</v>
      </c>
      <c r="AR9" s="48">
        <f>IF(ISNA(INDEX($M$3:$AI$209,MATCH('Per month SPF'!$AK9,$L$3:$L$142,0),MATCH('Per month SPF'!AR$4,$M$2:$AI$2,0))),"",INDEX($M$3:$AI$209,MATCH('Per month SPF'!$AK9,$L$3:$L$142,0),MATCH('Per month SPF'!AR$4,$M$2:$AI$2,0)))</f>
        <v>0</v>
      </c>
      <c r="AS9" s="48">
        <f>IF(ISNA(INDEX($M$3:$AI$209,MATCH('Per month SPF'!$AK9,$L$3:$L$142,0),MATCH('Per month SPF'!AS$4,$M$2:$AI$2,0))),"",INDEX($M$3:$AI$209,MATCH('Per month SPF'!$AK9,$L$3:$L$142,0),MATCH('Per month SPF'!AS$4,$M$2:$AI$2,0)))</f>
        <v>1.7</v>
      </c>
      <c r="AT9" s="48">
        <f>IF(ISNA(INDEX($M$3:$AI$209,MATCH('Per month SPF'!$AK9,$L$3:$L$142,0),MATCH('Per month SPF'!AT$4,$M$2:$AI$2,0))),"",INDEX($M$3:$AI$209,MATCH('Per month SPF'!$AK9,$L$3:$L$142,0),MATCH('Per month SPF'!AT$4,$M$2:$AI$2,0)))</f>
        <v>0</v>
      </c>
      <c r="AU9" s="48">
        <f>IF(ISNA(INDEX($M$3:$AI$209,MATCH('Per month SPF'!$AK9,$L$3:$L$142,0),MATCH('Per month SPF'!AU$4,$M$2:$AI$2,0))),"",INDEX($M$3:$AI$209,MATCH('Per month SPF'!$AK9,$L$3:$L$142,0),MATCH('Per month SPF'!AU$4,$M$2:$AI$2,0)))</f>
        <v>0</v>
      </c>
      <c r="AV9" s="48">
        <f>IF(ISNA(INDEX($M$3:$AI$209,MATCH('Per month SPF'!$AK9,$L$3:$L$142,0),MATCH('Per month SPF'!AV$4,$M$2:$AI$2,0))),"",INDEX($M$3:$AI$209,MATCH('Per month SPF'!$AK9,$L$3:$L$142,0),MATCH('Per month SPF'!AV$4,$M$2:$AI$2,0)))</f>
        <v>0</v>
      </c>
      <c r="AW9" s="48">
        <f>IF(ISNA(INDEX($M$3:$AI$209,MATCH('Per month SPF'!$AK9,$L$3:$L$142,0),MATCH('Per month SPF'!AW$4,$M$2:$AI$2,0))),"",INDEX($M$3:$AI$209,MATCH('Per month SPF'!$AK9,$L$3:$L$142,0),MATCH('Per month SPF'!AW$4,$M$2:$AI$2,0)))</f>
        <v>0</v>
      </c>
      <c r="AX9" s="48">
        <f>IF(ISNA(INDEX($M$3:$AI$209,MATCH('Per month SPF'!$AK9,$L$3:$L$142,0),MATCH('Per month SPF'!AX$4,$M$2:$AI$2,0))),"",INDEX($M$3:$AI$209,MATCH('Per month SPF'!$AK9,$L$3:$L$142,0),MATCH('Per month SPF'!AX$4,$M$2:$AI$2,0)))</f>
        <v>0</v>
      </c>
      <c r="AY9" s="48">
        <f>IF(ISNA(INDEX($M$3:$AI$209,MATCH('Per month SPF'!$AK9,$L$3:$L$142,0),MATCH('Per month SPF'!AY$4,$M$2:$AI$2,0))),"",INDEX($M$3:$AI$209,MATCH('Per month SPF'!$AK9,$L$3:$L$142,0),MATCH('Per month SPF'!AY$4,$M$2:$AI$2,0)))</f>
        <v>0</v>
      </c>
      <c r="AZ9" s="48">
        <f>IF(ISNA(INDEX($M$3:$AI$209,MATCH('Per month SPF'!$AK9,$L$3:$L$142,0),MATCH('Per month SPF'!AZ$4,$M$2:$AI$2,0))),"",INDEX($M$3:$AI$209,MATCH('Per month SPF'!$AK9,$L$3:$L$142,0),MATCH('Per month SPF'!AZ$4,$M$2:$AI$2,0)))</f>
        <v>0</v>
      </c>
      <c r="BA9" s="48">
        <f>IF(ISNA(INDEX($M$3:$AI$209,MATCH('Per month SPF'!$AK9,$L$3:$L$142,0),MATCH('Per month SPF'!BA$4,$M$2:$AI$2,0))),"",INDEX($M$3:$AI$209,MATCH('Per month SPF'!$AK9,$L$3:$L$142,0),MATCH('Per month SPF'!BA$4,$M$2:$AI$2,0)))</f>
        <v>0</v>
      </c>
      <c r="BB9" s="48">
        <f>IF(ISNA(INDEX($M$3:$AI$209,MATCH('Per month SPF'!$AK9,$L$3:$L$142,0),MATCH('Per month SPF'!BB$4,$M$2:$AI$2,0))),"",INDEX($M$3:$AI$209,MATCH('Per month SPF'!$AK9,$L$3:$L$142,0),MATCH('Per month SPF'!BB$4,$M$2:$AI$2,0)))</f>
        <v>0</v>
      </c>
      <c r="BC9" s="48">
        <f>IF(ISNA(INDEX($M$3:$AI$209,MATCH('Per month SPF'!$AK9,$L$3:$L$142,0),MATCH('Per month SPF'!BC$4,$M$2:$AI$2,0))),"",INDEX($M$3:$AI$209,MATCH('Per month SPF'!$AK9,$L$3:$L$142,0),MATCH('Per month SPF'!BC$4,$M$2:$AI$2,0)))</f>
        <v>1.8</v>
      </c>
      <c r="BD9" s="48">
        <f>IF(ISNA(INDEX($M$3:$AI$209,MATCH('Per month SPF'!$AK9,$L$3:$L$142,0),MATCH('Per month SPF'!BD$4,$M$2:$AI$2,0))),"",INDEX($M$3:$AI$209,MATCH('Per month SPF'!$AK9,$L$3:$L$142,0),MATCH('Per month SPF'!BD$4,$M$2:$AI$2,0)))</f>
        <v>0</v>
      </c>
      <c r="BE9" s="48">
        <f>IF(ISNA(INDEX($M$3:$AI$209,MATCH('Per month SPF'!$AK9,$L$3:$L$142,0),MATCH('Per month SPF'!BE$4,$M$2:$AI$2,0))),"",INDEX($M$3:$AI$209,MATCH('Per month SPF'!$AK9,$L$3:$L$142,0),MATCH('Per month SPF'!BE$4,$M$2:$AI$2,0)))</f>
        <v>0</v>
      </c>
      <c r="BF9" s="48">
        <f>IF(ISNA(INDEX($M$3:$AI$209,MATCH('Per month SPF'!$AK9,$L$3:$L$142,0),MATCH('Per month SPF'!BF$4,$M$2:$AI$2,0))),"",INDEX($M$3:$AI$209,MATCH('Per month SPF'!$AK9,$L$3:$L$142,0),MATCH('Per month SPF'!BF$4,$M$2:$AI$2,0)))</f>
        <v>0</v>
      </c>
      <c r="BG9" s="48">
        <f>IF(ISNA(INDEX($M$3:$AI$209,MATCH('Per month SPF'!$AK9,$L$3:$L$142,0),MATCH('Per month SPF'!BG$4,$M$2:$AI$2,0))),"",INDEX($M$3:$AI$209,MATCH('Per month SPF'!$AK9,$L$3:$L$142,0),MATCH('Per month SPF'!BG$4,$M$2:$AI$2,0)))</f>
        <v>0</v>
      </c>
      <c r="BH9" s="49">
        <f>IF(ISNA(INDEX($M$3:$AI$209,MATCH('Per month SPF'!$AK9,$L$3:$L$142,0),MATCH('Per month SPF'!BH$4,$M$2:$AI$2,0))),"",INDEX($M$3:$AI$209,MATCH('Per month SPF'!$AK9,$L$3:$L$142,0),MATCH('Per month SPF'!BH$4,$M$2:$AI$2,0)))</f>
        <v>0</v>
      </c>
      <c r="BJ9" s="47">
        <f t="shared" si="1"/>
        <v>1.8</v>
      </c>
      <c r="BK9" s="48" t="str">
        <f t="shared" si="0"/>
        <v/>
      </c>
      <c r="BL9" s="48" t="str">
        <f t="shared" si="0"/>
        <v/>
      </c>
      <c r="BM9" s="48" t="str">
        <f t="shared" si="0"/>
        <v/>
      </c>
      <c r="BN9" s="48" t="str">
        <f t="shared" si="0"/>
        <v/>
      </c>
      <c r="BO9" s="48" t="str">
        <f t="shared" si="0"/>
        <v/>
      </c>
      <c r="BP9" s="48" t="str">
        <f t="shared" si="0"/>
        <v/>
      </c>
      <c r="BQ9" s="48">
        <f t="shared" si="0"/>
        <v>1.7</v>
      </c>
      <c r="BR9" s="48" t="str">
        <f t="shared" si="0"/>
        <v/>
      </c>
      <c r="BS9" s="48" t="str">
        <f t="shared" si="0"/>
        <v/>
      </c>
      <c r="BT9" s="48" t="str">
        <f t="shared" si="0"/>
        <v/>
      </c>
      <c r="BU9" s="48" t="str">
        <f t="shared" si="0"/>
        <v/>
      </c>
      <c r="BV9" s="48" t="str">
        <f t="shared" si="0"/>
        <v/>
      </c>
      <c r="BW9" s="48" t="str">
        <f t="shared" si="0"/>
        <v/>
      </c>
      <c r="BX9" s="48" t="str">
        <f t="shared" si="0"/>
        <v/>
      </c>
      <c r="BY9" s="48" t="str">
        <f t="shared" si="0"/>
        <v/>
      </c>
      <c r="BZ9" s="48" t="str">
        <f t="shared" si="0"/>
        <v/>
      </c>
      <c r="CA9" s="48">
        <f t="shared" si="0"/>
        <v>1.8</v>
      </c>
      <c r="CB9" s="48" t="str">
        <f t="shared" si="0"/>
        <v/>
      </c>
      <c r="CC9" s="48" t="str">
        <f t="shared" si="0"/>
        <v/>
      </c>
      <c r="CD9" s="48" t="str">
        <f t="shared" si="0"/>
        <v/>
      </c>
      <c r="CE9" s="48" t="str">
        <f t="shared" si="0"/>
        <v/>
      </c>
      <c r="CF9" s="49" t="str">
        <f t="shared" si="0"/>
        <v/>
      </c>
      <c r="DN9" s="113"/>
      <c r="DO9" s="58"/>
      <c r="DP9" s="58"/>
      <c r="DQ9" s="58"/>
      <c r="DR9" s="58"/>
      <c r="DS9" s="77"/>
      <c r="DT9" s="58"/>
      <c r="DU9" s="58"/>
      <c r="DV9" s="58"/>
      <c r="DW9" s="58"/>
    </row>
    <row r="10" spans="2:127" x14ac:dyDescent="0.25">
      <c r="B10" s="22">
        <v>40179</v>
      </c>
      <c r="C10" s="18">
        <f>VLOOKUP($B10,'Data SPF'!$AJ$9:$AP$215,'Per month SPF'!C$1,FALSE)</f>
        <v>1.3</v>
      </c>
      <c r="D10" s="18">
        <f>VLOOKUP($B10,'Data SPF'!$AJ$9:$AP$215,'Per month SPF'!D$1,FALSE)</f>
        <v>1.5</v>
      </c>
      <c r="E10" s="18" t="str">
        <f>VLOOKUP($B10,'Data SPF'!$AJ$9:$AP$215,'Per month SPF'!E$1,FALSE)</f>
        <v/>
      </c>
      <c r="F10" s="18">
        <f>VLOOKUP($B10,'Data SPF'!$AJ$9:$AP$215,'Per month SPF'!G$1,FALSE)</f>
        <v>1.9078313725490197</v>
      </c>
      <c r="H10" s="18" t="str">
        <f>VLOOKUP($B10,'Data SPF'!$AJ$9:$AP$215,'Per month SPF'!H$1,FALSE)</f>
        <v/>
      </c>
      <c r="I10" s="27"/>
      <c r="J10" s="5"/>
      <c r="K10" s="5"/>
      <c r="L10" s="125">
        <v>40909</v>
      </c>
      <c r="M10" s="47">
        <f>VLOOKUP($L10,'Data SPF'!$AJ$9:$AP$215,'Per month SPF'!C$1,FALSE)</f>
        <v>1.9</v>
      </c>
      <c r="N10" s="48">
        <f>VLOOKUP($L10,'Data SPF'!$AJ$9:$AP$215,'Per month SPF'!D$1,FALSE)</f>
        <v>1.7</v>
      </c>
      <c r="O10" s="48" t="str">
        <f>VLOOKUP($L10,'Data SPF'!$AJ$9:$AP$215,'Per month SPF'!E$1,FALSE)</f>
        <v/>
      </c>
      <c r="P10" s="48">
        <f>VLOOKUP($L10,'Data SPF'!$AJ$9:$AP$215,'Per month SPF'!G$1,FALSE)</f>
        <v>1.9793593976456521</v>
      </c>
      <c r="Q10" s="48"/>
      <c r="R10" s="48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126"/>
      <c r="AK10" s="107">
        <v>36647</v>
      </c>
      <c r="AL10" s="47">
        <f>IF(ISNA(INDEX($M$3:$AI$209,MATCH('Per month SPF'!$AK10,$L$3:$L$142,0),MATCH('Per month SPF'!AL$4,$M$2:$AI$2,0))),"",INDEX($M$3:$AI$209,MATCH('Per month SPF'!$AK10,$L$3:$L$142,0),MATCH('Per month SPF'!AL$4,$M$2:$AI$2,0)))</f>
        <v>1.9</v>
      </c>
      <c r="AM10" s="48">
        <f>IF(ISNA(INDEX($M$3:$AI$209,MATCH('Per month SPF'!$AK10,$L$3:$L$142,0),MATCH('Per month SPF'!AM$4,$M$2:$AI$2,0))),"",INDEX($M$3:$AI$209,MATCH('Per month SPF'!$AK10,$L$3:$L$142,0),MATCH('Per month SPF'!AM$4,$M$2:$AI$2,0)))</f>
        <v>0</v>
      </c>
      <c r="AN10" s="48">
        <f>IF(ISNA(INDEX($M$3:$AI$209,MATCH('Per month SPF'!$AK10,$L$3:$L$142,0),MATCH('Per month SPF'!AN$4,$M$2:$AI$2,0))),"",INDEX($M$3:$AI$209,MATCH('Per month SPF'!$AK10,$L$3:$L$142,0),MATCH('Per month SPF'!AN$4,$M$2:$AI$2,0)))</f>
        <v>0</v>
      </c>
      <c r="AO10" s="48">
        <f>IF(ISNA(INDEX($M$3:$AI$209,MATCH('Per month SPF'!$AK10,$L$3:$L$142,0),MATCH('Per month SPF'!AO$4,$M$2:$AI$2,0))),"",INDEX($M$3:$AI$209,MATCH('Per month SPF'!$AK10,$L$3:$L$142,0),MATCH('Per month SPF'!AO$4,$M$2:$AI$2,0)))</f>
        <v>0</v>
      </c>
      <c r="AP10" s="48">
        <f>IF(ISNA(INDEX($M$3:$AI$209,MATCH('Per month SPF'!$AK10,$L$3:$L$142,0),MATCH('Per month SPF'!AP$4,$M$2:$AI$2,0))),"",INDEX($M$3:$AI$209,MATCH('Per month SPF'!$AK10,$L$3:$L$142,0),MATCH('Per month SPF'!AP$4,$M$2:$AI$2,0)))</f>
        <v>0</v>
      </c>
      <c r="AQ10" s="48">
        <f>IF(ISNA(INDEX($M$3:$AI$209,MATCH('Per month SPF'!$AK10,$L$3:$L$142,0),MATCH('Per month SPF'!AQ$4,$M$2:$AI$2,0))),"",INDEX($M$3:$AI$209,MATCH('Per month SPF'!$AK10,$L$3:$L$142,0),MATCH('Per month SPF'!AQ$4,$M$2:$AI$2,0)))</f>
        <v>1.8</v>
      </c>
      <c r="AR10" s="48">
        <f>IF(ISNA(INDEX($M$3:$AI$209,MATCH('Per month SPF'!$AK10,$L$3:$L$142,0),MATCH('Per month SPF'!AR$4,$M$2:$AI$2,0))),"",INDEX($M$3:$AI$209,MATCH('Per month SPF'!$AK10,$L$3:$L$142,0),MATCH('Per month SPF'!AR$4,$M$2:$AI$2,0)))</f>
        <v>0</v>
      </c>
      <c r="AS10" s="48">
        <f>IF(ISNA(INDEX($M$3:$AI$209,MATCH('Per month SPF'!$AK10,$L$3:$L$142,0),MATCH('Per month SPF'!AS$4,$M$2:$AI$2,0))),"",INDEX($M$3:$AI$209,MATCH('Per month SPF'!$AK10,$L$3:$L$142,0),MATCH('Per month SPF'!AS$4,$M$2:$AI$2,0)))</f>
        <v>0</v>
      </c>
      <c r="AT10" s="48">
        <f>IF(ISNA(INDEX($M$3:$AI$209,MATCH('Per month SPF'!$AK10,$L$3:$L$142,0),MATCH('Per month SPF'!AT$4,$M$2:$AI$2,0))),"",INDEX($M$3:$AI$209,MATCH('Per month SPF'!$AK10,$L$3:$L$142,0),MATCH('Per month SPF'!AT$4,$M$2:$AI$2,0)))</f>
        <v>0</v>
      </c>
      <c r="AU10" s="48">
        <f>IF(ISNA(INDEX($M$3:$AI$209,MATCH('Per month SPF'!$AK10,$L$3:$L$142,0),MATCH('Per month SPF'!AU$4,$M$2:$AI$2,0))),"",INDEX($M$3:$AI$209,MATCH('Per month SPF'!$AK10,$L$3:$L$142,0),MATCH('Per month SPF'!AU$4,$M$2:$AI$2,0)))</f>
        <v>0</v>
      </c>
      <c r="AV10" s="48">
        <f>IF(ISNA(INDEX($M$3:$AI$209,MATCH('Per month SPF'!$AK10,$L$3:$L$142,0),MATCH('Per month SPF'!AV$4,$M$2:$AI$2,0))),"",INDEX($M$3:$AI$209,MATCH('Per month SPF'!$AK10,$L$3:$L$142,0),MATCH('Per month SPF'!AV$4,$M$2:$AI$2,0)))</f>
        <v>0</v>
      </c>
      <c r="AW10" s="48">
        <f>IF(ISNA(INDEX($M$3:$AI$209,MATCH('Per month SPF'!$AK10,$L$3:$L$142,0),MATCH('Per month SPF'!AW$4,$M$2:$AI$2,0))),"",INDEX($M$3:$AI$209,MATCH('Per month SPF'!$AK10,$L$3:$L$142,0),MATCH('Per month SPF'!AW$4,$M$2:$AI$2,0)))</f>
        <v>0</v>
      </c>
      <c r="AX10" s="48">
        <f>IF(ISNA(INDEX($M$3:$AI$209,MATCH('Per month SPF'!$AK10,$L$3:$L$142,0),MATCH('Per month SPF'!AX$4,$M$2:$AI$2,0))),"",INDEX($M$3:$AI$209,MATCH('Per month SPF'!$AK10,$L$3:$L$142,0),MATCH('Per month SPF'!AX$4,$M$2:$AI$2,0)))</f>
        <v>0</v>
      </c>
      <c r="AY10" s="48">
        <f>IF(ISNA(INDEX($M$3:$AI$209,MATCH('Per month SPF'!$AK10,$L$3:$L$142,0),MATCH('Per month SPF'!AY$4,$M$2:$AI$2,0))),"",INDEX($M$3:$AI$209,MATCH('Per month SPF'!$AK10,$L$3:$L$142,0),MATCH('Per month SPF'!AY$4,$M$2:$AI$2,0)))</f>
        <v>0</v>
      </c>
      <c r="AZ10" s="48">
        <f>IF(ISNA(INDEX($M$3:$AI$209,MATCH('Per month SPF'!$AK10,$L$3:$L$142,0),MATCH('Per month SPF'!AZ$4,$M$2:$AI$2,0))),"",INDEX($M$3:$AI$209,MATCH('Per month SPF'!$AK10,$L$3:$L$142,0),MATCH('Per month SPF'!AZ$4,$M$2:$AI$2,0)))</f>
        <v>0</v>
      </c>
      <c r="BA10" s="48" t="str">
        <f>IF(ISNA(INDEX($M$3:$AI$209,MATCH('Per month SPF'!$AK10,$L$3:$L$142,0),MATCH('Per month SPF'!BA$4,$M$2:$AI$2,0))),"",INDEX($M$3:$AI$209,MATCH('Per month SPF'!$AK10,$L$3:$L$142,0),MATCH('Per month SPF'!BA$4,$M$2:$AI$2,0)))</f>
        <v/>
      </c>
      <c r="BB10" s="48">
        <f>IF(ISNA(INDEX($M$3:$AI$209,MATCH('Per month SPF'!$AK10,$L$3:$L$142,0),MATCH('Per month SPF'!BB$4,$M$2:$AI$2,0))),"",INDEX($M$3:$AI$209,MATCH('Per month SPF'!$AK10,$L$3:$L$142,0),MATCH('Per month SPF'!BB$4,$M$2:$AI$2,0)))</f>
        <v>0</v>
      </c>
      <c r="BC10" s="48">
        <f>IF(ISNA(INDEX($M$3:$AI$209,MATCH('Per month SPF'!$AK10,$L$3:$L$142,0),MATCH('Per month SPF'!BC$4,$M$2:$AI$2,0))),"",INDEX($M$3:$AI$209,MATCH('Per month SPF'!$AK10,$L$3:$L$142,0),MATCH('Per month SPF'!BC$4,$M$2:$AI$2,0)))</f>
        <v>0</v>
      </c>
      <c r="BD10" s="48">
        <f>IF(ISNA(INDEX($M$3:$AI$209,MATCH('Per month SPF'!$AK10,$L$3:$L$142,0),MATCH('Per month SPF'!BD$4,$M$2:$AI$2,0))),"",INDEX($M$3:$AI$209,MATCH('Per month SPF'!$AK10,$L$3:$L$142,0),MATCH('Per month SPF'!BD$4,$M$2:$AI$2,0)))</f>
        <v>0</v>
      </c>
      <c r="BE10" s="48">
        <f>IF(ISNA(INDEX($M$3:$AI$209,MATCH('Per month SPF'!$AK10,$L$3:$L$142,0),MATCH('Per month SPF'!BE$4,$M$2:$AI$2,0))),"",INDEX($M$3:$AI$209,MATCH('Per month SPF'!$AK10,$L$3:$L$142,0),MATCH('Per month SPF'!BE$4,$M$2:$AI$2,0)))</f>
        <v>0</v>
      </c>
      <c r="BF10" s="48">
        <f>IF(ISNA(INDEX($M$3:$AI$209,MATCH('Per month SPF'!$AK10,$L$3:$L$142,0),MATCH('Per month SPF'!BF$4,$M$2:$AI$2,0))),"",INDEX($M$3:$AI$209,MATCH('Per month SPF'!$AK10,$L$3:$L$142,0),MATCH('Per month SPF'!BF$4,$M$2:$AI$2,0)))</f>
        <v>0</v>
      </c>
      <c r="BG10" s="48">
        <f>IF(ISNA(INDEX($M$3:$AI$209,MATCH('Per month SPF'!$AK10,$L$3:$L$142,0),MATCH('Per month SPF'!BG$4,$M$2:$AI$2,0))),"",INDEX($M$3:$AI$209,MATCH('Per month SPF'!$AK10,$L$3:$L$142,0),MATCH('Per month SPF'!BG$4,$M$2:$AI$2,0)))</f>
        <v>0</v>
      </c>
      <c r="BH10" s="49">
        <f>IF(ISNA(INDEX($M$3:$AI$209,MATCH('Per month SPF'!$AK10,$L$3:$L$142,0),MATCH('Per month SPF'!BH$4,$M$2:$AI$2,0))),"",INDEX($M$3:$AI$209,MATCH('Per month SPF'!$AK10,$L$3:$L$142,0),MATCH('Per month SPF'!BH$4,$M$2:$AI$2,0)))</f>
        <v>0</v>
      </c>
      <c r="BJ10" s="47">
        <f t="shared" si="1"/>
        <v>1.9</v>
      </c>
      <c r="BK10" s="48" t="str">
        <f t="shared" si="0"/>
        <v/>
      </c>
      <c r="BL10" s="48" t="str">
        <f t="shared" si="0"/>
        <v/>
      </c>
      <c r="BM10" s="48" t="str">
        <f t="shared" si="0"/>
        <v/>
      </c>
      <c r="BN10" s="48" t="str">
        <f t="shared" si="0"/>
        <v/>
      </c>
      <c r="BO10" s="48">
        <f t="shared" si="0"/>
        <v>1.8</v>
      </c>
      <c r="BP10" s="48" t="str">
        <f t="shared" si="0"/>
        <v/>
      </c>
      <c r="BQ10" s="48" t="str">
        <f t="shared" si="0"/>
        <v/>
      </c>
      <c r="BR10" s="48" t="str">
        <f t="shared" si="0"/>
        <v/>
      </c>
      <c r="BS10" s="48" t="str">
        <f t="shared" si="0"/>
        <v/>
      </c>
      <c r="BT10" s="48" t="str">
        <f t="shared" si="0"/>
        <v/>
      </c>
      <c r="BU10" s="48" t="str">
        <f t="shared" si="0"/>
        <v/>
      </c>
      <c r="BV10" s="48" t="str">
        <f t="shared" si="0"/>
        <v/>
      </c>
      <c r="BW10" s="48" t="str">
        <f t="shared" si="0"/>
        <v/>
      </c>
      <c r="BX10" s="48" t="str">
        <f t="shared" si="0"/>
        <v/>
      </c>
      <c r="BY10" s="48" t="str">
        <f t="shared" si="0"/>
        <v/>
      </c>
      <c r="BZ10" s="48" t="str">
        <f t="shared" si="0"/>
        <v/>
      </c>
      <c r="CA10" s="48" t="str">
        <f t="shared" si="0"/>
        <v/>
      </c>
      <c r="CB10" s="48" t="str">
        <f t="shared" si="0"/>
        <v/>
      </c>
      <c r="CC10" s="48" t="str">
        <f t="shared" si="0"/>
        <v/>
      </c>
      <c r="CD10" s="48" t="str">
        <f t="shared" si="0"/>
        <v/>
      </c>
      <c r="CE10" s="48" t="str">
        <f t="shared" si="0"/>
        <v/>
      </c>
      <c r="CF10" s="49" t="str">
        <f t="shared" si="0"/>
        <v/>
      </c>
      <c r="DN10" s="113"/>
      <c r="DO10" s="58"/>
      <c r="DP10" s="58"/>
      <c r="DQ10" s="58"/>
      <c r="DR10" s="58"/>
      <c r="DS10" s="77"/>
      <c r="DT10" s="58"/>
      <c r="DU10" s="58"/>
      <c r="DV10" s="58"/>
      <c r="DW10" s="58"/>
    </row>
    <row r="11" spans="2:127" x14ac:dyDescent="0.25">
      <c r="B11" s="22">
        <v>40544</v>
      </c>
      <c r="C11" s="18">
        <f>VLOOKUP($B11,'Data SPF'!$AJ$9:$AP$215,'Per month SPF'!C$1,FALSE)</f>
        <v>1.9</v>
      </c>
      <c r="D11" s="18">
        <f>VLOOKUP($B11,'Data SPF'!$AJ$9:$AP$215,'Per month SPF'!D$1,FALSE)</f>
        <v>1.8</v>
      </c>
      <c r="E11" s="18" t="str">
        <f>VLOOKUP($B11,'Data SPF'!$AJ$9:$AP$215,'Per month SPF'!E$1,FALSE)</f>
        <v/>
      </c>
      <c r="F11" s="18">
        <f>VLOOKUP($B11,'Data SPF'!$AJ$9:$AP$215,'Per month SPF'!G$1,FALSE)</f>
        <v>1.9499999999999997</v>
      </c>
      <c r="H11" s="18" t="str">
        <f>VLOOKUP($B11,'Data SPF'!$AJ$9:$AP$215,'Per month SPF'!H$1,FALSE)</f>
        <v/>
      </c>
      <c r="I11" s="27"/>
      <c r="J11" s="5"/>
      <c r="K11" s="5"/>
      <c r="L11" s="125">
        <v>41275</v>
      </c>
      <c r="M11" s="47">
        <f>VLOOKUP($L11,'Data SPF'!$AJ$9:$AP$215,'Per month SPF'!C$1,FALSE)</f>
        <v>1.8</v>
      </c>
      <c r="N11" s="48">
        <f>VLOOKUP($L11,'Data SPF'!$AJ$9:$AP$215,'Per month SPF'!D$1,FALSE)</f>
        <v>1.8</v>
      </c>
      <c r="O11" s="48">
        <f>VLOOKUP($L11,'Data SPF'!$AJ$9:$AP$215,'Per month SPF'!E$1,FALSE)</f>
        <v>1.9</v>
      </c>
      <c r="P11" s="48">
        <f>VLOOKUP($L11,'Data SPF'!$AJ$9:$AP$215,'Per month SPF'!G$1,FALSE)</f>
        <v>1.9846943617021271</v>
      </c>
      <c r="Q11" s="48"/>
      <c r="R11" s="48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126"/>
      <c r="AK11" s="107">
        <v>36739</v>
      </c>
      <c r="AL11" s="47">
        <f>IF(ISNA(INDEX($M$3:$AI$209,MATCH('Per month SPF'!$AK11,$L$3:$L$142,0),MATCH('Per month SPF'!AL$4,$M$2:$AI$2,0))),"",INDEX($M$3:$AI$209,MATCH('Per month SPF'!$AK11,$L$3:$L$142,0),MATCH('Per month SPF'!AL$4,$M$2:$AI$2,0)))</f>
        <v>2.1</v>
      </c>
      <c r="AM11" s="48">
        <f>IF(ISNA(INDEX($M$3:$AI$209,MATCH('Per month SPF'!$AK11,$L$3:$L$142,0),MATCH('Per month SPF'!AM$4,$M$2:$AI$2,0))),"",INDEX($M$3:$AI$209,MATCH('Per month SPF'!$AK11,$L$3:$L$142,0),MATCH('Per month SPF'!AM$4,$M$2:$AI$2,0)))</f>
        <v>0</v>
      </c>
      <c r="AN11" s="48">
        <f>IF(ISNA(INDEX($M$3:$AI$209,MATCH('Per month SPF'!$AK11,$L$3:$L$142,0),MATCH('Per month SPF'!AN$4,$M$2:$AI$2,0))),"",INDEX($M$3:$AI$209,MATCH('Per month SPF'!$AK11,$L$3:$L$142,0),MATCH('Per month SPF'!AN$4,$M$2:$AI$2,0)))</f>
        <v>0</v>
      </c>
      <c r="AO11" s="48">
        <f>IF(ISNA(INDEX($M$3:$AI$209,MATCH('Per month SPF'!$AK11,$L$3:$L$142,0),MATCH('Per month SPF'!AO$4,$M$2:$AI$2,0))),"",INDEX($M$3:$AI$209,MATCH('Per month SPF'!$AK11,$L$3:$L$142,0),MATCH('Per month SPF'!AO$4,$M$2:$AI$2,0)))</f>
        <v>1.8</v>
      </c>
      <c r="AP11" s="48">
        <f>IF(ISNA(INDEX($M$3:$AI$209,MATCH('Per month SPF'!$AK11,$L$3:$L$142,0),MATCH('Per month SPF'!AP$4,$M$2:$AI$2,0))),"",INDEX($M$3:$AI$209,MATCH('Per month SPF'!$AK11,$L$3:$L$142,0),MATCH('Per month SPF'!AP$4,$M$2:$AI$2,0)))</f>
        <v>0</v>
      </c>
      <c r="AQ11" s="48">
        <f>IF(ISNA(INDEX($M$3:$AI$209,MATCH('Per month SPF'!$AK11,$L$3:$L$142,0),MATCH('Per month SPF'!AQ$4,$M$2:$AI$2,0))),"",INDEX($M$3:$AI$209,MATCH('Per month SPF'!$AK11,$L$3:$L$142,0),MATCH('Per month SPF'!AQ$4,$M$2:$AI$2,0)))</f>
        <v>0</v>
      </c>
      <c r="AR11" s="48">
        <f>IF(ISNA(INDEX($M$3:$AI$209,MATCH('Per month SPF'!$AK11,$L$3:$L$142,0),MATCH('Per month SPF'!AR$4,$M$2:$AI$2,0))),"",INDEX($M$3:$AI$209,MATCH('Per month SPF'!$AK11,$L$3:$L$142,0),MATCH('Per month SPF'!AR$4,$M$2:$AI$2,0)))</f>
        <v>0</v>
      </c>
      <c r="AS11" s="48">
        <f>IF(ISNA(INDEX($M$3:$AI$209,MATCH('Per month SPF'!$AK11,$L$3:$L$142,0),MATCH('Per month SPF'!AS$4,$M$2:$AI$2,0))),"",INDEX($M$3:$AI$209,MATCH('Per month SPF'!$AK11,$L$3:$L$142,0),MATCH('Per month SPF'!AS$4,$M$2:$AI$2,0)))</f>
        <v>0</v>
      </c>
      <c r="AT11" s="48">
        <f>IF(ISNA(INDEX($M$3:$AI$209,MATCH('Per month SPF'!$AK11,$L$3:$L$142,0),MATCH('Per month SPF'!AT$4,$M$2:$AI$2,0))),"",INDEX($M$3:$AI$209,MATCH('Per month SPF'!$AK11,$L$3:$L$142,0),MATCH('Per month SPF'!AT$4,$M$2:$AI$2,0)))</f>
        <v>0</v>
      </c>
      <c r="AU11" s="48">
        <f>IF(ISNA(INDEX($M$3:$AI$209,MATCH('Per month SPF'!$AK11,$L$3:$L$142,0),MATCH('Per month SPF'!AU$4,$M$2:$AI$2,0))),"",INDEX($M$3:$AI$209,MATCH('Per month SPF'!$AK11,$L$3:$L$142,0),MATCH('Per month SPF'!AU$4,$M$2:$AI$2,0)))</f>
        <v>0</v>
      </c>
      <c r="AV11" s="48">
        <f>IF(ISNA(INDEX($M$3:$AI$209,MATCH('Per month SPF'!$AK11,$L$3:$L$142,0),MATCH('Per month SPF'!AV$4,$M$2:$AI$2,0))),"",INDEX($M$3:$AI$209,MATCH('Per month SPF'!$AK11,$L$3:$L$142,0),MATCH('Per month SPF'!AV$4,$M$2:$AI$2,0)))</f>
        <v>0</v>
      </c>
      <c r="AW11" s="48">
        <f>IF(ISNA(INDEX($M$3:$AI$209,MATCH('Per month SPF'!$AK11,$L$3:$L$142,0),MATCH('Per month SPF'!AW$4,$M$2:$AI$2,0))),"",INDEX($M$3:$AI$209,MATCH('Per month SPF'!$AK11,$L$3:$L$142,0),MATCH('Per month SPF'!AW$4,$M$2:$AI$2,0)))</f>
        <v>1.8</v>
      </c>
      <c r="AX11" s="48">
        <f>IF(ISNA(INDEX($M$3:$AI$209,MATCH('Per month SPF'!$AK11,$L$3:$L$142,0),MATCH('Per month SPF'!AX$4,$M$2:$AI$2,0))),"",INDEX($M$3:$AI$209,MATCH('Per month SPF'!$AK11,$L$3:$L$142,0),MATCH('Per month SPF'!AX$4,$M$2:$AI$2,0)))</f>
        <v>0</v>
      </c>
      <c r="AY11" s="48">
        <f>IF(ISNA(INDEX($M$3:$AI$209,MATCH('Per month SPF'!$AK11,$L$3:$L$142,0),MATCH('Per month SPF'!AY$4,$M$2:$AI$2,0))),"",INDEX($M$3:$AI$209,MATCH('Per month SPF'!$AK11,$L$3:$L$142,0),MATCH('Per month SPF'!AY$4,$M$2:$AI$2,0)))</f>
        <v>0</v>
      </c>
      <c r="AZ11" s="48">
        <f>IF(ISNA(INDEX($M$3:$AI$209,MATCH('Per month SPF'!$AK11,$L$3:$L$142,0),MATCH('Per month SPF'!AZ$4,$M$2:$AI$2,0))),"",INDEX($M$3:$AI$209,MATCH('Per month SPF'!$AK11,$L$3:$L$142,0),MATCH('Per month SPF'!AZ$4,$M$2:$AI$2,0)))</f>
        <v>0</v>
      </c>
      <c r="BA11" s="48">
        <f>IF(ISNA(INDEX($M$3:$AI$209,MATCH('Per month SPF'!$AK11,$L$3:$L$142,0),MATCH('Per month SPF'!BA$4,$M$2:$AI$2,0))),"",INDEX($M$3:$AI$209,MATCH('Per month SPF'!$AK11,$L$3:$L$142,0),MATCH('Per month SPF'!BA$4,$M$2:$AI$2,0)))</f>
        <v>0</v>
      </c>
      <c r="BB11" s="48">
        <f>IF(ISNA(INDEX($M$3:$AI$209,MATCH('Per month SPF'!$AK11,$L$3:$L$142,0),MATCH('Per month SPF'!BB$4,$M$2:$AI$2,0))),"",INDEX($M$3:$AI$209,MATCH('Per month SPF'!$AK11,$L$3:$L$142,0),MATCH('Per month SPF'!BB$4,$M$2:$AI$2,0)))</f>
        <v>0</v>
      </c>
      <c r="BC11" s="48">
        <f>IF(ISNA(INDEX($M$3:$AI$209,MATCH('Per month SPF'!$AK11,$L$3:$L$142,0),MATCH('Per month SPF'!BC$4,$M$2:$AI$2,0))),"",INDEX($M$3:$AI$209,MATCH('Per month SPF'!$AK11,$L$3:$L$142,0),MATCH('Per month SPF'!BC$4,$M$2:$AI$2,0)))</f>
        <v>0</v>
      </c>
      <c r="BD11" s="48">
        <f>IF(ISNA(INDEX($M$3:$AI$209,MATCH('Per month SPF'!$AK11,$L$3:$L$142,0),MATCH('Per month SPF'!BD$4,$M$2:$AI$2,0))),"",INDEX($M$3:$AI$209,MATCH('Per month SPF'!$AK11,$L$3:$L$142,0),MATCH('Per month SPF'!BD$4,$M$2:$AI$2,0)))</f>
        <v>0</v>
      </c>
      <c r="BE11" s="48">
        <f>IF(ISNA(INDEX($M$3:$AI$209,MATCH('Per month SPF'!$AK11,$L$3:$L$142,0),MATCH('Per month SPF'!BE$4,$M$2:$AI$2,0))),"",INDEX($M$3:$AI$209,MATCH('Per month SPF'!$AK11,$L$3:$L$142,0),MATCH('Per month SPF'!BE$4,$M$2:$AI$2,0)))</f>
        <v>0</v>
      </c>
      <c r="BF11" s="48">
        <f>IF(ISNA(INDEX($M$3:$AI$209,MATCH('Per month SPF'!$AK11,$L$3:$L$142,0),MATCH('Per month SPF'!BF$4,$M$2:$AI$2,0))),"",INDEX($M$3:$AI$209,MATCH('Per month SPF'!$AK11,$L$3:$L$142,0),MATCH('Per month SPF'!BF$4,$M$2:$AI$2,0)))</f>
        <v>0</v>
      </c>
      <c r="BG11" s="48" t="str">
        <f>IF(ISNA(INDEX($M$3:$AI$209,MATCH('Per month SPF'!$AK11,$L$3:$L$142,0),MATCH('Per month SPF'!BG$4,$M$2:$AI$2,0))),"",INDEX($M$3:$AI$209,MATCH('Per month SPF'!$AK11,$L$3:$L$142,0),MATCH('Per month SPF'!BG$4,$M$2:$AI$2,0)))</f>
        <v/>
      </c>
      <c r="BH11" s="49">
        <f>IF(ISNA(INDEX($M$3:$AI$209,MATCH('Per month SPF'!$AK11,$L$3:$L$142,0),MATCH('Per month SPF'!BH$4,$M$2:$AI$2,0))),"",INDEX($M$3:$AI$209,MATCH('Per month SPF'!$AK11,$L$3:$L$142,0),MATCH('Per month SPF'!BH$4,$M$2:$AI$2,0)))</f>
        <v>0</v>
      </c>
      <c r="BJ11" s="47">
        <f t="shared" si="1"/>
        <v>2.1</v>
      </c>
      <c r="BK11" s="48" t="str">
        <f t="shared" si="0"/>
        <v/>
      </c>
      <c r="BL11" s="48" t="str">
        <f t="shared" si="0"/>
        <v/>
      </c>
      <c r="BM11" s="48">
        <f t="shared" si="0"/>
        <v>1.8</v>
      </c>
      <c r="BN11" s="48" t="str">
        <f t="shared" si="0"/>
        <v/>
      </c>
      <c r="BO11" s="48" t="str">
        <f t="shared" si="0"/>
        <v/>
      </c>
      <c r="BP11" s="48" t="str">
        <f t="shared" si="0"/>
        <v/>
      </c>
      <c r="BQ11" s="48" t="str">
        <f t="shared" si="0"/>
        <v/>
      </c>
      <c r="BR11" s="48" t="str">
        <f t="shared" si="0"/>
        <v/>
      </c>
      <c r="BS11" s="48" t="str">
        <f t="shared" si="0"/>
        <v/>
      </c>
      <c r="BT11" s="48" t="str">
        <f t="shared" si="0"/>
        <v/>
      </c>
      <c r="BU11" s="48">
        <f t="shared" si="0"/>
        <v>1.8</v>
      </c>
      <c r="BV11" s="48" t="str">
        <f t="shared" si="0"/>
        <v/>
      </c>
      <c r="BW11" s="48" t="str">
        <f t="shared" si="0"/>
        <v/>
      </c>
      <c r="BX11" s="48" t="str">
        <f t="shared" si="0"/>
        <v/>
      </c>
      <c r="BY11" s="48" t="str">
        <f t="shared" si="0"/>
        <v/>
      </c>
      <c r="BZ11" s="48" t="str">
        <f t="shared" si="0"/>
        <v/>
      </c>
      <c r="CA11" s="48" t="str">
        <f t="shared" si="0"/>
        <v/>
      </c>
      <c r="CB11" s="48" t="str">
        <f t="shared" si="0"/>
        <v/>
      </c>
      <c r="CC11" s="48" t="str">
        <f t="shared" si="0"/>
        <v/>
      </c>
      <c r="CD11" s="48" t="str">
        <f t="shared" si="0"/>
        <v/>
      </c>
      <c r="CE11" s="48" t="str">
        <f t="shared" si="0"/>
        <v/>
      </c>
      <c r="CF11" s="49" t="str">
        <f t="shared" si="0"/>
        <v/>
      </c>
      <c r="DN11" s="113"/>
      <c r="DO11" s="58"/>
      <c r="DP11" s="58"/>
      <c r="DQ11" s="58"/>
      <c r="DR11" s="58"/>
      <c r="DS11" s="77"/>
      <c r="DT11" s="58"/>
      <c r="DU11" s="58"/>
      <c r="DV11" s="58"/>
      <c r="DW11" s="58"/>
    </row>
    <row r="12" spans="2:127" x14ac:dyDescent="0.25">
      <c r="B12" s="22">
        <v>40909</v>
      </c>
      <c r="C12" s="18">
        <f>VLOOKUP($B12,'Data SPF'!$AJ$9:$AP$215,'Per month SPF'!C$1,FALSE)</f>
        <v>1.9</v>
      </c>
      <c r="D12" s="18">
        <f>VLOOKUP($B12,'Data SPF'!$AJ$9:$AP$215,'Per month SPF'!D$1,FALSE)</f>
        <v>1.7</v>
      </c>
      <c r="E12" s="18" t="str">
        <f>VLOOKUP($B12,'Data SPF'!$AJ$9:$AP$215,'Per month SPF'!E$1,FALSE)</f>
        <v/>
      </c>
      <c r="F12" s="18">
        <f>VLOOKUP($B12,'Data SPF'!$AJ$9:$AP$215,'Per month SPF'!G$1,FALSE)</f>
        <v>1.9793593976456521</v>
      </c>
      <c r="H12" s="18" t="str">
        <f>VLOOKUP($B12,'Data SPF'!$AJ$9:$AP$215,'Per month SPF'!H$1,FALSE)</f>
        <v/>
      </c>
      <c r="I12" s="27"/>
      <c r="J12" s="5"/>
      <c r="K12" s="5"/>
      <c r="L12" s="125">
        <v>41640</v>
      </c>
      <c r="M12" s="47">
        <f>VLOOKUP($L12,'Data SPF'!$AJ$9:$AP$215,'Per month SPF'!C$1,FALSE)</f>
        <v>1.1000000000000001</v>
      </c>
      <c r="N12" s="48">
        <f>VLOOKUP($L12,'Data SPF'!$AJ$9:$AP$215,'Per month SPF'!D$1,FALSE)</f>
        <v>1.4</v>
      </c>
      <c r="O12" s="48">
        <f>VLOOKUP($L12,'Data SPF'!$AJ$9:$AP$215,'Per month SPF'!E$1,FALSE)</f>
        <v>1.7</v>
      </c>
      <c r="P12" s="48">
        <f>VLOOKUP($L12,'Data SPF'!$AJ$9:$AP$215,'Per month SPF'!G$1,FALSE)</f>
        <v>1.87</v>
      </c>
      <c r="Q12" s="48"/>
      <c r="R12" s="48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126"/>
      <c r="AK12" s="107">
        <v>36831</v>
      </c>
      <c r="AL12" s="47">
        <f>IF(ISNA(INDEX($M$3:$AI$209,MATCH('Per month SPF'!$AK12,$L$3:$L$142,0),MATCH('Per month SPF'!AL$4,$M$2:$AI$2,0))),"",INDEX($M$3:$AI$209,MATCH('Per month SPF'!$AK12,$L$3:$L$142,0),MATCH('Per month SPF'!AL$4,$M$2:$AI$2,0)))</f>
        <v>2.2999999999999998</v>
      </c>
      <c r="AM12" s="48">
        <f>IF(ISNA(INDEX($M$3:$AI$209,MATCH('Per month SPF'!$AK12,$L$3:$L$142,0),MATCH('Per month SPF'!AM$4,$M$2:$AI$2,0))),"",INDEX($M$3:$AI$209,MATCH('Per month SPF'!$AK12,$L$3:$L$142,0),MATCH('Per month SPF'!AM$4,$M$2:$AI$2,0)))</f>
        <v>2</v>
      </c>
      <c r="AN12" s="48">
        <f>IF(ISNA(INDEX($M$3:$AI$209,MATCH('Per month SPF'!$AK12,$L$3:$L$142,0),MATCH('Per month SPF'!AN$4,$M$2:$AI$2,0))),"",INDEX($M$3:$AI$209,MATCH('Per month SPF'!$AK12,$L$3:$L$142,0),MATCH('Per month SPF'!AN$4,$M$2:$AI$2,0)))</f>
        <v>0</v>
      </c>
      <c r="AO12" s="48">
        <f>IF(ISNA(INDEX($M$3:$AI$209,MATCH('Per month SPF'!$AK12,$L$3:$L$142,0),MATCH('Per month SPF'!AO$4,$M$2:$AI$2,0))),"",INDEX($M$3:$AI$209,MATCH('Per month SPF'!$AK12,$L$3:$L$142,0),MATCH('Per month SPF'!AO$4,$M$2:$AI$2,0)))</f>
        <v>0</v>
      </c>
      <c r="AP12" s="48">
        <f>IF(ISNA(INDEX($M$3:$AI$209,MATCH('Per month SPF'!$AK12,$L$3:$L$142,0),MATCH('Per month SPF'!AP$4,$M$2:$AI$2,0))),"",INDEX($M$3:$AI$209,MATCH('Per month SPF'!$AK12,$L$3:$L$142,0),MATCH('Per month SPF'!AP$4,$M$2:$AI$2,0)))</f>
        <v>0</v>
      </c>
      <c r="AQ12" s="48">
        <f>IF(ISNA(INDEX($M$3:$AI$209,MATCH('Per month SPF'!$AK12,$L$3:$L$142,0),MATCH('Per month SPF'!AQ$4,$M$2:$AI$2,0))),"",INDEX($M$3:$AI$209,MATCH('Per month SPF'!$AK12,$L$3:$L$142,0),MATCH('Per month SPF'!AQ$4,$M$2:$AI$2,0)))</f>
        <v>0</v>
      </c>
      <c r="AR12" s="48">
        <f>IF(ISNA(INDEX($M$3:$AI$209,MATCH('Per month SPF'!$AK12,$L$3:$L$142,0),MATCH('Per month SPF'!AR$4,$M$2:$AI$2,0))),"",INDEX($M$3:$AI$209,MATCH('Per month SPF'!$AK12,$L$3:$L$142,0),MATCH('Per month SPF'!AR$4,$M$2:$AI$2,0)))</f>
        <v>0</v>
      </c>
      <c r="AS12" s="48">
        <f>IF(ISNA(INDEX($M$3:$AI$209,MATCH('Per month SPF'!$AK12,$L$3:$L$142,0),MATCH('Per month SPF'!AS$4,$M$2:$AI$2,0))),"",INDEX($M$3:$AI$209,MATCH('Per month SPF'!$AK12,$L$3:$L$142,0),MATCH('Per month SPF'!AS$4,$M$2:$AI$2,0)))</f>
        <v>0</v>
      </c>
      <c r="AT12" s="48">
        <f>IF(ISNA(INDEX($M$3:$AI$209,MATCH('Per month SPF'!$AK12,$L$3:$L$142,0),MATCH('Per month SPF'!AT$4,$M$2:$AI$2,0))),"",INDEX($M$3:$AI$209,MATCH('Per month SPF'!$AK12,$L$3:$L$142,0),MATCH('Per month SPF'!AT$4,$M$2:$AI$2,0)))</f>
        <v>0</v>
      </c>
      <c r="AU12" s="48">
        <f>IF(ISNA(INDEX($M$3:$AI$209,MATCH('Per month SPF'!$AK12,$L$3:$L$142,0),MATCH('Per month SPF'!AU$4,$M$2:$AI$2,0))),"",INDEX($M$3:$AI$209,MATCH('Per month SPF'!$AK12,$L$3:$L$142,0),MATCH('Per month SPF'!AU$4,$M$2:$AI$2,0)))</f>
        <v>1.8</v>
      </c>
      <c r="AV12" s="48">
        <f>IF(ISNA(INDEX($M$3:$AI$209,MATCH('Per month SPF'!$AK12,$L$3:$L$142,0),MATCH('Per month SPF'!AV$4,$M$2:$AI$2,0))),"",INDEX($M$3:$AI$209,MATCH('Per month SPF'!$AK12,$L$3:$L$142,0),MATCH('Per month SPF'!AV$4,$M$2:$AI$2,0)))</f>
        <v>0</v>
      </c>
      <c r="AW12" s="48">
        <f>IF(ISNA(INDEX($M$3:$AI$209,MATCH('Per month SPF'!$AK12,$L$3:$L$142,0),MATCH('Per month SPF'!AW$4,$M$2:$AI$2,0))),"",INDEX($M$3:$AI$209,MATCH('Per month SPF'!$AK12,$L$3:$L$142,0),MATCH('Per month SPF'!AW$4,$M$2:$AI$2,0)))</f>
        <v>0</v>
      </c>
      <c r="AX12" s="48">
        <f>IF(ISNA(INDEX($M$3:$AI$209,MATCH('Per month SPF'!$AK12,$L$3:$L$142,0),MATCH('Per month SPF'!AX$4,$M$2:$AI$2,0))),"",INDEX($M$3:$AI$209,MATCH('Per month SPF'!$AK12,$L$3:$L$142,0),MATCH('Per month SPF'!AX$4,$M$2:$AI$2,0)))</f>
        <v>0</v>
      </c>
      <c r="AY12" s="48">
        <f>IF(ISNA(INDEX($M$3:$AI$209,MATCH('Per month SPF'!$AK12,$L$3:$L$142,0),MATCH('Per month SPF'!AY$4,$M$2:$AI$2,0))),"",INDEX($M$3:$AI$209,MATCH('Per month SPF'!$AK12,$L$3:$L$142,0),MATCH('Per month SPF'!AY$4,$M$2:$AI$2,0)))</f>
        <v>0</v>
      </c>
      <c r="AZ12" s="48">
        <f>IF(ISNA(INDEX($M$3:$AI$209,MATCH('Per month SPF'!$AK12,$L$3:$L$142,0),MATCH('Per month SPF'!AZ$4,$M$2:$AI$2,0))),"",INDEX($M$3:$AI$209,MATCH('Per month SPF'!$AK12,$L$3:$L$142,0),MATCH('Per month SPF'!AZ$4,$M$2:$AI$2,0)))</f>
        <v>0</v>
      </c>
      <c r="BA12" s="48">
        <f>IF(ISNA(INDEX($M$3:$AI$209,MATCH('Per month SPF'!$AK12,$L$3:$L$142,0),MATCH('Per month SPF'!BA$4,$M$2:$AI$2,0))),"",INDEX($M$3:$AI$209,MATCH('Per month SPF'!$AK12,$L$3:$L$142,0),MATCH('Per month SPF'!BA$4,$M$2:$AI$2,0)))</f>
        <v>0</v>
      </c>
      <c r="BB12" s="48">
        <f>IF(ISNA(INDEX($M$3:$AI$209,MATCH('Per month SPF'!$AK12,$L$3:$L$142,0),MATCH('Per month SPF'!BB$4,$M$2:$AI$2,0))),"",INDEX($M$3:$AI$209,MATCH('Per month SPF'!$AK12,$L$3:$L$142,0),MATCH('Per month SPF'!BB$4,$M$2:$AI$2,0)))</f>
        <v>0</v>
      </c>
      <c r="BC12" s="48">
        <f>IF(ISNA(INDEX($M$3:$AI$209,MATCH('Per month SPF'!$AK12,$L$3:$L$142,0),MATCH('Per month SPF'!BC$4,$M$2:$AI$2,0))),"",INDEX($M$3:$AI$209,MATCH('Per month SPF'!$AK12,$L$3:$L$142,0),MATCH('Per month SPF'!BC$4,$M$2:$AI$2,0)))</f>
        <v>0</v>
      </c>
      <c r="BD12" s="48">
        <f>IF(ISNA(INDEX($M$3:$AI$209,MATCH('Per month SPF'!$AK12,$L$3:$L$142,0),MATCH('Per month SPF'!BD$4,$M$2:$AI$2,0))),"",INDEX($M$3:$AI$209,MATCH('Per month SPF'!$AK12,$L$3:$L$142,0),MATCH('Per month SPF'!BD$4,$M$2:$AI$2,0)))</f>
        <v>0</v>
      </c>
      <c r="BE12" s="48" t="str">
        <f>IF(ISNA(INDEX($M$3:$AI$209,MATCH('Per month SPF'!$AK12,$L$3:$L$142,0),MATCH('Per month SPF'!BE$4,$M$2:$AI$2,0))),"",INDEX($M$3:$AI$209,MATCH('Per month SPF'!$AK12,$L$3:$L$142,0),MATCH('Per month SPF'!BE$4,$M$2:$AI$2,0)))</f>
        <v/>
      </c>
      <c r="BF12" s="48">
        <f>IF(ISNA(INDEX($M$3:$AI$209,MATCH('Per month SPF'!$AK12,$L$3:$L$142,0),MATCH('Per month SPF'!BF$4,$M$2:$AI$2,0))),"",INDEX($M$3:$AI$209,MATCH('Per month SPF'!$AK12,$L$3:$L$142,0),MATCH('Per month SPF'!BF$4,$M$2:$AI$2,0)))</f>
        <v>0</v>
      </c>
      <c r="BG12" s="48">
        <f>IF(ISNA(INDEX($M$3:$AI$209,MATCH('Per month SPF'!$AK12,$L$3:$L$142,0),MATCH('Per month SPF'!BG$4,$M$2:$AI$2,0))),"",INDEX($M$3:$AI$209,MATCH('Per month SPF'!$AK12,$L$3:$L$142,0),MATCH('Per month SPF'!BG$4,$M$2:$AI$2,0)))</f>
        <v>0</v>
      </c>
      <c r="BH12" s="49">
        <f>IF(ISNA(INDEX($M$3:$AI$209,MATCH('Per month SPF'!$AK12,$L$3:$L$142,0),MATCH('Per month SPF'!BH$4,$M$2:$AI$2,0))),"",INDEX($M$3:$AI$209,MATCH('Per month SPF'!$AK12,$L$3:$L$142,0),MATCH('Per month SPF'!BH$4,$M$2:$AI$2,0)))</f>
        <v>0</v>
      </c>
      <c r="BJ12" s="47">
        <f t="shared" si="1"/>
        <v>2.2999999999999998</v>
      </c>
      <c r="BK12" s="48">
        <f t="shared" si="0"/>
        <v>2</v>
      </c>
      <c r="BL12" s="48" t="str">
        <f t="shared" si="0"/>
        <v/>
      </c>
      <c r="BM12" s="48" t="str">
        <f t="shared" si="0"/>
        <v/>
      </c>
      <c r="BN12" s="48" t="str">
        <f t="shared" si="0"/>
        <v/>
      </c>
      <c r="BO12" s="48" t="str">
        <f t="shared" si="0"/>
        <v/>
      </c>
      <c r="BP12" s="48" t="str">
        <f t="shared" si="0"/>
        <v/>
      </c>
      <c r="BQ12" s="48" t="str">
        <f t="shared" si="0"/>
        <v/>
      </c>
      <c r="BR12" s="48" t="str">
        <f t="shared" si="0"/>
        <v/>
      </c>
      <c r="BS12" s="48">
        <f t="shared" si="0"/>
        <v>1.8</v>
      </c>
      <c r="BT12" s="48" t="str">
        <f t="shared" si="0"/>
        <v/>
      </c>
      <c r="BU12" s="48" t="str">
        <f t="shared" si="0"/>
        <v/>
      </c>
      <c r="BV12" s="48" t="str">
        <f t="shared" si="0"/>
        <v/>
      </c>
      <c r="BW12" s="48" t="str">
        <f t="shared" si="0"/>
        <v/>
      </c>
      <c r="BX12" s="48" t="str">
        <f t="shared" si="0"/>
        <v/>
      </c>
      <c r="BY12" s="48" t="str">
        <f t="shared" si="0"/>
        <v/>
      </c>
      <c r="BZ12" s="48" t="str">
        <f t="shared" si="0"/>
        <v/>
      </c>
      <c r="CA12" s="48" t="str">
        <f t="shared" si="0"/>
        <v/>
      </c>
      <c r="CB12" s="48" t="str">
        <f t="shared" si="0"/>
        <v/>
      </c>
      <c r="CC12" s="48" t="str">
        <f t="shared" si="0"/>
        <v/>
      </c>
      <c r="CD12" s="48" t="str">
        <f t="shared" si="0"/>
        <v/>
      </c>
      <c r="CE12" s="48" t="str">
        <f t="shared" si="0"/>
        <v/>
      </c>
      <c r="CF12" s="49" t="str">
        <f t="shared" si="0"/>
        <v/>
      </c>
      <c r="DN12" s="113"/>
      <c r="DO12" s="58"/>
      <c r="DP12" s="58"/>
      <c r="DQ12" s="58"/>
      <c r="DR12" s="58"/>
      <c r="DS12" s="77"/>
      <c r="DT12" s="58"/>
      <c r="DU12" s="58"/>
      <c r="DV12" s="58"/>
      <c r="DW12" s="58"/>
    </row>
    <row r="13" spans="2:127" x14ac:dyDescent="0.25">
      <c r="B13" s="22">
        <v>41275</v>
      </c>
      <c r="C13" s="18">
        <f>VLOOKUP($B13,'Data SPF'!$AJ$9:$AP$215,'Per month SPF'!C$1,FALSE)</f>
        <v>1.8</v>
      </c>
      <c r="D13" s="18">
        <f>VLOOKUP($B13,'Data SPF'!$AJ$9:$AP$215,'Per month SPF'!D$1,FALSE)</f>
        <v>1.8</v>
      </c>
      <c r="E13" s="18">
        <f>VLOOKUP($B13,'Data SPF'!$AJ$9:$AP$215,'Per month SPF'!E$1,FALSE)</f>
        <v>1.9</v>
      </c>
      <c r="F13" s="18">
        <f>VLOOKUP($B13,'Data SPF'!$AJ$9:$AP$215,'Per month SPF'!G$1,FALSE)</f>
        <v>1.9846943617021271</v>
      </c>
      <c r="H13" s="18" t="str">
        <f>VLOOKUP($B13,'Data SPF'!$AJ$9:$AP$215,'Per month SPF'!H$1,FALSE)</f>
        <v/>
      </c>
      <c r="I13" s="27"/>
      <c r="J13" s="5"/>
      <c r="K13" s="5"/>
      <c r="L13" s="125">
        <v>42005</v>
      </c>
      <c r="M13" s="47">
        <f>VLOOKUP($L13,'Data SPF'!$AJ$9:$AP$215,'Per month SPF'!C$1,FALSE)</f>
        <v>0.3</v>
      </c>
      <c r="N13" s="48">
        <f>VLOOKUP($L13,'Data SPF'!$AJ$9:$AP$215,'Per month SPF'!D$1,FALSE)</f>
        <v>1.1000000000000001</v>
      </c>
      <c r="O13" s="48">
        <f>VLOOKUP($L13,'Data SPF'!$AJ$9:$AP$215,'Per month SPF'!E$1,FALSE)</f>
        <v>1.5</v>
      </c>
      <c r="P13" s="48">
        <f>VLOOKUP($L13,'Data SPF'!$AJ$9:$AP$215,'Per month SPF'!G$1,FALSE)</f>
        <v>1.77</v>
      </c>
      <c r="Q13" s="48"/>
      <c r="R13" s="48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126"/>
      <c r="AK13" s="107">
        <v>36923</v>
      </c>
      <c r="AL13" s="47">
        <f>IF(ISNA(INDEX($M$3:$AI$209,MATCH('Per month SPF'!$AK13,$L$3:$L$142,0),MATCH('Per month SPF'!AL$4,$M$2:$AI$2,0))),"",INDEX($M$3:$AI$209,MATCH('Per month SPF'!$AK13,$L$3:$L$142,0),MATCH('Per month SPF'!AL$4,$M$2:$AI$2,0)))</f>
        <v>2</v>
      </c>
      <c r="AM13" s="48">
        <f>IF(ISNA(INDEX($M$3:$AI$209,MATCH('Per month SPF'!$AK13,$L$3:$L$142,0),MATCH('Per month SPF'!AM$4,$M$2:$AI$2,0))),"",INDEX($M$3:$AI$209,MATCH('Per month SPF'!$AK13,$L$3:$L$142,0),MATCH('Per month SPF'!AM$4,$M$2:$AI$2,0)))</f>
        <v>0</v>
      </c>
      <c r="AN13" s="48">
        <f>IF(ISNA(INDEX($M$3:$AI$209,MATCH('Per month SPF'!$AK13,$L$3:$L$142,0),MATCH('Per month SPF'!AN$4,$M$2:$AI$2,0))),"",INDEX($M$3:$AI$209,MATCH('Per month SPF'!$AK13,$L$3:$L$142,0),MATCH('Per month SPF'!AN$4,$M$2:$AI$2,0)))</f>
        <v>0</v>
      </c>
      <c r="AO13" s="48">
        <f>IF(ISNA(INDEX($M$3:$AI$209,MATCH('Per month SPF'!$AK13,$L$3:$L$142,0),MATCH('Per month SPF'!AO$4,$M$2:$AI$2,0))),"",INDEX($M$3:$AI$209,MATCH('Per month SPF'!$AK13,$L$3:$L$142,0),MATCH('Per month SPF'!AO$4,$M$2:$AI$2,0)))</f>
        <v>0</v>
      </c>
      <c r="AP13" s="48">
        <f>IF(ISNA(INDEX($M$3:$AI$209,MATCH('Per month SPF'!$AK13,$L$3:$L$142,0),MATCH('Per month SPF'!AP$4,$M$2:$AI$2,0))),"",INDEX($M$3:$AI$209,MATCH('Per month SPF'!$AK13,$L$3:$L$142,0),MATCH('Per month SPF'!AP$4,$M$2:$AI$2,0)))</f>
        <v>0</v>
      </c>
      <c r="AQ13" s="48">
        <f>IF(ISNA(INDEX($M$3:$AI$209,MATCH('Per month SPF'!$AK13,$L$3:$L$142,0),MATCH('Per month SPF'!AQ$4,$M$2:$AI$2,0))),"",INDEX($M$3:$AI$209,MATCH('Per month SPF'!$AK13,$L$3:$L$142,0),MATCH('Per month SPF'!AQ$4,$M$2:$AI$2,0)))</f>
        <v>0</v>
      </c>
      <c r="AR13" s="48">
        <f>IF(ISNA(INDEX($M$3:$AI$209,MATCH('Per month SPF'!$AK13,$L$3:$L$142,0),MATCH('Per month SPF'!AR$4,$M$2:$AI$2,0))),"",INDEX($M$3:$AI$209,MATCH('Per month SPF'!$AK13,$L$3:$L$142,0),MATCH('Per month SPF'!AR$4,$M$2:$AI$2,0)))</f>
        <v>0</v>
      </c>
      <c r="AS13" s="48">
        <f>IF(ISNA(INDEX($M$3:$AI$209,MATCH('Per month SPF'!$AK13,$L$3:$L$142,0),MATCH('Per month SPF'!AS$4,$M$2:$AI$2,0))),"",INDEX($M$3:$AI$209,MATCH('Per month SPF'!$AK13,$L$3:$L$142,0),MATCH('Per month SPF'!AS$4,$M$2:$AI$2,0)))</f>
        <v>1.7</v>
      </c>
      <c r="AT13" s="48">
        <f>IF(ISNA(INDEX($M$3:$AI$209,MATCH('Per month SPF'!$AK13,$L$3:$L$142,0),MATCH('Per month SPF'!AT$4,$M$2:$AI$2,0))),"",INDEX($M$3:$AI$209,MATCH('Per month SPF'!$AK13,$L$3:$L$142,0),MATCH('Per month SPF'!AT$4,$M$2:$AI$2,0)))</f>
        <v>0</v>
      </c>
      <c r="AU13" s="48">
        <f>IF(ISNA(INDEX($M$3:$AI$209,MATCH('Per month SPF'!$AK13,$L$3:$L$142,0),MATCH('Per month SPF'!AU$4,$M$2:$AI$2,0))),"",INDEX($M$3:$AI$209,MATCH('Per month SPF'!$AK13,$L$3:$L$142,0),MATCH('Per month SPF'!AU$4,$M$2:$AI$2,0)))</f>
        <v>0</v>
      </c>
      <c r="AV13" s="48">
        <f>IF(ISNA(INDEX($M$3:$AI$209,MATCH('Per month SPF'!$AK13,$L$3:$L$142,0),MATCH('Per month SPF'!AV$4,$M$2:$AI$2,0))),"",INDEX($M$3:$AI$209,MATCH('Per month SPF'!$AK13,$L$3:$L$142,0),MATCH('Per month SPF'!AV$4,$M$2:$AI$2,0)))</f>
        <v>0</v>
      </c>
      <c r="AW13" s="48">
        <f>IF(ISNA(INDEX($M$3:$AI$209,MATCH('Per month SPF'!$AK13,$L$3:$L$142,0),MATCH('Per month SPF'!AW$4,$M$2:$AI$2,0))),"",INDEX($M$3:$AI$209,MATCH('Per month SPF'!$AK13,$L$3:$L$142,0),MATCH('Per month SPF'!AW$4,$M$2:$AI$2,0)))</f>
        <v>0</v>
      </c>
      <c r="AX13" s="48">
        <f>IF(ISNA(INDEX($M$3:$AI$209,MATCH('Per month SPF'!$AK13,$L$3:$L$142,0),MATCH('Per month SPF'!AX$4,$M$2:$AI$2,0))),"",INDEX($M$3:$AI$209,MATCH('Per month SPF'!$AK13,$L$3:$L$142,0),MATCH('Per month SPF'!AX$4,$M$2:$AI$2,0)))</f>
        <v>0</v>
      </c>
      <c r="AY13" s="48">
        <f>IF(ISNA(INDEX($M$3:$AI$209,MATCH('Per month SPF'!$AK13,$L$3:$L$142,0),MATCH('Per month SPF'!AY$4,$M$2:$AI$2,0))),"",INDEX($M$3:$AI$209,MATCH('Per month SPF'!$AK13,$L$3:$L$142,0),MATCH('Per month SPF'!AY$4,$M$2:$AI$2,0)))</f>
        <v>0</v>
      </c>
      <c r="AZ13" s="48">
        <f>IF(ISNA(INDEX($M$3:$AI$209,MATCH('Per month SPF'!$AK13,$L$3:$L$142,0),MATCH('Per month SPF'!AZ$4,$M$2:$AI$2,0))),"",INDEX($M$3:$AI$209,MATCH('Per month SPF'!$AK13,$L$3:$L$142,0),MATCH('Per month SPF'!AZ$4,$M$2:$AI$2,0)))</f>
        <v>0</v>
      </c>
      <c r="BA13" s="48">
        <f>IF(ISNA(INDEX($M$3:$AI$209,MATCH('Per month SPF'!$AK13,$L$3:$L$142,0),MATCH('Per month SPF'!BA$4,$M$2:$AI$2,0))),"",INDEX($M$3:$AI$209,MATCH('Per month SPF'!$AK13,$L$3:$L$142,0),MATCH('Per month SPF'!BA$4,$M$2:$AI$2,0)))</f>
        <v>0</v>
      </c>
      <c r="BB13" s="48">
        <f>IF(ISNA(INDEX($M$3:$AI$209,MATCH('Per month SPF'!$AK13,$L$3:$L$142,0),MATCH('Per month SPF'!BB$4,$M$2:$AI$2,0))),"",INDEX($M$3:$AI$209,MATCH('Per month SPF'!$AK13,$L$3:$L$142,0),MATCH('Per month SPF'!BB$4,$M$2:$AI$2,0)))</f>
        <v>0</v>
      </c>
      <c r="BC13" s="48">
        <f>IF(ISNA(INDEX($M$3:$AI$209,MATCH('Per month SPF'!$AK13,$L$3:$L$142,0),MATCH('Per month SPF'!BC$4,$M$2:$AI$2,0))),"",INDEX($M$3:$AI$209,MATCH('Per month SPF'!$AK13,$L$3:$L$142,0),MATCH('Per month SPF'!BC$4,$M$2:$AI$2,0)))</f>
        <v>1.8055319148936164</v>
      </c>
      <c r="BD13" s="48">
        <f>IF(ISNA(INDEX($M$3:$AI$209,MATCH('Per month SPF'!$AK13,$L$3:$L$142,0),MATCH('Per month SPF'!BD$4,$M$2:$AI$2,0))),"",INDEX($M$3:$AI$209,MATCH('Per month SPF'!$AK13,$L$3:$L$142,0),MATCH('Per month SPF'!BD$4,$M$2:$AI$2,0)))</f>
        <v>0</v>
      </c>
      <c r="BE13" s="48">
        <f>IF(ISNA(INDEX($M$3:$AI$209,MATCH('Per month SPF'!$AK13,$L$3:$L$142,0),MATCH('Per month SPF'!BE$4,$M$2:$AI$2,0))),"",INDEX($M$3:$AI$209,MATCH('Per month SPF'!$AK13,$L$3:$L$142,0),MATCH('Per month SPF'!BE$4,$M$2:$AI$2,0)))</f>
        <v>0</v>
      </c>
      <c r="BF13" s="48">
        <f>IF(ISNA(INDEX($M$3:$AI$209,MATCH('Per month SPF'!$AK13,$L$3:$L$142,0),MATCH('Per month SPF'!BF$4,$M$2:$AI$2,0))),"",INDEX($M$3:$AI$209,MATCH('Per month SPF'!$AK13,$L$3:$L$142,0),MATCH('Per month SPF'!BF$4,$M$2:$AI$2,0)))</f>
        <v>0</v>
      </c>
      <c r="BG13" s="48">
        <f>IF(ISNA(INDEX($M$3:$AI$209,MATCH('Per month SPF'!$AK13,$L$3:$L$142,0),MATCH('Per month SPF'!BG$4,$M$2:$AI$2,0))),"",INDEX($M$3:$AI$209,MATCH('Per month SPF'!$AK13,$L$3:$L$142,0),MATCH('Per month SPF'!BG$4,$M$2:$AI$2,0)))</f>
        <v>0</v>
      </c>
      <c r="BH13" s="49">
        <f>IF(ISNA(INDEX($M$3:$AI$209,MATCH('Per month SPF'!$AK13,$L$3:$L$142,0),MATCH('Per month SPF'!BH$4,$M$2:$AI$2,0))),"",INDEX($M$3:$AI$209,MATCH('Per month SPF'!$AK13,$L$3:$L$142,0),MATCH('Per month SPF'!BH$4,$M$2:$AI$2,0)))</f>
        <v>0</v>
      </c>
      <c r="BJ13" s="47">
        <f t="shared" si="1"/>
        <v>2</v>
      </c>
      <c r="BK13" s="48" t="str">
        <f t="shared" si="0"/>
        <v/>
      </c>
      <c r="BL13" s="48" t="str">
        <f t="shared" si="0"/>
        <v/>
      </c>
      <c r="BM13" s="48" t="str">
        <f t="shared" si="0"/>
        <v/>
      </c>
      <c r="BN13" s="48" t="str">
        <f t="shared" si="0"/>
        <v/>
      </c>
      <c r="BO13" s="48" t="str">
        <f t="shared" si="0"/>
        <v/>
      </c>
      <c r="BP13" s="48" t="str">
        <f t="shared" si="0"/>
        <v/>
      </c>
      <c r="BQ13" s="48">
        <f t="shared" si="0"/>
        <v>1.7</v>
      </c>
      <c r="BR13" s="48" t="str">
        <f t="shared" si="0"/>
        <v/>
      </c>
      <c r="BS13" s="48" t="str">
        <f t="shared" si="0"/>
        <v/>
      </c>
      <c r="BT13" s="48" t="str">
        <f t="shared" si="0"/>
        <v/>
      </c>
      <c r="BU13" s="48" t="str">
        <f t="shared" si="0"/>
        <v/>
      </c>
      <c r="BV13" s="48" t="str">
        <f t="shared" si="0"/>
        <v/>
      </c>
      <c r="BW13" s="48" t="str">
        <f t="shared" si="0"/>
        <v/>
      </c>
      <c r="BX13" s="48" t="str">
        <f t="shared" si="0"/>
        <v/>
      </c>
      <c r="BY13" s="48" t="str">
        <f t="shared" si="0"/>
        <v/>
      </c>
      <c r="BZ13" s="48" t="str">
        <f t="shared" si="0"/>
        <v/>
      </c>
      <c r="CA13" s="48">
        <f t="shared" si="0"/>
        <v>1.8055319148936164</v>
      </c>
      <c r="CB13" s="48" t="str">
        <f t="shared" si="0"/>
        <v/>
      </c>
      <c r="CC13" s="48" t="str">
        <f t="shared" si="0"/>
        <v/>
      </c>
      <c r="CD13" s="48" t="str">
        <f t="shared" si="0"/>
        <v/>
      </c>
      <c r="CE13" s="48" t="str">
        <f t="shared" si="0"/>
        <v/>
      </c>
      <c r="CF13" s="49" t="str">
        <f t="shared" si="0"/>
        <v/>
      </c>
      <c r="DN13" s="113"/>
      <c r="DO13" s="58"/>
      <c r="DP13" s="58"/>
      <c r="DQ13" s="58"/>
      <c r="DR13" s="58"/>
      <c r="DS13" s="77"/>
      <c r="DT13" s="58"/>
      <c r="DU13" s="58"/>
      <c r="DV13" s="58"/>
      <c r="DW13" s="58"/>
    </row>
    <row r="14" spans="2:127" x14ac:dyDescent="0.25">
      <c r="B14" s="22">
        <v>41640</v>
      </c>
      <c r="C14" s="18">
        <f>VLOOKUP($B14,'Data SPF'!$AJ$9:$AP$215,'Per month SPF'!C$1,FALSE)</f>
        <v>1.1000000000000001</v>
      </c>
      <c r="D14" s="18">
        <f>VLOOKUP($B14,'Data SPF'!$AJ$9:$AP$215,'Per month SPF'!D$1,FALSE)</f>
        <v>1.4</v>
      </c>
      <c r="E14" s="18">
        <f>VLOOKUP($B14,'Data SPF'!$AJ$9:$AP$215,'Per month SPF'!E$1,FALSE)</f>
        <v>1.7</v>
      </c>
      <c r="F14" s="18">
        <f>VLOOKUP($B14,'Data SPF'!$AJ$9:$AP$215,'Per month SPF'!G$1,FALSE)</f>
        <v>1.87</v>
      </c>
      <c r="H14" s="18" t="str">
        <f>VLOOKUP($B14,'Data SPF'!$AJ$9:$AP$215,'Per month SPF'!H$1,FALSE)</f>
        <v/>
      </c>
      <c r="I14" s="27"/>
      <c r="J14" s="5"/>
      <c r="K14" s="5"/>
      <c r="L14" s="125">
        <v>36192</v>
      </c>
      <c r="M14" s="47">
        <f>VLOOKUP($L14,'Data SPF'!$AJ$9:$AP$215,'Per month SPF'!C$1,FALSE)</f>
        <v>1</v>
      </c>
      <c r="N14" s="77"/>
      <c r="O14" s="77"/>
      <c r="P14" s="77"/>
      <c r="Q14" s="48">
        <f>VLOOKUP($L14,'Data SPF'!$AJ$9:$AP$215,'Per month SPF'!D$1,FALSE)</f>
        <v>1.3</v>
      </c>
      <c r="R14" s="48">
        <f>VLOOKUP($L14,'Data SPF'!$AJ$9:$AP$215,'Per month SPF'!G$1,FALSE)</f>
        <v>1.9</v>
      </c>
      <c r="S14" s="48"/>
      <c r="T14" s="48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126"/>
      <c r="AK14" s="107">
        <v>37012</v>
      </c>
      <c r="AL14" s="47">
        <f>IF(ISNA(INDEX($M$3:$AI$209,MATCH('Per month SPF'!$AK14,$L$3:$L$142,0),MATCH('Per month SPF'!AL$4,$M$2:$AI$2,0))),"",INDEX($M$3:$AI$209,MATCH('Per month SPF'!$AK14,$L$3:$L$142,0),MATCH('Per month SPF'!AL$4,$M$2:$AI$2,0)))</f>
        <v>2.2999999999999998</v>
      </c>
      <c r="AM14" s="48">
        <f>IF(ISNA(INDEX($M$3:$AI$209,MATCH('Per month SPF'!$AK14,$L$3:$L$142,0),MATCH('Per month SPF'!AM$4,$M$2:$AI$2,0))),"",INDEX($M$3:$AI$209,MATCH('Per month SPF'!$AK14,$L$3:$L$142,0),MATCH('Per month SPF'!AM$4,$M$2:$AI$2,0)))</f>
        <v>0</v>
      </c>
      <c r="AN14" s="48">
        <f>IF(ISNA(INDEX($M$3:$AI$209,MATCH('Per month SPF'!$AK14,$L$3:$L$142,0),MATCH('Per month SPF'!AN$4,$M$2:$AI$2,0))),"",INDEX($M$3:$AI$209,MATCH('Per month SPF'!$AK14,$L$3:$L$142,0),MATCH('Per month SPF'!AN$4,$M$2:$AI$2,0)))</f>
        <v>0</v>
      </c>
      <c r="AO14" s="48">
        <f>IF(ISNA(INDEX($M$3:$AI$209,MATCH('Per month SPF'!$AK14,$L$3:$L$142,0),MATCH('Per month SPF'!AO$4,$M$2:$AI$2,0))),"",INDEX($M$3:$AI$209,MATCH('Per month SPF'!$AK14,$L$3:$L$142,0),MATCH('Per month SPF'!AO$4,$M$2:$AI$2,0)))</f>
        <v>0</v>
      </c>
      <c r="AP14" s="48">
        <f>IF(ISNA(INDEX($M$3:$AI$209,MATCH('Per month SPF'!$AK14,$L$3:$L$142,0),MATCH('Per month SPF'!AP$4,$M$2:$AI$2,0))),"",INDEX($M$3:$AI$209,MATCH('Per month SPF'!$AK14,$L$3:$L$142,0),MATCH('Per month SPF'!AP$4,$M$2:$AI$2,0)))</f>
        <v>0</v>
      </c>
      <c r="AQ14" s="48">
        <f>IF(ISNA(INDEX($M$3:$AI$209,MATCH('Per month SPF'!$AK14,$L$3:$L$142,0),MATCH('Per month SPF'!AQ$4,$M$2:$AI$2,0))),"",INDEX($M$3:$AI$209,MATCH('Per month SPF'!$AK14,$L$3:$L$142,0),MATCH('Per month SPF'!AQ$4,$M$2:$AI$2,0)))</f>
        <v>1.8</v>
      </c>
      <c r="AR14" s="48">
        <f>IF(ISNA(INDEX($M$3:$AI$209,MATCH('Per month SPF'!$AK14,$L$3:$L$142,0),MATCH('Per month SPF'!AR$4,$M$2:$AI$2,0))),"",INDEX($M$3:$AI$209,MATCH('Per month SPF'!$AK14,$L$3:$L$142,0),MATCH('Per month SPF'!AR$4,$M$2:$AI$2,0)))</f>
        <v>0</v>
      </c>
      <c r="AS14" s="48">
        <f>IF(ISNA(INDEX($M$3:$AI$209,MATCH('Per month SPF'!$AK14,$L$3:$L$142,0),MATCH('Per month SPF'!AS$4,$M$2:$AI$2,0))),"",INDEX($M$3:$AI$209,MATCH('Per month SPF'!$AK14,$L$3:$L$142,0),MATCH('Per month SPF'!AS$4,$M$2:$AI$2,0)))</f>
        <v>0</v>
      </c>
      <c r="AT14" s="48">
        <f>IF(ISNA(INDEX($M$3:$AI$209,MATCH('Per month SPF'!$AK14,$L$3:$L$142,0),MATCH('Per month SPF'!AT$4,$M$2:$AI$2,0))),"",INDEX($M$3:$AI$209,MATCH('Per month SPF'!$AK14,$L$3:$L$142,0),MATCH('Per month SPF'!AT$4,$M$2:$AI$2,0)))</f>
        <v>0</v>
      </c>
      <c r="AU14" s="48">
        <f>IF(ISNA(INDEX($M$3:$AI$209,MATCH('Per month SPF'!$AK14,$L$3:$L$142,0),MATCH('Per month SPF'!AU$4,$M$2:$AI$2,0))),"",INDEX($M$3:$AI$209,MATCH('Per month SPF'!$AK14,$L$3:$L$142,0),MATCH('Per month SPF'!AU$4,$M$2:$AI$2,0)))</f>
        <v>0</v>
      </c>
      <c r="AV14" s="48">
        <f>IF(ISNA(INDEX($M$3:$AI$209,MATCH('Per month SPF'!$AK14,$L$3:$L$142,0),MATCH('Per month SPF'!AV$4,$M$2:$AI$2,0))),"",INDEX($M$3:$AI$209,MATCH('Per month SPF'!$AK14,$L$3:$L$142,0),MATCH('Per month SPF'!AV$4,$M$2:$AI$2,0)))</f>
        <v>0</v>
      </c>
      <c r="AW14" s="48">
        <f>IF(ISNA(INDEX($M$3:$AI$209,MATCH('Per month SPF'!$AK14,$L$3:$L$142,0),MATCH('Per month SPF'!AW$4,$M$2:$AI$2,0))),"",INDEX($M$3:$AI$209,MATCH('Per month SPF'!$AK14,$L$3:$L$142,0),MATCH('Per month SPF'!AW$4,$M$2:$AI$2,0)))</f>
        <v>0</v>
      </c>
      <c r="AX14" s="48">
        <f>IF(ISNA(INDEX($M$3:$AI$209,MATCH('Per month SPF'!$AK14,$L$3:$L$142,0),MATCH('Per month SPF'!AX$4,$M$2:$AI$2,0))),"",INDEX($M$3:$AI$209,MATCH('Per month SPF'!$AK14,$L$3:$L$142,0),MATCH('Per month SPF'!AX$4,$M$2:$AI$2,0)))</f>
        <v>0</v>
      </c>
      <c r="AY14" s="48">
        <f>IF(ISNA(INDEX($M$3:$AI$209,MATCH('Per month SPF'!$AK14,$L$3:$L$142,0),MATCH('Per month SPF'!AY$4,$M$2:$AI$2,0))),"",INDEX($M$3:$AI$209,MATCH('Per month SPF'!$AK14,$L$3:$L$142,0),MATCH('Per month SPF'!AY$4,$M$2:$AI$2,0)))</f>
        <v>0</v>
      </c>
      <c r="AZ14" s="48">
        <f>IF(ISNA(INDEX($M$3:$AI$209,MATCH('Per month SPF'!$AK14,$L$3:$L$142,0),MATCH('Per month SPF'!AZ$4,$M$2:$AI$2,0))),"",INDEX($M$3:$AI$209,MATCH('Per month SPF'!$AK14,$L$3:$L$142,0),MATCH('Per month SPF'!AZ$4,$M$2:$AI$2,0)))</f>
        <v>0</v>
      </c>
      <c r="BA14" s="48">
        <f>IF(ISNA(INDEX($M$3:$AI$209,MATCH('Per month SPF'!$AK14,$L$3:$L$142,0),MATCH('Per month SPF'!BA$4,$M$2:$AI$2,0))),"",INDEX($M$3:$AI$209,MATCH('Per month SPF'!$AK14,$L$3:$L$142,0),MATCH('Per month SPF'!BA$4,$M$2:$AI$2,0)))</f>
        <v>1.804</v>
      </c>
      <c r="BB14" s="48">
        <f>IF(ISNA(INDEX($M$3:$AI$209,MATCH('Per month SPF'!$AK14,$L$3:$L$142,0),MATCH('Per month SPF'!BB$4,$M$2:$AI$2,0))),"",INDEX($M$3:$AI$209,MATCH('Per month SPF'!$AK14,$L$3:$L$142,0),MATCH('Per month SPF'!BB$4,$M$2:$AI$2,0)))</f>
        <v>0</v>
      </c>
      <c r="BC14" s="48">
        <f>IF(ISNA(INDEX($M$3:$AI$209,MATCH('Per month SPF'!$AK14,$L$3:$L$142,0),MATCH('Per month SPF'!BC$4,$M$2:$AI$2,0))),"",INDEX($M$3:$AI$209,MATCH('Per month SPF'!$AK14,$L$3:$L$142,0),MATCH('Per month SPF'!BC$4,$M$2:$AI$2,0)))</f>
        <v>0</v>
      </c>
      <c r="BD14" s="48">
        <f>IF(ISNA(INDEX($M$3:$AI$209,MATCH('Per month SPF'!$AK14,$L$3:$L$142,0),MATCH('Per month SPF'!BD$4,$M$2:$AI$2,0))),"",INDEX($M$3:$AI$209,MATCH('Per month SPF'!$AK14,$L$3:$L$142,0),MATCH('Per month SPF'!BD$4,$M$2:$AI$2,0)))</f>
        <v>0</v>
      </c>
      <c r="BE14" s="48">
        <f>IF(ISNA(INDEX($M$3:$AI$209,MATCH('Per month SPF'!$AK14,$L$3:$L$142,0),MATCH('Per month SPF'!BE$4,$M$2:$AI$2,0))),"",INDEX($M$3:$AI$209,MATCH('Per month SPF'!$AK14,$L$3:$L$142,0),MATCH('Per month SPF'!BE$4,$M$2:$AI$2,0)))</f>
        <v>0</v>
      </c>
      <c r="BF14" s="48">
        <f>IF(ISNA(INDEX($M$3:$AI$209,MATCH('Per month SPF'!$AK14,$L$3:$L$142,0),MATCH('Per month SPF'!BF$4,$M$2:$AI$2,0))),"",INDEX($M$3:$AI$209,MATCH('Per month SPF'!$AK14,$L$3:$L$142,0),MATCH('Per month SPF'!BF$4,$M$2:$AI$2,0)))</f>
        <v>0</v>
      </c>
      <c r="BG14" s="48">
        <f>IF(ISNA(INDEX($M$3:$AI$209,MATCH('Per month SPF'!$AK14,$L$3:$L$142,0),MATCH('Per month SPF'!BG$4,$M$2:$AI$2,0))),"",INDEX($M$3:$AI$209,MATCH('Per month SPF'!$AK14,$L$3:$L$142,0),MATCH('Per month SPF'!BG$4,$M$2:$AI$2,0)))</f>
        <v>0</v>
      </c>
      <c r="BH14" s="49">
        <f>IF(ISNA(INDEX($M$3:$AI$209,MATCH('Per month SPF'!$AK14,$L$3:$L$142,0),MATCH('Per month SPF'!BH$4,$M$2:$AI$2,0))),"",INDEX($M$3:$AI$209,MATCH('Per month SPF'!$AK14,$L$3:$L$142,0),MATCH('Per month SPF'!BH$4,$M$2:$AI$2,0)))</f>
        <v>0</v>
      </c>
      <c r="BJ14" s="47">
        <f t="shared" si="1"/>
        <v>2.2999999999999998</v>
      </c>
      <c r="BK14" s="48" t="str">
        <f t="shared" si="0"/>
        <v/>
      </c>
      <c r="BL14" s="48" t="str">
        <f t="shared" si="0"/>
        <v/>
      </c>
      <c r="BM14" s="48" t="str">
        <f t="shared" si="0"/>
        <v/>
      </c>
      <c r="BN14" s="48" t="str">
        <f t="shared" si="0"/>
        <v/>
      </c>
      <c r="BO14" s="48">
        <f t="shared" si="0"/>
        <v>1.8</v>
      </c>
      <c r="BP14" s="48" t="str">
        <f t="shared" si="0"/>
        <v/>
      </c>
      <c r="BQ14" s="48" t="str">
        <f t="shared" si="0"/>
        <v/>
      </c>
      <c r="BR14" s="48" t="str">
        <f t="shared" si="0"/>
        <v/>
      </c>
      <c r="BS14" s="48" t="str">
        <f t="shared" si="0"/>
        <v/>
      </c>
      <c r="BT14" s="48" t="str">
        <f t="shared" si="0"/>
        <v/>
      </c>
      <c r="BU14" s="48" t="str">
        <f t="shared" si="0"/>
        <v/>
      </c>
      <c r="BV14" s="48" t="str">
        <f t="shared" si="0"/>
        <v/>
      </c>
      <c r="BW14" s="48" t="str">
        <f t="shared" si="0"/>
        <v/>
      </c>
      <c r="BX14" s="48" t="str">
        <f t="shared" si="0"/>
        <v/>
      </c>
      <c r="BY14" s="48">
        <f t="shared" si="0"/>
        <v>1.804</v>
      </c>
      <c r="BZ14" s="48" t="str">
        <f t="shared" si="0"/>
        <v/>
      </c>
      <c r="CA14" s="48" t="str">
        <f t="shared" si="0"/>
        <v/>
      </c>
      <c r="CB14" s="48" t="str">
        <f t="shared" si="0"/>
        <v/>
      </c>
      <c r="CC14" s="48" t="str">
        <f t="shared" si="0"/>
        <v/>
      </c>
      <c r="CD14" s="48" t="str">
        <f t="shared" si="0"/>
        <v/>
      </c>
      <c r="CE14" s="48" t="str">
        <f t="shared" si="0"/>
        <v/>
      </c>
      <c r="CF14" s="49" t="str">
        <f t="shared" si="0"/>
        <v/>
      </c>
      <c r="DN14" s="113"/>
      <c r="DO14" s="58"/>
      <c r="DP14" s="58"/>
      <c r="DQ14" s="58"/>
      <c r="DR14" s="58"/>
      <c r="DS14" s="77"/>
      <c r="DT14" s="58"/>
      <c r="DU14" s="58"/>
      <c r="DV14" s="58"/>
      <c r="DW14" s="58"/>
    </row>
    <row r="15" spans="2:127" x14ac:dyDescent="0.25">
      <c r="B15" s="22">
        <v>42005</v>
      </c>
      <c r="C15" s="18">
        <f>VLOOKUP($B15,'Data SPF'!$AJ$9:$AP$215,'Per month SPF'!C$1,FALSE)</f>
        <v>0.3</v>
      </c>
      <c r="D15" s="18">
        <f>VLOOKUP($B15,'Data SPF'!$AJ$9:$AP$215,'Per month SPF'!D$1,FALSE)</f>
        <v>1.1000000000000001</v>
      </c>
      <c r="E15" s="18">
        <f>VLOOKUP($B15,'Data SPF'!$AJ$9:$AP$215,'Per month SPF'!E$1,FALSE)</f>
        <v>1.5</v>
      </c>
      <c r="F15" s="18">
        <f>VLOOKUP($B15,'Data SPF'!$AJ$9:$AP$215,'Per month SPF'!G$1,FALSE)</f>
        <v>1.77</v>
      </c>
      <c r="H15" s="18" t="str">
        <f>VLOOKUP($B15,'Data SPF'!$AJ$9:$AP$215,'Per month SPF'!H$1,FALSE)</f>
        <v/>
      </c>
      <c r="I15" s="27"/>
      <c r="J15" s="5"/>
      <c r="K15" s="5"/>
      <c r="L15" s="125">
        <v>36557</v>
      </c>
      <c r="M15" s="47">
        <f>VLOOKUP($L15,'Data SPF'!$AJ$9:$AP$215,'Per month SPF'!C$1,FALSE)</f>
        <v>1.8</v>
      </c>
      <c r="N15" s="77"/>
      <c r="O15" s="77"/>
      <c r="P15" s="77"/>
      <c r="Q15" s="48">
        <f>VLOOKUP($L15,'Data SPF'!$AJ$9:$AP$215,'Per month SPF'!D$1,FALSE)</f>
        <v>1.7</v>
      </c>
      <c r="R15" s="48">
        <f>VLOOKUP($L15,'Data SPF'!$AJ$9:$AP$215,'Per month SPF'!G$1,FALSE)</f>
        <v>1.8</v>
      </c>
      <c r="S15" s="48"/>
      <c r="T15" s="48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126"/>
      <c r="AK15" s="107">
        <v>37104</v>
      </c>
      <c r="AL15" s="47">
        <f>IF(ISNA(INDEX($M$3:$AI$209,MATCH('Per month SPF'!$AK15,$L$3:$L$142,0),MATCH('Per month SPF'!AL$4,$M$2:$AI$2,0))),"",INDEX($M$3:$AI$209,MATCH('Per month SPF'!$AK15,$L$3:$L$142,0),MATCH('Per month SPF'!AL$4,$M$2:$AI$2,0)))</f>
        <v>2.7</v>
      </c>
      <c r="AM15" s="48">
        <f>IF(ISNA(INDEX($M$3:$AI$209,MATCH('Per month SPF'!$AK15,$L$3:$L$142,0),MATCH('Per month SPF'!AM$4,$M$2:$AI$2,0))),"",INDEX($M$3:$AI$209,MATCH('Per month SPF'!$AK15,$L$3:$L$142,0),MATCH('Per month SPF'!AM$4,$M$2:$AI$2,0)))</f>
        <v>0</v>
      </c>
      <c r="AN15" s="48">
        <f>IF(ISNA(INDEX($M$3:$AI$209,MATCH('Per month SPF'!$AK15,$L$3:$L$142,0),MATCH('Per month SPF'!AN$4,$M$2:$AI$2,0))),"",INDEX($M$3:$AI$209,MATCH('Per month SPF'!$AK15,$L$3:$L$142,0),MATCH('Per month SPF'!AN$4,$M$2:$AI$2,0)))</f>
        <v>0</v>
      </c>
      <c r="AO15" s="48">
        <f>IF(ISNA(INDEX($M$3:$AI$209,MATCH('Per month SPF'!$AK15,$L$3:$L$142,0),MATCH('Per month SPF'!AO$4,$M$2:$AI$2,0))),"",INDEX($M$3:$AI$209,MATCH('Per month SPF'!$AK15,$L$3:$L$142,0),MATCH('Per month SPF'!AO$4,$M$2:$AI$2,0)))</f>
        <v>1.9</v>
      </c>
      <c r="AP15" s="48">
        <f>IF(ISNA(INDEX($M$3:$AI$209,MATCH('Per month SPF'!$AK15,$L$3:$L$142,0),MATCH('Per month SPF'!AP$4,$M$2:$AI$2,0))),"",INDEX($M$3:$AI$209,MATCH('Per month SPF'!$AK15,$L$3:$L$142,0),MATCH('Per month SPF'!AP$4,$M$2:$AI$2,0)))</f>
        <v>0</v>
      </c>
      <c r="AQ15" s="48">
        <f>IF(ISNA(INDEX($M$3:$AI$209,MATCH('Per month SPF'!$AK15,$L$3:$L$142,0),MATCH('Per month SPF'!AQ$4,$M$2:$AI$2,0))),"",INDEX($M$3:$AI$209,MATCH('Per month SPF'!$AK15,$L$3:$L$142,0),MATCH('Per month SPF'!AQ$4,$M$2:$AI$2,0)))</f>
        <v>0</v>
      </c>
      <c r="AR15" s="48">
        <f>IF(ISNA(INDEX($M$3:$AI$209,MATCH('Per month SPF'!$AK15,$L$3:$L$142,0),MATCH('Per month SPF'!AR$4,$M$2:$AI$2,0))),"",INDEX($M$3:$AI$209,MATCH('Per month SPF'!$AK15,$L$3:$L$142,0),MATCH('Per month SPF'!AR$4,$M$2:$AI$2,0)))</f>
        <v>0</v>
      </c>
      <c r="AS15" s="48">
        <f>IF(ISNA(INDEX($M$3:$AI$209,MATCH('Per month SPF'!$AK15,$L$3:$L$142,0),MATCH('Per month SPF'!AS$4,$M$2:$AI$2,0))),"",INDEX($M$3:$AI$209,MATCH('Per month SPF'!$AK15,$L$3:$L$142,0),MATCH('Per month SPF'!AS$4,$M$2:$AI$2,0)))</f>
        <v>0</v>
      </c>
      <c r="AT15" s="48">
        <f>IF(ISNA(INDEX($M$3:$AI$209,MATCH('Per month SPF'!$AK15,$L$3:$L$142,0),MATCH('Per month SPF'!AT$4,$M$2:$AI$2,0))),"",INDEX($M$3:$AI$209,MATCH('Per month SPF'!$AK15,$L$3:$L$142,0),MATCH('Per month SPF'!AT$4,$M$2:$AI$2,0)))</f>
        <v>0</v>
      </c>
      <c r="AU15" s="48">
        <f>IF(ISNA(INDEX($M$3:$AI$209,MATCH('Per month SPF'!$AK15,$L$3:$L$142,0),MATCH('Per month SPF'!AU$4,$M$2:$AI$2,0))),"",INDEX($M$3:$AI$209,MATCH('Per month SPF'!$AK15,$L$3:$L$142,0),MATCH('Per month SPF'!AU$4,$M$2:$AI$2,0)))</f>
        <v>0</v>
      </c>
      <c r="AV15" s="48">
        <f>IF(ISNA(INDEX($M$3:$AI$209,MATCH('Per month SPF'!$AK15,$L$3:$L$142,0),MATCH('Per month SPF'!AV$4,$M$2:$AI$2,0))),"",INDEX($M$3:$AI$209,MATCH('Per month SPF'!$AK15,$L$3:$L$142,0),MATCH('Per month SPF'!AV$4,$M$2:$AI$2,0)))</f>
        <v>0</v>
      </c>
      <c r="AW15" s="48">
        <f>IF(ISNA(INDEX($M$3:$AI$209,MATCH('Per month SPF'!$AK15,$L$3:$L$142,0),MATCH('Per month SPF'!AW$4,$M$2:$AI$2,0))),"",INDEX($M$3:$AI$209,MATCH('Per month SPF'!$AK15,$L$3:$L$142,0),MATCH('Per month SPF'!AW$4,$M$2:$AI$2,0)))</f>
        <v>1.8</v>
      </c>
      <c r="AX15" s="48">
        <f>IF(ISNA(INDEX($M$3:$AI$209,MATCH('Per month SPF'!$AK15,$L$3:$L$142,0),MATCH('Per month SPF'!AX$4,$M$2:$AI$2,0))),"",INDEX($M$3:$AI$209,MATCH('Per month SPF'!$AK15,$L$3:$L$142,0),MATCH('Per month SPF'!AX$4,$M$2:$AI$2,0)))</f>
        <v>0</v>
      </c>
      <c r="AY15" s="48">
        <f>IF(ISNA(INDEX($M$3:$AI$209,MATCH('Per month SPF'!$AK15,$L$3:$L$142,0),MATCH('Per month SPF'!AY$4,$M$2:$AI$2,0))),"",INDEX($M$3:$AI$209,MATCH('Per month SPF'!$AK15,$L$3:$L$142,0),MATCH('Per month SPF'!AY$4,$M$2:$AI$2,0)))</f>
        <v>0</v>
      </c>
      <c r="AZ15" s="48">
        <f>IF(ISNA(INDEX($M$3:$AI$209,MATCH('Per month SPF'!$AK15,$L$3:$L$142,0),MATCH('Per month SPF'!AZ$4,$M$2:$AI$2,0))),"",INDEX($M$3:$AI$209,MATCH('Per month SPF'!$AK15,$L$3:$L$142,0),MATCH('Per month SPF'!AZ$4,$M$2:$AI$2,0)))</f>
        <v>0</v>
      </c>
      <c r="BA15" s="48">
        <f>IF(ISNA(INDEX($M$3:$AI$209,MATCH('Per month SPF'!$AK15,$L$3:$L$142,0),MATCH('Per month SPF'!BA$4,$M$2:$AI$2,0))),"",INDEX($M$3:$AI$209,MATCH('Per month SPF'!$AK15,$L$3:$L$142,0),MATCH('Per month SPF'!BA$4,$M$2:$AI$2,0)))</f>
        <v>0</v>
      </c>
      <c r="BB15" s="48">
        <f>IF(ISNA(INDEX($M$3:$AI$209,MATCH('Per month SPF'!$AK15,$L$3:$L$142,0),MATCH('Per month SPF'!BB$4,$M$2:$AI$2,0))),"",INDEX($M$3:$AI$209,MATCH('Per month SPF'!$AK15,$L$3:$L$142,0),MATCH('Per month SPF'!BB$4,$M$2:$AI$2,0)))</f>
        <v>0</v>
      </c>
      <c r="BC15" s="48">
        <f>IF(ISNA(INDEX($M$3:$AI$209,MATCH('Per month SPF'!$AK15,$L$3:$L$142,0),MATCH('Per month SPF'!BC$4,$M$2:$AI$2,0))),"",INDEX($M$3:$AI$209,MATCH('Per month SPF'!$AK15,$L$3:$L$142,0),MATCH('Per month SPF'!BC$4,$M$2:$AI$2,0)))</f>
        <v>0</v>
      </c>
      <c r="BD15" s="48">
        <f>IF(ISNA(INDEX($M$3:$AI$209,MATCH('Per month SPF'!$AK15,$L$3:$L$142,0),MATCH('Per month SPF'!BD$4,$M$2:$AI$2,0))),"",INDEX($M$3:$AI$209,MATCH('Per month SPF'!$AK15,$L$3:$L$142,0),MATCH('Per month SPF'!BD$4,$M$2:$AI$2,0)))</f>
        <v>0</v>
      </c>
      <c r="BE15" s="48">
        <f>IF(ISNA(INDEX($M$3:$AI$209,MATCH('Per month SPF'!$AK15,$L$3:$L$142,0),MATCH('Per month SPF'!BE$4,$M$2:$AI$2,0))),"",INDEX($M$3:$AI$209,MATCH('Per month SPF'!$AK15,$L$3:$L$142,0),MATCH('Per month SPF'!BE$4,$M$2:$AI$2,0)))</f>
        <v>0</v>
      </c>
      <c r="BF15" s="48">
        <f>IF(ISNA(INDEX($M$3:$AI$209,MATCH('Per month SPF'!$AK15,$L$3:$L$142,0),MATCH('Per month SPF'!BF$4,$M$2:$AI$2,0))),"",INDEX($M$3:$AI$209,MATCH('Per month SPF'!$AK15,$L$3:$L$142,0),MATCH('Per month SPF'!BF$4,$M$2:$AI$2,0)))</f>
        <v>0</v>
      </c>
      <c r="BG15" s="48">
        <f>IF(ISNA(INDEX($M$3:$AI$209,MATCH('Per month SPF'!$AK15,$L$3:$L$142,0),MATCH('Per month SPF'!BG$4,$M$2:$AI$2,0))),"",INDEX($M$3:$AI$209,MATCH('Per month SPF'!$AK15,$L$3:$L$142,0),MATCH('Per month SPF'!BG$4,$M$2:$AI$2,0)))</f>
        <v>1.8132352941176473</v>
      </c>
      <c r="BH15" s="49">
        <f>IF(ISNA(INDEX($M$3:$AI$209,MATCH('Per month SPF'!$AK15,$L$3:$L$142,0),MATCH('Per month SPF'!BH$4,$M$2:$AI$2,0))),"",INDEX($M$3:$AI$209,MATCH('Per month SPF'!$AK15,$L$3:$L$142,0),MATCH('Per month SPF'!BH$4,$M$2:$AI$2,0)))</f>
        <v>0</v>
      </c>
      <c r="BJ15" s="47">
        <f t="shared" si="1"/>
        <v>2.7</v>
      </c>
      <c r="BK15" s="48" t="str">
        <f t="shared" si="0"/>
        <v/>
      </c>
      <c r="BL15" s="48" t="str">
        <f t="shared" si="0"/>
        <v/>
      </c>
      <c r="BM15" s="48">
        <f t="shared" si="0"/>
        <v>1.9</v>
      </c>
      <c r="BN15" s="48" t="str">
        <f t="shared" si="0"/>
        <v/>
      </c>
      <c r="BO15" s="48" t="str">
        <f t="shared" si="0"/>
        <v/>
      </c>
      <c r="BP15" s="48" t="str">
        <f t="shared" si="0"/>
        <v/>
      </c>
      <c r="BQ15" s="48" t="str">
        <f t="shared" si="0"/>
        <v/>
      </c>
      <c r="BR15" s="48" t="str">
        <f t="shared" si="0"/>
        <v/>
      </c>
      <c r="BS15" s="48" t="str">
        <f t="shared" si="0"/>
        <v/>
      </c>
      <c r="BT15" s="48" t="str">
        <f t="shared" si="0"/>
        <v/>
      </c>
      <c r="BU15" s="48">
        <f t="shared" si="0"/>
        <v>1.8</v>
      </c>
      <c r="BV15" s="48" t="str">
        <f t="shared" si="0"/>
        <v/>
      </c>
      <c r="BW15" s="48" t="str">
        <f t="shared" si="0"/>
        <v/>
      </c>
      <c r="BX15" s="48" t="str">
        <f t="shared" si="0"/>
        <v/>
      </c>
      <c r="BY15" s="48" t="str">
        <f t="shared" si="0"/>
        <v/>
      </c>
      <c r="BZ15" s="48" t="str">
        <f t="shared" si="0"/>
        <v/>
      </c>
      <c r="CA15" s="48" t="str">
        <f t="shared" si="0"/>
        <v/>
      </c>
      <c r="CB15" s="48" t="str">
        <f t="shared" si="0"/>
        <v/>
      </c>
      <c r="CC15" s="48" t="str">
        <f t="shared" si="0"/>
        <v/>
      </c>
      <c r="CD15" s="48" t="str">
        <f t="shared" si="0"/>
        <v/>
      </c>
      <c r="CE15" s="48">
        <f t="shared" si="0"/>
        <v>1.8132352941176473</v>
      </c>
      <c r="CF15" s="49" t="str">
        <f t="shared" si="0"/>
        <v/>
      </c>
      <c r="DN15" s="113"/>
      <c r="DO15" s="58"/>
      <c r="DP15" s="58"/>
      <c r="DQ15" s="58"/>
      <c r="DR15" s="58"/>
      <c r="DS15" s="77"/>
      <c r="DT15" s="58"/>
      <c r="DU15" s="58"/>
      <c r="DV15" s="58"/>
      <c r="DW15" s="58"/>
    </row>
    <row r="16" spans="2:127" x14ac:dyDescent="0.25">
      <c r="H16" s="18" t="str">
        <f>VLOOKUP($B10,'Data SPF'!$AJ$9:$AP$215,'Per month SPF'!H$1,FALSE)</f>
        <v/>
      </c>
      <c r="I16" s="27"/>
      <c r="J16" s="5"/>
      <c r="K16" s="5"/>
      <c r="L16" s="125">
        <v>36923</v>
      </c>
      <c r="M16" s="47">
        <f>VLOOKUP($L16,'Data SPF'!$AJ$9:$AP$215,'Per month SPF'!C$1,FALSE)</f>
        <v>2</v>
      </c>
      <c r="N16" s="77"/>
      <c r="O16" s="77"/>
      <c r="P16" s="77"/>
      <c r="Q16" s="48">
        <f>VLOOKUP($L16,'Data SPF'!$AJ$9:$AP$215,'Per month SPF'!D$1,FALSE)</f>
        <v>1.7</v>
      </c>
      <c r="R16" s="48">
        <f>VLOOKUP($L16,'Data SPF'!$AJ$9:$AP$215,'Per month SPF'!G$1,FALSE)</f>
        <v>1.8055319148936164</v>
      </c>
      <c r="S16" s="48"/>
      <c r="T16" s="48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126"/>
      <c r="AK16" s="107">
        <v>37196</v>
      </c>
      <c r="AL16" s="47">
        <f>IF(ISNA(INDEX($M$3:$AI$209,MATCH('Per month SPF'!$AK16,$L$3:$L$142,0),MATCH('Per month SPF'!AL$4,$M$2:$AI$2,0))),"",INDEX($M$3:$AI$209,MATCH('Per month SPF'!$AK16,$L$3:$L$142,0),MATCH('Per month SPF'!AL$4,$M$2:$AI$2,0)))</f>
        <v>2.6</v>
      </c>
      <c r="AM16" s="48">
        <f>IF(ISNA(INDEX($M$3:$AI$209,MATCH('Per month SPF'!$AK16,$L$3:$L$142,0),MATCH('Per month SPF'!AM$4,$M$2:$AI$2,0))),"",INDEX($M$3:$AI$209,MATCH('Per month SPF'!$AK16,$L$3:$L$142,0),MATCH('Per month SPF'!AM$4,$M$2:$AI$2,0)))</f>
        <v>1.7</v>
      </c>
      <c r="AN16" s="48">
        <f>IF(ISNA(INDEX($M$3:$AI$209,MATCH('Per month SPF'!$AK16,$L$3:$L$142,0),MATCH('Per month SPF'!AN$4,$M$2:$AI$2,0))),"",INDEX($M$3:$AI$209,MATCH('Per month SPF'!$AK16,$L$3:$L$142,0),MATCH('Per month SPF'!AN$4,$M$2:$AI$2,0)))</f>
        <v>0</v>
      </c>
      <c r="AO16" s="48">
        <f>IF(ISNA(INDEX($M$3:$AI$209,MATCH('Per month SPF'!$AK16,$L$3:$L$142,0),MATCH('Per month SPF'!AO$4,$M$2:$AI$2,0))),"",INDEX($M$3:$AI$209,MATCH('Per month SPF'!$AK16,$L$3:$L$142,0),MATCH('Per month SPF'!AO$4,$M$2:$AI$2,0)))</f>
        <v>0</v>
      </c>
      <c r="AP16" s="48">
        <f>IF(ISNA(INDEX($M$3:$AI$209,MATCH('Per month SPF'!$AK16,$L$3:$L$142,0),MATCH('Per month SPF'!AP$4,$M$2:$AI$2,0))),"",INDEX($M$3:$AI$209,MATCH('Per month SPF'!$AK16,$L$3:$L$142,0),MATCH('Per month SPF'!AP$4,$M$2:$AI$2,0)))</f>
        <v>0</v>
      </c>
      <c r="AQ16" s="48">
        <f>IF(ISNA(INDEX($M$3:$AI$209,MATCH('Per month SPF'!$AK16,$L$3:$L$142,0),MATCH('Per month SPF'!AQ$4,$M$2:$AI$2,0))),"",INDEX($M$3:$AI$209,MATCH('Per month SPF'!$AK16,$L$3:$L$142,0),MATCH('Per month SPF'!AQ$4,$M$2:$AI$2,0)))</f>
        <v>0</v>
      </c>
      <c r="AR16" s="48">
        <f>IF(ISNA(INDEX($M$3:$AI$209,MATCH('Per month SPF'!$AK16,$L$3:$L$142,0),MATCH('Per month SPF'!AR$4,$M$2:$AI$2,0))),"",INDEX($M$3:$AI$209,MATCH('Per month SPF'!$AK16,$L$3:$L$142,0),MATCH('Per month SPF'!AR$4,$M$2:$AI$2,0)))</f>
        <v>0</v>
      </c>
      <c r="AS16" s="48">
        <f>IF(ISNA(INDEX($M$3:$AI$209,MATCH('Per month SPF'!$AK16,$L$3:$L$142,0),MATCH('Per month SPF'!AS$4,$M$2:$AI$2,0))),"",INDEX($M$3:$AI$209,MATCH('Per month SPF'!$AK16,$L$3:$L$142,0),MATCH('Per month SPF'!AS$4,$M$2:$AI$2,0)))</f>
        <v>0</v>
      </c>
      <c r="AT16" s="48">
        <f>IF(ISNA(INDEX($M$3:$AI$209,MATCH('Per month SPF'!$AK16,$L$3:$L$142,0),MATCH('Per month SPF'!AT$4,$M$2:$AI$2,0))),"",INDEX($M$3:$AI$209,MATCH('Per month SPF'!$AK16,$L$3:$L$142,0),MATCH('Per month SPF'!AT$4,$M$2:$AI$2,0)))</f>
        <v>0</v>
      </c>
      <c r="AU16" s="48">
        <f>IF(ISNA(INDEX($M$3:$AI$209,MATCH('Per month SPF'!$AK16,$L$3:$L$142,0),MATCH('Per month SPF'!AU$4,$M$2:$AI$2,0))),"",INDEX($M$3:$AI$209,MATCH('Per month SPF'!$AK16,$L$3:$L$142,0),MATCH('Per month SPF'!AU$4,$M$2:$AI$2,0)))</f>
        <v>1.8</v>
      </c>
      <c r="AV16" s="48">
        <f>IF(ISNA(INDEX($M$3:$AI$209,MATCH('Per month SPF'!$AK16,$L$3:$L$142,0),MATCH('Per month SPF'!AV$4,$M$2:$AI$2,0))),"",INDEX($M$3:$AI$209,MATCH('Per month SPF'!$AK16,$L$3:$L$142,0),MATCH('Per month SPF'!AV$4,$M$2:$AI$2,0)))</f>
        <v>0</v>
      </c>
      <c r="AW16" s="48">
        <f>IF(ISNA(INDEX($M$3:$AI$209,MATCH('Per month SPF'!$AK16,$L$3:$L$142,0),MATCH('Per month SPF'!AW$4,$M$2:$AI$2,0))),"",INDEX($M$3:$AI$209,MATCH('Per month SPF'!$AK16,$L$3:$L$142,0),MATCH('Per month SPF'!AW$4,$M$2:$AI$2,0)))</f>
        <v>0</v>
      </c>
      <c r="AX16" s="48">
        <f>IF(ISNA(INDEX($M$3:$AI$209,MATCH('Per month SPF'!$AK16,$L$3:$L$142,0),MATCH('Per month SPF'!AX$4,$M$2:$AI$2,0))),"",INDEX($M$3:$AI$209,MATCH('Per month SPF'!$AK16,$L$3:$L$142,0),MATCH('Per month SPF'!AX$4,$M$2:$AI$2,0)))</f>
        <v>0</v>
      </c>
      <c r="AY16" s="48">
        <f>IF(ISNA(INDEX($M$3:$AI$209,MATCH('Per month SPF'!$AK16,$L$3:$L$142,0),MATCH('Per month SPF'!AY$4,$M$2:$AI$2,0))),"",INDEX($M$3:$AI$209,MATCH('Per month SPF'!$AK16,$L$3:$L$142,0),MATCH('Per month SPF'!AY$4,$M$2:$AI$2,0)))</f>
        <v>0</v>
      </c>
      <c r="AZ16" s="48">
        <f>IF(ISNA(INDEX($M$3:$AI$209,MATCH('Per month SPF'!$AK16,$L$3:$L$142,0),MATCH('Per month SPF'!AZ$4,$M$2:$AI$2,0))),"",INDEX($M$3:$AI$209,MATCH('Per month SPF'!$AK16,$L$3:$L$142,0),MATCH('Per month SPF'!AZ$4,$M$2:$AI$2,0)))</f>
        <v>0</v>
      </c>
      <c r="BA16" s="48">
        <f>IF(ISNA(INDEX($M$3:$AI$209,MATCH('Per month SPF'!$AK16,$L$3:$L$142,0),MATCH('Per month SPF'!BA$4,$M$2:$AI$2,0))),"",INDEX($M$3:$AI$209,MATCH('Per month SPF'!$AK16,$L$3:$L$142,0),MATCH('Per month SPF'!BA$4,$M$2:$AI$2,0)))</f>
        <v>0</v>
      </c>
      <c r="BB16" s="48">
        <f>IF(ISNA(INDEX($M$3:$AI$209,MATCH('Per month SPF'!$AK16,$L$3:$L$142,0),MATCH('Per month SPF'!BB$4,$M$2:$AI$2,0))),"",INDEX($M$3:$AI$209,MATCH('Per month SPF'!$AK16,$L$3:$L$142,0),MATCH('Per month SPF'!BB$4,$M$2:$AI$2,0)))</f>
        <v>0</v>
      </c>
      <c r="BC16" s="48">
        <f>IF(ISNA(INDEX($M$3:$AI$209,MATCH('Per month SPF'!$AK16,$L$3:$L$142,0),MATCH('Per month SPF'!BC$4,$M$2:$AI$2,0))),"",INDEX($M$3:$AI$209,MATCH('Per month SPF'!$AK16,$L$3:$L$142,0),MATCH('Per month SPF'!BC$4,$M$2:$AI$2,0)))</f>
        <v>0</v>
      </c>
      <c r="BD16" s="48">
        <f>IF(ISNA(INDEX($M$3:$AI$209,MATCH('Per month SPF'!$AK16,$L$3:$L$142,0),MATCH('Per month SPF'!BD$4,$M$2:$AI$2,0))),"",INDEX($M$3:$AI$209,MATCH('Per month SPF'!$AK16,$L$3:$L$142,0),MATCH('Per month SPF'!BD$4,$M$2:$AI$2,0)))</f>
        <v>0</v>
      </c>
      <c r="BE16" s="48">
        <f>IF(ISNA(INDEX($M$3:$AI$209,MATCH('Per month SPF'!$AK16,$L$3:$L$142,0),MATCH('Per month SPF'!BE$4,$M$2:$AI$2,0))),"",INDEX($M$3:$AI$209,MATCH('Per month SPF'!$AK16,$L$3:$L$142,0),MATCH('Per month SPF'!BE$4,$M$2:$AI$2,0)))</f>
        <v>1.8237499999999998</v>
      </c>
      <c r="BF16" s="48">
        <f>IF(ISNA(INDEX($M$3:$AI$209,MATCH('Per month SPF'!$AK16,$L$3:$L$142,0),MATCH('Per month SPF'!BF$4,$M$2:$AI$2,0))),"",INDEX($M$3:$AI$209,MATCH('Per month SPF'!$AK16,$L$3:$L$142,0),MATCH('Per month SPF'!BF$4,$M$2:$AI$2,0)))</f>
        <v>0</v>
      </c>
      <c r="BG16" s="48">
        <f>IF(ISNA(INDEX($M$3:$AI$209,MATCH('Per month SPF'!$AK16,$L$3:$L$142,0),MATCH('Per month SPF'!BG$4,$M$2:$AI$2,0))),"",INDEX($M$3:$AI$209,MATCH('Per month SPF'!$AK16,$L$3:$L$142,0),MATCH('Per month SPF'!BG$4,$M$2:$AI$2,0)))</f>
        <v>0</v>
      </c>
      <c r="BH16" s="49">
        <f>IF(ISNA(INDEX($M$3:$AI$209,MATCH('Per month SPF'!$AK16,$L$3:$L$142,0),MATCH('Per month SPF'!BH$4,$M$2:$AI$2,0))),"",INDEX($M$3:$AI$209,MATCH('Per month SPF'!$AK16,$L$3:$L$142,0),MATCH('Per month SPF'!BH$4,$M$2:$AI$2,0)))</f>
        <v>0</v>
      </c>
      <c r="BJ16" s="47">
        <f t="shared" si="1"/>
        <v>2.6</v>
      </c>
      <c r="BK16" s="48">
        <f t="shared" si="0"/>
        <v>1.7</v>
      </c>
      <c r="BL16" s="48" t="str">
        <f t="shared" si="0"/>
        <v/>
      </c>
      <c r="BM16" s="48" t="str">
        <f t="shared" si="0"/>
        <v/>
      </c>
      <c r="BN16" s="48" t="str">
        <f t="shared" si="0"/>
        <v/>
      </c>
      <c r="BO16" s="48" t="str">
        <f t="shared" si="0"/>
        <v/>
      </c>
      <c r="BP16" s="48" t="str">
        <f t="shared" si="0"/>
        <v/>
      </c>
      <c r="BQ16" s="48" t="str">
        <f t="shared" si="0"/>
        <v/>
      </c>
      <c r="BR16" s="48" t="str">
        <f t="shared" si="0"/>
        <v/>
      </c>
      <c r="BS16" s="48">
        <f t="shared" si="0"/>
        <v>1.8</v>
      </c>
      <c r="BT16" s="48" t="str">
        <f t="shared" si="0"/>
        <v/>
      </c>
      <c r="BU16" s="48" t="str">
        <f t="shared" si="0"/>
        <v/>
      </c>
      <c r="BV16" s="48" t="str">
        <f t="shared" si="0"/>
        <v/>
      </c>
      <c r="BW16" s="48" t="str">
        <f t="shared" si="0"/>
        <v/>
      </c>
      <c r="BX16" s="48" t="str">
        <f t="shared" ref="BX16:CF44" si="2">IF(AZ16=0,"",AZ16)</f>
        <v/>
      </c>
      <c r="BY16" s="48" t="str">
        <f t="shared" si="2"/>
        <v/>
      </c>
      <c r="BZ16" s="48" t="str">
        <f t="shared" si="2"/>
        <v/>
      </c>
      <c r="CA16" s="48" t="str">
        <f t="shared" si="2"/>
        <v/>
      </c>
      <c r="CB16" s="48" t="str">
        <f t="shared" si="2"/>
        <v/>
      </c>
      <c r="CC16" s="48">
        <f t="shared" si="2"/>
        <v>1.8237499999999998</v>
      </c>
      <c r="CD16" s="48" t="str">
        <f t="shared" si="2"/>
        <v/>
      </c>
      <c r="CE16" s="48" t="str">
        <f t="shared" si="2"/>
        <v/>
      </c>
      <c r="CF16" s="49" t="str">
        <f t="shared" si="2"/>
        <v/>
      </c>
      <c r="DN16" s="113"/>
      <c r="DO16" s="58"/>
      <c r="DP16" s="58"/>
      <c r="DQ16" s="58"/>
      <c r="DR16" s="58"/>
      <c r="DS16" s="77"/>
      <c r="DT16" s="58"/>
      <c r="DU16" s="58"/>
      <c r="DV16" s="58"/>
      <c r="DW16" s="58"/>
    </row>
    <row r="17" spans="2:127" x14ac:dyDescent="0.25">
      <c r="C17" s="92" t="s">
        <v>309</v>
      </c>
      <c r="D17" s="91">
        <v>11</v>
      </c>
      <c r="E17" s="91">
        <v>47</v>
      </c>
      <c r="F17" s="91"/>
      <c r="H17" s="91"/>
      <c r="I17" s="27"/>
      <c r="L17" s="125">
        <v>37288</v>
      </c>
      <c r="M17" s="47">
        <f>VLOOKUP($L17,'Data SPF'!$AJ$9:$AP$215,'Per month SPF'!C$1,FALSE)</f>
        <v>1.7</v>
      </c>
      <c r="N17" s="77"/>
      <c r="O17" s="77"/>
      <c r="P17" s="77"/>
      <c r="Q17" s="48">
        <f>VLOOKUP($L17,'Data SPF'!$AJ$9:$AP$215,'Per month SPF'!D$1,FALSE)</f>
        <v>1.8</v>
      </c>
      <c r="R17" s="48">
        <f>VLOOKUP($L17,'Data SPF'!$AJ$9:$AP$215,'Per month SPF'!G$1,FALSE)</f>
        <v>1.8535714285714282</v>
      </c>
      <c r="S17" s="48"/>
      <c r="T17" s="48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126"/>
      <c r="AK17" s="107">
        <v>37288</v>
      </c>
      <c r="AL17" s="47">
        <f>IF(ISNA(INDEX($M$3:$AI$209,MATCH('Per month SPF'!$AK17,$L$3:$L$142,0),MATCH('Per month SPF'!AL$4,$M$2:$AI$2,0))),"",INDEX($M$3:$AI$209,MATCH('Per month SPF'!$AK17,$L$3:$L$142,0),MATCH('Per month SPF'!AL$4,$M$2:$AI$2,0)))</f>
        <v>1.7</v>
      </c>
      <c r="AM17" s="48">
        <f>IF(ISNA(INDEX($M$3:$AI$209,MATCH('Per month SPF'!$AK17,$L$3:$L$142,0),MATCH('Per month SPF'!AM$4,$M$2:$AI$2,0))),"",INDEX($M$3:$AI$209,MATCH('Per month SPF'!$AK17,$L$3:$L$142,0),MATCH('Per month SPF'!AM$4,$M$2:$AI$2,0)))</f>
        <v>0</v>
      </c>
      <c r="AN17" s="48">
        <f>IF(ISNA(INDEX($M$3:$AI$209,MATCH('Per month SPF'!$AK17,$L$3:$L$142,0),MATCH('Per month SPF'!AN$4,$M$2:$AI$2,0))),"",INDEX($M$3:$AI$209,MATCH('Per month SPF'!$AK17,$L$3:$L$142,0),MATCH('Per month SPF'!AN$4,$M$2:$AI$2,0)))</f>
        <v>0</v>
      </c>
      <c r="AO17" s="48">
        <f>IF(ISNA(INDEX($M$3:$AI$209,MATCH('Per month SPF'!$AK17,$L$3:$L$142,0),MATCH('Per month SPF'!AO$4,$M$2:$AI$2,0))),"",INDEX($M$3:$AI$209,MATCH('Per month SPF'!$AK17,$L$3:$L$142,0),MATCH('Per month SPF'!AO$4,$M$2:$AI$2,0)))</f>
        <v>0</v>
      </c>
      <c r="AP17" s="48">
        <f>IF(ISNA(INDEX($M$3:$AI$209,MATCH('Per month SPF'!$AK17,$L$3:$L$142,0),MATCH('Per month SPF'!AP$4,$M$2:$AI$2,0))),"",INDEX($M$3:$AI$209,MATCH('Per month SPF'!$AK17,$L$3:$L$142,0),MATCH('Per month SPF'!AP$4,$M$2:$AI$2,0)))</f>
        <v>0</v>
      </c>
      <c r="AQ17" s="48">
        <f>IF(ISNA(INDEX($M$3:$AI$209,MATCH('Per month SPF'!$AK17,$L$3:$L$142,0),MATCH('Per month SPF'!AQ$4,$M$2:$AI$2,0))),"",INDEX($M$3:$AI$209,MATCH('Per month SPF'!$AK17,$L$3:$L$142,0),MATCH('Per month SPF'!AQ$4,$M$2:$AI$2,0)))</f>
        <v>0</v>
      </c>
      <c r="AR17" s="48">
        <f>IF(ISNA(INDEX($M$3:$AI$209,MATCH('Per month SPF'!$AK17,$L$3:$L$142,0),MATCH('Per month SPF'!AR$4,$M$2:$AI$2,0))),"",INDEX($M$3:$AI$209,MATCH('Per month SPF'!$AK17,$L$3:$L$142,0),MATCH('Per month SPF'!AR$4,$M$2:$AI$2,0)))</f>
        <v>0</v>
      </c>
      <c r="AS17" s="48">
        <f>IF(ISNA(INDEX($M$3:$AI$209,MATCH('Per month SPF'!$AK17,$L$3:$L$142,0),MATCH('Per month SPF'!AS$4,$M$2:$AI$2,0))),"",INDEX($M$3:$AI$209,MATCH('Per month SPF'!$AK17,$L$3:$L$142,0),MATCH('Per month SPF'!AS$4,$M$2:$AI$2,0)))</f>
        <v>1.8</v>
      </c>
      <c r="AT17" s="48">
        <f>IF(ISNA(INDEX($M$3:$AI$209,MATCH('Per month SPF'!$AK17,$L$3:$L$142,0),MATCH('Per month SPF'!AT$4,$M$2:$AI$2,0))),"",INDEX($M$3:$AI$209,MATCH('Per month SPF'!$AK17,$L$3:$L$142,0),MATCH('Per month SPF'!AT$4,$M$2:$AI$2,0)))</f>
        <v>0</v>
      </c>
      <c r="AU17" s="48">
        <f>IF(ISNA(INDEX($M$3:$AI$209,MATCH('Per month SPF'!$AK17,$L$3:$L$142,0),MATCH('Per month SPF'!AU$4,$M$2:$AI$2,0))),"",INDEX($M$3:$AI$209,MATCH('Per month SPF'!$AK17,$L$3:$L$142,0),MATCH('Per month SPF'!AU$4,$M$2:$AI$2,0)))</f>
        <v>0</v>
      </c>
      <c r="AV17" s="48">
        <f>IF(ISNA(INDEX($M$3:$AI$209,MATCH('Per month SPF'!$AK17,$L$3:$L$142,0),MATCH('Per month SPF'!AV$4,$M$2:$AI$2,0))),"",INDEX($M$3:$AI$209,MATCH('Per month SPF'!$AK17,$L$3:$L$142,0),MATCH('Per month SPF'!AV$4,$M$2:$AI$2,0)))</f>
        <v>0</v>
      </c>
      <c r="AW17" s="48">
        <f>IF(ISNA(INDEX($M$3:$AI$209,MATCH('Per month SPF'!$AK17,$L$3:$L$142,0),MATCH('Per month SPF'!AW$4,$M$2:$AI$2,0))),"",INDEX($M$3:$AI$209,MATCH('Per month SPF'!$AK17,$L$3:$L$142,0),MATCH('Per month SPF'!AW$4,$M$2:$AI$2,0)))</f>
        <v>0</v>
      </c>
      <c r="AX17" s="48">
        <f>IF(ISNA(INDEX($M$3:$AI$209,MATCH('Per month SPF'!$AK17,$L$3:$L$142,0),MATCH('Per month SPF'!AX$4,$M$2:$AI$2,0))),"",INDEX($M$3:$AI$209,MATCH('Per month SPF'!$AK17,$L$3:$L$142,0),MATCH('Per month SPF'!AX$4,$M$2:$AI$2,0)))</f>
        <v>0</v>
      </c>
      <c r="AY17" s="48">
        <f>IF(ISNA(INDEX($M$3:$AI$209,MATCH('Per month SPF'!$AK17,$L$3:$L$142,0),MATCH('Per month SPF'!AY$4,$M$2:$AI$2,0))),"",INDEX($M$3:$AI$209,MATCH('Per month SPF'!$AK17,$L$3:$L$142,0),MATCH('Per month SPF'!AY$4,$M$2:$AI$2,0)))</f>
        <v>0</v>
      </c>
      <c r="AZ17" s="48">
        <f>IF(ISNA(INDEX($M$3:$AI$209,MATCH('Per month SPF'!$AK17,$L$3:$L$142,0),MATCH('Per month SPF'!AZ$4,$M$2:$AI$2,0))),"",INDEX($M$3:$AI$209,MATCH('Per month SPF'!$AK17,$L$3:$L$142,0),MATCH('Per month SPF'!AZ$4,$M$2:$AI$2,0)))</f>
        <v>0</v>
      </c>
      <c r="BA17" s="48">
        <f>IF(ISNA(INDEX($M$3:$AI$209,MATCH('Per month SPF'!$AK17,$L$3:$L$142,0),MATCH('Per month SPF'!BA$4,$M$2:$AI$2,0))),"",INDEX($M$3:$AI$209,MATCH('Per month SPF'!$AK17,$L$3:$L$142,0),MATCH('Per month SPF'!BA$4,$M$2:$AI$2,0)))</f>
        <v>0</v>
      </c>
      <c r="BB17" s="48">
        <f>IF(ISNA(INDEX($M$3:$AI$209,MATCH('Per month SPF'!$AK17,$L$3:$L$142,0),MATCH('Per month SPF'!BB$4,$M$2:$AI$2,0))),"",INDEX($M$3:$AI$209,MATCH('Per month SPF'!$AK17,$L$3:$L$142,0),MATCH('Per month SPF'!BB$4,$M$2:$AI$2,0)))</f>
        <v>0</v>
      </c>
      <c r="BC17" s="48">
        <f>IF(ISNA(INDEX($M$3:$AI$209,MATCH('Per month SPF'!$AK17,$L$3:$L$142,0),MATCH('Per month SPF'!BC$4,$M$2:$AI$2,0))),"",INDEX($M$3:$AI$209,MATCH('Per month SPF'!$AK17,$L$3:$L$142,0),MATCH('Per month SPF'!BC$4,$M$2:$AI$2,0)))</f>
        <v>1.8535714285714282</v>
      </c>
      <c r="BD17" s="48">
        <f>IF(ISNA(INDEX($M$3:$AI$209,MATCH('Per month SPF'!$AK17,$L$3:$L$142,0),MATCH('Per month SPF'!BD$4,$M$2:$AI$2,0))),"",INDEX($M$3:$AI$209,MATCH('Per month SPF'!$AK17,$L$3:$L$142,0),MATCH('Per month SPF'!BD$4,$M$2:$AI$2,0)))</f>
        <v>0</v>
      </c>
      <c r="BE17" s="48">
        <f>IF(ISNA(INDEX($M$3:$AI$209,MATCH('Per month SPF'!$AK17,$L$3:$L$142,0),MATCH('Per month SPF'!BE$4,$M$2:$AI$2,0))),"",INDEX($M$3:$AI$209,MATCH('Per month SPF'!$AK17,$L$3:$L$142,0),MATCH('Per month SPF'!BE$4,$M$2:$AI$2,0)))</f>
        <v>0</v>
      </c>
      <c r="BF17" s="48">
        <f>IF(ISNA(INDEX($M$3:$AI$209,MATCH('Per month SPF'!$AK17,$L$3:$L$142,0),MATCH('Per month SPF'!BF$4,$M$2:$AI$2,0))),"",INDEX($M$3:$AI$209,MATCH('Per month SPF'!$AK17,$L$3:$L$142,0),MATCH('Per month SPF'!BF$4,$M$2:$AI$2,0)))</f>
        <v>0</v>
      </c>
      <c r="BG17" s="48">
        <f>IF(ISNA(INDEX($M$3:$AI$209,MATCH('Per month SPF'!$AK17,$L$3:$L$142,0),MATCH('Per month SPF'!BG$4,$M$2:$AI$2,0))),"",INDEX($M$3:$AI$209,MATCH('Per month SPF'!$AK17,$L$3:$L$142,0),MATCH('Per month SPF'!BG$4,$M$2:$AI$2,0)))</f>
        <v>0</v>
      </c>
      <c r="BH17" s="49">
        <f>IF(ISNA(INDEX($M$3:$AI$209,MATCH('Per month SPF'!$AK17,$L$3:$L$142,0),MATCH('Per month SPF'!BH$4,$M$2:$AI$2,0))),"",INDEX($M$3:$AI$209,MATCH('Per month SPF'!$AK17,$L$3:$L$142,0),MATCH('Per month SPF'!BH$4,$M$2:$AI$2,0)))</f>
        <v>0</v>
      </c>
      <c r="BJ17" s="47">
        <f t="shared" si="1"/>
        <v>1.7</v>
      </c>
      <c r="BK17" s="48" t="str">
        <f t="shared" si="1"/>
        <v/>
      </c>
      <c r="BL17" s="48" t="str">
        <f t="shared" si="1"/>
        <v/>
      </c>
      <c r="BM17" s="48" t="str">
        <f t="shared" si="1"/>
        <v/>
      </c>
      <c r="BN17" s="48" t="str">
        <f t="shared" si="1"/>
        <v/>
      </c>
      <c r="BO17" s="48" t="str">
        <f t="shared" si="1"/>
        <v/>
      </c>
      <c r="BP17" s="48" t="str">
        <f t="shared" si="1"/>
        <v/>
      </c>
      <c r="BQ17" s="48">
        <f t="shared" si="1"/>
        <v>1.8</v>
      </c>
      <c r="BR17" s="48" t="str">
        <f t="shared" si="1"/>
        <v/>
      </c>
      <c r="BS17" s="48" t="str">
        <f t="shared" si="1"/>
        <v/>
      </c>
      <c r="BT17" s="48" t="str">
        <f t="shared" si="1"/>
        <v/>
      </c>
      <c r="BU17" s="48" t="str">
        <f t="shared" si="1"/>
        <v/>
      </c>
      <c r="BV17" s="48" t="str">
        <f t="shared" si="1"/>
        <v/>
      </c>
      <c r="BW17" s="48" t="str">
        <f t="shared" si="1"/>
        <v/>
      </c>
      <c r="BX17" s="48" t="str">
        <f t="shared" si="2"/>
        <v/>
      </c>
      <c r="BY17" s="48" t="str">
        <f t="shared" si="2"/>
        <v/>
      </c>
      <c r="BZ17" s="48" t="str">
        <f t="shared" si="2"/>
        <v/>
      </c>
      <c r="CA17" s="48">
        <f t="shared" si="2"/>
        <v>1.8535714285714282</v>
      </c>
      <c r="CB17" s="48" t="str">
        <f t="shared" si="2"/>
        <v/>
      </c>
      <c r="CC17" s="48" t="str">
        <f t="shared" si="2"/>
        <v/>
      </c>
      <c r="CD17" s="48" t="str">
        <f t="shared" si="2"/>
        <v/>
      </c>
      <c r="CE17" s="48" t="str">
        <f t="shared" si="2"/>
        <v/>
      </c>
      <c r="CF17" s="49" t="str">
        <f t="shared" si="2"/>
        <v/>
      </c>
      <c r="DN17" s="113"/>
      <c r="DO17" s="58"/>
      <c r="DP17" s="58"/>
      <c r="DQ17" s="58"/>
      <c r="DR17" s="58"/>
      <c r="DS17" s="77"/>
      <c r="DT17" s="58"/>
      <c r="DU17" s="58"/>
      <c r="DV17" s="58"/>
      <c r="DW17" s="58"/>
    </row>
    <row r="18" spans="2:127" x14ac:dyDescent="0.25">
      <c r="B18" s="22">
        <v>36192</v>
      </c>
      <c r="C18" s="18">
        <f>VLOOKUP($B18,'Data SPF'!$AJ$9:$AP$215,'Per month SPF'!C$1,FALSE)</f>
        <v>1</v>
      </c>
      <c r="D18" s="18">
        <f>VLOOKUP($B18,'Data SPF'!$AJ$9:$AP$215,'Per month SPF'!D$1,FALSE)</f>
        <v>1.3</v>
      </c>
      <c r="E18" s="18">
        <f>VLOOKUP($B18,'Data SPF'!$AJ$9:$AP$215,'Per month SPF'!G$1,FALSE)</f>
        <v>1.9</v>
      </c>
      <c r="F18" s="18"/>
      <c r="H18" s="18"/>
      <c r="I18" s="27"/>
      <c r="J18" s="5"/>
      <c r="K18" s="5"/>
      <c r="L18" s="125">
        <v>37653</v>
      </c>
      <c r="M18" s="47">
        <f>VLOOKUP($L18,'Data SPF'!$AJ$9:$AP$215,'Per month SPF'!C$1,FALSE)</f>
        <v>1.8</v>
      </c>
      <c r="N18" s="77"/>
      <c r="O18" s="77"/>
      <c r="P18" s="77"/>
      <c r="Q18" s="48">
        <f>VLOOKUP($L18,'Data SPF'!$AJ$9:$AP$215,'Per month SPF'!D$1,FALSE)</f>
        <v>1.8</v>
      </c>
      <c r="R18" s="48">
        <f>VLOOKUP($L18,'Data SPF'!$AJ$9:$AP$215,'Per month SPF'!G$1,FALSE)</f>
        <v>1.8999999999999995</v>
      </c>
      <c r="S18" s="48"/>
      <c r="T18" s="48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126"/>
      <c r="AK18" s="107">
        <v>37347</v>
      </c>
      <c r="AL18" s="47">
        <f>IF(ISNA(INDEX($M$3:$AI$209,MATCH('Per month SPF'!$AK18,$L$3:$L$142,0),MATCH('Per month SPF'!AL$4,$M$2:$AI$2,0))),"",INDEX($M$3:$AI$209,MATCH('Per month SPF'!$AK18,$L$3:$L$142,0),MATCH('Per month SPF'!AL$4,$M$2:$AI$2,0)))</f>
        <v>2.1</v>
      </c>
      <c r="AM18" s="48">
        <f>IF(ISNA(INDEX($M$3:$AI$209,MATCH('Per month SPF'!$AK18,$L$3:$L$142,0),MATCH('Per month SPF'!AM$4,$M$2:$AI$2,0))),"",INDEX($M$3:$AI$209,MATCH('Per month SPF'!$AK18,$L$3:$L$142,0),MATCH('Per month SPF'!AM$4,$M$2:$AI$2,0)))</f>
        <v>0</v>
      </c>
      <c r="AN18" s="48">
        <f>IF(ISNA(INDEX($M$3:$AI$209,MATCH('Per month SPF'!$AK18,$L$3:$L$142,0),MATCH('Per month SPF'!AN$4,$M$2:$AI$2,0))),"",INDEX($M$3:$AI$209,MATCH('Per month SPF'!$AK18,$L$3:$L$142,0),MATCH('Per month SPF'!AN$4,$M$2:$AI$2,0)))</f>
        <v>0</v>
      </c>
      <c r="AO18" s="48">
        <f>IF(ISNA(INDEX($M$3:$AI$209,MATCH('Per month SPF'!$AK18,$L$3:$L$142,0),MATCH('Per month SPF'!AO$4,$M$2:$AI$2,0))),"",INDEX($M$3:$AI$209,MATCH('Per month SPF'!$AK18,$L$3:$L$142,0),MATCH('Per month SPF'!AO$4,$M$2:$AI$2,0)))</f>
        <v>0</v>
      </c>
      <c r="AP18" s="48">
        <f>IF(ISNA(INDEX($M$3:$AI$209,MATCH('Per month SPF'!$AK18,$L$3:$L$142,0),MATCH('Per month SPF'!AP$4,$M$2:$AI$2,0))),"",INDEX($M$3:$AI$209,MATCH('Per month SPF'!$AK18,$L$3:$L$142,0),MATCH('Per month SPF'!AP$4,$M$2:$AI$2,0)))</f>
        <v>0</v>
      </c>
      <c r="AQ18" s="48">
        <f>IF(ISNA(INDEX($M$3:$AI$209,MATCH('Per month SPF'!$AK18,$L$3:$L$142,0),MATCH('Per month SPF'!AQ$4,$M$2:$AI$2,0))),"",INDEX($M$3:$AI$209,MATCH('Per month SPF'!$AK18,$L$3:$L$142,0),MATCH('Per month SPF'!AQ$4,$M$2:$AI$2,0)))</f>
        <v>0</v>
      </c>
      <c r="AR18" s="48">
        <f>IF(ISNA(INDEX($M$3:$AI$209,MATCH('Per month SPF'!$AK18,$L$3:$L$142,0),MATCH('Per month SPF'!AR$4,$M$2:$AI$2,0))),"",INDEX($M$3:$AI$209,MATCH('Per month SPF'!$AK18,$L$3:$L$142,0),MATCH('Per month SPF'!AR$4,$M$2:$AI$2,0)))</f>
        <v>1.9</v>
      </c>
      <c r="AS18" s="48">
        <f>IF(ISNA(INDEX($M$3:$AI$209,MATCH('Per month SPF'!$AK18,$L$3:$L$142,0),MATCH('Per month SPF'!AS$4,$M$2:$AI$2,0))),"",INDEX($M$3:$AI$209,MATCH('Per month SPF'!$AK18,$L$3:$L$142,0),MATCH('Per month SPF'!AS$4,$M$2:$AI$2,0)))</f>
        <v>0</v>
      </c>
      <c r="AT18" s="48">
        <f>IF(ISNA(INDEX($M$3:$AI$209,MATCH('Per month SPF'!$AK18,$L$3:$L$142,0),MATCH('Per month SPF'!AT$4,$M$2:$AI$2,0))),"",INDEX($M$3:$AI$209,MATCH('Per month SPF'!$AK18,$L$3:$L$142,0),MATCH('Per month SPF'!AT$4,$M$2:$AI$2,0)))</f>
        <v>0</v>
      </c>
      <c r="AU18" s="48">
        <f>IF(ISNA(INDEX($M$3:$AI$209,MATCH('Per month SPF'!$AK18,$L$3:$L$142,0),MATCH('Per month SPF'!AU$4,$M$2:$AI$2,0))),"",INDEX($M$3:$AI$209,MATCH('Per month SPF'!$AK18,$L$3:$L$142,0),MATCH('Per month SPF'!AU$4,$M$2:$AI$2,0)))</f>
        <v>0</v>
      </c>
      <c r="AV18" s="48">
        <f>IF(ISNA(INDEX($M$3:$AI$209,MATCH('Per month SPF'!$AK18,$L$3:$L$142,0),MATCH('Per month SPF'!AV$4,$M$2:$AI$2,0))),"",INDEX($M$3:$AI$209,MATCH('Per month SPF'!$AK18,$L$3:$L$142,0),MATCH('Per month SPF'!AV$4,$M$2:$AI$2,0)))</f>
        <v>0</v>
      </c>
      <c r="AW18" s="48">
        <f>IF(ISNA(INDEX($M$3:$AI$209,MATCH('Per month SPF'!$AK18,$L$3:$L$142,0),MATCH('Per month SPF'!AW$4,$M$2:$AI$2,0))),"",INDEX($M$3:$AI$209,MATCH('Per month SPF'!$AK18,$L$3:$L$142,0),MATCH('Per month SPF'!AW$4,$M$2:$AI$2,0)))</f>
        <v>0</v>
      </c>
      <c r="AX18" s="48">
        <f>IF(ISNA(INDEX($M$3:$AI$209,MATCH('Per month SPF'!$AK18,$L$3:$L$142,0),MATCH('Per month SPF'!AX$4,$M$2:$AI$2,0))),"",INDEX($M$3:$AI$209,MATCH('Per month SPF'!$AK18,$L$3:$L$142,0),MATCH('Per month SPF'!AX$4,$M$2:$AI$2,0)))</f>
        <v>0</v>
      </c>
      <c r="AY18" s="48" t="str">
        <f>IF(ISNA(INDEX($M$3:$AI$209,MATCH('Per month SPF'!$AK18,$L$3:$L$142,0),MATCH('Per month SPF'!AY$4,$M$2:$AI$2,0))),"",INDEX($M$3:$AI$209,MATCH('Per month SPF'!$AK18,$L$3:$L$142,0),MATCH('Per month SPF'!AY$4,$M$2:$AI$2,0)))</f>
        <v/>
      </c>
      <c r="AZ18" s="48">
        <f>IF(ISNA(INDEX($M$3:$AI$209,MATCH('Per month SPF'!$AK18,$L$3:$L$142,0),MATCH('Per month SPF'!AZ$4,$M$2:$AI$2,0))),"",INDEX($M$3:$AI$209,MATCH('Per month SPF'!$AK18,$L$3:$L$142,0),MATCH('Per month SPF'!AZ$4,$M$2:$AI$2,0)))</f>
        <v>0</v>
      </c>
      <c r="BA18" s="48">
        <f>IF(ISNA(INDEX($M$3:$AI$209,MATCH('Per month SPF'!$AK18,$L$3:$L$142,0),MATCH('Per month SPF'!BA$4,$M$2:$AI$2,0))),"",INDEX($M$3:$AI$209,MATCH('Per month SPF'!$AK18,$L$3:$L$142,0),MATCH('Per month SPF'!BA$4,$M$2:$AI$2,0)))</f>
        <v>0</v>
      </c>
      <c r="BB18" s="48">
        <f>IF(ISNA(INDEX($M$3:$AI$209,MATCH('Per month SPF'!$AK18,$L$3:$L$142,0),MATCH('Per month SPF'!BB$4,$M$2:$AI$2,0))),"",INDEX($M$3:$AI$209,MATCH('Per month SPF'!$AK18,$L$3:$L$142,0),MATCH('Per month SPF'!BB$4,$M$2:$AI$2,0)))</f>
        <v>1.8559523809523806</v>
      </c>
      <c r="BC18" s="48">
        <f>IF(ISNA(INDEX($M$3:$AI$209,MATCH('Per month SPF'!$AK18,$L$3:$L$142,0),MATCH('Per month SPF'!BC$4,$M$2:$AI$2,0))),"",INDEX($M$3:$AI$209,MATCH('Per month SPF'!$AK18,$L$3:$L$142,0),MATCH('Per month SPF'!BC$4,$M$2:$AI$2,0)))</f>
        <v>0</v>
      </c>
      <c r="BD18" s="48">
        <f>IF(ISNA(INDEX($M$3:$AI$209,MATCH('Per month SPF'!$AK18,$L$3:$L$142,0),MATCH('Per month SPF'!BD$4,$M$2:$AI$2,0))),"",INDEX($M$3:$AI$209,MATCH('Per month SPF'!$AK18,$L$3:$L$142,0),MATCH('Per month SPF'!BD$4,$M$2:$AI$2,0)))</f>
        <v>0</v>
      </c>
      <c r="BE18" s="48">
        <f>IF(ISNA(INDEX($M$3:$AI$209,MATCH('Per month SPF'!$AK18,$L$3:$L$142,0),MATCH('Per month SPF'!BE$4,$M$2:$AI$2,0))),"",INDEX($M$3:$AI$209,MATCH('Per month SPF'!$AK18,$L$3:$L$142,0),MATCH('Per month SPF'!BE$4,$M$2:$AI$2,0)))</f>
        <v>0</v>
      </c>
      <c r="BF18" s="48">
        <f>IF(ISNA(INDEX($M$3:$AI$209,MATCH('Per month SPF'!$AK18,$L$3:$L$142,0),MATCH('Per month SPF'!BF$4,$M$2:$AI$2,0))),"",INDEX($M$3:$AI$209,MATCH('Per month SPF'!$AK18,$L$3:$L$142,0),MATCH('Per month SPF'!BF$4,$M$2:$AI$2,0)))</f>
        <v>0</v>
      </c>
      <c r="BG18" s="48">
        <f>IF(ISNA(INDEX($M$3:$AI$209,MATCH('Per month SPF'!$AK18,$L$3:$L$142,0),MATCH('Per month SPF'!BG$4,$M$2:$AI$2,0))),"",INDEX($M$3:$AI$209,MATCH('Per month SPF'!$AK18,$L$3:$L$142,0),MATCH('Per month SPF'!BG$4,$M$2:$AI$2,0)))</f>
        <v>0</v>
      </c>
      <c r="BH18" s="49">
        <f>IF(ISNA(INDEX($M$3:$AI$209,MATCH('Per month SPF'!$AK18,$L$3:$L$142,0),MATCH('Per month SPF'!BH$4,$M$2:$AI$2,0))),"",INDEX($M$3:$AI$209,MATCH('Per month SPF'!$AK18,$L$3:$L$142,0),MATCH('Per month SPF'!BH$4,$M$2:$AI$2,0)))</f>
        <v>0</v>
      </c>
      <c r="BJ18" s="47">
        <f t="shared" si="1"/>
        <v>2.1</v>
      </c>
      <c r="BK18" s="48" t="str">
        <f t="shared" si="1"/>
        <v/>
      </c>
      <c r="BL18" s="48" t="str">
        <f t="shared" si="1"/>
        <v/>
      </c>
      <c r="BM18" s="48" t="str">
        <f t="shared" si="1"/>
        <v/>
      </c>
      <c r="BN18" s="48" t="str">
        <f t="shared" si="1"/>
        <v/>
      </c>
      <c r="BO18" s="48" t="str">
        <f t="shared" si="1"/>
        <v/>
      </c>
      <c r="BP18" s="48">
        <f t="shared" si="1"/>
        <v>1.9</v>
      </c>
      <c r="BQ18" s="48" t="str">
        <f t="shared" si="1"/>
        <v/>
      </c>
      <c r="BR18" s="48" t="str">
        <f t="shared" si="1"/>
        <v/>
      </c>
      <c r="BS18" s="48" t="str">
        <f t="shared" si="1"/>
        <v/>
      </c>
      <c r="BT18" s="48" t="str">
        <f t="shared" si="1"/>
        <v/>
      </c>
      <c r="BU18" s="48" t="str">
        <f t="shared" si="1"/>
        <v/>
      </c>
      <c r="BV18" s="48" t="str">
        <f t="shared" si="1"/>
        <v/>
      </c>
      <c r="BW18" s="48" t="str">
        <f t="shared" si="1"/>
        <v/>
      </c>
      <c r="BX18" s="48" t="str">
        <f t="shared" si="2"/>
        <v/>
      </c>
      <c r="BY18" s="48" t="str">
        <f t="shared" si="2"/>
        <v/>
      </c>
      <c r="BZ18" s="48">
        <f t="shared" si="2"/>
        <v>1.8559523809523806</v>
      </c>
      <c r="CA18" s="48" t="str">
        <f t="shared" si="2"/>
        <v/>
      </c>
      <c r="CB18" s="48" t="str">
        <f t="shared" si="2"/>
        <v/>
      </c>
      <c r="CC18" s="48" t="str">
        <f t="shared" si="2"/>
        <v/>
      </c>
      <c r="CD18" s="48" t="str">
        <f t="shared" si="2"/>
        <v/>
      </c>
      <c r="CE18" s="48" t="str">
        <f t="shared" si="2"/>
        <v/>
      </c>
      <c r="CF18" s="49" t="str">
        <f t="shared" si="2"/>
        <v/>
      </c>
      <c r="DN18" s="113"/>
      <c r="DO18" s="58"/>
      <c r="DP18" s="58"/>
      <c r="DQ18" s="58"/>
      <c r="DR18" s="58"/>
      <c r="DS18" s="77"/>
      <c r="DT18" s="58"/>
      <c r="DU18" s="58"/>
      <c r="DV18" s="58"/>
      <c r="DW18" s="58"/>
    </row>
    <row r="19" spans="2:127" x14ac:dyDescent="0.25">
      <c r="B19" s="22">
        <v>36557</v>
      </c>
      <c r="C19" s="18">
        <f>VLOOKUP($B19,'Data SPF'!$AJ$9:$AP$215,'Per month SPF'!C$1,FALSE)</f>
        <v>1.8</v>
      </c>
      <c r="D19" s="18">
        <f>VLOOKUP($B19,'Data SPF'!$AJ$9:$AP$215,'Per month SPF'!D$1,FALSE)</f>
        <v>1.7</v>
      </c>
      <c r="E19" s="18">
        <f>VLOOKUP($B19,'Data SPF'!$AJ$9:$AP$215,'Per month SPF'!G$1,FALSE)</f>
        <v>1.8</v>
      </c>
      <c r="F19" s="18" t="str">
        <f>VLOOKUP($B19,'Data SPF'!$AJ$9:$AP$215,'Per month SPF'!F$1,FALSE)</f>
        <v/>
      </c>
      <c r="H19" s="18" t="str">
        <f>VLOOKUP($B19,'Data SPF'!$AJ$9:$AP$215,'Per month SPF'!H$1,FALSE)</f>
        <v/>
      </c>
      <c r="I19" s="27"/>
      <c r="J19" s="5"/>
      <c r="K19" s="5"/>
      <c r="L19" s="125">
        <v>38018</v>
      </c>
      <c r="M19" s="47">
        <f>VLOOKUP($L19,'Data SPF'!$AJ$9:$AP$215,'Per month SPF'!C$1,FALSE)</f>
        <v>1.8</v>
      </c>
      <c r="N19" s="77"/>
      <c r="O19" s="77"/>
      <c r="P19" s="77"/>
      <c r="Q19" s="48">
        <f>VLOOKUP($L19,'Data SPF'!$AJ$9:$AP$215,'Per month SPF'!D$1,FALSE)</f>
        <v>1.7</v>
      </c>
      <c r="R19" s="48">
        <f>VLOOKUP($L19,'Data SPF'!$AJ$9:$AP$215,'Per month SPF'!G$1,FALSE)</f>
        <v>1.9197674418604651</v>
      </c>
      <c r="S19" s="48"/>
      <c r="T19" s="48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126"/>
      <c r="AK19" s="107">
        <v>37438</v>
      </c>
      <c r="AL19" s="47">
        <f>IF(ISNA(INDEX($M$3:$AI$209,MATCH('Per month SPF'!$AK19,$L$3:$L$142,0),MATCH('Per month SPF'!AL$4,$M$2:$AI$2,0))),"",INDEX($M$3:$AI$209,MATCH('Per month SPF'!$AK19,$L$3:$L$142,0),MATCH('Per month SPF'!AL$4,$M$2:$AI$2,0)))</f>
        <v>2.1</v>
      </c>
      <c r="AM19" s="48">
        <f>IF(ISNA(INDEX($M$3:$AI$209,MATCH('Per month SPF'!$AK19,$L$3:$L$142,0),MATCH('Per month SPF'!AM$4,$M$2:$AI$2,0))),"",INDEX($M$3:$AI$209,MATCH('Per month SPF'!$AK19,$L$3:$L$142,0),MATCH('Per month SPF'!AM$4,$M$2:$AI$2,0)))</f>
        <v>0</v>
      </c>
      <c r="AN19" s="48">
        <f>IF(ISNA(INDEX($M$3:$AI$209,MATCH('Per month SPF'!$AK19,$L$3:$L$142,0),MATCH('Per month SPF'!AN$4,$M$2:$AI$2,0))),"",INDEX($M$3:$AI$209,MATCH('Per month SPF'!$AK19,$L$3:$L$142,0),MATCH('Per month SPF'!AN$4,$M$2:$AI$2,0)))</f>
        <v>0</v>
      </c>
      <c r="AO19" s="48">
        <f>IF(ISNA(INDEX($M$3:$AI$209,MATCH('Per month SPF'!$AK19,$L$3:$L$142,0),MATCH('Per month SPF'!AO$4,$M$2:$AI$2,0))),"",INDEX($M$3:$AI$209,MATCH('Per month SPF'!$AK19,$L$3:$L$142,0),MATCH('Per month SPF'!AO$4,$M$2:$AI$2,0)))</f>
        <v>0</v>
      </c>
      <c r="AP19" s="48">
        <f>IF(ISNA(INDEX($M$3:$AI$209,MATCH('Per month SPF'!$AK19,$L$3:$L$142,0),MATCH('Per month SPF'!AP$4,$M$2:$AI$2,0))),"",INDEX($M$3:$AI$209,MATCH('Per month SPF'!$AK19,$L$3:$L$142,0),MATCH('Per month SPF'!AP$4,$M$2:$AI$2,0)))</f>
        <v>1.8</v>
      </c>
      <c r="AQ19" s="48">
        <f>IF(ISNA(INDEX($M$3:$AI$209,MATCH('Per month SPF'!$AK19,$L$3:$L$142,0),MATCH('Per month SPF'!AQ$4,$M$2:$AI$2,0))),"",INDEX($M$3:$AI$209,MATCH('Per month SPF'!$AK19,$L$3:$L$142,0),MATCH('Per month SPF'!AQ$4,$M$2:$AI$2,0)))</f>
        <v>0</v>
      </c>
      <c r="AR19" s="48">
        <f>IF(ISNA(INDEX($M$3:$AI$209,MATCH('Per month SPF'!$AK19,$L$3:$L$142,0),MATCH('Per month SPF'!AR$4,$M$2:$AI$2,0))),"",INDEX($M$3:$AI$209,MATCH('Per month SPF'!$AK19,$L$3:$L$142,0),MATCH('Per month SPF'!AR$4,$M$2:$AI$2,0)))</f>
        <v>0</v>
      </c>
      <c r="AS19" s="48">
        <f>IF(ISNA(INDEX($M$3:$AI$209,MATCH('Per month SPF'!$AK19,$L$3:$L$142,0),MATCH('Per month SPF'!AS$4,$M$2:$AI$2,0))),"",INDEX($M$3:$AI$209,MATCH('Per month SPF'!$AK19,$L$3:$L$142,0),MATCH('Per month SPF'!AS$4,$M$2:$AI$2,0)))</f>
        <v>0</v>
      </c>
      <c r="AT19" s="48">
        <f>IF(ISNA(INDEX($M$3:$AI$209,MATCH('Per month SPF'!$AK19,$L$3:$L$142,0),MATCH('Per month SPF'!AT$4,$M$2:$AI$2,0))),"",INDEX($M$3:$AI$209,MATCH('Per month SPF'!$AK19,$L$3:$L$142,0),MATCH('Per month SPF'!AT$4,$M$2:$AI$2,0)))</f>
        <v>0</v>
      </c>
      <c r="AU19" s="48">
        <f>IF(ISNA(INDEX($M$3:$AI$209,MATCH('Per month SPF'!$AK19,$L$3:$L$142,0),MATCH('Per month SPF'!AU$4,$M$2:$AI$2,0))),"",INDEX($M$3:$AI$209,MATCH('Per month SPF'!$AK19,$L$3:$L$142,0),MATCH('Per month SPF'!AU$4,$M$2:$AI$2,0)))</f>
        <v>0</v>
      </c>
      <c r="AV19" s="48">
        <f>IF(ISNA(INDEX($M$3:$AI$209,MATCH('Per month SPF'!$AK19,$L$3:$L$142,0),MATCH('Per month SPF'!AV$4,$M$2:$AI$2,0))),"",INDEX($M$3:$AI$209,MATCH('Per month SPF'!$AK19,$L$3:$L$142,0),MATCH('Per month SPF'!AV$4,$M$2:$AI$2,0)))</f>
        <v>0</v>
      </c>
      <c r="AW19" s="48">
        <f>IF(ISNA(INDEX($M$3:$AI$209,MATCH('Per month SPF'!$AK19,$L$3:$L$142,0),MATCH('Per month SPF'!AW$4,$M$2:$AI$2,0))),"",INDEX($M$3:$AI$209,MATCH('Per month SPF'!$AK19,$L$3:$L$142,0),MATCH('Per month SPF'!AW$4,$M$2:$AI$2,0)))</f>
        <v>0</v>
      </c>
      <c r="AX19" s="48">
        <f>IF(ISNA(INDEX($M$3:$AI$209,MATCH('Per month SPF'!$AK19,$L$3:$L$142,0),MATCH('Per month SPF'!AX$4,$M$2:$AI$2,0))),"",INDEX($M$3:$AI$209,MATCH('Per month SPF'!$AK19,$L$3:$L$142,0),MATCH('Per month SPF'!AX$4,$M$2:$AI$2,0)))</f>
        <v>1.9</v>
      </c>
      <c r="AY19" s="48">
        <f>IF(ISNA(INDEX($M$3:$AI$209,MATCH('Per month SPF'!$AK19,$L$3:$L$142,0),MATCH('Per month SPF'!AY$4,$M$2:$AI$2,0))),"",INDEX($M$3:$AI$209,MATCH('Per month SPF'!$AK19,$L$3:$L$142,0),MATCH('Per month SPF'!AY$4,$M$2:$AI$2,0)))</f>
        <v>0</v>
      </c>
      <c r="AZ19" s="48">
        <f>IF(ISNA(INDEX($M$3:$AI$209,MATCH('Per month SPF'!$AK19,$L$3:$L$142,0),MATCH('Per month SPF'!AZ$4,$M$2:$AI$2,0))),"",INDEX($M$3:$AI$209,MATCH('Per month SPF'!$AK19,$L$3:$L$142,0),MATCH('Per month SPF'!AZ$4,$M$2:$AI$2,0)))</f>
        <v>0</v>
      </c>
      <c r="BA19" s="48">
        <f>IF(ISNA(INDEX($M$3:$AI$209,MATCH('Per month SPF'!$AK19,$L$3:$L$142,0),MATCH('Per month SPF'!BA$4,$M$2:$AI$2,0))),"",INDEX($M$3:$AI$209,MATCH('Per month SPF'!$AK19,$L$3:$L$142,0),MATCH('Per month SPF'!BA$4,$M$2:$AI$2,0)))</f>
        <v>0</v>
      </c>
      <c r="BB19" s="48">
        <f>IF(ISNA(INDEX($M$3:$AI$209,MATCH('Per month SPF'!$AK19,$L$3:$L$142,0),MATCH('Per month SPF'!BB$4,$M$2:$AI$2,0))),"",INDEX($M$3:$AI$209,MATCH('Per month SPF'!$AK19,$L$3:$L$142,0),MATCH('Per month SPF'!BB$4,$M$2:$AI$2,0)))</f>
        <v>0</v>
      </c>
      <c r="BC19" s="48">
        <f>IF(ISNA(INDEX($M$3:$AI$209,MATCH('Per month SPF'!$AK19,$L$3:$L$142,0),MATCH('Per month SPF'!BC$4,$M$2:$AI$2,0))),"",INDEX($M$3:$AI$209,MATCH('Per month SPF'!$AK19,$L$3:$L$142,0),MATCH('Per month SPF'!BC$4,$M$2:$AI$2,0)))</f>
        <v>0</v>
      </c>
      <c r="BD19" s="48">
        <f>IF(ISNA(INDEX($M$3:$AI$209,MATCH('Per month SPF'!$AK19,$L$3:$L$142,0),MATCH('Per month SPF'!BD$4,$M$2:$AI$2,0))),"",INDEX($M$3:$AI$209,MATCH('Per month SPF'!$AK19,$L$3:$L$142,0),MATCH('Per month SPF'!BD$4,$M$2:$AI$2,0)))</f>
        <v>0</v>
      </c>
      <c r="BE19" s="48">
        <f>IF(ISNA(INDEX($M$3:$AI$209,MATCH('Per month SPF'!$AK19,$L$3:$L$142,0),MATCH('Per month SPF'!BE$4,$M$2:$AI$2,0))),"",INDEX($M$3:$AI$209,MATCH('Per month SPF'!$AK19,$L$3:$L$142,0),MATCH('Per month SPF'!BE$4,$M$2:$AI$2,0)))</f>
        <v>0</v>
      </c>
      <c r="BF19" s="48">
        <f>IF(ISNA(INDEX($M$3:$AI$209,MATCH('Per month SPF'!$AK19,$L$3:$L$142,0),MATCH('Per month SPF'!BF$4,$M$2:$AI$2,0))),"",INDEX($M$3:$AI$209,MATCH('Per month SPF'!$AK19,$L$3:$L$142,0),MATCH('Per month SPF'!BF$4,$M$2:$AI$2,0)))</f>
        <v>0</v>
      </c>
      <c r="BG19" s="48">
        <f>IF(ISNA(INDEX($M$3:$AI$209,MATCH('Per month SPF'!$AK19,$L$3:$L$142,0),MATCH('Per month SPF'!BG$4,$M$2:$AI$2,0))),"",INDEX($M$3:$AI$209,MATCH('Per month SPF'!$AK19,$L$3:$L$142,0),MATCH('Per month SPF'!BG$4,$M$2:$AI$2,0)))</f>
        <v>0</v>
      </c>
      <c r="BH19" s="49">
        <f>IF(ISNA(INDEX($M$3:$AI$209,MATCH('Per month SPF'!$AK19,$L$3:$L$142,0),MATCH('Per month SPF'!BH$4,$M$2:$AI$2,0))),"",INDEX($M$3:$AI$209,MATCH('Per month SPF'!$AK19,$L$3:$L$142,0),MATCH('Per month SPF'!BH$4,$M$2:$AI$2,0)))</f>
        <v>1.8511904761904758</v>
      </c>
      <c r="BJ19" s="47">
        <f t="shared" si="1"/>
        <v>2.1</v>
      </c>
      <c r="BK19" s="48" t="str">
        <f t="shared" si="1"/>
        <v/>
      </c>
      <c r="BL19" s="48" t="str">
        <f t="shared" si="1"/>
        <v/>
      </c>
      <c r="BM19" s="48" t="str">
        <f t="shared" si="1"/>
        <v/>
      </c>
      <c r="BN19" s="48">
        <f t="shared" si="1"/>
        <v>1.8</v>
      </c>
      <c r="BO19" s="48" t="str">
        <f t="shared" si="1"/>
        <v/>
      </c>
      <c r="BP19" s="48" t="str">
        <f t="shared" si="1"/>
        <v/>
      </c>
      <c r="BQ19" s="48" t="str">
        <f t="shared" si="1"/>
        <v/>
      </c>
      <c r="BR19" s="48" t="str">
        <f t="shared" si="1"/>
        <v/>
      </c>
      <c r="BS19" s="48" t="str">
        <f t="shared" si="1"/>
        <v/>
      </c>
      <c r="BT19" s="48" t="str">
        <f t="shared" si="1"/>
        <v/>
      </c>
      <c r="BU19" s="48" t="str">
        <f t="shared" si="1"/>
        <v/>
      </c>
      <c r="BV19" s="48">
        <f t="shared" si="1"/>
        <v>1.9</v>
      </c>
      <c r="BW19" s="48" t="str">
        <f t="shared" si="1"/>
        <v/>
      </c>
      <c r="BX19" s="48" t="str">
        <f t="shared" si="2"/>
        <v/>
      </c>
      <c r="BY19" s="48" t="str">
        <f t="shared" si="2"/>
        <v/>
      </c>
      <c r="BZ19" s="48" t="str">
        <f t="shared" si="2"/>
        <v/>
      </c>
      <c r="CA19" s="48" t="str">
        <f t="shared" si="2"/>
        <v/>
      </c>
      <c r="CB19" s="48" t="str">
        <f t="shared" si="2"/>
        <v/>
      </c>
      <c r="CC19" s="48" t="str">
        <f t="shared" si="2"/>
        <v/>
      </c>
      <c r="CD19" s="48" t="str">
        <f t="shared" si="2"/>
        <v/>
      </c>
      <c r="CE19" s="48" t="str">
        <f t="shared" si="2"/>
        <v/>
      </c>
      <c r="CF19" s="49">
        <f t="shared" si="2"/>
        <v>1.8511904761904758</v>
      </c>
      <c r="DN19" s="113"/>
      <c r="DO19" s="58"/>
      <c r="DP19" s="58"/>
      <c r="DQ19" s="58"/>
      <c r="DR19" s="58"/>
      <c r="DS19" s="77"/>
      <c r="DT19" s="58"/>
      <c r="DU19" s="58"/>
      <c r="DV19" s="58"/>
      <c r="DW19" s="58"/>
    </row>
    <row r="20" spans="2:127" x14ac:dyDescent="0.25">
      <c r="B20" s="22">
        <v>36923</v>
      </c>
      <c r="C20" s="18">
        <f>VLOOKUP($B20,'Data SPF'!$AJ$9:$AP$215,'Per month SPF'!C$1,FALSE)</f>
        <v>2</v>
      </c>
      <c r="D20" s="18">
        <f>VLOOKUP($B20,'Data SPF'!$AJ$9:$AP$215,'Per month SPF'!D$1,FALSE)</f>
        <v>1.7</v>
      </c>
      <c r="E20" s="18">
        <f>VLOOKUP($B20,'Data SPF'!$AJ$9:$AP$215,'Per month SPF'!G$1,FALSE)</f>
        <v>1.8055319148936164</v>
      </c>
      <c r="F20" s="18" t="str">
        <f>VLOOKUP($B20,'Data SPF'!$AJ$9:$AP$215,'Per month SPF'!F$1,FALSE)</f>
        <v/>
      </c>
      <c r="H20" s="18" t="str">
        <f>VLOOKUP($B20,'Data SPF'!$AJ$9:$AP$215,'Per month SPF'!H$1,FALSE)</f>
        <v/>
      </c>
      <c r="I20" s="27"/>
      <c r="J20" s="5"/>
      <c r="K20" s="5"/>
      <c r="L20" s="125">
        <v>37347</v>
      </c>
      <c r="M20" s="47">
        <f>VLOOKUP($L20,'Data SPF'!$AJ$9:$AP$215,'Per month SPF'!C$1, FALSE)</f>
        <v>2.1</v>
      </c>
      <c r="N20" s="77"/>
      <c r="O20" s="77"/>
      <c r="P20" s="77"/>
      <c r="Q20" s="48"/>
      <c r="R20" s="77"/>
      <c r="S20" s="48">
        <f>VLOOKUP($L20,'Data SPF'!$AJ$9:$AP$215,'Per month SPF'!D$1, FALSE)</f>
        <v>1.9</v>
      </c>
      <c r="T20" s="48" t="str">
        <f>VLOOKUP($L20,'Data SPF'!$AJ$9:$AP$215,'Per month SPF'!E$1, FALSE)</f>
        <v/>
      </c>
      <c r="U20" s="48">
        <f>VLOOKUP($L20,'Data SPF'!$AJ$9:$AP$215,'Per month SPF'!G$1, FALSE)</f>
        <v>1.8559523809523806</v>
      </c>
      <c r="V20" s="48"/>
      <c r="W20" s="48"/>
      <c r="X20" s="48"/>
      <c r="Y20" s="48"/>
      <c r="Z20" s="48"/>
      <c r="AA20" s="77"/>
      <c r="AB20" s="77"/>
      <c r="AC20" s="77"/>
      <c r="AD20" s="77"/>
      <c r="AE20" s="77"/>
      <c r="AF20" s="77"/>
      <c r="AG20" s="77"/>
      <c r="AH20" s="77"/>
      <c r="AI20" s="126"/>
      <c r="AK20" s="107">
        <v>37530</v>
      </c>
      <c r="AL20" s="47">
        <f>IF(ISNA(INDEX($M$3:$AI$209,MATCH('Per month SPF'!$AK20,$L$3:$L$142,0),MATCH('Per month SPF'!AL$4,$M$2:$AI$2,0))),"",INDEX($M$3:$AI$209,MATCH('Per month SPF'!$AK20,$L$3:$L$142,0),MATCH('Per month SPF'!AL$4,$M$2:$AI$2,0)))</f>
        <v>2.2000000000000002</v>
      </c>
      <c r="AM20" s="48">
        <f>IF(ISNA(INDEX($M$3:$AI$209,MATCH('Per month SPF'!$AK20,$L$3:$L$142,0),MATCH('Per month SPF'!AM$4,$M$2:$AI$2,0))),"",INDEX($M$3:$AI$209,MATCH('Per month SPF'!$AK20,$L$3:$L$142,0),MATCH('Per month SPF'!AM$4,$M$2:$AI$2,0)))</f>
        <v>0</v>
      </c>
      <c r="AN20" s="48">
        <f>IF(ISNA(INDEX($M$3:$AI$209,MATCH('Per month SPF'!$AK20,$L$3:$L$142,0),MATCH('Per month SPF'!AN$4,$M$2:$AI$2,0))),"",INDEX($M$3:$AI$209,MATCH('Per month SPF'!$AK20,$L$3:$L$142,0),MATCH('Per month SPF'!AN$4,$M$2:$AI$2,0)))</f>
        <v>1.8</v>
      </c>
      <c r="AO20" s="48">
        <f>IF(ISNA(INDEX($M$3:$AI$209,MATCH('Per month SPF'!$AK20,$L$3:$L$142,0),MATCH('Per month SPF'!AO$4,$M$2:$AI$2,0))),"",INDEX($M$3:$AI$209,MATCH('Per month SPF'!$AK20,$L$3:$L$142,0),MATCH('Per month SPF'!AO$4,$M$2:$AI$2,0)))</f>
        <v>0</v>
      </c>
      <c r="AP20" s="48">
        <f>IF(ISNA(INDEX($M$3:$AI$209,MATCH('Per month SPF'!$AK20,$L$3:$L$142,0),MATCH('Per month SPF'!AP$4,$M$2:$AI$2,0))),"",INDEX($M$3:$AI$209,MATCH('Per month SPF'!$AK20,$L$3:$L$142,0),MATCH('Per month SPF'!AP$4,$M$2:$AI$2,0)))</f>
        <v>0</v>
      </c>
      <c r="AQ20" s="48">
        <f>IF(ISNA(INDEX($M$3:$AI$209,MATCH('Per month SPF'!$AK20,$L$3:$L$142,0),MATCH('Per month SPF'!AQ$4,$M$2:$AI$2,0))),"",INDEX($M$3:$AI$209,MATCH('Per month SPF'!$AK20,$L$3:$L$142,0),MATCH('Per month SPF'!AQ$4,$M$2:$AI$2,0)))</f>
        <v>0</v>
      </c>
      <c r="AR20" s="48">
        <f>IF(ISNA(INDEX($M$3:$AI$209,MATCH('Per month SPF'!$AK20,$L$3:$L$142,0),MATCH('Per month SPF'!AR$4,$M$2:$AI$2,0))),"",INDEX($M$3:$AI$209,MATCH('Per month SPF'!$AK20,$L$3:$L$142,0),MATCH('Per month SPF'!AR$4,$M$2:$AI$2,0)))</f>
        <v>0</v>
      </c>
      <c r="AS20" s="48">
        <f>IF(ISNA(INDEX($M$3:$AI$209,MATCH('Per month SPF'!$AK20,$L$3:$L$142,0),MATCH('Per month SPF'!AS$4,$M$2:$AI$2,0))),"",INDEX($M$3:$AI$209,MATCH('Per month SPF'!$AK20,$L$3:$L$142,0),MATCH('Per month SPF'!AS$4,$M$2:$AI$2,0)))</f>
        <v>0</v>
      </c>
      <c r="AT20" s="48">
        <f>IF(ISNA(INDEX($M$3:$AI$209,MATCH('Per month SPF'!$AK20,$L$3:$L$142,0),MATCH('Per month SPF'!AT$4,$M$2:$AI$2,0))),"",INDEX($M$3:$AI$209,MATCH('Per month SPF'!$AK20,$L$3:$L$142,0),MATCH('Per month SPF'!AT$4,$M$2:$AI$2,0)))</f>
        <v>0</v>
      </c>
      <c r="AU20" s="48">
        <f>IF(ISNA(INDEX($M$3:$AI$209,MATCH('Per month SPF'!$AK20,$L$3:$L$142,0),MATCH('Per month SPF'!AU$4,$M$2:$AI$2,0))),"",INDEX($M$3:$AI$209,MATCH('Per month SPF'!$AK20,$L$3:$L$142,0),MATCH('Per month SPF'!AU$4,$M$2:$AI$2,0)))</f>
        <v>0</v>
      </c>
      <c r="AV20" s="48">
        <f>IF(ISNA(INDEX($M$3:$AI$209,MATCH('Per month SPF'!$AK20,$L$3:$L$142,0),MATCH('Per month SPF'!AV$4,$M$2:$AI$2,0))),"",INDEX($M$3:$AI$209,MATCH('Per month SPF'!$AK20,$L$3:$L$142,0),MATCH('Per month SPF'!AV$4,$M$2:$AI$2,0)))</f>
        <v>1.9</v>
      </c>
      <c r="AW20" s="48">
        <f>IF(ISNA(INDEX($M$3:$AI$209,MATCH('Per month SPF'!$AK20,$L$3:$L$142,0),MATCH('Per month SPF'!AW$4,$M$2:$AI$2,0))),"",INDEX($M$3:$AI$209,MATCH('Per month SPF'!$AK20,$L$3:$L$142,0),MATCH('Per month SPF'!AW$4,$M$2:$AI$2,0)))</f>
        <v>0</v>
      </c>
      <c r="AX20" s="48">
        <f>IF(ISNA(INDEX($M$3:$AI$209,MATCH('Per month SPF'!$AK20,$L$3:$L$142,0),MATCH('Per month SPF'!AX$4,$M$2:$AI$2,0))),"",INDEX($M$3:$AI$209,MATCH('Per month SPF'!$AK20,$L$3:$L$142,0),MATCH('Per month SPF'!AX$4,$M$2:$AI$2,0)))</f>
        <v>0</v>
      </c>
      <c r="AY20" s="48">
        <f>IF(ISNA(INDEX($M$3:$AI$209,MATCH('Per month SPF'!$AK20,$L$3:$L$142,0),MATCH('Per month SPF'!AY$4,$M$2:$AI$2,0))),"",INDEX($M$3:$AI$209,MATCH('Per month SPF'!$AK20,$L$3:$L$142,0),MATCH('Per month SPF'!AY$4,$M$2:$AI$2,0)))</f>
        <v>0</v>
      </c>
      <c r="AZ20" s="48">
        <f>IF(ISNA(INDEX($M$3:$AI$209,MATCH('Per month SPF'!$AK20,$L$3:$L$142,0),MATCH('Per month SPF'!AZ$4,$M$2:$AI$2,0))),"",INDEX($M$3:$AI$209,MATCH('Per month SPF'!$AK20,$L$3:$L$142,0),MATCH('Per month SPF'!AZ$4,$M$2:$AI$2,0)))</f>
        <v>0</v>
      </c>
      <c r="BA20" s="48">
        <f>IF(ISNA(INDEX($M$3:$AI$209,MATCH('Per month SPF'!$AK20,$L$3:$L$142,0),MATCH('Per month SPF'!BA$4,$M$2:$AI$2,0))),"",INDEX($M$3:$AI$209,MATCH('Per month SPF'!$AK20,$L$3:$L$142,0),MATCH('Per month SPF'!BA$4,$M$2:$AI$2,0)))</f>
        <v>0</v>
      </c>
      <c r="BB20" s="48">
        <f>IF(ISNA(INDEX($M$3:$AI$209,MATCH('Per month SPF'!$AK20,$L$3:$L$142,0),MATCH('Per month SPF'!BB$4,$M$2:$AI$2,0))),"",INDEX($M$3:$AI$209,MATCH('Per month SPF'!$AK20,$L$3:$L$142,0),MATCH('Per month SPF'!BB$4,$M$2:$AI$2,0)))</f>
        <v>0</v>
      </c>
      <c r="BC20" s="48">
        <f>IF(ISNA(INDEX($M$3:$AI$209,MATCH('Per month SPF'!$AK20,$L$3:$L$142,0),MATCH('Per month SPF'!BC$4,$M$2:$AI$2,0))),"",INDEX($M$3:$AI$209,MATCH('Per month SPF'!$AK20,$L$3:$L$142,0),MATCH('Per month SPF'!BC$4,$M$2:$AI$2,0)))</f>
        <v>0</v>
      </c>
      <c r="BD20" s="48">
        <f>IF(ISNA(INDEX($M$3:$AI$209,MATCH('Per month SPF'!$AK20,$L$3:$L$142,0),MATCH('Per month SPF'!BD$4,$M$2:$AI$2,0))),"",INDEX($M$3:$AI$209,MATCH('Per month SPF'!$AK20,$L$3:$L$142,0),MATCH('Per month SPF'!BD$4,$M$2:$AI$2,0)))</f>
        <v>0</v>
      </c>
      <c r="BE20" s="48">
        <f>IF(ISNA(INDEX($M$3:$AI$209,MATCH('Per month SPF'!$AK20,$L$3:$L$142,0),MATCH('Per month SPF'!BE$4,$M$2:$AI$2,0))),"",INDEX($M$3:$AI$209,MATCH('Per month SPF'!$AK20,$L$3:$L$142,0),MATCH('Per month SPF'!BE$4,$M$2:$AI$2,0)))</f>
        <v>0</v>
      </c>
      <c r="BF20" s="48">
        <f>IF(ISNA(INDEX($M$3:$AI$209,MATCH('Per month SPF'!$AK20,$L$3:$L$142,0),MATCH('Per month SPF'!BF$4,$M$2:$AI$2,0))),"",INDEX($M$3:$AI$209,MATCH('Per month SPF'!$AK20,$L$3:$L$142,0),MATCH('Per month SPF'!BF$4,$M$2:$AI$2,0)))</f>
        <v>1.8532608695652171</v>
      </c>
      <c r="BG20" s="48">
        <f>IF(ISNA(INDEX($M$3:$AI$209,MATCH('Per month SPF'!$AK20,$L$3:$L$142,0),MATCH('Per month SPF'!BG$4,$M$2:$AI$2,0))),"",INDEX($M$3:$AI$209,MATCH('Per month SPF'!$AK20,$L$3:$L$142,0),MATCH('Per month SPF'!BG$4,$M$2:$AI$2,0)))</f>
        <v>0</v>
      </c>
      <c r="BH20" s="49">
        <f>IF(ISNA(INDEX($M$3:$AI$209,MATCH('Per month SPF'!$AK20,$L$3:$L$142,0),MATCH('Per month SPF'!BH$4,$M$2:$AI$2,0))),"",INDEX($M$3:$AI$209,MATCH('Per month SPF'!$AK20,$L$3:$L$142,0),MATCH('Per month SPF'!BH$4,$M$2:$AI$2,0)))</f>
        <v>0</v>
      </c>
      <c r="BJ20" s="47">
        <f t="shared" si="1"/>
        <v>2.2000000000000002</v>
      </c>
      <c r="BK20" s="48" t="str">
        <f t="shared" si="1"/>
        <v/>
      </c>
      <c r="BL20" s="48">
        <f t="shared" si="1"/>
        <v>1.8</v>
      </c>
      <c r="BM20" s="48" t="str">
        <f t="shared" si="1"/>
        <v/>
      </c>
      <c r="BN20" s="48" t="str">
        <f t="shared" si="1"/>
        <v/>
      </c>
      <c r="BO20" s="48" t="str">
        <f t="shared" si="1"/>
        <v/>
      </c>
      <c r="BP20" s="48" t="str">
        <f t="shared" si="1"/>
        <v/>
      </c>
      <c r="BQ20" s="48" t="str">
        <f t="shared" si="1"/>
        <v/>
      </c>
      <c r="BR20" s="48" t="str">
        <f t="shared" si="1"/>
        <v/>
      </c>
      <c r="BS20" s="48" t="str">
        <f t="shared" si="1"/>
        <v/>
      </c>
      <c r="BT20" s="48">
        <f t="shared" si="1"/>
        <v>1.9</v>
      </c>
      <c r="BU20" s="48" t="str">
        <f t="shared" si="1"/>
        <v/>
      </c>
      <c r="BV20" s="48" t="str">
        <f t="shared" si="1"/>
        <v/>
      </c>
      <c r="BW20" s="48" t="str">
        <f t="shared" si="1"/>
        <v/>
      </c>
      <c r="BX20" s="48" t="str">
        <f t="shared" si="2"/>
        <v/>
      </c>
      <c r="BY20" s="48" t="str">
        <f t="shared" si="2"/>
        <v/>
      </c>
      <c r="BZ20" s="48" t="str">
        <f t="shared" si="2"/>
        <v/>
      </c>
      <c r="CA20" s="48" t="str">
        <f t="shared" si="2"/>
        <v/>
      </c>
      <c r="CB20" s="48" t="str">
        <f t="shared" si="2"/>
        <v/>
      </c>
      <c r="CC20" s="48" t="str">
        <f t="shared" si="2"/>
        <v/>
      </c>
      <c r="CD20" s="48">
        <f t="shared" si="2"/>
        <v>1.8532608695652171</v>
      </c>
      <c r="CE20" s="48" t="str">
        <f t="shared" si="2"/>
        <v/>
      </c>
      <c r="CF20" s="49" t="str">
        <f t="shared" si="2"/>
        <v/>
      </c>
      <c r="DN20" s="113"/>
      <c r="DO20" s="58"/>
      <c r="DP20" s="58"/>
      <c r="DQ20" s="58"/>
      <c r="DR20" s="58"/>
      <c r="DS20" s="77"/>
      <c r="DT20" s="58"/>
      <c r="DU20" s="58"/>
      <c r="DV20" s="58"/>
      <c r="DW20" s="58"/>
    </row>
    <row r="21" spans="2:127" x14ac:dyDescent="0.25">
      <c r="B21" s="22">
        <v>37288</v>
      </c>
      <c r="C21" s="18">
        <f>VLOOKUP($B21,'Data SPF'!$AJ$9:$AP$215,'Per month SPF'!C$1,FALSE)</f>
        <v>1.7</v>
      </c>
      <c r="D21" s="18">
        <f>VLOOKUP($B21,'Data SPF'!$AJ$9:$AP$215,'Per month SPF'!D$1,FALSE)</f>
        <v>1.8</v>
      </c>
      <c r="E21" s="18">
        <f>VLOOKUP($B21,'Data SPF'!$AJ$9:$AP$215,'Per month SPF'!G$1,FALSE)</f>
        <v>1.8535714285714282</v>
      </c>
      <c r="F21" s="18" t="str">
        <f>VLOOKUP($B21,'Data SPF'!$AJ$9:$AP$215,'Per month SPF'!F$1,FALSE)</f>
        <v/>
      </c>
      <c r="H21" s="18" t="str">
        <f>VLOOKUP($B21,'Data SPF'!$AJ$9:$AP$215,'Per month SPF'!H$1,FALSE)</f>
        <v/>
      </c>
      <c r="I21" s="27"/>
      <c r="J21" s="5"/>
      <c r="K21" s="5"/>
      <c r="L21" s="125">
        <v>37712</v>
      </c>
      <c r="M21" s="47">
        <f>VLOOKUP($L21,'Data SPF'!$AJ$9:$AP$215,'Per month SPF'!C$1, FALSE)</f>
        <v>2</v>
      </c>
      <c r="N21" s="77"/>
      <c r="O21" s="77"/>
      <c r="P21" s="77"/>
      <c r="Q21" s="48"/>
      <c r="R21" s="77"/>
      <c r="S21" s="48">
        <f>VLOOKUP($L21,'Data SPF'!$AJ$9:$AP$215,'Per month SPF'!D$1, FALSE)</f>
        <v>1.7</v>
      </c>
      <c r="T21" s="48" t="str">
        <f>VLOOKUP($L21,'Data SPF'!$AJ$9:$AP$215,'Per month SPF'!E$1, FALSE)</f>
        <v/>
      </c>
      <c r="U21" s="48">
        <f>VLOOKUP($L21,'Data SPF'!$AJ$9:$AP$215,'Per month SPF'!G$1, FALSE)</f>
        <v>1.8824999999999998</v>
      </c>
      <c r="V21" s="48"/>
      <c r="W21" s="48"/>
      <c r="X21" s="48"/>
      <c r="Y21" s="48"/>
      <c r="Z21" s="48"/>
      <c r="AA21" s="77"/>
      <c r="AB21" s="77"/>
      <c r="AC21" s="77"/>
      <c r="AD21" s="77"/>
      <c r="AE21" s="77"/>
      <c r="AF21" s="77"/>
      <c r="AG21" s="77"/>
      <c r="AH21" s="77"/>
      <c r="AI21" s="126"/>
      <c r="AK21" s="107">
        <v>37653</v>
      </c>
      <c r="AL21" s="47">
        <f>IF(ISNA(INDEX($M$3:$AI$209,MATCH('Per month SPF'!$AK21,$L$3:$L$142,0),MATCH('Per month SPF'!AL$4,$M$2:$AI$2,0))),"",INDEX($M$3:$AI$209,MATCH('Per month SPF'!$AK21,$L$3:$L$142,0),MATCH('Per month SPF'!AL$4,$M$2:$AI$2,0)))</f>
        <v>1.8</v>
      </c>
      <c r="AM21" s="48">
        <f>IF(ISNA(INDEX($M$3:$AI$209,MATCH('Per month SPF'!$AK21,$L$3:$L$142,0),MATCH('Per month SPF'!AM$4,$M$2:$AI$2,0))),"",INDEX($M$3:$AI$209,MATCH('Per month SPF'!$AK21,$L$3:$L$142,0),MATCH('Per month SPF'!AM$4,$M$2:$AI$2,0)))</f>
        <v>0</v>
      </c>
      <c r="AN21" s="48">
        <f>IF(ISNA(INDEX($M$3:$AI$209,MATCH('Per month SPF'!$AK21,$L$3:$L$142,0),MATCH('Per month SPF'!AN$4,$M$2:$AI$2,0))),"",INDEX($M$3:$AI$209,MATCH('Per month SPF'!$AK21,$L$3:$L$142,0),MATCH('Per month SPF'!AN$4,$M$2:$AI$2,0)))</f>
        <v>0</v>
      </c>
      <c r="AO21" s="48">
        <f>IF(ISNA(INDEX($M$3:$AI$209,MATCH('Per month SPF'!$AK21,$L$3:$L$142,0),MATCH('Per month SPF'!AO$4,$M$2:$AI$2,0))),"",INDEX($M$3:$AI$209,MATCH('Per month SPF'!$AK21,$L$3:$L$142,0),MATCH('Per month SPF'!AO$4,$M$2:$AI$2,0)))</f>
        <v>0</v>
      </c>
      <c r="AP21" s="48">
        <f>IF(ISNA(INDEX($M$3:$AI$209,MATCH('Per month SPF'!$AK21,$L$3:$L$142,0),MATCH('Per month SPF'!AP$4,$M$2:$AI$2,0))),"",INDEX($M$3:$AI$209,MATCH('Per month SPF'!$AK21,$L$3:$L$142,0),MATCH('Per month SPF'!AP$4,$M$2:$AI$2,0)))</f>
        <v>0</v>
      </c>
      <c r="AQ21" s="48">
        <f>IF(ISNA(INDEX($M$3:$AI$209,MATCH('Per month SPF'!$AK21,$L$3:$L$142,0),MATCH('Per month SPF'!AQ$4,$M$2:$AI$2,0))),"",INDEX($M$3:$AI$209,MATCH('Per month SPF'!$AK21,$L$3:$L$142,0),MATCH('Per month SPF'!AQ$4,$M$2:$AI$2,0)))</f>
        <v>0</v>
      </c>
      <c r="AR21" s="48">
        <f>IF(ISNA(INDEX($M$3:$AI$209,MATCH('Per month SPF'!$AK21,$L$3:$L$142,0),MATCH('Per month SPF'!AR$4,$M$2:$AI$2,0))),"",INDEX($M$3:$AI$209,MATCH('Per month SPF'!$AK21,$L$3:$L$142,0),MATCH('Per month SPF'!AR$4,$M$2:$AI$2,0)))</f>
        <v>0</v>
      </c>
      <c r="AS21" s="48">
        <f>IF(ISNA(INDEX($M$3:$AI$209,MATCH('Per month SPF'!$AK21,$L$3:$L$142,0),MATCH('Per month SPF'!AS$4,$M$2:$AI$2,0))),"",INDEX($M$3:$AI$209,MATCH('Per month SPF'!$AK21,$L$3:$L$142,0),MATCH('Per month SPF'!AS$4,$M$2:$AI$2,0)))</f>
        <v>1.8</v>
      </c>
      <c r="AT21" s="48">
        <f>IF(ISNA(INDEX($M$3:$AI$209,MATCH('Per month SPF'!$AK21,$L$3:$L$142,0),MATCH('Per month SPF'!AT$4,$M$2:$AI$2,0))),"",INDEX($M$3:$AI$209,MATCH('Per month SPF'!$AK21,$L$3:$L$142,0),MATCH('Per month SPF'!AT$4,$M$2:$AI$2,0)))</f>
        <v>0</v>
      </c>
      <c r="AU21" s="48">
        <f>IF(ISNA(INDEX($M$3:$AI$209,MATCH('Per month SPF'!$AK21,$L$3:$L$142,0),MATCH('Per month SPF'!AU$4,$M$2:$AI$2,0))),"",INDEX($M$3:$AI$209,MATCH('Per month SPF'!$AK21,$L$3:$L$142,0),MATCH('Per month SPF'!AU$4,$M$2:$AI$2,0)))</f>
        <v>0</v>
      </c>
      <c r="AV21" s="48">
        <f>IF(ISNA(INDEX($M$3:$AI$209,MATCH('Per month SPF'!$AK21,$L$3:$L$142,0),MATCH('Per month SPF'!AV$4,$M$2:$AI$2,0))),"",INDEX($M$3:$AI$209,MATCH('Per month SPF'!$AK21,$L$3:$L$142,0),MATCH('Per month SPF'!AV$4,$M$2:$AI$2,0)))</f>
        <v>0</v>
      </c>
      <c r="AW21" s="48">
        <f>IF(ISNA(INDEX($M$3:$AI$209,MATCH('Per month SPF'!$AK21,$L$3:$L$142,0),MATCH('Per month SPF'!AW$4,$M$2:$AI$2,0))),"",INDEX($M$3:$AI$209,MATCH('Per month SPF'!$AK21,$L$3:$L$142,0),MATCH('Per month SPF'!AW$4,$M$2:$AI$2,0)))</f>
        <v>0</v>
      </c>
      <c r="AX21" s="48">
        <f>IF(ISNA(INDEX($M$3:$AI$209,MATCH('Per month SPF'!$AK21,$L$3:$L$142,0),MATCH('Per month SPF'!AX$4,$M$2:$AI$2,0))),"",INDEX($M$3:$AI$209,MATCH('Per month SPF'!$AK21,$L$3:$L$142,0),MATCH('Per month SPF'!AX$4,$M$2:$AI$2,0)))</f>
        <v>0</v>
      </c>
      <c r="AY21" s="48">
        <f>IF(ISNA(INDEX($M$3:$AI$209,MATCH('Per month SPF'!$AK21,$L$3:$L$142,0),MATCH('Per month SPF'!AY$4,$M$2:$AI$2,0))),"",INDEX($M$3:$AI$209,MATCH('Per month SPF'!$AK21,$L$3:$L$142,0),MATCH('Per month SPF'!AY$4,$M$2:$AI$2,0)))</f>
        <v>0</v>
      </c>
      <c r="AZ21" s="48">
        <f>IF(ISNA(INDEX($M$3:$AI$209,MATCH('Per month SPF'!$AK21,$L$3:$L$142,0),MATCH('Per month SPF'!AZ$4,$M$2:$AI$2,0))),"",INDEX($M$3:$AI$209,MATCH('Per month SPF'!$AK21,$L$3:$L$142,0),MATCH('Per month SPF'!AZ$4,$M$2:$AI$2,0)))</f>
        <v>0</v>
      </c>
      <c r="BA21" s="48">
        <f>IF(ISNA(INDEX($M$3:$AI$209,MATCH('Per month SPF'!$AK21,$L$3:$L$142,0),MATCH('Per month SPF'!BA$4,$M$2:$AI$2,0))),"",INDEX($M$3:$AI$209,MATCH('Per month SPF'!$AK21,$L$3:$L$142,0),MATCH('Per month SPF'!BA$4,$M$2:$AI$2,0)))</f>
        <v>0</v>
      </c>
      <c r="BB21" s="48">
        <f>IF(ISNA(INDEX($M$3:$AI$209,MATCH('Per month SPF'!$AK21,$L$3:$L$142,0),MATCH('Per month SPF'!BB$4,$M$2:$AI$2,0))),"",INDEX($M$3:$AI$209,MATCH('Per month SPF'!$AK21,$L$3:$L$142,0),MATCH('Per month SPF'!BB$4,$M$2:$AI$2,0)))</f>
        <v>0</v>
      </c>
      <c r="BC21" s="48">
        <f>IF(ISNA(INDEX($M$3:$AI$209,MATCH('Per month SPF'!$AK21,$L$3:$L$142,0),MATCH('Per month SPF'!BC$4,$M$2:$AI$2,0))),"",INDEX($M$3:$AI$209,MATCH('Per month SPF'!$AK21,$L$3:$L$142,0),MATCH('Per month SPF'!BC$4,$M$2:$AI$2,0)))</f>
        <v>1.8999999999999995</v>
      </c>
      <c r="BD21" s="48">
        <f>IF(ISNA(INDEX($M$3:$AI$209,MATCH('Per month SPF'!$AK21,$L$3:$L$142,0),MATCH('Per month SPF'!BD$4,$M$2:$AI$2,0))),"",INDEX($M$3:$AI$209,MATCH('Per month SPF'!$AK21,$L$3:$L$142,0),MATCH('Per month SPF'!BD$4,$M$2:$AI$2,0)))</f>
        <v>0</v>
      </c>
      <c r="BE21" s="48">
        <f>IF(ISNA(INDEX($M$3:$AI$209,MATCH('Per month SPF'!$AK21,$L$3:$L$142,0),MATCH('Per month SPF'!BE$4,$M$2:$AI$2,0))),"",INDEX($M$3:$AI$209,MATCH('Per month SPF'!$AK21,$L$3:$L$142,0),MATCH('Per month SPF'!BE$4,$M$2:$AI$2,0)))</f>
        <v>0</v>
      </c>
      <c r="BF21" s="48">
        <f>IF(ISNA(INDEX($M$3:$AI$209,MATCH('Per month SPF'!$AK21,$L$3:$L$142,0),MATCH('Per month SPF'!BF$4,$M$2:$AI$2,0))),"",INDEX($M$3:$AI$209,MATCH('Per month SPF'!$AK21,$L$3:$L$142,0),MATCH('Per month SPF'!BF$4,$M$2:$AI$2,0)))</f>
        <v>0</v>
      </c>
      <c r="BG21" s="48">
        <f>IF(ISNA(INDEX($M$3:$AI$209,MATCH('Per month SPF'!$AK21,$L$3:$L$142,0),MATCH('Per month SPF'!BG$4,$M$2:$AI$2,0))),"",INDEX($M$3:$AI$209,MATCH('Per month SPF'!$AK21,$L$3:$L$142,0),MATCH('Per month SPF'!BG$4,$M$2:$AI$2,0)))</f>
        <v>0</v>
      </c>
      <c r="BH21" s="49">
        <f>IF(ISNA(INDEX($M$3:$AI$209,MATCH('Per month SPF'!$AK21,$L$3:$L$142,0),MATCH('Per month SPF'!BH$4,$M$2:$AI$2,0))),"",INDEX($M$3:$AI$209,MATCH('Per month SPF'!$AK21,$L$3:$L$142,0),MATCH('Per month SPF'!BH$4,$M$2:$AI$2,0)))</f>
        <v>0</v>
      </c>
      <c r="BJ21" s="47">
        <f t="shared" si="1"/>
        <v>1.8</v>
      </c>
      <c r="BK21" s="48" t="str">
        <f t="shared" si="1"/>
        <v/>
      </c>
      <c r="BL21" s="48" t="str">
        <f t="shared" si="1"/>
        <v/>
      </c>
      <c r="BM21" s="48" t="str">
        <f t="shared" si="1"/>
        <v/>
      </c>
      <c r="BN21" s="48" t="str">
        <f t="shared" si="1"/>
        <v/>
      </c>
      <c r="BO21" s="48" t="str">
        <f t="shared" si="1"/>
        <v/>
      </c>
      <c r="BP21" s="48" t="str">
        <f t="shared" si="1"/>
        <v/>
      </c>
      <c r="BQ21" s="48">
        <f t="shared" si="1"/>
        <v>1.8</v>
      </c>
      <c r="BR21" s="48" t="str">
        <f t="shared" si="1"/>
        <v/>
      </c>
      <c r="BS21" s="48" t="str">
        <f t="shared" si="1"/>
        <v/>
      </c>
      <c r="BT21" s="48" t="str">
        <f t="shared" si="1"/>
        <v/>
      </c>
      <c r="BU21" s="48" t="str">
        <f t="shared" si="1"/>
        <v/>
      </c>
      <c r="BV21" s="48" t="str">
        <f t="shared" si="1"/>
        <v/>
      </c>
      <c r="BW21" s="48" t="str">
        <f t="shared" si="1"/>
        <v/>
      </c>
      <c r="BX21" s="48" t="str">
        <f t="shared" si="2"/>
        <v/>
      </c>
      <c r="BY21" s="48" t="str">
        <f t="shared" si="2"/>
        <v/>
      </c>
      <c r="BZ21" s="48" t="str">
        <f t="shared" si="2"/>
        <v/>
      </c>
      <c r="CA21" s="48">
        <f t="shared" si="2"/>
        <v>1.8999999999999995</v>
      </c>
      <c r="CB21" s="48" t="str">
        <f t="shared" si="2"/>
        <v/>
      </c>
      <c r="CC21" s="48" t="str">
        <f t="shared" si="2"/>
        <v/>
      </c>
      <c r="CD21" s="48" t="str">
        <f t="shared" si="2"/>
        <v/>
      </c>
      <c r="CE21" s="48" t="str">
        <f t="shared" si="2"/>
        <v/>
      </c>
      <c r="CF21" s="49" t="str">
        <f t="shared" si="2"/>
        <v/>
      </c>
      <c r="DN21" s="113"/>
      <c r="DO21" s="58"/>
      <c r="DP21" s="58"/>
      <c r="DQ21" s="58"/>
      <c r="DR21" s="58"/>
      <c r="DS21" s="77"/>
      <c r="DT21" s="58"/>
      <c r="DU21" s="58"/>
      <c r="DV21" s="58"/>
      <c r="DW21" s="58"/>
    </row>
    <row r="22" spans="2:127" x14ac:dyDescent="0.25">
      <c r="B22" s="22">
        <v>37653</v>
      </c>
      <c r="C22" s="18">
        <f>VLOOKUP($B22,'Data SPF'!$AJ$9:$AP$215,'Per month SPF'!C$1,FALSE)</f>
        <v>1.8</v>
      </c>
      <c r="D22" s="18">
        <f>VLOOKUP($B22,'Data SPF'!$AJ$9:$AP$215,'Per month SPF'!D$1,FALSE)</f>
        <v>1.8</v>
      </c>
      <c r="E22" s="18">
        <f>VLOOKUP($B22,'Data SPF'!$AJ$9:$AP$215,'Per month SPF'!G$1,FALSE)</f>
        <v>1.8999999999999995</v>
      </c>
      <c r="F22" s="18" t="str">
        <f>VLOOKUP($B22,'Data SPF'!$AJ$9:$AP$215,'Per month SPF'!F$1,FALSE)</f>
        <v/>
      </c>
      <c r="H22" s="18" t="str">
        <f>VLOOKUP($B22,'Data SPF'!$AJ$9:$AP$215,'Per month SPF'!H$1,FALSE)</f>
        <v/>
      </c>
      <c r="I22" s="5"/>
      <c r="J22" s="5"/>
      <c r="K22" s="5"/>
      <c r="L22" s="125">
        <v>38443</v>
      </c>
      <c r="M22" s="47">
        <f>VLOOKUP($L22,'Data SPF'!$AJ$9:$AP$215,'Per month SPF'!C$1, FALSE)</f>
        <v>1.9</v>
      </c>
      <c r="N22" s="77"/>
      <c r="O22" s="77"/>
      <c r="P22" s="77"/>
      <c r="Q22" s="48"/>
      <c r="R22" s="77"/>
      <c r="S22" s="48">
        <f>VLOOKUP($L22,'Data SPF'!$AJ$9:$AP$215,'Per month SPF'!D$1, FALSE)</f>
        <v>1.8</v>
      </c>
      <c r="T22" s="48" t="str">
        <f>VLOOKUP($L22,'Data SPF'!$AJ$9:$AP$215,'Per month SPF'!E$1, FALSE)</f>
        <v/>
      </c>
      <c r="U22" s="48">
        <f>VLOOKUP($L22,'Data SPF'!$AJ$9:$AP$215,'Per month SPF'!G$1, FALSE)</f>
        <v>1.8868717391304337</v>
      </c>
      <c r="V22" s="48"/>
      <c r="W22" s="48"/>
      <c r="X22" s="48"/>
      <c r="Y22" s="48"/>
      <c r="Z22" s="48"/>
      <c r="AA22" s="77"/>
      <c r="AB22" s="77"/>
      <c r="AC22" s="77"/>
      <c r="AD22" s="77"/>
      <c r="AE22" s="77"/>
      <c r="AF22" s="77"/>
      <c r="AG22" s="77"/>
      <c r="AH22" s="77"/>
      <c r="AI22" s="126"/>
      <c r="AK22" s="107">
        <v>37712</v>
      </c>
      <c r="AL22" s="47">
        <f>IF(ISNA(INDEX($M$3:$AI$209,MATCH('Per month SPF'!$AK22,$L$3:$L$142,0),MATCH('Per month SPF'!AL$4,$M$2:$AI$2,0))),"",INDEX($M$3:$AI$209,MATCH('Per month SPF'!$AK22,$L$3:$L$142,0),MATCH('Per month SPF'!AL$4,$M$2:$AI$2,0)))</f>
        <v>2</v>
      </c>
      <c r="AM22" s="48">
        <f>IF(ISNA(INDEX($M$3:$AI$209,MATCH('Per month SPF'!$AK22,$L$3:$L$142,0),MATCH('Per month SPF'!AM$4,$M$2:$AI$2,0))),"",INDEX($M$3:$AI$209,MATCH('Per month SPF'!$AK22,$L$3:$L$142,0),MATCH('Per month SPF'!AM$4,$M$2:$AI$2,0)))</f>
        <v>0</v>
      </c>
      <c r="AN22" s="48">
        <f>IF(ISNA(INDEX($M$3:$AI$209,MATCH('Per month SPF'!$AK22,$L$3:$L$142,0),MATCH('Per month SPF'!AN$4,$M$2:$AI$2,0))),"",INDEX($M$3:$AI$209,MATCH('Per month SPF'!$AK22,$L$3:$L$142,0),MATCH('Per month SPF'!AN$4,$M$2:$AI$2,0)))</f>
        <v>0</v>
      </c>
      <c r="AO22" s="48">
        <f>IF(ISNA(INDEX($M$3:$AI$209,MATCH('Per month SPF'!$AK22,$L$3:$L$142,0),MATCH('Per month SPF'!AO$4,$M$2:$AI$2,0))),"",INDEX($M$3:$AI$209,MATCH('Per month SPF'!$AK22,$L$3:$L$142,0),MATCH('Per month SPF'!AO$4,$M$2:$AI$2,0)))</f>
        <v>0</v>
      </c>
      <c r="AP22" s="48">
        <f>IF(ISNA(INDEX($M$3:$AI$209,MATCH('Per month SPF'!$AK22,$L$3:$L$142,0),MATCH('Per month SPF'!AP$4,$M$2:$AI$2,0))),"",INDEX($M$3:$AI$209,MATCH('Per month SPF'!$AK22,$L$3:$L$142,0),MATCH('Per month SPF'!AP$4,$M$2:$AI$2,0)))</f>
        <v>0</v>
      </c>
      <c r="AQ22" s="48">
        <f>IF(ISNA(INDEX($M$3:$AI$209,MATCH('Per month SPF'!$AK22,$L$3:$L$142,0),MATCH('Per month SPF'!AQ$4,$M$2:$AI$2,0))),"",INDEX($M$3:$AI$209,MATCH('Per month SPF'!$AK22,$L$3:$L$142,0),MATCH('Per month SPF'!AQ$4,$M$2:$AI$2,0)))</f>
        <v>0</v>
      </c>
      <c r="AR22" s="48">
        <f>IF(ISNA(INDEX($M$3:$AI$209,MATCH('Per month SPF'!$AK22,$L$3:$L$142,0),MATCH('Per month SPF'!AR$4,$M$2:$AI$2,0))),"",INDEX($M$3:$AI$209,MATCH('Per month SPF'!$AK22,$L$3:$L$142,0),MATCH('Per month SPF'!AR$4,$M$2:$AI$2,0)))</f>
        <v>1.7</v>
      </c>
      <c r="AS22" s="48">
        <f>IF(ISNA(INDEX($M$3:$AI$209,MATCH('Per month SPF'!$AK22,$L$3:$L$142,0),MATCH('Per month SPF'!AS$4,$M$2:$AI$2,0))),"",INDEX($M$3:$AI$209,MATCH('Per month SPF'!$AK22,$L$3:$L$142,0),MATCH('Per month SPF'!AS$4,$M$2:$AI$2,0)))</f>
        <v>0</v>
      </c>
      <c r="AT22" s="48">
        <f>IF(ISNA(INDEX($M$3:$AI$209,MATCH('Per month SPF'!$AK22,$L$3:$L$142,0),MATCH('Per month SPF'!AT$4,$M$2:$AI$2,0))),"",INDEX($M$3:$AI$209,MATCH('Per month SPF'!$AK22,$L$3:$L$142,0),MATCH('Per month SPF'!AT$4,$M$2:$AI$2,0)))</f>
        <v>0</v>
      </c>
      <c r="AU22" s="48">
        <f>IF(ISNA(INDEX($M$3:$AI$209,MATCH('Per month SPF'!$AK22,$L$3:$L$142,0),MATCH('Per month SPF'!AU$4,$M$2:$AI$2,0))),"",INDEX($M$3:$AI$209,MATCH('Per month SPF'!$AK22,$L$3:$L$142,0),MATCH('Per month SPF'!AU$4,$M$2:$AI$2,0)))</f>
        <v>0</v>
      </c>
      <c r="AV22" s="48">
        <f>IF(ISNA(INDEX($M$3:$AI$209,MATCH('Per month SPF'!$AK22,$L$3:$L$142,0),MATCH('Per month SPF'!AV$4,$M$2:$AI$2,0))),"",INDEX($M$3:$AI$209,MATCH('Per month SPF'!$AK22,$L$3:$L$142,0),MATCH('Per month SPF'!AV$4,$M$2:$AI$2,0)))</f>
        <v>0</v>
      </c>
      <c r="AW22" s="48">
        <f>IF(ISNA(INDEX($M$3:$AI$209,MATCH('Per month SPF'!$AK22,$L$3:$L$142,0),MATCH('Per month SPF'!AW$4,$M$2:$AI$2,0))),"",INDEX($M$3:$AI$209,MATCH('Per month SPF'!$AK22,$L$3:$L$142,0),MATCH('Per month SPF'!AW$4,$M$2:$AI$2,0)))</f>
        <v>0</v>
      </c>
      <c r="AX22" s="48">
        <f>IF(ISNA(INDEX($M$3:$AI$209,MATCH('Per month SPF'!$AK22,$L$3:$L$142,0),MATCH('Per month SPF'!AX$4,$M$2:$AI$2,0))),"",INDEX($M$3:$AI$209,MATCH('Per month SPF'!$AK22,$L$3:$L$142,0),MATCH('Per month SPF'!AX$4,$M$2:$AI$2,0)))</f>
        <v>0</v>
      </c>
      <c r="AY22" s="48" t="str">
        <f>IF(ISNA(INDEX($M$3:$AI$209,MATCH('Per month SPF'!$AK22,$L$3:$L$142,0),MATCH('Per month SPF'!AY$4,$M$2:$AI$2,0))),"",INDEX($M$3:$AI$209,MATCH('Per month SPF'!$AK22,$L$3:$L$142,0),MATCH('Per month SPF'!AY$4,$M$2:$AI$2,0)))</f>
        <v/>
      </c>
      <c r="AZ22" s="48">
        <f>IF(ISNA(INDEX($M$3:$AI$209,MATCH('Per month SPF'!$AK22,$L$3:$L$142,0),MATCH('Per month SPF'!AZ$4,$M$2:$AI$2,0))),"",INDEX($M$3:$AI$209,MATCH('Per month SPF'!$AK22,$L$3:$L$142,0),MATCH('Per month SPF'!AZ$4,$M$2:$AI$2,0)))</f>
        <v>0</v>
      </c>
      <c r="BA22" s="48">
        <f>IF(ISNA(INDEX($M$3:$AI$209,MATCH('Per month SPF'!$AK22,$L$3:$L$142,0),MATCH('Per month SPF'!BA$4,$M$2:$AI$2,0))),"",INDEX($M$3:$AI$209,MATCH('Per month SPF'!$AK22,$L$3:$L$142,0),MATCH('Per month SPF'!BA$4,$M$2:$AI$2,0)))</f>
        <v>0</v>
      </c>
      <c r="BB22" s="48">
        <f>IF(ISNA(INDEX($M$3:$AI$209,MATCH('Per month SPF'!$AK22,$L$3:$L$142,0),MATCH('Per month SPF'!BB$4,$M$2:$AI$2,0))),"",INDEX($M$3:$AI$209,MATCH('Per month SPF'!$AK22,$L$3:$L$142,0),MATCH('Per month SPF'!BB$4,$M$2:$AI$2,0)))</f>
        <v>1.8824999999999998</v>
      </c>
      <c r="BC22" s="48">
        <f>IF(ISNA(INDEX($M$3:$AI$209,MATCH('Per month SPF'!$AK22,$L$3:$L$142,0),MATCH('Per month SPF'!BC$4,$M$2:$AI$2,0))),"",INDEX($M$3:$AI$209,MATCH('Per month SPF'!$AK22,$L$3:$L$142,0),MATCH('Per month SPF'!BC$4,$M$2:$AI$2,0)))</f>
        <v>0</v>
      </c>
      <c r="BD22" s="48">
        <f>IF(ISNA(INDEX($M$3:$AI$209,MATCH('Per month SPF'!$AK22,$L$3:$L$142,0),MATCH('Per month SPF'!BD$4,$M$2:$AI$2,0))),"",INDEX($M$3:$AI$209,MATCH('Per month SPF'!$AK22,$L$3:$L$142,0),MATCH('Per month SPF'!BD$4,$M$2:$AI$2,0)))</f>
        <v>0</v>
      </c>
      <c r="BE22" s="48">
        <f>IF(ISNA(INDEX($M$3:$AI$209,MATCH('Per month SPF'!$AK22,$L$3:$L$142,0),MATCH('Per month SPF'!BE$4,$M$2:$AI$2,0))),"",INDEX($M$3:$AI$209,MATCH('Per month SPF'!$AK22,$L$3:$L$142,0),MATCH('Per month SPF'!BE$4,$M$2:$AI$2,0)))</f>
        <v>0</v>
      </c>
      <c r="BF22" s="48">
        <f>IF(ISNA(INDEX($M$3:$AI$209,MATCH('Per month SPF'!$AK22,$L$3:$L$142,0),MATCH('Per month SPF'!BF$4,$M$2:$AI$2,0))),"",INDEX($M$3:$AI$209,MATCH('Per month SPF'!$AK22,$L$3:$L$142,0),MATCH('Per month SPF'!BF$4,$M$2:$AI$2,0)))</f>
        <v>0</v>
      </c>
      <c r="BG22" s="48">
        <f>IF(ISNA(INDEX($M$3:$AI$209,MATCH('Per month SPF'!$AK22,$L$3:$L$142,0),MATCH('Per month SPF'!BG$4,$M$2:$AI$2,0))),"",INDEX($M$3:$AI$209,MATCH('Per month SPF'!$AK22,$L$3:$L$142,0),MATCH('Per month SPF'!BG$4,$M$2:$AI$2,0)))</f>
        <v>0</v>
      </c>
      <c r="BH22" s="49">
        <f>IF(ISNA(INDEX($M$3:$AI$209,MATCH('Per month SPF'!$AK22,$L$3:$L$142,0),MATCH('Per month SPF'!BH$4,$M$2:$AI$2,0))),"",INDEX($M$3:$AI$209,MATCH('Per month SPF'!$AK22,$L$3:$L$142,0),MATCH('Per month SPF'!BH$4,$M$2:$AI$2,0)))</f>
        <v>0</v>
      </c>
      <c r="BJ22" s="47">
        <f t="shared" si="1"/>
        <v>2</v>
      </c>
      <c r="BK22" s="48" t="str">
        <f t="shared" si="1"/>
        <v/>
      </c>
      <c r="BL22" s="48" t="str">
        <f t="shared" si="1"/>
        <v/>
      </c>
      <c r="BM22" s="48" t="str">
        <f t="shared" si="1"/>
        <v/>
      </c>
      <c r="BN22" s="48" t="str">
        <f t="shared" si="1"/>
        <v/>
      </c>
      <c r="BO22" s="48" t="str">
        <f t="shared" si="1"/>
        <v/>
      </c>
      <c r="BP22" s="48">
        <f t="shared" si="1"/>
        <v>1.7</v>
      </c>
      <c r="BQ22" s="48" t="str">
        <f t="shared" si="1"/>
        <v/>
      </c>
      <c r="BR22" s="48" t="str">
        <f t="shared" si="1"/>
        <v/>
      </c>
      <c r="BS22" s="48" t="str">
        <f t="shared" si="1"/>
        <v/>
      </c>
      <c r="BT22" s="48" t="str">
        <f t="shared" si="1"/>
        <v/>
      </c>
      <c r="BU22" s="48" t="str">
        <f t="shared" si="1"/>
        <v/>
      </c>
      <c r="BV22" s="48" t="str">
        <f t="shared" si="1"/>
        <v/>
      </c>
      <c r="BW22" s="48" t="str">
        <f t="shared" si="1"/>
        <v/>
      </c>
      <c r="BX22" s="48" t="str">
        <f t="shared" si="2"/>
        <v/>
      </c>
      <c r="BY22" s="48" t="str">
        <f t="shared" si="2"/>
        <v/>
      </c>
      <c r="BZ22" s="48">
        <f t="shared" si="2"/>
        <v>1.8824999999999998</v>
      </c>
      <c r="CA22" s="48" t="str">
        <f t="shared" si="2"/>
        <v/>
      </c>
      <c r="CB22" s="48" t="str">
        <f t="shared" si="2"/>
        <v/>
      </c>
      <c r="CC22" s="48" t="str">
        <f t="shared" si="2"/>
        <v/>
      </c>
      <c r="CD22" s="48" t="str">
        <f t="shared" si="2"/>
        <v/>
      </c>
      <c r="CE22" s="48" t="str">
        <f t="shared" si="2"/>
        <v/>
      </c>
      <c r="CF22" s="49" t="str">
        <f t="shared" si="2"/>
        <v/>
      </c>
      <c r="DN22" s="113"/>
      <c r="DO22" s="58"/>
      <c r="DP22" s="58"/>
      <c r="DQ22" s="58"/>
      <c r="DR22" s="58"/>
      <c r="DS22" s="77"/>
      <c r="DT22" s="58"/>
      <c r="DU22" s="58"/>
      <c r="DV22" s="58"/>
      <c r="DW22" s="58"/>
    </row>
    <row r="23" spans="2:127" x14ac:dyDescent="0.25">
      <c r="B23" s="22">
        <v>38018</v>
      </c>
      <c r="C23" s="18">
        <f>VLOOKUP($B23,'Data SPF'!$AJ$9:$AP$215,'Per month SPF'!C$1,FALSE)</f>
        <v>1.8</v>
      </c>
      <c r="D23" s="18">
        <f>VLOOKUP($B23,'Data SPF'!$AJ$9:$AP$215,'Per month SPF'!D$1,FALSE)</f>
        <v>1.7</v>
      </c>
      <c r="E23" s="18">
        <f>VLOOKUP($B23,'Data SPF'!$AJ$9:$AP$215,'Per month SPF'!G$1,FALSE)</f>
        <v>1.9197674418604651</v>
      </c>
      <c r="F23" s="18" t="str">
        <f>VLOOKUP($B23,'Data SPF'!$AJ$9:$AP$215,'Per month SPF'!F$1,FALSE)</f>
        <v/>
      </c>
      <c r="H23" s="18" t="str">
        <f>VLOOKUP($B23,'Data SPF'!$AJ$9:$AP$215,'Per month SPF'!H$1,FALSE)</f>
        <v/>
      </c>
      <c r="I23" s="5"/>
      <c r="J23" s="27"/>
      <c r="K23" s="5"/>
      <c r="L23" s="125">
        <v>38808</v>
      </c>
      <c r="M23" s="47">
        <f>VLOOKUP($L23,'Data SPF'!$AJ$9:$AP$215,'Per month SPF'!C$1, FALSE)</f>
        <v>2.1</v>
      </c>
      <c r="N23" s="77"/>
      <c r="O23" s="77"/>
      <c r="P23" s="77"/>
      <c r="Q23" s="48"/>
      <c r="R23" s="77"/>
      <c r="S23" s="48">
        <f>VLOOKUP($L23,'Data SPF'!$AJ$9:$AP$215,'Per month SPF'!D$1, FALSE)</f>
        <v>2.1</v>
      </c>
      <c r="T23" s="48" t="str">
        <f>VLOOKUP($L23,'Data SPF'!$AJ$9:$AP$215,'Per month SPF'!E$1, FALSE)</f>
        <v/>
      </c>
      <c r="U23" s="48">
        <f>VLOOKUP($L23,'Data SPF'!$AJ$9:$AP$215,'Per month SPF'!G$1, FALSE)</f>
        <v>1.9058361702127657</v>
      </c>
      <c r="V23" s="48"/>
      <c r="W23" s="48"/>
      <c r="X23" s="48"/>
      <c r="Y23" s="48"/>
      <c r="Z23" s="48"/>
      <c r="AA23" s="77"/>
      <c r="AB23" s="77"/>
      <c r="AC23" s="77"/>
      <c r="AD23" s="77"/>
      <c r="AE23" s="77"/>
      <c r="AF23" s="77"/>
      <c r="AG23" s="77"/>
      <c r="AH23" s="77"/>
      <c r="AI23" s="126"/>
      <c r="AK23" s="107">
        <v>37803</v>
      </c>
      <c r="AL23" s="47">
        <f>IF(ISNA(INDEX($M$3:$AI$209,MATCH('Per month SPF'!$AK23,$L$3:$L$142,0),MATCH('Per month SPF'!AL$4,$M$2:$AI$2,0))),"",INDEX($M$3:$AI$209,MATCH('Per month SPF'!$AK23,$L$3:$L$142,0),MATCH('Per month SPF'!AL$4,$M$2:$AI$2,0)))</f>
        <v>1.9</v>
      </c>
      <c r="AM23" s="48">
        <f>IF(ISNA(INDEX($M$3:$AI$209,MATCH('Per month SPF'!$AK23,$L$3:$L$142,0),MATCH('Per month SPF'!AM$4,$M$2:$AI$2,0))),"",INDEX($M$3:$AI$209,MATCH('Per month SPF'!$AK23,$L$3:$L$142,0),MATCH('Per month SPF'!AM$4,$M$2:$AI$2,0)))</f>
        <v>0</v>
      </c>
      <c r="AN23" s="48">
        <f>IF(ISNA(INDEX($M$3:$AI$209,MATCH('Per month SPF'!$AK23,$L$3:$L$142,0),MATCH('Per month SPF'!AN$4,$M$2:$AI$2,0))),"",INDEX($M$3:$AI$209,MATCH('Per month SPF'!$AK23,$L$3:$L$142,0),MATCH('Per month SPF'!AN$4,$M$2:$AI$2,0)))</f>
        <v>0</v>
      </c>
      <c r="AO23" s="48">
        <f>IF(ISNA(INDEX($M$3:$AI$209,MATCH('Per month SPF'!$AK23,$L$3:$L$142,0),MATCH('Per month SPF'!AO$4,$M$2:$AI$2,0))),"",INDEX($M$3:$AI$209,MATCH('Per month SPF'!$AK23,$L$3:$L$142,0),MATCH('Per month SPF'!AO$4,$M$2:$AI$2,0)))</f>
        <v>0</v>
      </c>
      <c r="AP23" s="48">
        <f>IF(ISNA(INDEX($M$3:$AI$209,MATCH('Per month SPF'!$AK23,$L$3:$L$142,0),MATCH('Per month SPF'!AP$4,$M$2:$AI$2,0))),"",INDEX($M$3:$AI$209,MATCH('Per month SPF'!$AK23,$L$3:$L$142,0),MATCH('Per month SPF'!AP$4,$M$2:$AI$2,0)))</f>
        <v>1.5</v>
      </c>
      <c r="AQ23" s="48">
        <f>IF(ISNA(INDEX($M$3:$AI$209,MATCH('Per month SPF'!$AK23,$L$3:$L$142,0),MATCH('Per month SPF'!AQ$4,$M$2:$AI$2,0))),"",INDEX($M$3:$AI$209,MATCH('Per month SPF'!$AK23,$L$3:$L$142,0),MATCH('Per month SPF'!AQ$4,$M$2:$AI$2,0)))</f>
        <v>0</v>
      </c>
      <c r="AR23" s="48">
        <f>IF(ISNA(INDEX($M$3:$AI$209,MATCH('Per month SPF'!$AK23,$L$3:$L$142,0),MATCH('Per month SPF'!AR$4,$M$2:$AI$2,0))),"",INDEX($M$3:$AI$209,MATCH('Per month SPF'!$AK23,$L$3:$L$142,0),MATCH('Per month SPF'!AR$4,$M$2:$AI$2,0)))</f>
        <v>0</v>
      </c>
      <c r="AS23" s="48">
        <f>IF(ISNA(INDEX($M$3:$AI$209,MATCH('Per month SPF'!$AK23,$L$3:$L$142,0),MATCH('Per month SPF'!AS$4,$M$2:$AI$2,0))),"",INDEX($M$3:$AI$209,MATCH('Per month SPF'!$AK23,$L$3:$L$142,0),MATCH('Per month SPF'!AS$4,$M$2:$AI$2,0)))</f>
        <v>0</v>
      </c>
      <c r="AT23" s="48">
        <f>IF(ISNA(INDEX($M$3:$AI$209,MATCH('Per month SPF'!$AK23,$L$3:$L$142,0),MATCH('Per month SPF'!AT$4,$M$2:$AI$2,0))),"",INDEX($M$3:$AI$209,MATCH('Per month SPF'!$AK23,$L$3:$L$142,0),MATCH('Per month SPF'!AT$4,$M$2:$AI$2,0)))</f>
        <v>0</v>
      </c>
      <c r="AU23" s="48">
        <f>IF(ISNA(INDEX($M$3:$AI$209,MATCH('Per month SPF'!$AK23,$L$3:$L$142,0),MATCH('Per month SPF'!AU$4,$M$2:$AI$2,0))),"",INDEX($M$3:$AI$209,MATCH('Per month SPF'!$AK23,$L$3:$L$142,0),MATCH('Per month SPF'!AU$4,$M$2:$AI$2,0)))</f>
        <v>0</v>
      </c>
      <c r="AV23" s="48">
        <f>IF(ISNA(INDEX($M$3:$AI$209,MATCH('Per month SPF'!$AK23,$L$3:$L$142,0),MATCH('Per month SPF'!AV$4,$M$2:$AI$2,0))),"",INDEX($M$3:$AI$209,MATCH('Per month SPF'!$AK23,$L$3:$L$142,0),MATCH('Per month SPF'!AV$4,$M$2:$AI$2,0)))</f>
        <v>0</v>
      </c>
      <c r="AW23" s="48">
        <f>IF(ISNA(INDEX($M$3:$AI$209,MATCH('Per month SPF'!$AK23,$L$3:$L$142,0),MATCH('Per month SPF'!AW$4,$M$2:$AI$2,0))),"",INDEX($M$3:$AI$209,MATCH('Per month SPF'!$AK23,$L$3:$L$142,0),MATCH('Per month SPF'!AW$4,$M$2:$AI$2,0)))</f>
        <v>0</v>
      </c>
      <c r="AX23" s="48">
        <f>IF(ISNA(INDEX($M$3:$AI$209,MATCH('Per month SPF'!$AK23,$L$3:$L$142,0),MATCH('Per month SPF'!AX$4,$M$2:$AI$2,0))),"",INDEX($M$3:$AI$209,MATCH('Per month SPF'!$AK23,$L$3:$L$142,0),MATCH('Per month SPF'!AX$4,$M$2:$AI$2,0)))</f>
        <v>1.7</v>
      </c>
      <c r="AY23" s="48">
        <f>IF(ISNA(INDEX($M$3:$AI$209,MATCH('Per month SPF'!$AK23,$L$3:$L$142,0),MATCH('Per month SPF'!AY$4,$M$2:$AI$2,0))),"",INDEX($M$3:$AI$209,MATCH('Per month SPF'!$AK23,$L$3:$L$142,0),MATCH('Per month SPF'!AY$4,$M$2:$AI$2,0)))</f>
        <v>0</v>
      </c>
      <c r="AZ23" s="48">
        <f>IF(ISNA(INDEX($M$3:$AI$209,MATCH('Per month SPF'!$AK23,$L$3:$L$142,0),MATCH('Per month SPF'!AZ$4,$M$2:$AI$2,0))),"",INDEX($M$3:$AI$209,MATCH('Per month SPF'!$AK23,$L$3:$L$142,0),MATCH('Per month SPF'!AZ$4,$M$2:$AI$2,0)))</f>
        <v>0</v>
      </c>
      <c r="BA23" s="48">
        <f>IF(ISNA(INDEX($M$3:$AI$209,MATCH('Per month SPF'!$AK23,$L$3:$L$142,0),MATCH('Per month SPF'!BA$4,$M$2:$AI$2,0))),"",INDEX($M$3:$AI$209,MATCH('Per month SPF'!$AK23,$L$3:$L$142,0),MATCH('Per month SPF'!BA$4,$M$2:$AI$2,0)))</f>
        <v>0</v>
      </c>
      <c r="BB23" s="48">
        <f>IF(ISNA(INDEX($M$3:$AI$209,MATCH('Per month SPF'!$AK23,$L$3:$L$142,0),MATCH('Per month SPF'!BB$4,$M$2:$AI$2,0))),"",INDEX($M$3:$AI$209,MATCH('Per month SPF'!$AK23,$L$3:$L$142,0),MATCH('Per month SPF'!BB$4,$M$2:$AI$2,0)))</f>
        <v>0</v>
      </c>
      <c r="BC23" s="48">
        <f>IF(ISNA(INDEX($M$3:$AI$209,MATCH('Per month SPF'!$AK23,$L$3:$L$142,0),MATCH('Per month SPF'!BC$4,$M$2:$AI$2,0))),"",INDEX($M$3:$AI$209,MATCH('Per month SPF'!$AK23,$L$3:$L$142,0),MATCH('Per month SPF'!BC$4,$M$2:$AI$2,0)))</f>
        <v>0</v>
      </c>
      <c r="BD23" s="48">
        <f>IF(ISNA(INDEX($M$3:$AI$209,MATCH('Per month SPF'!$AK23,$L$3:$L$142,0),MATCH('Per month SPF'!BD$4,$M$2:$AI$2,0))),"",INDEX($M$3:$AI$209,MATCH('Per month SPF'!$AK23,$L$3:$L$142,0),MATCH('Per month SPF'!BD$4,$M$2:$AI$2,0)))</f>
        <v>0</v>
      </c>
      <c r="BE23" s="48">
        <f>IF(ISNA(INDEX($M$3:$AI$209,MATCH('Per month SPF'!$AK23,$L$3:$L$142,0),MATCH('Per month SPF'!BE$4,$M$2:$AI$2,0))),"",INDEX($M$3:$AI$209,MATCH('Per month SPF'!$AK23,$L$3:$L$142,0),MATCH('Per month SPF'!BE$4,$M$2:$AI$2,0)))</f>
        <v>0</v>
      </c>
      <c r="BF23" s="48">
        <f>IF(ISNA(INDEX($M$3:$AI$209,MATCH('Per month SPF'!$AK23,$L$3:$L$142,0),MATCH('Per month SPF'!BF$4,$M$2:$AI$2,0))),"",INDEX($M$3:$AI$209,MATCH('Per month SPF'!$AK23,$L$3:$L$142,0),MATCH('Per month SPF'!BF$4,$M$2:$AI$2,0)))</f>
        <v>0</v>
      </c>
      <c r="BG23" s="48">
        <f>IF(ISNA(INDEX($M$3:$AI$209,MATCH('Per month SPF'!$AK23,$L$3:$L$142,0),MATCH('Per month SPF'!BG$4,$M$2:$AI$2,0))),"",INDEX($M$3:$AI$209,MATCH('Per month SPF'!$AK23,$L$3:$L$142,0),MATCH('Per month SPF'!BG$4,$M$2:$AI$2,0)))</f>
        <v>0</v>
      </c>
      <c r="BH23" s="49">
        <f>IF(ISNA(INDEX($M$3:$AI$209,MATCH('Per month SPF'!$AK23,$L$3:$L$142,0),MATCH('Per month SPF'!BH$4,$M$2:$AI$2,0))),"",INDEX($M$3:$AI$209,MATCH('Per month SPF'!$AK23,$L$3:$L$142,0),MATCH('Per month SPF'!BH$4,$M$2:$AI$2,0)))</f>
        <v>1.8824999999999996</v>
      </c>
      <c r="BJ23" s="47">
        <f t="shared" si="1"/>
        <v>1.9</v>
      </c>
      <c r="BK23" s="48" t="str">
        <f t="shared" si="1"/>
        <v/>
      </c>
      <c r="BL23" s="48" t="str">
        <f t="shared" si="1"/>
        <v/>
      </c>
      <c r="BM23" s="48" t="str">
        <f t="shared" si="1"/>
        <v/>
      </c>
      <c r="BN23" s="48">
        <f t="shared" si="1"/>
        <v>1.5</v>
      </c>
      <c r="BO23" s="48" t="str">
        <f t="shared" si="1"/>
        <v/>
      </c>
      <c r="BP23" s="48" t="str">
        <f t="shared" si="1"/>
        <v/>
      </c>
      <c r="BQ23" s="48" t="str">
        <f t="shared" si="1"/>
        <v/>
      </c>
      <c r="BR23" s="48" t="str">
        <f t="shared" si="1"/>
        <v/>
      </c>
      <c r="BS23" s="48" t="str">
        <f t="shared" si="1"/>
        <v/>
      </c>
      <c r="BT23" s="48" t="str">
        <f t="shared" si="1"/>
        <v/>
      </c>
      <c r="BU23" s="48" t="str">
        <f t="shared" si="1"/>
        <v/>
      </c>
      <c r="BV23" s="48">
        <f t="shared" si="1"/>
        <v>1.7</v>
      </c>
      <c r="BW23" s="48" t="str">
        <f t="shared" si="1"/>
        <v/>
      </c>
      <c r="BX23" s="48" t="str">
        <f t="shared" si="2"/>
        <v/>
      </c>
      <c r="BY23" s="48" t="str">
        <f t="shared" si="2"/>
        <v/>
      </c>
      <c r="BZ23" s="48" t="str">
        <f t="shared" si="2"/>
        <v/>
      </c>
      <c r="CA23" s="48" t="str">
        <f t="shared" si="2"/>
        <v/>
      </c>
      <c r="CB23" s="48" t="str">
        <f t="shared" si="2"/>
        <v/>
      </c>
      <c r="CC23" s="48" t="str">
        <f t="shared" si="2"/>
        <v/>
      </c>
      <c r="CD23" s="48" t="str">
        <f t="shared" si="2"/>
        <v/>
      </c>
      <c r="CE23" s="48" t="str">
        <f t="shared" si="2"/>
        <v/>
      </c>
      <c r="CF23" s="49">
        <f t="shared" si="2"/>
        <v>1.8824999999999996</v>
      </c>
      <c r="DN23" s="113"/>
      <c r="DO23" s="58"/>
      <c r="DP23" s="58"/>
      <c r="DQ23" s="58"/>
      <c r="DR23" s="58"/>
      <c r="DS23" s="77"/>
      <c r="DT23" s="58"/>
      <c r="DU23" s="58"/>
      <c r="DV23" s="58"/>
      <c r="DW23" s="58"/>
    </row>
    <row r="24" spans="2:127" x14ac:dyDescent="0.25">
      <c r="H24" s="18" t="str">
        <f>VLOOKUP($B18,'Data SPF'!$AJ$9:$AP$215,'Per month SPF'!H$1,FALSE)</f>
        <v/>
      </c>
      <c r="I24" s="5"/>
      <c r="J24" s="29"/>
      <c r="K24" s="5"/>
      <c r="L24" s="125">
        <v>39539</v>
      </c>
      <c r="M24" s="47">
        <f>VLOOKUP($L24,'Data SPF'!$AJ$9:$AP$215,'Per month SPF'!C$1, FALSE)</f>
        <v>3</v>
      </c>
      <c r="N24" s="77"/>
      <c r="O24" s="77"/>
      <c r="P24" s="77"/>
      <c r="Q24" s="48"/>
      <c r="R24" s="77"/>
      <c r="S24" s="48">
        <f>VLOOKUP($L24,'Data SPF'!$AJ$9:$AP$215,'Per month SPF'!D$1, FALSE)</f>
        <v>2.2000000000000002</v>
      </c>
      <c r="T24" s="48" t="str">
        <f>VLOOKUP($L24,'Data SPF'!$AJ$9:$AP$215,'Per month SPF'!E$1, FALSE)</f>
        <v/>
      </c>
      <c r="U24" s="48">
        <f>VLOOKUP($L24,'Data SPF'!$AJ$9:$AP$215,'Per month SPF'!G$1, FALSE)</f>
        <v>1.946808510638298</v>
      </c>
      <c r="V24" s="48"/>
      <c r="W24" s="48"/>
      <c r="X24" s="48"/>
      <c r="Y24" s="48"/>
      <c r="Z24" s="48"/>
      <c r="AA24" s="77"/>
      <c r="AB24" s="77"/>
      <c r="AC24" s="77"/>
      <c r="AD24" s="77"/>
      <c r="AE24" s="77"/>
      <c r="AF24" s="77"/>
      <c r="AG24" s="77"/>
      <c r="AH24" s="77"/>
      <c r="AI24" s="126"/>
      <c r="AK24" s="107">
        <v>37926</v>
      </c>
      <c r="AL24" s="47">
        <f>IF(ISNA(INDEX($M$3:$AI$209,MATCH('Per month SPF'!$AK24,$L$3:$L$142,0),MATCH('Per month SPF'!AL$4,$M$2:$AI$2,0))),"",INDEX($M$3:$AI$209,MATCH('Per month SPF'!$AK24,$L$3:$L$142,0),MATCH('Per month SPF'!AL$4,$M$2:$AI$2,0)))</f>
        <v>2</v>
      </c>
      <c r="AM24" s="48">
        <f>IF(ISNA(INDEX($M$3:$AI$209,MATCH('Per month SPF'!$AK24,$L$3:$L$142,0),MATCH('Per month SPF'!AM$4,$M$2:$AI$2,0))),"",INDEX($M$3:$AI$209,MATCH('Per month SPF'!$AK24,$L$3:$L$142,0),MATCH('Per month SPF'!AM$4,$M$2:$AI$2,0)))</f>
        <v>1.6</v>
      </c>
      <c r="AN24" s="48">
        <f>IF(ISNA(INDEX($M$3:$AI$209,MATCH('Per month SPF'!$AK24,$L$3:$L$142,0),MATCH('Per month SPF'!AN$4,$M$2:$AI$2,0))),"",INDEX($M$3:$AI$209,MATCH('Per month SPF'!$AK24,$L$3:$L$142,0),MATCH('Per month SPF'!AN$4,$M$2:$AI$2,0)))</f>
        <v>0</v>
      </c>
      <c r="AO24" s="48">
        <f>IF(ISNA(INDEX($M$3:$AI$209,MATCH('Per month SPF'!$AK24,$L$3:$L$142,0),MATCH('Per month SPF'!AO$4,$M$2:$AI$2,0))),"",INDEX($M$3:$AI$209,MATCH('Per month SPF'!$AK24,$L$3:$L$142,0),MATCH('Per month SPF'!AO$4,$M$2:$AI$2,0)))</f>
        <v>0</v>
      </c>
      <c r="AP24" s="48">
        <f>IF(ISNA(INDEX($M$3:$AI$209,MATCH('Per month SPF'!$AK24,$L$3:$L$142,0),MATCH('Per month SPF'!AP$4,$M$2:$AI$2,0))),"",INDEX($M$3:$AI$209,MATCH('Per month SPF'!$AK24,$L$3:$L$142,0),MATCH('Per month SPF'!AP$4,$M$2:$AI$2,0)))</f>
        <v>0</v>
      </c>
      <c r="AQ24" s="48">
        <f>IF(ISNA(INDEX($M$3:$AI$209,MATCH('Per month SPF'!$AK24,$L$3:$L$142,0),MATCH('Per month SPF'!AQ$4,$M$2:$AI$2,0))),"",INDEX($M$3:$AI$209,MATCH('Per month SPF'!$AK24,$L$3:$L$142,0),MATCH('Per month SPF'!AQ$4,$M$2:$AI$2,0)))</f>
        <v>0</v>
      </c>
      <c r="AR24" s="48">
        <f>IF(ISNA(INDEX($M$3:$AI$209,MATCH('Per month SPF'!$AK24,$L$3:$L$142,0),MATCH('Per month SPF'!AR$4,$M$2:$AI$2,0))),"",INDEX($M$3:$AI$209,MATCH('Per month SPF'!$AK24,$L$3:$L$142,0),MATCH('Per month SPF'!AR$4,$M$2:$AI$2,0)))</f>
        <v>0</v>
      </c>
      <c r="AS24" s="48">
        <f>IF(ISNA(INDEX($M$3:$AI$209,MATCH('Per month SPF'!$AK24,$L$3:$L$142,0),MATCH('Per month SPF'!AS$4,$M$2:$AI$2,0))),"",INDEX($M$3:$AI$209,MATCH('Per month SPF'!$AK24,$L$3:$L$142,0),MATCH('Per month SPF'!AS$4,$M$2:$AI$2,0)))</f>
        <v>0</v>
      </c>
      <c r="AT24" s="48">
        <f>IF(ISNA(INDEX($M$3:$AI$209,MATCH('Per month SPF'!$AK24,$L$3:$L$142,0),MATCH('Per month SPF'!AT$4,$M$2:$AI$2,0))),"",INDEX($M$3:$AI$209,MATCH('Per month SPF'!$AK24,$L$3:$L$142,0),MATCH('Per month SPF'!AT$4,$M$2:$AI$2,0)))</f>
        <v>0</v>
      </c>
      <c r="AU24" s="48">
        <f>IF(ISNA(INDEX($M$3:$AI$209,MATCH('Per month SPF'!$AK24,$L$3:$L$142,0),MATCH('Per month SPF'!AU$4,$M$2:$AI$2,0))),"",INDEX($M$3:$AI$209,MATCH('Per month SPF'!$AK24,$L$3:$L$142,0),MATCH('Per month SPF'!AU$4,$M$2:$AI$2,0)))</f>
        <v>1.8</v>
      </c>
      <c r="AV24" s="48">
        <f>IF(ISNA(INDEX($M$3:$AI$209,MATCH('Per month SPF'!$AK24,$L$3:$L$142,0),MATCH('Per month SPF'!AV$4,$M$2:$AI$2,0))),"",INDEX($M$3:$AI$209,MATCH('Per month SPF'!$AK24,$L$3:$L$142,0),MATCH('Per month SPF'!AV$4,$M$2:$AI$2,0)))</f>
        <v>0</v>
      </c>
      <c r="AW24" s="48">
        <f>IF(ISNA(INDEX($M$3:$AI$209,MATCH('Per month SPF'!$AK24,$L$3:$L$142,0),MATCH('Per month SPF'!AW$4,$M$2:$AI$2,0))),"",INDEX($M$3:$AI$209,MATCH('Per month SPF'!$AK24,$L$3:$L$142,0),MATCH('Per month SPF'!AW$4,$M$2:$AI$2,0)))</f>
        <v>0</v>
      </c>
      <c r="AX24" s="48">
        <f>IF(ISNA(INDEX($M$3:$AI$209,MATCH('Per month SPF'!$AK24,$L$3:$L$142,0),MATCH('Per month SPF'!AX$4,$M$2:$AI$2,0))),"",INDEX($M$3:$AI$209,MATCH('Per month SPF'!$AK24,$L$3:$L$142,0),MATCH('Per month SPF'!AX$4,$M$2:$AI$2,0)))</f>
        <v>0</v>
      </c>
      <c r="AY24" s="48">
        <f>IF(ISNA(INDEX($M$3:$AI$209,MATCH('Per month SPF'!$AK24,$L$3:$L$142,0),MATCH('Per month SPF'!AY$4,$M$2:$AI$2,0))),"",INDEX($M$3:$AI$209,MATCH('Per month SPF'!$AK24,$L$3:$L$142,0),MATCH('Per month SPF'!AY$4,$M$2:$AI$2,0)))</f>
        <v>0</v>
      </c>
      <c r="AZ24" s="48">
        <f>IF(ISNA(INDEX($M$3:$AI$209,MATCH('Per month SPF'!$AK24,$L$3:$L$142,0),MATCH('Per month SPF'!AZ$4,$M$2:$AI$2,0))),"",INDEX($M$3:$AI$209,MATCH('Per month SPF'!$AK24,$L$3:$L$142,0),MATCH('Per month SPF'!AZ$4,$M$2:$AI$2,0)))</f>
        <v>0</v>
      </c>
      <c r="BA24" s="48">
        <f>IF(ISNA(INDEX($M$3:$AI$209,MATCH('Per month SPF'!$AK24,$L$3:$L$142,0),MATCH('Per month SPF'!BA$4,$M$2:$AI$2,0))),"",INDEX($M$3:$AI$209,MATCH('Per month SPF'!$AK24,$L$3:$L$142,0),MATCH('Per month SPF'!BA$4,$M$2:$AI$2,0)))</f>
        <v>0</v>
      </c>
      <c r="BB24" s="48">
        <f>IF(ISNA(INDEX($M$3:$AI$209,MATCH('Per month SPF'!$AK24,$L$3:$L$142,0),MATCH('Per month SPF'!BB$4,$M$2:$AI$2,0))),"",INDEX($M$3:$AI$209,MATCH('Per month SPF'!$AK24,$L$3:$L$142,0),MATCH('Per month SPF'!BB$4,$M$2:$AI$2,0)))</f>
        <v>0</v>
      </c>
      <c r="BC24" s="48">
        <f>IF(ISNA(INDEX($M$3:$AI$209,MATCH('Per month SPF'!$AK24,$L$3:$L$142,0),MATCH('Per month SPF'!BC$4,$M$2:$AI$2,0))),"",INDEX($M$3:$AI$209,MATCH('Per month SPF'!$AK24,$L$3:$L$142,0),MATCH('Per month SPF'!BC$4,$M$2:$AI$2,0)))</f>
        <v>0</v>
      </c>
      <c r="BD24" s="48">
        <f>IF(ISNA(INDEX($M$3:$AI$209,MATCH('Per month SPF'!$AK24,$L$3:$L$142,0),MATCH('Per month SPF'!BD$4,$M$2:$AI$2,0))),"",INDEX($M$3:$AI$209,MATCH('Per month SPF'!$AK24,$L$3:$L$142,0),MATCH('Per month SPF'!BD$4,$M$2:$AI$2,0)))</f>
        <v>0</v>
      </c>
      <c r="BE24" s="48">
        <f>IF(ISNA(INDEX($M$3:$AI$209,MATCH('Per month SPF'!$AK24,$L$3:$L$142,0),MATCH('Per month SPF'!BE$4,$M$2:$AI$2,0))),"",INDEX($M$3:$AI$209,MATCH('Per month SPF'!$AK24,$L$3:$L$142,0),MATCH('Per month SPF'!BE$4,$M$2:$AI$2,0)))</f>
        <v>1.9372093023255814</v>
      </c>
      <c r="BF24" s="48">
        <f>IF(ISNA(INDEX($M$3:$AI$209,MATCH('Per month SPF'!$AK24,$L$3:$L$142,0),MATCH('Per month SPF'!BF$4,$M$2:$AI$2,0))),"",INDEX($M$3:$AI$209,MATCH('Per month SPF'!$AK24,$L$3:$L$142,0),MATCH('Per month SPF'!BF$4,$M$2:$AI$2,0)))</f>
        <v>0</v>
      </c>
      <c r="BG24" s="48">
        <f>IF(ISNA(INDEX($M$3:$AI$209,MATCH('Per month SPF'!$AK24,$L$3:$L$142,0),MATCH('Per month SPF'!BG$4,$M$2:$AI$2,0))),"",INDEX($M$3:$AI$209,MATCH('Per month SPF'!$AK24,$L$3:$L$142,0),MATCH('Per month SPF'!BG$4,$M$2:$AI$2,0)))</f>
        <v>0</v>
      </c>
      <c r="BH24" s="49">
        <f>IF(ISNA(INDEX($M$3:$AI$209,MATCH('Per month SPF'!$AK24,$L$3:$L$142,0),MATCH('Per month SPF'!BH$4,$M$2:$AI$2,0))),"",INDEX($M$3:$AI$209,MATCH('Per month SPF'!$AK24,$L$3:$L$142,0),MATCH('Per month SPF'!BH$4,$M$2:$AI$2,0)))</f>
        <v>0</v>
      </c>
      <c r="BJ24" s="47">
        <f t="shared" si="1"/>
        <v>2</v>
      </c>
      <c r="BK24" s="48">
        <f t="shared" si="1"/>
        <v>1.6</v>
      </c>
      <c r="BL24" s="48" t="str">
        <f t="shared" si="1"/>
        <v/>
      </c>
      <c r="BM24" s="48" t="str">
        <f t="shared" si="1"/>
        <v/>
      </c>
      <c r="BN24" s="48" t="str">
        <f t="shared" si="1"/>
        <v/>
      </c>
      <c r="BO24" s="48" t="str">
        <f t="shared" si="1"/>
        <v/>
      </c>
      <c r="BP24" s="48" t="str">
        <f t="shared" si="1"/>
        <v/>
      </c>
      <c r="BQ24" s="48" t="str">
        <f t="shared" si="1"/>
        <v/>
      </c>
      <c r="BR24" s="48" t="str">
        <f t="shared" si="1"/>
        <v/>
      </c>
      <c r="BS24" s="48">
        <f t="shared" si="1"/>
        <v>1.8</v>
      </c>
      <c r="BT24" s="48" t="str">
        <f t="shared" si="1"/>
        <v/>
      </c>
      <c r="BU24" s="48" t="str">
        <f t="shared" si="1"/>
        <v/>
      </c>
      <c r="BV24" s="48" t="str">
        <f t="shared" si="1"/>
        <v/>
      </c>
      <c r="BW24" s="48" t="str">
        <f t="shared" si="1"/>
        <v/>
      </c>
      <c r="BX24" s="48" t="str">
        <f t="shared" si="2"/>
        <v/>
      </c>
      <c r="BY24" s="48" t="str">
        <f t="shared" si="2"/>
        <v/>
      </c>
      <c r="BZ24" s="48" t="str">
        <f t="shared" si="2"/>
        <v/>
      </c>
      <c r="CA24" s="48" t="str">
        <f t="shared" si="2"/>
        <v/>
      </c>
      <c r="CB24" s="48" t="str">
        <f t="shared" si="2"/>
        <v/>
      </c>
      <c r="CC24" s="48">
        <f t="shared" si="2"/>
        <v>1.9372093023255814</v>
      </c>
      <c r="CD24" s="48" t="str">
        <f t="shared" si="2"/>
        <v/>
      </c>
      <c r="CE24" s="48" t="str">
        <f t="shared" si="2"/>
        <v/>
      </c>
      <c r="CF24" s="49" t="str">
        <f t="shared" si="2"/>
        <v/>
      </c>
      <c r="DN24" s="113"/>
      <c r="DO24" s="58"/>
      <c r="DP24" s="58"/>
      <c r="DQ24" s="58"/>
      <c r="DR24" s="58"/>
      <c r="DS24" s="77"/>
      <c r="DT24" s="58"/>
      <c r="DU24" s="58"/>
      <c r="DV24" s="58"/>
      <c r="DW24" s="58"/>
    </row>
    <row r="25" spans="2:127" x14ac:dyDescent="0.25">
      <c r="C25" s="91" t="s">
        <v>309</v>
      </c>
      <c r="D25" s="91">
        <v>9</v>
      </c>
      <c r="E25" s="91">
        <v>21</v>
      </c>
      <c r="F25" s="91">
        <v>45</v>
      </c>
      <c r="H25" s="91"/>
      <c r="L25" s="125">
        <v>39904</v>
      </c>
      <c r="M25" s="47">
        <f>VLOOKUP($L25,'Data SPF'!$AJ$9:$AP$215,'Per month SPF'!C$1, FALSE)</f>
        <v>0.5</v>
      </c>
      <c r="N25" s="77"/>
      <c r="O25" s="77"/>
      <c r="P25" s="77"/>
      <c r="Q25" s="48"/>
      <c r="R25" s="77"/>
      <c r="S25" s="48">
        <f>VLOOKUP($L25,'Data SPF'!$AJ$9:$AP$215,'Per month SPF'!D$1, FALSE)</f>
        <v>1.3</v>
      </c>
      <c r="T25" s="48" t="str">
        <f>VLOOKUP($L25,'Data SPF'!$AJ$9:$AP$215,'Per month SPF'!E$1, FALSE)</f>
        <v/>
      </c>
      <c r="U25" s="48">
        <f>VLOOKUP($L25,'Data SPF'!$AJ$9:$AP$215,'Per month SPF'!G$1, FALSE)</f>
        <v>1.9334487804878042</v>
      </c>
      <c r="V25" s="48"/>
      <c r="W25" s="48"/>
      <c r="X25" s="48"/>
      <c r="Y25" s="48"/>
      <c r="Z25" s="48"/>
      <c r="AA25" s="77"/>
      <c r="AB25" s="77"/>
      <c r="AC25" s="77"/>
      <c r="AD25" s="77"/>
      <c r="AE25" s="77"/>
      <c r="AF25" s="77"/>
      <c r="AG25" s="77"/>
      <c r="AH25" s="77"/>
      <c r="AI25" s="126"/>
      <c r="AK25" s="107">
        <v>38018</v>
      </c>
      <c r="AL25" s="47">
        <f>IF(ISNA(INDEX($M$3:$AI$209,MATCH('Per month SPF'!$AK25,$L$3:$L$142,0),MATCH('Per month SPF'!AL$4,$M$2:$AI$2,0))),"",INDEX($M$3:$AI$209,MATCH('Per month SPF'!$AK25,$L$3:$L$142,0),MATCH('Per month SPF'!AL$4,$M$2:$AI$2,0)))</f>
        <v>1.8</v>
      </c>
      <c r="AM25" s="48">
        <f>IF(ISNA(INDEX($M$3:$AI$209,MATCH('Per month SPF'!$AK25,$L$3:$L$142,0),MATCH('Per month SPF'!AM$4,$M$2:$AI$2,0))),"",INDEX($M$3:$AI$209,MATCH('Per month SPF'!$AK25,$L$3:$L$142,0),MATCH('Per month SPF'!AM$4,$M$2:$AI$2,0)))</f>
        <v>0</v>
      </c>
      <c r="AN25" s="48">
        <f>IF(ISNA(INDEX($M$3:$AI$209,MATCH('Per month SPF'!$AK25,$L$3:$L$142,0),MATCH('Per month SPF'!AN$4,$M$2:$AI$2,0))),"",INDEX($M$3:$AI$209,MATCH('Per month SPF'!$AK25,$L$3:$L$142,0),MATCH('Per month SPF'!AN$4,$M$2:$AI$2,0)))</f>
        <v>0</v>
      </c>
      <c r="AO25" s="48">
        <f>IF(ISNA(INDEX($M$3:$AI$209,MATCH('Per month SPF'!$AK25,$L$3:$L$142,0),MATCH('Per month SPF'!AO$4,$M$2:$AI$2,0))),"",INDEX($M$3:$AI$209,MATCH('Per month SPF'!$AK25,$L$3:$L$142,0),MATCH('Per month SPF'!AO$4,$M$2:$AI$2,0)))</f>
        <v>0</v>
      </c>
      <c r="AP25" s="48">
        <f>IF(ISNA(INDEX($M$3:$AI$209,MATCH('Per month SPF'!$AK25,$L$3:$L$142,0),MATCH('Per month SPF'!AP$4,$M$2:$AI$2,0))),"",INDEX($M$3:$AI$209,MATCH('Per month SPF'!$AK25,$L$3:$L$142,0),MATCH('Per month SPF'!AP$4,$M$2:$AI$2,0)))</f>
        <v>0</v>
      </c>
      <c r="AQ25" s="48">
        <f>IF(ISNA(INDEX($M$3:$AI$209,MATCH('Per month SPF'!$AK25,$L$3:$L$142,0),MATCH('Per month SPF'!AQ$4,$M$2:$AI$2,0))),"",INDEX($M$3:$AI$209,MATCH('Per month SPF'!$AK25,$L$3:$L$142,0),MATCH('Per month SPF'!AQ$4,$M$2:$AI$2,0)))</f>
        <v>0</v>
      </c>
      <c r="AR25" s="48">
        <f>IF(ISNA(INDEX($M$3:$AI$209,MATCH('Per month SPF'!$AK25,$L$3:$L$142,0),MATCH('Per month SPF'!AR$4,$M$2:$AI$2,0))),"",INDEX($M$3:$AI$209,MATCH('Per month SPF'!$AK25,$L$3:$L$142,0),MATCH('Per month SPF'!AR$4,$M$2:$AI$2,0)))</f>
        <v>0</v>
      </c>
      <c r="AS25" s="48">
        <f>IF(ISNA(INDEX($M$3:$AI$209,MATCH('Per month SPF'!$AK25,$L$3:$L$142,0),MATCH('Per month SPF'!AS$4,$M$2:$AI$2,0))),"",INDEX($M$3:$AI$209,MATCH('Per month SPF'!$AK25,$L$3:$L$142,0),MATCH('Per month SPF'!AS$4,$M$2:$AI$2,0)))</f>
        <v>1.7</v>
      </c>
      <c r="AT25" s="48">
        <f>IF(ISNA(INDEX($M$3:$AI$209,MATCH('Per month SPF'!$AK25,$L$3:$L$142,0),MATCH('Per month SPF'!AT$4,$M$2:$AI$2,0))),"",INDEX($M$3:$AI$209,MATCH('Per month SPF'!$AK25,$L$3:$L$142,0),MATCH('Per month SPF'!AT$4,$M$2:$AI$2,0)))</f>
        <v>0</v>
      </c>
      <c r="AU25" s="48">
        <f>IF(ISNA(INDEX($M$3:$AI$209,MATCH('Per month SPF'!$AK25,$L$3:$L$142,0),MATCH('Per month SPF'!AU$4,$M$2:$AI$2,0))),"",INDEX($M$3:$AI$209,MATCH('Per month SPF'!$AK25,$L$3:$L$142,0),MATCH('Per month SPF'!AU$4,$M$2:$AI$2,0)))</f>
        <v>0</v>
      </c>
      <c r="AV25" s="48">
        <f>IF(ISNA(INDEX($M$3:$AI$209,MATCH('Per month SPF'!$AK25,$L$3:$L$142,0),MATCH('Per month SPF'!AV$4,$M$2:$AI$2,0))),"",INDEX($M$3:$AI$209,MATCH('Per month SPF'!$AK25,$L$3:$L$142,0),MATCH('Per month SPF'!AV$4,$M$2:$AI$2,0)))</f>
        <v>0</v>
      </c>
      <c r="AW25" s="48">
        <f>IF(ISNA(INDEX($M$3:$AI$209,MATCH('Per month SPF'!$AK25,$L$3:$L$142,0),MATCH('Per month SPF'!AW$4,$M$2:$AI$2,0))),"",INDEX($M$3:$AI$209,MATCH('Per month SPF'!$AK25,$L$3:$L$142,0),MATCH('Per month SPF'!AW$4,$M$2:$AI$2,0)))</f>
        <v>0</v>
      </c>
      <c r="AX25" s="48">
        <f>IF(ISNA(INDEX($M$3:$AI$209,MATCH('Per month SPF'!$AK25,$L$3:$L$142,0),MATCH('Per month SPF'!AX$4,$M$2:$AI$2,0))),"",INDEX($M$3:$AI$209,MATCH('Per month SPF'!$AK25,$L$3:$L$142,0),MATCH('Per month SPF'!AX$4,$M$2:$AI$2,0)))</f>
        <v>0</v>
      </c>
      <c r="AY25" s="48">
        <f>IF(ISNA(INDEX($M$3:$AI$209,MATCH('Per month SPF'!$AK25,$L$3:$L$142,0),MATCH('Per month SPF'!AY$4,$M$2:$AI$2,0))),"",INDEX($M$3:$AI$209,MATCH('Per month SPF'!$AK25,$L$3:$L$142,0),MATCH('Per month SPF'!AY$4,$M$2:$AI$2,0)))</f>
        <v>0</v>
      </c>
      <c r="AZ25" s="48">
        <f>IF(ISNA(INDEX($M$3:$AI$209,MATCH('Per month SPF'!$AK25,$L$3:$L$142,0),MATCH('Per month SPF'!AZ$4,$M$2:$AI$2,0))),"",INDEX($M$3:$AI$209,MATCH('Per month SPF'!$AK25,$L$3:$L$142,0),MATCH('Per month SPF'!AZ$4,$M$2:$AI$2,0)))</f>
        <v>0</v>
      </c>
      <c r="BA25" s="48">
        <f>IF(ISNA(INDEX($M$3:$AI$209,MATCH('Per month SPF'!$AK25,$L$3:$L$142,0),MATCH('Per month SPF'!BA$4,$M$2:$AI$2,0))),"",INDEX($M$3:$AI$209,MATCH('Per month SPF'!$AK25,$L$3:$L$142,0),MATCH('Per month SPF'!BA$4,$M$2:$AI$2,0)))</f>
        <v>0</v>
      </c>
      <c r="BB25" s="48">
        <f>IF(ISNA(INDEX($M$3:$AI$209,MATCH('Per month SPF'!$AK25,$L$3:$L$142,0),MATCH('Per month SPF'!BB$4,$M$2:$AI$2,0))),"",INDEX($M$3:$AI$209,MATCH('Per month SPF'!$AK25,$L$3:$L$142,0),MATCH('Per month SPF'!BB$4,$M$2:$AI$2,0)))</f>
        <v>0</v>
      </c>
      <c r="BC25" s="48">
        <f>IF(ISNA(INDEX($M$3:$AI$209,MATCH('Per month SPF'!$AK25,$L$3:$L$142,0),MATCH('Per month SPF'!BC$4,$M$2:$AI$2,0))),"",INDEX($M$3:$AI$209,MATCH('Per month SPF'!$AK25,$L$3:$L$142,0),MATCH('Per month SPF'!BC$4,$M$2:$AI$2,0)))</f>
        <v>1.9197674418604651</v>
      </c>
      <c r="BD25" s="48">
        <f>IF(ISNA(INDEX($M$3:$AI$209,MATCH('Per month SPF'!$AK25,$L$3:$L$142,0),MATCH('Per month SPF'!BD$4,$M$2:$AI$2,0))),"",INDEX($M$3:$AI$209,MATCH('Per month SPF'!$AK25,$L$3:$L$142,0),MATCH('Per month SPF'!BD$4,$M$2:$AI$2,0)))</f>
        <v>0</v>
      </c>
      <c r="BE25" s="48">
        <f>IF(ISNA(INDEX($M$3:$AI$209,MATCH('Per month SPF'!$AK25,$L$3:$L$142,0),MATCH('Per month SPF'!BE$4,$M$2:$AI$2,0))),"",INDEX($M$3:$AI$209,MATCH('Per month SPF'!$AK25,$L$3:$L$142,0),MATCH('Per month SPF'!BE$4,$M$2:$AI$2,0)))</f>
        <v>0</v>
      </c>
      <c r="BF25" s="48">
        <f>IF(ISNA(INDEX($M$3:$AI$209,MATCH('Per month SPF'!$AK25,$L$3:$L$142,0),MATCH('Per month SPF'!BF$4,$M$2:$AI$2,0))),"",INDEX($M$3:$AI$209,MATCH('Per month SPF'!$AK25,$L$3:$L$142,0),MATCH('Per month SPF'!BF$4,$M$2:$AI$2,0)))</f>
        <v>0</v>
      </c>
      <c r="BG25" s="48">
        <f>IF(ISNA(INDEX($M$3:$AI$209,MATCH('Per month SPF'!$AK25,$L$3:$L$142,0),MATCH('Per month SPF'!BG$4,$M$2:$AI$2,0))),"",INDEX($M$3:$AI$209,MATCH('Per month SPF'!$AK25,$L$3:$L$142,0),MATCH('Per month SPF'!BG$4,$M$2:$AI$2,0)))</f>
        <v>0</v>
      </c>
      <c r="BH25" s="49">
        <f>IF(ISNA(INDEX($M$3:$AI$209,MATCH('Per month SPF'!$AK25,$L$3:$L$142,0),MATCH('Per month SPF'!BH$4,$M$2:$AI$2,0))),"",INDEX($M$3:$AI$209,MATCH('Per month SPF'!$AK25,$L$3:$L$142,0),MATCH('Per month SPF'!BH$4,$M$2:$AI$2,0)))</f>
        <v>0</v>
      </c>
      <c r="BJ25" s="47">
        <f t="shared" si="1"/>
        <v>1.8</v>
      </c>
      <c r="BK25" s="48" t="str">
        <f t="shared" si="1"/>
        <v/>
      </c>
      <c r="BL25" s="48" t="str">
        <f t="shared" si="1"/>
        <v/>
      </c>
      <c r="BM25" s="48" t="str">
        <f t="shared" si="1"/>
        <v/>
      </c>
      <c r="BN25" s="48" t="str">
        <f t="shared" si="1"/>
        <v/>
      </c>
      <c r="BO25" s="48" t="str">
        <f t="shared" si="1"/>
        <v/>
      </c>
      <c r="BP25" s="48" t="str">
        <f t="shared" si="1"/>
        <v/>
      </c>
      <c r="BQ25" s="48">
        <f t="shared" si="1"/>
        <v>1.7</v>
      </c>
      <c r="BR25" s="48" t="str">
        <f t="shared" si="1"/>
        <v/>
      </c>
      <c r="BS25" s="48" t="str">
        <f t="shared" si="1"/>
        <v/>
      </c>
      <c r="BT25" s="48" t="str">
        <f t="shared" si="1"/>
        <v/>
      </c>
      <c r="BU25" s="48" t="str">
        <f t="shared" si="1"/>
        <v/>
      </c>
      <c r="BV25" s="48" t="str">
        <f t="shared" si="1"/>
        <v/>
      </c>
      <c r="BW25" s="48" t="str">
        <f t="shared" si="1"/>
        <v/>
      </c>
      <c r="BX25" s="48" t="str">
        <f t="shared" si="2"/>
        <v/>
      </c>
      <c r="BY25" s="48" t="str">
        <f t="shared" si="2"/>
        <v/>
      </c>
      <c r="BZ25" s="48" t="str">
        <f t="shared" si="2"/>
        <v/>
      </c>
      <c r="CA25" s="48">
        <f t="shared" si="2"/>
        <v>1.9197674418604651</v>
      </c>
      <c r="CB25" s="48" t="str">
        <f t="shared" si="2"/>
        <v/>
      </c>
      <c r="CC25" s="48" t="str">
        <f t="shared" si="2"/>
        <v/>
      </c>
      <c r="CD25" s="48" t="str">
        <f t="shared" si="2"/>
        <v/>
      </c>
      <c r="CE25" s="48" t="str">
        <f t="shared" si="2"/>
        <v/>
      </c>
      <c r="CF25" s="49" t="str">
        <f t="shared" si="2"/>
        <v/>
      </c>
      <c r="DN25" s="113"/>
      <c r="DO25" s="58"/>
      <c r="DP25" s="58"/>
      <c r="DQ25" s="58"/>
      <c r="DR25" s="58"/>
      <c r="DS25" s="77"/>
      <c r="DT25" s="58"/>
      <c r="DU25" s="58"/>
      <c r="DV25" s="58"/>
      <c r="DW25" s="58"/>
    </row>
    <row r="26" spans="2:127" x14ac:dyDescent="0.25">
      <c r="B26" s="22">
        <v>37347</v>
      </c>
      <c r="C26" s="18">
        <f>VLOOKUP($B26,'Data SPF'!$AJ$9:$AP$215,'Per month SPF'!C$1, FALSE)</f>
        <v>2.1</v>
      </c>
      <c r="D26" s="18">
        <f>VLOOKUP($B26,'Data SPF'!$AJ$9:$AP$215,'Per month SPF'!D$1, FALSE)</f>
        <v>1.9</v>
      </c>
      <c r="E26" s="18" t="str">
        <f>VLOOKUP($B26,'Data SPF'!$AJ$9:$AP$215,'Per month SPF'!E$1, FALSE)</f>
        <v/>
      </c>
      <c r="F26" s="18">
        <f>VLOOKUP($B26,'Data SPF'!$AJ$9:$AP$215,'Per month SPF'!G$1, FALSE)</f>
        <v>1.8559523809523806</v>
      </c>
      <c r="H26" s="18" t="str">
        <f>VLOOKUP($B26,'Data SPF'!$AJ$9:$AP$215,'Per month SPF'!H$1, FALSE)</f>
        <v/>
      </c>
      <c r="L26" s="125">
        <v>40269</v>
      </c>
      <c r="M26" s="47">
        <f>VLOOKUP($L26,'Data SPF'!$AJ$9:$AP$215,'Per month SPF'!C$1, FALSE)</f>
        <v>1.4</v>
      </c>
      <c r="N26" s="77"/>
      <c r="O26" s="77"/>
      <c r="P26" s="77"/>
      <c r="Q26" s="48"/>
      <c r="R26" s="77"/>
      <c r="S26" s="48">
        <f>VLOOKUP($L26,'Data SPF'!$AJ$9:$AP$215,'Per month SPF'!D$1, FALSE)</f>
        <v>1.5</v>
      </c>
      <c r="T26" s="48">
        <f>VLOOKUP($L26,'Data SPF'!$AJ$9:$AP$215,'Per month SPF'!E$1, FALSE)</f>
        <v>1.7</v>
      </c>
      <c r="U26" s="48">
        <f>VLOOKUP($L26,'Data SPF'!$AJ$9:$AP$215,'Per month SPF'!G$1, FALSE)</f>
        <v>1.9071056368888886</v>
      </c>
      <c r="V26" s="48"/>
      <c r="W26" s="48"/>
      <c r="X26" s="48"/>
      <c r="Y26" s="48"/>
      <c r="Z26" s="48"/>
      <c r="AA26" s="77"/>
      <c r="AB26" s="77"/>
      <c r="AC26" s="77"/>
      <c r="AD26" s="77"/>
      <c r="AE26" s="77"/>
      <c r="AF26" s="77"/>
      <c r="AG26" s="77"/>
      <c r="AH26" s="77"/>
      <c r="AI26" s="126"/>
      <c r="AK26" s="107">
        <v>38108</v>
      </c>
      <c r="AL26" s="47">
        <f>IF(ISNA(INDEX($M$3:$AI$209,MATCH('Per month SPF'!$AK26,$L$3:$L$142,0),MATCH('Per month SPF'!AL$4,$M$2:$AI$2,0))),"",INDEX($M$3:$AI$209,MATCH('Per month SPF'!$AK26,$L$3:$L$142,0),MATCH('Per month SPF'!AL$4,$M$2:$AI$2,0)))</f>
        <v>1.8</v>
      </c>
      <c r="AM26" s="48">
        <f>IF(ISNA(INDEX($M$3:$AI$209,MATCH('Per month SPF'!$AK26,$L$3:$L$142,0),MATCH('Per month SPF'!AM$4,$M$2:$AI$2,0))),"",INDEX($M$3:$AI$209,MATCH('Per month SPF'!$AK26,$L$3:$L$142,0),MATCH('Per month SPF'!AM$4,$M$2:$AI$2,0)))</f>
        <v>0</v>
      </c>
      <c r="AN26" s="48">
        <f>IF(ISNA(INDEX($M$3:$AI$209,MATCH('Per month SPF'!$AK26,$L$3:$L$142,0),MATCH('Per month SPF'!AN$4,$M$2:$AI$2,0))),"",INDEX($M$3:$AI$209,MATCH('Per month SPF'!$AK26,$L$3:$L$142,0),MATCH('Per month SPF'!AN$4,$M$2:$AI$2,0)))</f>
        <v>0</v>
      </c>
      <c r="AO26" s="48">
        <f>IF(ISNA(INDEX($M$3:$AI$209,MATCH('Per month SPF'!$AK26,$L$3:$L$142,0),MATCH('Per month SPF'!AO$4,$M$2:$AI$2,0))),"",INDEX($M$3:$AI$209,MATCH('Per month SPF'!$AK26,$L$3:$L$142,0),MATCH('Per month SPF'!AO$4,$M$2:$AI$2,0)))</f>
        <v>0</v>
      </c>
      <c r="AP26" s="48">
        <f>IF(ISNA(INDEX($M$3:$AI$209,MATCH('Per month SPF'!$AK26,$L$3:$L$142,0),MATCH('Per month SPF'!AP$4,$M$2:$AI$2,0))),"",INDEX($M$3:$AI$209,MATCH('Per month SPF'!$AK26,$L$3:$L$142,0),MATCH('Per month SPF'!AP$4,$M$2:$AI$2,0)))</f>
        <v>0</v>
      </c>
      <c r="AQ26" s="48">
        <f>IF(ISNA(INDEX($M$3:$AI$209,MATCH('Per month SPF'!$AK26,$L$3:$L$142,0),MATCH('Per month SPF'!AQ$4,$M$2:$AI$2,0))),"",INDEX($M$3:$AI$209,MATCH('Per month SPF'!$AK26,$L$3:$L$142,0),MATCH('Per month SPF'!AQ$4,$M$2:$AI$2,0)))</f>
        <v>1.8</v>
      </c>
      <c r="AR26" s="48">
        <f>IF(ISNA(INDEX($M$3:$AI$209,MATCH('Per month SPF'!$AK26,$L$3:$L$142,0),MATCH('Per month SPF'!AR$4,$M$2:$AI$2,0))),"",INDEX($M$3:$AI$209,MATCH('Per month SPF'!$AK26,$L$3:$L$142,0),MATCH('Per month SPF'!AR$4,$M$2:$AI$2,0)))</f>
        <v>0</v>
      </c>
      <c r="AS26" s="48">
        <f>IF(ISNA(INDEX($M$3:$AI$209,MATCH('Per month SPF'!$AK26,$L$3:$L$142,0),MATCH('Per month SPF'!AS$4,$M$2:$AI$2,0))),"",INDEX($M$3:$AI$209,MATCH('Per month SPF'!$AK26,$L$3:$L$142,0),MATCH('Per month SPF'!AS$4,$M$2:$AI$2,0)))</f>
        <v>0</v>
      </c>
      <c r="AT26" s="48">
        <f>IF(ISNA(INDEX($M$3:$AI$209,MATCH('Per month SPF'!$AK26,$L$3:$L$142,0),MATCH('Per month SPF'!AT$4,$M$2:$AI$2,0))),"",INDEX($M$3:$AI$209,MATCH('Per month SPF'!$AK26,$L$3:$L$142,0),MATCH('Per month SPF'!AT$4,$M$2:$AI$2,0)))</f>
        <v>0</v>
      </c>
      <c r="AU26" s="48">
        <f>IF(ISNA(INDEX($M$3:$AI$209,MATCH('Per month SPF'!$AK26,$L$3:$L$142,0),MATCH('Per month SPF'!AU$4,$M$2:$AI$2,0))),"",INDEX($M$3:$AI$209,MATCH('Per month SPF'!$AK26,$L$3:$L$142,0),MATCH('Per month SPF'!AU$4,$M$2:$AI$2,0)))</f>
        <v>0</v>
      </c>
      <c r="AV26" s="48">
        <f>IF(ISNA(INDEX($M$3:$AI$209,MATCH('Per month SPF'!$AK26,$L$3:$L$142,0),MATCH('Per month SPF'!AV$4,$M$2:$AI$2,0))),"",INDEX($M$3:$AI$209,MATCH('Per month SPF'!$AK26,$L$3:$L$142,0),MATCH('Per month SPF'!AV$4,$M$2:$AI$2,0)))</f>
        <v>0</v>
      </c>
      <c r="AW26" s="48">
        <f>IF(ISNA(INDEX($M$3:$AI$209,MATCH('Per month SPF'!$AK26,$L$3:$L$142,0),MATCH('Per month SPF'!AW$4,$M$2:$AI$2,0))),"",INDEX($M$3:$AI$209,MATCH('Per month SPF'!$AK26,$L$3:$L$142,0),MATCH('Per month SPF'!AW$4,$M$2:$AI$2,0)))</f>
        <v>0</v>
      </c>
      <c r="AX26" s="48">
        <f>IF(ISNA(INDEX($M$3:$AI$209,MATCH('Per month SPF'!$AK26,$L$3:$L$142,0),MATCH('Per month SPF'!AX$4,$M$2:$AI$2,0))),"",INDEX($M$3:$AI$209,MATCH('Per month SPF'!$AK26,$L$3:$L$142,0),MATCH('Per month SPF'!AX$4,$M$2:$AI$2,0)))</f>
        <v>0</v>
      </c>
      <c r="AY26" s="48">
        <f>IF(ISNA(INDEX($M$3:$AI$209,MATCH('Per month SPF'!$AK26,$L$3:$L$142,0),MATCH('Per month SPF'!AY$4,$M$2:$AI$2,0))),"",INDEX($M$3:$AI$209,MATCH('Per month SPF'!$AK26,$L$3:$L$142,0),MATCH('Per month SPF'!AY$4,$M$2:$AI$2,0)))</f>
        <v>0</v>
      </c>
      <c r="AZ26" s="48">
        <f>IF(ISNA(INDEX($M$3:$AI$209,MATCH('Per month SPF'!$AK26,$L$3:$L$142,0),MATCH('Per month SPF'!AZ$4,$M$2:$AI$2,0))),"",INDEX($M$3:$AI$209,MATCH('Per month SPF'!$AK26,$L$3:$L$142,0),MATCH('Per month SPF'!AZ$4,$M$2:$AI$2,0)))</f>
        <v>0</v>
      </c>
      <c r="BA26" s="48">
        <f>IF(ISNA(INDEX($M$3:$AI$209,MATCH('Per month SPF'!$AK26,$L$3:$L$142,0),MATCH('Per month SPF'!BA$4,$M$2:$AI$2,0))),"",INDEX($M$3:$AI$209,MATCH('Per month SPF'!$AK26,$L$3:$L$142,0),MATCH('Per month SPF'!BA$4,$M$2:$AI$2,0)))</f>
        <v>1.9127659574468086</v>
      </c>
      <c r="BB26" s="48">
        <f>IF(ISNA(INDEX($M$3:$AI$209,MATCH('Per month SPF'!$AK26,$L$3:$L$142,0),MATCH('Per month SPF'!BB$4,$M$2:$AI$2,0))),"",INDEX($M$3:$AI$209,MATCH('Per month SPF'!$AK26,$L$3:$L$142,0),MATCH('Per month SPF'!BB$4,$M$2:$AI$2,0)))</f>
        <v>0</v>
      </c>
      <c r="BC26" s="48">
        <f>IF(ISNA(INDEX($M$3:$AI$209,MATCH('Per month SPF'!$AK26,$L$3:$L$142,0),MATCH('Per month SPF'!BC$4,$M$2:$AI$2,0))),"",INDEX($M$3:$AI$209,MATCH('Per month SPF'!$AK26,$L$3:$L$142,0),MATCH('Per month SPF'!BC$4,$M$2:$AI$2,0)))</f>
        <v>0</v>
      </c>
      <c r="BD26" s="48">
        <f>IF(ISNA(INDEX($M$3:$AI$209,MATCH('Per month SPF'!$AK26,$L$3:$L$142,0),MATCH('Per month SPF'!BD$4,$M$2:$AI$2,0))),"",INDEX($M$3:$AI$209,MATCH('Per month SPF'!$AK26,$L$3:$L$142,0),MATCH('Per month SPF'!BD$4,$M$2:$AI$2,0)))</f>
        <v>0</v>
      </c>
      <c r="BE26" s="48">
        <f>IF(ISNA(INDEX($M$3:$AI$209,MATCH('Per month SPF'!$AK26,$L$3:$L$142,0),MATCH('Per month SPF'!BE$4,$M$2:$AI$2,0))),"",INDEX($M$3:$AI$209,MATCH('Per month SPF'!$AK26,$L$3:$L$142,0),MATCH('Per month SPF'!BE$4,$M$2:$AI$2,0)))</f>
        <v>0</v>
      </c>
      <c r="BF26" s="48">
        <f>IF(ISNA(INDEX($M$3:$AI$209,MATCH('Per month SPF'!$AK26,$L$3:$L$142,0),MATCH('Per month SPF'!BF$4,$M$2:$AI$2,0))),"",INDEX($M$3:$AI$209,MATCH('Per month SPF'!$AK26,$L$3:$L$142,0),MATCH('Per month SPF'!BF$4,$M$2:$AI$2,0)))</f>
        <v>0</v>
      </c>
      <c r="BG26" s="48">
        <f>IF(ISNA(INDEX($M$3:$AI$209,MATCH('Per month SPF'!$AK26,$L$3:$L$142,0),MATCH('Per month SPF'!BG$4,$M$2:$AI$2,0))),"",INDEX($M$3:$AI$209,MATCH('Per month SPF'!$AK26,$L$3:$L$142,0),MATCH('Per month SPF'!BG$4,$M$2:$AI$2,0)))</f>
        <v>0</v>
      </c>
      <c r="BH26" s="49">
        <f>IF(ISNA(INDEX($M$3:$AI$209,MATCH('Per month SPF'!$AK26,$L$3:$L$142,0),MATCH('Per month SPF'!BH$4,$M$2:$AI$2,0))),"",INDEX($M$3:$AI$209,MATCH('Per month SPF'!$AK26,$L$3:$L$142,0),MATCH('Per month SPF'!BH$4,$M$2:$AI$2,0)))</f>
        <v>0</v>
      </c>
      <c r="BJ26" s="47">
        <f t="shared" si="1"/>
        <v>1.8</v>
      </c>
      <c r="BK26" s="48" t="str">
        <f t="shared" si="1"/>
        <v/>
      </c>
      <c r="BL26" s="48" t="str">
        <f t="shared" si="1"/>
        <v/>
      </c>
      <c r="BM26" s="48" t="str">
        <f t="shared" si="1"/>
        <v/>
      </c>
      <c r="BN26" s="48" t="str">
        <f t="shared" si="1"/>
        <v/>
      </c>
      <c r="BO26" s="48">
        <f t="shared" si="1"/>
        <v>1.8</v>
      </c>
      <c r="BP26" s="48" t="str">
        <f t="shared" si="1"/>
        <v/>
      </c>
      <c r="BQ26" s="48" t="str">
        <f t="shared" si="1"/>
        <v/>
      </c>
      <c r="BR26" s="48" t="str">
        <f t="shared" si="1"/>
        <v/>
      </c>
      <c r="BS26" s="48" t="str">
        <f t="shared" si="1"/>
        <v/>
      </c>
      <c r="BT26" s="48" t="str">
        <f t="shared" si="1"/>
        <v/>
      </c>
      <c r="BU26" s="48" t="str">
        <f t="shared" si="1"/>
        <v/>
      </c>
      <c r="BV26" s="48" t="str">
        <f t="shared" si="1"/>
        <v/>
      </c>
      <c r="BW26" s="48" t="str">
        <f t="shared" si="1"/>
        <v/>
      </c>
      <c r="BX26" s="48" t="str">
        <f t="shared" si="2"/>
        <v/>
      </c>
      <c r="BY26" s="48">
        <f t="shared" si="2"/>
        <v>1.9127659574468086</v>
      </c>
      <c r="BZ26" s="48" t="str">
        <f t="shared" si="2"/>
        <v/>
      </c>
      <c r="CA26" s="48" t="str">
        <f t="shared" si="2"/>
        <v/>
      </c>
      <c r="CB26" s="48" t="str">
        <f t="shared" si="2"/>
        <v/>
      </c>
      <c r="CC26" s="48" t="str">
        <f t="shared" si="2"/>
        <v/>
      </c>
      <c r="CD26" s="48" t="str">
        <f t="shared" si="2"/>
        <v/>
      </c>
      <c r="CE26" s="48" t="str">
        <f t="shared" si="2"/>
        <v/>
      </c>
      <c r="CF26" s="49" t="str">
        <f t="shared" si="2"/>
        <v/>
      </c>
      <c r="DN26" s="113"/>
      <c r="DO26" s="58"/>
      <c r="DP26" s="58"/>
      <c r="DQ26" s="58"/>
      <c r="DR26" s="58"/>
      <c r="DS26" s="77"/>
      <c r="DT26" s="58"/>
      <c r="DU26" s="58"/>
      <c r="DV26" s="58"/>
      <c r="DW26" s="58"/>
    </row>
    <row r="27" spans="2:127" x14ac:dyDescent="0.25">
      <c r="B27" s="22">
        <v>37712</v>
      </c>
      <c r="C27" s="18">
        <f>VLOOKUP($B27,'Data SPF'!$AJ$9:$AP$215,'Per month SPF'!C$1, FALSE)</f>
        <v>2</v>
      </c>
      <c r="D27" s="18">
        <f>VLOOKUP($B27,'Data SPF'!$AJ$9:$AP$215,'Per month SPF'!D$1, FALSE)</f>
        <v>1.7</v>
      </c>
      <c r="E27" s="18" t="str">
        <f>VLOOKUP($B27,'Data SPF'!$AJ$9:$AP$215,'Per month SPF'!E$1, FALSE)</f>
        <v/>
      </c>
      <c r="F27" s="18">
        <f>VLOOKUP($B27,'Data SPF'!$AJ$9:$AP$215,'Per month SPF'!G$1, FALSE)</f>
        <v>1.8824999999999998</v>
      </c>
      <c r="H27" s="18" t="str">
        <f>VLOOKUP($B27,'Data SPF'!$AJ$9:$AP$215,'Per month SPF'!H$1, FALSE)</f>
        <v/>
      </c>
      <c r="L27" s="125">
        <v>40634</v>
      </c>
      <c r="M27" s="47">
        <f>VLOOKUP($L27,'Data SPF'!$AJ$9:$AP$215,'Per month SPF'!C$1, FALSE)</f>
        <v>2.5</v>
      </c>
      <c r="N27" s="77"/>
      <c r="O27" s="77"/>
      <c r="P27" s="77"/>
      <c r="Q27" s="48"/>
      <c r="R27" s="77"/>
      <c r="S27" s="48">
        <f>VLOOKUP($L27,'Data SPF'!$AJ$9:$AP$215,'Per month SPF'!D$1, FALSE)</f>
        <v>1.9</v>
      </c>
      <c r="T27" s="48" t="str">
        <f>VLOOKUP($L27,'Data SPF'!$AJ$9:$AP$215,'Per month SPF'!E$1, FALSE)</f>
        <v/>
      </c>
      <c r="U27" s="48">
        <f>VLOOKUP($L27,'Data SPF'!$AJ$9:$AP$215,'Per month SPF'!G$1, FALSE)</f>
        <v>1.9632892623270832</v>
      </c>
      <c r="V27" s="48"/>
      <c r="W27" s="48"/>
      <c r="X27" s="48"/>
      <c r="Y27" s="48"/>
      <c r="Z27" s="48"/>
      <c r="AA27" s="77"/>
      <c r="AB27" s="77"/>
      <c r="AC27" s="77"/>
      <c r="AD27" s="77"/>
      <c r="AE27" s="77"/>
      <c r="AF27" s="77"/>
      <c r="AG27" s="77"/>
      <c r="AH27" s="77"/>
      <c r="AI27" s="126"/>
      <c r="AK27" s="107">
        <v>38169</v>
      </c>
      <c r="AL27" s="47">
        <f>IF(ISNA(INDEX($M$3:$AI$209,MATCH('Per month SPF'!$AK27,$L$3:$L$142,0),MATCH('Per month SPF'!AL$4,$M$2:$AI$2,0))),"",INDEX($M$3:$AI$209,MATCH('Per month SPF'!$AK27,$L$3:$L$142,0),MATCH('Per month SPF'!AL$4,$M$2:$AI$2,0)))</f>
        <v>2.1</v>
      </c>
      <c r="AM27" s="48">
        <f>IF(ISNA(INDEX($M$3:$AI$209,MATCH('Per month SPF'!$AK27,$L$3:$L$142,0),MATCH('Per month SPF'!AM$4,$M$2:$AI$2,0))),"",INDEX($M$3:$AI$209,MATCH('Per month SPF'!$AK27,$L$3:$L$142,0),MATCH('Per month SPF'!AM$4,$M$2:$AI$2,0)))</f>
        <v>0</v>
      </c>
      <c r="AN27" s="48">
        <f>IF(ISNA(INDEX($M$3:$AI$209,MATCH('Per month SPF'!$AK27,$L$3:$L$142,0),MATCH('Per month SPF'!AN$4,$M$2:$AI$2,0))),"",INDEX($M$3:$AI$209,MATCH('Per month SPF'!$AK27,$L$3:$L$142,0),MATCH('Per month SPF'!AN$4,$M$2:$AI$2,0)))</f>
        <v>0</v>
      </c>
      <c r="AO27" s="48">
        <f>IF(ISNA(INDEX($M$3:$AI$209,MATCH('Per month SPF'!$AK27,$L$3:$L$142,0),MATCH('Per month SPF'!AO$4,$M$2:$AI$2,0))),"",INDEX($M$3:$AI$209,MATCH('Per month SPF'!$AK27,$L$3:$L$142,0),MATCH('Per month SPF'!AO$4,$M$2:$AI$2,0)))</f>
        <v>0</v>
      </c>
      <c r="AP27" s="48">
        <f>IF(ISNA(INDEX($M$3:$AI$209,MATCH('Per month SPF'!$AK27,$L$3:$L$142,0),MATCH('Per month SPF'!AP$4,$M$2:$AI$2,0))),"",INDEX($M$3:$AI$209,MATCH('Per month SPF'!$AK27,$L$3:$L$142,0),MATCH('Per month SPF'!AP$4,$M$2:$AI$2,0)))</f>
        <v>1.9</v>
      </c>
      <c r="AQ27" s="48">
        <f>IF(ISNA(INDEX($M$3:$AI$209,MATCH('Per month SPF'!$AK27,$L$3:$L$142,0),MATCH('Per month SPF'!AQ$4,$M$2:$AI$2,0))),"",INDEX($M$3:$AI$209,MATCH('Per month SPF'!$AK27,$L$3:$L$142,0),MATCH('Per month SPF'!AQ$4,$M$2:$AI$2,0)))</f>
        <v>0</v>
      </c>
      <c r="AR27" s="48">
        <f>IF(ISNA(INDEX($M$3:$AI$209,MATCH('Per month SPF'!$AK27,$L$3:$L$142,0),MATCH('Per month SPF'!AR$4,$M$2:$AI$2,0))),"",INDEX($M$3:$AI$209,MATCH('Per month SPF'!$AK27,$L$3:$L$142,0),MATCH('Per month SPF'!AR$4,$M$2:$AI$2,0)))</f>
        <v>0</v>
      </c>
      <c r="AS27" s="48">
        <f>IF(ISNA(INDEX($M$3:$AI$209,MATCH('Per month SPF'!$AK27,$L$3:$L$142,0),MATCH('Per month SPF'!AS$4,$M$2:$AI$2,0))),"",INDEX($M$3:$AI$209,MATCH('Per month SPF'!$AK27,$L$3:$L$142,0),MATCH('Per month SPF'!AS$4,$M$2:$AI$2,0)))</f>
        <v>0</v>
      </c>
      <c r="AT27" s="48">
        <f>IF(ISNA(INDEX($M$3:$AI$209,MATCH('Per month SPF'!$AK27,$L$3:$L$142,0),MATCH('Per month SPF'!AT$4,$M$2:$AI$2,0))),"",INDEX($M$3:$AI$209,MATCH('Per month SPF'!$AK27,$L$3:$L$142,0),MATCH('Per month SPF'!AT$4,$M$2:$AI$2,0)))</f>
        <v>0</v>
      </c>
      <c r="AU27" s="48">
        <f>IF(ISNA(INDEX($M$3:$AI$209,MATCH('Per month SPF'!$AK27,$L$3:$L$142,0),MATCH('Per month SPF'!AU$4,$M$2:$AI$2,0))),"",INDEX($M$3:$AI$209,MATCH('Per month SPF'!$AK27,$L$3:$L$142,0),MATCH('Per month SPF'!AU$4,$M$2:$AI$2,0)))</f>
        <v>0</v>
      </c>
      <c r="AV27" s="48">
        <f>IF(ISNA(INDEX($M$3:$AI$209,MATCH('Per month SPF'!$AK27,$L$3:$L$142,0),MATCH('Per month SPF'!AV$4,$M$2:$AI$2,0))),"",INDEX($M$3:$AI$209,MATCH('Per month SPF'!$AK27,$L$3:$L$142,0),MATCH('Per month SPF'!AV$4,$M$2:$AI$2,0)))</f>
        <v>0</v>
      </c>
      <c r="AW27" s="48">
        <f>IF(ISNA(INDEX($M$3:$AI$209,MATCH('Per month SPF'!$AK27,$L$3:$L$142,0),MATCH('Per month SPF'!AW$4,$M$2:$AI$2,0))),"",INDEX($M$3:$AI$209,MATCH('Per month SPF'!$AK27,$L$3:$L$142,0),MATCH('Per month SPF'!AW$4,$M$2:$AI$2,0)))</f>
        <v>0</v>
      </c>
      <c r="AX27" s="48">
        <f>IF(ISNA(INDEX($M$3:$AI$209,MATCH('Per month SPF'!$AK27,$L$3:$L$142,0),MATCH('Per month SPF'!AX$4,$M$2:$AI$2,0))),"",INDEX($M$3:$AI$209,MATCH('Per month SPF'!$AK27,$L$3:$L$142,0),MATCH('Per month SPF'!AX$4,$M$2:$AI$2,0)))</f>
        <v>1.9</v>
      </c>
      <c r="AY27" s="48">
        <f>IF(ISNA(INDEX($M$3:$AI$209,MATCH('Per month SPF'!$AK27,$L$3:$L$142,0),MATCH('Per month SPF'!AY$4,$M$2:$AI$2,0))),"",INDEX($M$3:$AI$209,MATCH('Per month SPF'!$AK27,$L$3:$L$142,0),MATCH('Per month SPF'!AY$4,$M$2:$AI$2,0)))</f>
        <v>0</v>
      </c>
      <c r="AZ27" s="48">
        <f>IF(ISNA(INDEX($M$3:$AI$209,MATCH('Per month SPF'!$AK27,$L$3:$L$142,0),MATCH('Per month SPF'!AZ$4,$M$2:$AI$2,0))),"",INDEX($M$3:$AI$209,MATCH('Per month SPF'!$AK27,$L$3:$L$142,0),MATCH('Per month SPF'!AZ$4,$M$2:$AI$2,0)))</f>
        <v>0</v>
      </c>
      <c r="BA27" s="48">
        <f>IF(ISNA(INDEX($M$3:$AI$209,MATCH('Per month SPF'!$AK27,$L$3:$L$142,0),MATCH('Per month SPF'!BA$4,$M$2:$AI$2,0))),"",INDEX($M$3:$AI$209,MATCH('Per month SPF'!$AK27,$L$3:$L$142,0),MATCH('Per month SPF'!BA$4,$M$2:$AI$2,0)))</f>
        <v>0</v>
      </c>
      <c r="BB27" s="48">
        <f>IF(ISNA(INDEX($M$3:$AI$209,MATCH('Per month SPF'!$AK27,$L$3:$L$142,0),MATCH('Per month SPF'!BB$4,$M$2:$AI$2,0))),"",INDEX($M$3:$AI$209,MATCH('Per month SPF'!$AK27,$L$3:$L$142,0),MATCH('Per month SPF'!BB$4,$M$2:$AI$2,0)))</f>
        <v>0</v>
      </c>
      <c r="BC27" s="48">
        <f>IF(ISNA(INDEX($M$3:$AI$209,MATCH('Per month SPF'!$AK27,$L$3:$L$142,0),MATCH('Per month SPF'!BC$4,$M$2:$AI$2,0))),"",INDEX($M$3:$AI$209,MATCH('Per month SPF'!$AK27,$L$3:$L$142,0),MATCH('Per month SPF'!BC$4,$M$2:$AI$2,0)))</f>
        <v>0</v>
      </c>
      <c r="BD27" s="48">
        <f>IF(ISNA(INDEX($M$3:$AI$209,MATCH('Per month SPF'!$AK27,$L$3:$L$142,0),MATCH('Per month SPF'!BD$4,$M$2:$AI$2,0))),"",INDEX($M$3:$AI$209,MATCH('Per month SPF'!$AK27,$L$3:$L$142,0),MATCH('Per month SPF'!BD$4,$M$2:$AI$2,0)))</f>
        <v>0</v>
      </c>
      <c r="BE27" s="48">
        <f>IF(ISNA(INDEX($M$3:$AI$209,MATCH('Per month SPF'!$AK27,$L$3:$L$142,0),MATCH('Per month SPF'!BE$4,$M$2:$AI$2,0))),"",INDEX($M$3:$AI$209,MATCH('Per month SPF'!$AK27,$L$3:$L$142,0),MATCH('Per month SPF'!BE$4,$M$2:$AI$2,0)))</f>
        <v>0</v>
      </c>
      <c r="BF27" s="48">
        <f>IF(ISNA(INDEX($M$3:$AI$209,MATCH('Per month SPF'!$AK27,$L$3:$L$142,0),MATCH('Per month SPF'!BF$4,$M$2:$AI$2,0))),"",INDEX($M$3:$AI$209,MATCH('Per month SPF'!$AK27,$L$3:$L$142,0),MATCH('Per month SPF'!BF$4,$M$2:$AI$2,0)))</f>
        <v>0</v>
      </c>
      <c r="BG27" s="48">
        <f>IF(ISNA(INDEX($M$3:$AI$209,MATCH('Per month SPF'!$AK27,$L$3:$L$142,0),MATCH('Per month SPF'!BG$4,$M$2:$AI$2,0))),"",INDEX($M$3:$AI$209,MATCH('Per month SPF'!$AK27,$L$3:$L$142,0),MATCH('Per month SPF'!BG$4,$M$2:$AI$2,0)))</f>
        <v>0</v>
      </c>
      <c r="BH27" s="49">
        <f>IF(ISNA(INDEX($M$3:$AI$209,MATCH('Per month SPF'!$AK27,$L$3:$L$142,0),MATCH('Per month SPF'!BH$4,$M$2:$AI$2,0))),"",INDEX($M$3:$AI$209,MATCH('Per month SPF'!$AK27,$L$3:$L$142,0),MATCH('Per month SPF'!BH$4,$M$2:$AI$2,0)))</f>
        <v>1.9195652173913043</v>
      </c>
      <c r="BJ27" s="47">
        <f t="shared" si="1"/>
        <v>2.1</v>
      </c>
      <c r="BK27" s="48" t="str">
        <f t="shared" si="1"/>
        <v/>
      </c>
      <c r="BL27" s="48" t="str">
        <f t="shared" si="1"/>
        <v/>
      </c>
      <c r="BM27" s="48" t="str">
        <f t="shared" si="1"/>
        <v/>
      </c>
      <c r="BN27" s="48">
        <f t="shared" si="1"/>
        <v>1.9</v>
      </c>
      <c r="BO27" s="48" t="str">
        <f t="shared" si="1"/>
        <v/>
      </c>
      <c r="BP27" s="48" t="str">
        <f t="shared" si="1"/>
        <v/>
      </c>
      <c r="BQ27" s="48" t="str">
        <f t="shared" si="1"/>
        <v/>
      </c>
      <c r="BR27" s="48" t="str">
        <f t="shared" si="1"/>
        <v/>
      </c>
      <c r="BS27" s="48" t="str">
        <f t="shared" si="1"/>
        <v/>
      </c>
      <c r="BT27" s="48" t="str">
        <f t="shared" si="1"/>
        <v/>
      </c>
      <c r="BU27" s="48" t="str">
        <f t="shared" si="1"/>
        <v/>
      </c>
      <c r="BV27" s="48">
        <f t="shared" si="1"/>
        <v>1.9</v>
      </c>
      <c r="BW27" s="48" t="str">
        <f t="shared" si="1"/>
        <v/>
      </c>
      <c r="BX27" s="48" t="str">
        <f t="shared" si="2"/>
        <v/>
      </c>
      <c r="BY27" s="48" t="str">
        <f t="shared" si="2"/>
        <v/>
      </c>
      <c r="BZ27" s="48" t="str">
        <f t="shared" si="2"/>
        <v/>
      </c>
      <c r="CA27" s="48" t="str">
        <f t="shared" si="2"/>
        <v/>
      </c>
      <c r="CB27" s="48" t="str">
        <f t="shared" si="2"/>
        <v/>
      </c>
      <c r="CC27" s="48" t="str">
        <f t="shared" si="2"/>
        <v/>
      </c>
      <c r="CD27" s="48" t="str">
        <f t="shared" si="2"/>
        <v/>
      </c>
      <c r="CE27" s="48" t="str">
        <f t="shared" si="2"/>
        <v/>
      </c>
      <c r="CF27" s="49">
        <f t="shared" si="2"/>
        <v>1.9195652173913043</v>
      </c>
      <c r="DN27" s="113"/>
      <c r="DO27" s="58"/>
      <c r="DP27" s="58"/>
      <c r="DQ27" s="58"/>
      <c r="DR27" s="58"/>
      <c r="DS27" s="77"/>
      <c r="DT27" s="58"/>
      <c r="DU27" s="58"/>
      <c r="DV27" s="58"/>
      <c r="DW27" s="58"/>
    </row>
    <row r="28" spans="2:127" x14ac:dyDescent="0.25">
      <c r="B28" s="22">
        <v>38443</v>
      </c>
      <c r="C28" s="18">
        <f>VLOOKUP($B28,'Data SPF'!$AJ$9:$AP$215,'Per month SPF'!C$1, FALSE)</f>
        <v>1.9</v>
      </c>
      <c r="D28" s="18">
        <f>VLOOKUP($B28,'Data SPF'!$AJ$9:$AP$215,'Per month SPF'!D$1, FALSE)</f>
        <v>1.8</v>
      </c>
      <c r="E28" s="18" t="str">
        <f>VLOOKUP($B28,'Data SPF'!$AJ$9:$AP$215,'Per month SPF'!E$1, FALSE)</f>
        <v/>
      </c>
      <c r="F28" s="18">
        <f>VLOOKUP($B28,'Data SPF'!$AJ$9:$AP$215,'Per month SPF'!G$1, FALSE)</f>
        <v>1.8868717391304337</v>
      </c>
      <c r="H28" s="18" t="str">
        <f>VLOOKUP($B28,'Data SPF'!$AJ$9:$AP$215,'Per month SPF'!H$1, FALSE)</f>
        <v/>
      </c>
      <c r="L28" s="125">
        <v>41000</v>
      </c>
      <c r="M28" s="47">
        <f>VLOOKUP($L28,'Data SPF'!$AJ$9:$AP$215,'Per month SPF'!C$1, FALSE)</f>
        <v>2.2999999999999998</v>
      </c>
      <c r="N28" s="77"/>
      <c r="O28" s="77"/>
      <c r="P28" s="77"/>
      <c r="Q28" s="48"/>
      <c r="R28" s="77"/>
      <c r="S28" s="48">
        <f>VLOOKUP($L28,'Data SPF'!$AJ$9:$AP$215,'Per month SPF'!D$1, FALSE)</f>
        <v>1.8</v>
      </c>
      <c r="T28" s="48" t="str">
        <f>VLOOKUP($L28,'Data SPF'!$AJ$9:$AP$215,'Per month SPF'!E$1, FALSE)</f>
        <v/>
      </c>
      <c r="U28" s="48">
        <f>VLOOKUP($L28,'Data SPF'!$AJ$9:$AP$215,'Per month SPF'!G$1, FALSE)</f>
        <v>1.987282420443478</v>
      </c>
      <c r="V28" s="48"/>
      <c r="W28" s="48"/>
      <c r="X28" s="48"/>
      <c r="Y28" s="48"/>
      <c r="Z28" s="48"/>
      <c r="AA28" s="77"/>
      <c r="AB28" s="77"/>
      <c r="AC28" s="77"/>
      <c r="AD28" s="77"/>
      <c r="AE28" s="77"/>
      <c r="AF28" s="77"/>
      <c r="AG28" s="77"/>
      <c r="AH28" s="77"/>
      <c r="AI28" s="126"/>
      <c r="AK28" s="107">
        <v>38292</v>
      </c>
      <c r="AL28" s="47">
        <f>IF(ISNA(INDEX($M$3:$AI$209,MATCH('Per month SPF'!$AK28,$L$3:$L$142,0),MATCH('Per month SPF'!AL$4,$M$2:$AI$2,0))),"",INDEX($M$3:$AI$209,MATCH('Per month SPF'!$AK28,$L$3:$L$142,0),MATCH('Per month SPF'!AL$4,$M$2:$AI$2,0)))</f>
        <v>2.1</v>
      </c>
      <c r="AM28" s="48">
        <f>IF(ISNA(INDEX($M$3:$AI$209,MATCH('Per month SPF'!$AK28,$L$3:$L$142,0),MATCH('Per month SPF'!AM$4,$M$2:$AI$2,0))),"",INDEX($M$3:$AI$209,MATCH('Per month SPF'!$AK28,$L$3:$L$142,0),MATCH('Per month SPF'!AM$4,$M$2:$AI$2,0)))</f>
        <v>1.9</v>
      </c>
      <c r="AN28" s="48">
        <f>IF(ISNA(INDEX($M$3:$AI$209,MATCH('Per month SPF'!$AK28,$L$3:$L$142,0),MATCH('Per month SPF'!AN$4,$M$2:$AI$2,0))),"",INDEX($M$3:$AI$209,MATCH('Per month SPF'!$AK28,$L$3:$L$142,0),MATCH('Per month SPF'!AN$4,$M$2:$AI$2,0)))</f>
        <v>0</v>
      </c>
      <c r="AO28" s="48">
        <f>IF(ISNA(INDEX($M$3:$AI$209,MATCH('Per month SPF'!$AK28,$L$3:$L$142,0),MATCH('Per month SPF'!AO$4,$M$2:$AI$2,0))),"",INDEX($M$3:$AI$209,MATCH('Per month SPF'!$AK28,$L$3:$L$142,0),MATCH('Per month SPF'!AO$4,$M$2:$AI$2,0)))</f>
        <v>0</v>
      </c>
      <c r="AP28" s="48">
        <f>IF(ISNA(INDEX($M$3:$AI$209,MATCH('Per month SPF'!$AK28,$L$3:$L$142,0),MATCH('Per month SPF'!AP$4,$M$2:$AI$2,0))),"",INDEX($M$3:$AI$209,MATCH('Per month SPF'!$AK28,$L$3:$L$142,0),MATCH('Per month SPF'!AP$4,$M$2:$AI$2,0)))</f>
        <v>0</v>
      </c>
      <c r="AQ28" s="48">
        <f>IF(ISNA(INDEX($M$3:$AI$209,MATCH('Per month SPF'!$AK28,$L$3:$L$142,0),MATCH('Per month SPF'!AQ$4,$M$2:$AI$2,0))),"",INDEX($M$3:$AI$209,MATCH('Per month SPF'!$AK28,$L$3:$L$142,0),MATCH('Per month SPF'!AQ$4,$M$2:$AI$2,0)))</f>
        <v>0</v>
      </c>
      <c r="AR28" s="48">
        <f>IF(ISNA(INDEX($M$3:$AI$209,MATCH('Per month SPF'!$AK28,$L$3:$L$142,0),MATCH('Per month SPF'!AR$4,$M$2:$AI$2,0))),"",INDEX($M$3:$AI$209,MATCH('Per month SPF'!$AK28,$L$3:$L$142,0),MATCH('Per month SPF'!AR$4,$M$2:$AI$2,0)))</f>
        <v>0</v>
      </c>
      <c r="AS28" s="48">
        <f>IF(ISNA(INDEX($M$3:$AI$209,MATCH('Per month SPF'!$AK28,$L$3:$L$142,0),MATCH('Per month SPF'!AS$4,$M$2:$AI$2,0))),"",INDEX($M$3:$AI$209,MATCH('Per month SPF'!$AK28,$L$3:$L$142,0),MATCH('Per month SPF'!AS$4,$M$2:$AI$2,0)))</f>
        <v>0</v>
      </c>
      <c r="AT28" s="48">
        <f>IF(ISNA(INDEX($M$3:$AI$209,MATCH('Per month SPF'!$AK28,$L$3:$L$142,0),MATCH('Per month SPF'!AT$4,$M$2:$AI$2,0))),"",INDEX($M$3:$AI$209,MATCH('Per month SPF'!$AK28,$L$3:$L$142,0),MATCH('Per month SPF'!AT$4,$M$2:$AI$2,0)))</f>
        <v>0</v>
      </c>
      <c r="AU28" s="48">
        <f>IF(ISNA(INDEX($M$3:$AI$209,MATCH('Per month SPF'!$AK28,$L$3:$L$142,0),MATCH('Per month SPF'!AU$4,$M$2:$AI$2,0))),"",INDEX($M$3:$AI$209,MATCH('Per month SPF'!$AK28,$L$3:$L$142,0),MATCH('Per month SPF'!AU$4,$M$2:$AI$2,0)))</f>
        <v>1.9</v>
      </c>
      <c r="AV28" s="48">
        <f>IF(ISNA(INDEX($M$3:$AI$209,MATCH('Per month SPF'!$AK28,$L$3:$L$142,0),MATCH('Per month SPF'!AV$4,$M$2:$AI$2,0))),"",INDEX($M$3:$AI$209,MATCH('Per month SPF'!$AK28,$L$3:$L$142,0),MATCH('Per month SPF'!AV$4,$M$2:$AI$2,0)))</f>
        <v>0</v>
      </c>
      <c r="AW28" s="48">
        <f>IF(ISNA(INDEX($M$3:$AI$209,MATCH('Per month SPF'!$AK28,$L$3:$L$142,0),MATCH('Per month SPF'!AW$4,$M$2:$AI$2,0))),"",INDEX($M$3:$AI$209,MATCH('Per month SPF'!$AK28,$L$3:$L$142,0),MATCH('Per month SPF'!AW$4,$M$2:$AI$2,0)))</f>
        <v>0</v>
      </c>
      <c r="AX28" s="48">
        <f>IF(ISNA(INDEX($M$3:$AI$209,MATCH('Per month SPF'!$AK28,$L$3:$L$142,0),MATCH('Per month SPF'!AX$4,$M$2:$AI$2,0))),"",INDEX($M$3:$AI$209,MATCH('Per month SPF'!$AK28,$L$3:$L$142,0),MATCH('Per month SPF'!AX$4,$M$2:$AI$2,0)))</f>
        <v>0</v>
      </c>
      <c r="AY28" s="48">
        <f>IF(ISNA(INDEX($M$3:$AI$209,MATCH('Per month SPF'!$AK28,$L$3:$L$142,0),MATCH('Per month SPF'!AY$4,$M$2:$AI$2,0))),"",INDEX($M$3:$AI$209,MATCH('Per month SPF'!$AK28,$L$3:$L$142,0),MATCH('Per month SPF'!AY$4,$M$2:$AI$2,0)))</f>
        <v>0</v>
      </c>
      <c r="AZ28" s="48">
        <f>IF(ISNA(INDEX($M$3:$AI$209,MATCH('Per month SPF'!$AK28,$L$3:$L$142,0),MATCH('Per month SPF'!AZ$4,$M$2:$AI$2,0))),"",INDEX($M$3:$AI$209,MATCH('Per month SPF'!$AK28,$L$3:$L$142,0),MATCH('Per month SPF'!AZ$4,$M$2:$AI$2,0)))</f>
        <v>0</v>
      </c>
      <c r="BA28" s="48">
        <f>IF(ISNA(INDEX($M$3:$AI$209,MATCH('Per month SPF'!$AK28,$L$3:$L$142,0),MATCH('Per month SPF'!BA$4,$M$2:$AI$2,0))),"",INDEX($M$3:$AI$209,MATCH('Per month SPF'!$AK28,$L$3:$L$142,0),MATCH('Per month SPF'!BA$4,$M$2:$AI$2,0)))</f>
        <v>0</v>
      </c>
      <c r="BB28" s="48">
        <f>IF(ISNA(INDEX($M$3:$AI$209,MATCH('Per month SPF'!$AK28,$L$3:$L$142,0),MATCH('Per month SPF'!BB$4,$M$2:$AI$2,0))),"",INDEX($M$3:$AI$209,MATCH('Per month SPF'!$AK28,$L$3:$L$142,0),MATCH('Per month SPF'!BB$4,$M$2:$AI$2,0)))</f>
        <v>0</v>
      </c>
      <c r="BC28" s="48">
        <f>IF(ISNA(INDEX($M$3:$AI$209,MATCH('Per month SPF'!$AK28,$L$3:$L$142,0),MATCH('Per month SPF'!BC$4,$M$2:$AI$2,0))),"",INDEX($M$3:$AI$209,MATCH('Per month SPF'!$AK28,$L$3:$L$142,0),MATCH('Per month SPF'!BC$4,$M$2:$AI$2,0)))</f>
        <v>0</v>
      </c>
      <c r="BD28" s="48">
        <f>IF(ISNA(INDEX($M$3:$AI$209,MATCH('Per month SPF'!$AK28,$L$3:$L$142,0),MATCH('Per month SPF'!BD$4,$M$2:$AI$2,0))),"",INDEX($M$3:$AI$209,MATCH('Per month SPF'!$AK28,$L$3:$L$142,0),MATCH('Per month SPF'!BD$4,$M$2:$AI$2,0)))</f>
        <v>0</v>
      </c>
      <c r="BE28" s="48">
        <f>IF(ISNA(INDEX($M$3:$AI$209,MATCH('Per month SPF'!$AK28,$L$3:$L$142,0),MATCH('Per month SPF'!BE$4,$M$2:$AI$2,0))),"",INDEX($M$3:$AI$209,MATCH('Per month SPF'!$AK28,$L$3:$L$142,0),MATCH('Per month SPF'!BE$4,$M$2:$AI$2,0)))</f>
        <v>1.8923913043478258</v>
      </c>
      <c r="BF28" s="48">
        <f>IF(ISNA(INDEX($M$3:$AI$209,MATCH('Per month SPF'!$AK28,$L$3:$L$142,0),MATCH('Per month SPF'!BF$4,$M$2:$AI$2,0))),"",INDEX($M$3:$AI$209,MATCH('Per month SPF'!$AK28,$L$3:$L$142,0),MATCH('Per month SPF'!BF$4,$M$2:$AI$2,0)))</f>
        <v>0</v>
      </c>
      <c r="BG28" s="48">
        <f>IF(ISNA(INDEX($M$3:$AI$209,MATCH('Per month SPF'!$AK28,$L$3:$L$142,0),MATCH('Per month SPF'!BG$4,$M$2:$AI$2,0))),"",INDEX($M$3:$AI$209,MATCH('Per month SPF'!$AK28,$L$3:$L$142,0),MATCH('Per month SPF'!BG$4,$M$2:$AI$2,0)))</f>
        <v>0</v>
      </c>
      <c r="BH28" s="49">
        <f>IF(ISNA(INDEX($M$3:$AI$209,MATCH('Per month SPF'!$AK28,$L$3:$L$142,0),MATCH('Per month SPF'!BH$4,$M$2:$AI$2,0))),"",INDEX($M$3:$AI$209,MATCH('Per month SPF'!$AK28,$L$3:$L$142,0),MATCH('Per month SPF'!BH$4,$M$2:$AI$2,0)))</f>
        <v>0</v>
      </c>
      <c r="BJ28" s="47">
        <f t="shared" si="1"/>
        <v>2.1</v>
      </c>
      <c r="BK28" s="48">
        <f t="shared" si="1"/>
        <v>1.9</v>
      </c>
      <c r="BL28" s="48" t="str">
        <f t="shared" si="1"/>
        <v/>
      </c>
      <c r="BM28" s="48" t="str">
        <f t="shared" si="1"/>
        <v/>
      </c>
      <c r="BN28" s="48" t="str">
        <f t="shared" si="1"/>
        <v/>
      </c>
      <c r="BO28" s="48" t="str">
        <f t="shared" si="1"/>
        <v/>
      </c>
      <c r="BP28" s="48" t="str">
        <f t="shared" si="1"/>
        <v/>
      </c>
      <c r="BQ28" s="48" t="str">
        <f t="shared" si="1"/>
        <v/>
      </c>
      <c r="BR28" s="48" t="str">
        <f t="shared" si="1"/>
        <v/>
      </c>
      <c r="BS28" s="48">
        <f t="shared" si="1"/>
        <v>1.9</v>
      </c>
      <c r="BT28" s="48" t="str">
        <f t="shared" si="1"/>
        <v/>
      </c>
      <c r="BU28" s="48" t="str">
        <f t="shared" si="1"/>
        <v/>
      </c>
      <c r="BV28" s="48" t="str">
        <f t="shared" si="1"/>
        <v/>
      </c>
      <c r="BW28" s="48" t="str">
        <f t="shared" si="1"/>
        <v/>
      </c>
      <c r="BX28" s="48" t="str">
        <f t="shared" si="2"/>
        <v/>
      </c>
      <c r="BY28" s="48" t="str">
        <f t="shared" si="2"/>
        <v/>
      </c>
      <c r="BZ28" s="48" t="str">
        <f t="shared" si="2"/>
        <v/>
      </c>
      <c r="CA28" s="48" t="str">
        <f t="shared" si="2"/>
        <v/>
      </c>
      <c r="CB28" s="48" t="str">
        <f t="shared" si="2"/>
        <v/>
      </c>
      <c r="CC28" s="48">
        <f t="shared" si="2"/>
        <v>1.8923913043478258</v>
      </c>
      <c r="CD28" s="48" t="str">
        <f t="shared" si="2"/>
        <v/>
      </c>
      <c r="CE28" s="48" t="str">
        <f t="shared" si="2"/>
        <v/>
      </c>
      <c r="CF28" s="49" t="str">
        <f t="shared" si="2"/>
        <v/>
      </c>
      <c r="DN28" s="113"/>
      <c r="DO28" s="58"/>
      <c r="DP28" s="58"/>
      <c r="DQ28" s="58"/>
      <c r="DR28" s="58"/>
      <c r="DS28" s="77"/>
      <c r="DT28" s="58"/>
      <c r="DU28" s="58"/>
      <c r="DV28" s="58"/>
      <c r="DW28" s="58"/>
    </row>
    <row r="29" spans="2:127" x14ac:dyDescent="0.25">
      <c r="B29" s="22">
        <v>38808</v>
      </c>
      <c r="C29" s="18">
        <f>VLOOKUP($B29,'Data SPF'!$AJ$9:$AP$215,'Per month SPF'!C$1, FALSE)</f>
        <v>2.1</v>
      </c>
      <c r="D29" s="18">
        <f>VLOOKUP($B29,'Data SPF'!$AJ$9:$AP$215,'Per month SPF'!D$1, FALSE)</f>
        <v>2.1</v>
      </c>
      <c r="E29" s="18" t="str">
        <f>VLOOKUP($B29,'Data SPF'!$AJ$9:$AP$215,'Per month SPF'!E$1, FALSE)</f>
        <v/>
      </c>
      <c r="F29" s="18">
        <f>VLOOKUP($B29,'Data SPF'!$AJ$9:$AP$215,'Per month SPF'!G$1, FALSE)</f>
        <v>1.9058361702127657</v>
      </c>
      <c r="H29" s="18" t="str">
        <f>VLOOKUP($B29,'Data SPF'!$AJ$9:$AP$215,'Per month SPF'!H$1, FALSE)</f>
        <v/>
      </c>
      <c r="L29" s="125">
        <v>41365</v>
      </c>
      <c r="M29" s="47">
        <f>VLOOKUP($L29,'Data SPF'!$AJ$9:$AP$215,'Per month SPF'!C$1, FALSE)</f>
        <v>1.7</v>
      </c>
      <c r="N29" s="77"/>
      <c r="O29" s="77"/>
      <c r="P29" s="77"/>
      <c r="Q29" s="48"/>
      <c r="R29" s="77"/>
      <c r="S29" s="48">
        <f>VLOOKUP($L29,'Data SPF'!$AJ$9:$AP$215,'Per month SPF'!D$1, FALSE)</f>
        <v>1.6</v>
      </c>
      <c r="T29" s="48">
        <f>VLOOKUP($L29,'Data SPF'!$AJ$9:$AP$215,'Per month SPF'!E$1, FALSE)</f>
        <v>1.8</v>
      </c>
      <c r="U29" s="48">
        <f>VLOOKUP($L29,'Data SPF'!$AJ$9:$AP$215,'Per month SPF'!G$1, FALSE)</f>
        <v>1.9704720539795453</v>
      </c>
      <c r="V29" s="48"/>
      <c r="W29" s="48"/>
      <c r="X29" s="48"/>
      <c r="Y29" s="48"/>
      <c r="Z29" s="48"/>
      <c r="AA29" s="77"/>
      <c r="AB29" s="77"/>
      <c r="AC29" s="77"/>
      <c r="AD29" s="77"/>
      <c r="AE29" s="77"/>
      <c r="AF29" s="77"/>
      <c r="AG29" s="77"/>
      <c r="AH29" s="77"/>
      <c r="AI29" s="126"/>
      <c r="AK29" s="107">
        <v>38353</v>
      </c>
      <c r="AL29" s="47">
        <f>IF(ISNA(INDEX($M$3:$AI$209,MATCH('Per month SPF'!$AK29,$L$3:$L$142,0),MATCH('Per month SPF'!AL$4,$M$2:$AI$2,0))),"",INDEX($M$3:$AI$209,MATCH('Per month SPF'!$AK29,$L$3:$L$142,0),MATCH('Per month SPF'!AL$4,$M$2:$AI$2,0)))</f>
        <v>1.9</v>
      </c>
      <c r="AM29" s="48">
        <f>IF(ISNA(INDEX($M$3:$AI$209,MATCH('Per month SPF'!$AK29,$L$3:$L$142,0),MATCH('Per month SPF'!AM$4,$M$2:$AI$2,0))),"",INDEX($M$3:$AI$209,MATCH('Per month SPF'!$AK29,$L$3:$L$142,0),MATCH('Per month SPF'!AM$4,$M$2:$AI$2,0)))</f>
        <v>0</v>
      </c>
      <c r="AN29" s="48">
        <f>IF(ISNA(INDEX($M$3:$AI$209,MATCH('Per month SPF'!$AK29,$L$3:$L$142,0),MATCH('Per month SPF'!AN$4,$M$2:$AI$2,0))),"",INDEX($M$3:$AI$209,MATCH('Per month SPF'!$AK29,$L$3:$L$142,0),MATCH('Per month SPF'!AN$4,$M$2:$AI$2,0)))</f>
        <v>0</v>
      </c>
      <c r="AO29" s="48">
        <f>IF(ISNA(INDEX($M$3:$AI$209,MATCH('Per month SPF'!$AK29,$L$3:$L$142,0),MATCH('Per month SPF'!AO$4,$M$2:$AI$2,0))),"",INDEX($M$3:$AI$209,MATCH('Per month SPF'!$AK29,$L$3:$L$142,0),MATCH('Per month SPF'!AO$4,$M$2:$AI$2,0)))</f>
        <v>0</v>
      </c>
      <c r="AP29" s="48">
        <f>IF(ISNA(INDEX($M$3:$AI$209,MATCH('Per month SPF'!$AK29,$L$3:$L$142,0),MATCH('Per month SPF'!AP$4,$M$2:$AI$2,0))),"",INDEX($M$3:$AI$209,MATCH('Per month SPF'!$AK29,$L$3:$L$142,0),MATCH('Per month SPF'!AP$4,$M$2:$AI$2,0)))</f>
        <v>0</v>
      </c>
      <c r="AQ29" s="48">
        <f>IF(ISNA(INDEX($M$3:$AI$209,MATCH('Per month SPF'!$AK29,$L$3:$L$142,0),MATCH('Per month SPF'!AQ$4,$M$2:$AI$2,0))),"",INDEX($M$3:$AI$209,MATCH('Per month SPF'!$AK29,$L$3:$L$142,0),MATCH('Per month SPF'!AQ$4,$M$2:$AI$2,0)))</f>
        <v>0</v>
      </c>
      <c r="AR29" s="48">
        <f>IF(ISNA(INDEX($M$3:$AI$209,MATCH('Per month SPF'!$AK29,$L$3:$L$142,0),MATCH('Per month SPF'!AR$4,$M$2:$AI$2,0))),"",INDEX($M$3:$AI$209,MATCH('Per month SPF'!$AK29,$L$3:$L$142,0),MATCH('Per month SPF'!AR$4,$M$2:$AI$2,0)))</f>
        <v>0</v>
      </c>
      <c r="AS29" s="48">
        <f>IF(ISNA(INDEX($M$3:$AI$209,MATCH('Per month SPF'!$AK29,$L$3:$L$142,0),MATCH('Per month SPF'!AS$4,$M$2:$AI$2,0))),"",INDEX($M$3:$AI$209,MATCH('Per month SPF'!$AK29,$L$3:$L$142,0),MATCH('Per month SPF'!AS$4,$M$2:$AI$2,0)))</f>
        <v>0</v>
      </c>
      <c r="AT29" s="48">
        <f>IF(ISNA(INDEX($M$3:$AI$209,MATCH('Per month SPF'!$AK29,$L$3:$L$142,0),MATCH('Per month SPF'!AT$4,$M$2:$AI$2,0))),"",INDEX($M$3:$AI$209,MATCH('Per month SPF'!$AK29,$L$3:$L$142,0),MATCH('Per month SPF'!AT$4,$M$2:$AI$2,0)))</f>
        <v>1.8</v>
      </c>
      <c r="AU29" s="48">
        <f>IF(ISNA(INDEX($M$3:$AI$209,MATCH('Per month SPF'!$AK29,$L$3:$L$142,0),MATCH('Per month SPF'!AU$4,$M$2:$AI$2,0))),"",INDEX($M$3:$AI$209,MATCH('Per month SPF'!$AK29,$L$3:$L$142,0),MATCH('Per month SPF'!AU$4,$M$2:$AI$2,0)))</f>
        <v>0</v>
      </c>
      <c r="AV29" s="48">
        <f>IF(ISNA(INDEX($M$3:$AI$209,MATCH('Per month SPF'!$AK29,$L$3:$L$142,0),MATCH('Per month SPF'!AV$4,$M$2:$AI$2,0))),"",INDEX($M$3:$AI$209,MATCH('Per month SPF'!$AK29,$L$3:$L$142,0),MATCH('Per month SPF'!AV$4,$M$2:$AI$2,0)))</f>
        <v>0</v>
      </c>
      <c r="AW29" s="48">
        <f>IF(ISNA(INDEX($M$3:$AI$209,MATCH('Per month SPF'!$AK29,$L$3:$L$142,0),MATCH('Per month SPF'!AW$4,$M$2:$AI$2,0))),"",INDEX($M$3:$AI$209,MATCH('Per month SPF'!$AK29,$L$3:$L$142,0),MATCH('Per month SPF'!AW$4,$M$2:$AI$2,0)))</f>
        <v>0</v>
      </c>
      <c r="AX29" s="48">
        <f>IF(ISNA(INDEX($M$3:$AI$209,MATCH('Per month SPF'!$AK29,$L$3:$L$142,0),MATCH('Per month SPF'!AX$4,$M$2:$AI$2,0))),"",INDEX($M$3:$AI$209,MATCH('Per month SPF'!$AK29,$L$3:$L$142,0),MATCH('Per month SPF'!AX$4,$M$2:$AI$2,0)))</f>
        <v>0</v>
      </c>
      <c r="AY29" s="48">
        <f>IF(ISNA(INDEX($M$3:$AI$209,MATCH('Per month SPF'!$AK29,$L$3:$L$142,0),MATCH('Per month SPF'!AY$4,$M$2:$AI$2,0))),"",INDEX($M$3:$AI$209,MATCH('Per month SPF'!$AK29,$L$3:$L$142,0),MATCH('Per month SPF'!AY$4,$M$2:$AI$2,0)))</f>
        <v>0</v>
      </c>
      <c r="AZ29" s="48" t="str">
        <f>IF(ISNA(INDEX($M$3:$AI$209,MATCH('Per month SPF'!$AK29,$L$3:$L$142,0),MATCH('Per month SPF'!AZ$4,$M$2:$AI$2,0))),"",INDEX($M$3:$AI$209,MATCH('Per month SPF'!$AK29,$L$3:$L$142,0),MATCH('Per month SPF'!AZ$4,$M$2:$AI$2,0)))</f>
        <v/>
      </c>
      <c r="BA29" s="48">
        <f>IF(ISNA(INDEX($M$3:$AI$209,MATCH('Per month SPF'!$AK29,$L$3:$L$142,0),MATCH('Per month SPF'!BA$4,$M$2:$AI$2,0))),"",INDEX($M$3:$AI$209,MATCH('Per month SPF'!$AK29,$L$3:$L$142,0),MATCH('Per month SPF'!BA$4,$M$2:$AI$2,0)))</f>
        <v>0</v>
      </c>
      <c r="BB29" s="48">
        <f>IF(ISNA(INDEX($M$3:$AI$209,MATCH('Per month SPF'!$AK29,$L$3:$L$142,0),MATCH('Per month SPF'!BB$4,$M$2:$AI$2,0))),"",INDEX($M$3:$AI$209,MATCH('Per month SPF'!$AK29,$L$3:$L$142,0),MATCH('Per month SPF'!BB$4,$M$2:$AI$2,0)))</f>
        <v>0</v>
      </c>
      <c r="BC29" s="48">
        <f>IF(ISNA(INDEX($M$3:$AI$209,MATCH('Per month SPF'!$AK29,$L$3:$L$142,0),MATCH('Per month SPF'!BC$4,$M$2:$AI$2,0))),"",INDEX($M$3:$AI$209,MATCH('Per month SPF'!$AK29,$L$3:$L$142,0),MATCH('Per month SPF'!BC$4,$M$2:$AI$2,0)))</f>
        <v>0</v>
      </c>
      <c r="BD29" s="48">
        <f>IF(ISNA(INDEX($M$3:$AI$209,MATCH('Per month SPF'!$AK29,$L$3:$L$142,0),MATCH('Per month SPF'!BD$4,$M$2:$AI$2,0))),"",INDEX($M$3:$AI$209,MATCH('Per month SPF'!$AK29,$L$3:$L$142,0),MATCH('Per month SPF'!BD$4,$M$2:$AI$2,0)))</f>
        <v>1.8990565217391298</v>
      </c>
      <c r="BE29" s="48">
        <f>IF(ISNA(INDEX($M$3:$AI$209,MATCH('Per month SPF'!$AK29,$L$3:$L$142,0),MATCH('Per month SPF'!BE$4,$M$2:$AI$2,0))),"",INDEX($M$3:$AI$209,MATCH('Per month SPF'!$AK29,$L$3:$L$142,0),MATCH('Per month SPF'!BE$4,$M$2:$AI$2,0)))</f>
        <v>0</v>
      </c>
      <c r="BF29" s="48">
        <f>IF(ISNA(INDEX($M$3:$AI$209,MATCH('Per month SPF'!$AK29,$L$3:$L$142,0),MATCH('Per month SPF'!BF$4,$M$2:$AI$2,0))),"",INDEX($M$3:$AI$209,MATCH('Per month SPF'!$AK29,$L$3:$L$142,0),MATCH('Per month SPF'!BF$4,$M$2:$AI$2,0)))</f>
        <v>0</v>
      </c>
      <c r="BG29" s="48">
        <f>IF(ISNA(INDEX($M$3:$AI$209,MATCH('Per month SPF'!$AK29,$L$3:$L$142,0),MATCH('Per month SPF'!BG$4,$M$2:$AI$2,0))),"",INDEX($M$3:$AI$209,MATCH('Per month SPF'!$AK29,$L$3:$L$142,0),MATCH('Per month SPF'!BG$4,$M$2:$AI$2,0)))</f>
        <v>0</v>
      </c>
      <c r="BH29" s="49">
        <f>IF(ISNA(INDEX($M$3:$AI$209,MATCH('Per month SPF'!$AK29,$L$3:$L$142,0),MATCH('Per month SPF'!BH$4,$M$2:$AI$2,0))),"",INDEX($M$3:$AI$209,MATCH('Per month SPF'!$AK29,$L$3:$L$142,0),MATCH('Per month SPF'!BH$4,$M$2:$AI$2,0)))</f>
        <v>0</v>
      </c>
      <c r="BJ29" s="47">
        <f t="shared" si="1"/>
        <v>1.9</v>
      </c>
      <c r="BK29" s="48" t="str">
        <f t="shared" si="1"/>
        <v/>
      </c>
      <c r="BL29" s="48" t="str">
        <f t="shared" si="1"/>
        <v/>
      </c>
      <c r="BM29" s="48" t="str">
        <f t="shared" si="1"/>
        <v/>
      </c>
      <c r="BN29" s="48" t="str">
        <f t="shared" si="1"/>
        <v/>
      </c>
      <c r="BO29" s="48" t="str">
        <f t="shared" si="1"/>
        <v/>
      </c>
      <c r="BP29" s="48" t="str">
        <f t="shared" si="1"/>
        <v/>
      </c>
      <c r="BQ29" s="48" t="str">
        <f t="shared" si="1"/>
        <v/>
      </c>
      <c r="BR29" s="48">
        <f t="shared" si="1"/>
        <v>1.8</v>
      </c>
      <c r="BS29" s="48" t="str">
        <f t="shared" si="1"/>
        <v/>
      </c>
      <c r="BT29" s="48" t="str">
        <f t="shared" si="1"/>
        <v/>
      </c>
      <c r="BU29" s="48" t="str">
        <f t="shared" si="1"/>
        <v/>
      </c>
      <c r="BV29" s="48" t="str">
        <f t="shared" si="1"/>
        <v/>
      </c>
      <c r="BW29" s="48" t="str">
        <f t="shared" si="1"/>
        <v/>
      </c>
      <c r="BX29" s="48" t="str">
        <f t="shared" si="2"/>
        <v/>
      </c>
      <c r="BY29" s="48" t="str">
        <f t="shared" si="2"/>
        <v/>
      </c>
      <c r="BZ29" s="48" t="str">
        <f t="shared" si="2"/>
        <v/>
      </c>
      <c r="CA29" s="48" t="str">
        <f t="shared" si="2"/>
        <v/>
      </c>
      <c r="CB29" s="48">
        <f t="shared" si="2"/>
        <v>1.8990565217391298</v>
      </c>
      <c r="CC29" s="48" t="str">
        <f t="shared" si="2"/>
        <v/>
      </c>
      <c r="CD29" s="48" t="str">
        <f t="shared" si="2"/>
        <v/>
      </c>
      <c r="CE29" s="48" t="str">
        <f t="shared" si="2"/>
        <v/>
      </c>
      <c r="CF29" s="49" t="str">
        <f t="shared" si="2"/>
        <v/>
      </c>
      <c r="DN29" s="113"/>
      <c r="DO29" s="58"/>
      <c r="DP29" s="58"/>
      <c r="DQ29" s="58"/>
      <c r="DR29" s="58"/>
      <c r="DS29" s="77"/>
      <c r="DT29" s="58"/>
      <c r="DU29" s="58"/>
      <c r="DV29" s="58"/>
      <c r="DW29" s="58"/>
    </row>
    <row r="30" spans="2:127" x14ac:dyDescent="0.25">
      <c r="B30" s="22">
        <v>39539</v>
      </c>
      <c r="C30" s="18">
        <f>VLOOKUP($B30,'Data SPF'!$AJ$9:$AP$215,'Per month SPF'!C$1, FALSE)</f>
        <v>3</v>
      </c>
      <c r="D30" s="18">
        <f>VLOOKUP($B30,'Data SPF'!$AJ$9:$AP$215,'Per month SPF'!D$1, FALSE)</f>
        <v>2.2000000000000002</v>
      </c>
      <c r="E30" s="18" t="str">
        <f>VLOOKUP($B30,'Data SPF'!$AJ$9:$AP$215,'Per month SPF'!E$1, FALSE)</f>
        <v/>
      </c>
      <c r="F30" s="18">
        <f>VLOOKUP($B30,'Data SPF'!$AJ$9:$AP$215,'Per month SPF'!G$1, FALSE)</f>
        <v>1.946808510638298</v>
      </c>
      <c r="H30" s="18" t="str">
        <f>VLOOKUP($B30,'Data SPF'!$AJ$9:$AP$215,'Per month SPF'!H$1, FALSE)</f>
        <v/>
      </c>
      <c r="L30" s="125">
        <v>41730</v>
      </c>
      <c r="M30" s="47">
        <f>VLOOKUP($L30,'Data SPF'!$AJ$9:$AP$215,'Per month SPF'!C$1, FALSE)</f>
        <v>0.9</v>
      </c>
      <c r="N30" s="77"/>
      <c r="O30" s="77"/>
      <c r="P30" s="77"/>
      <c r="Q30" s="48"/>
      <c r="R30" s="77"/>
      <c r="S30" s="48">
        <f>VLOOKUP($L30,'Data SPF'!$AJ$9:$AP$215,'Per month SPF'!D$1, FALSE)</f>
        <v>1.3</v>
      </c>
      <c r="T30" s="48">
        <f>VLOOKUP($L30,'Data SPF'!$AJ$9:$AP$215,'Per month SPF'!E$1, FALSE)</f>
        <v>1.5</v>
      </c>
      <c r="U30" s="48">
        <f>VLOOKUP($L30,'Data SPF'!$AJ$9:$AP$215,'Per month SPF'!G$1, FALSE)</f>
        <v>1.84</v>
      </c>
      <c r="V30" s="48"/>
      <c r="W30" s="48"/>
      <c r="X30" s="48"/>
      <c r="Y30" s="48"/>
      <c r="Z30" s="48"/>
      <c r="AA30" s="77"/>
      <c r="AB30" s="77"/>
      <c r="AC30" s="77"/>
      <c r="AD30" s="77"/>
      <c r="AE30" s="77"/>
      <c r="AF30" s="77"/>
      <c r="AG30" s="77"/>
      <c r="AH30" s="77"/>
      <c r="AI30" s="126"/>
      <c r="AK30" s="107">
        <v>38443</v>
      </c>
      <c r="AL30" s="47">
        <f>IF(ISNA(INDEX($M$3:$AI$209,MATCH('Per month SPF'!$AK30,$L$3:$L$142,0),MATCH('Per month SPF'!AL$4,$M$2:$AI$2,0))),"",INDEX($M$3:$AI$209,MATCH('Per month SPF'!$AK30,$L$3:$L$142,0),MATCH('Per month SPF'!AL$4,$M$2:$AI$2,0)))</f>
        <v>1.9</v>
      </c>
      <c r="AM30" s="48">
        <f>IF(ISNA(INDEX($M$3:$AI$209,MATCH('Per month SPF'!$AK30,$L$3:$L$142,0),MATCH('Per month SPF'!AM$4,$M$2:$AI$2,0))),"",INDEX($M$3:$AI$209,MATCH('Per month SPF'!$AK30,$L$3:$L$142,0),MATCH('Per month SPF'!AM$4,$M$2:$AI$2,0)))</f>
        <v>0</v>
      </c>
      <c r="AN30" s="48">
        <f>IF(ISNA(INDEX($M$3:$AI$209,MATCH('Per month SPF'!$AK30,$L$3:$L$142,0),MATCH('Per month SPF'!AN$4,$M$2:$AI$2,0))),"",INDEX($M$3:$AI$209,MATCH('Per month SPF'!$AK30,$L$3:$L$142,0),MATCH('Per month SPF'!AN$4,$M$2:$AI$2,0)))</f>
        <v>0</v>
      </c>
      <c r="AO30" s="48">
        <f>IF(ISNA(INDEX($M$3:$AI$209,MATCH('Per month SPF'!$AK30,$L$3:$L$142,0),MATCH('Per month SPF'!AO$4,$M$2:$AI$2,0))),"",INDEX($M$3:$AI$209,MATCH('Per month SPF'!$AK30,$L$3:$L$142,0),MATCH('Per month SPF'!AO$4,$M$2:$AI$2,0)))</f>
        <v>0</v>
      </c>
      <c r="AP30" s="48">
        <f>IF(ISNA(INDEX($M$3:$AI$209,MATCH('Per month SPF'!$AK30,$L$3:$L$142,0),MATCH('Per month SPF'!AP$4,$M$2:$AI$2,0))),"",INDEX($M$3:$AI$209,MATCH('Per month SPF'!$AK30,$L$3:$L$142,0),MATCH('Per month SPF'!AP$4,$M$2:$AI$2,0)))</f>
        <v>0</v>
      </c>
      <c r="AQ30" s="48">
        <f>IF(ISNA(INDEX($M$3:$AI$209,MATCH('Per month SPF'!$AK30,$L$3:$L$142,0),MATCH('Per month SPF'!AQ$4,$M$2:$AI$2,0))),"",INDEX($M$3:$AI$209,MATCH('Per month SPF'!$AK30,$L$3:$L$142,0),MATCH('Per month SPF'!AQ$4,$M$2:$AI$2,0)))</f>
        <v>0</v>
      </c>
      <c r="AR30" s="48">
        <f>IF(ISNA(INDEX($M$3:$AI$209,MATCH('Per month SPF'!$AK30,$L$3:$L$142,0),MATCH('Per month SPF'!AR$4,$M$2:$AI$2,0))),"",INDEX($M$3:$AI$209,MATCH('Per month SPF'!$AK30,$L$3:$L$142,0),MATCH('Per month SPF'!AR$4,$M$2:$AI$2,0)))</f>
        <v>1.8</v>
      </c>
      <c r="AS30" s="48">
        <f>IF(ISNA(INDEX($M$3:$AI$209,MATCH('Per month SPF'!$AK30,$L$3:$L$142,0),MATCH('Per month SPF'!AS$4,$M$2:$AI$2,0))),"",INDEX($M$3:$AI$209,MATCH('Per month SPF'!$AK30,$L$3:$L$142,0),MATCH('Per month SPF'!AS$4,$M$2:$AI$2,0)))</f>
        <v>0</v>
      </c>
      <c r="AT30" s="48">
        <f>IF(ISNA(INDEX($M$3:$AI$209,MATCH('Per month SPF'!$AK30,$L$3:$L$142,0),MATCH('Per month SPF'!AT$4,$M$2:$AI$2,0))),"",INDEX($M$3:$AI$209,MATCH('Per month SPF'!$AK30,$L$3:$L$142,0),MATCH('Per month SPF'!AT$4,$M$2:$AI$2,0)))</f>
        <v>0</v>
      </c>
      <c r="AU30" s="48">
        <f>IF(ISNA(INDEX($M$3:$AI$209,MATCH('Per month SPF'!$AK30,$L$3:$L$142,0),MATCH('Per month SPF'!AU$4,$M$2:$AI$2,0))),"",INDEX($M$3:$AI$209,MATCH('Per month SPF'!$AK30,$L$3:$L$142,0),MATCH('Per month SPF'!AU$4,$M$2:$AI$2,0)))</f>
        <v>0</v>
      </c>
      <c r="AV30" s="48">
        <f>IF(ISNA(INDEX($M$3:$AI$209,MATCH('Per month SPF'!$AK30,$L$3:$L$142,0),MATCH('Per month SPF'!AV$4,$M$2:$AI$2,0))),"",INDEX($M$3:$AI$209,MATCH('Per month SPF'!$AK30,$L$3:$L$142,0),MATCH('Per month SPF'!AV$4,$M$2:$AI$2,0)))</f>
        <v>0</v>
      </c>
      <c r="AW30" s="48">
        <f>IF(ISNA(INDEX($M$3:$AI$209,MATCH('Per month SPF'!$AK30,$L$3:$L$142,0),MATCH('Per month SPF'!AW$4,$M$2:$AI$2,0))),"",INDEX($M$3:$AI$209,MATCH('Per month SPF'!$AK30,$L$3:$L$142,0),MATCH('Per month SPF'!AW$4,$M$2:$AI$2,0)))</f>
        <v>0</v>
      </c>
      <c r="AX30" s="48">
        <f>IF(ISNA(INDEX($M$3:$AI$209,MATCH('Per month SPF'!$AK30,$L$3:$L$142,0),MATCH('Per month SPF'!AX$4,$M$2:$AI$2,0))),"",INDEX($M$3:$AI$209,MATCH('Per month SPF'!$AK30,$L$3:$L$142,0),MATCH('Per month SPF'!AX$4,$M$2:$AI$2,0)))</f>
        <v>0</v>
      </c>
      <c r="AY30" s="48" t="str">
        <f>IF(ISNA(INDEX($M$3:$AI$209,MATCH('Per month SPF'!$AK30,$L$3:$L$142,0),MATCH('Per month SPF'!AY$4,$M$2:$AI$2,0))),"",INDEX($M$3:$AI$209,MATCH('Per month SPF'!$AK30,$L$3:$L$142,0),MATCH('Per month SPF'!AY$4,$M$2:$AI$2,0)))</f>
        <v/>
      </c>
      <c r="AZ30" s="48">
        <f>IF(ISNA(INDEX($M$3:$AI$209,MATCH('Per month SPF'!$AK30,$L$3:$L$142,0),MATCH('Per month SPF'!AZ$4,$M$2:$AI$2,0))),"",INDEX($M$3:$AI$209,MATCH('Per month SPF'!$AK30,$L$3:$L$142,0),MATCH('Per month SPF'!AZ$4,$M$2:$AI$2,0)))</f>
        <v>0</v>
      </c>
      <c r="BA30" s="48">
        <f>IF(ISNA(INDEX($M$3:$AI$209,MATCH('Per month SPF'!$AK30,$L$3:$L$142,0),MATCH('Per month SPF'!BA$4,$M$2:$AI$2,0))),"",INDEX($M$3:$AI$209,MATCH('Per month SPF'!$AK30,$L$3:$L$142,0),MATCH('Per month SPF'!BA$4,$M$2:$AI$2,0)))</f>
        <v>0</v>
      </c>
      <c r="BB30" s="48">
        <f>IF(ISNA(INDEX($M$3:$AI$209,MATCH('Per month SPF'!$AK30,$L$3:$L$142,0),MATCH('Per month SPF'!BB$4,$M$2:$AI$2,0))),"",INDEX($M$3:$AI$209,MATCH('Per month SPF'!$AK30,$L$3:$L$142,0),MATCH('Per month SPF'!BB$4,$M$2:$AI$2,0)))</f>
        <v>1.8868717391304337</v>
      </c>
      <c r="BC30" s="48">
        <f>IF(ISNA(INDEX($M$3:$AI$209,MATCH('Per month SPF'!$AK30,$L$3:$L$142,0),MATCH('Per month SPF'!BC$4,$M$2:$AI$2,0))),"",INDEX($M$3:$AI$209,MATCH('Per month SPF'!$AK30,$L$3:$L$142,0),MATCH('Per month SPF'!BC$4,$M$2:$AI$2,0)))</f>
        <v>0</v>
      </c>
      <c r="BD30" s="48">
        <f>IF(ISNA(INDEX($M$3:$AI$209,MATCH('Per month SPF'!$AK30,$L$3:$L$142,0),MATCH('Per month SPF'!BD$4,$M$2:$AI$2,0))),"",INDEX($M$3:$AI$209,MATCH('Per month SPF'!$AK30,$L$3:$L$142,0),MATCH('Per month SPF'!BD$4,$M$2:$AI$2,0)))</f>
        <v>0</v>
      </c>
      <c r="BE30" s="48">
        <f>IF(ISNA(INDEX($M$3:$AI$209,MATCH('Per month SPF'!$AK30,$L$3:$L$142,0),MATCH('Per month SPF'!BE$4,$M$2:$AI$2,0))),"",INDEX($M$3:$AI$209,MATCH('Per month SPF'!$AK30,$L$3:$L$142,0),MATCH('Per month SPF'!BE$4,$M$2:$AI$2,0)))</f>
        <v>0</v>
      </c>
      <c r="BF30" s="48">
        <f>IF(ISNA(INDEX($M$3:$AI$209,MATCH('Per month SPF'!$AK30,$L$3:$L$142,0),MATCH('Per month SPF'!BF$4,$M$2:$AI$2,0))),"",INDEX($M$3:$AI$209,MATCH('Per month SPF'!$AK30,$L$3:$L$142,0),MATCH('Per month SPF'!BF$4,$M$2:$AI$2,0)))</f>
        <v>0</v>
      </c>
      <c r="BG30" s="48">
        <f>IF(ISNA(INDEX($M$3:$AI$209,MATCH('Per month SPF'!$AK30,$L$3:$L$142,0),MATCH('Per month SPF'!BG$4,$M$2:$AI$2,0))),"",INDEX($M$3:$AI$209,MATCH('Per month SPF'!$AK30,$L$3:$L$142,0),MATCH('Per month SPF'!BG$4,$M$2:$AI$2,0)))</f>
        <v>0</v>
      </c>
      <c r="BH30" s="49">
        <f>IF(ISNA(INDEX($M$3:$AI$209,MATCH('Per month SPF'!$AK30,$L$3:$L$142,0),MATCH('Per month SPF'!BH$4,$M$2:$AI$2,0))),"",INDEX($M$3:$AI$209,MATCH('Per month SPF'!$AK30,$L$3:$L$142,0),MATCH('Per month SPF'!BH$4,$M$2:$AI$2,0)))</f>
        <v>0</v>
      </c>
      <c r="BJ30" s="47">
        <f t="shared" si="1"/>
        <v>1.9</v>
      </c>
      <c r="BK30" s="48" t="str">
        <f t="shared" si="1"/>
        <v/>
      </c>
      <c r="BL30" s="48" t="str">
        <f t="shared" si="1"/>
        <v/>
      </c>
      <c r="BM30" s="48" t="str">
        <f t="shared" si="1"/>
        <v/>
      </c>
      <c r="BN30" s="48" t="str">
        <f t="shared" si="1"/>
        <v/>
      </c>
      <c r="BO30" s="48" t="str">
        <f t="shared" si="1"/>
        <v/>
      </c>
      <c r="BP30" s="48">
        <f t="shared" si="1"/>
        <v>1.8</v>
      </c>
      <c r="BQ30" s="48" t="str">
        <f t="shared" si="1"/>
        <v/>
      </c>
      <c r="BR30" s="48" t="str">
        <f t="shared" si="1"/>
        <v/>
      </c>
      <c r="BS30" s="48" t="str">
        <f t="shared" si="1"/>
        <v/>
      </c>
      <c r="BT30" s="48" t="str">
        <f t="shared" si="1"/>
        <v/>
      </c>
      <c r="BU30" s="48" t="str">
        <f t="shared" si="1"/>
        <v/>
      </c>
      <c r="BV30" s="48" t="str">
        <f t="shared" si="1"/>
        <v/>
      </c>
      <c r="BW30" s="48" t="str">
        <f t="shared" si="1"/>
        <v/>
      </c>
      <c r="BX30" s="48" t="str">
        <f t="shared" si="2"/>
        <v/>
      </c>
      <c r="BY30" s="48" t="str">
        <f t="shared" si="2"/>
        <v/>
      </c>
      <c r="BZ30" s="48">
        <f t="shared" si="2"/>
        <v>1.8868717391304337</v>
      </c>
      <c r="CA30" s="48" t="str">
        <f t="shared" si="2"/>
        <v/>
      </c>
      <c r="CB30" s="48" t="str">
        <f t="shared" si="2"/>
        <v/>
      </c>
      <c r="CC30" s="48" t="str">
        <f t="shared" si="2"/>
        <v/>
      </c>
      <c r="CD30" s="48" t="str">
        <f t="shared" si="2"/>
        <v/>
      </c>
      <c r="CE30" s="48" t="str">
        <f t="shared" si="2"/>
        <v/>
      </c>
      <c r="CF30" s="49" t="str">
        <f t="shared" si="2"/>
        <v/>
      </c>
      <c r="DN30" s="113"/>
      <c r="DO30" s="58"/>
      <c r="DP30" s="58"/>
      <c r="DQ30" s="58"/>
      <c r="DR30" s="58"/>
      <c r="DS30" s="77"/>
      <c r="DT30" s="58"/>
      <c r="DU30" s="58"/>
      <c r="DV30" s="58"/>
      <c r="DW30" s="58"/>
    </row>
    <row r="31" spans="2:127" x14ac:dyDescent="0.25">
      <c r="B31" s="22">
        <v>39904</v>
      </c>
      <c r="C31" s="18">
        <f>VLOOKUP($B31,'Data SPF'!$AJ$9:$AP$215,'Per month SPF'!C$1, FALSE)</f>
        <v>0.5</v>
      </c>
      <c r="D31" s="18">
        <f>VLOOKUP($B31,'Data SPF'!$AJ$9:$AP$215,'Per month SPF'!D$1, FALSE)</f>
        <v>1.3</v>
      </c>
      <c r="E31" s="18" t="str">
        <f>VLOOKUP($B31,'Data SPF'!$AJ$9:$AP$215,'Per month SPF'!E$1, FALSE)</f>
        <v/>
      </c>
      <c r="F31" s="18">
        <f>VLOOKUP($B31,'Data SPF'!$AJ$9:$AP$215,'Per month SPF'!G$1, FALSE)</f>
        <v>1.9334487804878042</v>
      </c>
      <c r="H31" s="18" t="str">
        <f>VLOOKUP($B31,'Data SPF'!$AJ$9:$AP$215,'Per month SPF'!H$1, FALSE)</f>
        <v/>
      </c>
      <c r="L31" s="125">
        <v>42095</v>
      </c>
      <c r="M31" s="47">
        <f>VLOOKUP($L31,'Data SPF'!$AJ$9:$AP$215,'Per month SPF'!C$1, FALSE)</f>
        <v>0.1</v>
      </c>
      <c r="N31" s="77"/>
      <c r="O31" s="77"/>
      <c r="P31" s="77"/>
      <c r="Q31" s="48"/>
      <c r="R31" s="77"/>
      <c r="S31" s="48">
        <f>VLOOKUP($L31,'Data SPF'!$AJ$9:$AP$215,'Per month SPF'!D$1, FALSE)</f>
        <v>1.2</v>
      </c>
      <c r="T31" s="48">
        <f>VLOOKUP($L31,'Data SPF'!$AJ$9:$AP$215,'Per month SPF'!E$1, FALSE)</f>
        <v>1.6</v>
      </c>
      <c r="U31" s="48">
        <f>VLOOKUP($L31,'Data SPF'!$AJ$9:$AP$215,'Per month SPF'!G$1, FALSE)</f>
        <v>1.84</v>
      </c>
      <c r="V31" s="48"/>
      <c r="W31" s="48"/>
      <c r="X31" s="48"/>
      <c r="Y31" s="48"/>
      <c r="Z31" s="48"/>
      <c r="AA31" s="77"/>
      <c r="AB31" s="77"/>
      <c r="AC31" s="77"/>
      <c r="AD31" s="77"/>
      <c r="AE31" s="77"/>
      <c r="AF31" s="77"/>
      <c r="AG31" s="77"/>
      <c r="AH31" s="77"/>
      <c r="AI31" s="126"/>
      <c r="AK31" s="107">
        <v>38534</v>
      </c>
      <c r="AL31" s="47">
        <f>IF(ISNA(INDEX($M$3:$AI$209,MATCH('Per month SPF'!$AK31,$L$3:$L$142,0),MATCH('Per month SPF'!AL$4,$M$2:$AI$2,0))),"",INDEX($M$3:$AI$209,MATCH('Per month SPF'!$AK31,$L$3:$L$142,0),MATCH('Per month SPF'!AL$4,$M$2:$AI$2,0)))</f>
        <v>2.1</v>
      </c>
      <c r="AM31" s="48">
        <f>IF(ISNA(INDEX($M$3:$AI$209,MATCH('Per month SPF'!$AK31,$L$3:$L$142,0),MATCH('Per month SPF'!AM$4,$M$2:$AI$2,0))),"",INDEX($M$3:$AI$209,MATCH('Per month SPF'!$AK31,$L$3:$L$142,0),MATCH('Per month SPF'!AM$4,$M$2:$AI$2,0)))</f>
        <v>0</v>
      </c>
      <c r="AN31" s="48">
        <f>IF(ISNA(INDEX($M$3:$AI$209,MATCH('Per month SPF'!$AK31,$L$3:$L$142,0),MATCH('Per month SPF'!AN$4,$M$2:$AI$2,0))),"",INDEX($M$3:$AI$209,MATCH('Per month SPF'!$AK31,$L$3:$L$142,0),MATCH('Per month SPF'!AN$4,$M$2:$AI$2,0)))</f>
        <v>0</v>
      </c>
      <c r="AO31" s="48">
        <f>IF(ISNA(INDEX($M$3:$AI$209,MATCH('Per month SPF'!$AK31,$L$3:$L$142,0),MATCH('Per month SPF'!AO$4,$M$2:$AI$2,0))),"",INDEX($M$3:$AI$209,MATCH('Per month SPF'!$AK31,$L$3:$L$142,0),MATCH('Per month SPF'!AO$4,$M$2:$AI$2,0)))</f>
        <v>0</v>
      </c>
      <c r="AP31" s="48">
        <f>IF(ISNA(INDEX($M$3:$AI$209,MATCH('Per month SPF'!$AK31,$L$3:$L$142,0),MATCH('Per month SPF'!AP$4,$M$2:$AI$2,0))),"",INDEX($M$3:$AI$209,MATCH('Per month SPF'!$AK31,$L$3:$L$142,0),MATCH('Per month SPF'!AP$4,$M$2:$AI$2,0)))</f>
        <v>1.8</v>
      </c>
      <c r="AQ31" s="48">
        <f>IF(ISNA(INDEX($M$3:$AI$209,MATCH('Per month SPF'!$AK31,$L$3:$L$142,0),MATCH('Per month SPF'!AQ$4,$M$2:$AI$2,0))),"",INDEX($M$3:$AI$209,MATCH('Per month SPF'!$AK31,$L$3:$L$142,0),MATCH('Per month SPF'!AQ$4,$M$2:$AI$2,0)))</f>
        <v>0</v>
      </c>
      <c r="AR31" s="48">
        <f>IF(ISNA(INDEX($M$3:$AI$209,MATCH('Per month SPF'!$AK31,$L$3:$L$142,0),MATCH('Per month SPF'!AR$4,$M$2:$AI$2,0))),"",INDEX($M$3:$AI$209,MATCH('Per month SPF'!$AK31,$L$3:$L$142,0),MATCH('Per month SPF'!AR$4,$M$2:$AI$2,0)))</f>
        <v>0</v>
      </c>
      <c r="AS31" s="48">
        <f>IF(ISNA(INDEX($M$3:$AI$209,MATCH('Per month SPF'!$AK31,$L$3:$L$142,0),MATCH('Per month SPF'!AS$4,$M$2:$AI$2,0))),"",INDEX($M$3:$AI$209,MATCH('Per month SPF'!$AK31,$L$3:$L$142,0),MATCH('Per month SPF'!AS$4,$M$2:$AI$2,0)))</f>
        <v>0</v>
      </c>
      <c r="AT31" s="48">
        <f>IF(ISNA(INDEX($M$3:$AI$209,MATCH('Per month SPF'!$AK31,$L$3:$L$142,0),MATCH('Per month SPF'!AT$4,$M$2:$AI$2,0))),"",INDEX($M$3:$AI$209,MATCH('Per month SPF'!$AK31,$L$3:$L$142,0),MATCH('Per month SPF'!AT$4,$M$2:$AI$2,0)))</f>
        <v>0</v>
      </c>
      <c r="AU31" s="48">
        <f>IF(ISNA(INDEX($M$3:$AI$209,MATCH('Per month SPF'!$AK31,$L$3:$L$142,0),MATCH('Per month SPF'!AU$4,$M$2:$AI$2,0))),"",INDEX($M$3:$AI$209,MATCH('Per month SPF'!$AK31,$L$3:$L$142,0),MATCH('Per month SPF'!AU$4,$M$2:$AI$2,0)))</f>
        <v>0</v>
      </c>
      <c r="AV31" s="48">
        <f>IF(ISNA(INDEX($M$3:$AI$209,MATCH('Per month SPF'!$AK31,$L$3:$L$142,0),MATCH('Per month SPF'!AV$4,$M$2:$AI$2,0))),"",INDEX($M$3:$AI$209,MATCH('Per month SPF'!$AK31,$L$3:$L$142,0),MATCH('Per month SPF'!AV$4,$M$2:$AI$2,0)))</f>
        <v>0</v>
      </c>
      <c r="AW31" s="48">
        <f>IF(ISNA(INDEX($M$3:$AI$209,MATCH('Per month SPF'!$AK31,$L$3:$L$142,0),MATCH('Per month SPF'!AW$4,$M$2:$AI$2,0))),"",INDEX($M$3:$AI$209,MATCH('Per month SPF'!$AK31,$L$3:$L$142,0),MATCH('Per month SPF'!AW$4,$M$2:$AI$2,0)))</f>
        <v>0</v>
      </c>
      <c r="AX31" s="48">
        <f>IF(ISNA(INDEX($M$3:$AI$209,MATCH('Per month SPF'!$AK31,$L$3:$L$142,0),MATCH('Per month SPF'!AX$4,$M$2:$AI$2,0))),"",INDEX($M$3:$AI$209,MATCH('Per month SPF'!$AK31,$L$3:$L$142,0),MATCH('Per month SPF'!AX$4,$M$2:$AI$2,0)))</f>
        <v>1.8</v>
      </c>
      <c r="AY31" s="48">
        <f>IF(ISNA(INDEX($M$3:$AI$209,MATCH('Per month SPF'!$AK31,$L$3:$L$142,0),MATCH('Per month SPF'!AY$4,$M$2:$AI$2,0))),"",INDEX($M$3:$AI$209,MATCH('Per month SPF'!$AK31,$L$3:$L$142,0),MATCH('Per month SPF'!AY$4,$M$2:$AI$2,0)))</f>
        <v>0</v>
      </c>
      <c r="AZ31" s="48">
        <f>IF(ISNA(INDEX($M$3:$AI$209,MATCH('Per month SPF'!$AK31,$L$3:$L$142,0),MATCH('Per month SPF'!AZ$4,$M$2:$AI$2,0))),"",INDEX($M$3:$AI$209,MATCH('Per month SPF'!$AK31,$L$3:$L$142,0),MATCH('Per month SPF'!AZ$4,$M$2:$AI$2,0)))</f>
        <v>0</v>
      </c>
      <c r="BA31" s="48">
        <f>IF(ISNA(INDEX($M$3:$AI$209,MATCH('Per month SPF'!$AK31,$L$3:$L$142,0),MATCH('Per month SPF'!BA$4,$M$2:$AI$2,0))),"",INDEX($M$3:$AI$209,MATCH('Per month SPF'!$AK31,$L$3:$L$142,0),MATCH('Per month SPF'!BA$4,$M$2:$AI$2,0)))</f>
        <v>0</v>
      </c>
      <c r="BB31" s="48">
        <f>IF(ISNA(INDEX($M$3:$AI$209,MATCH('Per month SPF'!$AK31,$L$3:$L$142,0),MATCH('Per month SPF'!BB$4,$M$2:$AI$2,0))),"",INDEX($M$3:$AI$209,MATCH('Per month SPF'!$AK31,$L$3:$L$142,0),MATCH('Per month SPF'!BB$4,$M$2:$AI$2,0)))</f>
        <v>0</v>
      </c>
      <c r="BC31" s="48">
        <f>IF(ISNA(INDEX($M$3:$AI$209,MATCH('Per month SPF'!$AK31,$L$3:$L$142,0),MATCH('Per month SPF'!BC$4,$M$2:$AI$2,0))),"",INDEX($M$3:$AI$209,MATCH('Per month SPF'!$AK31,$L$3:$L$142,0),MATCH('Per month SPF'!BC$4,$M$2:$AI$2,0)))</f>
        <v>0</v>
      </c>
      <c r="BD31" s="48">
        <f>IF(ISNA(INDEX($M$3:$AI$209,MATCH('Per month SPF'!$AK31,$L$3:$L$142,0),MATCH('Per month SPF'!BD$4,$M$2:$AI$2,0))),"",INDEX($M$3:$AI$209,MATCH('Per month SPF'!$AK31,$L$3:$L$142,0),MATCH('Per month SPF'!BD$4,$M$2:$AI$2,0)))</f>
        <v>0</v>
      </c>
      <c r="BE31" s="48">
        <f>IF(ISNA(INDEX($M$3:$AI$209,MATCH('Per month SPF'!$AK31,$L$3:$L$142,0),MATCH('Per month SPF'!BE$4,$M$2:$AI$2,0))),"",INDEX($M$3:$AI$209,MATCH('Per month SPF'!$AK31,$L$3:$L$142,0),MATCH('Per month SPF'!BE$4,$M$2:$AI$2,0)))</f>
        <v>0</v>
      </c>
      <c r="BF31" s="48">
        <f>IF(ISNA(INDEX($M$3:$AI$209,MATCH('Per month SPF'!$AK31,$L$3:$L$142,0),MATCH('Per month SPF'!BF$4,$M$2:$AI$2,0))),"",INDEX($M$3:$AI$209,MATCH('Per month SPF'!$AK31,$L$3:$L$142,0),MATCH('Per month SPF'!BF$4,$M$2:$AI$2,0)))</f>
        <v>0</v>
      </c>
      <c r="BG31" s="48">
        <f>IF(ISNA(INDEX($M$3:$AI$209,MATCH('Per month SPF'!$AK31,$L$3:$L$142,0),MATCH('Per month SPF'!BG$4,$M$2:$AI$2,0))),"",INDEX($M$3:$AI$209,MATCH('Per month SPF'!$AK31,$L$3:$L$142,0),MATCH('Per month SPF'!BG$4,$M$2:$AI$2,0)))</f>
        <v>0</v>
      </c>
      <c r="BH31" s="49">
        <f>IF(ISNA(INDEX($M$3:$AI$209,MATCH('Per month SPF'!$AK31,$L$3:$L$142,0),MATCH('Per month SPF'!BH$4,$M$2:$AI$2,0))),"",INDEX($M$3:$AI$209,MATCH('Per month SPF'!$AK31,$L$3:$L$142,0),MATCH('Per month SPF'!BH$4,$M$2:$AI$2,0)))</f>
        <v>1.9408108108108104</v>
      </c>
      <c r="BJ31" s="47">
        <f t="shared" si="1"/>
        <v>2.1</v>
      </c>
      <c r="BK31" s="48" t="str">
        <f t="shared" si="1"/>
        <v/>
      </c>
      <c r="BL31" s="48" t="str">
        <f t="shared" si="1"/>
        <v/>
      </c>
      <c r="BM31" s="48" t="str">
        <f t="shared" si="1"/>
        <v/>
      </c>
      <c r="BN31" s="48">
        <f t="shared" si="1"/>
        <v>1.8</v>
      </c>
      <c r="BO31" s="48" t="str">
        <f t="shared" si="1"/>
        <v/>
      </c>
      <c r="BP31" s="48" t="str">
        <f t="shared" si="1"/>
        <v/>
      </c>
      <c r="BQ31" s="48" t="str">
        <f t="shared" si="1"/>
        <v/>
      </c>
      <c r="BR31" s="48" t="str">
        <f t="shared" si="1"/>
        <v/>
      </c>
      <c r="BS31" s="48" t="str">
        <f t="shared" si="1"/>
        <v/>
      </c>
      <c r="BT31" s="48" t="str">
        <f t="shared" si="1"/>
        <v/>
      </c>
      <c r="BU31" s="48" t="str">
        <f t="shared" si="1"/>
        <v/>
      </c>
      <c r="BV31" s="48">
        <f t="shared" si="1"/>
        <v>1.8</v>
      </c>
      <c r="BW31" s="48" t="str">
        <f t="shared" si="1"/>
        <v/>
      </c>
      <c r="BX31" s="48" t="str">
        <f t="shared" si="2"/>
        <v/>
      </c>
      <c r="BY31" s="48" t="str">
        <f t="shared" si="2"/>
        <v/>
      </c>
      <c r="BZ31" s="48" t="str">
        <f t="shared" si="2"/>
        <v/>
      </c>
      <c r="CA31" s="48" t="str">
        <f t="shared" si="2"/>
        <v/>
      </c>
      <c r="CB31" s="48" t="str">
        <f t="shared" si="2"/>
        <v/>
      </c>
      <c r="CC31" s="48" t="str">
        <f t="shared" si="2"/>
        <v/>
      </c>
      <c r="CD31" s="48" t="str">
        <f t="shared" si="2"/>
        <v/>
      </c>
      <c r="CE31" s="48" t="str">
        <f t="shared" si="2"/>
        <v/>
      </c>
      <c r="CF31" s="49">
        <f t="shared" si="2"/>
        <v>1.9408108108108104</v>
      </c>
      <c r="DN31" s="113"/>
      <c r="DO31" s="58"/>
      <c r="DP31" s="58"/>
      <c r="DQ31" s="58"/>
      <c r="DR31" s="58"/>
      <c r="DS31" s="77"/>
      <c r="DT31" s="58"/>
      <c r="DU31" s="58"/>
      <c r="DV31" s="58"/>
      <c r="DW31" s="58"/>
    </row>
    <row r="32" spans="2:127" x14ac:dyDescent="0.25">
      <c r="B32" s="22">
        <v>40269</v>
      </c>
      <c r="C32" s="18">
        <f>VLOOKUP($B32,'Data SPF'!$AJ$9:$AP$215,'Per month SPF'!C$1, FALSE)</f>
        <v>1.4</v>
      </c>
      <c r="D32" s="18">
        <f>VLOOKUP($B32,'Data SPF'!$AJ$9:$AP$215,'Per month SPF'!D$1, FALSE)</f>
        <v>1.5</v>
      </c>
      <c r="E32" s="18">
        <f>VLOOKUP($B32,'Data SPF'!$AJ$9:$AP$215,'Per month SPF'!E$1, FALSE)</f>
        <v>1.7</v>
      </c>
      <c r="F32" s="18">
        <f>VLOOKUP($B32,'Data SPF'!$AJ$9:$AP$215,'Per month SPF'!G$1, FALSE)</f>
        <v>1.9071056368888886</v>
      </c>
      <c r="H32" s="18" t="str">
        <f>VLOOKUP($B32,'Data SPF'!$AJ$9:$AP$215,'Per month SPF'!H$1, FALSE)</f>
        <v/>
      </c>
      <c r="L32" s="125">
        <v>36281</v>
      </c>
      <c r="M32" s="47">
        <f>VLOOKUP($L32,'Data SPF'!$AJ$9:$AP$215,'Per month SPF'!C$1,FALSE)</f>
        <v>1.1000000000000001</v>
      </c>
      <c r="N32" s="77"/>
      <c r="O32" s="77"/>
      <c r="P32" s="58"/>
      <c r="Q32" s="48"/>
      <c r="R32" s="77"/>
      <c r="S32" s="77"/>
      <c r="T32" s="77"/>
      <c r="U32" s="77"/>
      <c r="V32" s="48">
        <f>VLOOKUP($L32,'Data SPF'!$AJ$9:$AP$215,'Per month SPF'!D$1,FALSE)</f>
        <v>1.5</v>
      </c>
      <c r="W32" s="48" t="str">
        <f>VLOOKUP($L32,'Data SPF'!$AJ$9:$AP$215,'Per month SPF'!G$1,FALSE)</f>
        <v/>
      </c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126"/>
      <c r="AK32" s="107">
        <v>38626</v>
      </c>
      <c r="AL32" s="47">
        <f>IF(ISNA(INDEX($M$3:$AI$209,MATCH('Per month SPF'!$AK32,$L$3:$L$142,0),MATCH('Per month SPF'!AL$4,$M$2:$AI$2,0))),"",INDEX($M$3:$AI$209,MATCH('Per month SPF'!$AK32,$L$3:$L$142,0),MATCH('Per month SPF'!AL$4,$M$2:$AI$2,0)))</f>
        <v>2.2000000000000002</v>
      </c>
      <c r="AM32" s="48">
        <f>IF(ISNA(INDEX($M$3:$AI$209,MATCH('Per month SPF'!$AK32,$L$3:$L$142,0),MATCH('Per month SPF'!AM$4,$M$2:$AI$2,0))),"",INDEX($M$3:$AI$209,MATCH('Per month SPF'!$AK32,$L$3:$L$142,0),MATCH('Per month SPF'!AM$4,$M$2:$AI$2,0)))</f>
        <v>0</v>
      </c>
      <c r="AN32" s="48">
        <f>IF(ISNA(INDEX($M$3:$AI$209,MATCH('Per month SPF'!$AK32,$L$3:$L$142,0),MATCH('Per month SPF'!AN$4,$M$2:$AI$2,0))),"",INDEX($M$3:$AI$209,MATCH('Per month SPF'!$AK32,$L$3:$L$142,0),MATCH('Per month SPF'!AN$4,$M$2:$AI$2,0)))</f>
        <v>2</v>
      </c>
      <c r="AO32" s="48">
        <f>IF(ISNA(INDEX($M$3:$AI$209,MATCH('Per month SPF'!$AK32,$L$3:$L$142,0),MATCH('Per month SPF'!AO$4,$M$2:$AI$2,0))),"",INDEX($M$3:$AI$209,MATCH('Per month SPF'!$AK32,$L$3:$L$142,0),MATCH('Per month SPF'!AO$4,$M$2:$AI$2,0)))</f>
        <v>0</v>
      </c>
      <c r="AP32" s="48">
        <f>IF(ISNA(INDEX($M$3:$AI$209,MATCH('Per month SPF'!$AK32,$L$3:$L$142,0),MATCH('Per month SPF'!AP$4,$M$2:$AI$2,0))),"",INDEX($M$3:$AI$209,MATCH('Per month SPF'!$AK32,$L$3:$L$142,0),MATCH('Per month SPF'!AP$4,$M$2:$AI$2,0)))</f>
        <v>0</v>
      </c>
      <c r="AQ32" s="48">
        <f>IF(ISNA(INDEX($M$3:$AI$209,MATCH('Per month SPF'!$AK32,$L$3:$L$142,0),MATCH('Per month SPF'!AQ$4,$M$2:$AI$2,0))),"",INDEX($M$3:$AI$209,MATCH('Per month SPF'!$AK32,$L$3:$L$142,0),MATCH('Per month SPF'!AQ$4,$M$2:$AI$2,0)))</f>
        <v>0</v>
      </c>
      <c r="AR32" s="48">
        <f>IF(ISNA(INDEX($M$3:$AI$209,MATCH('Per month SPF'!$AK32,$L$3:$L$142,0),MATCH('Per month SPF'!AR$4,$M$2:$AI$2,0))),"",INDEX($M$3:$AI$209,MATCH('Per month SPF'!$AK32,$L$3:$L$142,0),MATCH('Per month SPF'!AR$4,$M$2:$AI$2,0)))</f>
        <v>0</v>
      </c>
      <c r="AS32" s="48">
        <f>IF(ISNA(INDEX($M$3:$AI$209,MATCH('Per month SPF'!$AK32,$L$3:$L$142,0),MATCH('Per month SPF'!AS$4,$M$2:$AI$2,0))),"",INDEX($M$3:$AI$209,MATCH('Per month SPF'!$AK32,$L$3:$L$142,0),MATCH('Per month SPF'!AS$4,$M$2:$AI$2,0)))</f>
        <v>0</v>
      </c>
      <c r="AT32" s="48">
        <f>IF(ISNA(INDEX($M$3:$AI$209,MATCH('Per month SPF'!$AK32,$L$3:$L$142,0),MATCH('Per month SPF'!AT$4,$M$2:$AI$2,0))),"",INDEX($M$3:$AI$209,MATCH('Per month SPF'!$AK32,$L$3:$L$142,0),MATCH('Per month SPF'!AT$4,$M$2:$AI$2,0)))</f>
        <v>0</v>
      </c>
      <c r="AU32" s="48">
        <f>IF(ISNA(INDEX($M$3:$AI$209,MATCH('Per month SPF'!$AK32,$L$3:$L$142,0),MATCH('Per month SPF'!AU$4,$M$2:$AI$2,0))),"",INDEX($M$3:$AI$209,MATCH('Per month SPF'!$AK32,$L$3:$L$142,0),MATCH('Per month SPF'!AU$4,$M$2:$AI$2,0)))</f>
        <v>0</v>
      </c>
      <c r="AV32" s="48">
        <f>IF(ISNA(INDEX($M$3:$AI$209,MATCH('Per month SPF'!$AK32,$L$3:$L$142,0),MATCH('Per month SPF'!AV$4,$M$2:$AI$2,0))),"",INDEX($M$3:$AI$209,MATCH('Per month SPF'!$AK32,$L$3:$L$142,0),MATCH('Per month SPF'!AV$4,$M$2:$AI$2,0)))</f>
        <v>1.8</v>
      </c>
      <c r="AW32" s="48">
        <f>IF(ISNA(INDEX($M$3:$AI$209,MATCH('Per month SPF'!$AK32,$L$3:$L$142,0),MATCH('Per month SPF'!AW$4,$M$2:$AI$2,0))),"",INDEX($M$3:$AI$209,MATCH('Per month SPF'!$AK32,$L$3:$L$142,0),MATCH('Per month SPF'!AW$4,$M$2:$AI$2,0)))</f>
        <v>0</v>
      </c>
      <c r="AX32" s="48">
        <f>IF(ISNA(INDEX($M$3:$AI$209,MATCH('Per month SPF'!$AK32,$L$3:$L$142,0),MATCH('Per month SPF'!AX$4,$M$2:$AI$2,0))),"",INDEX($M$3:$AI$209,MATCH('Per month SPF'!$AK32,$L$3:$L$142,0),MATCH('Per month SPF'!AX$4,$M$2:$AI$2,0)))</f>
        <v>0</v>
      </c>
      <c r="AY32" s="48">
        <f>IF(ISNA(INDEX($M$3:$AI$209,MATCH('Per month SPF'!$AK32,$L$3:$L$142,0),MATCH('Per month SPF'!AY$4,$M$2:$AI$2,0))),"",INDEX($M$3:$AI$209,MATCH('Per month SPF'!$AK32,$L$3:$L$142,0),MATCH('Per month SPF'!AY$4,$M$2:$AI$2,0)))</f>
        <v>0</v>
      </c>
      <c r="AZ32" s="48">
        <f>IF(ISNA(INDEX($M$3:$AI$209,MATCH('Per month SPF'!$AK32,$L$3:$L$142,0),MATCH('Per month SPF'!AZ$4,$M$2:$AI$2,0))),"",INDEX($M$3:$AI$209,MATCH('Per month SPF'!$AK32,$L$3:$L$142,0),MATCH('Per month SPF'!AZ$4,$M$2:$AI$2,0)))</f>
        <v>0</v>
      </c>
      <c r="BA32" s="48">
        <f>IF(ISNA(INDEX($M$3:$AI$209,MATCH('Per month SPF'!$AK32,$L$3:$L$142,0),MATCH('Per month SPF'!BA$4,$M$2:$AI$2,0))),"",INDEX($M$3:$AI$209,MATCH('Per month SPF'!$AK32,$L$3:$L$142,0),MATCH('Per month SPF'!BA$4,$M$2:$AI$2,0)))</f>
        <v>0</v>
      </c>
      <c r="BB32" s="48">
        <f>IF(ISNA(INDEX($M$3:$AI$209,MATCH('Per month SPF'!$AK32,$L$3:$L$142,0),MATCH('Per month SPF'!BB$4,$M$2:$AI$2,0))),"",INDEX($M$3:$AI$209,MATCH('Per month SPF'!$AK32,$L$3:$L$142,0),MATCH('Per month SPF'!BB$4,$M$2:$AI$2,0)))</f>
        <v>0</v>
      </c>
      <c r="BC32" s="48">
        <f>IF(ISNA(INDEX($M$3:$AI$209,MATCH('Per month SPF'!$AK32,$L$3:$L$142,0),MATCH('Per month SPF'!BC$4,$M$2:$AI$2,0))),"",INDEX($M$3:$AI$209,MATCH('Per month SPF'!$AK32,$L$3:$L$142,0),MATCH('Per month SPF'!BC$4,$M$2:$AI$2,0)))</f>
        <v>0</v>
      </c>
      <c r="BD32" s="48">
        <f>IF(ISNA(INDEX($M$3:$AI$209,MATCH('Per month SPF'!$AK32,$L$3:$L$142,0),MATCH('Per month SPF'!BD$4,$M$2:$AI$2,0))),"",INDEX($M$3:$AI$209,MATCH('Per month SPF'!$AK32,$L$3:$L$142,0),MATCH('Per month SPF'!BD$4,$M$2:$AI$2,0)))</f>
        <v>0</v>
      </c>
      <c r="BE32" s="48">
        <f>IF(ISNA(INDEX($M$3:$AI$209,MATCH('Per month SPF'!$AK32,$L$3:$L$142,0),MATCH('Per month SPF'!BE$4,$M$2:$AI$2,0))),"",INDEX($M$3:$AI$209,MATCH('Per month SPF'!$AK32,$L$3:$L$142,0),MATCH('Per month SPF'!BE$4,$M$2:$AI$2,0)))</f>
        <v>0</v>
      </c>
      <c r="BF32" s="48">
        <f>IF(ISNA(INDEX($M$3:$AI$209,MATCH('Per month SPF'!$AK32,$L$3:$L$142,0),MATCH('Per month SPF'!BF$4,$M$2:$AI$2,0))),"",INDEX($M$3:$AI$209,MATCH('Per month SPF'!$AK32,$L$3:$L$142,0),MATCH('Per month SPF'!BF$4,$M$2:$AI$2,0)))</f>
        <v>1.8825581395348834</v>
      </c>
      <c r="BG32" s="48">
        <f>IF(ISNA(INDEX($M$3:$AI$209,MATCH('Per month SPF'!$AK32,$L$3:$L$142,0),MATCH('Per month SPF'!BG$4,$M$2:$AI$2,0))),"",INDEX($M$3:$AI$209,MATCH('Per month SPF'!$AK32,$L$3:$L$142,0),MATCH('Per month SPF'!BG$4,$M$2:$AI$2,0)))</f>
        <v>0</v>
      </c>
      <c r="BH32" s="49">
        <f>IF(ISNA(INDEX($M$3:$AI$209,MATCH('Per month SPF'!$AK32,$L$3:$L$142,0),MATCH('Per month SPF'!BH$4,$M$2:$AI$2,0))),"",INDEX($M$3:$AI$209,MATCH('Per month SPF'!$AK32,$L$3:$L$142,0),MATCH('Per month SPF'!BH$4,$M$2:$AI$2,0)))</f>
        <v>0</v>
      </c>
      <c r="BJ32" s="47">
        <f t="shared" si="1"/>
        <v>2.2000000000000002</v>
      </c>
      <c r="BK32" s="48" t="str">
        <f t="shared" si="1"/>
        <v/>
      </c>
      <c r="BL32" s="48">
        <f t="shared" si="1"/>
        <v>2</v>
      </c>
      <c r="BM32" s="48" t="str">
        <f t="shared" si="1"/>
        <v/>
      </c>
      <c r="BN32" s="48" t="str">
        <f t="shared" si="1"/>
        <v/>
      </c>
      <c r="BO32" s="48" t="str">
        <f t="shared" si="1"/>
        <v/>
      </c>
      <c r="BP32" s="48" t="str">
        <f t="shared" si="1"/>
        <v/>
      </c>
      <c r="BQ32" s="48" t="str">
        <f t="shared" si="1"/>
        <v/>
      </c>
      <c r="BR32" s="48" t="str">
        <f t="shared" si="1"/>
        <v/>
      </c>
      <c r="BS32" s="48" t="str">
        <f t="shared" si="1"/>
        <v/>
      </c>
      <c r="BT32" s="48">
        <f t="shared" si="1"/>
        <v>1.8</v>
      </c>
      <c r="BU32" s="48" t="str">
        <f t="shared" si="1"/>
        <v/>
      </c>
      <c r="BV32" s="48" t="str">
        <f t="shared" si="1"/>
        <v/>
      </c>
      <c r="BW32" s="48" t="str">
        <f t="shared" si="1"/>
        <v/>
      </c>
      <c r="BX32" s="48" t="str">
        <f t="shared" si="2"/>
        <v/>
      </c>
      <c r="BY32" s="48" t="str">
        <f t="shared" si="2"/>
        <v/>
      </c>
      <c r="BZ32" s="48" t="str">
        <f t="shared" si="2"/>
        <v/>
      </c>
      <c r="CA32" s="48" t="str">
        <f t="shared" si="2"/>
        <v/>
      </c>
      <c r="CB32" s="48" t="str">
        <f t="shared" si="2"/>
        <v/>
      </c>
      <c r="CC32" s="48" t="str">
        <f t="shared" si="2"/>
        <v/>
      </c>
      <c r="CD32" s="48">
        <f t="shared" si="2"/>
        <v>1.8825581395348834</v>
      </c>
      <c r="CE32" s="48" t="str">
        <f t="shared" si="2"/>
        <v/>
      </c>
      <c r="CF32" s="49" t="str">
        <f t="shared" si="2"/>
        <v/>
      </c>
      <c r="DN32" s="113"/>
      <c r="DO32" s="58"/>
      <c r="DP32" s="58"/>
      <c r="DQ32" s="58"/>
      <c r="DR32" s="58"/>
      <c r="DS32" s="77"/>
      <c r="DT32" s="58"/>
      <c r="DU32" s="58"/>
      <c r="DV32" s="58"/>
      <c r="DW32" s="58"/>
    </row>
    <row r="33" spans="2:127" x14ac:dyDescent="0.25">
      <c r="B33" s="22">
        <v>40634</v>
      </c>
      <c r="C33" s="18">
        <f>VLOOKUP($B33,'Data SPF'!$AJ$9:$AP$215,'Per month SPF'!C$1, FALSE)</f>
        <v>2.5</v>
      </c>
      <c r="D33" s="18">
        <f>VLOOKUP($B33,'Data SPF'!$AJ$9:$AP$215,'Per month SPF'!D$1, FALSE)</f>
        <v>1.9</v>
      </c>
      <c r="E33" s="18" t="str">
        <f>VLOOKUP($B33,'Data SPF'!$AJ$9:$AP$215,'Per month SPF'!E$1, FALSE)</f>
        <v/>
      </c>
      <c r="F33" s="18">
        <f>VLOOKUP($B33,'Data SPF'!$AJ$9:$AP$215,'Per month SPF'!G$1, FALSE)</f>
        <v>1.9632892623270832</v>
      </c>
      <c r="H33" s="18" t="str">
        <f>VLOOKUP($B33,'Data SPF'!$AJ$9:$AP$215,'Per month SPF'!H$1, FALSE)</f>
        <v/>
      </c>
      <c r="L33" s="125">
        <v>36647</v>
      </c>
      <c r="M33" s="47">
        <f>VLOOKUP($L33,'Data SPF'!$AJ$9:$AP$215,'Per month SPF'!C$1,FALSE)</f>
        <v>1.9</v>
      </c>
      <c r="N33" s="77"/>
      <c r="O33" s="77"/>
      <c r="P33" s="58"/>
      <c r="Q33" s="48"/>
      <c r="R33" s="77"/>
      <c r="S33" s="77"/>
      <c r="T33" s="77"/>
      <c r="U33" s="77"/>
      <c r="V33" s="48">
        <f>VLOOKUP($L33,'Data SPF'!$AJ$9:$AP$215,'Per month SPF'!D$1,FALSE)</f>
        <v>1.8</v>
      </c>
      <c r="W33" s="48" t="str">
        <f>VLOOKUP($L33,'Data SPF'!$AJ$9:$AP$215,'Per month SPF'!G$1,FALSE)</f>
        <v/>
      </c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126"/>
      <c r="AK33" s="107">
        <v>38718</v>
      </c>
      <c r="AL33" s="47">
        <f>IF(ISNA(INDEX($M$3:$AI$209,MATCH('Per month SPF'!$AK33,$L$3:$L$142,0),MATCH('Per month SPF'!AL$4,$M$2:$AI$2,0))),"",INDEX($M$3:$AI$209,MATCH('Per month SPF'!$AK33,$L$3:$L$142,0),MATCH('Per month SPF'!AL$4,$M$2:$AI$2,0)))</f>
        <v>2</v>
      </c>
      <c r="AM33" s="48">
        <f>IF(ISNA(INDEX($M$3:$AI$209,MATCH('Per month SPF'!$AK33,$L$3:$L$142,0),MATCH('Per month SPF'!AM$4,$M$2:$AI$2,0))),"",INDEX($M$3:$AI$209,MATCH('Per month SPF'!$AK33,$L$3:$L$142,0),MATCH('Per month SPF'!AM$4,$M$2:$AI$2,0)))</f>
        <v>0</v>
      </c>
      <c r="AN33" s="48">
        <f>IF(ISNA(INDEX($M$3:$AI$209,MATCH('Per month SPF'!$AK33,$L$3:$L$142,0),MATCH('Per month SPF'!AN$4,$M$2:$AI$2,0))),"",INDEX($M$3:$AI$209,MATCH('Per month SPF'!$AK33,$L$3:$L$142,0),MATCH('Per month SPF'!AN$4,$M$2:$AI$2,0)))</f>
        <v>0</v>
      </c>
      <c r="AO33" s="48">
        <f>IF(ISNA(INDEX($M$3:$AI$209,MATCH('Per month SPF'!$AK33,$L$3:$L$142,0),MATCH('Per month SPF'!AO$4,$M$2:$AI$2,0))),"",INDEX($M$3:$AI$209,MATCH('Per month SPF'!$AK33,$L$3:$L$142,0),MATCH('Per month SPF'!AO$4,$M$2:$AI$2,0)))</f>
        <v>0</v>
      </c>
      <c r="AP33" s="48">
        <f>IF(ISNA(INDEX($M$3:$AI$209,MATCH('Per month SPF'!$AK33,$L$3:$L$142,0),MATCH('Per month SPF'!AP$4,$M$2:$AI$2,0))),"",INDEX($M$3:$AI$209,MATCH('Per month SPF'!$AK33,$L$3:$L$142,0),MATCH('Per month SPF'!AP$4,$M$2:$AI$2,0)))</f>
        <v>0</v>
      </c>
      <c r="AQ33" s="48">
        <f>IF(ISNA(INDEX($M$3:$AI$209,MATCH('Per month SPF'!$AK33,$L$3:$L$142,0),MATCH('Per month SPF'!AQ$4,$M$2:$AI$2,0))),"",INDEX($M$3:$AI$209,MATCH('Per month SPF'!$AK33,$L$3:$L$142,0),MATCH('Per month SPF'!AQ$4,$M$2:$AI$2,0)))</f>
        <v>0</v>
      </c>
      <c r="AR33" s="48">
        <f>IF(ISNA(INDEX($M$3:$AI$209,MATCH('Per month SPF'!$AK33,$L$3:$L$142,0),MATCH('Per month SPF'!AR$4,$M$2:$AI$2,0))),"",INDEX($M$3:$AI$209,MATCH('Per month SPF'!$AK33,$L$3:$L$142,0),MATCH('Per month SPF'!AR$4,$M$2:$AI$2,0)))</f>
        <v>0</v>
      </c>
      <c r="AS33" s="48">
        <f>IF(ISNA(INDEX($M$3:$AI$209,MATCH('Per month SPF'!$AK33,$L$3:$L$142,0),MATCH('Per month SPF'!AS$4,$M$2:$AI$2,0))),"",INDEX($M$3:$AI$209,MATCH('Per month SPF'!$AK33,$L$3:$L$142,0),MATCH('Per month SPF'!AS$4,$M$2:$AI$2,0)))</f>
        <v>0</v>
      </c>
      <c r="AT33" s="48">
        <f>IF(ISNA(INDEX($M$3:$AI$209,MATCH('Per month SPF'!$AK33,$L$3:$L$142,0),MATCH('Per month SPF'!AT$4,$M$2:$AI$2,0))),"",INDEX($M$3:$AI$209,MATCH('Per month SPF'!$AK33,$L$3:$L$142,0),MATCH('Per month SPF'!AT$4,$M$2:$AI$2,0)))</f>
        <v>2</v>
      </c>
      <c r="AU33" s="48">
        <f>IF(ISNA(INDEX($M$3:$AI$209,MATCH('Per month SPF'!$AK33,$L$3:$L$142,0),MATCH('Per month SPF'!AU$4,$M$2:$AI$2,0))),"",INDEX($M$3:$AI$209,MATCH('Per month SPF'!$AK33,$L$3:$L$142,0),MATCH('Per month SPF'!AU$4,$M$2:$AI$2,0)))</f>
        <v>0</v>
      </c>
      <c r="AV33" s="48">
        <f>IF(ISNA(INDEX($M$3:$AI$209,MATCH('Per month SPF'!$AK33,$L$3:$L$142,0),MATCH('Per month SPF'!AV$4,$M$2:$AI$2,0))),"",INDEX($M$3:$AI$209,MATCH('Per month SPF'!$AK33,$L$3:$L$142,0),MATCH('Per month SPF'!AV$4,$M$2:$AI$2,0)))</f>
        <v>0</v>
      </c>
      <c r="AW33" s="48">
        <f>IF(ISNA(INDEX($M$3:$AI$209,MATCH('Per month SPF'!$AK33,$L$3:$L$142,0),MATCH('Per month SPF'!AW$4,$M$2:$AI$2,0))),"",INDEX($M$3:$AI$209,MATCH('Per month SPF'!$AK33,$L$3:$L$142,0),MATCH('Per month SPF'!AW$4,$M$2:$AI$2,0)))</f>
        <v>0</v>
      </c>
      <c r="AX33" s="48">
        <f>IF(ISNA(INDEX($M$3:$AI$209,MATCH('Per month SPF'!$AK33,$L$3:$L$142,0),MATCH('Per month SPF'!AX$4,$M$2:$AI$2,0))),"",INDEX($M$3:$AI$209,MATCH('Per month SPF'!$AK33,$L$3:$L$142,0),MATCH('Per month SPF'!AX$4,$M$2:$AI$2,0)))</f>
        <v>0</v>
      </c>
      <c r="AY33" s="48">
        <f>IF(ISNA(INDEX($M$3:$AI$209,MATCH('Per month SPF'!$AK33,$L$3:$L$142,0),MATCH('Per month SPF'!AY$4,$M$2:$AI$2,0))),"",INDEX($M$3:$AI$209,MATCH('Per month SPF'!$AK33,$L$3:$L$142,0),MATCH('Per month SPF'!AY$4,$M$2:$AI$2,0)))</f>
        <v>0</v>
      </c>
      <c r="AZ33" s="48" t="str">
        <f>IF(ISNA(INDEX($M$3:$AI$209,MATCH('Per month SPF'!$AK33,$L$3:$L$142,0),MATCH('Per month SPF'!AZ$4,$M$2:$AI$2,0))),"",INDEX($M$3:$AI$209,MATCH('Per month SPF'!$AK33,$L$3:$L$142,0),MATCH('Per month SPF'!AZ$4,$M$2:$AI$2,0)))</f>
        <v/>
      </c>
      <c r="BA33" s="48">
        <f>IF(ISNA(INDEX($M$3:$AI$209,MATCH('Per month SPF'!$AK33,$L$3:$L$142,0),MATCH('Per month SPF'!BA$4,$M$2:$AI$2,0))),"",INDEX($M$3:$AI$209,MATCH('Per month SPF'!$AK33,$L$3:$L$142,0),MATCH('Per month SPF'!BA$4,$M$2:$AI$2,0)))</f>
        <v>0</v>
      </c>
      <c r="BB33" s="48">
        <f>IF(ISNA(INDEX($M$3:$AI$209,MATCH('Per month SPF'!$AK33,$L$3:$L$142,0),MATCH('Per month SPF'!BB$4,$M$2:$AI$2,0))),"",INDEX($M$3:$AI$209,MATCH('Per month SPF'!$AK33,$L$3:$L$142,0),MATCH('Per month SPF'!BB$4,$M$2:$AI$2,0)))</f>
        <v>0</v>
      </c>
      <c r="BC33" s="48">
        <f>IF(ISNA(INDEX($M$3:$AI$209,MATCH('Per month SPF'!$AK33,$L$3:$L$142,0),MATCH('Per month SPF'!BC$4,$M$2:$AI$2,0))),"",INDEX($M$3:$AI$209,MATCH('Per month SPF'!$AK33,$L$3:$L$142,0),MATCH('Per month SPF'!BC$4,$M$2:$AI$2,0)))</f>
        <v>0</v>
      </c>
      <c r="BD33" s="48">
        <f>IF(ISNA(INDEX($M$3:$AI$209,MATCH('Per month SPF'!$AK33,$L$3:$L$142,0),MATCH('Per month SPF'!BD$4,$M$2:$AI$2,0))),"",INDEX($M$3:$AI$209,MATCH('Per month SPF'!$AK33,$L$3:$L$142,0),MATCH('Per month SPF'!BD$4,$M$2:$AI$2,0)))</f>
        <v>1.8999999999999992</v>
      </c>
      <c r="BE33" s="48">
        <f>IF(ISNA(INDEX($M$3:$AI$209,MATCH('Per month SPF'!$AK33,$L$3:$L$142,0),MATCH('Per month SPF'!BE$4,$M$2:$AI$2,0))),"",INDEX($M$3:$AI$209,MATCH('Per month SPF'!$AK33,$L$3:$L$142,0),MATCH('Per month SPF'!BE$4,$M$2:$AI$2,0)))</f>
        <v>0</v>
      </c>
      <c r="BF33" s="48">
        <f>IF(ISNA(INDEX($M$3:$AI$209,MATCH('Per month SPF'!$AK33,$L$3:$L$142,0),MATCH('Per month SPF'!BF$4,$M$2:$AI$2,0))),"",INDEX($M$3:$AI$209,MATCH('Per month SPF'!$AK33,$L$3:$L$142,0),MATCH('Per month SPF'!BF$4,$M$2:$AI$2,0)))</f>
        <v>0</v>
      </c>
      <c r="BG33" s="48">
        <f>IF(ISNA(INDEX($M$3:$AI$209,MATCH('Per month SPF'!$AK33,$L$3:$L$142,0),MATCH('Per month SPF'!BG$4,$M$2:$AI$2,0))),"",INDEX($M$3:$AI$209,MATCH('Per month SPF'!$AK33,$L$3:$L$142,0),MATCH('Per month SPF'!BG$4,$M$2:$AI$2,0)))</f>
        <v>0</v>
      </c>
      <c r="BH33" s="49">
        <f>IF(ISNA(INDEX($M$3:$AI$209,MATCH('Per month SPF'!$AK33,$L$3:$L$142,0),MATCH('Per month SPF'!BH$4,$M$2:$AI$2,0))),"",INDEX($M$3:$AI$209,MATCH('Per month SPF'!$AK33,$L$3:$L$142,0),MATCH('Per month SPF'!BH$4,$M$2:$AI$2,0)))</f>
        <v>0</v>
      </c>
      <c r="BJ33" s="47">
        <f t="shared" si="1"/>
        <v>2</v>
      </c>
      <c r="BK33" s="48" t="str">
        <f t="shared" si="1"/>
        <v/>
      </c>
      <c r="BL33" s="48" t="str">
        <f t="shared" si="1"/>
        <v/>
      </c>
      <c r="BM33" s="48" t="str">
        <f t="shared" si="1"/>
        <v/>
      </c>
      <c r="BN33" s="48" t="str">
        <f t="shared" si="1"/>
        <v/>
      </c>
      <c r="BO33" s="48" t="str">
        <f t="shared" si="1"/>
        <v/>
      </c>
      <c r="BP33" s="48" t="str">
        <f t="shared" si="1"/>
        <v/>
      </c>
      <c r="BQ33" s="48" t="str">
        <f t="shared" si="1"/>
        <v/>
      </c>
      <c r="BR33" s="48">
        <f t="shared" si="1"/>
        <v>2</v>
      </c>
      <c r="BS33" s="48" t="str">
        <f t="shared" si="1"/>
        <v/>
      </c>
      <c r="BT33" s="48" t="str">
        <f t="shared" si="1"/>
        <v/>
      </c>
      <c r="BU33" s="48" t="str">
        <f t="shared" si="1"/>
        <v/>
      </c>
      <c r="BV33" s="48" t="str">
        <f t="shared" si="1"/>
        <v/>
      </c>
      <c r="BW33" s="48" t="str">
        <f t="shared" si="1"/>
        <v/>
      </c>
      <c r="BX33" s="48" t="str">
        <f t="shared" si="2"/>
        <v/>
      </c>
      <c r="BY33" s="48" t="str">
        <f t="shared" si="2"/>
        <v/>
      </c>
      <c r="BZ33" s="48" t="str">
        <f t="shared" si="2"/>
        <v/>
      </c>
      <c r="CA33" s="48" t="str">
        <f t="shared" si="2"/>
        <v/>
      </c>
      <c r="CB33" s="48">
        <f t="shared" si="2"/>
        <v>1.8999999999999992</v>
      </c>
      <c r="CC33" s="48" t="str">
        <f t="shared" si="2"/>
        <v/>
      </c>
      <c r="CD33" s="48" t="str">
        <f t="shared" si="2"/>
        <v/>
      </c>
      <c r="CE33" s="48" t="str">
        <f t="shared" si="2"/>
        <v/>
      </c>
      <c r="CF33" s="49" t="str">
        <f t="shared" si="2"/>
        <v/>
      </c>
      <c r="DN33" s="113"/>
      <c r="DO33" s="58"/>
      <c r="DP33" s="58"/>
      <c r="DQ33" s="58"/>
      <c r="DR33" s="58"/>
      <c r="DS33" s="77"/>
      <c r="DT33" s="58"/>
      <c r="DU33" s="58"/>
      <c r="DV33" s="58"/>
      <c r="DW33" s="58"/>
    </row>
    <row r="34" spans="2:127" x14ac:dyDescent="0.25">
      <c r="B34" s="22">
        <v>41000</v>
      </c>
      <c r="C34" s="18">
        <f>VLOOKUP($B34,'Data SPF'!$AJ$9:$AP$215,'Per month SPF'!C$1, FALSE)</f>
        <v>2.2999999999999998</v>
      </c>
      <c r="D34" s="18">
        <f>VLOOKUP($B34,'Data SPF'!$AJ$9:$AP$215,'Per month SPF'!D$1, FALSE)</f>
        <v>1.8</v>
      </c>
      <c r="E34" s="18" t="str">
        <f>VLOOKUP($B34,'Data SPF'!$AJ$9:$AP$215,'Per month SPF'!E$1, FALSE)</f>
        <v/>
      </c>
      <c r="F34" s="18">
        <f>VLOOKUP($B34,'Data SPF'!$AJ$9:$AP$215,'Per month SPF'!G$1, FALSE)</f>
        <v>1.987282420443478</v>
      </c>
      <c r="H34" s="18" t="str">
        <f>VLOOKUP($B34,'Data SPF'!$AJ$9:$AP$215,'Per month SPF'!H$1, FALSE)</f>
        <v/>
      </c>
      <c r="L34" s="125">
        <v>37012</v>
      </c>
      <c r="M34" s="47">
        <f>VLOOKUP($L34,'Data SPF'!$AJ$9:$AP$215,'Per month SPF'!C$1,FALSE)</f>
        <v>2.2999999999999998</v>
      </c>
      <c r="N34" s="77"/>
      <c r="O34" s="77"/>
      <c r="P34" s="58"/>
      <c r="Q34" s="48"/>
      <c r="R34" s="77"/>
      <c r="S34" s="77"/>
      <c r="T34" s="77"/>
      <c r="U34" s="77"/>
      <c r="V34" s="48">
        <f>VLOOKUP($L34,'Data SPF'!$AJ$9:$AP$215,'Per month SPF'!D$1,FALSE)</f>
        <v>1.8</v>
      </c>
      <c r="W34" s="48">
        <f>VLOOKUP($L34,'Data SPF'!$AJ$9:$AP$215,'Per month SPF'!G$1,FALSE)</f>
        <v>1.804</v>
      </c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126"/>
      <c r="AK34" s="107">
        <v>38808</v>
      </c>
      <c r="AL34" s="47">
        <f>IF(ISNA(INDEX($M$3:$AI$209,MATCH('Per month SPF'!$AK34,$L$3:$L$142,0),MATCH('Per month SPF'!AL$4,$M$2:$AI$2,0))),"",INDEX($M$3:$AI$209,MATCH('Per month SPF'!$AK34,$L$3:$L$142,0),MATCH('Per month SPF'!AL$4,$M$2:$AI$2,0)))</f>
        <v>2.1</v>
      </c>
      <c r="AM34" s="48">
        <f>IF(ISNA(INDEX($M$3:$AI$209,MATCH('Per month SPF'!$AK34,$L$3:$L$142,0),MATCH('Per month SPF'!AM$4,$M$2:$AI$2,0))),"",INDEX($M$3:$AI$209,MATCH('Per month SPF'!$AK34,$L$3:$L$142,0),MATCH('Per month SPF'!AM$4,$M$2:$AI$2,0)))</f>
        <v>0</v>
      </c>
      <c r="AN34" s="48">
        <f>IF(ISNA(INDEX($M$3:$AI$209,MATCH('Per month SPF'!$AK34,$L$3:$L$142,0),MATCH('Per month SPF'!AN$4,$M$2:$AI$2,0))),"",INDEX($M$3:$AI$209,MATCH('Per month SPF'!$AK34,$L$3:$L$142,0),MATCH('Per month SPF'!AN$4,$M$2:$AI$2,0)))</f>
        <v>0</v>
      </c>
      <c r="AO34" s="48">
        <f>IF(ISNA(INDEX($M$3:$AI$209,MATCH('Per month SPF'!$AK34,$L$3:$L$142,0),MATCH('Per month SPF'!AO$4,$M$2:$AI$2,0))),"",INDEX($M$3:$AI$209,MATCH('Per month SPF'!$AK34,$L$3:$L$142,0),MATCH('Per month SPF'!AO$4,$M$2:$AI$2,0)))</f>
        <v>0</v>
      </c>
      <c r="AP34" s="48">
        <f>IF(ISNA(INDEX($M$3:$AI$209,MATCH('Per month SPF'!$AK34,$L$3:$L$142,0),MATCH('Per month SPF'!AP$4,$M$2:$AI$2,0))),"",INDEX($M$3:$AI$209,MATCH('Per month SPF'!$AK34,$L$3:$L$142,0),MATCH('Per month SPF'!AP$4,$M$2:$AI$2,0)))</f>
        <v>0</v>
      </c>
      <c r="AQ34" s="48">
        <f>IF(ISNA(INDEX($M$3:$AI$209,MATCH('Per month SPF'!$AK34,$L$3:$L$142,0),MATCH('Per month SPF'!AQ$4,$M$2:$AI$2,0))),"",INDEX($M$3:$AI$209,MATCH('Per month SPF'!$AK34,$L$3:$L$142,0),MATCH('Per month SPF'!AQ$4,$M$2:$AI$2,0)))</f>
        <v>0</v>
      </c>
      <c r="AR34" s="48">
        <f>IF(ISNA(INDEX($M$3:$AI$209,MATCH('Per month SPF'!$AK34,$L$3:$L$142,0),MATCH('Per month SPF'!AR$4,$M$2:$AI$2,0))),"",INDEX($M$3:$AI$209,MATCH('Per month SPF'!$AK34,$L$3:$L$142,0),MATCH('Per month SPF'!AR$4,$M$2:$AI$2,0)))</f>
        <v>2.1</v>
      </c>
      <c r="AS34" s="48">
        <f>IF(ISNA(INDEX($M$3:$AI$209,MATCH('Per month SPF'!$AK34,$L$3:$L$142,0),MATCH('Per month SPF'!AS$4,$M$2:$AI$2,0))),"",INDEX($M$3:$AI$209,MATCH('Per month SPF'!$AK34,$L$3:$L$142,0),MATCH('Per month SPF'!AS$4,$M$2:$AI$2,0)))</f>
        <v>0</v>
      </c>
      <c r="AT34" s="48">
        <f>IF(ISNA(INDEX($M$3:$AI$209,MATCH('Per month SPF'!$AK34,$L$3:$L$142,0),MATCH('Per month SPF'!AT$4,$M$2:$AI$2,0))),"",INDEX($M$3:$AI$209,MATCH('Per month SPF'!$AK34,$L$3:$L$142,0),MATCH('Per month SPF'!AT$4,$M$2:$AI$2,0)))</f>
        <v>0</v>
      </c>
      <c r="AU34" s="48">
        <f>IF(ISNA(INDEX($M$3:$AI$209,MATCH('Per month SPF'!$AK34,$L$3:$L$142,0),MATCH('Per month SPF'!AU$4,$M$2:$AI$2,0))),"",INDEX($M$3:$AI$209,MATCH('Per month SPF'!$AK34,$L$3:$L$142,0),MATCH('Per month SPF'!AU$4,$M$2:$AI$2,0)))</f>
        <v>0</v>
      </c>
      <c r="AV34" s="48">
        <f>IF(ISNA(INDEX($M$3:$AI$209,MATCH('Per month SPF'!$AK34,$L$3:$L$142,0),MATCH('Per month SPF'!AV$4,$M$2:$AI$2,0))),"",INDEX($M$3:$AI$209,MATCH('Per month SPF'!$AK34,$L$3:$L$142,0),MATCH('Per month SPF'!AV$4,$M$2:$AI$2,0)))</f>
        <v>0</v>
      </c>
      <c r="AW34" s="48">
        <f>IF(ISNA(INDEX($M$3:$AI$209,MATCH('Per month SPF'!$AK34,$L$3:$L$142,0),MATCH('Per month SPF'!AW$4,$M$2:$AI$2,0))),"",INDEX($M$3:$AI$209,MATCH('Per month SPF'!$AK34,$L$3:$L$142,0),MATCH('Per month SPF'!AW$4,$M$2:$AI$2,0)))</f>
        <v>0</v>
      </c>
      <c r="AX34" s="48">
        <f>IF(ISNA(INDEX($M$3:$AI$209,MATCH('Per month SPF'!$AK34,$L$3:$L$142,0),MATCH('Per month SPF'!AX$4,$M$2:$AI$2,0))),"",INDEX($M$3:$AI$209,MATCH('Per month SPF'!$AK34,$L$3:$L$142,0),MATCH('Per month SPF'!AX$4,$M$2:$AI$2,0)))</f>
        <v>0</v>
      </c>
      <c r="AY34" s="48" t="str">
        <f>IF(ISNA(INDEX($M$3:$AI$209,MATCH('Per month SPF'!$AK34,$L$3:$L$142,0),MATCH('Per month SPF'!AY$4,$M$2:$AI$2,0))),"",INDEX($M$3:$AI$209,MATCH('Per month SPF'!$AK34,$L$3:$L$142,0),MATCH('Per month SPF'!AY$4,$M$2:$AI$2,0)))</f>
        <v/>
      </c>
      <c r="AZ34" s="48">
        <f>IF(ISNA(INDEX($M$3:$AI$209,MATCH('Per month SPF'!$AK34,$L$3:$L$142,0),MATCH('Per month SPF'!AZ$4,$M$2:$AI$2,0))),"",INDEX($M$3:$AI$209,MATCH('Per month SPF'!$AK34,$L$3:$L$142,0),MATCH('Per month SPF'!AZ$4,$M$2:$AI$2,0)))</f>
        <v>0</v>
      </c>
      <c r="BA34" s="48">
        <f>IF(ISNA(INDEX($M$3:$AI$209,MATCH('Per month SPF'!$AK34,$L$3:$L$142,0),MATCH('Per month SPF'!BA$4,$M$2:$AI$2,0))),"",INDEX($M$3:$AI$209,MATCH('Per month SPF'!$AK34,$L$3:$L$142,0),MATCH('Per month SPF'!BA$4,$M$2:$AI$2,0)))</f>
        <v>0</v>
      </c>
      <c r="BB34" s="48">
        <f>IF(ISNA(INDEX($M$3:$AI$209,MATCH('Per month SPF'!$AK34,$L$3:$L$142,0),MATCH('Per month SPF'!BB$4,$M$2:$AI$2,0))),"",INDEX($M$3:$AI$209,MATCH('Per month SPF'!$AK34,$L$3:$L$142,0),MATCH('Per month SPF'!BB$4,$M$2:$AI$2,0)))</f>
        <v>1.9058361702127657</v>
      </c>
      <c r="BC34" s="48">
        <f>IF(ISNA(INDEX($M$3:$AI$209,MATCH('Per month SPF'!$AK34,$L$3:$L$142,0),MATCH('Per month SPF'!BC$4,$M$2:$AI$2,0))),"",INDEX($M$3:$AI$209,MATCH('Per month SPF'!$AK34,$L$3:$L$142,0),MATCH('Per month SPF'!BC$4,$M$2:$AI$2,0)))</f>
        <v>0</v>
      </c>
      <c r="BD34" s="48">
        <f>IF(ISNA(INDEX($M$3:$AI$209,MATCH('Per month SPF'!$AK34,$L$3:$L$142,0),MATCH('Per month SPF'!BD$4,$M$2:$AI$2,0))),"",INDEX($M$3:$AI$209,MATCH('Per month SPF'!$AK34,$L$3:$L$142,0),MATCH('Per month SPF'!BD$4,$M$2:$AI$2,0)))</f>
        <v>0</v>
      </c>
      <c r="BE34" s="48">
        <f>IF(ISNA(INDEX($M$3:$AI$209,MATCH('Per month SPF'!$AK34,$L$3:$L$142,0),MATCH('Per month SPF'!BE$4,$M$2:$AI$2,0))),"",INDEX($M$3:$AI$209,MATCH('Per month SPF'!$AK34,$L$3:$L$142,0),MATCH('Per month SPF'!BE$4,$M$2:$AI$2,0)))</f>
        <v>0</v>
      </c>
      <c r="BF34" s="48">
        <f>IF(ISNA(INDEX($M$3:$AI$209,MATCH('Per month SPF'!$AK34,$L$3:$L$142,0),MATCH('Per month SPF'!BF$4,$M$2:$AI$2,0))),"",INDEX($M$3:$AI$209,MATCH('Per month SPF'!$AK34,$L$3:$L$142,0),MATCH('Per month SPF'!BF$4,$M$2:$AI$2,0)))</f>
        <v>0</v>
      </c>
      <c r="BG34" s="48">
        <f>IF(ISNA(INDEX($M$3:$AI$209,MATCH('Per month SPF'!$AK34,$L$3:$L$142,0),MATCH('Per month SPF'!BG$4,$M$2:$AI$2,0))),"",INDEX($M$3:$AI$209,MATCH('Per month SPF'!$AK34,$L$3:$L$142,0),MATCH('Per month SPF'!BG$4,$M$2:$AI$2,0)))</f>
        <v>0</v>
      </c>
      <c r="BH34" s="49">
        <f>IF(ISNA(INDEX($M$3:$AI$209,MATCH('Per month SPF'!$AK34,$L$3:$L$142,0),MATCH('Per month SPF'!BH$4,$M$2:$AI$2,0))),"",INDEX($M$3:$AI$209,MATCH('Per month SPF'!$AK34,$L$3:$L$142,0),MATCH('Per month SPF'!BH$4,$M$2:$AI$2,0)))</f>
        <v>0</v>
      </c>
      <c r="BJ34" s="47">
        <f t="shared" si="1"/>
        <v>2.1</v>
      </c>
      <c r="BK34" s="48" t="str">
        <f t="shared" si="1"/>
        <v/>
      </c>
      <c r="BL34" s="48" t="str">
        <f t="shared" si="1"/>
        <v/>
      </c>
      <c r="BM34" s="48" t="str">
        <f t="shared" si="1"/>
        <v/>
      </c>
      <c r="BN34" s="48" t="str">
        <f t="shared" si="1"/>
        <v/>
      </c>
      <c r="BO34" s="48" t="str">
        <f t="shared" si="1"/>
        <v/>
      </c>
      <c r="BP34" s="48">
        <f t="shared" ref="BP34:BZ60" si="3">IF(AR34=0,"",AR34)</f>
        <v>2.1</v>
      </c>
      <c r="BQ34" s="48" t="str">
        <f t="shared" si="3"/>
        <v/>
      </c>
      <c r="BR34" s="48" t="str">
        <f t="shared" si="3"/>
        <v/>
      </c>
      <c r="BS34" s="48" t="str">
        <f t="shared" si="3"/>
        <v/>
      </c>
      <c r="BT34" s="48" t="str">
        <f t="shared" si="3"/>
        <v/>
      </c>
      <c r="BU34" s="48" t="str">
        <f t="shared" si="3"/>
        <v/>
      </c>
      <c r="BV34" s="48" t="str">
        <f t="shared" si="3"/>
        <v/>
      </c>
      <c r="BW34" s="48" t="str">
        <f t="shared" si="3"/>
        <v/>
      </c>
      <c r="BX34" s="48" t="str">
        <f t="shared" si="2"/>
        <v/>
      </c>
      <c r="BY34" s="48" t="str">
        <f t="shared" si="2"/>
        <v/>
      </c>
      <c r="BZ34" s="48">
        <f t="shared" si="2"/>
        <v>1.9058361702127657</v>
      </c>
      <c r="CA34" s="48" t="str">
        <f t="shared" si="2"/>
        <v/>
      </c>
      <c r="CB34" s="48" t="str">
        <f t="shared" si="2"/>
        <v/>
      </c>
      <c r="CC34" s="48" t="str">
        <f t="shared" si="2"/>
        <v/>
      </c>
      <c r="CD34" s="48" t="str">
        <f t="shared" si="2"/>
        <v/>
      </c>
      <c r="CE34" s="48" t="str">
        <f t="shared" si="2"/>
        <v/>
      </c>
      <c r="CF34" s="49" t="str">
        <f t="shared" si="2"/>
        <v/>
      </c>
      <c r="DN34" s="113"/>
      <c r="DO34" s="58"/>
      <c r="DP34" s="58"/>
      <c r="DQ34" s="58"/>
      <c r="DR34" s="58"/>
      <c r="DS34" s="77"/>
      <c r="DT34" s="58"/>
      <c r="DU34" s="58"/>
      <c r="DV34" s="58"/>
      <c r="DW34" s="58"/>
    </row>
    <row r="35" spans="2:127" x14ac:dyDescent="0.25">
      <c r="B35" s="22">
        <v>41365</v>
      </c>
      <c r="C35" s="18">
        <f>VLOOKUP($B35,'Data SPF'!$AJ$9:$AP$215,'Per month SPF'!C$1, FALSE)</f>
        <v>1.7</v>
      </c>
      <c r="D35" s="18">
        <f>VLOOKUP($B35,'Data SPF'!$AJ$9:$AP$215,'Per month SPF'!D$1, FALSE)</f>
        <v>1.6</v>
      </c>
      <c r="E35" s="18">
        <f>VLOOKUP($B35,'Data SPF'!$AJ$9:$AP$215,'Per month SPF'!E$1, FALSE)</f>
        <v>1.8</v>
      </c>
      <c r="F35" s="18">
        <f>VLOOKUP($B35,'Data SPF'!$AJ$9:$AP$215,'Per month SPF'!G$1, FALSE)</f>
        <v>1.9704720539795453</v>
      </c>
      <c r="H35" s="18" t="str">
        <f>VLOOKUP($B35,'Data SPF'!$AJ$9:$AP$215,'Per month SPF'!H$1, FALSE)</f>
        <v/>
      </c>
      <c r="L35" s="125">
        <v>38108</v>
      </c>
      <c r="M35" s="47">
        <f>VLOOKUP($L35,'Data SPF'!$AJ$9:$AP$215,'Per month SPF'!C$1,FALSE)</f>
        <v>1.8</v>
      </c>
      <c r="N35" s="77"/>
      <c r="O35" s="77"/>
      <c r="P35" s="58"/>
      <c r="Q35" s="48"/>
      <c r="R35" s="77"/>
      <c r="S35" s="77"/>
      <c r="T35" s="77"/>
      <c r="U35" s="77"/>
      <c r="V35" s="48">
        <f>VLOOKUP($L35,'Data SPF'!$AJ$9:$AP$215,'Per month SPF'!D$1,FALSE)</f>
        <v>1.8</v>
      </c>
      <c r="W35" s="48">
        <f>VLOOKUP($L35,'Data SPF'!$AJ$9:$AP$215,'Per month SPF'!G$1,FALSE)</f>
        <v>1.9127659574468086</v>
      </c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126"/>
      <c r="AK35" s="107">
        <v>38899</v>
      </c>
      <c r="AL35" s="47">
        <f>IF(ISNA(INDEX($M$3:$AI$209,MATCH('Per month SPF'!$AK35,$L$3:$L$142,0),MATCH('Per month SPF'!AL$4,$M$2:$AI$2,0))),"",INDEX($M$3:$AI$209,MATCH('Per month SPF'!$AK35,$L$3:$L$142,0),MATCH('Per month SPF'!AL$4,$M$2:$AI$2,0)))</f>
        <v>2.2999999999999998</v>
      </c>
      <c r="AM35" s="48">
        <f>IF(ISNA(INDEX($M$3:$AI$209,MATCH('Per month SPF'!$AK35,$L$3:$L$142,0),MATCH('Per month SPF'!AM$4,$M$2:$AI$2,0))),"",INDEX($M$3:$AI$209,MATCH('Per month SPF'!$AK35,$L$3:$L$142,0),MATCH('Per month SPF'!AM$4,$M$2:$AI$2,0)))</f>
        <v>0</v>
      </c>
      <c r="AN35" s="48">
        <f>IF(ISNA(INDEX($M$3:$AI$209,MATCH('Per month SPF'!$AK35,$L$3:$L$142,0),MATCH('Per month SPF'!AN$4,$M$2:$AI$2,0))),"",INDEX($M$3:$AI$209,MATCH('Per month SPF'!$AK35,$L$3:$L$142,0),MATCH('Per month SPF'!AN$4,$M$2:$AI$2,0)))</f>
        <v>0</v>
      </c>
      <c r="AO35" s="48">
        <f>IF(ISNA(INDEX($M$3:$AI$209,MATCH('Per month SPF'!$AK35,$L$3:$L$142,0),MATCH('Per month SPF'!AO$4,$M$2:$AI$2,0))),"",INDEX($M$3:$AI$209,MATCH('Per month SPF'!$AK35,$L$3:$L$142,0),MATCH('Per month SPF'!AO$4,$M$2:$AI$2,0)))</f>
        <v>0</v>
      </c>
      <c r="AP35" s="48">
        <f>IF(ISNA(INDEX($M$3:$AI$209,MATCH('Per month SPF'!$AK35,$L$3:$L$142,0),MATCH('Per month SPF'!AP$4,$M$2:$AI$2,0))),"",INDEX($M$3:$AI$209,MATCH('Per month SPF'!$AK35,$L$3:$L$142,0),MATCH('Per month SPF'!AP$4,$M$2:$AI$2,0)))</f>
        <v>2.1</v>
      </c>
      <c r="AQ35" s="48">
        <f>IF(ISNA(INDEX($M$3:$AI$209,MATCH('Per month SPF'!$AK35,$L$3:$L$142,0),MATCH('Per month SPF'!AQ$4,$M$2:$AI$2,0))),"",INDEX($M$3:$AI$209,MATCH('Per month SPF'!$AK35,$L$3:$L$142,0),MATCH('Per month SPF'!AQ$4,$M$2:$AI$2,0)))</f>
        <v>0</v>
      </c>
      <c r="AR35" s="48">
        <f>IF(ISNA(INDEX($M$3:$AI$209,MATCH('Per month SPF'!$AK35,$L$3:$L$142,0),MATCH('Per month SPF'!AR$4,$M$2:$AI$2,0))),"",INDEX($M$3:$AI$209,MATCH('Per month SPF'!$AK35,$L$3:$L$142,0),MATCH('Per month SPF'!AR$4,$M$2:$AI$2,0)))</f>
        <v>0</v>
      </c>
      <c r="AS35" s="48">
        <f>IF(ISNA(INDEX($M$3:$AI$209,MATCH('Per month SPF'!$AK35,$L$3:$L$142,0),MATCH('Per month SPF'!AS$4,$M$2:$AI$2,0))),"",INDEX($M$3:$AI$209,MATCH('Per month SPF'!$AK35,$L$3:$L$142,0),MATCH('Per month SPF'!AS$4,$M$2:$AI$2,0)))</f>
        <v>0</v>
      </c>
      <c r="AT35" s="48">
        <f>IF(ISNA(INDEX($M$3:$AI$209,MATCH('Per month SPF'!$AK35,$L$3:$L$142,0),MATCH('Per month SPF'!AT$4,$M$2:$AI$2,0))),"",INDEX($M$3:$AI$209,MATCH('Per month SPF'!$AK35,$L$3:$L$142,0),MATCH('Per month SPF'!AT$4,$M$2:$AI$2,0)))</f>
        <v>0</v>
      </c>
      <c r="AU35" s="48">
        <f>IF(ISNA(INDEX($M$3:$AI$209,MATCH('Per month SPF'!$AK35,$L$3:$L$142,0),MATCH('Per month SPF'!AU$4,$M$2:$AI$2,0))),"",INDEX($M$3:$AI$209,MATCH('Per month SPF'!$AK35,$L$3:$L$142,0),MATCH('Per month SPF'!AU$4,$M$2:$AI$2,0)))</f>
        <v>0</v>
      </c>
      <c r="AV35" s="48">
        <f>IF(ISNA(INDEX($M$3:$AI$209,MATCH('Per month SPF'!$AK35,$L$3:$L$142,0),MATCH('Per month SPF'!AV$4,$M$2:$AI$2,0))),"",INDEX($M$3:$AI$209,MATCH('Per month SPF'!$AK35,$L$3:$L$142,0),MATCH('Per month SPF'!AV$4,$M$2:$AI$2,0)))</f>
        <v>0</v>
      </c>
      <c r="AW35" s="48">
        <f>IF(ISNA(INDEX($M$3:$AI$209,MATCH('Per month SPF'!$AK35,$L$3:$L$142,0),MATCH('Per month SPF'!AW$4,$M$2:$AI$2,0))),"",INDEX($M$3:$AI$209,MATCH('Per month SPF'!$AK35,$L$3:$L$142,0),MATCH('Per month SPF'!AW$4,$M$2:$AI$2,0)))</f>
        <v>0</v>
      </c>
      <c r="AX35" s="48">
        <f>IF(ISNA(INDEX($M$3:$AI$209,MATCH('Per month SPF'!$AK35,$L$3:$L$142,0),MATCH('Per month SPF'!AX$4,$M$2:$AI$2,0))),"",INDEX($M$3:$AI$209,MATCH('Per month SPF'!$AK35,$L$3:$L$142,0),MATCH('Per month SPF'!AX$4,$M$2:$AI$2,0)))</f>
        <v>1.9</v>
      </c>
      <c r="AY35" s="48">
        <f>IF(ISNA(INDEX($M$3:$AI$209,MATCH('Per month SPF'!$AK35,$L$3:$L$142,0),MATCH('Per month SPF'!AY$4,$M$2:$AI$2,0))),"",INDEX($M$3:$AI$209,MATCH('Per month SPF'!$AK35,$L$3:$L$142,0),MATCH('Per month SPF'!AY$4,$M$2:$AI$2,0)))</f>
        <v>0</v>
      </c>
      <c r="AZ35" s="48">
        <f>IF(ISNA(INDEX($M$3:$AI$209,MATCH('Per month SPF'!$AK35,$L$3:$L$142,0),MATCH('Per month SPF'!AZ$4,$M$2:$AI$2,0))),"",INDEX($M$3:$AI$209,MATCH('Per month SPF'!$AK35,$L$3:$L$142,0),MATCH('Per month SPF'!AZ$4,$M$2:$AI$2,0)))</f>
        <v>0</v>
      </c>
      <c r="BA35" s="48">
        <f>IF(ISNA(INDEX($M$3:$AI$209,MATCH('Per month SPF'!$AK35,$L$3:$L$142,0),MATCH('Per month SPF'!BA$4,$M$2:$AI$2,0))),"",INDEX($M$3:$AI$209,MATCH('Per month SPF'!$AK35,$L$3:$L$142,0),MATCH('Per month SPF'!BA$4,$M$2:$AI$2,0)))</f>
        <v>0</v>
      </c>
      <c r="BB35" s="48">
        <f>IF(ISNA(INDEX($M$3:$AI$209,MATCH('Per month SPF'!$AK35,$L$3:$L$142,0),MATCH('Per month SPF'!BB$4,$M$2:$AI$2,0))),"",INDEX($M$3:$AI$209,MATCH('Per month SPF'!$AK35,$L$3:$L$142,0),MATCH('Per month SPF'!BB$4,$M$2:$AI$2,0)))</f>
        <v>0</v>
      </c>
      <c r="BC35" s="48">
        <f>IF(ISNA(INDEX($M$3:$AI$209,MATCH('Per month SPF'!$AK35,$L$3:$L$142,0),MATCH('Per month SPF'!BC$4,$M$2:$AI$2,0))),"",INDEX($M$3:$AI$209,MATCH('Per month SPF'!$AK35,$L$3:$L$142,0),MATCH('Per month SPF'!BC$4,$M$2:$AI$2,0)))</f>
        <v>0</v>
      </c>
      <c r="BD35" s="48">
        <f>IF(ISNA(INDEX($M$3:$AI$209,MATCH('Per month SPF'!$AK35,$L$3:$L$142,0),MATCH('Per month SPF'!BD$4,$M$2:$AI$2,0))),"",INDEX($M$3:$AI$209,MATCH('Per month SPF'!$AK35,$L$3:$L$142,0),MATCH('Per month SPF'!BD$4,$M$2:$AI$2,0)))</f>
        <v>0</v>
      </c>
      <c r="BE35" s="48">
        <f>IF(ISNA(INDEX($M$3:$AI$209,MATCH('Per month SPF'!$AK35,$L$3:$L$142,0),MATCH('Per month SPF'!BE$4,$M$2:$AI$2,0))),"",INDEX($M$3:$AI$209,MATCH('Per month SPF'!$AK35,$L$3:$L$142,0),MATCH('Per month SPF'!BE$4,$M$2:$AI$2,0)))</f>
        <v>0</v>
      </c>
      <c r="BF35" s="48">
        <f>IF(ISNA(INDEX($M$3:$AI$209,MATCH('Per month SPF'!$AK35,$L$3:$L$142,0),MATCH('Per month SPF'!BF$4,$M$2:$AI$2,0))),"",INDEX($M$3:$AI$209,MATCH('Per month SPF'!$AK35,$L$3:$L$142,0),MATCH('Per month SPF'!BF$4,$M$2:$AI$2,0)))</f>
        <v>0</v>
      </c>
      <c r="BG35" s="48">
        <f>IF(ISNA(INDEX($M$3:$AI$209,MATCH('Per month SPF'!$AK35,$L$3:$L$142,0),MATCH('Per month SPF'!BG$4,$M$2:$AI$2,0))),"",INDEX($M$3:$AI$209,MATCH('Per month SPF'!$AK35,$L$3:$L$142,0),MATCH('Per month SPF'!BG$4,$M$2:$AI$2,0)))</f>
        <v>0</v>
      </c>
      <c r="BH35" s="49">
        <f>IF(ISNA(INDEX($M$3:$AI$209,MATCH('Per month SPF'!$AK35,$L$3:$L$142,0),MATCH('Per month SPF'!BH$4,$M$2:$AI$2,0))),"",INDEX($M$3:$AI$209,MATCH('Per month SPF'!$AK35,$L$3:$L$142,0),MATCH('Per month SPF'!BH$4,$M$2:$AI$2,0)))</f>
        <v>1.9168421052631577</v>
      </c>
      <c r="BJ35" s="47">
        <f t="shared" ref="BJ35:BQ71" si="4">IF(AL35=0,"",AL35)</f>
        <v>2.2999999999999998</v>
      </c>
      <c r="BK35" s="48" t="str">
        <f t="shared" si="4"/>
        <v/>
      </c>
      <c r="BL35" s="48" t="str">
        <f t="shared" si="4"/>
        <v/>
      </c>
      <c r="BM35" s="48" t="str">
        <f t="shared" si="4"/>
        <v/>
      </c>
      <c r="BN35" s="48">
        <f t="shared" si="4"/>
        <v>2.1</v>
      </c>
      <c r="BO35" s="48" t="str">
        <f t="shared" si="4"/>
        <v/>
      </c>
      <c r="BP35" s="48" t="str">
        <f t="shared" si="3"/>
        <v/>
      </c>
      <c r="BQ35" s="48" t="str">
        <f t="shared" si="3"/>
        <v/>
      </c>
      <c r="BR35" s="48" t="str">
        <f t="shared" si="3"/>
        <v/>
      </c>
      <c r="BS35" s="48" t="str">
        <f t="shared" si="3"/>
        <v/>
      </c>
      <c r="BT35" s="48" t="str">
        <f t="shared" si="3"/>
        <v/>
      </c>
      <c r="BU35" s="48" t="str">
        <f t="shared" si="3"/>
        <v/>
      </c>
      <c r="BV35" s="48">
        <f t="shared" si="3"/>
        <v>1.9</v>
      </c>
      <c r="BW35" s="48" t="str">
        <f t="shared" si="3"/>
        <v/>
      </c>
      <c r="BX35" s="48" t="str">
        <f t="shared" si="2"/>
        <v/>
      </c>
      <c r="BY35" s="48" t="str">
        <f t="shared" si="2"/>
        <v/>
      </c>
      <c r="BZ35" s="48" t="str">
        <f t="shared" si="2"/>
        <v/>
      </c>
      <c r="CA35" s="48" t="str">
        <f t="shared" si="2"/>
        <v/>
      </c>
      <c r="CB35" s="48" t="str">
        <f t="shared" si="2"/>
        <v/>
      </c>
      <c r="CC35" s="48" t="str">
        <f t="shared" si="2"/>
        <v/>
      </c>
      <c r="CD35" s="48" t="str">
        <f t="shared" si="2"/>
        <v/>
      </c>
      <c r="CE35" s="48" t="str">
        <f t="shared" si="2"/>
        <v/>
      </c>
      <c r="CF35" s="49">
        <f t="shared" si="2"/>
        <v>1.9168421052631577</v>
      </c>
      <c r="DN35" s="113"/>
      <c r="DO35" s="58"/>
      <c r="DP35" s="58"/>
      <c r="DQ35" s="58"/>
      <c r="DR35" s="58"/>
      <c r="DS35" s="77"/>
      <c r="DT35" s="58"/>
      <c r="DU35" s="58"/>
      <c r="DV35" s="58"/>
      <c r="DW35" s="58"/>
    </row>
    <row r="36" spans="2:127" x14ac:dyDescent="0.25">
      <c r="B36" s="22">
        <v>41730</v>
      </c>
      <c r="C36" s="18">
        <f>VLOOKUP($B36,'Data SPF'!$AJ$9:$AP$215,'Per month SPF'!C$1, FALSE)</f>
        <v>0.9</v>
      </c>
      <c r="D36" s="18">
        <f>VLOOKUP($B36,'Data SPF'!$AJ$9:$AP$215,'Per month SPF'!D$1, FALSE)</f>
        <v>1.3</v>
      </c>
      <c r="E36" s="18">
        <f>VLOOKUP($B36,'Data SPF'!$AJ$9:$AP$215,'Per month SPF'!E$1, FALSE)</f>
        <v>1.5</v>
      </c>
      <c r="F36" s="18">
        <f>VLOOKUP($B36,'Data SPF'!$AJ$9:$AP$215,'Per month SPF'!G$1, FALSE)</f>
        <v>1.84</v>
      </c>
      <c r="H36" s="18" t="str">
        <f>VLOOKUP($B36,'Data SPF'!$AJ$9:$AP$215,'Per month SPF'!H$1, FALSE)</f>
        <v/>
      </c>
      <c r="L36" s="125">
        <v>39203</v>
      </c>
      <c r="M36" s="47">
        <f>VLOOKUP($L36,'Data SPF'!$AJ$9:$AP$215,'Per month SPF'!C$1,FALSE)</f>
        <v>1.9</v>
      </c>
      <c r="N36" s="77"/>
      <c r="O36" s="77"/>
      <c r="P36" s="58"/>
      <c r="Q36" s="48"/>
      <c r="R36" s="77"/>
      <c r="S36" s="77"/>
      <c r="T36" s="77"/>
      <c r="U36" s="77"/>
      <c r="V36" s="48">
        <f>VLOOKUP($L36,'Data SPF'!$AJ$9:$AP$215,'Per month SPF'!D$1,FALSE)</f>
        <v>1.9</v>
      </c>
      <c r="W36" s="48">
        <f>VLOOKUP($L36,'Data SPF'!$AJ$9:$AP$215,'Per month SPF'!G$1,FALSE)</f>
        <v>1.9220588235294125</v>
      </c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126"/>
      <c r="AK36" s="107">
        <v>38991</v>
      </c>
      <c r="AL36" s="47">
        <f>IF(ISNA(INDEX($M$3:$AI$209,MATCH('Per month SPF'!$AK36,$L$3:$L$142,0),MATCH('Per month SPF'!AL$4,$M$2:$AI$2,0))),"",INDEX($M$3:$AI$209,MATCH('Per month SPF'!$AK36,$L$3:$L$142,0),MATCH('Per month SPF'!AL$4,$M$2:$AI$2,0)))</f>
        <v>2.2000000000000002</v>
      </c>
      <c r="AM36" s="48">
        <f>IF(ISNA(INDEX($M$3:$AI$209,MATCH('Per month SPF'!$AK36,$L$3:$L$142,0),MATCH('Per month SPF'!AM$4,$M$2:$AI$2,0))),"",INDEX($M$3:$AI$209,MATCH('Per month SPF'!$AK36,$L$3:$L$142,0),MATCH('Per month SPF'!AM$4,$M$2:$AI$2,0)))</f>
        <v>0</v>
      </c>
      <c r="AN36" s="48">
        <f>IF(ISNA(INDEX($M$3:$AI$209,MATCH('Per month SPF'!$AK36,$L$3:$L$142,0),MATCH('Per month SPF'!AN$4,$M$2:$AI$2,0))),"",INDEX($M$3:$AI$209,MATCH('Per month SPF'!$AK36,$L$3:$L$142,0),MATCH('Per month SPF'!AN$4,$M$2:$AI$2,0)))</f>
        <v>2.1</v>
      </c>
      <c r="AO36" s="48">
        <f>IF(ISNA(INDEX($M$3:$AI$209,MATCH('Per month SPF'!$AK36,$L$3:$L$142,0),MATCH('Per month SPF'!AO$4,$M$2:$AI$2,0))),"",INDEX($M$3:$AI$209,MATCH('Per month SPF'!$AK36,$L$3:$L$142,0),MATCH('Per month SPF'!AO$4,$M$2:$AI$2,0)))</f>
        <v>0</v>
      </c>
      <c r="AP36" s="48">
        <f>IF(ISNA(INDEX($M$3:$AI$209,MATCH('Per month SPF'!$AK36,$L$3:$L$142,0),MATCH('Per month SPF'!AP$4,$M$2:$AI$2,0))),"",INDEX($M$3:$AI$209,MATCH('Per month SPF'!$AK36,$L$3:$L$142,0),MATCH('Per month SPF'!AP$4,$M$2:$AI$2,0)))</f>
        <v>0</v>
      </c>
      <c r="AQ36" s="48">
        <f>IF(ISNA(INDEX($M$3:$AI$209,MATCH('Per month SPF'!$AK36,$L$3:$L$142,0),MATCH('Per month SPF'!AQ$4,$M$2:$AI$2,0))),"",INDEX($M$3:$AI$209,MATCH('Per month SPF'!$AK36,$L$3:$L$142,0),MATCH('Per month SPF'!AQ$4,$M$2:$AI$2,0)))</f>
        <v>0</v>
      </c>
      <c r="AR36" s="48">
        <f>IF(ISNA(INDEX($M$3:$AI$209,MATCH('Per month SPF'!$AK36,$L$3:$L$142,0),MATCH('Per month SPF'!AR$4,$M$2:$AI$2,0))),"",INDEX($M$3:$AI$209,MATCH('Per month SPF'!$AK36,$L$3:$L$142,0),MATCH('Per month SPF'!AR$4,$M$2:$AI$2,0)))</f>
        <v>0</v>
      </c>
      <c r="AS36" s="48">
        <f>IF(ISNA(INDEX($M$3:$AI$209,MATCH('Per month SPF'!$AK36,$L$3:$L$142,0),MATCH('Per month SPF'!AS$4,$M$2:$AI$2,0))),"",INDEX($M$3:$AI$209,MATCH('Per month SPF'!$AK36,$L$3:$L$142,0),MATCH('Per month SPF'!AS$4,$M$2:$AI$2,0)))</f>
        <v>0</v>
      </c>
      <c r="AT36" s="48">
        <f>IF(ISNA(INDEX($M$3:$AI$209,MATCH('Per month SPF'!$AK36,$L$3:$L$142,0),MATCH('Per month SPF'!AT$4,$M$2:$AI$2,0))),"",INDEX($M$3:$AI$209,MATCH('Per month SPF'!$AK36,$L$3:$L$142,0),MATCH('Per month SPF'!AT$4,$M$2:$AI$2,0)))</f>
        <v>0</v>
      </c>
      <c r="AU36" s="48">
        <f>IF(ISNA(INDEX($M$3:$AI$209,MATCH('Per month SPF'!$AK36,$L$3:$L$142,0),MATCH('Per month SPF'!AU$4,$M$2:$AI$2,0))),"",INDEX($M$3:$AI$209,MATCH('Per month SPF'!$AK36,$L$3:$L$142,0),MATCH('Per month SPF'!AU$4,$M$2:$AI$2,0)))</f>
        <v>0</v>
      </c>
      <c r="AV36" s="48">
        <f>IF(ISNA(INDEX($M$3:$AI$209,MATCH('Per month SPF'!$AK36,$L$3:$L$142,0),MATCH('Per month SPF'!AV$4,$M$2:$AI$2,0))),"",INDEX($M$3:$AI$209,MATCH('Per month SPF'!$AK36,$L$3:$L$142,0),MATCH('Per month SPF'!AV$4,$M$2:$AI$2,0)))</f>
        <v>1.9</v>
      </c>
      <c r="AW36" s="48">
        <f>IF(ISNA(INDEX($M$3:$AI$209,MATCH('Per month SPF'!$AK36,$L$3:$L$142,0),MATCH('Per month SPF'!AW$4,$M$2:$AI$2,0))),"",INDEX($M$3:$AI$209,MATCH('Per month SPF'!$AK36,$L$3:$L$142,0),MATCH('Per month SPF'!AW$4,$M$2:$AI$2,0)))</f>
        <v>0</v>
      </c>
      <c r="AX36" s="48">
        <f>IF(ISNA(INDEX($M$3:$AI$209,MATCH('Per month SPF'!$AK36,$L$3:$L$142,0),MATCH('Per month SPF'!AX$4,$M$2:$AI$2,0))),"",INDEX($M$3:$AI$209,MATCH('Per month SPF'!$AK36,$L$3:$L$142,0),MATCH('Per month SPF'!AX$4,$M$2:$AI$2,0)))</f>
        <v>0</v>
      </c>
      <c r="AY36" s="48">
        <f>IF(ISNA(INDEX($M$3:$AI$209,MATCH('Per month SPF'!$AK36,$L$3:$L$142,0),MATCH('Per month SPF'!AY$4,$M$2:$AI$2,0))),"",INDEX($M$3:$AI$209,MATCH('Per month SPF'!$AK36,$L$3:$L$142,0),MATCH('Per month SPF'!AY$4,$M$2:$AI$2,0)))</f>
        <v>0</v>
      </c>
      <c r="AZ36" s="48">
        <f>IF(ISNA(INDEX($M$3:$AI$209,MATCH('Per month SPF'!$AK36,$L$3:$L$142,0),MATCH('Per month SPF'!AZ$4,$M$2:$AI$2,0))),"",INDEX($M$3:$AI$209,MATCH('Per month SPF'!$AK36,$L$3:$L$142,0),MATCH('Per month SPF'!AZ$4,$M$2:$AI$2,0)))</f>
        <v>0</v>
      </c>
      <c r="BA36" s="48">
        <f>IF(ISNA(INDEX($M$3:$AI$209,MATCH('Per month SPF'!$AK36,$L$3:$L$142,0),MATCH('Per month SPF'!BA$4,$M$2:$AI$2,0))),"",INDEX($M$3:$AI$209,MATCH('Per month SPF'!$AK36,$L$3:$L$142,0),MATCH('Per month SPF'!BA$4,$M$2:$AI$2,0)))</f>
        <v>0</v>
      </c>
      <c r="BB36" s="48">
        <f>IF(ISNA(INDEX($M$3:$AI$209,MATCH('Per month SPF'!$AK36,$L$3:$L$142,0),MATCH('Per month SPF'!BB$4,$M$2:$AI$2,0))),"",INDEX($M$3:$AI$209,MATCH('Per month SPF'!$AK36,$L$3:$L$142,0),MATCH('Per month SPF'!BB$4,$M$2:$AI$2,0)))</f>
        <v>0</v>
      </c>
      <c r="BC36" s="48">
        <f>IF(ISNA(INDEX($M$3:$AI$209,MATCH('Per month SPF'!$AK36,$L$3:$L$142,0),MATCH('Per month SPF'!BC$4,$M$2:$AI$2,0))),"",INDEX($M$3:$AI$209,MATCH('Per month SPF'!$AK36,$L$3:$L$142,0),MATCH('Per month SPF'!BC$4,$M$2:$AI$2,0)))</f>
        <v>0</v>
      </c>
      <c r="BD36" s="48">
        <f>IF(ISNA(INDEX($M$3:$AI$209,MATCH('Per month SPF'!$AK36,$L$3:$L$142,0),MATCH('Per month SPF'!BD$4,$M$2:$AI$2,0))),"",INDEX($M$3:$AI$209,MATCH('Per month SPF'!$AK36,$L$3:$L$142,0),MATCH('Per month SPF'!BD$4,$M$2:$AI$2,0)))</f>
        <v>0</v>
      </c>
      <c r="BE36" s="48">
        <f>IF(ISNA(INDEX($M$3:$AI$209,MATCH('Per month SPF'!$AK36,$L$3:$L$142,0),MATCH('Per month SPF'!BE$4,$M$2:$AI$2,0))),"",INDEX($M$3:$AI$209,MATCH('Per month SPF'!$AK36,$L$3:$L$142,0),MATCH('Per month SPF'!BE$4,$M$2:$AI$2,0)))</f>
        <v>0</v>
      </c>
      <c r="BF36" s="48">
        <f>IF(ISNA(INDEX($M$3:$AI$209,MATCH('Per month SPF'!$AK36,$L$3:$L$142,0),MATCH('Per month SPF'!BF$4,$M$2:$AI$2,0))),"",INDEX($M$3:$AI$209,MATCH('Per month SPF'!$AK36,$L$3:$L$142,0),MATCH('Per month SPF'!BF$4,$M$2:$AI$2,0)))</f>
        <v>1.9191489361702128</v>
      </c>
      <c r="BG36" s="48">
        <f>IF(ISNA(INDEX($M$3:$AI$209,MATCH('Per month SPF'!$AK36,$L$3:$L$142,0),MATCH('Per month SPF'!BG$4,$M$2:$AI$2,0))),"",INDEX($M$3:$AI$209,MATCH('Per month SPF'!$AK36,$L$3:$L$142,0),MATCH('Per month SPF'!BG$4,$M$2:$AI$2,0)))</f>
        <v>0</v>
      </c>
      <c r="BH36" s="49">
        <f>IF(ISNA(INDEX($M$3:$AI$209,MATCH('Per month SPF'!$AK36,$L$3:$L$142,0),MATCH('Per month SPF'!BH$4,$M$2:$AI$2,0))),"",INDEX($M$3:$AI$209,MATCH('Per month SPF'!$AK36,$L$3:$L$142,0),MATCH('Per month SPF'!BH$4,$M$2:$AI$2,0)))</f>
        <v>0</v>
      </c>
      <c r="BJ36" s="47">
        <f t="shared" si="4"/>
        <v>2.2000000000000002</v>
      </c>
      <c r="BK36" s="48" t="str">
        <f t="shared" si="4"/>
        <v/>
      </c>
      <c r="BL36" s="48">
        <f t="shared" si="4"/>
        <v>2.1</v>
      </c>
      <c r="BM36" s="48" t="str">
        <f t="shared" si="4"/>
        <v/>
      </c>
      <c r="BN36" s="48" t="str">
        <f t="shared" si="4"/>
        <v/>
      </c>
      <c r="BO36" s="48" t="str">
        <f t="shared" si="4"/>
        <v/>
      </c>
      <c r="BP36" s="48" t="str">
        <f t="shared" si="3"/>
        <v/>
      </c>
      <c r="BQ36" s="48" t="str">
        <f t="shared" si="3"/>
        <v/>
      </c>
      <c r="BR36" s="48" t="str">
        <f t="shared" si="3"/>
        <v/>
      </c>
      <c r="BS36" s="48" t="str">
        <f t="shared" si="3"/>
        <v/>
      </c>
      <c r="BT36" s="48">
        <f t="shared" si="3"/>
        <v>1.9</v>
      </c>
      <c r="BU36" s="48" t="str">
        <f t="shared" si="3"/>
        <v/>
      </c>
      <c r="BV36" s="48" t="str">
        <f t="shared" si="3"/>
        <v/>
      </c>
      <c r="BW36" s="48" t="str">
        <f t="shared" si="3"/>
        <v/>
      </c>
      <c r="BX36" s="48" t="str">
        <f t="shared" si="2"/>
        <v/>
      </c>
      <c r="BY36" s="48" t="str">
        <f t="shared" si="2"/>
        <v/>
      </c>
      <c r="BZ36" s="48" t="str">
        <f t="shared" si="2"/>
        <v/>
      </c>
      <c r="CA36" s="48" t="str">
        <f t="shared" si="2"/>
        <v/>
      </c>
      <c r="CB36" s="48" t="str">
        <f t="shared" si="2"/>
        <v/>
      </c>
      <c r="CC36" s="48" t="str">
        <f t="shared" si="2"/>
        <v/>
      </c>
      <c r="CD36" s="48">
        <f t="shared" si="2"/>
        <v>1.9191489361702128</v>
      </c>
      <c r="CE36" s="48" t="str">
        <f t="shared" si="2"/>
        <v/>
      </c>
      <c r="CF36" s="49" t="str">
        <f t="shared" si="2"/>
        <v/>
      </c>
      <c r="DN36" s="113"/>
      <c r="DO36" s="58"/>
      <c r="DP36" s="58"/>
      <c r="DQ36" s="58"/>
      <c r="DR36" s="58"/>
      <c r="DS36" s="77"/>
      <c r="DT36" s="58"/>
      <c r="DU36" s="58"/>
      <c r="DV36" s="58"/>
      <c r="DW36" s="58"/>
    </row>
    <row r="37" spans="2:127" x14ac:dyDescent="0.25">
      <c r="B37" s="22">
        <v>42095</v>
      </c>
      <c r="C37" s="18">
        <f>VLOOKUP($B37,'Data SPF'!$AJ$9:$AP$215,'Per month SPF'!C$1, FALSE)</f>
        <v>0.1</v>
      </c>
      <c r="D37" s="18">
        <f>VLOOKUP($B37,'Data SPF'!$AJ$9:$AP$215,'Per month SPF'!D$1, FALSE)</f>
        <v>1.2</v>
      </c>
      <c r="E37" s="18">
        <f>VLOOKUP($B37,'Data SPF'!$AJ$9:$AP$215,'Per month SPF'!E$1, FALSE)</f>
        <v>1.6</v>
      </c>
      <c r="F37" s="18">
        <f>VLOOKUP($B37,'Data SPF'!$AJ$9:$AP$215,'Per month SPF'!G$1, FALSE)</f>
        <v>1.84</v>
      </c>
      <c r="H37" s="18" t="str">
        <f>VLOOKUP($B37,'Data SPF'!$AJ$9:$AP$215,'Per month SPF'!H$1, FALSE)</f>
        <v/>
      </c>
      <c r="L37" s="125">
        <v>37438</v>
      </c>
      <c r="M37" s="47">
        <f>VLOOKUP($L37,'Data SPF'!$AJ$9:$AP$215,'Per month SPF'!C$1, FALSE)</f>
        <v>2.1</v>
      </c>
      <c r="N37" s="77"/>
      <c r="O37" s="77"/>
      <c r="P37" s="77"/>
      <c r="Q37" s="77"/>
      <c r="R37" s="48"/>
      <c r="S37" s="77"/>
      <c r="T37" s="77"/>
      <c r="U37" s="77"/>
      <c r="V37" s="77"/>
      <c r="W37" s="77"/>
      <c r="X37" s="48">
        <f>VLOOKUP($L37,'Data SPF'!$AJ$9:$AP$215,'Per month SPF'!D$1, FALSE)</f>
        <v>1.8</v>
      </c>
      <c r="Y37" s="48">
        <f>VLOOKUP($L37,'Data SPF'!$AJ$9:$AP$215,'Per month SPF'!E$1, FALSE)</f>
        <v>1.9</v>
      </c>
      <c r="Z37" s="48">
        <f>VLOOKUP($L37,'Data SPF'!$AJ$9:$AP$215,'Per month SPF'!H$1, FALSE)</f>
        <v>1.8511904761904758</v>
      </c>
      <c r="AA37" s="77"/>
      <c r="AB37" s="77"/>
      <c r="AC37" s="77"/>
      <c r="AD37" s="77"/>
      <c r="AE37" s="77"/>
      <c r="AF37" s="77"/>
      <c r="AG37" s="77"/>
      <c r="AH37" s="77"/>
      <c r="AI37" s="126"/>
      <c r="AK37" s="107">
        <v>39083</v>
      </c>
      <c r="AL37" s="47">
        <f>IF(ISNA(INDEX($M$3:$AI$209,MATCH('Per month SPF'!$AK37,$L$3:$L$142,0),MATCH('Per month SPF'!AL$4,$M$2:$AI$2,0))),"",INDEX($M$3:$AI$209,MATCH('Per month SPF'!$AK37,$L$3:$L$142,0),MATCH('Per month SPF'!AL$4,$M$2:$AI$2,0)))</f>
        <v>2</v>
      </c>
      <c r="AM37" s="48">
        <f>IF(ISNA(INDEX($M$3:$AI$209,MATCH('Per month SPF'!$AK37,$L$3:$L$142,0),MATCH('Per month SPF'!AM$4,$M$2:$AI$2,0))),"",INDEX($M$3:$AI$209,MATCH('Per month SPF'!$AK37,$L$3:$L$142,0),MATCH('Per month SPF'!AM$4,$M$2:$AI$2,0)))</f>
        <v>0</v>
      </c>
      <c r="AN37" s="48">
        <f>IF(ISNA(INDEX($M$3:$AI$209,MATCH('Per month SPF'!$AK37,$L$3:$L$142,0),MATCH('Per month SPF'!AN$4,$M$2:$AI$2,0))),"",INDEX($M$3:$AI$209,MATCH('Per month SPF'!$AK37,$L$3:$L$142,0),MATCH('Per month SPF'!AN$4,$M$2:$AI$2,0)))</f>
        <v>0</v>
      </c>
      <c r="AO37" s="48">
        <f>IF(ISNA(INDEX($M$3:$AI$209,MATCH('Per month SPF'!$AK37,$L$3:$L$142,0),MATCH('Per month SPF'!AO$4,$M$2:$AI$2,0))),"",INDEX($M$3:$AI$209,MATCH('Per month SPF'!$AK37,$L$3:$L$142,0),MATCH('Per month SPF'!AO$4,$M$2:$AI$2,0)))</f>
        <v>0</v>
      </c>
      <c r="AP37" s="48">
        <f>IF(ISNA(INDEX($M$3:$AI$209,MATCH('Per month SPF'!$AK37,$L$3:$L$142,0),MATCH('Per month SPF'!AP$4,$M$2:$AI$2,0))),"",INDEX($M$3:$AI$209,MATCH('Per month SPF'!$AK37,$L$3:$L$142,0),MATCH('Per month SPF'!AP$4,$M$2:$AI$2,0)))</f>
        <v>0</v>
      </c>
      <c r="AQ37" s="48">
        <f>IF(ISNA(INDEX($M$3:$AI$209,MATCH('Per month SPF'!$AK37,$L$3:$L$142,0),MATCH('Per month SPF'!AQ$4,$M$2:$AI$2,0))),"",INDEX($M$3:$AI$209,MATCH('Per month SPF'!$AK37,$L$3:$L$142,0),MATCH('Per month SPF'!AQ$4,$M$2:$AI$2,0)))</f>
        <v>0</v>
      </c>
      <c r="AR37" s="48">
        <f>IF(ISNA(INDEX($M$3:$AI$209,MATCH('Per month SPF'!$AK37,$L$3:$L$142,0),MATCH('Per month SPF'!AR$4,$M$2:$AI$2,0))),"",INDEX($M$3:$AI$209,MATCH('Per month SPF'!$AK37,$L$3:$L$142,0),MATCH('Per month SPF'!AR$4,$M$2:$AI$2,0)))</f>
        <v>0</v>
      </c>
      <c r="AS37" s="48">
        <f>IF(ISNA(INDEX($M$3:$AI$209,MATCH('Per month SPF'!$AK37,$L$3:$L$142,0),MATCH('Per month SPF'!AS$4,$M$2:$AI$2,0))),"",INDEX($M$3:$AI$209,MATCH('Per month SPF'!$AK37,$L$3:$L$142,0),MATCH('Per month SPF'!AS$4,$M$2:$AI$2,0)))</f>
        <v>0</v>
      </c>
      <c r="AT37" s="48">
        <f>IF(ISNA(INDEX($M$3:$AI$209,MATCH('Per month SPF'!$AK37,$L$3:$L$142,0),MATCH('Per month SPF'!AT$4,$M$2:$AI$2,0))),"",INDEX($M$3:$AI$209,MATCH('Per month SPF'!$AK37,$L$3:$L$142,0),MATCH('Per month SPF'!AT$4,$M$2:$AI$2,0)))</f>
        <v>1.9</v>
      </c>
      <c r="AU37" s="48">
        <f>IF(ISNA(INDEX($M$3:$AI$209,MATCH('Per month SPF'!$AK37,$L$3:$L$142,0),MATCH('Per month SPF'!AU$4,$M$2:$AI$2,0))),"",INDEX($M$3:$AI$209,MATCH('Per month SPF'!$AK37,$L$3:$L$142,0),MATCH('Per month SPF'!AU$4,$M$2:$AI$2,0)))</f>
        <v>0</v>
      </c>
      <c r="AV37" s="48">
        <f>IF(ISNA(INDEX($M$3:$AI$209,MATCH('Per month SPF'!$AK37,$L$3:$L$142,0),MATCH('Per month SPF'!AV$4,$M$2:$AI$2,0))),"",INDEX($M$3:$AI$209,MATCH('Per month SPF'!$AK37,$L$3:$L$142,0),MATCH('Per month SPF'!AV$4,$M$2:$AI$2,0)))</f>
        <v>0</v>
      </c>
      <c r="AW37" s="48">
        <f>IF(ISNA(INDEX($M$3:$AI$209,MATCH('Per month SPF'!$AK37,$L$3:$L$142,0),MATCH('Per month SPF'!AW$4,$M$2:$AI$2,0))),"",INDEX($M$3:$AI$209,MATCH('Per month SPF'!$AK37,$L$3:$L$142,0),MATCH('Per month SPF'!AW$4,$M$2:$AI$2,0)))</f>
        <v>0</v>
      </c>
      <c r="AX37" s="48">
        <f>IF(ISNA(INDEX($M$3:$AI$209,MATCH('Per month SPF'!$AK37,$L$3:$L$142,0),MATCH('Per month SPF'!AX$4,$M$2:$AI$2,0))),"",INDEX($M$3:$AI$209,MATCH('Per month SPF'!$AK37,$L$3:$L$142,0),MATCH('Per month SPF'!AX$4,$M$2:$AI$2,0)))</f>
        <v>0</v>
      </c>
      <c r="AY37" s="48">
        <f>IF(ISNA(INDEX($M$3:$AI$209,MATCH('Per month SPF'!$AK37,$L$3:$L$142,0),MATCH('Per month SPF'!AY$4,$M$2:$AI$2,0))),"",INDEX($M$3:$AI$209,MATCH('Per month SPF'!$AK37,$L$3:$L$142,0),MATCH('Per month SPF'!AY$4,$M$2:$AI$2,0)))</f>
        <v>0</v>
      </c>
      <c r="AZ37" s="48" t="str">
        <f>IF(ISNA(INDEX($M$3:$AI$209,MATCH('Per month SPF'!$AK37,$L$3:$L$142,0),MATCH('Per month SPF'!AZ$4,$M$2:$AI$2,0))),"",INDEX($M$3:$AI$209,MATCH('Per month SPF'!$AK37,$L$3:$L$142,0),MATCH('Per month SPF'!AZ$4,$M$2:$AI$2,0)))</f>
        <v/>
      </c>
      <c r="BA37" s="48">
        <f>IF(ISNA(INDEX($M$3:$AI$209,MATCH('Per month SPF'!$AK37,$L$3:$L$142,0),MATCH('Per month SPF'!BA$4,$M$2:$AI$2,0))),"",INDEX($M$3:$AI$209,MATCH('Per month SPF'!$AK37,$L$3:$L$142,0),MATCH('Per month SPF'!BA$4,$M$2:$AI$2,0)))</f>
        <v>0</v>
      </c>
      <c r="BB37" s="48">
        <f>IF(ISNA(INDEX($M$3:$AI$209,MATCH('Per month SPF'!$AK37,$L$3:$L$142,0),MATCH('Per month SPF'!BB$4,$M$2:$AI$2,0))),"",INDEX($M$3:$AI$209,MATCH('Per month SPF'!$AK37,$L$3:$L$142,0),MATCH('Per month SPF'!BB$4,$M$2:$AI$2,0)))</f>
        <v>0</v>
      </c>
      <c r="BC37" s="48">
        <f>IF(ISNA(INDEX($M$3:$AI$209,MATCH('Per month SPF'!$AK37,$L$3:$L$142,0),MATCH('Per month SPF'!BC$4,$M$2:$AI$2,0))),"",INDEX($M$3:$AI$209,MATCH('Per month SPF'!$AK37,$L$3:$L$142,0),MATCH('Per month SPF'!BC$4,$M$2:$AI$2,0)))</f>
        <v>0</v>
      </c>
      <c r="BD37" s="48">
        <f>IF(ISNA(INDEX($M$3:$AI$209,MATCH('Per month SPF'!$AK37,$L$3:$L$142,0),MATCH('Per month SPF'!BD$4,$M$2:$AI$2,0))),"",INDEX($M$3:$AI$209,MATCH('Per month SPF'!$AK37,$L$3:$L$142,0),MATCH('Per month SPF'!BD$4,$M$2:$AI$2,0)))</f>
        <v>1.9147058823529415</v>
      </c>
      <c r="BE37" s="48">
        <f>IF(ISNA(INDEX($M$3:$AI$209,MATCH('Per month SPF'!$AK37,$L$3:$L$142,0),MATCH('Per month SPF'!BE$4,$M$2:$AI$2,0))),"",INDEX($M$3:$AI$209,MATCH('Per month SPF'!$AK37,$L$3:$L$142,0),MATCH('Per month SPF'!BE$4,$M$2:$AI$2,0)))</f>
        <v>0</v>
      </c>
      <c r="BF37" s="48">
        <f>IF(ISNA(INDEX($M$3:$AI$209,MATCH('Per month SPF'!$AK37,$L$3:$L$142,0),MATCH('Per month SPF'!BF$4,$M$2:$AI$2,0))),"",INDEX($M$3:$AI$209,MATCH('Per month SPF'!$AK37,$L$3:$L$142,0),MATCH('Per month SPF'!BF$4,$M$2:$AI$2,0)))</f>
        <v>0</v>
      </c>
      <c r="BG37" s="48">
        <f>IF(ISNA(INDEX($M$3:$AI$209,MATCH('Per month SPF'!$AK37,$L$3:$L$142,0),MATCH('Per month SPF'!BG$4,$M$2:$AI$2,0))),"",INDEX($M$3:$AI$209,MATCH('Per month SPF'!$AK37,$L$3:$L$142,0),MATCH('Per month SPF'!BG$4,$M$2:$AI$2,0)))</f>
        <v>0</v>
      </c>
      <c r="BH37" s="49">
        <f>IF(ISNA(INDEX($M$3:$AI$209,MATCH('Per month SPF'!$AK37,$L$3:$L$142,0),MATCH('Per month SPF'!BH$4,$M$2:$AI$2,0))),"",INDEX($M$3:$AI$209,MATCH('Per month SPF'!$AK37,$L$3:$L$142,0),MATCH('Per month SPF'!BH$4,$M$2:$AI$2,0)))</f>
        <v>0</v>
      </c>
      <c r="BJ37" s="47">
        <f t="shared" si="4"/>
        <v>2</v>
      </c>
      <c r="BK37" s="48" t="str">
        <f t="shared" si="4"/>
        <v/>
      </c>
      <c r="BL37" s="48" t="str">
        <f t="shared" si="4"/>
        <v/>
      </c>
      <c r="BM37" s="48" t="str">
        <f t="shared" si="4"/>
        <v/>
      </c>
      <c r="BN37" s="48" t="str">
        <f t="shared" si="4"/>
        <v/>
      </c>
      <c r="BO37" s="48" t="str">
        <f t="shared" si="4"/>
        <v/>
      </c>
      <c r="BP37" s="48" t="str">
        <f t="shared" si="3"/>
        <v/>
      </c>
      <c r="BQ37" s="48" t="str">
        <f t="shared" si="3"/>
        <v/>
      </c>
      <c r="BR37" s="48">
        <f t="shared" si="3"/>
        <v>1.9</v>
      </c>
      <c r="BS37" s="48" t="str">
        <f t="shared" si="3"/>
        <v/>
      </c>
      <c r="BT37" s="48" t="str">
        <f t="shared" si="3"/>
        <v/>
      </c>
      <c r="BU37" s="48" t="str">
        <f t="shared" si="3"/>
        <v/>
      </c>
      <c r="BV37" s="48" t="str">
        <f t="shared" si="3"/>
        <v/>
      </c>
      <c r="BW37" s="48" t="str">
        <f t="shared" si="3"/>
        <v/>
      </c>
      <c r="BX37" s="48" t="str">
        <f t="shared" si="2"/>
        <v/>
      </c>
      <c r="BY37" s="48" t="str">
        <f t="shared" si="2"/>
        <v/>
      </c>
      <c r="BZ37" s="48" t="str">
        <f t="shared" si="2"/>
        <v/>
      </c>
      <c r="CA37" s="48" t="str">
        <f t="shared" si="2"/>
        <v/>
      </c>
      <c r="CB37" s="48">
        <f t="shared" si="2"/>
        <v>1.9147058823529415</v>
      </c>
      <c r="CC37" s="48" t="str">
        <f t="shared" si="2"/>
        <v/>
      </c>
      <c r="CD37" s="48" t="str">
        <f t="shared" si="2"/>
        <v/>
      </c>
      <c r="CE37" s="48" t="str">
        <f t="shared" si="2"/>
        <v/>
      </c>
      <c r="CF37" s="49" t="str">
        <f t="shared" si="2"/>
        <v/>
      </c>
      <c r="DN37" s="113"/>
      <c r="DO37" s="58"/>
      <c r="DP37" s="58"/>
      <c r="DQ37" s="58"/>
      <c r="DR37" s="58"/>
      <c r="DS37" s="77"/>
      <c r="DT37" s="58"/>
      <c r="DU37" s="58"/>
      <c r="DV37" s="58"/>
      <c r="DW37" s="58"/>
    </row>
    <row r="38" spans="2:127" x14ac:dyDescent="0.25">
      <c r="B38" s="22"/>
      <c r="C38" s="18"/>
      <c r="D38" s="18"/>
      <c r="E38" s="18"/>
      <c r="F38" s="18"/>
      <c r="G38" s="18"/>
      <c r="H38" s="18"/>
      <c r="L38" s="125">
        <v>37803</v>
      </c>
      <c r="M38" s="47">
        <f>VLOOKUP($L38,'Data SPF'!$AJ$9:$AP$215,'Per month SPF'!C$1, FALSE)</f>
        <v>1.9</v>
      </c>
      <c r="N38" s="77"/>
      <c r="O38" s="77"/>
      <c r="P38" s="77"/>
      <c r="Q38" s="58"/>
      <c r="R38" s="48"/>
      <c r="S38" s="77"/>
      <c r="T38" s="77"/>
      <c r="U38" s="77"/>
      <c r="V38" s="77"/>
      <c r="W38" s="77"/>
      <c r="X38" s="48">
        <f>VLOOKUP($L38,'Data SPF'!$AJ$9:$AP$215,'Per month SPF'!D$1, FALSE)</f>
        <v>1.5</v>
      </c>
      <c r="Y38" s="48">
        <f>VLOOKUP($L38,'Data SPF'!$AJ$9:$AP$215,'Per month SPF'!E$1, FALSE)</f>
        <v>1.7</v>
      </c>
      <c r="Z38" s="48">
        <f>VLOOKUP($L38,'Data SPF'!$AJ$9:$AP$215,'Per month SPF'!H$1, FALSE)</f>
        <v>1.8824999999999996</v>
      </c>
      <c r="AA38" s="77"/>
      <c r="AB38" s="77"/>
      <c r="AC38" s="77"/>
      <c r="AD38" s="77"/>
      <c r="AE38" s="77"/>
      <c r="AF38" s="77"/>
      <c r="AG38" s="77"/>
      <c r="AH38" s="77"/>
      <c r="AI38" s="126"/>
      <c r="AK38" s="107">
        <v>39203</v>
      </c>
      <c r="AL38" s="47">
        <f>IF(ISNA(INDEX($M$3:$AI$209,MATCH('Per month SPF'!$AK38,$L$3:$L$142,0),MATCH('Per month SPF'!AL$4,$M$2:$AI$2,0))),"",INDEX($M$3:$AI$209,MATCH('Per month SPF'!$AK38,$L$3:$L$142,0),MATCH('Per month SPF'!AL$4,$M$2:$AI$2,0)))</f>
        <v>1.9</v>
      </c>
      <c r="AM38" s="48">
        <f>IF(ISNA(INDEX($M$3:$AI$209,MATCH('Per month SPF'!$AK38,$L$3:$L$142,0),MATCH('Per month SPF'!AM$4,$M$2:$AI$2,0))),"",INDEX($M$3:$AI$209,MATCH('Per month SPF'!$AK38,$L$3:$L$142,0),MATCH('Per month SPF'!AM$4,$M$2:$AI$2,0)))</f>
        <v>0</v>
      </c>
      <c r="AN38" s="48">
        <f>IF(ISNA(INDEX($M$3:$AI$209,MATCH('Per month SPF'!$AK38,$L$3:$L$142,0),MATCH('Per month SPF'!AN$4,$M$2:$AI$2,0))),"",INDEX($M$3:$AI$209,MATCH('Per month SPF'!$AK38,$L$3:$L$142,0),MATCH('Per month SPF'!AN$4,$M$2:$AI$2,0)))</f>
        <v>0</v>
      </c>
      <c r="AO38" s="48">
        <f>IF(ISNA(INDEX($M$3:$AI$209,MATCH('Per month SPF'!$AK38,$L$3:$L$142,0),MATCH('Per month SPF'!AO$4,$M$2:$AI$2,0))),"",INDEX($M$3:$AI$209,MATCH('Per month SPF'!$AK38,$L$3:$L$142,0),MATCH('Per month SPF'!AO$4,$M$2:$AI$2,0)))</f>
        <v>0</v>
      </c>
      <c r="AP38" s="48">
        <f>IF(ISNA(INDEX($M$3:$AI$209,MATCH('Per month SPF'!$AK38,$L$3:$L$142,0),MATCH('Per month SPF'!AP$4,$M$2:$AI$2,0))),"",INDEX($M$3:$AI$209,MATCH('Per month SPF'!$AK38,$L$3:$L$142,0),MATCH('Per month SPF'!AP$4,$M$2:$AI$2,0)))</f>
        <v>0</v>
      </c>
      <c r="AQ38" s="48">
        <f>IF(ISNA(INDEX($M$3:$AI$209,MATCH('Per month SPF'!$AK38,$L$3:$L$142,0),MATCH('Per month SPF'!AQ$4,$M$2:$AI$2,0))),"",INDEX($M$3:$AI$209,MATCH('Per month SPF'!$AK38,$L$3:$L$142,0),MATCH('Per month SPF'!AQ$4,$M$2:$AI$2,0)))</f>
        <v>1.9</v>
      </c>
      <c r="AR38" s="48">
        <f>IF(ISNA(INDEX($M$3:$AI$209,MATCH('Per month SPF'!$AK38,$L$3:$L$142,0),MATCH('Per month SPF'!AR$4,$M$2:$AI$2,0))),"",INDEX($M$3:$AI$209,MATCH('Per month SPF'!$AK38,$L$3:$L$142,0),MATCH('Per month SPF'!AR$4,$M$2:$AI$2,0)))</f>
        <v>0</v>
      </c>
      <c r="AS38" s="48">
        <f>IF(ISNA(INDEX($M$3:$AI$209,MATCH('Per month SPF'!$AK38,$L$3:$L$142,0),MATCH('Per month SPF'!AS$4,$M$2:$AI$2,0))),"",INDEX($M$3:$AI$209,MATCH('Per month SPF'!$AK38,$L$3:$L$142,0),MATCH('Per month SPF'!AS$4,$M$2:$AI$2,0)))</f>
        <v>0</v>
      </c>
      <c r="AT38" s="48">
        <f>IF(ISNA(INDEX($M$3:$AI$209,MATCH('Per month SPF'!$AK38,$L$3:$L$142,0),MATCH('Per month SPF'!AT$4,$M$2:$AI$2,0))),"",INDEX($M$3:$AI$209,MATCH('Per month SPF'!$AK38,$L$3:$L$142,0),MATCH('Per month SPF'!AT$4,$M$2:$AI$2,0)))</f>
        <v>0</v>
      </c>
      <c r="AU38" s="48">
        <f>IF(ISNA(INDEX($M$3:$AI$209,MATCH('Per month SPF'!$AK38,$L$3:$L$142,0),MATCH('Per month SPF'!AU$4,$M$2:$AI$2,0))),"",INDEX($M$3:$AI$209,MATCH('Per month SPF'!$AK38,$L$3:$L$142,0),MATCH('Per month SPF'!AU$4,$M$2:$AI$2,0)))</f>
        <v>0</v>
      </c>
      <c r="AV38" s="48">
        <f>IF(ISNA(INDEX($M$3:$AI$209,MATCH('Per month SPF'!$AK38,$L$3:$L$142,0),MATCH('Per month SPF'!AV$4,$M$2:$AI$2,0))),"",INDEX($M$3:$AI$209,MATCH('Per month SPF'!$AK38,$L$3:$L$142,0),MATCH('Per month SPF'!AV$4,$M$2:$AI$2,0)))</f>
        <v>0</v>
      </c>
      <c r="AW38" s="48">
        <f>IF(ISNA(INDEX($M$3:$AI$209,MATCH('Per month SPF'!$AK38,$L$3:$L$142,0),MATCH('Per month SPF'!AW$4,$M$2:$AI$2,0))),"",INDEX($M$3:$AI$209,MATCH('Per month SPF'!$AK38,$L$3:$L$142,0),MATCH('Per month SPF'!AW$4,$M$2:$AI$2,0)))</f>
        <v>0</v>
      </c>
      <c r="AX38" s="48">
        <f>IF(ISNA(INDEX($M$3:$AI$209,MATCH('Per month SPF'!$AK38,$L$3:$L$142,0),MATCH('Per month SPF'!AX$4,$M$2:$AI$2,0))),"",INDEX($M$3:$AI$209,MATCH('Per month SPF'!$AK38,$L$3:$L$142,0),MATCH('Per month SPF'!AX$4,$M$2:$AI$2,0)))</f>
        <v>0</v>
      </c>
      <c r="AY38" s="48">
        <f>IF(ISNA(INDEX($M$3:$AI$209,MATCH('Per month SPF'!$AK38,$L$3:$L$142,0),MATCH('Per month SPF'!AY$4,$M$2:$AI$2,0))),"",INDEX($M$3:$AI$209,MATCH('Per month SPF'!$AK38,$L$3:$L$142,0),MATCH('Per month SPF'!AY$4,$M$2:$AI$2,0)))</f>
        <v>0</v>
      </c>
      <c r="AZ38" s="48">
        <f>IF(ISNA(INDEX($M$3:$AI$209,MATCH('Per month SPF'!$AK38,$L$3:$L$142,0),MATCH('Per month SPF'!AZ$4,$M$2:$AI$2,0))),"",INDEX($M$3:$AI$209,MATCH('Per month SPF'!$AK38,$L$3:$L$142,0),MATCH('Per month SPF'!AZ$4,$M$2:$AI$2,0)))</f>
        <v>0</v>
      </c>
      <c r="BA38" s="48">
        <f>IF(ISNA(INDEX($M$3:$AI$209,MATCH('Per month SPF'!$AK38,$L$3:$L$142,0),MATCH('Per month SPF'!BA$4,$M$2:$AI$2,0))),"",INDEX($M$3:$AI$209,MATCH('Per month SPF'!$AK38,$L$3:$L$142,0),MATCH('Per month SPF'!BA$4,$M$2:$AI$2,0)))</f>
        <v>1.9220588235294125</v>
      </c>
      <c r="BB38" s="48">
        <f>IF(ISNA(INDEX($M$3:$AI$209,MATCH('Per month SPF'!$AK38,$L$3:$L$142,0),MATCH('Per month SPF'!BB$4,$M$2:$AI$2,0))),"",INDEX($M$3:$AI$209,MATCH('Per month SPF'!$AK38,$L$3:$L$142,0),MATCH('Per month SPF'!BB$4,$M$2:$AI$2,0)))</f>
        <v>0</v>
      </c>
      <c r="BC38" s="48">
        <f>IF(ISNA(INDEX($M$3:$AI$209,MATCH('Per month SPF'!$AK38,$L$3:$L$142,0),MATCH('Per month SPF'!BC$4,$M$2:$AI$2,0))),"",INDEX($M$3:$AI$209,MATCH('Per month SPF'!$AK38,$L$3:$L$142,0),MATCH('Per month SPF'!BC$4,$M$2:$AI$2,0)))</f>
        <v>0</v>
      </c>
      <c r="BD38" s="48">
        <f>IF(ISNA(INDEX($M$3:$AI$209,MATCH('Per month SPF'!$AK38,$L$3:$L$142,0),MATCH('Per month SPF'!BD$4,$M$2:$AI$2,0))),"",INDEX($M$3:$AI$209,MATCH('Per month SPF'!$AK38,$L$3:$L$142,0),MATCH('Per month SPF'!BD$4,$M$2:$AI$2,0)))</f>
        <v>0</v>
      </c>
      <c r="BE38" s="48">
        <f>IF(ISNA(INDEX($M$3:$AI$209,MATCH('Per month SPF'!$AK38,$L$3:$L$142,0),MATCH('Per month SPF'!BE$4,$M$2:$AI$2,0))),"",INDEX($M$3:$AI$209,MATCH('Per month SPF'!$AK38,$L$3:$L$142,0),MATCH('Per month SPF'!BE$4,$M$2:$AI$2,0)))</f>
        <v>0</v>
      </c>
      <c r="BF38" s="48">
        <f>IF(ISNA(INDEX($M$3:$AI$209,MATCH('Per month SPF'!$AK38,$L$3:$L$142,0),MATCH('Per month SPF'!BF$4,$M$2:$AI$2,0))),"",INDEX($M$3:$AI$209,MATCH('Per month SPF'!$AK38,$L$3:$L$142,0),MATCH('Per month SPF'!BF$4,$M$2:$AI$2,0)))</f>
        <v>0</v>
      </c>
      <c r="BG38" s="48">
        <f>IF(ISNA(INDEX($M$3:$AI$209,MATCH('Per month SPF'!$AK38,$L$3:$L$142,0),MATCH('Per month SPF'!BG$4,$M$2:$AI$2,0))),"",INDEX($M$3:$AI$209,MATCH('Per month SPF'!$AK38,$L$3:$L$142,0),MATCH('Per month SPF'!BG$4,$M$2:$AI$2,0)))</f>
        <v>0</v>
      </c>
      <c r="BH38" s="49">
        <f>IF(ISNA(INDEX($M$3:$AI$209,MATCH('Per month SPF'!$AK38,$L$3:$L$142,0),MATCH('Per month SPF'!BH$4,$M$2:$AI$2,0))),"",INDEX($M$3:$AI$209,MATCH('Per month SPF'!$AK38,$L$3:$L$142,0),MATCH('Per month SPF'!BH$4,$M$2:$AI$2,0)))</f>
        <v>0</v>
      </c>
      <c r="BJ38" s="47">
        <f t="shared" si="4"/>
        <v>1.9</v>
      </c>
      <c r="BK38" s="48" t="str">
        <f t="shared" si="4"/>
        <v/>
      </c>
      <c r="BL38" s="48" t="str">
        <f t="shared" si="4"/>
        <v/>
      </c>
      <c r="BM38" s="48" t="str">
        <f t="shared" si="4"/>
        <v/>
      </c>
      <c r="BN38" s="48" t="str">
        <f t="shared" si="4"/>
        <v/>
      </c>
      <c r="BO38" s="48">
        <f t="shared" si="4"/>
        <v>1.9</v>
      </c>
      <c r="BP38" s="48" t="str">
        <f t="shared" si="3"/>
        <v/>
      </c>
      <c r="BQ38" s="48" t="str">
        <f t="shared" si="3"/>
        <v/>
      </c>
      <c r="BR38" s="48" t="str">
        <f t="shared" si="3"/>
        <v/>
      </c>
      <c r="BS38" s="48" t="str">
        <f t="shared" si="3"/>
        <v/>
      </c>
      <c r="BT38" s="48" t="str">
        <f t="shared" si="3"/>
        <v/>
      </c>
      <c r="BU38" s="48" t="str">
        <f t="shared" si="3"/>
        <v/>
      </c>
      <c r="BV38" s="48" t="str">
        <f t="shared" si="3"/>
        <v/>
      </c>
      <c r="BW38" s="48" t="str">
        <f t="shared" si="3"/>
        <v/>
      </c>
      <c r="BX38" s="48" t="str">
        <f t="shared" si="2"/>
        <v/>
      </c>
      <c r="BY38" s="48">
        <f t="shared" si="2"/>
        <v>1.9220588235294125</v>
      </c>
      <c r="BZ38" s="48" t="str">
        <f t="shared" si="2"/>
        <v/>
      </c>
      <c r="CA38" s="48" t="str">
        <f t="shared" si="2"/>
        <v/>
      </c>
      <c r="CB38" s="48" t="str">
        <f t="shared" si="2"/>
        <v/>
      </c>
      <c r="CC38" s="48" t="str">
        <f t="shared" si="2"/>
        <v/>
      </c>
      <c r="CD38" s="48" t="str">
        <f t="shared" si="2"/>
        <v/>
      </c>
      <c r="CE38" s="48" t="str">
        <f t="shared" si="2"/>
        <v/>
      </c>
      <c r="CF38" s="49" t="str">
        <f t="shared" si="2"/>
        <v/>
      </c>
      <c r="DN38" s="113"/>
      <c r="DO38" s="58"/>
      <c r="DP38" s="58"/>
      <c r="DQ38" s="58"/>
      <c r="DR38" s="58"/>
      <c r="DS38" s="77"/>
      <c r="DT38" s="58"/>
      <c r="DU38" s="58"/>
      <c r="DV38" s="58"/>
      <c r="DW38" s="58"/>
    </row>
    <row r="39" spans="2:127" x14ac:dyDescent="0.25">
      <c r="B39" s="22"/>
      <c r="C39" s="18"/>
      <c r="D39" s="18"/>
      <c r="E39" s="18"/>
      <c r="F39" s="18"/>
      <c r="G39" s="18"/>
      <c r="H39" s="18"/>
      <c r="L39" s="125">
        <v>38169</v>
      </c>
      <c r="M39" s="47">
        <f>VLOOKUP($L39,'Data SPF'!$AJ$9:$AP$215,'Per month SPF'!C$1, FALSE)</f>
        <v>2.1</v>
      </c>
      <c r="N39" s="77"/>
      <c r="O39" s="77"/>
      <c r="P39" s="77"/>
      <c r="Q39" s="58"/>
      <c r="R39" s="48"/>
      <c r="S39" s="77"/>
      <c r="T39" s="77"/>
      <c r="U39" s="77"/>
      <c r="V39" s="77"/>
      <c r="W39" s="77"/>
      <c r="X39" s="48">
        <f>VLOOKUP($L39,'Data SPF'!$AJ$9:$AP$215,'Per month SPF'!D$1, FALSE)</f>
        <v>1.9</v>
      </c>
      <c r="Y39" s="48">
        <f>VLOOKUP($L39,'Data SPF'!$AJ$9:$AP$215,'Per month SPF'!E$1, FALSE)</f>
        <v>1.9</v>
      </c>
      <c r="Z39" s="48">
        <f>VLOOKUP($L39,'Data SPF'!$AJ$9:$AP$215,'Per month SPF'!H$1, FALSE)</f>
        <v>1.9195652173913043</v>
      </c>
      <c r="AA39" s="77"/>
      <c r="AB39" s="77"/>
      <c r="AC39" s="77"/>
      <c r="AD39" s="77"/>
      <c r="AE39" s="77"/>
      <c r="AF39" s="77"/>
      <c r="AG39" s="77"/>
      <c r="AH39" s="77"/>
      <c r="AI39" s="126"/>
      <c r="AK39" s="107">
        <v>39264</v>
      </c>
      <c r="AL39" s="47">
        <f>IF(ISNA(INDEX($M$3:$AI$209,MATCH('Per month SPF'!$AK39,$L$3:$L$142,0),MATCH('Per month SPF'!AL$4,$M$2:$AI$2,0))),"",INDEX($M$3:$AI$209,MATCH('Per month SPF'!$AK39,$L$3:$L$142,0),MATCH('Per month SPF'!AL$4,$M$2:$AI$2,0)))</f>
        <v>2</v>
      </c>
      <c r="AM39" s="48">
        <f>IF(ISNA(INDEX($M$3:$AI$209,MATCH('Per month SPF'!$AK39,$L$3:$L$142,0),MATCH('Per month SPF'!AM$4,$M$2:$AI$2,0))),"",INDEX($M$3:$AI$209,MATCH('Per month SPF'!$AK39,$L$3:$L$142,0),MATCH('Per month SPF'!AM$4,$M$2:$AI$2,0)))</f>
        <v>0</v>
      </c>
      <c r="AN39" s="48">
        <f>IF(ISNA(INDEX($M$3:$AI$209,MATCH('Per month SPF'!$AK39,$L$3:$L$142,0),MATCH('Per month SPF'!AN$4,$M$2:$AI$2,0))),"",INDEX($M$3:$AI$209,MATCH('Per month SPF'!$AK39,$L$3:$L$142,0),MATCH('Per month SPF'!AN$4,$M$2:$AI$2,0)))</f>
        <v>0</v>
      </c>
      <c r="AO39" s="48">
        <f>IF(ISNA(INDEX($M$3:$AI$209,MATCH('Per month SPF'!$AK39,$L$3:$L$142,0),MATCH('Per month SPF'!AO$4,$M$2:$AI$2,0))),"",INDEX($M$3:$AI$209,MATCH('Per month SPF'!$AK39,$L$3:$L$142,0),MATCH('Per month SPF'!AO$4,$M$2:$AI$2,0)))</f>
        <v>0</v>
      </c>
      <c r="AP39" s="48">
        <f>IF(ISNA(INDEX($M$3:$AI$209,MATCH('Per month SPF'!$AK39,$L$3:$L$142,0),MATCH('Per month SPF'!AP$4,$M$2:$AI$2,0))),"",INDEX($M$3:$AI$209,MATCH('Per month SPF'!$AK39,$L$3:$L$142,0),MATCH('Per month SPF'!AP$4,$M$2:$AI$2,0)))</f>
        <v>2</v>
      </c>
      <c r="AQ39" s="48">
        <f>IF(ISNA(INDEX($M$3:$AI$209,MATCH('Per month SPF'!$AK39,$L$3:$L$142,0),MATCH('Per month SPF'!AQ$4,$M$2:$AI$2,0))),"",INDEX($M$3:$AI$209,MATCH('Per month SPF'!$AK39,$L$3:$L$142,0),MATCH('Per month SPF'!AQ$4,$M$2:$AI$2,0)))</f>
        <v>0</v>
      </c>
      <c r="AR39" s="48">
        <f>IF(ISNA(INDEX($M$3:$AI$209,MATCH('Per month SPF'!$AK39,$L$3:$L$142,0),MATCH('Per month SPF'!AR$4,$M$2:$AI$2,0))),"",INDEX($M$3:$AI$209,MATCH('Per month SPF'!$AK39,$L$3:$L$142,0),MATCH('Per month SPF'!AR$4,$M$2:$AI$2,0)))</f>
        <v>0</v>
      </c>
      <c r="AS39" s="48">
        <f>IF(ISNA(INDEX($M$3:$AI$209,MATCH('Per month SPF'!$AK39,$L$3:$L$142,0),MATCH('Per month SPF'!AS$4,$M$2:$AI$2,0))),"",INDEX($M$3:$AI$209,MATCH('Per month SPF'!$AK39,$L$3:$L$142,0),MATCH('Per month SPF'!AS$4,$M$2:$AI$2,0)))</f>
        <v>0</v>
      </c>
      <c r="AT39" s="48">
        <f>IF(ISNA(INDEX($M$3:$AI$209,MATCH('Per month SPF'!$AK39,$L$3:$L$142,0),MATCH('Per month SPF'!AT$4,$M$2:$AI$2,0))),"",INDEX($M$3:$AI$209,MATCH('Per month SPF'!$AK39,$L$3:$L$142,0),MATCH('Per month SPF'!AT$4,$M$2:$AI$2,0)))</f>
        <v>0</v>
      </c>
      <c r="AU39" s="48">
        <f>IF(ISNA(INDEX($M$3:$AI$209,MATCH('Per month SPF'!$AK39,$L$3:$L$142,0),MATCH('Per month SPF'!AU$4,$M$2:$AI$2,0))),"",INDEX($M$3:$AI$209,MATCH('Per month SPF'!$AK39,$L$3:$L$142,0),MATCH('Per month SPF'!AU$4,$M$2:$AI$2,0)))</f>
        <v>0</v>
      </c>
      <c r="AV39" s="48">
        <f>IF(ISNA(INDEX($M$3:$AI$209,MATCH('Per month SPF'!$AK39,$L$3:$L$142,0),MATCH('Per month SPF'!AV$4,$M$2:$AI$2,0))),"",INDEX($M$3:$AI$209,MATCH('Per month SPF'!$AK39,$L$3:$L$142,0),MATCH('Per month SPF'!AV$4,$M$2:$AI$2,0)))</f>
        <v>0</v>
      </c>
      <c r="AW39" s="48">
        <f>IF(ISNA(INDEX($M$3:$AI$209,MATCH('Per month SPF'!$AK39,$L$3:$L$142,0),MATCH('Per month SPF'!AW$4,$M$2:$AI$2,0))),"",INDEX($M$3:$AI$209,MATCH('Per month SPF'!$AK39,$L$3:$L$142,0),MATCH('Per month SPF'!AW$4,$M$2:$AI$2,0)))</f>
        <v>0</v>
      </c>
      <c r="AX39" s="48">
        <f>IF(ISNA(INDEX($M$3:$AI$209,MATCH('Per month SPF'!$AK39,$L$3:$L$142,0),MATCH('Per month SPF'!AX$4,$M$2:$AI$2,0))),"",INDEX($M$3:$AI$209,MATCH('Per month SPF'!$AK39,$L$3:$L$142,0),MATCH('Per month SPF'!AX$4,$M$2:$AI$2,0)))</f>
        <v>2</v>
      </c>
      <c r="AY39" s="48">
        <f>IF(ISNA(INDEX($M$3:$AI$209,MATCH('Per month SPF'!$AK39,$L$3:$L$142,0),MATCH('Per month SPF'!AY$4,$M$2:$AI$2,0))),"",INDEX($M$3:$AI$209,MATCH('Per month SPF'!$AK39,$L$3:$L$142,0),MATCH('Per month SPF'!AY$4,$M$2:$AI$2,0)))</f>
        <v>0</v>
      </c>
      <c r="AZ39" s="48">
        <f>IF(ISNA(INDEX($M$3:$AI$209,MATCH('Per month SPF'!$AK39,$L$3:$L$142,0),MATCH('Per month SPF'!AZ$4,$M$2:$AI$2,0))),"",INDEX($M$3:$AI$209,MATCH('Per month SPF'!$AK39,$L$3:$L$142,0),MATCH('Per month SPF'!AZ$4,$M$2:$AI$2,0)))</f>
        <v>0</v>
      </c>
      <c r="BA39" s="48">
        <f>IF(ISNA(INDEX($M$3:$AI$209,MATCH('Per month SPF'!$AK39,$L$3:$L$142,0),MATCH('Per month SPF'!BA$4,$M$2:$AI$2,0))),"",INDEX($M$3:$AI$209,MATCH('Per month SPF'!$AK39,$L$3:$L$142,0),MATCH('Per month SPF'!BA$4,$M$2:$AI$2,0)))</f>
        <v>0</v>
      </c>
      <c r="BB39" s="48">
        <f>IF(ISNA(INDEX($M$3:$AI$209,MATCH('Per month SPF'!$AK39,$L$3:$L$142,0),MATCH('Per month SPF'!BB$4,$M$2:$AI$2,0))),"",INDEX($M$3:$AI$209,MATCH('Per month SPF'!$AK39,$L$3:$L$142,0),MATCH('Per month SPF'!BB$4,$M$2:$AI$2,0)))</f>
        <v>0</v>
      </c>
      <c r="BC39" s="48">
        <f>IF(ISNA(INDEX($M$3:$AI$209,MATCH('Per month SPF'!$AK39,$L$3:$L$142,0),MATCH('Per month SPF'!BC$4,$M$2:$AI$2,0))),"",INDEX($M$3:$AI$209,MATCH('Per month SPF'!$AK39,$L$3:$L$142,0),MATCH('Per month SPF'!BC$4,$M$2:$AI$2,0)))</f>
        <v>0</v>
      </c>
      <c r="BD39" s="48">
        <f>IF(ISNA(INDEX($M$3:$AI$209,MATCH('Per month SPF'!$AK39,$L$3:$L$142,0),MATCH('Per month SPF'!BD$4,$M$2:$AI$2,0))),"",INDEX($M$3:$AI$209,MATCH('Per month SPF'!$AK39,$L$3:$L$142,0),MATCH('Per month SPF'!BD$4,$M$2:$AI$2,0)))</f>
        <v>0</v>
      </c>
      <c r="BE39" s="48">
        <f>IF(ISNA(INDEX($M$3:$AI$209,MATCH('Per month SPF'!$AK39,$L$3:$L$142,0),MATCH('Per month SPF'!BE$4,$M$2:$AI$2,0))),"",INDEX($M$3:$AI$209,MATCH('Per month SPF'!$AK39,$L$3:$L$142,0),MATCH('Per month SPF'!BE$4,$M$2:$AI$2,0)))</f>
        <v>0</v>
      </c>
      <c r="BF39" s="48">
        <f>IF(ISNA(INDEX($M$3:$AI$209,MATCH('Per month SPF'!$AK39,$L$3:$L$142,0),MATCH('Per month SPF'!BF$4,$M$2:$AI$2,0))),"",INDEX($M$3:$AI$209,MATCH('Per month SPF'!$AK39,$L$3:$L$142,0),MATCH('Per month SPF'!BF$4,$M$2:$AI$2,0)))</f>
        <v>0</v>
      </c>
      <c r="BG39" s="48">
        <f>IF(ISNA(INDEX($M$3:$AI$209,MATCH('Per month SPF'!$AK39,$L$3:$L$142,0),MATCH('Per month SPF'!BG$4,$M$2:$AI$2,0))),"",INDEX($M$3:$AI$209,MATCH('Per month SPF'!$AK39,$L$3:$L$142,0),MATCH('Per month SPF'!BG$4,$M$2:$AI$2,0)))</f>
        <v>0</v>
      </c>
      <c r="BH39" s="49">
        <f>IF(ISNA(INDEX($M$3:$AI$209,MATCH('Per month SPF'!$AK39,$L$3:$L$142,0),MATCH('Per month SPF'!BH$4,$M$2:$AI$2,0))),"",INDEX($M$3:$AI$209,MATCH('Per month SPF'!$AK39,$L$3:$L$142,0),MATCH('Per month SPF'!BH$4,$M$2:$AI$2,0)))</f>
        <v>1.9522727272727274</v>
      </c>
      <c r="BJ39" s="47">
        <f t="shared" si="4"/>
        <v>2</v>
      </c>
      <c r="BK39" s="48" t="str">
        <f t="shared" si="4"/>
        <v/>
      </c>
      <c r="BL39" s="48" t="str">
        <f t="shared" si="4"/>
        <v/>
      </c>
      <c r="BM39" s="48" t="str">
        <f t="shared" si="4"/>
        <v/>
      </c>
      <c r="BN39" s="48">
        <f t="shared" si="4"/>
        <v>2</v>
      </c>
      <c r="BO39" s="48" t="str">
        <f t="shared" si="4"/>
        <v/>
      </c>
      <c r="BP39" s="48" t="str">
        <f t="shared" si="3"/>
        <v/>
      </c>
      <c r="BQ39" s="48" t="str">
        <f t="shared" si="3"/>
        <v/>
      </c>
      <c r="BR39" s="48" t="str">
        <f t="shared" si="3"/>
        <v/>
      </c>
      <c r="BS39" s="48" t="str">
        <f t="shared" si="3"/>
        <v/>
      </c>
      <c r="BT39" s="48" t="str">
        <f t="shared" si="3"/>
        <v/>
      </c>
      <c r="BU39" s="48" t="str">
        <f t="shared" si="3"/>
        <v/>
      </c>
      <c r="BV39" s="48">
        <f t="shared" si="3"/>
        <v>2</v>
      </c>
      <c r="BW39" s="48" t="str">
        <f t="shared" si="3"/>
        <v/>
      </c>
      <c r="BX39" s="48" t="str">
        <f t="shared" si="2"/>
        <v/>
      </c>
      <c r="BY39" s="48" t="str">
        <f t="shared" si="2"/>
        <v/>
      </c>
      <c r="BZ39" s="48" t="str">
        <f t="shared" si="2"/>
        <v/>
      </c>
      <c r="CA39" s="48" t="str">
        <f t="shared" si="2"/>
        <v/>
      </c>
      <c r="CB39" s="48" t="str">
        <f t="shared" si="2"/>
        <v/>
      </c>
      <c r="CC39" s="48" t="str">
        <f t="shared" si="2"/>
        <v/>
      </c>
      <c r="CD39" s="48" t="str">
        <f t="shared" si="2"/>
        <v/>
      </c>
      <c r="CE39" s="48" t="str">
        <f t="shared" si="2"/>
        <v/>
      </c>
      <c r="CF39" s="49">
        <f t="shared" si="2"/>
        <v>1.9522727272727274</v>
      </c>
      <c r="DN39" s="113"/>
      <c r="DO39" s="58"/>
      <c r="DP39" s="58"/>
      <c r="DQ39" s="58"/>
      <c r="DR39" s="58"/>
      <c r="DS39" s="77"/>
      <c r="DT39" s="58"/>
      <c r="DU39" s="58"/>
      <c r="DV39" s="58"/>
      <c r="DW39" s="58"/>
    </row>
    <row r="40" spans="2:127" x14ac:dyDescent="0.25">
      <c r="C40" s="91" t="s">
        <v>309</v>
      </c>
      <c r="D40" s="91">
        <v>8</v>
      </c>
      <c r="E40" s="91">
        <v>44</v>
      </c>
      <c r="F40" s="91"/>
      <c r="H40" s="91"/>
      <c r="L40" s="125">
        <v>38534</v>
      </c>
      <c r="M40" s="47">
        <f>VLOOKUP($L40,'Data SPF'!$AJ$9:$AP$215,'Per month SPF'!C$1, FALSE)</f>
        <v>2.1</v>
      </c>
      <c r="N40" s="77"/>
      <c r="O40" s="77"/>
      <c r="P40" s="77"/>
      <c r="Q40" s="58"/>
      <c r="R40" s="48"/>
      <c r="S40" s="77"/>
      <c r="T40" s="77"/>
      <c r="U40" s="77"/>
      <c r="V40" s="77"/>
      <c r="W40" s="77"/>
      <c r="X40" s="48">
        <f>VLOOKUP($L40,'Data SPF'!$AJ$9:$AP$215,'Per month SPF'!D$1, FALSE)</f>
        <v>1.8</v>
      </c>
      <c r="Y40" s="48">
        <f>VLOOKUP($L40,'Data SPF'!$AJ$9:$AP$215,'Per month SPF'!E$1, FALSE)</f>
        <v>1.8</v>
      </c>
      <c r="Z40" s="48">
        <f>VLOOKUP($L40,'Data SPF'!$AJ$9:$AP$215,'Per month SPF'!H$1, FALSE)</f>
        <v>1.9408108108108104</v>
      </c>
      <c r="AA40" s="77"/>
      <c r="AB40" s="77"/>
      <c r="AC40" s="77"/>
      <c r="AD40" s="77"/>
      <c r="AE40" s="77"/>
      <c r="AF40" s="77"/>
      <c r="AG40" s="77"/>
      <c r="AH40" s="77"/>
      <c r="AI40" s="126"/>
      <c r="AK40" s="107">
        <v>39356</v>
      </c>
      <c r="AL40" s="47">
        <f>IF(ISNA(INDEX($M$3:$AI$209,MATCH('Per month SPF'!$AK40,$L$3:$L$142,0),MATCH('Per month SPF'!AL$4,$M$2:$AI$2,0))),"",INDEX($M$3:$AI$209,MATCH('Per month SPF'!$AK40,$L$3:$L$142,0),MATCH('Per month SPF'!AL$4,$M$2:$AI$2,0)))</f>
        <v>2</v>
      </c>
      <c r="AM40" s="48">
        <f>IF(ISNA(INDEX($M$3:$AI$209,MATCH('Per month SPF'!$AK40,$L$3:$L$142,0),MATCH('Per month SPF'!AM$4,$M$2:$AI$2,0))),"",INDEX($M$3:$AI$209,MATCH('Per month SPF'!$AK40,$L$3:$L$142,0),MATCH('Per month SPF'!AM$4,$M$2:$AI$2,0)))</f>
        <v>0</v>
      </c>
      <c r="AN40" s="48">
        <f>IF(ISNA(INDEX($M$3:$AI$209,MATCH('Per month SPF'!$AK40,$L$3:$L$142,0),MATCH('Per month SPF'!AN$4,$M$2:$AI$2,0))),"",INDEX($M$3:$AI$209,MATCH('Per month SPF'!$AK40,$L$3:$L$142,0),MATCH('Per month SPF'!AN$4,$M$2:$AI$2,0)))</f>
        <v>2</v>
      </c>
      <c r="AO40" s="48">
        <f>IF(ISNA(INDEX($M$3:$AI$209,MATCH('Per month SPF'!$AK40,$L$3:$L$142,0),MATCH('Per month SPF'!AO$4,$M$2:$AI$2,0))),"",INDEX($M$3:$AI$209,MATCH('Per month SPF'!$AK40,$L$3:$L$142,0),MATCH('Per month SPF'!AO$4,$M$2:$AI$2,0)))</f>
        <v>0</v>
      </c>
      <c r="AP40" s="48">
        <f>IF(ISNA(INDEX($M$3:$AI$209,MATCH('Per month SPF'!$AK40,$L$3:$L$142,0),MATCH('Per month SPF'!AP$4,$M$2:$AI$2,0))),"",INDEX($M$3:$AI$209,MATCH('Per month SPF'!$AK40,$L$3:$L$142,0),MATCH('Per month SPF'!AP$4,$M$2:$AI$2,0)))</f>
        <v>0</v>
      </c>
      <c r="AQ40" s="48">
        <f>IF(ISNA(INDEX($M$3:$AI$209,MATCH('Per month SPF'!$AK40,$L$3:$L$142,0),MATCH('Per month SPF'!AQ$4,$M$2:$AI$2,0))),"",INDEX($M$3:$AI$209,MATCH('Per month SPF'!$AK40,$L$3:$L$142,0),MATCH('Per month SPF'!AQ$4,$M$2:$AI$2,0)))</f>
        <v>0</v>
      </c>
      <c r="AR40" s="48">
        <f>IF(ISNA(INDEX($M$3:$AI$209,MATCH('Per month SPF'!$AK40,$L$3:$L$142,0),MATCH('Per month SPF'!AR$4,$M$2:$AI$2,0))),"",INDEX($M$3:$AI$209,MATCH('Per month SPF'!$AK40,$L$3:$L$142,0),MATCH('Per month SPF'!AR$4,$M$2:$AI$2,0)))</f>
        <v>0</v>
      </c>
      <c r="AS40" s="48">
        <f>IF(ISNA(INDEX($M$3:$AI$209,MATCH('Per month SPF'!$AK40,$L$3:$L$142,0),MATCH('Per month SPF'!AS$4,$M$2:$AI$2,0))),"",INDEX($M$3:$AI$209,MATCH('Per month SPF'!$AK40,$L$3:$L$142,0),MATCH('Per month SPF'!AS$4,$M$2:$AI$2,0)))</f>
        <v>0</v>
      </c>
      <c r="AT40" s="48">
        <f>IF(ISNA(INDEX($M$3:$AI$209,MATCH('Per month SPF'!$AK40,$L$3:$L$142,0),MATCH('Per month SPF'!AT$4,$M$2:$AI$2,0))),"",INDEX($M$3:$AI$209,MATCH('Per month SPF'!$AK40,$L$3:$L$142,0),MATCH('Per month SPF'!AT$4,$M$2:$AI$2,0)))</f>
        <v>0</v>
      </c>
      <c r="AU40" s="48">
        <f>IF(ISNA(INDEX($M$3:$AI$209,MATCH('Per month SPF'!$AK40,$L$3:$L$142,0),MATCH('Per month SPF'!AU$4,$M$2:$AI$2,0))),"",INDEX($M$3:$AI$209,MATCH('Per month SPF'!$AK40,$L$3:$L$142,0),MATCH('Per month SPF'!AU$4,$M$2:$AI$2,0)))</f>
        <v>0</v>
      </c>
      <c r="AV40" s="48">
        <f>IF(ISNA(INDEX($M$3:$AI$209,MATCH('Per month SPF'!$AK40,$L$3:$L$142,0),MATCH('Per month SPF'!AV$4,$M$2:$AI$2,0))),"",INDEX($M$3:$AI$209,MATCH('Per month SPF'!$AK40,$L$3:$L$142,0),MATCH('Per month SPF'!AV$4,$M$2:$AI$2,0)))</f>
        <v>2</v>
      </c>
      <c r="AW40" s="48">
        <f>IF(ISNA(INDEX($M$3:$AI$209,MATCH('Per month SPF'!$AK40,$L$3:$L$142,0),MATCH('Per month SPF'!AW$4,$M$2:$AI$2,0))),"",INDEX($M$3:$AI$209,MATCH('Per month SPF'!$AK40,$L$3:$L$142,0),MATCH('Per month SPF'!AW$4,$M$2:$AI$2,0)))</f>
        <v>0</v>
      </c>
      <c r="AX40" s="48">
        <f>IF(ISNA(INDEX($M$3:$AI$209,MATCH('Per month SPF'!$AK40,$L$3:$L$142,0),MATCH('Per month SPF'!AX$4,$M$2:$AI$2,0))),"",INDEX($M$3:$AI$209,MATCH('Per month SPF'!$AK40,$L$3:$L$142,0),MATCH('Per month SPF'!AX$4,$M$2:$AI$2,0)))</f>
        <v>0</v>
      </c>
      <c r="AY40" s="48">
        <f>IF(ISNA(INDEX($M$3:$AI$209,MATCH('Per month SPF'!$AK40,$L$3:$L$142,0),MATCH('Per month SPF'!AY$4,$M$2:$AI$2,0))),"",INDEX($M$3:$AI$209,MATCH('Per month SPF'!$AK40,$L$3:$L$142,0),MATCH('Per month SPF'!AY$4,$M$2:$AI$2,0)))</f>
        <v>0</v>
      </c>
      <c r="AZ40" s="48">
        <f>IF(ISNA(INDEX($M$3:$AI$209,MATCH('Per month SPF'!$AK40,$L$3:$L$142,0),MATCH('Per month SPF'!AZ$4,$M$2:$AI$2,0))),"",INDEX($M$3:$AI$209,MATCH('Per month SPF'!$AK40,$L$3:$L$142,0),MATCH('Per month SPF'!AZ$4,$M$2:$AI$2,0)))</f>
        <v>0</v>
      </c>
      <c r="BA40" s="48">
        <f>IF(ISNA(INDEX($M$3:$AI$209,MATCH('Per month SPF'!$AK40,$L$3:$L$142,0),MATCH('Per month SPF'!BA$4,$M$2:$AI$2,0))),"",INDEX($M$3:$AI$209,MATCH('Per month SPF'!$AK40,$L$3:$L$142,0),MATCH('Per month SPF'!BA$4,$M$2:$AI$2,0)))</f>
        <v>0</v>
      </c>
      <c r="BB40" s="48">
        <f>IF(ISNA(INDEX($M$3:$AI$209,MATCH('Per month SPF'!$AK40,$L$3:$L$142,0),MATCH('Per month SPF'!BB$4,$M$2:$AI$2,0))),"",INDEX($M$3:$AI$209,MATCH('Per month SPF'!$AK40,$L$3:$L$142,0),MATCH('Per month SPF'!BB$4,$M$2:$AI$2,0)))</f>
        <v>0</v>
      </c>
      <c r="BC40" s="48">
        <f>IF(ISNA(INDEX($M$3:$AI$209,MATCH('Per month SPF'!$AK40,$L$3:$L$142,0),MATCH('Per month SPF'!BC$4,$M$2:$AI$2,0))),"",INDEX($M$3:$AI$209,MATCH('Per month SPF'!$AK40,$L$3:$L$142,0),MATCH('Per month SPF'!BC$4,$M$2:$AI$2,0)))</f>
        <v>0</v>
      </c>
      <c r="BD40" s="48">
        <f>IF(ISNA(INDEX($M$3:$AI$209,MATCH('Per month SPF'!$AK40,$L$3:$L$142,0),MATCH('Per month SPF'!BD$4,$M$2:$AI$2,0))),"",INDEX($M$3:$AI$209,MATCH('Per month SPF'!$AK40,$L$3:$L$142,0),MATCH('Per month SPF'!BD$4,$M$2:$AI$2,0)))</f>
        <v>0</v>
      </c>
      <c r="BE40" s="48">
        <f>IF(ISNA(INDEX($M$3:$AI$209,MATCH('Per month SPF'!$AK40,$L$3:$L$142,0),MATCH('Per month SPF'!BE$4,$M$2:$AI$2,0))),"",INDEX($M$3:$AI$209,MATCH('Per month SPF'!$AK40,$L$3:$L$142,0),MATCH('Per month SPF'!BE$4,$M$2:$AI$2,0)))</f>
        <v>0</v>
      </c>
      <c r="BF40" s="48">
        <f>IF(ISNA(INDEX($M$3:$AI$209,MATCH('Per month SPF'!$AK40,$L$3:$L$142,0),MATCH('Per month SPF'!BF$4,$M$2:$AI$2,0))),"",INDEX($M$3:$AI$209,MATCH('Per month SPF'!$AK40,$L$3:$L$142,0),MATCH('Per month SPF'!BF$4,$M$2:$AI$2,0)))</f>
        <v>1.932608695652174</v>
      </c>
      <c r="BG40" s="48">
        <f>IF(ISNA(INDEX($M$3:$AI$209,MATCH('Per month SPF'!$AK40,$L$3:$L$142,0),MATCH('Per month SPF'!BG$4,$M$2:$AI$2,0))),"",INDEX($M$3:$AI$209,MATCH('Per month SPF'!$AK40,$L$3:$L$142,0),MATCH('Per month SPF'!BG$4,$M$2:$AI$2,0)))</f>
        <v>0</v>
      </c>
      <c r="BH40" s="49">
        <f>IF(ISNA(INDEX($M$3:$AI$209,MATCH('Per month SPF'!$AK40,$L$3:$L$142,0),MATCH('Per month SPF'!BH$4,$M$2:$AI$2,0))),"",INDEX($M$3:$AI$209,MATCH('Per month SPF'!$AK40,$L$3:$L$142,0),MATCH('Per month SPF'!BH$4,$M$2:$AI$2,0)))</f>
        <v>0</v>
      </c>
      <c r="BJ40" s="47">
        <f t="shared" si="4"/>
        <v>2</v>
      </c>
      <c r="BK40" s="48" t="str">
        <f t="shared" si="4"/>
        <v/>
      </c>
      <c r="BL40" s="48">
        <f t="shared" si="4"/>
        <v>2</v>
      </c>
      <c r="BM40" s="48" t="str">
        <f t="shared" si="4"/>
        <v/>
      </c>
      <c r="BN40" s="48" t="str">
        <f t="shared" si="4"/>
        <v/>
      </c>
      <c r="BO40" s="48" t="str">
        <f t="shared" si="4"/>
        <v/>
      </c>
      <c r="BP40" s="48" t="str">
        <f t="shared" si="3"/>
        <v/>
      </c>
      <c r="BQ40" s="48" t="str">
        <f t="shared" si="3"/>
        <v/>
      </c>
      <c r="BR40" s="48" t="str">
        <f t="shared" si="3"/>
        <v/>
      </c>
      <c r="BS40" s="48" t="str">
        <f t="shared" si="3"/>
        <v/>
      </c>
      <c r="BT40" s="48">
        <f t="shared" si="3"/>
        <v>2</v>
      </c>
      <c r="BU40" s="48" t="str">
        <f t="shared" si="3"/>
        <v/>
      </c>
      <c r="BV40" s="48" t="str">
        <f t="shared" si="3"/>
        <v/>
      </c>
      <c r="BW40" s="48" t="str">
        <f t="shared" si="3"/>
        <v/>
      </c>
      <c r="BX40" s="48" t="str">
        <f t="shared" si="2"/>
        <v/>
      </c>
      <c r="BY40" s="48" t="str">
        <f t="shared" si="2"/>
        <v/>
      </c>
      <c r="BZ40" s="48" t="str">
        <f t="shared" si="2"/>
        <v/>
      </c>
      <c r="CA40" s="48" t="str">
        <f t="shared" si="2"/>
        <v/>
      </c>
      <c r="CB40" s="48" t="str">
        <f t="shared" si="2"/>
        <v/>
      </c>
      <c r="CC40" s="48" t="str">
        <f t="shared" si="2"/>
        <v/>
      </c>
      <c r="CD40" s="48">
        <f t="shared" si="2"/>
        <v>1.932608695652174</v>
      </c>
      <c r="CE40" s="48" t="str">
        <f t="shared" si="2"/>
        <v/>
      </c>
      <c r="CF40" s="49" t="str">
        <f t="shared" si="2"/>
        <v/>
      </c>
      <c r="DN40" s="113"/>
      <c r="DO40" s="58"/>
      <c r="DP40" s="58"/>
      <c r="DQ40" s="58"/>
      <c r="DR40" s="58"/>
      <c r="DS40" s="77"/>
      <c r="DT40" s="58"/>
      <c r="DU40" s="58"/>
      <c r="DV40" s="58"/>
      <c r="DW40" s="58"/>
    </row>
    <row r="41" spans="2:127" x14ac:dyDescent="0.25">
      <c r="B41" s="22">
        <v>36281</v>
      </c>
      <c r="C41" s="18">
        <f>VLOOKUP($B41,'Data SPF'!$AJ$9:$AP$215,'Per month SPF'!C$1,FALSE)</f>
        <v>1.1000000000000001</v>
      </c>
      <c r="D41" s="18">
        <f>VLOOKUP($B41,'Data SPF'!$AJ$9:$AP$215,'Per month SPF'!D$1,FALSE)</f>
        <v>1.5</v>
      </c>
      <c r="E41" s="18" t="str">
        <f>VLOOKUP($B41,'Data SPF'!$AJ$9:$AP$215,'Per month SPF'!G$1,FALSE)</f>
        <v/>
      </c>
      <c r="F41" s="18" t="str">
        <f>VLOOKUP($B41,'Data SPF'!$AJ$9:$AP$215,'Per month SPF'!F$1,FALSE)</f>
        <v/>
      </c>
      <c r="H41" s="18" t="str">
        <f>VLOOKUP($B41,'Data SPF'!$AJ$9:$AP$215,'Per month SPF'!H$1,FALSE)</f>
        <v/>
      </c>
      <c r="L41" s="125">
        <v>38899</v>
      </c>
      <c r="M41" s="47">
        <f>VLOOKUP($L41,'Data SPF'!$AJ$9:$AP$215,'Per month SPF'!C$1, FALSE)</f>
        <v>2.2999999999999998</v>
      </c>
      <c r="N41" s="77"/>
      <c r="O41" s="77"/>
      <c r="P41" s="77"/>
      <c r="Q41" s="58"/>
      <c r="R41" s="48"/>
      <c r="S41" s="77"/>
      <c r="T41" s="77"/>
      <c r="U41" s="77"/>
      <c r="V41" s="77"/>
      <c r="W41" s="77"/>
      <c r="X41" s="48">
        <f>VLOOKUP($L41,'Data SPF'!$AJ$9:$AP$215,'Per month SPF'!D$1, FALSE)</f>
        <v>2.1</v>
      </c>
      <c r="Y41" s="48">
        <f>VLOOKUP($L41,'Data SPF'!$AJ$9:$AP$215,'Per month SPF'!E$1, FALSE)</f>
        <v>1.9</v>
      </c>
      <c r="Z41" s="48">
        <f>VLOOKUP($L41,'Data SPF'!$AJ$9:$AP$215,'Per month SPF'!H$1, FALSE)</f>
        <v>1.9168421052631577</v>
      </c>
      <c r="AA41" s="77"/>
      <c r="AB41" s="77"/>
      <c r="AC41" s="77"/>
      <c r="AD41" s="77"/>
      <c r="AE41" s="77"/>
      <c r="AF41" s="77"/>
      <c r="AG41" s="77"/>
      <c r="AH41" s="77"/>
      <c r="AI41" s="126"/>
      <c r="AK41" s="107">
        <v>39448</v>
      </c>
      <c r="AL41" s="47">
        <f>IF(ISNA(INDEX($M$3:$AI$209,MATCH('Per month SPF'!$AK41,$L$3:$L$142,0),MATCH('Per month SPF'!AL$4,$M$2:$AI$2,0))),"",INDEX($M$3:$AI$209,MATCH('Per month SPF'!$AK41,$L$3:$L$142,0),MATCH('Per month SPF'!AL$4,$M$2:$AI$2,0)))</f>
        <v>2.5</v>
      </c>
      <c r="AM41" s="48">
        <f>IF(ISNA(INDEX($M$3:$AI$209,MATCH('Per month SPF'!$AK41,$L$3:$L$142,0),MATCH('Per month SPF'!AM$4,$M$2:$AI$2,0))),"",INDEX($M$3:$AI$209,MATCH('Per month SPF'!$AK41,$L$3:$L$142,0),MATCH('Per month SPF'!AM$4,$M$2:$AI$2,0)))</f>
        <v>0</v>
      </c>
      <c r="AN41" s="48">
        <f>IF(ISNA(INDEX($M$3:$AI$209,MATCH('Per month SPF'!$AK41,$L$3:$L$142,0),MATCH('Per month SPF'!AN$4,$M$2:$AI$2,0))),"",INDEX($M$3:$AI$209,MATCH('Per month SPF'!$AK41,$L$3:$L$142,0),MATCH('Per month SPF'!AN$4,$M$2:$AI$2,0)))</f>
        <v>0</v>
      </c>
      <c r="AO41" s="48">
        <f>IF(ISNA(INDEX($M$3:$AI$209,MATCH('Per month SPF'!$AK41,$L$3:$L$142,0),MATCH('Per month SPF'!AO$4,$M$2:$AI$2,0))),"",INDEX($M$3:$AI$209,MATCH('Per month SPF'!$AK41,$L$3:$L$142,0),MATCH('Per month SPF'!AO$4,$M$2:$AI$2,0)))</f>
        <v>0</v>
      </c>
      <c r="AP41" s="48">
        <f>IF(ISNA(INDEX($M$3:$AI$209,MATCH('Per month SPF'!$AK41,$L$3:$L$142,0),MATCH('Per month SPF'!AP$4,$M$2:$AI$2,0))),"",INDEX($M$3:$AI$209,MATCH('Per month SPF'!$AK41,$L$3:$L$142,0),MATCH('Per month SPF'!AP$4,$M$2:$AI$2,0)))</f>
        <v>0</v>
      </c>
      <c r="AQ41" s="48">
        <f>IF(ISNA(INDEX($M$3:$AI$209,MATCH('Per month SPF'!$AK41,$L$3:$L$142,0),MATCH('Per month SPF'!AQ$4,$M$2:$AI$2,0))),"",INDEX($M$3:$AI$209,MATCH('Per month SPF'!$AK41,$L$3:$L$142,0),MATCH('Per month SPF'!AQ$4,$M$2:$AI$2,0)))</f>
        <v>0</v>
      </c>
      <c r="AR41" s="48">
        <f>IF(ISNA(INDEX($M$3:$AI$209,MATCH('Per month SPF'!$AK41,$L$3:$L$142,0),MATCH('Per month SPF'!AR$4,$M$2:$AI$2,0))),"",INDEX($M$3:$AI$209,MATCH('Per month SPF'!$AK41,$L$3:$L$142,0),MATCH('Per month SPF'!AR$4,$M$2:$AI$2,0)))</f>
        <v>0</v>
      </c>
      <c r="AS41" s="48">
        <f>IF(ISNA(INDEX($M$3:$AI$209,MATCH('Per month SPF'!$AK41,$L$3:$L$142,0),MATCH('Per month SPF'!AS$4,$M$2:$AI$2,0))),"",INDEX($M$3:$AI$209,MATCH('Per month SPF'!$AK41,$L$3:$L$142,0),MATCH('Per month SPF'!AS$4,$M$2:$AI$2,0)))</f>
        <v>0</v>
      </c>
      <c r="AT41" s="48">
        <f>IF(ISNA(INDEX($M$3:$AI$209,MATCH('Per month SPF'!$AK41,$L$3:$L$142,0),MATCH('Per month SPF'!AT$4,$M$2:$AI$2,0))),"",INDEX($M$3:$AI$209,MATCH('Per month SPF'!$AK41,$L$3:$L$142,0),MATCH('Per month SPF'!AT$4,$M$2:$AI$2,0)))</f>
        <v>2</v>
      </c>
      <c r="AU41" s="48">
        <f>IF(ISNA(INDEX($M$3:$AI$209,MATCH('Per month SPF'!$AK41,$L$3:$L$142,0),MATCH('Per month SPF'!AU$4,$M$2:$AI$2,0))),"",INDEX($M$3:$AI$209,MATCH('Per month SPF'!$AK41,$L$3:$L$142,0),MATCH('Per month SPF'!AU$4,$M$2:$AI$2,0)))</f>
        <v>0</v>
      </c>
      <c r="AV41" s="48">
        <f>IF(ISNA(INDEX($M$3:$AI$209,MATCH('Per month SPF'!$AK41,$L$3:$L$142,0),MATCH('Per month SPF'!AV$4,$M$2:$AI$2,0))),"",INDEX($M$3:$AI$209,MATCH('Per month SPF'!$AK41,$L$3:$L$142,0),MATCH('Per month SPF'!AV$4,$M$2:$AI$2,0)))</f>
        <v>0</v>
      </c>
      <c r="AW41" s="48">
        <f>IF(ISNA(INDEX($M$3:$AI$209,MATCH('Per month SPF'!$AK41,$L$3:$L$142,0),MATCH('Per month SPF'!AW$4,$M$2:$AI$2,0))),"",INDEX($M$3:$AI$209,MATCH('Per month SPF'!$AK41,$L$3:$L$142,0),MATCH('Per month SPF'!AW$4,$M$2:$AI$2,0)))</f>
        <v>0</v>
      </c>
      <c r="AX41" s="48">
        <f>IF(ISNA(INDEX($M$3:$AI$209,MATCH('Per month SPF'!$AK41,$L$3:$L$142,0),MATCH('Per month SPF'!AX$4,$M$2:$AI$2,0))),"",INDEX($M$3:$AI$209,MATCH('Per month SPF'!$AK41,$L$3:$L$142,0),MATCH('Per month SPF'!AX$4,$M$2:$AI$2,0)))</f>
        <v>0</v>
      </c>
      <c r="AY41" s="48">
        <f>IF(ISNA(INDEX($M$3:$AI$209,MATCH('Per month SPF'!$AK41,$L$3:$L$142,0),MATCH('Per month SPF'!AY$4,$M$2:$AI$2,0))),"",INDEX($M$3:$AI$209,MATCH('Per month SPF'!$AK41,$L$3:$L$142,0),MATCH('Per month SPF'!AY$4,$M$2:$AI$2,0)))</f>
        <v>0</v>
      </c>
      <c r="AZ41" s="48" t="str">
        <f>IF(ISNA(INDEX($M$3:$AI$209,MATCH('Per month SPF'!$AK41,$L$3:$L$142,0),MATCH('Per month SPF'!AZ$4,$M$2:$AI$2,0))),"",INDEX($M$3:$AI$209,MATCH('Per month SPF'!$AK41,$L$3:$L$142,0),MATCH('Per month SPF'!AZ$4,$M$2:$AI$2,0)))</f>
        <v/>
      </c>
      <c r="BA41" s="48">
        <f>IF(ISNA(INDEX($M$3:$AI$209,MATCH('Per month SPF'!$AK41,$L$3:$L$142,0),MATCH('Per month SPF'!BA$4,$M$2:$AI$2,0))),"",INDEX($M$3:$AI$209,MATCH('Per month SPF'!$AK41,$L$3:$L$142,0),MATCH('Per month SPF'!BA$4,$M$2:$AI$2,0)))</f>
        <v>0</v>
      </c>
      <c r="BB41" s="48">
        <f>IF(ISNA(INDEX($M$3:$AI$209,MATCH('Per month SPF'!$AK41,$L$3:$L$142,0),MATCH('Per month SPF'!BB$4,$M$2:$AI$2,0))),"",INDEX($M$3:$AI$209,MATCH('Per month SPF'!$AK41,$L$3:$L$142,0),MATCH('Per month SPF'!BB$4,$M$2:$AI$2,0)))</f>
        <v>0</v>
      </c>
      <c r="BC41" s="48">
        <f>IF(ISNA(INDEX($M$3:$AI$209,MATCH('Per month SPF'!$AK41,$L$3:$L$142,0),MATCH('Per month SPF'!BC$4,$M$2:$AI$2,0))),"",INDEX($M$3:$AI$209,MATCH('Per month SPF'!$AK41,$L$3:$L$142,0),MATCH('Per month SPF'!BC$4,$M$2:$AI$2,0)))</f>
        <v>0</v>
      </c>
      <c r="BD41" s="48">
        <f>IF(ISNA(INDEX($M$3:$AI$209,MATCH('Per month SPF'!$AK41,$L$3:$L$142,0),MATCH('Per month SPF'!BD$4,$M$2:$AI$2,0))),"",INDEX($M$3:$AI$209,MATCH('Per month SPF'!$AK41,$L$3:$L$142,0),MATCH('Per month SPF'!BD$4,$M$2:$AI$2,0)))</f>
        <v>1.95</v>
      </c>
      <c r="BE41" s="48">
        <f>IF(ISNA(INDEX($M$3:$AI$209,MATCH('Per month SPF'!$AK41,$L$3:$L$142,0),MATCH('Per month SPF'!BE$4,$M$2:$AI$2,0))),"",INDEX($M$3:$AI$209,MATCH('Per month SPF'!$AK41,$L$3:$L$142,0),MATCH('Per month SPF'!BE$4,$M$2:$AI$2,0)))</f>
        <v>0</v>
      </c>
      <c r="BF41" s="48">
        <f>IF(ISNA(INDEX($M$3:$AI$209,MATCH('Per month SPF'!$AK41,$L$3:$L$142,0),MATCH('Per month SPF'!BF$4,$M$2:$AI$2,0))),"",INDEX($M$3:$AI$209,MATCH('Per month SPF'!$AK41,$L$3:$L$142,0),MATCH('Per month SPF'!BF$4,$M$2:$AI$2,0)))</f>
        <v>0</v>
      </c>
      <c r="BG41" s="48">
        <f>IF(ISNA(INDEX($M$3:$AI$209,MATCH('Per month SPF'!$AK41,$L$3:$L$142,0),MATCH('Per month SPF'!BG$4,$M$2:$AI$2,0))),"",INDEX($M$3:$AI$209,MATCH('Per month SPF'!$AK41,$L$3:$L$142,0),MATCH('Per month SPF'!BG$4,$M$2:$AI$2,0)))</f>
        <v>0</v>
      </c>
      <c r="BH41" s="49">
        <f>IF(ISNA(INDEX($M$3:$AI$209,MATCH('Per month SPF'!$AK41,$L$3:$L$142,0),MATCH('Per month SPF'!BH$4,$M$2:$AI$2,0))),"",INDEX($M$3:$AI$209,MATCH('Per month SPF'!$AK41,$L$3:$L$142,0),MATCH('Per month SPF'!BH$4,$M$2:$AI$2,0)))</f>
        <v>0</v>
      </c>
      <c r="BJ41" s="47">
        <f t="shared" si="4"/>
        <v>2.5</v>
      </c>
      <c r="BK41" s="48" t="str">
        <f t="shared" si="4"/>
        <v/>
      </c>
      <c r="BL41" s="48" t="str">
        <f t="shared" si="4"/>
        <v/>
      </c>
      <c r="BM41" s="48" t="str">
        <f t="shared" si="4"/>
        <v/>
      </c>
      <c r="BN41" s="48" t="str">
        <f t="shared" si="4"/>
        <v/>
      </c>
      <c r="BO41" s="48" t="str">
        <f t="shared" si="4"/>
        <v/>
      </c>
      <c r="BP41" s="48" t="str">
        <f t="shared" si="3"/>
        <v/>
      </c>
      <c r="BQ41" s="48" t="str">
        <f t="shared" si="3"/>
        <v/>
      </c>
      <c r="BR41" s="48">
        <f t="shared" si="3"/>
        <v>2</v>
      </c>
      <c r="BS41" s="48" t="str">
        <f t="shared" si="3"/>
        <v/>
      </c>
      <c r="BT41" s="48" t="str">
        <f t="shared" si="3"/>
        <v/>
      </c>
      <c r="BU41" s="48" t="str">
        <f t="shared" si="3"/>
        <v/>
      </c>
      <c r="BV41" s="48" t="str">
        <f t="shared" si="3"/>
        <v/>
      </c>
      <c r="BW41" s="48" t="str">
        <f t="shared" si="3"/>
        <v/>
      </c>
      <c r="BX41" s="48" t="str">
        <f t="shared" si="2"/>
        <v/>
      </c>
      <c r="BY41" s="48" t="str">
        <f t="shared" si="2"/>
        <v/>
      </c>
      <c r="BZ41" s="48" t="str">
        <f t="shared" si="2"/>
        <v/>
      </c>
      <c r="CA41" s="48" t="str">
        <f t="shared" si="2"/>
        <v/>
      </c>
      <c r="CB41" s="48">
        <f t="shared" si="2"/>
        <v>1.95</v>
      </c>
      <c r="CC41" s="48" t="str">
        <f t="shared" si="2"/>
        <v/>
      </c>
      <c r="CD41" s="48" t="str">
        <f t="shared" si="2"/>
        <v/>
      </c>
      <c r="CE41" s="48" t="str">
        <f t="shared" si="2"/>
        <v/>
      </c>
      <c r="CF41" s="49" t="str">
        <f t="shared" si="2"/>
        <v/>
      </c>
      <c r="DN41" s="113"/>
      <c r="DO41" s="58"/>
      <c r="DP41" s="58"/>
      <c r="DQ41" s="58"/>
      <c r="DR41" s="58"/>
      <c r="DS41" s="77"/>
      <c r="DT41" s="58"/>
      <c r="DU41" s="58"/>
      <c r="DV41" s="58"/>
      <c r="DW41" s="58"/>
    </row>
    <row r="42" spans="2:127" x14ac:dyDescent="0.25">
      <c r="B42" s="22">
        <v>36647</v>
      </c>
      <c r="C42" s="18">
        <f>VLOOKUP($B42,'Data SPF'!$AJ$9:$AP$215,'Per month SPF'!C$1,FALSE)</f>
        <v>1.9</v>
      </c>
      <c r="D42" s="18">
        <f>VLOOKUP($B42,'Data SPF'!$AJ$9:$AP$215,'Per month SPF'!D$1,FALSE)</f>
        <v>1.8</v>
      </c>
      <c r="E42" s="18" t="str">
        <f>VLOOKUP($B42,'Data SPF'!$AJ$9:$AP$215,'Per month SPF'!G$1,FALSE)</f>
        <v/>
      </c>
      <c r="F42" s="18" t="str">
        <f>VLOOKUP($B42,'Data SPF'!$AJ$9:$AP$215,'Per month SPF'!F$1,FALSE)</f>
        <v/>
      </c>
      <c r="H42" s="18" t="str">
        <f>VLOOKUP($B42,'Data SPF'!$AJ$9:$AP$215,'Per month SPF'!H$1,FALSE)</f>
        <v/>
      </c>
      <c r="L42" s="125">
        <v>39264</v>
      </c>
      <c r="M42" s="47">
        <f>VLOOKUP($L42,'Data SPF'!$AJ$9:$AP$215,'Per month SPF'!C$1, FALSE)</f>
        <v>2</v>
      </c>
      <c r="N42" s="77"/>
      <c r="O42" s="77"/>
      <c r="P42" s="77"/>
      <c r="Q42" s="58"/>
      <c r="R42" s="48"/>
      <c r="S42" s="77"/>
      <c r="T42" s="77"/>
      <c r="U42" s="77"/>
      <c r="V42" s="77"/>
      <c r="W42" s="77"/>
      <c r="X42" s="48">
        <f>VLOOKUP($L42,'Data SPF'!$AJ$9:$AP$215,'Per month SPF'!D$1, FALSE)</f>
        <v>2</v>
      </c>
      <c r="Y42" s="48">
        <f>VLOOKUP($L42,'Data SPF'!$AJ$9:$AP$215,'Per month SPF'!E$1, FALSE)</f>
        <v>2</v>
      </c>
      <c r="Z42" s="48">
        <f>VLOOKUP($L42,'Data SPF'!$AJ$9:$AP$215,'Per month SPF'!H$1, FALSE)</f>
        <v>1.9522727272727274</v>
      </c>
      <c r="AA42" s="77"/>
      <c r="AB42" s="77"/>
      <c r="AC42" s="77"/>
      <c r="AD42" s="77"/>
      <c r="AE42" s="77"/>
      <c r="AF42" s="77"/>
      <c r="AG42" s="77"/>
      <c r="AH42" s="77"/>
      <c r="AI42" s="126"/>
      <c r="AK42" s="107">
        <v>39539</v>
      </c>
      <c r="AL42" s="47">
        <f>IF(ISNA(INDEX($M$3:$AI$209,MATCH('Per month SPF'!$AK42,$L$3:$L$142,0),MATCH('Per month SPF'!AL$4,$M$2:$AI$2,0))),"",INDEX($M$3:$AI$209,MATCH('Per month SPF'!$AK42,$L$3:$L$142,0),MATCH('Per month SPF'!AL$4,$M$2:$AI$2,0)))</f>
        <v>3</v>
      </c>
      <c r="AM42" s="48">
        <f>IF(ISNA(INDEX($M$3:$AI$209,MATCH('Per month SPF'!$AK42,$L$3:$L$142,0),MATCH('Per month SPF'!AM$4,$M$2:$AI$2,0))),"",INDEX($M$3:$AI$209,MATCH('Per month SPF'!$AK42,$L$3:$L$142,0),MATCH('Per month SPF'!AM$4,$M$2:$AI$2,0)))</f>
        <v>0</v>
      </c>
      <c r="AN42" s="48">
        <f>IF(ISNA(INDEX($M$3:$AI$209,MATCH('Per month SPF'!$AK42,$L$3:$L$142,0),MATCH('Per month SPF'!AN$4,$M$2:$AI$2,0))),"",INDEX($M$3:$AI$209,MATCH('Per month SPF'!$AK42,$L$3:$L$142,0),MATCH('Per month SPF'!AN$4,$M$2:$AI$2,0)))</f>
        <v>0</v>
      </c>
      <c r="AO42" s="48">
        <f>IF(ISNA(INDEX($M$3:$AI$209,MATCH('Per month SPF'!$AK42,$L$3:$L$142,0),MATCH('Per month SPF'!AO$4,$M$2:$AI$2,0))),"",INDEX($M$3:$AI$209,MATCH('Per month SPF'!$AK42,$L$3:$L$142,0),MATCH('Per month SPF'!AO$4,$M$2:$AI$2,0)))</f>
        <v>0</v>
      </c>
      <c r="AP42" s="48">
        <f>IF(ISNA(INDEX($M$3:$AI$209,MATCH('Per month SPF'!$AK42,$L$3:$L$142,0),MATCH('Per month SPF'!AP$4,$M$2:$AI$2,0))),"",INDEX($M$3:$AI$209,MATCH('Per month SPF'!$AK42,$L$3:$L$142,0),MATCH('Per month SPF'!AP$4,$M$2:$AI$2,0)))</f>
        <v>0</v>
      </c>
      <c r="AQ42" s="48">
        <f>IF(ISNA(INDEX($M$3:$AI$209,MATCH('Per month SPF'!$AK42,$L$3:$L$142,0),MATCH('Per month SPF'!AQ$4,$M$2:$AI$2,0))),"",INDEX($M$3:$AI$209,MATCH('Per month SPF'!$AK42,$L$3:$L$142,0),MATCH('Per month SPF'!AQ$4,$M$2:$AI$2,0)))</f>
        <v>0</v>
      </c>
      <c r="AR42" s="48">
        <f>IF(ISNA(INDEX($M$3:$AI$209,MATCH('Per month SPF'!$AK42,$L$3:$L$142,0),MATCH('Per month SPF'!AR$4,$M$2:$AI$2,0))),"",INDEX($M$3:$AI$209,MATCH('Per month SPF'!$AK42,$L$3:$L$142,0),MATCH('Per month SPF'!AR$4,$M$2:$AI$2,0)))</f>
        <v>2.2000000000000002</v>
      </c>
      <c r="AS42" s="48">
        <f>IF(ISNA(INDEX($M$3:$AI$209,MATCH('Per month SPF'!$AK42,$L$3:$L$142,0),MATCH('Per month SPF'!AS$4,$M$2:$AI$2,0))),"",INDEX($M$3:$AI$209,MATCH('Per month SPF'!$AK42,$L$3:$L$142,0),MATCH('Per month SPF'!AS$4,$M$2:$AI$2,0)))</f>
        <v>0</v>
      </c>
      <c r="AT42" s="48">
        <f>IF(ISNA(INDEX($M$3:$AI$209,MATCH('Per month SPF'!$AK42,$L$3:$L$142,0),MATCH('Per month SPF'!AT$4,$M$2:$AI$2,0))),"",INDEX($M$3:$AI$209,MATCH('Per month SPF'!$AK42,$L$3:$L$142,0),MATCH('Per month SPF'!AT$4,$M$2:$AI$2,0)))</f>
        <v>0</v>
      </c>
      <c r="AU42" s="48">
        <f>IF(ISNA(INDEX($M$3:$AI$209,MATCH('Per month SPF'!$AK42,$L$3:$L$142,0),MATCH('Per month SPF'!AU$4,$M$2:$AI$2,0))),"",INDEX($M$3:$AI$209,MATCH('Per month SPF'!$AK42,$L$3:$L$142,0),MATCH('Per month SPF'!AU$4,$M$2:$AI$2,0)))</f>
        <v>0</v>
      </c>
      <c r="AV42" s="48">
        <f>IF(ISNA(INDEX($M$3:$AI$209,MATCH('Per month SPF'!$AK42,$L$3:$L$142,0),MATCH('Per month SPF'!AV$4,$M$2:$AI$2,0))),"",INDEX($M$3:$AI$209,MATCH('Per month SPF'!$AK42,$L$3:$L$142,0),MATCH('Per month SPF'!AV$4,$M$2:$AI$2,0)))</f>
        <v>0</v>
      </c>
      <c r="AW42" s="48">
        <f>IF(ISNA(INDEX($M$3:$AI$209,MATCH('Per month SPF'!$AK42,$L$3:$L$142,0),MATCH('Per month SPF'!AW$4,$M$2:$AI$2,0))),"",INDEX($M$3:$AI$209,MATCH('Per month SPF'!$AK42,$L$3:$L$142,0),MATCH('Per month SPF'!AW$4,$M$2:$AI$2,0)))</f>
        <v>0</v>
      </c>
      <c r="AX42" s="48">
        <f>IF(ISNA(INDEX($M$3:$AI$209,MATCH('Per month SPF'!$AK42,$L$3:$L$142,0),MATCH('Per month SPF'!AX$4,$M$2:$AI$2,0))),"",INDEX($M$3:$AI$209,MATCH('Per month SPF'!$AK42,$L$3:$L$142,0),MATCH('Per month SPF'!AX$4,$M$2:$AI$2,0)))</f>
        <v>0</v>
      </c>
      <c r="AY42" s="48" t="str">
        <f>IF(ISNA(INDEX($M$3:$AI$209,MATCH('Per month SPF'!$AK42,$L$3:$L$142,0),MATCH('Per month SPF'!AY$4,$M$2:$AI$2,0))),"",INDEX($M$3:$AI$209,MATCH('Per month SPF'!$AK42,$L$3:$L$142,0),MATCH('Per month SPF'!AY$4,$M$2:$AI$2,0)))</f>
        <v/>
      </c>
      <c r="AZ42" s="48">
        <f>IF(ISNA(INDEX($M$3:$AI$209,MATCH('Per month SPF'!$AK42,$L$3:$L$142,0),MATCH('Per month SPF'!AZ$4,$M$2:$AI$2,0))),"",INDEX($M$3:$AI$209,MATCH('Per month SPF'!$AK42,$L$3:$L$142,0),MATCH('Per month SPF'!AZ$4,$M$2:$AI$2,0)))</f>
        <v>0</v>
      </c>
      <c r="BA42" s="48">
        <f>IF(ISNA(INDEX($M$3:$AI$209,MATCH('Per month SPF'!$AK42,$L$3:$L$142,0),MATCH('Per month SPF'!BA$4,$M$2:$AI$2,0))),"",INDEX($M$3:$AI$209,MATCH('Per month SPF'!$AK42,$L$3:$L$142,0),MATCH('Per month SPF'!BA$4,$M$2:$AI$2,0)))</f>
        <v>0</v>
      </c>
      <c r="BB42" s="48">
        <f>IF(ISNA(INDEX($M$3:$AI$209,MATCH('Per month SPF'!$AK42,$L$3:$L$142,0),MATCH('Per month SPF'!BB$4,$M$2:$AI$2,0))),"",INDEX($M$3:$AI$209,MATCH('Per month SPF'!$AK42,$L$3:$L$142,0),MATCH('Per month SPF'!BB$4,$M$2:$AI$2,0)))</f>
        <v>1.946808510638298</v>
      </c>
      <c r="BC42" s="48">
        <f>IF(ISNA(INDEX($M$3:$AI$209,MATCH('Per month SPF'!$AK42,$L$3:$L$142,0),MATCH('Per month SPF'!BC$4,$M$2:$AI$2,0))),"",INDEX($M$3:$AI$209,MATCH('Per month SPF'!$AK42,$L$3:$L$142,0),MATCH('Per month SPF'!BC$4,$M$2:$AI$2,0)))</f>
        <v>0</v>
      </c>
      <c r="BD42" s="48">
        <f>IF(ISNA(INDEX($M$3:$AI$209,MATCH('Per month SPF'!$AK42,$L$3:$L$142,0),MATCH('Per month SPF'!BD$4,$M$2:$AI$2,0))),"",INDEX($M$3:$AI$209,MATCH('Per month SPF'!$AK42,$L$3:$L$142,0),MATCH('Per month SPF'!BD$4,$M$2:$AI$2,0)))</f>
        <v>0</v>
      </c>
      <c r="BE42" s="48">
        <f>IF(ISNA(INDEX($M$3:$AI$209,MATCH('Per month SPF'!$AK42,$L$3:$L$142,0),MATCH('Per month SPF'!BE$4,$M$2:$AI$2,0))),"",INDEX($M$3:$AI$209,MATCH('Per month SPF'!$AK42,$L$3:$L$142,0),MATCH('Per month SPF'!BE$4,$M$2:$AI$2,0)))</f>
        <v>0</v>
      </c>
      <c r="BF42" s="48">
        <f>IF(ISNA(INDEX($M$3:$AI$209,MATCH('Per month SPF'!$AK42,$L$3:$L$142,0),MATCH('Per month SPF'!BF$4,$M$2:$AI$2,0))),"",INDEX($M$3:$AI$209,MATCH('Per month SPF'!$AK42,$L$3:$L$142,0),MATCH('Per month SPF'!BF$4,$M$2:$AI$2,0)))</f>
        <v>0</v>
      </c>
      <c r="BG42" s="48">
        <f>IF(ISNA(INDEX($M$3:$AI$209,MATCH('Per month SPF'!$AK42,$L$3:$L$142,0),MATCH('Per month SPF'!BG$4,$M$2:$AI$2,0))),"",INDEX($M$3:$AI$209,MATCH('Per month SPF'!$AK42,$L$3:$L$142,0),MATCH('Per month SPF'!BG$4,$M$2:$AI$2,0)))</f>
        <v>0</v>
      </c>
      <c r="BH42" s="49">
        <f>IF(ISNA(INDEX($M$3:$AI$209,MATCH('Per month SPF'!$AK42,$L$3:$L$142,0),MATCH('Per month SPF'!BH$4,$M$2:$AI$2,0))),"",INDEX($M$3:$AI$209,MATCH('Per month SPF'!$AK42,$L$3:$L$142,0),MATCH('Per month SPF'!BH$4,$M$2:$AI$2,0)))</f>
        <v>0</v>
      </c>
      <c r="BJ42" s="47">
        <f t="shared" si="4"/>
        <v>3</v>
      </c>
      <c r="BK42" s="48" t="str">
        <f t="shared" si="4"/>
        <v/>
      </c>
      <c r="BL42" s="48" t="str">
        <f t="shared" si="4"/>
        <v/>
      </c>
      <c r="BM42" s="48" t="str">
        <f t="shared" si="4"/>
        <v/>
      </c>
      <c r="BN42" s="48" t="str">
        <f t="shared" si="4"/>
        <v/>
      </c>
      <c r="BO42" s="48" t="str">
        <f t="shared" si="4"/>
        <v/>
      </c>
      <c r="BP42" s="48">
        <f t="shared" si="3"/>
        <v>2.2000000000000002</v>
      </c>
      <c r="BQ42" s="48" t="str">
        <f t="shared" si="3"/>
        <v/>
      </c>
      <c r="BR42" s="48" t="str">
        <f t="shared" si="3"/>
        <v/>
      </c>
      <c r="BS42" s="48" t="str">
        <f t="shared" si="3"/>
        <v/>
      </c>
      <c r="BT42" s="48" t="str">
        <f t="shared" si="3"/>
        <v/>
      </c>
      <c r="BU42" s="48" t="str">
        <f t="shared" si="3"/>
        <v/>
      </c>
      <c r="BV42" s="48" t="str">
        <f t="shared" si="3"/>
        <v/>
      </c>
      <c r="BW42" s="48" t="str">
        <f t="shared" si="3"/>
        <v/>
      </c>
      <c r="BX42" s="48" t="str">
        <f t="shared" si="2"/>
        <v/>
      </c>
      <c r="BY42" s="48" t="str">
        <f t="shared" si="2"/>
        <v/>
      </c>
      <c r="BZ42" s="48">
        <f t="shared" si="2"/>
        <v>1.946808510638298</v>
      </c>
      <c r="CA42" s="48" t="str">
        <f t="shared" si="2"/>
        <v/>
      </c>
      <c r="CB42" s="48" t="str">
        <f t="shared" si="2"/>
        <v/>
      </c>
      <c r="CC42" s="48" t="str">
        <f t="shared" si="2"/>
        <v/>
      </c>
      <c r="CD42" s="48" t="str">
        <f t="shared" si="2"/>
        <v/>
      </c>
      <c r="CE42" s="48" t="str">
        <f t="shared" si="2"/>
        <v/>
      </c>
      <c r="CF42" s="49" t="str">
        <f t="shared" si="2"/>
        <v/>
      </c>
      <c r="DN42" s="113"/>
      <c r="DO42" s="58"/>
      <c r="DP42" s="58"/>
      <c r="DQ42" s="58"/>
      <c r="DR42" s="58"/>
      <c r="DS42" s="77"/>
      <c r="DT42" s="58"/>
      <c r="DU42" s="58"/>
      <c r="DV42" s="58"/>
      <c r="DW42" s="58"/>
    </row>
    <row r="43" spans="2:127" x14ac:dyDescent="0.25">
      <c r="B43" s="22">
        <v>37012</v>
      </c>
      <c r="C43" s="18">
        <f>VLOOKUP($B43,'Data SPF'!$AJ$9:$AP$215,'Per month SPF'!C$1,FALSE)</f>
        <v>2.2999999999999998</v>
      </c>
      <c r="D43" s="18">
        <f>VLOOKUP($B43,'Data SPF'!$AJ$9:$AP$215,'Per month SPF'!D$1,FALSE)</f>
        <v>1.8</v>
      </c>
      <c r="E43" s="18">
        <f>VLOOKUP($B43,'Data SPF'!$AJ$9:$AP$215,'Per month SPF'!G$1,FALSE)</f>
        <v>1.804</v>
      </c>
      <c r="F43" s="18" t="str">
        <f>VLOOKUP($B43,'Data SPF'!$AJ$9:$AP$215,'Per month SPF'!F$1,FALSE)</f>
        <v/>
      </c>
      <c r="H43" s="18" t="str">
        <f>VLOOKUP($B43,'Data SPF'!$AJ$9:$AP$215,'Per month SPF'!H$1,FALSE)</f>
        <v/>
      </c>
      <c r="L43" s="125">
        <v>39630</v>
      </c>
      <c r="M43" s="47">
        <f>VLOOKUP($L43,'Data SPF'!$AJ$9:$AP$215,'Per month SPF'!C$1, FALSE)</f>
        <v>3.6</v>
      </c>
      <c r="N43" s="77"/>
      <c r="O43" s="77"/>
      <c r="P43" s="77"/>
      <c r="Q43" s="58"/>
      <c r="R43" s="48"/>
      <c r="S43" s="77"/>
      <c r="T43" s="77"/>
      <c r="U43" s="77"/>
      <c r="V43" s="77"/>
      <c r="W43" s="77"/>
      <c r="X43" s="48">
        <f>VLOOKUP($L43,'Data SPF'!$AJ$9:$AP$215,'Per month SPF'!D$1, FALSE)</f>
        <v>2.6</v>
      </c>
      <c r="Y43" s="48">
        <f>VLOOKUP($L43,'Data SPF'!$AJ$9:$AP$215,'Per month SPF'!E$1, FALSE)</f>
        <v>2.1</v>
      </c>
      <c r="Z43" s="48">
        <f>VLOOKUP($L43,'Data SPF'!$AJ$9:$AP$215,'Per month SPF'!H$1, FALSE)</f>
        <v>2.0255102040816326</v>
      </c>
      <c r="AA43" s="77"/>
      <c r="AB43" s="77"/>
      <c r="AC43" s="77"/>
      <c r="AD43" s="77"/>
      <c r="AE43" s="77"/>
      <c r="AF43" s="77"/>
      <c r="AG43" s="77"/>
      <c r="AH43" s="77"/>
      <c r="AI43" s="126"/>
      <c r="AK43" s="107">
        <v>39630</v>
      </c>
      <c r="AL43" s="47">
        <f>IF(ISNA(INDEX($M$3:$AI$209,MATCH('Per month SPF'!$AK43,$L$3:$L$142,0),MATCH('Per month SPF'!AL$4,$M$2:$AI$2,0))),"",INDEX($M$3:$AI$209,MATCH('Per month SPF'!$AK43,$L$3:$L$142,0),MATCH('Per month SPF'!AL$4,$M$2:$AI$2,0)))</f>
        <v>3.6</v>
      </c>
      <c r="AM43" s="48">
        <f>IF(ISNA(INDEX($M$3:$AI$209,MATCH('Per month SPF'!$AK43,$L$3:$L$142,0),MATCH('Per month SPF'!AM$4,$M$2:$AI$2,0))),"",INDEX($M$3:$AI$209,MATCH('Per month SPF'!$AK43,$L$3:$L$142,0),MATCH('Per month SPF'!AM$4,$M$2:$AI$2,0)))</f>
        <v>0</v>
      </c>
      <c r="AN43" s="48">
        <f>IF(ISNA(INDEX($M$3:$AI$209,MATCH('Per month SPF'!$AK43,$L$3:$L$142,0),MATCH('Per month SPF'!AN$4,$M$2:$AI$2,0))),"",INDEX($M$3:$AI$209,MATCH('Per month SPF'!$AK43,$L$3:$L$142,0),MATCH('Per month SPF'!AN$4,$M$2:$AI$2,0)))</f>
        <v>0</v>
      </c>
      <c r="AO43" s="48">
        <f>IF(ISNA(INDEX($M$3:$AI$209,MATCH('Per month SPF'!$AK43,$L$3:$L$142,0),MATCH('Per month SPF'!AO$4,$M$2:$AI$2,0))),"",INDEX($M$3:$AI$209,MATCH('Per month SPF'!$AK43,$L$3:$L$142,0),MATCH('Per month SPF'!AO$4,$M$2:$AI$2,0)))</f>
        <v>0</v>
      </c>
      <c r="AP43" s="48">
        <f>IF(ISNA(INDEX($M$3:$AI$209,MATCH('Per month SPF'!$AK43,$L$3:$L$142,0),MATCH('Per month SPF'!AP$4,$M$2:$AI$2,0))),"",INDEX($M$3:$AI$209,MATCH('Per month SPF'!$AK43,$L$3:$L$142,0),MATCH('Per month SPF'!AP$4,$M$2:$AI$2,0)))</f>
        <v>2.6</v>
      </c>
      <c r="AQ43" s="48">
        <f>IF(ISNA(INDEX($M$3:$AI$209,MATCH('Per month SPF'!$AK43,$L$3:$L$142,0),MATCH('Per month SPF'!AQ$4,$M$2:$AI$2,0))),"",INDEX($M$3:$AI$209,MATCH('Per month SPF'!$AK43,$L$3:$L$142,0),MATCH('Per month SPF'!AQ$4,$M$2:$AI$2,0)))</f>
        <v>0</v>
      </c>
      <c r="AR43" s="48">
        <f>IF(ISNA(INDEX($M$3:$AI$209,MATCH('Per month SPF'!$AK43,$L$3:$L$142,0),MATCH('Per month SPF'!AR$4,$M$2:$AI$2,0))),"",INDEX($M$3:$AI$209,MATCH('Per month SPF'!$AK43,$L$3:$L$142,0),MATCH('Per month SPF'!AR$4,$M$2:$AI$2,0)))</f>
        <v>0</v>
      </c>
      <c r="AS43" s="48">
        <f>IF(ISNA(INDEX($M$3:$AI$209,MATCH('Per month SPF'!$AK43,$L$3:$L$142,0),MATCH('Per month SPF'!AS$4,$M$2:$AI$2,0))),"",INDEX($M$3:$AI$209,MATCH('Per month SPF'!$AK43,$L$3:$L$142,0),MATCH('Per month SPF'!AS$4,$M$2:$AI$2,0)))</f>
        <v>0</v>
      </c>
      <c r="AT43" s="48">
        <f>IF(ISNA(INDEX($M$3:$AI$209,MATCH('Per month SPF'!$AK43,$L$3:$L$142,0),MATCH('Per month SPF'!AT$4,$M$2:$AI$2,0))),"",INDEX($M$3:$AI$209,MATCH('Per month SPF'!$AK43,$L$3:$L$142,0),MATCH('Per month SPF'!AT$4,$M$2:$AI$2,0)))</f>
        <v>0</v>
      </c>
      <c r="AU43" s="48">
        <f>IF(ISNA(INDEX($M$3:$AI$209,MATCH('Per month SPF'!$AK43,$L$3:$L$142,0),MATCH('Per month SPF'!AU$4,$M$2:$AI$2,0))),"",INDEX($M$3:$AI$209,MATCH('Per month SPF'!$AK43,$L$3:$L$142,0),MATCH('Per month SPF'!AU$4,$M$2:$AI$2,0)))</f>
        <v>0</v>
      </c>
      <c r="AV43" s="48">
        <f>IF(ISNA(INDEX($M$3:$AI$209,MATCH('Per month SPF'!$AK43,$L$3:$L$142,0),MATCH('Per month SPF'!AV$4,$M$2:$AI$2,0))),"",INDEX($M$3:$AI$209,MATCH('Per month SPF'!$AK43,$L$3:$L$142,0),MATCH('Per month SPF'!AV$4,$M$2:$AI$2,0)))</f>
        <v>0</v>
      </c>
      <c r="AW43" s="48">
        <f>IF(ISNA(INDEX($M$3:$AI$209,MATCH('Per month SPF'!$AK43,$L$3:$L$142,0),MATCH('Per month SPF'!AW$4,$M$2:$AI$2,0))),"",INDEX($M$3:$AI$209,MATCH('Per month SPF'!$AK43,$L$3:$L$142,0),MATCH('Per month SPF'!AW$4,$M$2:$AI$2,0)))</f>
        <v>0</v>
      </c>
      <c r="AX43" s="48">
        <f>IF(ISNA(INDEX($M$3:$AI$209,MATCH('Per month SPF'!$AK43,$L$3:$L$142,0),MATCH('Per month SPF'!AX$4,$M$2:$AI$2,0))),"",INDEX($M$3:$AI$209,MATCH('Per month SPF'!$AK43,$L$3:$L$142,0),MATCH('Per month SPF'!AX$4,$M$2:$AI$2,0)))</f>
        <v>2.1</v>
      </c>
      <c r="AY43" s="48">
        <f>IF(ISNA(INDEX($M$3:$AI$209,MATCH('Per month SPF'!$AK43,$L$3:$L$142,0),MATCH('Per month SPF'!AY$4,$M$2:$AI$2,0))),"",INDEX($M$3:$AI$209,MATCH('Per month SPF'!$AK43,$L$3:$L$142,0),MATCH('Per month SPF'!AY$4,$M$2:$AI$2,0)))</f>
        <v>0</v>
      </c>
      <c r="AZ43" s="48">
        <f>IF(ISNA(INDEX($M$3:$AI$209,MATCH('Per month SPF'!$AK43,$L$3:$L$142,0),MATCH('Per month SPF'!AZ$4,$M$2:$AI$2,0))),"",INDEX($M$3:$AI$209,MATCH('Per month SPF'!$AK43,$L$3:$L$142,0),MATCH('Per month SPF'!AZ$4,$M$2:$AI$2,0)))</f>
        <v>0</v>
      </c>
      <c r="BA43" s="48">
        <f>IF(ISNA(INDEX($M$3:$AI$209,MATCH('Per month SPF'!$AK43,$L$3:$L$142,0),MATCH('Per month SPF'!BA$4,$M$2:$AI$2,0))),"",INDEX($M$3:$AI$209,MATCH('Per month SPF'!$AK43,$L$3:$L$142,0),MATCH('Per month SPF'!BA$4,$M$2:$AI$2,0)))</f>
        <v>0</v>
      </c>
      <c r="BB43" s="48">
        <f>IF(ISNA(INDEX($M$3:$AI$209,MATCH('Per month SPF'!$AK43,$L$3:$L$142,0),MATCH('Per month SPF'!BB$4,$M$2:$AI$2,0))),"",INDEX($M$3:$AI$209,MATCH('Per month SPF'!$AK43,$L$3:$L$142,0),MATCH('Per month SPF'!BB$4,$M$2:$AI$2,0)))</f>
        <v>0</v>
      </c>
      <c r="BC43" s="48">
        <f>IF(ISNA(INDEX($M$3:$AI$209,MATCH('Per month SPF'!$AK43,$L$3:$L$142,0),MATCH('Per month SPF'!BC$4,$M$2:$AI$2,0))),"",INDEX($M$3:$AI$209,MATCH('Per month SPF'!$AK43,$L$3:$L$142,0),MATCH('Per month SPF'!BC$4,$M$2:$AI$2,0)))</f>
        <v>0</v>
      </c>
      <c r="BD43" s="48">
        <f>IF(ISNA(INDEX($M$3:$AI$209,MATCH('Per month SPF'!$AK43,$L$3:$L$142,0),MATCH('Per month SPF'!BD$4,$M$2:$AI$2,0))),"",INDEX($M$3:$AI$209,MATCH('Per month SPF'!$AK43,$L$3:$L$142,0),MATCH('Per month SPF'!BD$4,$M$2:$AI$2,0)))</f>
        <v>0</v>
      </c>
      <c r="BE43" s="48">
        <f>IF(ISNA(INDEX($M$3:$AI$209,MATCH('Per month SPF'!$AK43,$L$3:$L$142,0),MATCH('Per month SPF'!BE$4,$M$2:$AI$2,0))),"",INDEX($M$3:$AI$209,MATCH('Per month SPF'!$AK43,$L$3:$L$142,0),MATCH('Per month SPF'!BE$4,$M$2:$AI$2,0)))</f>
        <v>0</v>
      </c>
      <c r="BF43" s="48">
        <f>IF(ISNA(INDEX($M$3:$AI$209,MATCH('Per month SPF'!$AK43,$L$3:$L$142,0),MATCH('Per month SPF'!BF$4,$M$2:$AI$2,0))),"",INDEX($M$3:$AI$209,MATCH('Per month SPF'!$AK43,$L$3:$L$142,0),MATCH('Per month SPF'!BF$4,$M$2:$AI$2,0)))</f>
        <v>0</v>
      </c>
      <c r="BG43" s="48">
        <f>IF(ISNA(INDEX($M$3:$AI$209,MATCH('Per month SPF'!$AK43,$L$3:$L$142,0),MATCH('Per month SPF'!BG$4,$M$2:$AI$2,0))),"",INDEX($M$3:$AI$209,MATCH('Per month SPF'!$AK43,$L$3:$L$142,0),MATCH('Per month SPF'!BG$4,$M$2:$AI$2,0)))</f>
        <v>0</v>
      </c>
      <c r="BH43" s="49">
        <f>IF(ISNA(INDEX($M$3:$AI$209,MATCH('Per month SPF'!$AK43,$L$3:$L$142,0),MATCH('Per month SPF'!BH$4,$M$2:$AI$2,0))),"",INDEX($M$3:$AI$209,MATCH('Per month SPF'!$AK43,$L$3:$L$142,0),MATCH('Per month SPF'!BH$4,$M$2:$AI$2,0)))</f>
        <v>2.0255102040816326</v>
      </c>
      <c r="BJ43" s="47">
        <f t="shared" si="4"/>
        <v>3.6</v>
      </c>
      <c r="BK43" s="48" t="str">
        <f t="shared" si="4"/>
        <v/>
      </c>
      <c r="BL43" s="48" t="str">
        <f t="shared" si="4"/>
        <v/>
      </c>
      <c r="BM43" s="48" t="str">
        <f t="shared" si="4"/>
        <v/>
      </c>
      <c r="BN43" s="48">
        <f t="shared" si="4"/>
        <v>2.6</v>
      </c>
      <c r="BO43" s="48" t="str">
        <f t="shared" si="4"/>
        <v/>
      </c>
      <c r="BP43" s="48" t="str">
        <f t="shared" si="3"/>
        <v/>
      </c>
      <c r="BQ43" s="48" t="str">
        <f t="shared" si="3"/>
        <v/>
      </c>
      <c r="BR43" s="48" t="str">
        <f t="shared" si="3"/>
        <v/>
      </c>
      <c r="BS43" s="48" t="str">
        <f t="shared" si="3"/>
        <v/>
      </c>
      <c r="BT43" s="48" t="str">
        <f t="shared" si="3"/>
        <v/>
      </c>
      <c r="BU43" s="48" t="str">
        <f t="shared" si="3"/>
        <v/>
      </c>
      <c r="BV43" s="48">
        <f t="shared" si="3"/>
        <v>2.1</v>
      </c>
      <c r="BW43" s="48" t="str">
        <f t="shared" si="3"/>
        <v/>
      </c>
      <c r="BX43" s="48" t="str">
        <f t="shared" si="2"/>
        <v/>
      </c>
      <c r="BY43" s="48" t="str">
        <f t="shared" si="2"/>
        <v/>
      </c>
      <c r="BZ43" s="48" t="str">
        <f t="shared" si="2"/>
        <v/>
      </c>
      <c r="CA43" s="48" t="str">
        <f t="shared" si="2"/>
        <v/>
      </c>
      <c r="CB43" s="48" t="str">
        <f t="shared" si="2"/>
        <v/>
      </c>
      <c r="CC43" s="48" t="str">
        <f t="shared" si="2"/>
        <v/>
      </c>
      <c r="CD43" s="48" t="str">
        <f t="shared" si="2"/>
        <v/>
      </c>
      <c r="CE43" s="48" t="str">
        <f t="shared" si="2"/>
        <v/>
      </c>
      <c r="CF43" s="49">
        <f t="shared" si="2"/>
        <v>2.0255102040816326</v>
      </c>
      <c r="DN43" s="113"/>
      <c r="DO43" s="58"/>
      <c r="DP43" s="58"/>
      <c r="DQ43" s="58"/>
      <c r="DR43" s="58"/>
      <c r="DS43" s="77"/>
      <c r="DT43" s="58"/>
      <c r="DU43" s="58"/>
      <c r="DV43" s="58"/>
      <c r="DW43" s="58"/>
    </row>
    <row r="44" spans="2:127" x14ac:dyDescent="0.25">
      <c r="B44" s="22">
        <v>38108</v>
      </c>
      <c r="C44" s="18">
        <f>VLOOKUP($B44,'Data SPF'!$AJ$9:$AP$215,'Per month SPF'!C$1,FALSE)</f>
        <v>1.8</v>
      </c>
      <c r="D44" s="18">
        <f>VLOOKUP($B44,'Data SPF'!$AJ$9:$AP$215,'Per month SPF'!D$1,FALSE)</f>
        <v>1.8</v>
      </c>
      <c r="E44" s="18">
        <f>VLOOKUP($B44,'Data SPF'!$AJ$9:$AP$215,'Per month SPF'!G$1,FALSE)</f>
        <v>1.9127659574468086</v>
      </c>
      <c r="F44" s="18" t="str">
        <f>VLOOKUP($B44,'Data SPF'!$AJ$9:$AP$215,'Per month SPF'!F$1,FALSE)</f>
        <v/>
      </c>
      <c r="H44" s="18" t="str">
        <f>VLOOKUP($B44,'Data SPF'!$AJ$9:$AP$215,'Per month SPF'!H$1,FALSE)</f>
        <v/>
      </c>
      <c r="L44" s="125">
        <v>39995</v>
      </c>
      <c r="M44" s="47">
        <f>VLOOKUP($L44,'Data SPF'!$AJ$9:$AP$215,'Per month SPF'!C$1, FALSE)</f>
        <v>0.4</v>
      </c>
      <c r="N44" s="77"/>
      <c r="O44" s="77"/>
      <c r="P44" s="77"/>
      <c r="Q44" s="58"/>
      <c r="R44" s="48"/>
      <c r="S44" s="77"/>
      <c r="T44" s="77"/>
      <c r="U44" s="77"/>
      <c r="V44" s="77"/>
      <c r="W44" s="77"/>
      <c r="X44" s="48">
        <f>VLOOKUP($L44,'Data SPF'!$AJ$9:$AP$215,'Per month SPF'!D$1, FALSE)</f>
        <v>1.1000000000000001</v>
      </c>
      <c r="Y44" s="48">
        <f>VLOOKUP($L44,'Data SPF'!$AJ$9:$AP$215,'Per month SPF'!E$1, FALSE)</f>
        <v>1.6</v>
      </c>
      <c r="Z44" s="48">
        <f>VLOOKUP($L44,'Data SPF'!$AJ$9:$AP$215,'Per month SPF'!H$1, FALSE)</f>
        <v>1.9799999999999993</v>
      </c>
      <c r="AA44" s="77"/>
      <c r="AB44" s="77"/>
      <c r="AC44" s="77"/>
      <c r="AD44" s="77"/>
      <c r="AE44" s="77"/>
      <c r="AF44" s="77"/>
      <c r="AG44" s="77"/>
      <c r="AH44" s="77"/>
      <c r="AI44" s="126"/>
      <c r="AK44" s="107">
        <v>39722</v>
      </c>
      <c r="AL44" s="47">
        <f>IF(ISNA(INDEX($M$3:$AI$209,MATCH('Per month SPF'!$AK44,$L$3:$L$142,0),MATCH('Per month SPF'!AL$4,$M$2:$AI$2,0))),"",INDEX($M$3:$AI$209,MATCH('Per month SPF'!$AK44,$L$3:$L$142,0),MATCH('Per month SPF'!AL$4,$M$2:$AI$2,0)))</f>
        <v>3.4</v>
      </c>
      <c r="AM44" s="48">
        <f>IF(ISNA(INDEX($M$3:$AI$209,MATCH('Per month SPF'!$AK44,$L$3:$L$142,0),MATCH('Per month SPF'!AM$4,$M$2:$AI$2,0))),"",INDEX($M$3:$AI$209,MATCH('Per month SPF'!$AK44,$L$3:$L$142,0),MATCH('Per month SPF'!AM$4,$M$2:$AI$2,0)))</f>
        <v>0</v>
      </c>
      <c r="AN44" s="48">
        <f>IF(ISNA(INDEX($M$3:$AI$209,MATCH('Per month SPF'!$AK44,$L$3:$L$142,0),MATCH('Per month SPF'!AN$4,$M$2:$AI$2,0))),"",INDEX($M$3:$AI$209,MATCH('Per month SPF'!$AK44,$L$3:$L$142,0),MATCH('Per month SPF'!AN$4,$M$2:$AI$2,0)))</f>
        <v>2.2000000000000002</v>
      </c>
      <c r="AO44" s="48">
        <f>IF(ISNA(INDEX($M$3:$AI$209,MATCH('Per month SPF'!$AK44,$L$3:$L$142,0),MATCH('Per month SPF'!AO$4,$M$2:$AI$2,0))),"",INDEX($M$3:$AI$209,MATCH('Per month SPF'!$AK44,$L$3:$L$142,0),MATCH('Per month SPF'!AO$4,$M$2:$AI$2,0)))</f>
        <v>0</v>
      </c>
      <c r="AP44" s="48">
        <f>IF(ISNA(INDEX($M$3:$AI$209,MATCH('Per month SPF'!$AK44,$L$3:$L$142,0),MATCH('Per month SPF'!AP$4,$M$2:$AI$2,0))),"",INDEX($M$3:$AI$209,MATCH('Per month SPF'!$AK44,$L$3:$L$142,0),MATCH('Per month SPF'!AP$4,$M$2:$AI$2,0)))</f>
        <v>0</v>
      </c>
      <c r="AQ44" s="48">
        <f>IF(ISNA(INDEX($M$3:$AI$209,MATCH('Per month SPF'!$AK44,$L$3:$L$142,0),MATCH('Per month SPF'!AQ$4,$M$2:$AI$2,0))),"",INDEX($M$3:$AI$209,MATCH('Per month SPF'!$AK44,$L$3:$L$142,0),MATCH('Per month SPF'!AQ$4,$M$2:$AI$2,0)))</f>
        <v>0</v>
      </c>
      <c r="AR44" s="48">
        <f>IF(ISNA(INDEX($M$3:$AI$209,MATCH('Per month SPF'!$AK44,$L$3:$L$142,0),MATCH('Per month SPF'!AR$4,$M$2:$AI$2,0))),"",INDEX($M$3:$AI$209,MATCH('Per month SPF'!$AK44,$L$3:$L$142,0),MATCH('Per month SPF'!AR$4,$M$2:$AI$2,0)))</f>
        <v>0</v>
      </c>
      <c r="AS44" s="48">
        <f>IF(ISNA(INDEX($M$3:$AI$209,MATCH('Per month SPF'!$AK44,$L$3:$L$142,0),MATCH('Per month SPF'!AS$4,$M$2:$AI$2,0))),"",INDEX($M$3:$AI$209,MATCH('Per month SPF'!$AK44,$L$3:$L$142,0),MATCH('Per month SPF'!AS$4,$M$2:$AI$2,0)))</f>
        <v>0</v>
      </c>
      <c r="AT44" s="48">
        <f>IF(ISNA(INDEX($M$3:$AI$209,MATCH('Per month SPF'!$AK44,$L$3:$L$142,0),MATCH('Per month SPF'!AT$4,$M$2:$AI$2,0))),"",INDEX($M$3:$AI$209,MATCH('Per month SPF'!$AK44,$L$3:$L$142,0),MATCH('Per month SPF'!AT$4,$M$2:$AI$2,0)))</f>
        <v>0</v>
      </c>
      <c r="AU44" s="48">
        <f>IF(ISNA(INDEX($M$3:$AI$209,MATCH('Per month SPF'!$AK44,$L$3:$L$142,0),MATCH('Per month SPF'!AU$4,$M$2:$AI$2,0))),"",INDEX($M$3:$AI$209,MATCH('Per month SPF'!$AK44,$L$3:$L$142,0),MATCH('Per month SPF'!AU$4,$M$2:$AI$2,0)))</f>
        <v>0</v>
      </c>
      <c r="AV44" s="48">
        <f>IF(ISNA(INDEX($M$3:$AI$209,MATCH('Per month SPF'!$AK44,$L$3:$L$142,0),MATCH('Per month SPF'!AV$4,$M$2:$AI$2,0))),"",INDEX($M$3:$AI$209,MATCH('Per month SPF'!$AK44,$L$3:$L$142,0),MATCH('Per month SPF'!AV$4,$M$2:$AI$2,0)))</f>
        <v>2</v>
      </c>
      <c r="AW44" s="48">
        <f>IF(ISNA(INDEX($M$3:$AI$209,MATCH('Per month SPF'!$AK44,$L$3:$L$142,0),MATCH('Per month SPF'!AW$4,$M$2:$AI$2,0))),"",INDEX($M$3:$AI$209,MATCH('Per month SPF'!$AK44,$L$3:$L$142,0),MATCH('Per month SPF'!AW$4,$M$2:$AI$2,0)))</f>
        <v>0</v>
      </c>
      <c r="AX44" s="48">
        <f>IF(ISNA(INDEX($M$3:$AI$209,MATCH('Per month SPF'!$AK44,$L$3:$L$142,0),MATCH('Per month SPF'!AX$4,$M$2:$AI$2,0))),"",INDEX($M$3:$AI$209,MATCH('Per month SPF'!$AK44,$L$3:$L$142,0),MATCH('Per month SPF'!AX$4,$M$2:$AI$2,0)))</f>
        <v>0</v>
      </c>
      <c r="AY44" s="48">
        <f>IF(ISNA(INDEX($M$3:$AI$209,MATCH('Per month SPF'!$AK44,$L$3:$L$142,0),MATCH('Per month SPF'!AY$4,$M$2:$AI$2,0))),"",INDEX($M$3:$AI$209,MATCH('Per month SPF'!$AK44,$L$3:$L$142,0),MATCH('Per month SPF'!AY$4,$M$2:$AI$2,0)))</f>
        <v>0</v>
      </c>
      <c r="AZ44" s="48">
        <f>IF(ISNA(INDEX($M$3:$AI$209,MATCH('Per month SPF'!$AK44,$L$3:$L$142,0),MATCH('Per month SPF'!AZ$4,$M$2:$AI$2,0))),"",INDEX($M$3:$AI$209,MATCH('Per month SPF'!$AK44,$L$3:$L$142,0),MATCH('Per month SPF'!AZ$4,$M$2:$AI$2,0)))</f>
        <v>0</v>
      </c>
      <c r="BA44" s="48">
        <f>IF(ISNA(INDEX($M$3:$AI$209,MATCH('Per month SPF'!$AK44,$L$3:$L$142,0),MATCH('Per month SPF'!BA$4,$M$2:$AI$2,0))),"",INDEX($M$3:$AI$209,MATCH('Per month SPF'!$AK44,$L$3:$L$142,0),MATCH('Per month SPF'!BA$4,$M$2:$AI$2,0)))</f>
        <v>0</v>
      </c>
      <c r="BB44" s="48">
        <f>IF(ISNA(INDEX($M$3:$AI$209,MATCH('Per month SPF'!$AK44,$L$3:$L$142,0),MATCH('Per month SPF'!BB$4,$M$2:$AI$2,0))),"",INDEX($M$3:$AI$209,MATCH('Per month SPF'!$AK44,$L$3:$L$142,0),MATCH('Per month SPF'!BB$4,$M$2:$AI$2,0)))</f>
        <v>0</v>
      </c>
      <c r="BC44" s="48">
        <f>IF(ISNA(INDEX($M$3:$AI$209,MATCH('Per month SPF'!$AK44,$L$3:$L$142,0),MATCH('Per month SPF'!BC$4,$M$2:$AI$2,0))),"",INDEX($M$3:$AI$209,MATCH('Per month SPF'!$AK44,$L$3:$L$142,0),MATCH('Per month SPF'!BC$4,$M$2:$AI$2,0)))</f>
        <v>0</v>
      </c>
      <c r="BD44" s="48">
        <f>IF(ISNA(INDEX($M$3:$AI$209,MATCH('Per month SPF'!$AK44,$L$3:$L$142,0),MATCH('Per month SPF'!BD$4,$M$2:$AI$2,0))),"",INDEX($M$3:$AI$209,MATCH('Per month SPF'!$AK44,$L$3:$L$142,0),MATCH('Per month SPF'!BD$4,$M$2:$AI$2,0)))</f>
        <v>0</v>
      </c>
      <c r="BE44" s="48">
        <f>IF(ISNA(INDEX($M$3:$AI$209,MATCH('Per month SPF'!$AK44,$L$3:$L$142,0),MATCH('Per month SPF'!BE$4,$M$2:$AI$2,0))),"",INDEX($M$3:$AI$209,MATCH('Per month SPF'!$AK44,$L$3:$L$142,0),MATCH('Per month SPF'!BE$4,$M$2:$AI$2,0)))</f>
        <v>0</v>
      </c>
      <c r="BF44" s="48">
        <f>IF(ISNA(INDEX($M$3:$AI$209,MATCH('Per month SPF'!$AK44,$L$3:$L$142,0),MATCH('Per month SPF'!BF$4,$M$2:$AI$2,0))),"",INDEX($M$3:$AI$209,MATCH('Per month SPF'!$AK44,$L$3:$L$142,0),MATCH('Per month SPF'!BF$4,$M$2:$AI$2,0)))</f>
        <v>1.9866800000000002</v>
      </c>
      <c r="BG44" s="48">
        <f>IF(ISNA(INDEX($M$3:$AI$209,MATCH('Per month SPF'!$AK44,$L$3:$L$142,0),MATCH('Per month SPF'!BG$4,$M$2:$AI$2,0))),"",INDEX($M$3:$AI$209,MATCH('Per month SPF'!$AK44,$L$3:$L$142,0),MATCH('Per month SPF'!BG$4,$M$2:$AI$2,0)))</f>
        <v>0</v>
      </c>
      <c r="BH44" s="49">
        <f>IF(ISNA(INDEX($M$3:$AI$209,MATCH('Per month SPF'!$AK44,$L$3:$L$142,0),MATCH('Per month SPF'!BH$4,$M$2:$AI$2,0))),"",INDEX($M$3:$AI$209,MATCH('Per month SPF'!$AK44,$L$3:$L$142,0),MATCH('Per month SPF'!BH$4,$M$2:$AI$2,0)))</f>
        <v>0</v>
      </c>
      <c r="BJ44" s="47">
        <f t="shared" si="4"/>
        <v>3.4</v>
      </c>
      <c r="BK44" s="48" t="str">
        <f t="shared" si="4"/>
        <v/>
      </c>
      <c r="BL44" s="48">
        <f t="shared" si="4"/>
        <v>2.2000000000000002</v>
      </c>
      <c r="BM44" s="48" t="str">
        <f t="shared" si="4"/>
        <v/>
      </c>
      <c r="BN44" s="48" t="str">
        <f t="shared" si="4"/>
        <v/>
      </c>
      <c r="BO44" s="48" t="str">
        <f t="shared" si="4"/>
        <v/>
      </c>
      <c r="BP44" s="48" t="str">
        <f t="shared" si="3"/>
        <v/>
      </c>
      <c r="BQ44" s="48" t="str">
        <f t="shared" si="3"/>
        <v/>
      </c>
      <c r="BR44" s="48" t="str">
        <f t="shared" si="3"/>
        <v/>
      </c>
      <c r="BS44" s="48" t="str">
        <f t="shared" si="3"/>
        <v/>
      </c>
      <c r="BT44" s="48">
        <f t="shared" si="3"/>
        <v>2</v>
      </c>
      <c r="BU44" s="48" t="str">
        <f t="shared" si="3"/>
        <v/>
      </c>
      <c r="BV44" s="48" t="str">
        <f t="shared" si="3"/>
        <v/>
      </c>
      <c r="BW44" s="48" t="str">
        <f t="shared" si="3"/>
        <v/>
      </c>
      <c r="BX44" s="48" t="str">
        <f t="shared" si="2"/>
        <v/>
      </c>
      <c r="BY44" s="48" t="str">
        <f t="shared" si="2"/>
        <v/>
      </c>
      <c r="BZ44" s="48" t="str">
        <f t="shared" si="2"/>
        <v/>
      </c>
      <c r="CA44" s="48" t="str">
        <f t="shared" ref="CA44:CF71" si="5">IF(BC44=0,"",BC44)</f>
        <v/>
      </c>
      <c r="CB44" s="48" t="str">
        <f t="shared" si="5"/>
        <v/>
      </c>
      <c r="CC44" s="48" t="str">
        <f t="shared" si="5"/>
        <v/>
      </c>
      <c r="CD44" s="48">
        <f t="shared" si="5"/>
        <v>1.9866800000000002</v>
      </c>
      <c r="CE44" s="48" t="str">
        <f t="shared" si="5"/>
        <v/>
      </c>
      <c r="CF44" s="49" t="str">
        <f t="shared" si="5"/>
        <v/>
      </c>
      <c r="DN44" s="113"/>
      <c r="DO44" s="58"/>
      <c r="DP44" s="58"/>
      <c r="DQ44" s="58"/>
      <c r="DR44" s="58"/>
      <c r="DS44" s="77"/>
      <c r="DT44" s="58"/>
      <c r="DU44" s="58"/>
      <c r="DV44" s="58"/>
      <c r="DW44" s="58"/>
    </row>
    <row r="45" spans="2:127" x14ac:dyDescent="0.25">
      <c r="B45" s="22">
        <v>39203</v>
      </c>
      <c r="C45" s="18">
        <f>VLOOKUP($B45,'Data SPF'!$AJ$9:$AP$215,'Per month SPF'!C$1,FALSE)</f>
        <v>1.9</v>
      </c>
      <c r="D45" s="18">
        <f>VLOOKUP($B45,'Data SPF'!$AJ$9:$AP$215,'Per month SPF'!D$1,FALSE)</f>
        <v>1.9</v>
      </c>
      <c r="E45" s="18">
        <f>VLOOKUP($B45,'Data SPF'!$AJ$9:$AP$215,'Per month SPF'!G$1,FALSE)</f>
        <v>1.9220588235294125</v>
      </c>
      <c r="F45" s="18" t="str">
        <f>VLOOKUP($B45,'Data SPF'!$AJ$9:$AP$215,'Per month SPF'!F$1,FALSE)</f>
        <v/>
      </c>
      <c r="H45" s="18" t="str">
        <f>VLOOKUP($B45,'Data SPF'!$AJ$9:$AP$215,'Per month SPF'!H$1,FALSE)</f>
        <v/>
      </c>
      <c r="L45" s="125">
        <v>40360</v>
      </c>
      <c r="M45" s="47">
        <f>VLOOKUP($L45,'Data SPF'!$AJ$9:$AP$215,'Per month SPF'!C$1, FALSE)</f>
        <v>1.4</v>
      </c>
      <c r="N45" s="77"/>
      <c r="O45" s="77"/>
      <c r="P45" s="77"/>
      <c r="Q45" s="58"/>
      <c r="R45" s="48"/>
      <c r="S45" s="77"/>
      <c r="T45" s="77"/>
      <c r="U45" s="77"/>
      <c r="V45" s="77"/>
      <c r="W45" s="77"/>
      <c r="X45" s="48">
        <f>VLOOKUP($L45,'Data SPF'!$AJ$9:$AP$215,'Per month SPF'!D$1, FALSE)</f>
        <v>1.5</v>
      </c>
      <c r="Y45" s="48">
        <f>VLOOKUP($L45,'Data SPF'!$AJ$9:$AP$215,'Per month SPF'!E$1, FALSE)</f>
        <v>1.7</v>
      </c>
      <c r="Z45" s="48">
        <f>VLOOKUP($L45,'Data SPF'!$AJ$9:$AP$215,'Per month SPF'!H$1, FALSE)</f>
        <v>1.9538151162790691</v>
      </c>
      <c r="AA45" s="77"/>
      <c r="AB45" s="77"/>
      <c r="AC45" s="77"/>
      <c r="AD45" s="77"/>
      <c r="AE45" s="77"/>
      <c r="AF45" s="77"/>
      <c r="AG45" s="77"/>
      <c r="AH45" s="77"/>
      <c r="AI45" s="126"/>
      <c r="AK45" s="107">
        <v>39814</v>
      </c>
      <c r="AL45" s="47">
        <f>IF(ISNA(INDEX($M$3:$AI$209,MATCH('Per month SPF'!$AK45,$L$3:$L$142,0),MATCH('Per month SPF'!AL$4,$M$2:$AI$2,0))),"",INDEX($M$3:$AI$209,MATCH('Per month SPF'!$AK45,$L$3:$L$142,0),MATCH('Per month SPF'!AL$4,$M$2:$AI$2,0)))</f>
        <v>0.9</v>
      </c>
      <c r="AM45" s="48">
        <f>IF(ISNA(INDEX($M$3:$AI$209,MATCH('Per month SPF'!$AK45,$L$3:$L$142,0),MATCH('Per month SPF'!AM$4,$M$2:$AI$2,0))),"",INDEX($M$3:$AI$209,MATCH('Per month SPF'!$AK45,$L$3:$L$142,0),MATCH('Per month SPF'!AM$4,$M$2:$AI$2,0)))</f>
        <v>0</v>
      </c>
      <c r="AN45" s="48">
        <f>IF(ISNA(INDEX($M$3:$AI$209,MATCH('Per month SPF'!$AK45,$L$3:$L$142,0),MATCH('Per month SPF'!AN$4,$M$2:$AI$2,0))),"",INDEX($M$3:$AI$209,MATCH('Per month SPF'!$AK45,$L$3:$L$142,0),MATCH('Per month SPF'!AN$4,$M$2:$AI$2,0)))</f>
        <v>0</v>
      </c>
      <c r="AO45" s="48">
        <f>IF(ISNA(INDEX($M$3:$AI$209,MATCH('Per month SPF'!$AK45,$L$3:$L$142,0),MATCH('Per month SPF'!AO$4,$M$2:$AI$2,0))),"",INDEX($M$3:$AI$209,MATCH('Per month SPF'!$AK45,$L$3:$L$142,0),MATCH('Per month SPF'!AO$4,$M$2:$AI$2,0)))</f>
        <v>0</v>
      </c>
      <c r="AP45" s="48">
        <f>IF(ISNA(INDEX($M$3:$AI$209,MATCH('Per month SPF'!$AK45,$L$3:$L$142,0),MATCH('Per month SPF'!AP$4,$M$2:$AI$2,0))),"",INDEX($M$3:$AI$209,MATCH('Per month SPF'!$AK45,$L$3:$L$142,0),MATCH('Per month SPF'!AP$4,$M$2:$AI$2,0)))</f>
        <v>0</v>
      </c>
      <c r="AQ45" s="48">
        <f>IF(ISNA(INDEX($M$3:$AI$209,MATCH('Per month SPF'!$AK45,$L$3:$L$142,0),MATCH('Per month SPF'!AQ$4,$M$2:$AI$2,0))),"",INDEX($M$3:$AI$209,MATCH('Per month SPF'!$AK45,$L$3:$L$142,0),MATCH('Per month SPF'!AQ$4,$M$2:$AI$2,0)))</f>
        <v>0</v>
      </c>
      <c r="AR45" s="48">
        <f>IF(ISNA(INDEX($M$3:$AI$209,MATCH('Per month SPF'!$AK45,$L$3:$L$142,0),MATCH('Per month SPF'!AR$4,$M$2:$AI$2,0))),"",INDEX($M$3:$AI$209,MATCH('Per month SPF'!$AK45,$L$3:$L$142,0),MATCH('Per month SPF'!AR$4,$M$2:$AI$2,0)))</f>
        <v>0</v>
      </c>
      <c r="AS45" s="48">
        <f>IF(ISNA(INDEX($M$3:$AI$209,MATCH('Per month SPF'!$AK45,$L$3:$L$142,0),MATCH('Per month SPF'!AS$4,$M$2:$AI$2,0))),"",INDEX($M$3:$AI$209,MATCH('Per month SPF'!$AK45,$L$3:$L$142,0),MATCH('Per month SPF'!AS$4,$M$2:$AI$2,0)))</f>
        <v>0</v>
      </c>
      <c r="AT45" s="48">
        <f>IF(ISNA(INDEX($M$3:$AI$209,MATCH('Per month SPF'!$AK45,$L$3:$L$142,0),MATCH('Per month SPF'!AT$4,$M$2:$AI$2,0))),"",INDEX($M$3:$AI$209,MATCH('Per month SPF'!$AK45,$L$3:$L$142,0),MATCH('Per month SPF'!AT$4,$M$2:$AI$2,0)))</f>
        <v>1.6</v>
      </c>
      <c r="AU45" s="48">
        <f>IF(ISNA(INDEX($M$3:$AI$209,MATCH('Per month SPF'!$AK45,$L$3:$L$142,0),MATCH('Per month SPF'!AU$4,$M$2:$AI$2,0))),"",INDEX($M$3:$AI$209,MATCH('Per month SPF'!$AK45,$L$3:$L$142,0),MATCH('Per month SPF'!AU$4,$M$2:$AI$2,0)))</f>
        <v>0</v>
      </c>
      <c r="AV45" s="48">
        <f>IF(ISNA(INDEX($M$3:$AI$209,MATCH('Per month SPF'!$AK45,$L$3:$L$142,0),MATCH('Per month SPF'!AV$4,$M$2:$AI$2,0))),"",INDEX($M$3:$AI$209,MATCH('Per month SPF'!$AK45,$L$3:$L$142,0),MATCH('Per month SPF'!AV$4,$M$2:$AI$2,0)))</f>
        <v>0</v>
      </c>
      <c r="AW45" s="48">
        <f>IF(ISNA(INDEX($M$3:$AI$209,MATCH('Per month SPF'!$AK45,$L$3:$L$142,0),MATCH('Per month SPF'!AW$4,$M$2:$AI$2,0))),"",INDEX($M$3:$AI$209,MATCH('Per month SPF'!$AK45,$L$3:$L$142,0),MATCH('Per month SPF'!AW$4,$M$2:$AI$2,0)))</f>
        <v>0</v>
      </c>
      <c r="AX45" s="48">
        <f>IF(ISNA(INDEX($M$3:$AI$209,MATCH('Per month SPF'!$AK45,$L$3:$L$142,0),MATCH('Per month SPF'!AX$4,$M$2:$AI$2,0))),"",INDEX($M$3:$AI$209,MATCH('Per month SPF'!$AK45,$L$3:$L$142,0),MATCH('Per month SPF'!AX$4,$M$2:$AI$2,0)))</f>
        <v>0</v>
      </c>
      <c r="AY45" s="48">
        <f>IF(ISNA(INDEX($M$3:$AI$209,MATCH('Per month SPF'!$AK45,$L$3:$L$142,0),MATCH('Per month SPF'!AY$4,$M$2:$AI$2,0))),"",INDEX($M$3:$AI$209,MATCH('Per month SPF'!$AK45,$L$3:$L$142,0),MATCH('Per month SPF'!AY$4,$M$2:$AI$2,0)))</f>
        <v>0</v>
      </c>
      <c r="AZ45" s="48" t="str">
        <f>IF(ISNA(INDEX($M$3:$AI$209,MATCH('Per month SPF'!$AK45,$L$3:$L$142,0),MATCH('Per month SPF'!AZ$4,$M$2:$AI$2,0))),"",INDEX($M$3:$AI$209,MATCH('Per month SPF'!$AK45,$L$3:$L$142,0),MATCH('Per month SPF'!AZ$4,$M$2:$AI$2,0)))</f>
        <v/>
      </c>
      <c r="BA45" s="48">
        <f>IF(ISNA(INDEX($M$3:$AI$209,MATCH('Per month SPF'!$AK45,$L$3:$L$142,0),MATCH('Per month SPF'!BA$4,$M$2:$AI$2,0))),"",INDEX($M$3:$AI$209,MATCH('Per month SPF'!$AK45,$L$3:$L$142,0),MATCH('Per month SPF'!BA$4,$M$2:$AI$2,0)))</f>
        <v>0</v>
      </c>
      <c r="BB45" s="48">
        <f>IF(ISNA(INDEX($M$3:$AI$209,MATCH('Per month SPF'!$AK45,$L$3:$L$142,0),MATCH('Per month SPF'!BB$4,$M$2:$AI$2,0))),"",INDEX($M$3:$AI$209,MATCH('Per month SPF'!$AK45,$L$3:$L$142,0),MATCH('Per month SPF'!BB$4,$M$2:$AI$2,0)))</f>
        <v>0</v>
      </c>
      <c r="BC45" s="48">
        <f>IF(ISNA(INDEX($M$3:$AI$209,MATCH('Per month SPF'!$AK45,$L$3:$L$142,0),MATCH('Per month SPF'!BC$4,$M$2:$AI$2,0))),"",INDEX($M$3:$AI$209,MATCH('Per month SPF'!$AK45,$L$3:$L$142,0),MATCH('Per month SPF'!BC$4,$M$2:$AI$2,0)))</f>
        <v>0</v>
      </c>
      <c r="BD45" s="48">
        <f>IF(ISNA(INDEX($M$3:$AI$209,MATCH('Per month SPF'!$AK45,$L$3:$L$142,0),MATCH('Per month SPF'!BD$4,$M$2:$AI$2,0))),"",INDEX($M$3:$AI$209,MATCH('Per month SPF'!$AK45,$L$3:$L$142,0),MATCH('Per month SPF'!BD$4,$M$2:$AI$2,0)))</f>
        <v>1.9406249999999998</v>
      </c>
      <c r="BE45" s="48">
        <f>IF(ISNA(INDEX($M$3:$AI$209,MATCH('Per month SPF'!$AK45,$L$3:$L$142,0),MATCH('Per month SPF'!BE$4,$M$2:$AI$2,0))),"",INDEX($M$3:$AI$209,MATCH('Per month SPF'!$AK45,$L$3:$L$142,0),MATCH('Per month SPF'!BE$4,$M$2:$AI$2,0)))</f>
        <v>0</v>
      </c>
      <c r="BF45" s="48">
        <f>IF(ISNA(INDEX($M$3:$AI$209,MATCH('Per month SPF'!$AK45,$L$3:$L$142,0),MATCH('Per month SPF'!BF$4,$M$2:$AI$2,0))),"",INDEX($M$3:$AI$209,MATCH('Per month SPF'!$AK45,$L$3:$L$142,0),MATCH('Per month SPF'!BF$4,$M$2:$AI$2,0)))</f>
        <v>0</v>
      </c>
      <c r="BG45" s="48">
        <f>IF(ISNA(INDEX($M$3:$AI$209,MATCH('Per month SPF'!$AK45,$L$3:$L$142,0),MATCH('Per month SPF'!BG$4,$M$2:$AI$2,0))),"",INDEX($M$3:$AI$209,MATCH('Per month SPF'!$AK45,$L$3:$L$142,0),MATCH('Per month SPF'!BG$4,$M$2:$AI$2,0)))</f>
        <v>0</v>
      </c>
      <c r="BH45" s="49">
        <f>IF(ISNA(INDEX($M$3:$AI$209,MATCH('Per month SPF'!$AK45,$L$3:$L$142,0),MATCH('Per month SPF'!BH$4,$M$2:$AI$2,0))),"",INDEX($M$3:$AI$209,MATCH('Per month SPF'!$AK45,$L$3:$L$142,0),MATCH('Per month SPF'!BH$4,$M$2:$AI$2,0)))</f>
        <v>0</v>
      </c>
      <c r="BJ45" s="47">
        <f t="shared" si="4"/>
        <v>0.9</v>
      </c>
      <c r="BK45" s="48" t="str">
        <f t="shared" si="4"/>
        <v/>
      </c>
      <c r="BL45" s="48" t="str">
        <f t="shared" si="4"/>
        <v/>
      </c>
      <c r="BM45" s="48" t="str">
        <f t="shared" si="4"/>
        <v/>
      </c>
      <c r="BN45" s="48" t="str">
        <f t="shared" si="4"/>
        <v/>
      </c>
      <c r="BO45" s="48" t="str">
        <f t="shared" si="4"/>
        <v/>
      </c>
      <c r="BP45" s="48" t="str">
        <f t="shared" si="3"/>
        <v/>
      </c>
      <c r="BQ45" s="48" t="str">
        <f t="shared" si="3"/>
        <v/>
      </c>
      <c r="BR45" s="48">
        <f t="shared" si="3"/>
        <v>1.6</v>
      </c>
      <c r="BS45" s="48" t="str">
        <f t="shared" si="3"/>
        <v/>
      </c>
      <c r="BT45" s="48" t="str">
        <f t="shared" si="3"/>
        <v/>
      </c>
      <c r="BU45" s="48" t="str">
        <f t="shared" si="3"/>
        <v/>
      </c>
      <c r="BV45" s="48" t="str">
        <f t="shared" si="3"/>
        <v/>
      </c>
      <c r="BW45" s="48" t="str">
        <f t="shared" si="3"/>
        <v/>
      </c>
      <c r="BX45" s="48" t="str">
        <f t="shared" si="3"/>
        <v/>
      </c>
      <c r="BY45" s="48" t="str">
        <f t="shared" si="3"/>
        <v/>
      </c>
      <c r="BZ45" s="48" t="str">
        <f t="shared" si="3"/>
        <v/>
      </c>
      <c r="CA45" s="48" t="str">
        <f t="shared" si="5"/>
        <v/>
      </c>
      <c r="CB45" s="48">
        <f t="shared" si="5"/>
        <v>1.9406249999999998</v>
      </c>
      <c r="CC45" s="48" t="str">
        <f t="shared" si="5"/>
        <v/>
      </c>
      <c r="CD45" s="48" t="str">
        <f t="shared" si="5"/>
        <v/>
      </c>
      <c r="CE45" s="48" t="str">
        <f t="shared" si="5"/>
        <v/>
      </c>
      <c r="CF45" s="49" t="str">
        <f t="shared" si="5"/>
        <v/>
      </c>
      <c r="DN45" s="113"/>
      <c r="DO45" s="58"/>
      <c r="DP45" s="58"/>
      <c r="DQ45" s="58"/>
      <c r="DR45" s="58"/>
      <c r="DS45" s="77"/>
      <c r="DT45" s="58"/>
      <c r="DU45" s="58"/>
      <c r="DV45" s="58"/>
      <c r="DW45" s="58"/>
    </row>
    <row r="46" spans="2:127" x14ac:dyDescent="0.25">
      <c r="L46" s="125">
        <v>40725</v>
      </c>
      <c r="M46" s="47">
        <f>VLOOKUP($L46,'Data SPF'!$AJ$9:$AP$215,'Per month SPF'!C$1, FALSE)</f>
        <v>2.6</v>
      </c>
      <c r="N46" s="77"/>
      <c r="O46" s="77"/>
      <c r="P46" s="77"/>
      <c r="Q46" s="58"/>
      <c r="R46" s="48"/>
      <c r="S46" s="77"/>
      <c r="T46" s="77"/>
      <c r="U46" s="77"/>
      <c r="V46" s="77"/>
      <c r="W46" s="77"/>
      <c r="X46" s="48">
        <f>VLOOKUP($L46,'Data SPF'!$AJ$9:$AP$215,'Per month SPF'!D$1, FALSE)</f>
        <v>2</v>
      </c>
      <c r="Y46" s="48">
        <f>VLOOKUP($L46,'Data SPF'!$AJ$9:$AP$215,'Per month SPF'!E$1, FALSE)</f>
        <v>1.9</v>
      </c>
      <c r="Z46" s="48">
        <f>VLOOKUP($L46,'Data SPF'!$AJ$9:$AP$215,'Per month SPF'!H$1, FALSE)</f>
        <v>2.0067458164538463</v>
      </c>
      <c r="AA46" s="77"/>
      <c r="AB46" s="77"/>
      <c r="AC46" s="77"/>
      <c r="AD46" s="77"/>
      <c r="AE46" s="77"/>
      <c r="AF46" s="77"/>
      <c r="AG46" s="77"/>
      <c r="AH46" s="77"/>
      <c r="AI46" s="126"/>
      <c r="AK46" s="107">
        <v>39904</v>
      </c>
      <c r="AL46" s="47">
        <f>IF(ISNA(INDEX($M$3:$AI$209,MATCH('Per month SPF'!$AK46,$L$3:$L$142,0),MATCH('Per month SPF'!AL$4,$M$2:$AI$2,0))),"",INDEX($M$3:$AI$209,MATCH('Per month SPF'!$AK46,$L$3:$L$142,0),MATCH('Per month SPF'!AL$4,$M$2:$AI$2,0)))</f>
        <v>0.5</v>
      </c>
      <c r="AM46" s="48">
        <f>IF(ISNA(INDEX($M$3:$AI$209,MATCH('Per month SPF'!$AK46,$L$3:$L$142,0),MATCH('Per month SPF'!AM$4,$M$2:$AI$2,0))),"",INDEX($M$3:$AI$209,MATCH('Per month SPF'!$AK46,$L$3:$L$142,0),MATCH('Per month SPF'!AM$4,$M$2:$AI$2,0)))</f>
        <v>0</v>
      </c>
      <c r="AN46" s="48">
        <f>IF(ISNA(INDEX($M$3:$AI$209,MATCH('Per month SPF'!$AK46,$L$3:$L$142,0),MATCH('Per month SPF'!AN$4,$M$2:$AI$2,0))),"",INDEX($M$3:$AI$209,MATCH('Per month SPF'!$AK46,$L$3:$L$142,0),MATCH('Per month SPF'!AN$4,$M$2:$AI$2,0)))</f>
        <v>0</v>
      </c>
      <c r="AO46" s="48">
        <f>IF(ISNA(INDEX($M$3:$AI$209,MATCH('Per month SPF'!$AK46,$L$3:$L$142,0),MATCH('Per month SPF'!AO$4,$M$2:$AI$2,0))),"",INDEX($M$3:$AI$209,MATCH('Per month SPF'!$AK46,$L$3:$L$142,0),MATCH('Per month SPF'!AO$4,$M$2:$AI$2,0)))</f>
        <v>0</v>
      </c>
      <c r="AP46" s="48">
        <f>IF(ISNA(INDEX($M$3:$AI$209,MATCH('Per month SPF'!$AK46,$L$3:$L$142,0),MATCH('Per month SPF'!AP$4,$M$2:$AI$2,0))),"",INDEX($M$3:$AI$209,MATCH('Per month SPF'!$AK46,$L$3:$L$142,0),MATCH('Per month SPF'!AP$4,$M$2:$AI$2,0)))</f>
        <v>0</v>
      </c>
      <c r="AQ46" s="48">
        <f>IF(ISNA(INDEX($M$3:$AI$209,MATCH('Per month SPF'!$AK46,$L$3:$L$142,0),MATCH('Per month SPF'!AQ$4,$M$2:$AI$2,0))),"",INDEX($M$3:$AI$209,MATCH('Per month SPF'!$AK46,$L$3:$L$142,0),MATCH('Per month SPF'!AQ$4,$M$2:$AI$2,0)))</f>
        <v>0</v>
      </c>
      <c r="AR46" s="48">
        <f>IF(ISNA(INDEX($M$3:$AI$209,MATCH('Per month SPF'!$AK46,$L$3:$L$142,0),MATCH('Per month SPF'!AR$4,$M$2:$AI$2,0))),"",INDEX($M$3:$AI$209,MATCH('Per month SPF'!$AK46,$L$3:$L$142,0),MATCH('Per month SPF'!AR$4,$M$2:$AI$2,0)))</f>
        <v>1.3</v>
      </c>
      <c r="AS46" s="48">
        <f>IF(ISNA(INDEX($M$3:$AI$209,MATCH('Per month SPF'!$AK46,$L$3:$L$142,0),MATCH('Per month SPF'!AS$4,$M$2:$AI$2,0))),"",INDEX($M$3:$AI$209,MATCH('Per month SPF'!$AK46,$L$3:$L$142,0),MATCH('Per month SPF'!AS$4,$M$2:$AI$2,0)))</f>
        <v>0</v>
      </c>
      <c r="AT46" s="48">
        <f>IF(ISNA(INDEX($M$3:$AI$209,MATCH('Per month SPF'!$AK46,$L$3:$L$142,0),MATCH('Per month SPF'!AT$4,$M$2:$AI$2,0))),"",INDEX($M$3:$AI$209,MATCH('Per month SPF'!$AK46,$L$3:$L$142,0),MATCH('Per month SPF'!AT$4,$M$2:$AI$2,0)))</f>
        <v>0</v>
      </c>
      <c r="AU46" s="48">
        <f>IF(ISNA(INDEX($M$3:$AI$209,MATCH('Per month SPF'!$AK46,$L$3:$L$142,0),MATCH('Per month SPF'!AU$4,$M$2:$AI$2,0))),"",INDEX($M$3:$AI$209,MATCH('Per month SPF'!$AK46,$L$3:$L$142,0),MATCH('Per month SPF'!AU$4,$M$2:$AI$2,0)))</f>
        <v>0</v>
      </c>
      <c r="AV46" s="48">
        <f>IF(ISNA(INDEX($M$3:$AI$209,MATCH('Per month SPF'!$AK46,$L$3:$L$142,0),MATCH('Per month SPF'!AV$4,$M$2:$AI$2,0))),"",INDEX($M$3:$AI$209,MATCH('Per month SPF'!$AK46,$L$3:$L$142,0),MATCH('Per month SPF'!AV$4,$M$2:$AI$2,0)))</f>
        <v>0</v>
      </c>
      <c r="AW46" s="48">
        <f>IF(ISNA(INDEX($M$3:$AI$209,MATCH('Per month SPF'!$AK46,$L$3:$L$142,0),MATCH('Per month SPF'!AW$4,$M$2:$AI$2,0))),"",INDEX($M$3:$AI$209,MATCH('Per month SPF'!$AK46,$L$3:$L$142,0),MATCH('Per month SPF'!AW$4,$M$2:$AI$2,0)))</f>
        <v>0</v>
      </c>
      <c r="AX46" s="48">
        <f>IF(ISNA(INDEX($M$3:$AI$209,MATCH('Per month SPF'!$AK46,$L$3:$L$142,0),MATCH('Per month SPF'!AX$4,$M$2:$AI$2,0))),"",INDEX($M$3:$AI$209,MATCH('Per month SPF'!$AK46,$L$3:$L$142,0),MATCH('Per month SPF'!AX$4,$M$2:$AI$2,0)))</f>
        <v>0</v>
      </c>
      <c r="AY46" s="48" t="str">
        <f>IF(ISNA(INDEX($M$3:$AI$209,MATCH('Per month SPF'!$AK46,$L$3:$L$142,0),MATCH('Per month SPF'!AY$4,$M$2:$AI$2,0))),"",INDEX($M$3:$AI$209,MATCH('Per month SPF'!$AK46,$L$3:$L$142,0),MATCH('Per month SPF'!AY$4,$M$2:$AI$2,0)))</f>
        <v/>
      </c>
      <c r="AZ46" s="48">
        <f>IF(ISNA(INDEX($M$3:$AI$209,MATCH('Per month SPF'!$AK46,$L$3:$L$142,0),MATCH('Per month SPF'!AZ$4,$M$2:$AI$2,0))),"",INDEX($M$3:$AI$209,MATCH('Per month SPF'!$AK46,$L$3:$L$142,0),MATCH('Per month SPF'!AZ$4,$M$2:$AI$2,0)))</f>
        <v>0</v>
      </c>
      <c r="BA46" s="48">
        <f>IF(ISNA(INDEX($M$3:$AI$209,MATCH('Per month SPF'!$AK46,$L$3:$L$142,0),MATCH('Per month SPF'!BA$4,$M$2:$AI$2,0))),"",INDEX($M$3:$AI$209,MATCH('Per month SPF'!$AK46,$L$3:$L$142,0),MATCH('Per month SPF'!BA$4,$M$2:$AI$2,0)))</f>
        <v>0</v>
      </c>
      <c r="BB46" s="48">
        <f>IF(ISNA(INDEX($M$3:$AI$209,MATCH('Per month SPF'!$AK46,$L$3:$L$142,0),MATCH('Per month SPF'!BB$4,$M$2:$AI$2,0))),"",INDEX($M$3:$AI$209,MATCH('Per month SPF'!$AK46,$L$3:$L$142,0),MATCH('Per month SPF'!BB$4,$M$2:$AI$2,0)))</f>
        <v>1.9334487804878042</v>
      </c>
      <c r="BC46" s="48">
        <f>IF(ISNA(INDEX($M$3:$AI$209,MATCH('Per month SPF'!$AK46,$L$3:$L$142,0),MATCH('Per month SPF'!BC$4,$M$2:$AI$2,0))),"",INDEX($M$3:$AI$209,MATCH('Per month SPF'!$AK46,$L$3:$L$142,0),MATCH('Per month SPF'!BC$4,$M$2:$AI$2,0)))</f>
        <v>0</v>
      </c>
      <c r="BD46" s="48">
        <f>IF(ISNA(INDEX($M$3:$AI$209,MATCH('Per month SPF'!$AK46,$L$3:$L$142,0),MATCH('Per month SPF'!BD$4,$M$2:$AI$2,0))),"",INDEX($M$3:$AI$209,MATCH('Per month SPF'!$AK46,$L$3:$L$142,0),MATCH('Per month SPF'!BD$4,$M$2:$AI$2,0)))</f>
        <v>0</v>
      </c>
      <c r="BE46" s="48">
        <f>IF(ISNA(INDEX($M$3:$AI$209,MATCH('Per month SPF'!$AK46,$L$3:$L$142,0),MATCH('Per month SPF'!BE$4,$M$2:$AI$2,0))),"",INDEX($M$3:$AI$209,MATCH('Per month SPF'!$AK46,$L$3:$L$142,0),MATCH('Per month SPF'!BE$4,$M$2:$AI$2,0)))</f>
        <v>0</v>
      </c>
      <c r="BF46" s="48">
        <f>IF(ISNA(INDEX($M$3:$AI$209,MATCH('Per month SPF'!$AK46,$L$3:$L$142,0),MATCH('Per month SPF'!BF$4,$M$2:$AI$2,0))),"",INDEX($M$3:$AI$209,MATCH('Per month SPF'!$AK46,$L$3:$L$142,0),MATCH('Per month SPF'!BF$4,$M$2:$AI$2,0)))</f>
        <v>0</v>
      </c>
      <c r="BG46" s="48">
        <f>IF(ISNA(INDEX($M$3:$AI$209,MATCH('Per month SPF'!$AK46,$L$3:$L$142,0),MATCH('Per month SPF'!BG$4,$M$2:$AI$2,0))),"",INDEX($M$3:$AI$209,MATCH('Per month SPF'!$AK46,$L$3:$L$142,0),MATCH('Per month SPF'!BG$4,$M$2:$AI$2,0)))</f>
        <v>0</v>
      </c>
      <c r="BH46" s="49">
        <f>IF(ISNA(INDEX($M$3:$AI$209,MATCH('Per month SPF'!$AK46,$L$3:$L$142,0),MATCH('Per month SPF'!BH$4,$M$2:$AI$2,0))),"",INDEX($M$3:$AI$209,MATCH('Per month SPF'!$AK46,$L$3:$L$142,0),MATCH('Per month SPF'!BH$4,$M$2:$AI$2,0)))</f>
        <v>0</v>
      </c>
      <c r="BJ46" s="47">
        <f t="shared" si="4"/>
        <v>0.5</v>
      </c>
      <c r="BK46" s="48" t="str">
        <f t="shared" si="4"/>
        <v/>
      </c>
      <c r="BL46" s="48" t="str">
        <f t="shared" si="4"/>
        <v/>
      </c>
      <c r="BM46" s="48" t="str">
        <f t="shared" si="4"/>
        <v/>
      </c>
      <c r="BN46" s="48" t="str">
        <f t="shared" si="4"/>
        <v/>
      </c>
      <c r="BO46" s="48" t="str">
        <f t="shared" si="4"/>
        <v/>
      </c>
      <c r="BP46" s="48">
        <f t="shared" si="3"/>
        <v>1.3</v>
      </c>
      <c r="BQ46" s="48" t="str">
        <f t="shared" si="3"/>
        <v/>
      </c>
      <c r="BR46" s="48" t="str">
        <f t="shared" si="3"/>
        <v/>
      </c>
      <c r="BS46" s="48" t="str">
        <f t="shared" si="3"/>
        <v/>
      </c>
      <c r="BT46" s="48" t="str">
        <f t="shared" si="3"/>
        <v/>
      </c>
      <c r="BU46" s="48" t="str">
        <f t="shared" si="3"/>
        <v/>
      </c>
      <c r="BV46" s="48" t="str">
        <f t="shared" si="3"/>
        <v/>
      </c>
      <c r="BW46" s="48" t="str">
        <f t="shared" si="3"/>
        <v/>
      </c>
      <c r="BX46" s="48" t="str">
        <f t="shared" si="3"/>
        <v/>
      </c>
      <c r="BY46" s="48" t="str">
        <f t="shared" si="3"/>
        <v/>
      </c>
      <c r="BZ46" s="48">
        <f t="shared" si="3"/>
        <v>1.9334487804878042</v>
      </c>
      <c r="CA46" s="48" t="str">
        <f t="shared" si="5"/>
        <v/>
      </c>
      <c r="CB46" s="48" t="str">
        <f t="shared" si="5"/>
        <v/>
      </c>
      <c r="CC46" s="48" t="str">
        <f t="shared" si="5"/>
        <v/>
      </c>
      <c r="CD46" s="48" t="str">
        <f t="shared" si="5"/>
        <v/>
      </c>
      <c r="CE46" s="48" t="str">
        <f t="shared" si="5"/>
        <v/>
      </c>
      <c r="CF46" s="49" t="str">
        <f t="shared" si="5"/>
        <v/>
      </c>
      <c r="DN46" s="113"/>
      <c r="DO46" s="58"/>
      <c r="DP46" s="58"/>
      <c r="DQ46" s="58"/>
      <c r="DR46" s="58"/>
      <c r="DS46" s="77"/>
      <c r="DT46" s="58"/>
      <c r="DU46" s="58"/>
      <c r="DV46" s="58"/>
      <c r="DW46" s="58"/>
    </row>
    <row r="47" spans="2:127" x14ac:dyDescent="0.25">
      <c r="C47" s="91" t="s">
        <v>309</v>
      </c>
      <c r="D47" s="91">
        <v>6</v>
      </c>
      <c r="E47" s="91">
        <f>D47+12</f>
        <v>18</v>
      </c>
      <c r="F47" s="91">
        <v>54</v>
      </c>
      <c r="G47" s="91"/>
      <c r="I47" s="5"/>
      <c r="J47" s="27"/>
      <c r="K47" s="5"/>
      <c r="L47" s="125">
        <v>41091</v>
      </c>
      <c r="M47" s="47">
        <f>VLOOKUP($L47,'Data SPF'!$AJ$9:$AP$215,'Per month SPF'!C$1, FALSE)</f>
        <v>2.2999999999999998</v>
      </c>
      <c r="N47" s="77"/>
      <c r="O47" s="77"/>
      <c r="P47" s="77"/>
      <c r="Q47" s="58"/>
      <c r="R47" s="48"/>
      <c r="S47" s="77"/>
      <c r="T47" s="77"/>
      <c r="U47" s="77"/>
      <c r="V47" s="77"/>
      <c r="W47" s="77"/>
      <c r="X47" s="48">
        <f>VLOOKUP($L47,'Data SPF'!$AJ$9:$AP$215,'Per month SPF'!D$1, FALSE)</f>
        <v>1.7</v>
      </c>
      <c r="Y47" s="48">
        <f>VLOOKUP($L47,'Data SPF'!$AJ$9:$AP$215,'Per month SPF'!E$1, FALSE)</f>
        <v>1.9</v>
      </c>
      <c r="Z47" s="48">
        <f>VLOOKUP($L47,'Data SPF'!$AJ$9:$AP$215,'Per month SPF'!H$1, FALSE)</f>
        <v>2.022608267544737</v>
      </c>
      <c r="AA47" s="77"/>
      <c r="AB47" s="77"/>
      <c r="AC47" s="77"/>
      <c r="AD47" s="77"/>
      <c r="AE47" s="77"/>
      <c r="AF47" s="77"/>
      <c r="AG47" s="77"/>
      <c r="AH47" s="77"/>
      <c r="AI47" s="126"/>
      <c r="AK47" s="107">
        <v>39995</v>
      </c>
      <c r="AL47" s="47">
        <f>IF(ISNA(INDEX($M$3:$AI$209,MATCH('Per month SPF'!$AK47,$L$3:$L$142,0),MATCH('Per month SPF'!AL$4,$M$2:$AI$2,0))),"",INDEX($M$3:$AI$209,MATCH('Per month SPF'!$AK47,$L$3:$L$142,0),MATCH('Per month SPF'!AL$4,$M$2:$AI$2,0)))</f>
        <v>0.4</v>
      </c>
      <c r="AM47" s="48">
        <f>IF(ISNA(INDEX($M$3:$AI$209,MATCH('Per month SPF'!$AK47,$L$3:$L$142,0),MATCH('Per month SPF'!AM$4,$M$2:$AI$2,0))),"",INDEX($M$3:$AI$209,MATCH('Per month SPF'!$AK47,$L$3:$L$142,0),MATCH('Per month SPF'!AM$4,$M$2:$AI$2,0)))</f>
        <v>0</v>
      </c>
      <c r="AN47" s="48">
        <f>IF(ISNA(INDEX($M$3:$AI$209,MATCH('Per month SPF'!$AK47,$L$3:$L$142,0),MATCH('Per month SPF'!AN$4,$M$2:$AI$2,0))),"",INDEX($M$3:$AI$209,MATCH('Per month SPF'!$AK47,$L$3:$L$142,0),MATCH('Per month SPF'!AN$4,$M$2:$AI$2,0)))</f>
        <v>0</v>
      </c>
      <c r="AO47" s="48">
        <f>IF(ISNA(INDEX($M$3:$AI$209,MATCH('Per month SPF'!$AK47,$L$3:$L$142,0),MATCH('Per month SPF'!AO$4,$M$2:$AI$2,0))),"",INDEX($M$3:$AI$209,MATCH('Per month SPF'!$AK47,$L$3:$L$142,0),MATCH('Per month SPF'!AO$4,$M$2:$AI$2,0)))</f>
        <v>0</v>
      </c>
      <c r="AP47" s="48">
        <f>IF(ISNA(INDEX($M$3:$AI$209,MATCH('Per month SPF'!$AK47,$L$3:$L$142,0),MATCH('Per month SPF'!AP$4,$M$2:$AI$2,0))),"",INDEX($M$3:$AI$209,MATCH('Per month SPF'!$AK47,$L$3:$L$142,0),MATCH('Per month SPF'!AP$4,$M$2:$AI$2,0)))</f>
        <v>1.1000000000000001</v>
      </c>
      <c r="AQ47" s="48">
        <f>IF(ISNA(INDEX($M$3:$AI$209,MATCH('Per month SPF'!$AK47,$L$3:$L$142,0),MATCH('Per month SPF'!AQ$4,$M$2:$AI$2,0))),"",INDEX($M$3:$AI$209,MATCH('Per month SPF'!$AK47,$L$3:$L$142,0),MATCH('Per month SPF'!AQ$4,$M$2:$AI$2,0)))</f>
        <v>0</v>
      </c>
      <c r="AR47" s="48">
        <f>IF(ISNA(INDEX($M$3:$AI$209,MATCH('Per month SPF'!$AK47,$L$3:$L$142,0),MATCH('Per month SPF'!AR$4,$M$2:$AI$2,0))),"",INDEX($M$3:$AI$209,MATCH('Per month SPF'!$AK47,$L$3:$L$142,0),MATCH('Per month SPF'!AR$4,$M$2:$AI$2,0)))</f>
        <v>0</v>
      </c>
      <c r="AS47" s="48">
        <f>IF(ISNA(INDEX($M$3:$AI$209,MATCH('Per month SPF'!$AK47,$L$3:$L$142,0),MATCH('Per month SPF'!AS$4,$M$2:$AI$2,0))),"",INDEX($M$3:$AI$209,MATCH('Per month SPF'!$AK47,$L$3:$L$142,0),MATCH('Per month SPF'!AS$4,$M$2:$AI$2,0)))</f>
        <v>0</v>
      </c>
      <c r="AT47" s="48">
        <f>IF(ISNA(INDEX($M$3:$AI$209,MATCH('Per month SPF'!$AK47,$L$3:$L$142,0),MATCH('Per month SPF'!AT$4,$M$2:$AI$2,0))),"",INDEX($M$3:$AI$209,MATCH('Per month SPF'!$AK47,$L$3:$L$142,0),MATCH('Per month SPF'!AT$4,$M$2:$AI$2,0)))</f>
        <v>0</v>
      </c>
      <c r="AU47" s="48">
        <f>IF(ISNA(INDEX($M$3:$AI$209,MATCH('Per month SPF'!$AK47,$L$3:$L$142,0),MATCH('Per month SPF'!AU$4,$M$2:$AI$2,0))),"",INDEX($M$3:$AI$209,MATCH('Per month SPF'!$AK47,$L$3:$L$142,0),MATCH('Per month SPF'!AU$4,$M$2:$AI$2,0)))</f>
        <v>0</v>
      </c>
      <c r="AV47" s="48">
        <f>IF(ISNA(INDEX($M$3:$AI$209,MATCH('Per month SPF'!$AK47,$L$3:$L$142,0),MATCH('Per month SPF'!AV$4,$M$2:$AI$2,0))),"",INDEX($M$3:$AI$209,MATCH('Per month SPF'!$AK47,$L$3:$L$142,0),MATCH('Per month SPF'!AV$4,$M$2:$AI$2,0)))</f>
        <v>0</v>
      </c>
      <c r="AW47" s="48">
        <f>IF(ISNA(INDEX($M$3:$AI$209,MATCH('Per month SPF'!$AK47,$L$3:$L$142,0),MATCH('Per month SPF'!AW$4,$M$2:$AI$2,0))),"",INDEX($M$3:$AI$209,MATCH('Per month SPF'!$AK47,$L$3:$L$142,0),MATCH('Per month SPF'!AW$4,$M$2:$AI$2,0)))</f>
        <v>0</v>
      </c>
      <c r="AX47" s="48">
        <f>IF(ISNA(INDEX($M$3:$AI$209,MATCH('Per month SPF'!$AK47,$L$3:$L$142,0),MATCH('Per month SPF'!AX$4,$M$2:$AI$2,0))),"",INDEX($M$3:$AI$209,MATCH('Per month SPF'!$AK47,$L$3:$L$142,0),MATCH('Per month SPF'!AX$4,$M$2:$AI$2,0)))</f>
        <v>1.6</v>
      </c>
      <c r="AY47" s="48">
        <f>IF(ISNA(INDEX($M$3:$AI$209,MATCH('Per month SPF'!$AK47,$L$3:$L$142,0),MATCH('Per month SPF'!AY$4,$M$2:$AI$2,0))),"",INDEX($M$3:$AI$209,MATCH('Per month SPF'!$AK47,$L$3:$L$142,0),MATCH('Per month SPF'!AY$4,$M$2:$AI$2,0)))</f>
        <v>0</v>
      </c>
      <c r="AZ47" s="48">
        <f>IF(ISNA(INDEX($M$3:$AI$209,MATCH('Per month SPF'!$AK47,$L$3:$L$142,0),MATCH('Per month SPF'!AZ$4,$M$2:$AI$2,0))),"",INDEX($M$3:$AI$209,MATCH('Per month SPF'!$AK47,$L$3:$L$142,0),MATCH('Per month SPF'!AZ$4,$M$2:$AI$2,0)))</f>
        <v>0</v>
      </c>
      <c r="BA47" s="48">
        <f>IF(ISNA(INDEX($M$3:$AI$209,MATCH('Per month SPF'!$AK47,$L$3:$L$142,0),MATCH('Per month SPF'!BA$4,$M$2:$AI$2,0))),"",INDEX($M$3:$AI$209,MATCH('Per month SPF'!$AK47,$L$3:$L$142,0),MATCH('Per month SPF'!BA$4,$M$2:$AI$2,0)))</f>
        <v>0</v>
      </c>
      <c r="BB47" s="48">
        <f>IF(ISNA(INDEX($M$3:$AI$209,MATCH('Per month SPF'!$AK47,$L$3:$L$142,0),MATCH('Per month SPF'!BB$4,$M$2:$AI$2,0))),"",INDEX($M$3:$AI$209,MATCH('Per month SPF'!$AK47,$L$3:$L$142,0),MATCH('Per month SPF'!BB$4,$M$2:$AI$2,0)))</f>
        <v>0</v>
      </c>
      <c r="BC47" s="48">
        <f>IF(ISNA(INDEX($M$3:$AI$209,MATCH('Per month SPF'!$AK47,$L$3:$L$142,0),MATCH('Per month SPF'!BC$4,$M$2:$AI$2,0))),"",INDEX($M$3:$AI$209,MATCH('Per month SPF'!$AK47,$L$3:$L$142,0),MATCH('Per month SPF'!BC$4,$M$2:$AI$2,0)))</f>
        <v>0</v>
      </c>
      <c r="BD47" s="48">
        <f>IF(ISNA(INDEX($M$3:$AI$209,MATCH('Per month SPF'!$AK47,$L$3:$L$142,0),MATCH('Per month SPF'!BD$4,$M$2:$AI$2,0))),"",INDEX($M$3:$AI$209,MATCH('Per month SPF'!$AK47,$L$3:$L$142,0),MATCH('Per month SPF'!BD$4,$M$2:$AI$2,0)))</f>
        <v>0</v>
      </c>
      <c r="BE47" s="48">
        <f>IF(ISNA(INDEX($M$3:$AI$209,MATCH('Per month SPF'!$AK47,$L$3:$L$142,0),MATCH('Per month SPF'!BE$4,$M$2:$AI$2,0))),"",INDEX($M$3:$AI$209,MATCH('Per month SPF'!$AK47,$L$3:$L$142,0),MATCH('Per month SPF'!BE$4,$M$2:$AI$2,0)))</f>
        <v>0</v>
      </c>
      <c r="BF47" s="48">
        <f>IF(ISNA(INDEX($M$3:$AI$209,MATCH('Per month SPF'!$AK47,$L$3:$L$142,0),MATCH('Per month SPF'!BF$4,$M$2:$AI$2,0))),"",INDEX($M$3:$AI$209,MATCH('Per month SPF'!$AK47,$L$3:$L$142,0),MATCH('Per month SPF'!BF$4,$M$2:$AI$2,0)))</f>
        <v>0</v>
      </c>
      <c r="BG47" s="48">
        <f>IF(ISNA(INDEX($M$3:$AI$209,MATCH('Per month SPF'!$AK47,$L$3:$L$142,0),MATCH('Per month SPF'!BG$4,$M$2:$AI$2,0))),"",INDEX($M$3:$AI$209,MATCH('Per month SPF'!$AK47,$L$3:$L$142,0),MATCH('Per month SPF'!BG$4,$M$2:$AI$2,0)))</f>
        <v>0</v>
      </c>
      <c r="BH47" s="49">
        <f>IF(ISNA(INDEX($M$3:$AI$209,MATCH('Per month SPF'!$AK47,$L$3:$L$142,0),MATCH('Per month SPF'!BH$4,$M$2:$AI$2,0))),"",INDEX($M$3:$AI$209,MATCH('Per month SPF'!$AK47,$L$3:$L$142,0),MATCH('Per month SPF'!BH$4,$M$2:$AI$2,0)))</f>
        <v>1.9799999999999993</v>
      </c>
      <c r="BJ47" s="47">
        <f t="shared" si="4"/>
        <v>0.4</v>
      </c>
      <c r="BK47" s="48" t="str">
        <f t="shared" si="4"/>
        <v/>
      </c>
      <c r="BL47" s="48" t="str">
        <f t="shared" si="4"/>
        <v/>
      </c>
      <c r="BM47" s="48" t="str">
        <f t="shared" si="4"/>
        <v/>
      </c>
      <c r="BN47" s="48">
        <f t="shared" si="4"/>
        <v>1.1000000000000001</v>
      </c>
      <c r="BO47" s="48" t="str">
        <f t="shared" si="4"/>
        <v/>
      </c>
      <c r="BP47" s="48" t="str">
        <f t="shared" si="3"/>
        <v/>
      </c>
      <c r="BQ47" s="48" t="str">
        <f t="shared" si="3"/>
        <v/>
      </c>
      <c r="BR47" s="48" t="str">
        <f t="shared" si="3"/>
        <v/>
      </c>
      <c r="BS47" s="48" t="str">
        <f t="shared" si="3"/>
        <v/>
      </c>
      <c r="BT47" s="48" t="str">
        <f t="shared" si="3"/>
        <v/>
      </c>
      <c r="BU47" s="48" t="str">
        <f t="shared" si="3"/>
        <v/>
      </c>
      <c r="BV47" s="48">
        <f t="shared" si="3"/>
        <v>1.6</v>
      </c>
      <c r="BW47" s="48" t="str">
        <f t="shared" si="3"/>
        <v/>
      </c>
      <c r="BX47" s="48" t="str">
        <f t="shared" si="3"/>
        <v/>
      </c>
      <c r="BY47" s="48" t="str">
        <f t="shared" si="3"/>
        <v/>
      </c>
      <c r="BZ47" s="48" t="str">
        <f t="shared" si="3"/>
        <v/>
      </c>
      <c r="CA47" s="48" t="str">
        <f t="shared" si="5"/>
        <v/>
      </c>
      <c r="CB47" s="48" t="str">
        <f t="shared" si="5"/>
        <v/>
      </c>
      <c r="CC47" s="48" t="str">
        <f t="shared" si="5"/>
        <v/>
      </c>
      <c r="CD47" s="48" t="str">
        <f t="shared" si="5"/>
        <v/>
      </c>
      <c r="CE47" s="48" t="str">
        <f t="shared" si="5"/>
        <v/>
      </c>
      <c r="CF47" s="49">
        <f t="shared" si="5"/>
        <v>1.9799999999999993</v>
      </c>
      <c r="DN47" s="113"/>
      <c r="DO47" s="58"/>
      <c r="DP47" s="48"/>
      <c r="DQ47" s="48"/>
      <c r="DR47" s="48"/>
      <c r="DS47" s="77"/>
      <c r="DT47" s="58"/>
      <c r="DU47" s="58"/>
      <c r="DV47" s="58"/>
      <c r="DW47" s="58"/>
    </row>
    <row r="48" spans="2:127" x14ac:dyDescent="0.25">
      <c r="B48" s="22">
        <v>37438</v>
      </c>
      <c r="C48" s="18">
        <f>VLOOKUP($B48,'Data SPF'!$AJ$9:$AP$215,'Per month SPF'!C$1, FALSE)</f>
        <v>2.1</v>
      </c>
      <c r="D48" s="18">
        <f>VLOOKUP($B48,'Data SPF'!$AJ$9:$AP$215,'Per month SPF'!D$1, FALSE)</f>
        <v>1.8</v>
      </c>
      <c r="E48" s="18">
        <f>VLOOKUP($B48,'Data SPF'!$AJ$9:$AP$215,'Per month SPF'!E$1, FALSE)</f>
        <v>1.9</v>
      </c>
      <c r="F48" s="18">
        <f>VLOOKUP($B48,'Data SPF'!$AJ$9:$AP$215,'Per month SPF'!H$1, FALSE)</f>
        <v>1.8511904761904758</v>
      </c>
      <c r="G48" s="18" t="str">
        <f>VLOOKUP($B48,'Data SPF'!$AJ$9:$AP$215,'Per month SPF'!G$1, FALSE)</f>
        <v/>
      </c>
      <c r="L48" s="125">
        <v>41456</v>
      </c>
      <c r="M48" s="47">
        <f>VLOOKUP($L48,'Data SPF'!$AJ$9:$AP$215,'Per month SPF'!C$1, FALSE)</f>
        <v>1.5</v>
      </c>
      <c r="N48" s="77"/>
      <c r="O48" s="77"/>
      <c r="P48" s="77"/>
      <c r="Q48" s="58"/>
      <c r="R48" s="48"/>
      <c r="S48" s="77"/>
      <c r="T48" s="77"/>
      <c r="U48" s="77"/>
      <c r="V48" s="77"/>
      <c r="W48" s="77"/>
      <c r="X48" s="48">
        <f>VLOOKUP($L48,'Data SPF'!$AJ$9:$AP$215,'Per month SPF'!D$1, FALSE)</f>
        <v>1.5</v>
      </c>
      <c r="Y48" s="48">
        <f>VLOOKUP($L48,'Data SPF'!$AJ$9:$AP$215,'Per month SPF'!E$1, FALSE)</f>
        <v>1.8</v>
      </c>
      <c r="Z48" s="48">
        <f>VLOOKUP($L48,'Data SPF'!$AJ$9:$AP$215,'Per month SPF'!H$1, FALSE)</f>
        <v>1.9515178749999997</v>
      </c>
      <c r="AA48" s="77"/>
      <c r="AB48" s="77"/>
      <c r="AC48" s="77"/>
      <c r="AD48" s="77"/>
      <c r="AE48" s="77"/>
      <c r="AF48" s="77"/>
      <c r="AG48" s="77"/>
      <c r="AH48" s="77"/>
      <c r="AI48" s="126"/>
      <c r="AK48" s="107">
        <v>40087</v>
      </c>
      <c r="AL48" s="47">
        <f>IF(ISNA(INDEX($M$3:$AI$209,MATCH('Per month SPF'!$AK48,$L$3:$L$142,0),MATCH('Per month SPF'!AL$4,$M$2:$AI$2,0))),"",INDEX($M$3:$AI$209,MATCH('Per month SPF'!$AK48,$L$3:$L$142,0),MATCH('Per month SPF'!AL$4,$M$2:$AI$2,0)))</f>
        <v>0.3</v>
      </c>
      <c r="AM48" s="48">
        <f>IF(ISNA(INDEX($M$3:$AI$209,MATCH('Per month SPF'!$AK48,$L$3:$L$142,0),MATCH('Per month SPF'!AM$4,$M$2:$AI$2,0))),"",INDEX($M$3:$AI$209,MATCH('Per month SPF'!$AK48,$L$3:$L$142,0),MATCH('Per month SPF'!AM$4,$M$2:$AI$2,0)))</f>
        <v>0</v>
      </c>
      <c r="AN48" s="48">
        <f>IF(ISNA(INDEX($M$3:$AI$209,MATCH('Per month SPF'!$AK48,$L$3:$L$142,0),MATCH('Per month SPF'!AN$4,$M$2:$AI$2,0))),"",INDEX($M$3:$AI$209,MATCH('Per month SPF'!$AK48,$L$3:$L$142,0),MATCH('Per month SPF'!AN$4,$M$2:$AI$2,0)))</f>
        <v>1.2</v>
      </c>
      <c r="AO48" s="48">
        <f>IF(ISNA(INDEX($M$3:$AI$209,MATCH('Per month SPF'!$AK48,$L$3:$L$142,0),MATCH('Per month SPF'!AO$4,$M$2:$AI$2,0))),"",INDEX($M$3:$AI$209,MATCH('Per month SPF'!$AK48,$L$3:$L$142,0),MATCH('Per month SPF'!AO$4,$M$2:$AI$2,0)))</f>
        <v>0</v>
      </c>
      <c r="AP48" s="48">
        <f>IF(ISNA(INDEX($M$3:$AI$209,MATCH('Per month SPF'!$AK48,$L$3:$L$142,0),MATCH('Per month SPF'!AP$4,$M$2:$AI$2,0))),"",INDEX($M$3:$AI$209,MATCH('Per month SPF'!$AK48,$L$3:$L$142,0),MATCH('Per month SPF'!AP$4,$M$2:$AI$2,0)))</f>
        <v>0</v>
      </c>
      <c r="AQ48" s="48">
        <f>IF(ISNA(INDEX($M$3:$AI$209,MATCH('Per month SPF'!$AK48,$L$3:$L$142,0),MATCH('Per month SPF'!AQ$4,$M$2:$AI$2,0))),"",INDEX($M$3:$AI$209,MATCH('Per month SPF'!$AK48,$L$3:$L$142,0),MATCH('Per month SPF'!AQ$4,$M$2:$AI$2,0)))</f>
        <v>0</v>
      </c>
      <c r="AR48" s="48">
        <f>IF(ISNA(INDEX($M$3:$AI$209,MATCH('Per month SPF'!$AK48,$L$3:$L$142,0),MATCH('Per month SPF'!AR$4,$M$2:$AI$2,0))),"",INDEX($M$3:$AI$209,MATCH('Per month SPF'!$AK48,$L$3:$L$142,0),MATCH('Per month SPF'!AR$4,$M$2:$AI$2,0)))</f>
        <v>0</v>
      </c>
      <c r="AS48" s="48">
        <f>IF(ISNA(INDEX($M$3:$AI$209,MATCH('Per month SPF'!$AK48,$L$3:$L$142,0),MATCH('Per month SPF'!AS$4,$M$2:$AI$2,0))),"",INDEX($M$3:$AI$209,MATCH('Per month SPF'!$AK48,$L$3:$L$142,0),MATCH('Per month SPF'!AS$4,$M$2:$AI$2,0)))</f>
        <v>0</v>
      </c>
      <c r="AT48" s="48">
        <f>IF(ISNA(INDEX($M$3:$AI$209,MATCH('Per month SPF'!$AK48,$L$3:$L$142,0),MATCH('Per month SPF'!AT$4,$M$2:$AI$2,0))),"",INDEX($M$3:$AI$209,MATCH('Per month SPF'!$AK48,$L$3:$L$142,0),MATCH('Per month SPF'!AT$4,$M$2:$AI$2,0)))</f>
        <v>0</v>
      </c>
      <c r="AU48" s="48">
        <f>IF(ISNA(INDEX($M$3:$AI$209,MATCH('Per month SPF'!$AK48,$L$3:$L$142,0),MATCH('Per month SPF'!AU$4,$M$2:$AI$2,0))),"",INDEX($M$3:$AI$209,MATCH('Per month SPF'!$AK48,$L$3:$L$142,0),MATCH('Per month SPF'!AU$4,$M$2:$AI$2,0)))</f>
        <v>0</v>
      </c>
      <c r="AV48" s="48">
        <f>IF(ISNA(INDEX($M$3:$AI$209,MATCH('Per month SPF'!$AK48,$L$3:$L$142,0),MATCH('Per month SPF'!AV$4,$M$2:$AI$2,0))),"",INDEX($M$3:$AI$209,MATCH('Per month SPF'!$AK48,$L$3:$L$142,0),MATCH('Per month SPF'!AV$4,$M$2:$AI$2,0)))</f>
        <v>1.6</v>
      </c>
      <c r="AW48" s="48">
        <f>IF(ISNA(INDEX($M$3:$AI$209,MATCH('Per month SPF'!$AK48,$L$3:$L$142,0),MATCH('Per month SPF'!AW$4,$M$2:$AI$2,0))),"",INDEX($M$3:$AI$209,MATCH('Per month SPF'!$AK48,$L$3:$L$142,0),MATCH('Per month SPF'!AW$4,$M$2:$AI$2,0)))</f>
        <v>0</v>
      </c>
      <c r="AX48" s="48">
        <f>IF(ISNA(INDEX($M$3:$AI$209,MATCH('Per month SPF'!$AK48,$L$3:$L$142,0),MATCH('Per month SPF'!AX$4,$M$2:$AI$2,0))),"",INDEX($M$3:$AI$209,MATCH('Per month SPF'!$AK48,$L$3:$L$142,0),MATCH('Per month SPF'!AX$4,$M$2:$AI$2,0)))</f>
        <v>0</v>
      </c>
      <c r="AY48" s="48">
        <f>IF(ISNA(INDEX($M$3:$AI$209,MATCH('Per month SPF'!$AK48,$L$3:$L$142,0),MATCH('Per month SPF'!AY$4,$M$2:$AI$2,0))),"",INDEX($M$3:$AI$209,MATCH('Per month SPF'!$AK48,$L$3:$L$142,0),MATCH('Per month SPF'!AY$4,$M$2:$AI$2,0)))</f>
        <v>0</v>
      </c>
      <c r="AZ48" s="48">
        <f>IF(ISNA(INDEX($M$3:$AI$209,MATCH('Per month SPF'!$AK48,$L$3:$L$142,0),MATCH('Per month SPF'!AZ$4,$M$2:$AI$2,0))),"",INDEX($M$3:$AI$209,MATCH('Per month SPF'!$AK48,$L$3:$L$142,0),MATCH('Per month SPF'!AZ$4,$M$2:$AI$2,0)))</f>
        <v>0</v>
      </c>
      <c r="BA48" s="48">
        <f>IF(ISNA(INDEX($M$3:$AI$209,MATCH('Per month SPF'!$AK48,$L$3:$L$142,0),MATCH('Per month SPF'!BA$4,$M$2:$AI$2,0))),"",INDEX($M$3:$AI$209,MATCH('Per month SPF'!$AK48,$L$3:$L$142,0),MATCH('Per month SPF'!BA$4,$M$2:$AI$2,0)))</f>
        <v>0</v>
      </c>
      <c r="BB48" s="48">
        <f>IF(ISNA(INDEX($M$3:$AI$209,MATCH('Per month SPF'!$AK48,$L$3:$L$142,0),MATCH('Per month SPF'!BB$4,$M$2:$AI$2,0))),"",INDEX($M$3:$AI$209,MATCH('Per month SPF'!$AK48,$L$3:$L$142,0),MATCH('Per month SPF'!BB$4,$M$2:$AI$2,0)))</f>
        <v>0</v>
      </c>
      <c r="BC48" s="48">
        <f>IF(ISNA(INDEX($M$3:$AI$209,MATCH('Per month SPF'!$AK48,$L$3:$L$142,0),MATCH('Per month SPF'!BC$4,$M$2:$AI$2,0))),"",INDEX($M$3:$AI$209,MATCH('Per month SPF'!$AK48,$L$3:$L$142,0),MATCH('Per month SPF'!BC$4,$M$2:$AI$2,0)))</f>
        <v>0</v>
      </c>
      <c r="BD48" s="48">
        <f>IF(ISNA(INDEX($M$3:$AI$209,MATCH('Per month SPF'!$AK48,$L$3:$L$142,0),MATCH('Per month SPF'!BD$4,$M$2:$AI$2,0))),"",INDEX($M$3:$AI$209,MATCH('Per month SPF'!$AK48,$L$3:$L$142,0),MATCH('Per month SPF'!BD$4,$M$2:$AI$2,0)))</f>
        <v>0</v>
      </c>
      <c r="BE48" s="48">
        <f>IF(ISNA(INDEX($M$3:$AI$209,MATCH('Per month SPF'!$AK48,$L$3:$L$142,0),MATCH('Per month SPF'!BE$4,$M$2:$AI$2,0))),"",INDEX($M$3:$AI$209,MATCH('Per month SPF'!$AK48,$L$3:$L$142,0),MATCH('Per month SPF'!BE$4,$M$2:$AI$2,0)))</f>
        <v>0</v>
      </c>
      <c r="BF48" s="48">
        <f>IF(ISNA(INDEX($M$3:$AI$209,MATCH('Per month SPF'!$AK48,$L$3:$L$142,0),MATCH('Per month SPF'!BF$4,$M$2:$AI$2,0))),"",INDEX($M$3:$AI$209,MATCH('Per month SPF'!$AK48,$L$3:$L$142,0),MATCH('Per month SPF'!BF$4,$M$2:$AI$2,0)))</f>
        <v>1.9187959183673466</v>
      </c>
      <c r="BG48" s="48">
        <f>IF(ISNA(INDEX($M$3:$AI$209,MATCH('Per month SPF'!$AK48,$L$3:$L$142,0),MATCH('Per month SPF'!BG$4,$M$2:$AI$2,0))),"",INDEX($M$3:$AI$209,MATCH('Per month SPF'!$AK48,$L$3:$L$142,0),MATCH('Per month SPF'!BG$4,$M$2:$AI$2,0)))</f>
        <v>0</v>
      </c>
      <c r="BH48" s="49">
        <f>IF(ISNA(INDEX($M$3:$AI$209,MATCH('Per month SPF'!$AK48,$L$3:$L$142,0),MATCH('Per month SPF'!BH$4,$M$2:$AI$2,0))),"",INDEX($M$3:$AI$209,MATCH('Per month SPF'!$AK48,$L$3:$L$142,0),MATCH('Per month SPF'!BH$4,$M$2:$AI$2,0)))</f>
        <v>0</v>
      </c>
      <c r="BJ48" s="47">
        <f t="shared" si="4"/>
        <v>0.3</v>
      </c>
      <c r="BK48" s="48" t="str">
        <f t="shared" si="4"/>
        <v/>
      </c>
      <c r="BL48" s="48">
        <f t="shared" si="4"/>
        <v>1.2</v>
      </c>
      <c r="BM48" s="48" t="str">
        <f t="shared" si="4"/>
        <v/>
      </c>
      <c r="BN48" s="48" t="str">
        <f t="shared" si="4"/>
        <v/>
      </c>
      <c r="BO48" s="48" t="str">
        <f t="shared" si="4"/>
        <v/>
      </c>
      <c r="BP48" s="48" t="str">
        <f t="shared" si="3"/>
        <v/>
      </c>
      <c r="BQ48" s="48" t="str">
        <f t="shared" si="3"/>
        <v/>
      </c>
      <c r="BR48" s="48" t="str">
        <f t="shared" si="3"/>
        <v/>
      </c>
      <c r="BS48" s="48" t="str">
        <f t="shared" si="3"/>
        <v/>
      </c>
      <c r="BT48" s="48">
        <f t="shared" si="3"/>
        <v>1.6</v>
      </c>
      <c r="BU48" s="48" t="str">
        <f t="shared" si="3"/>
        <v/>
      </c>
      <c r="BV48" s="48" t="str">
        <f t="shared" si="3"/>
        <v/>
      </c>
      <c r="BW48" s="48" t="str">
        <f t="shared" si="3"/>
        <v/>
      </c>
      <c r="BX48" s="48" t="str">
        <f t="shared" si="3"/>
        <v/>
      </c>
      <c r="BY48" s="48" t="str">
        <f t="shared" si="3"/>
        <v/>
      </c>
      <c r="BZ48" s="48" t="str">
        <f t="shared" si="3"/>
        <v/>
      </c>
      <c r="CA48" s="48" t="str">
        <f t="shared" si="5"/>
        <v/>
      </c>
      <c r="CB48" s="48" t="str">
        <f t="shared" si="5"/>
        <v/>
      </c>
      <c r="CC48" s="48" t="str">
        <f t="shared" si="5"/>
        <v/>
      </c>
      <c r="CD48" s="48">
        <f t="shared" si="5"/>
        <v>1.9187959183673466</v>
      </c>
      <c r="CE48" s="48" t="str">
        <f t="shared" si="5"/>
        <v/>
      </c>
      <c r="CF48" s="49" t="str">
        <f t="shared" si="5"/>
        <v/>
      </c>
      <c r="DN48" s="113"/>
      <c r="DO48" s="58"/>
      <c r="DP48" s="48"/>
      <c r="DQ48" s="48"/>
      <c r="DR48" s="48"/>
      <c r="DS48" s="77"/>
      <c r="DT48" s="58"/>
      <c r="DU48" s="58"/>
      <c r="DV48" s="58"/>
      <c r="DW48" s="58"/>
    </row>
    <row r="49" spans="2:127" x14ac:dyDescent="0.25">
      <c r="B49" s="22">
        <v>37803</v>
      </c>
      <c r="C49" s="18">
        <f>VLOOKUP($B49,'Data SPF'!$AJ$9:$AP$215,'Per month SPF'!C$1, FALSE)</f>
        <v>1.9</v>
      </c>
      <c r="D49" s="18">
        <f>VLOOKUP($B49,'Data SPF'!$AJ$9:$AP$215,'Per month SPF'!D$1, FALSE)</f>
        <v>1.5</v>
      </c>
      <c r="E49" s="18">
        <f>VLOOKUP($B49,'Data SPF'!$AJ$9:$AP$215,'Per month SPF'!E$1, FALSE)</f>
        <v>1.7</v>
      </c>
      <c r="F49" s="18">
        <f>VLOOKUP($B49,'Data SPF'!$AJ$9:$AP$215,'Per month SPF'!H$1, FALSE)</f>
        <v>1.8824999999999996</v>
      </c>
      <c r="G49" s="18" t="str">
        <f>VLOOKUP($B49,'Data SPF'!$AJ$9:$AP$215,'Per month SPF'!G$1, FALSE)</f>
        <v/>
      </c>
      <c r="I49" s="5"/>
      <c r="J49" s="27"/>
      <c r="K49" s="5"/>
      <c r="L49" s="125">
        <v>41821</v>
      </c>
      <c r="M49" s="47">
        <f>VLOOKUP($L49,'Data SPF'!$AJ$9:$AP$215,'Per month SPF'!C$1, FALSE)</f>
        <v>0.7</v>
      </c>
      <c r="N49" s="77"/>
      <c r="O49" s="77"/>
      <c r="P49" s="77"/>
      <c r="Q49" s="58"/>
      <c r="R49" s="48"/>
      <c r="S49" s="77"/>
      <c r="T49" s="77"/>
      <c r="U49" s="77"/>
      <c r="V49" s="77"/>
      <c r="W49" s="77"/>
      <c r="X49" s="48">
        <f>VLOOKUP($L49,'Data SPF'!$AJ$9:$AP$215,'Per month SPF'!D$1, FALSE)</f>
        <v>1.2</v>
      </c>
      <c r="Y49" s="48">
        <f>VLOOKUP($L49,'Data SPF'!$AJ$9:$AP$215,'Per month SPF'!E$1, FALSE)</f>
        <v>1.5</v>
      </c>
      <c r="Z49" s="48">
        <f>VLOOKUP($L49,'Data SPF'!$AJ$9:$AP$215,'Per month SPF'!H$1, FALSE)</f>
        <v>1.86</v>
      </c>
      <c r="AA49" s="77"/>
      <c r="AB49" s="77"/>
      <c r="AC49" s="77"/>
      <c r="AD49" s="77"/>
      <c r="AE49" s="77"/>
      <c r="AF49" s="77"/>
      <c r="AG49" s="77"/>
      <c r="AH49" s="77"/>
      <c r="AI49" s="126"/>
      <c r="AK49" s="107">
        <v>40179</v>
      </c>
      <c r="AL49" s="47">
        <f>IF(ISNA(INDEX($M$3:$AI$209,MATCH('Per month SPF'!$AK49,$L$3:$L$142,0),MATCH('Per month SPF'!AL$4,$M$2:$AI$2,0))),"",INDEX($M$3:$AI$209,MATCH('Per month SPF'!$AK49,$L$3:$L$142,0),MATCH('Per month SPF'!AL$4,$M$2:$AI$2,0)))</f>
        <v>1.3</v>
      </c>
      <c r="AM49" s="48">
        <f>IF(ISNA(INDEX($M$3:$AI$209,MATCH('Per month SPF'!$AK49,$L$3:$L$142,0),MATCH('Per month SPF'!AM$4,$M$2:$AI$2,0))),"",INDEX($M$3:$AI$209,MATCH('Per month SPF'!$AK49,$L$3:$L$142,0),MATCH('Per month SPF'!AM$4,$M$2:$AI$2,0)))</f>
        <v>0</v>
      </c>
      <c r="AN49" s="48">
        <f>IF(ISNA(INDEX($M$3:$AI$209,MATCH('Per month SPF'!$AK49,$L$3:$L$142,0),MATCH('Per month SPF'!AN$4,$M$2:$AI$2,0))),"",INDEX($M$3:$AI$209,MATCH('Per month SPF'!$AK49,$L$3:$L$142,0),MATCH('Per month SPF'!AN$4,$M$2:$AI$2,0)))</f>
        <v>0</v>
      </c>
      <c r="AO49" s="48">
        <f>IF(ISNA(INDEX($M$3:$AI$209,MATCH('Per month SPF'!$AK49,$L$3:$L$142,0),MATCH('Per month SPF'!AO$4,$M$2:$AI$2,0))),"",INDEX($M$3:$AI$209,MATCH('Per month SPF'!$AK49,$L$3:$L$142,0),MATCH('Per month SPF'!AO$4,$M$2:$AI$2,0)))</f>
        <v>0</v>
      </c>
      <c r="AP49" s="48">
        <f>IF(ISNA(INDEX($M$3:$AI$209,MATCH('Per month SPF'!$AK49,$L$3:$L$142,0),MATCH('Per month SPF'!AP$4,$M$2:$AI$2,0))),"",INDEX($M$3:$AI$209,MATCH('Per month SPF'!$AK49,$L$3:$L$142,0),MATCH('Per month SPF'!AP$4,$M$2:$AI$2,0)))</f>
        <v>0</v>
      </c>
      <c r="AQ49" s="48">
        <f>IF(ISNA(INDEX($M$3:$AI$209,MATCH('Per month SPF'!$AK49,$L$3:$L$142,0),MATCH('Per month SPF'!AQ$4,$M$2:$AI$2,0))),"",INDEX($M$3:$AI$209,MATCH('Per month SPF'!$AK49,$L$3:$L$142,0),MATCH('Per month SPF'!AQ$4,$M$2:$AI$2,0)))</f>
        <v>0</v>
      </c>
      <c r="AR49" s="48">
        <f>IF(ISNA(INDEX($M$3:$AI$209,MATCH('Per month SPF'!$AK49,$L$3:$L$142,0),MATCH('Per month SPF'!AR$4,$M$2:$AI$2,0))),"",INDEX($M$3:$AI$209,MATCH('Per month SPF'!$AK49,$L$3:$L$142,0),MATCH('Per month SPF'!AR$4,$M$2:$AI$2,0)))</f>
        <v>0</v>
      </c>
      <c r="AS49" s="48">
        <f>IF(ISNA(INDEX($M$3:$AI$209,MATCH('Per month SPF'!$AK49,$L$3:$L$142,0),MATCH('Per month SPF'!AS$4,$M$2:$AI$2,0))),"",INDEX($M$3:$AI$209,MATCH('Per month SPF'!$AK49,$L$3:$L$142,0),MATCH('Per month SPF'!AS$4,$M$2:$AI$2,0)))</f>
        <v>0</v>
      </c>
      <c r="AT49" s="48">
        <f>IF(ISNA(INDEX($M$3:$AI$209,MATCH('Per month SPF'!$AK49,$L$3:$L$142,0),MATCH('Per month SPF'!AT$4,$M$2:$AI$2,0))),"",INDEX($M$3:$AI$209,MATCH('Per month SPF'!$AK49,$L$3:$L$142,0),MATCH('Per month SPF'!AT$4,$M$2:$AI$2,0)))</f>
        <v>1.5</v>
      </c>
      <c r="AU49" s="48">
        <f>IF(ISNA(INDEX($M$3:$AI$209,MATCH('Per month SPF'!$AK49,$L$3:$L$142,0),MATCH('Per month SPF'!AU$4,$M$2:$AI$2,0))),"",INDEX($M$3:$AI$209,MATCH('Per month SPF'!$AK49,$L$3:$L$142,0),MATCH('Per month SPF'!AU$4,$M$2:$AI$2,0)))</f>
        <v>0</v>
      </c>
      <c r="AV49" s="48">
        <f>IF(ISNA(INDEX($M$3:$AI$209,MATCH('Per month SPF'!$AK49,$L$3:$L$142,0),MATCH('Per month SPF'!AV$4,$M$2:$AI$2,0))),"",INDEX($M$3:$AI$209,MATCH('Per month SPF'!$AK49,$L$3:$L$142,0),MATCH('Per month SPF'!AV$4,$M$2:$AI$2,0)))</f>
        <v>0</v>
      </c>
      <c r="AW49" s="48">
        <f>IF(ISNA(INDEX($M$3:$AI$209,MATCH('Per month SPF'!$AK49,$L$3:$L$142,0),MATCH('Per month SPF'!AW$4,$M$2:$AI$2,0))),"",INDEX($M$3:$AI$209,MATCH('Per month SPF'!$AK49,$L$3:$L$142,0),MATCH('Per month SPF'!AW$4,$M$2:$AI$2,0)))</f>
        <v>0</v>
      </c>
      <c r="AX49" s="48">
        <f>IF(ISNA(INDEX($M$3:$AI$209,MATCH('Per month SPF'!$AK49,$L$3:$L$142,0),MATCH('Per month SPF'!AX$4,$M$2:$AI$2,0))),"",INDEX($M$3:$AI$209,MATCH('Per month SPF'!$AK49,$L$3:$L$142,0),MATCH('Per month SPF'!AX$4,$M$2:$AI$2,0)))</f>
        <v>0</v>
      </c>
      <c r="AY49" s="48">
        <f>IF(ISNA(INDEX($M$3:$AI$209,MATCH('Per month SPF'!$AK49,$L$3:$L$142,0),MATCH('Per month SPF'!AY$4,$M$2:$AI$2,0))),"",INDEX($M$3:$AI$209,MATCH('Per month SPF'!$AK49,$L$3:$L$142,0),MATCH('Per month SPF'!AY$4,$M$2:$AI$2,0)))</f>
        <v>0</v>
      </c>
      <c r="AZ49" s="48" t="str">
        <f>IF(ISNA(INDEX($M$3:$AI$209,MATCH('Per month SPF'!$AK49,$L$3:$L$142,0),MATCH('Per month SPF'!AZ$4,$M$2:$AI$2,0))),"",INDEX($M$3:$AI$209,MATCH('Per month SPF'!$AK49,$L$3:$L$142,0),MATCH('Per month SPF'!AZ$4,$M$2:$AI$2,0)))</f>
        <v/>
      </c>
      <c r="BA49" s="48">
        <f>IF(ISNA(INDEX($M$3:$AI$209,MATCH('Per month SPF'!$AK49,$L$3:$L$142,0),MATCH('Per month SPF'!BA$4,$M$2:$AI$2,0))),"",INDEX($M$3:$AI$209,MATCH('Per month SPF'!$AK49,$L$3:$L$142,0),MATCH('Per month SPF'!BA$4,$M$2:$AI$2,0)))</f>
        <v>0</v>
      </c>
      <c r="BB49" s="48">
        <f>IF(ISNA(INDEX($M$3:$AI$209,MATCH('Per month SPF'!$AK49,$L$3:$L$142,0),MATCH('Per month SPF'!BB$4,$M$2:$AI$2,0))),"",INDEX($M$3:$AI$209,MATCH('Per month SPF'!$AK49,$L$3:$L$142,0),MATCH('Per month SPF'!BB$4,$M$2:$AI$2,0)))</f>
        <v>0</v>
      </c>
      <c r="BC49" s="48">
        <f>IF(ISNA(INDEX($M$3:$AI$209,MATCH('Per month SPF'!$AK49,$L$3:$L$142,0),MATCH('Per month SPF'!BC$4,$M$2:$AI$2,0))),"",INDEX($M$3:$AI$209,MATCH('Per month SPF'!$AK49,$L$3:$L$142,0),MATCH('Per month SPF'!BC$4,$M$2:$AI$2,0)))</f>
        <v>0</v>
      </c>
      <c r="BD49" s="48">
        <f>IF(ISNA(INDEX($M$3:$AI$209,MATCH('Per month SPF'!$AK49,$L$3:$L$142,0),MATCH('Per month SPF'!BD$4,$M$2:$AI$2,0))),"",INDEX($M$3:$AI$209,MATCH('Per month SPF'!$AK49,$L$3:$L$142,0),MATCH('Per month SPF'!BD$4,$M$2:$AI$2,0)))</f>
        <v>1.9078313725490197</v>
      </c>
      <c r="BE49" s="48">
        <f>IF(ISNA(INDEX($M$3:$AI$209,MATCH('Per month SPF'!$AK49,$L$3:$L$142,0),MATCH('Per month SPF'!BE$4,$M$2:$AI$2,0))),"",INDEX($M$3:$AI$209,MATCH('Per month SPF'!$AK49,$L$3:$L$142,0),MATCH('Per month SPF'!BE$4,$M$2:$AI$2,0)))</f>
        <v>0</v>
      </c>
      <c r="BF49" s="48">
        <f>IF(ISNA(INDEX($M$3:$AI$209,MATCH('Per month SPF'!$AK49,$L$3:$L$142,0),MATCH('Per month SPF'!BF$4,$M$2:$AI$2,0))),"",INDEX($M$3:$AI$209,MATCH('Per month SPF'!$AK49,$L$3:$L$142,0),MATCH('Per month SPF'!BF$4,$M$2:$AI$2,0)))</f>
        <v>0</v>
      </c>
      <c r="BG49" s="48">
        <f>IF(ISNA(INDEX($M$3:$AI$209,MATCH('Per month SPF'!$AK49,$L$3:$L$142,0),MATCH('Per month SPF'!BG$4,$M$2:$AI$2,0))),"",INDEX($M$3:$AI$209,MATCH('Per month SPF'!$AK49,$L$3:$L$142,0),MATCH('Per month SPF'!BG$4,$M$2:$AI$2,0)))</f>
        <v>0</v>
      </c>
      <c r="BH49" s="49">
        <f>IF(ISNA(INDEX($M$3:$AI$209,MATCH('Per month SPF'!$AK49,$L$3:$L$142,0),MATCH('Per month SPF'!BH$4,$M$2:$AI$2,0))),"",INDEX($M$3:$AI$209,MATCH('Per month SPF'!$AK49,$L$3:$L$142,0),MATCH('Per month SPF'!BH$4,$M$2:$AI$2,0)))</f>
        <v>0</v>
      </c>
      <c r="BJ49" s="47">
        <f t="shared" si="4"/>
        <v>1.3</v>
      </c>
      <c r="BK49" s="48" t="str">
        <f t="shared" si="4"/>
        <v/>
      </c>
      <c r="BL49" s="48" t="str">
        <f t="shared" si="4"/>
        <v/>
      </c>
      <c r="BM49" s="48" t="str">
        <f t="shared" si="4"/>
        <v/>
      </c>
      <c r="BN49" s="48" t="str">
        <f t="shared" si="4"/>
        <v/>
      </c>
      <c r="BO49" s="48" t="str">
        <f t="shared" si="4"/>
        <v/>
      </c>
      <c r="BP49" s="48" t="str">
        <f t="shared" si="3"/>
        <v/>
      </c>
      <c r="BQ49" s="48" t="str">
        <f t="shared" si="3"/>
        <v/>
      </c>
      <c r="BR49" s="48">
        <f t="shared" si="3"/>
        <v>1.5</v>
      </c>
      <c r="BS49" s="48" t="str">
        <f t="shared" si="3"/>
        <v/>
      </c>
      <c r="BT49" s="48" t="str">
        <f t="shared" si="3"/>
        <v/>
      </c>
      <c r="BU49" s="48" t="str">
        <f t="shared" si="3"/>
        <v/>
      </c>
      <c r="BV49" s="48" t="str">
        <f t="shared" si="3"/>
        <v/>
      </c>
      <c r="BW49" s="48" t="str">
        <f t="shared" si="3"/>
        <v/>
      </c>
      <c r="BX49" s="48" t="str">
        <f t="shared" si="3"/>
        <v/>
      </c>
      <c r="BY49" s="48" t="str">
        <f t="shared" si="3"/>
        <v/>
      </c>
      <c r="BZ49" s="48" t="str">
        <f t="shared" si="3"/>
        <v/>
      </c>
      <c r="CA49" s="48" t="str">
        <f t="shared" si="5"/>
        <v/>
      </c>
      <c r="CB49" s="48">
        <f t="shared" si="5"/>
        <v>1.9078313725490197</v>
      </c>
      <c r="CC49" s="48" t="str">
        <f t="shared" si="5"/>
        <v/>
      </c>
      <c r="CD49" s="48" t="str">
        <f t="shared" si="5"/>
        <v/>
      </c>
      <c r="CE49" s="48" t="str">
        <f t="shared" si="5"/>
        <v/>
      </c>
      <c r="CF49" s="49" t="str">
        <f t="shared" si="5"/>
        <v/>
      </c>
      <c r="DN49" s="113"/>
      <c r="DO49" s="58"/>
      <c r="DP49" s="48"/>
      <c r="DQ49" s="48"/>
      <c r="DR49" s="48"/>
      <c r="DS49" s="77"/>
      <c r="DT49" s="58"/>
      <c r="DU49" s="58"/>
      <c r="DV49" s="58"/>
      <c r="DW49" s="58"/>
    </row>
    <row r="50" spans="2:127" x14ac:dyDescent="0.25">
      <c r="B50" s="22">
        <v>38169</v>
      </c>
      <c r="C50" s="18">
        <f>VLOOKUP($B50,'Data SPF'!$AJ$9:$AP$215,'Per month SPF'!C$1, FALSE)</f>
        <v>2.1</v>
      </c>
      <c r="D50" s="18">
        <f>VLOOKUP($B50,'Data SPF'!$AJ$9:$AP$215,'Per month SPF'!D$1, FALSE)</f>
        <v>1.9</v>
      </c>
      <c r="E50" s="18">
        <f>VLOOKUP($B50,'Data SPF'!$AJ$9:$AP$215,'Per month SPF'!E$1, FALSE)</f>
        <v>1.9</v>
      </c>
      <c r="F50" s="18">
        <f>VLOOKUP($B50,'Data SPF'!$AJ$9:$AP$215,'Per month SPF'!H$1, FALSE)</f>
        <v>1.9195652173913043</v>
      </c>
      <c r="G50" s="18" t="str">
        <f>VLOOKUP($B50,'Data SPF'!$AJ$9:$AP$215,'Per month SPF'!G$1, FALSE)</f>
        <v/>
      </c>
      <c r="I50" s="5"/>
      <c r="J50" s="27"/>
      <c r="K50" s="5"/>
      <c r="L50" s="125">
        <v>42186</v>
      </c>
      <c r="M50" s="47">
        <f>VLOOKUP($L50,'Data SPF'!$AJ$9:$AP$215,'Per month SPF'!C$1, FALSE)</f>
        <v>0.2</v>
      </c>
      <c r="N50" s="77"/>
      <c r="O50" s="77"/>
      <c r="P50" s="77"/>
      <c r="Q50" s="58"/>
      <c r="R50" s="48"/>
      <c r="S50" s="77"/>
      <c r="T50" s="77"/>
      <c r="U50" s="77"/>
      <c r="V50" s="77"/>
      <c r="W50" s="77"/>
      <c r="X50" s="48">
        <f>VLOOKUP($L50,'Data SPF'!$AJ$9:$AP$215,'Per month SPF'!D$1, FALSE)</f>
        <v>1.3</v>
      </c>
      <c r="Y50" s="48">
        <f>VLOOKUP($L50,'Data SPF'!$AJ$9:$AP$215,'Per month SPF'!E$1, FALSE)</f>
        <v>1.6</v>
      </c>
      <c r="Z50" s="48">
        <f>VLOOKUP($L50,'Data SPF'!$AJ$9:$AP$215,'Per month SPF'!H$1, FALSE)</f>
        <v>1.86</v>
      </c>
      <c r="AA50" s="77"/>
      <c r="AB50" s="77"/>
      <c r="AC50" s="77"/>
      <c r="AD50" s="77"/>
      <c r="AE50" s="77"/>
      <c r="AF50" s="77"/>
      <c r="AG50" s="77"/>
      <c r="AH50" s="77"/>
      <c r="AI50" s="126"/>
      <c r="AK50" s="107">
        <v>40269</v>
      </c>
      <c r="AL50" s="47">
        <f>IF(ISNA(INDEX($M$3:$AI$209,MATCH('Per month SPF'!$AK50,$L$3:$L$142,0),MATCH('Per month SPF'!AL$4,$M$2:$AI$2,0))),"",INDEX($M$3:$AI$209,MATCH('Per month SPF'!$AK50,$L$3:$L$142,0),MATCH('Per month SPF'!AL$4,$M$2:$AI$2,0)))</f>
        <v>1.4</v>
      </c>
      <c r="AM50" s="48">
        <f>IF(ISNA(INDEX($M$3:$AI$209,MATCH('Per month SPF'!$AK50,$L$3:$L$142,0),MATCH('Per month SPF'!AM$4,$M$2:$AI$2,0))),"",INDEX($M$3:$AI$209,MATCH('Per month SPF'!$AK50,$L$3:$L$142,0),MATCH('Per month SPF'!AM$4,$M$2:$AI$2,0)))</f>
        <v>0</v>
      </c>
      <c r="AN50" s="48">
        <f>IF(ISNA(INDEX($M$3:$AI$209,MATCH('Per month SPF'!$AK50,$L$3:$L$142,0),MATCH('Per month SPF'!AN$4,$M$2:$AI$2,0))),"",INDEX($M$3:$AI$209,MATCH('Per month SPF'!$AK50,$L$3:$L$142,0),MATCH('Per month SPF'!AN$4,$M$2:$AI$2,0)))</f>
        <v>0</v>
      </c>
      <c r="AO50" s="48">
        <f>IF(ISNA(INDEX($M$3:$AI$209,MATCH('Per month SPF'!$AK50,$L$3:$L$142,0),MATCH('Per month SPF'!AO$4,$M$2:$AI$2,0))),"",INDEX($M$3:$AI$209,MATCH('Per month SPF'!$AK50,$L$3:$L$142,0),MATCH('Per month SPF'!AO$4,$M$2:$AI$2,0)))</f>
        <v>0</v>
      </c>
      <c r="AP50" s="48">
        <f>IF(ISNA(INDEX($M$3:$AI$209,MATCH('Per month SPF'!$AK50,$L$3:$L$142,0),MATCH('Per month SPF'!AP$4,$M$2:$AI$2,0))),"",INDEX($M$3:$AI$209,MATCH('Per month SPF'!$AK50,$L$3:$L$142,0),MATCH('Per month SPF'!AP$4,$M$2:$AI$2,0)))</f>
        <v>0</v>
      </c>
      <c r="AQ50" s="48">
        <f>IF(ISNA(INDEX($M$3:$AI$209,MATCH('Per month SPF'!$AK50,$L$3:$L$142,0),MATCH('Per month SPF'!AQ$4,$M$2:$AI$2,0))),"",INDEX($M$3:$AI$209,MATCH('Per month SPF'!$AK50,$L$3:$L$142,0),MATCH('Per month SPF'!AQ$4,$M$2:$AI$2,0)))</f>
        <v>0</v>
      </c>
      <c r="AR50" s="48">
        <f>IF(ISNA(INDEX($M$3:$AI$209,MATCH('Per month SPF'!$AK50,$L$3:$L$142,0),MATCH('Per month SPF'!AR$4,$M$2:$AI$2,0))),"",INDEX($M$3:$AI$209,MATCH('Per month SPF'!$AK50,$L$3:$L$142,0),MATCH('Per month SPF'!AR$4,$M$2:$AI$2,0)))</f>
        <v>1.5</v>
      </c>
      <c r="AS50" s="48">
        <f>IF(ISNA(INDEX($M$3:$AI$209,MATCH('Per month SPF'!$AK50,$L$3:$L$142,0),MATCH('Per month SPF'!AS$4,$M$2:$AI$2,0))),"",INDEX($M$3:$AI$209,MATCH('Per month SPF'!$AK50,$L$3:$L$142,0),MATCH('Per month SPF'!AS$4,$M$2:$AI$2,0)))</f>
        <v>0</v>
      </c>
      <c r="AT50" s="48">
        <f>IF(ISNA(INDEX($M$3:$AI$209,MATCH('Per month SPF'!$AK50,$L$3:$L$142,0),MATCH('Per month SPF'!AT$4,$M$2:$AI$2,0))),"",INDEX($M$3:$AI$209,MATCH('Per month SPF'!$AK50,$L$3:$L$142,0),MATCH('Per month SPF'!AT$4,$M$2:$AI$2,0)))</f>
        <v>0</v>
      </c>
      <c r="AU50" s="48">
        <f>IF(ISNA(INDEX($M$3:$AI$209,MATCH('Per month SPF'!$AK50,$L$3:$L$142,0),MATCH('Per month SPF'!AU$4,$M$2:$AI$2,0))),"",INDEX($M$3:$AI$209,MATCH('Per month SPF'!$AK50,$L$3:$L$142,0),MATCH('Per month SPF'!AU$4,$M$2:$AI$2,0)))</f>
        <v>0</v>
      </c>
      <c r="AV50" s="48">
        <f>IF(ISNA(INDEX($M$3:$AI$209,MATCH('Per month SPF'!$AK50,$L$3:$L$142,0),MATCH('Per month SPF'!AV$4,$M$2:$AI$2,0))),"",INDEX($M$3:$AI$209,MATCH('Per month SPF'!$AK50,$L$3:$L$142,0),MATCH('Per month SPF'!AV$4,$M$2:$AI$2,0)))</f>
        <v>0</v>
      </c>
      <c r="AW50" s="48">
        <f>IF(ISNA(INDEX($M$3:$AI$209,MATCH('Per month SPF'!$AK50,$L$3:$L$142,0),MATCH('Per month SPF'!AW$4,$M$2:$AI$2,0))),"",INDEX($M$3:$AI$209,MATCH('Per month SPF'!$AK50,$L$3:$L$142,0),MATCH('Per month SPF'!AW$4,$M$2:$AI$2,0)))</f>
        <v>0</v>
      </c>
      <c r="AX50" s="48">
        <f>IF(ISNA(INDEX($M$3:$AI$209,MATCH('Per month SPF'!$AK50,$L$3:$L$142,0),MATCH('Per month SPF'!AX$4,$M$2:$AI$2,0))),"",INDEX($M$3:$AI$209,MATCH('Per month SPF'!$AK50,$L$3:$L$142,0),MATCH('Per month SPF'!AX$4,$M$2:$AI$2,0)))</f>
        <v>0</v>
      </c>
      <c r="AY50" s="48">
        <f>IF(ISNA(INDEX($M$3:$AI$209,MATCH('Per month SPF'!$AK50,$L$3:$L$142,0),MATCH('Per month SPF'!AY$4,$M$2:$AI$2,0))),"",INDEX($M$3:$AI$209,MATCH('Per month SPF'!$AK50,$L$3:$L$142,0),MATCH('Per month SPF'!AY$4,$M$2:$AI$2,0)))</f>
        <v>1.7</v>
      </c>
      <c r="AZ50" s="48">
        <f>IF(ISNA(INDEX($M$3:$AI$209,MATCH('Per month SPF'!$AK50,$L$3:$L$142,0),MATCH('Per month SPF'!AZ$4,$M$2:$AI$2,0))),"",INDEX($M$3:$AI$209,MATCH('Per month SPF'!$AK50,$L$3:$L$142,0),MATCH('Per month SPF'!AZ$4,$M$2:$AI$2,0)))</f>
        <v>0</v>
      </c>
      <c r="BA50" s="48">
        <f>IF(ISNA(INDEX($M$3:$AI$209,MATCH('Per month SPF'!$AK50,$L$3:$L$142,0),MATCH('Per month SPF'!BA$4,$M$2:$AI$2,0))),"",INDEX($M$3:$AI$209,MATCH('Per month SPF'!$AK50,$L$3:$L$142,0),MATCH('Per month SPF'!BA$4,$M$2:$AI$2,0)))</f>
        <v>0</v>
      </c>
      <c r="BB50" s="48">
        <f>IF(ISNA(INDEX($M$3:$AI$209,MATCH('Per month SPF'!$AK50,$L$3:$L$142,0),MATCH('Per month SPF'!BB$4,$M$2:$AI$2,0))),"",INDEX($M$3:$AI$209,MATCH('Per month SPF'!$AK50,$L$3:$L$142,0),MATCH('Per month SPF'!BB$4,$M$2:$AI$2,0)))</f>
        <v>1.9071056368888886</v>
      </c>
      <c r="BC50" s="48">
        <f>IF(ISNA(INDEX($M$3:$AI$209,MATCH('Per month SPF'!$AK50,$L$3:$L$142,0),MATCH('Per month SPF'!BC$4,$M$2:$AI$2,0))),"",INDEX($M$3:$AI$209,MATCH('Per month SPF'!$AK50,$L$3:$L$142,0),MATCH('Per month SPF'!BC$4,$M$2:$AI$2,0)))</f>
        <v>0</v>
      </c>
      <c r="BD50" s="48">
        <f>IF(ISNA(INDEX($M$3:$AI$209,MATCH('Per month SPF'!$AK50,$L$3:$L$142,0),MATCH('Per month SPF'!BD$4,$M$2:$AI$2,0))),"",INDEX($M$3:$AI$209,MATCH('Per month SPF'!$AK50,$L$3:$L$142,0),MATCH('Per month SPF'!BD$4,$M$2:$AI$2,0)))</f>
        <v>0</v>
      </c>
      <c r="BE50" s="48">
        <f>IF(ISNA(INDEX($M$3:$AI$209,MATCH('Per month SPF'!$AK50,$L$3:$L$142,0),MATCH('Per month SPF'!BE$4,$M$2:$AI$2,0))),"",INDEX($M$3:$AI$209,MATCH('Per month SPF'!$AK50,$L$3:$L$142,0),MATCH('Per month SPF'!BE$4,$M$2:$AI$2,0)))</f>
        <v>0</v>
      </c>
      <c r="BF50" s="48">
        <f>IF(ISNA(INDEX($M$3:$AI$209,MATCH('Per month SPF'!$AK50,$L$3:$L$142,0),MATCH('Per month SPF'!BF$4,$M$2:$AI$2,0))),"",INDEX($M$3:$AI$209,MATCH('Per month SPF'!$AK50,$L$3:$L$142,0),MATCH('Per month SPF'!BF$4,$M$2:$AI$2,0)))</f>
        <v>0</v>
      </c>
      <c r="BG50" s="48">
        <f>IF(ISNA(INDEX($M$3:$AI$209,MATCH('Per month SPF'!$AK50,$L$3:$L$142,0),MATCH('Per month SPF'!BG$4,$M$2:$AI$2,0))),"",INDEX($M$3:$AI$209,MATCH('Per month SPF'!$AK50,$L$3:$L$142,0),MATCH('Per month SPF'!BG$4,$M$2:$AI$2,0)))</f>
        <v>0</v>
      </c>
      <c r="BH50" s="49">
        <f>IF(ISNA(INDEX($M$3:$AI$209,MATCH('Per month SPF'!$AK50,$L$3:$L$142,0),MATCH('Per month SPF'!BH$4,$M$2:$AI$2,0))),"",INDEX($M$3:$AI$209,MATCH('Per month SPF'!$AK50,$L$3:$L$142,0),MATCH('Per month SPF'!BH$4,$M$2:$AI$2,0)))</f>
        <v>0</v>
      </c>
      <c r="BJ50" s="47">
        <f t="shared" si="4"/>
        <v>1.4</v>
      </c>
      <c r="BK50" s="48" t="str">
        <f t="shared" si="4"/>
        <v/>
      </c>
      <c r="BL50" s="48" t="str">
        <f t="shared" si="4"/>
        <v/>
      </c>
      <c r="BM50" s="48" t="str">
        <f t="shared" si="4"/>
        <v/>
      </c>
      <c r="BN50" s="48" t="str">
        <f t="shared" si="4"/>
        <v/>
      </c>
      <c r="BO50" s="48" t="str">
        <f t="shared" si="4"/>
        <v/>
      </c>
      <c r="BP50" s="48">
        <f t="shared" si="3"/>
        <v>1.5</v>
      </c>
      <c r="BQ50" s="48" t="str">
        <f t="shared" si="3"/>
        <v/>
      </c>
      <c r="BR50" s="48" t="str">
        <f t="shared" si="3"/>
        <v/>
      </c>
      <c r="BS50" s="48" t="str">
        <f t="shared" si="3"/>
        <v/>
      </c>
      <c r="BT50" s="48" t="str">
        <f t="shared" si="3"/>
        <v/>
      </c>
      <c r="BU50" s="48" t="str">
        <f t="shared" si="3"/>
        <v/>
      </c>
      <c r="BV50" s="48" t="str">
        <f t="shared" si="3"/>
        <v/>
      </c>
      <c r="BW50" s="48">
        <f t="shared" si="3"/>
        <v>1.7</v>
      </c>
      <c r="BX50" s="48" t="str">
        <f t="shared" si="3"/>
        <v/>
      </c>
      <c r="BY50" s="48" t="str">
        <f t="shared" si="3"/>
        <v/>
      </c>
      <c r="BZ50" s="48">
        <f t="shared" si="3"/>
        <v>1.9071056368888886</v>
      </c>
      <c r="CA50" s="48" t="str">
        <f t="shared" si="5"/>
        <v/>
      </c>
      <c r="CB50" s="48" t="str">
        <f t="shared" si="5"/>
        <v/>
      </c>
      <c r="CC50" s="48" t="str">
        <f t="shared" si="5"/>
        <v/>
      </c>
      <c r="CD50" s="48" t="str">
        <f t="shared" si="5"/>
        <v/>
      </c>
      <c r="CE50" s="48" t="str">
        <f t="shared" si="5"/>
        <v/>
      </c>
      <c r="CF50" s="49" t="str">
        <f t="shared" si="5"/>
        <v/>
      </c>
      <c r="DN50" s="113"/>
      <c r="DO50" s="58"/>
      <c r="DP50" s="48"/>
      <c r="DQ50" s="48"/>
      <c r="DR50" s="48"/>
      <c r="DS50" s="77"/>
      <c r="DT50" s="58"/>
      <c r="DU50" s="58"/>
      <c r="DV50" s="58"/>
      <c r="DW50" s="58"/>
    </row>
    <row r="51" spans="2:127" x14ac:dyDescent="0.25">
      <c r="B51" s="22">
        <v>38534</v>
      </c>
      <c r="C51" s="18">
        <f>VLOOKUP($B51,'Data SPF'!$AJ$9:$AP$215,'Per month SPF'!C$1, FALSE)</f>
        <v>2.1</v>
      </c>
      <c r="D51" s="18">
        <f>VLOOKUP($B51,'Data SPF'!$AJ$9:$AP$215,'Per month SPF'!D$1, FALSE)</f>
        <v>1.8</v>
      </c>
      <c r="E51" s="18">
        <f>VLOOKUP($B51,'Data SPF'!$AJ$9:$AP$215,'Per month SPF'!E$1, FALSE)</f>
        <v>1.8</v>
      </c>
      <c r="F51" s="18">
        <f>VLOOKUP($B51,'Data SPF'!$AJ$9:$AP$215,'Per month SPF'!H$1, FALSE)</f>
        <v>1.9408108108108104</v>
      </c>
      <c r="G51" s="18" t="str">
        <f>VLOOKUP($B51,'Data SPF'!$AJ$9:$AP$215,'Per month SPF'!G$1, FALSE)</f>
        <v/>
      </c>
      <c r="I51" s="5"/>
      <c r="J51" s="27"/>
      <c r="K51" s="5"/>
      <c r="L51" s="125">
        <v>36373</v>
      </c>
      <c r="M51" s="47">
        <f>VLOOKUP($L51,'Data SPF'!$AJ$9:$AP$215,'Per month SPF'!C$1,FALSE)</f>
        <v>1.1000000000000001</v>
      </c>
      <c r="N51" s="77"/>
      <c r="O51" s="77"/>
      <c r="P51" s="77"/>
      <c r="Q51" s="58"/>
      <c r="R51" s="48"/>
      <c r="S51" s="77"/>
      <c r="T51" s="77"/>
      <c r="U51" s="77"/>
      <c r="V51" s="77"/>
      <c r="W51" s="77"/>
      <c r="X51" s="77"/>
      <c r="Y51" s="77"/>
      <c r="Z51" s="77"/>
      <c r="AA51" s="48">
        <f>VLOOKUP($L51,'Data SPF'!$AJ$9:$AP$215,'Per month SPF'!D$1,FALSE)</f>
        <v>1.5</v>
      </c>
      <c r="AB51" s="48" t="str">
        <f>VLOOKUP($L51,'Data SPF'!$AJ$9:$AP$215,'Per month SPF'!E$1,FALSE)</f>
        <v/>
      </c>
      <c r="AC51" s="48" t="str">
        <f>VLOOKUP($L51,'Data SPF'!$AJ$9:$AP$215,'Per month SPF'!H$1,FALSE)</f>
        <v/>
      </c>
      <c r="AD51" s="77"/>
      <c r="AE51" s="77"/>
      <c r="AF51" s="77"/>
      <c r="AG51" s="77"/>
      <c r="AH51" s="77"/>
      <c r="AI51" s="126"/>
      <c r="AK51" s="107">
        <v>40360</v>
      </c>
      <c r="AL51" s="47">
        <f>IF(ISNA(INDEX($M$3:$AI$209,MATCH('Per month SPF'!$AK51,$L$3:$L$142,0),MATCH('Per month SPF'!AL$4,$M$2:$AI$2,0))),"",INDEX($M$3:$AI$209,MATCH('Per month SPF'!$AK51,$L$3:$L$142,0),MATCH('Per month SPF'!AL$4,$M$2:$AI$2,0)))</f>
        <v>1.4</v>
      </c>
      <c r="AM51" s="48">
        <f>IF(ISNA(INDEX($M$3:$AI$209,MATCH('Per month SPF'!$AK51,$L$3:$L$142,0),MATCH('Per month SPF'!AM$4,$M$2:$AI$2,0))),"",INDEX($M$3:$AI$209,MATCH('Per month SPF'!$AK51,$L$3:$L$142,0),MATCH('Per month SPF'!AM$4,$M$2:$AI$2,0)))</f>
        <v>0</v>
      </c>
      <c r="AN51" s="48">
        <f>IF(ISNA(INDEX($M$3:$AI$209,MATCH('Per month SPF'!$AK51,$L$3:$L$142,0),MATCH('Per month SPF'!AN$4,$M$2:$AI$2,0))),"",INDEX($M$3:$AI$209,MATCH('Per month SPF'!$AK51,$L$3:$L$142,0),MATCH('Per month SPF'!AN$4,$M$2:$AI$2,0)))</f>
        <v>0</v>
      </c>
      <c r="AO51" s="48">
        <f>IF(ISNA(INDEX($M$3:$AI$209,MATCH('Per month SPF'!$AK51,$L$3:$L$142,0),MATCH('Per month SPF'!AO$4,$M$2:$AI$2,0))),"",INDEX($M$3:$AI$209,MATCH('Per month SPF'!$AK51,$L$3:$L$142,0),MATCH('Per month SPF'!AO$4,$M$2:$AI$2,0)))</f>
        <v>0</v>
      </c>
      <c r="AP51" s="48">
        <f>IF(ISNA(INDEX($M$3:$AI$209,MATCH('Per month SPF'!$AK51,$L$3:$L$142,0),MATCH('Per month SPF'!AP$4,$M$2:$AI$2,0))),"",INDEX($M$3:$AI$209,MATCH('Per month SPF'!$AK51,$L$3:$L$142,0),MATCH('Per month SPF'!AP$4,$M$2:$AI$2,0)))</f>
        <v>1.5</v>
      </c>
      <c r="AQ51" s="48">
        <f>IF(ISNA(INDEX($M$3:$AI$209,MATCH('Per month SPF'!$AK51,$L$3:$L$142,0),MATCH('Per month SPF'!AQ$4,$M$2:$AI$2,0))),"",INDEX($M$3:$AI$209,MATCH('Per month SPF'!$AK51,$L$3:$L$142,0),MATCH('Per month SPF'!AQ$4,$M$2:$AI$2,0)))</f>
        <v>0</v>
      </c>
      <c r="AR51" s="48">
        <f>IF(ISNA(INDEX($M$3:$AI$209,MATCH('Per month SPF'!$AK51,$L$3:$L$142,0),MATCH('Per month SPF'!AR$4,$M$2:$AI$2,0))),"",INDEX($M$3:$AI$209,MATCH('Per month SPF'!$AK51,$L$3:$L$142,0),MATCH('Per month SPF'!AR$4,$M$2:$AI$2,0)))</f>
        <v>0</v>
      </c>
      <c r="AS51" s="48">
        <f>IF(ISNA(INDEX($M$3:$AI$209,MATCH('Per month SPF'!$AK51,$L$3:$L$142,0),MATCH('Per month SPF'!AS$4,$M$2:$AI$2,0))),"",INDEX($M$3:$AI$209,MATCH('Per month SPF'!$AK51,$L$3:$L$142,0),MATCH('Per month SPF'!AS$4,$M$2:$AI$2,0)))</f>
        <v>0</v>
      </c>
      <c r="AT51" s="48">
        <f>IF(ISNA(INDEX($M$3:$AI$209,MATCH('Per month SPF'!$AK51,$L$3:$L$142,0),MATCH('Per month SPF'!AT$4,$M$2:$AI$2,0))),"",INDEX($M$3:$AI$209,MATCH('Per month SPF'!$AK51,$L$3:$L$142,0),MATCH('Per month SPF'!AT$4,$M$2:$AI$2,0)))</f>
        <v>0</v>
      </c>
      <c r="AU51" s="48">
        <f>IF(ISNA(INDEX($M$3:$AI$209,MATCH('Per month SPF'!$AK51,$L$3:$L$142,0),MATCH('Per month SPF'!AU$4,$M$2:$AI$2,0))),"",INDEX($M$3:$AI$209,MATCH('Per month SPF'!$AK51,$L$3:$L$142,0),MATCH('Per month SPF'!AU$4,$M$2:$AI$2,0)))</f>
        <v>0</v>
      </c>
      <c r="AV51" s="48">
        <f>IF(ISNA(INDEX($M$3:$AI$209,MATCH('Per month SPF'!$AK51,$L$3:$L$142,0),MATCH('Per month SPF'!AV$4,$M$2:$AI$2,0))),"",INDEX($M$3:$AI$209,MATCH('Per month SPF'!$AK51,$L$3:$L$142,0),MATCH('Per month SPF'!AV$4,$M$2:$AI$2,0)))</f>
        <v>0</v>
      </c>
      <c r="AW51" s="48">
        <f>IF(ISNA(INDEX($M$3:$AI$209,MATCH('Per month SPF'!$AK51,$L$3:$L$142,0),MATCH('Per month SPF'!AW$4,$M$2:$AI$2,0))),"",INDEX($M$3:$AI$209,MATCH('Per month SPF'!$AK51,$L$3:$L$142,0),MATCH('Per month SPF'!AW$4,$M$2:$AI$2,0)))</f>
        <v>0</v>
      </c>
      <c r="AX51" s="48">
        <f>IF(ISNA(INDEX($M$3:$AI$209,MATCH('Per month SPF'!$AK51,$L$3:$L$142,0),MATCH('Per month SPF'!AX$4,$M$2:$AI$2,0))),"",INDEX($M$3:$AI$209,MATCH('Per month SPF'!$AK51,$L$3:$L$142,0),MATCH('Per month SPF'!AX$4,$M$2:$AI$2,0)))</f>
        <v>1.7</v>
      </c>
      <c r="AY51" s="48">
        <f>IF(ISNA(INDEX($M$3:$AI$209,MATCH('Per month SPF'!$AK51,$L$3:$L$142,0),MATCH('Per month SPF'!AY$4,$M$2:$AI$2,0))),"",INDEX($M$3:$AI$209,MATCH('Per month SPF'!$AK51,$L$3:$L$142,0),MATCH('Per month SPF'!AY$4,$M$2:$AI$2,0)))</f>
        <v>0</v>
      </c>
      <c r="AZ51" s="48">
        <f>IF(ISNA(INDEX($M$3:$AI$209,MATCH('Per month SPF'!$AK51,$L$3:$L$142,0),MATCH('Per month SPF'!AZ$4,$M$2:$AI$2,0))),"",INDEX($M$3:$AI$209,MATCH('Per month SPF'!$AK51,$L$3:$L$142,0),MATCH('Per month SPF'!AZ$4,$M$2:$AI$2,0)))</f>
        <v>0</v>
      </c>
      <c r="BA51" s="48">
        <f>IF(ISNA(INDEX($M$3:$AI$209,MATCH('Per month SPF'!$AK51,$L$3:$L$142,0),MATCH('Per month SPF'!BA$4,$M$2:$AI$2,0))),"",INDEX($M$3:$AI$209,MATCH('Per month SPF'!$AK51,$L$3:$L$142,0),MATCH('Per month SPF'!BA$4,$M$2:$AI$2,0)))</f>
        <v>0</v>
      </c>
      <c r="BB51" s="48">
        <f>IF(ISNA(INDEX($M$3:$AI$209,MATCH('Per month SPF'!$AK51,$L$3:$L$142,0),MATCH('Per month SPF'!BB$4,$M$2:$AI$2,0))),"",INDEX($M$3:$AI$209,MATCH('Per month SPF'!$AK51,$L$3:$L$142,0),MATCH('Per month SPF'!BB$4,$M$2:$AI$2,0)))</f>
        <v>0</v>
      </c>
      <c r="BC51" s="48">
        <f>IF(ISNA(INDEX($M$3:$AI$209,MATCH('Per month SPF'!$AK51,$L$3:$L$142,0),MATCH('Per month SPF'!BC$4,$M$2:$AI$2,0))),"",INDEX($M$3:$AI$209,MATCH('Per month SPF'!$AK51,$L$3:$L$142,0),MATCH('Per month SPF'!BC$4,$M$2:$AI$2,0)))</f>
        <v>0</v>
      </c>
      <c r="BD51" s="48">
        <f>IF(ISNA(INDEX($M$3:$AI$209,MATCH('Per month SPF'!$AK51,$L$3:$L$142,0),MATCH('Per month SPF'!BD$4,$M$2:$AI$2,0))),"",INDEX($M$3:$AI$209,MATCH('Per month SPF'!$AK51,$L$3:$L$142,0),MATCH('Per month SPF'!BD$4,$M$2:$AI$2,0)))</f>
        <v>0</v>
      </c>
      <c r="BE51" s="48">
        <f>IF(ISNA(INDEX($M$3:$AI$209,MATCH('Per month SPF'!$AK51,$L$3:$L$142,0),MATCH('Per month SPF'!BE$4,$M$2:$AI$2,0))),"",INDEX($M$3:$AI$209,MATCH('Per month SPF'!$AK51,$L$3:$L$142,0),MATCH('Per month SPF'!BE$4,$M$2:$AI$2,0)))</f>
        <v>0</v>
      </c>
      <c r="BF51" s="48">
        <f>IF(ISNA(INDEX($M$3:$AI$209,MATCH('Per month SPF'!$AK51,$L$3:$L$142,0),MATCH('Per month SPF'!BF$4,$M$2:$AI$2,0))),"",INDEX($M$3:$AI$209,MATCH('Per month SPF'!$AK51,$L$3:$L$142,0),MATCH('Per month SPF'!BF$4,$M$2:$AI$2,0)))</f>
        <v>0</v>
      </c>
      <c r="BG51" s="48">
        <f>IF(ISNA(INDEX($M$3:$AI$209,MATCH('Per month SPF'!$AK51,$L$3:$L$142,0),MATCH('Per month SPF'!BG$4,$M$2:$AI$2,0))),"",INDEX($M$3:$AI$209,MATCH('Per month SPF'!$AK51,$L$3:$L$142,0),MATCH('Per month SPF'!BG$4,$M$2:$AI$2,0)))</f>
        <v>0</v>
      </c>
      <c r="BH51" s="49">
        <f>IF(ISNA(INDEX($M$3:$AI$209,MATCH('Per month SPF'!$AK51,$L$3:$L$142,0),MATCH('Per month SPF'!BH$4,$M$2:$AI$2,0))),"",INDEX($M$3:$AI$209,MATCH('Per month SPF'!$AK51,$L$3:$L$142,0),MATCH('Per month SPF'!BH$4,$M$2:$AI$2,0)))</f>
        <v>1.9538151162790691</v>
      </c>
      <c r="BJ51" s="47">
        <f t="shared" si="4"/>
        <v>1.4</v>
      </c>
      <c r="BK51" s="48" t="str">
        <f t="shared" si="4"/>
        <v/>
      </c>
      <c r="BL51" s="48" t="str">
        <f t="shared" si="4"/>
        <v/>
      </c>
      <c r="BM51" s="48" t="str">
        <f t="shared" si="4"/>
        <v/>
      </c>
      <c r="BN51" s="48">
        <f t="shared" si="4"/>
        <v>1.5</v>
      </c>
      <c r="BO51" s="48" t="str">
        <f t="shared" si="4"/>
        <v/>
      </c>
      <c r="BP51" s="48" t="str">
        <f t="shared" si="3"/>
        <v/>
      </c>
      <c r="BQ51" s="48" t="str">
        <f t="shared" si="3"/>
        <v/>
      </c>
      <c r="BR51" s="48" t="str">
        <f t="shared" si="3"/>
        <v/>
      </c>
      <c r="BS51" s="48" t="str">
        <f t="shared" si="3"/>
        <v/>
      </c>
      <c r="BT51" s="48" t="str">
        <f t="shared" si="3"/>
        <v/>
      </c>
      <c r="BU51" s="48" t="str">
        <f t="shared" si="3"/>
        <v/>
      </c>
      <c r="BV51" s="48">
        <f t="shared" si="3"/>
        <v>1.7</v>
      </c>
      <c r="BW51" s="48" t="str">
        <f t="shared" si="3"/>
        <v/>
      </c>
      <c r="BX51" s="48" t="str">
        <f t="shared" si="3"/>
        <v/>
      </c>
      <c r="BY51" s="48" t="str">
        <f t="shared" si="3"/>
        <v/>
      </c>
      <c r="BZ51" s="48" t="str">
        <f t="shared" si="3"/>
        <v/>
      </c>
      <c r="CA51" s="48" t="str">
        <f t="shared" si="5"/>
        <v/>
      </c>
      <c r="CB51" s="48" t="str">
        <f t="shared" si="5"/>
        <v/>
      </c>
      <c r="CC51" s="48" t="str">
        <f t="shared" si="5"/>
        <v/>
      </c>
      <c r="CD51" s="48" t="str">
        <f t="shared" si="5"/>
        <v/>
      </c>
      <c r="CE51" s="48" t="str">
        <f t="shared" si="5"/>
        <v/>
      </c>
      <c r="CF51" s="49">
        <f t="shared" si="5"/>
        <v>1.9538151162790691</v>
      </c>
      <c r="DN51" s="113"/>
      <c r="DO51" s="58"/>
      <c r="DP51" s="48"/>
      <c r="DQ51" s="48"/>
      <c r="DR51" s="48"/>
      <c r="DS51" s="77"/>
      <c r="DT51" s="58"/>
      <c r="DU51" s="58"/>
      <c r="DV51" s="58"/>
      <c r="DW51" s="58"/>
    </row>
    <row r="52" spans="2:127" x14ac:dyDescent="0.25">
      <c r="B52" s="22">
        <v>38899</v>
      </c>
      <c r="C52" s="18">
        <f>VLOOKUP($B52,'Data SPF'!$AJ$9:$AP$215,'Per month SPF'!C$1, FALSE)</f>
        <v>2.2999999999999998</v>
      </c>
      <c r="D52" s="18">
        <f>VLOOKUP($B52,'Data SPF'!$AJ$9:$AP$215,'Per month SPF'!D$1, FALSE)</f>
        <v>2.1</v>
      </c>
      <c r="E52" s="18">
        <f>VLOOKUP($B52,'Data SPF'!$AJ$9:$AP$215,'Per month SPF'!E$1, FALSE)</f>
        <v>1.9</v>
      </c>
      <c r="F52" s="18">
        <f>VLOOKUP($B52,'Data SPF'!$AJ$9:$AP$215,'Per month SPF'!H$1, FALSE)</f>
        <v>1.9168421052631577</v>
      </c>
      <c r="G52" s="18" t="str">
        <f>VLOOKUP($B52,'Data SPF'!$AJ$9:$AP$215,'Per month SPF'!G$1, FALSE)</f>
        <v/>
      </c>
      <c r="I52" s="5"/>
      <c r="J52" s="27"/>
      <c r="K52" s="5"/>
      <c r="L52" s="125">
        <v>36739</v>
      </c>
      <c r="M52" s="47">
        <f>VLOOKUP($L52,'Data SPF'!$AJ$9:$AP$215,'Per month SPF'!C$1,FALSE)</f>
        <v>2.1</v>
      </c>
      <c r="N52" s="77"/>
      <c r="O52" s="77"/>
      <c r="P52" s="77"/>
      <c r="Q52" s="58"/>
      <c r="R52" s="48"/>
      <c r="S52" s="77"/>
      <c r="T52" s="77"/>
      <c r="U52" s="77"/>
      <c r="V52" s="77"/>
      <c r="W52" s="77"/>
      <c r="X52" s="77"/>
      <c r="Y52" s="77"/>
      <c r="Z52" s="77"/>
      <c r="AA52" s="48">
        <f>VLOOKUP($L52,'Data SPF'!$AJ$9:$AP$215,'Per month SPF'!D$1,FALSE)</f>
        <v>1.8</v>
      </c>
      <c r="AB52" s="48">
        <f>VLOOKUP($L52,'Data SPF'!$AJ$9:$AP$215,'Per month SPF'!E$1,FALSE)</f>
        <v>1.8</v>
      </c>
      <c r="AC52" s="48" t="str">
        <f>VLOOKUP($L52,'Data SPF'!$AJ$9:$AP$215,'Per month SPF'!H$1,FALSE)</f>
        <v/>
      </c>
      <c r="AD52" s="77"/>
      <c r="AE52" s="77"/>
      <c r="AF52" s="77"/>
      <c r="AG52" s="77"/>
      <c r="AH52" s="77"/>
      <c r="AI52" s="126"/>
      <c r="AK52" s="107">
        <v>40452</v>
      </c>
      <c r="AL52" s="47">
        <f>IF(ISNA(INDEX($M$3:$AI$209,MATCH('Per month SPF'!$AK52,$L$3:$L$142,0),MATCH('Per month SPF'!AL$4,$M$2:$AI$2,0))),"",INDEX($M$3:$AI$209,MATCH('Per month SPF'!$AK52,$L$3:$L$142,0),MATCH('Per month SPF'!AL$4,$M$2:$AI$2,0)))</f>
        <v>1.5</v>
      </c>
      <c r="AM52" s="48">
        <f>IF(ISNA(INDEX($M$3:$AI$209,MATCH('Per month SPF'!$AK52,$L$3:$L$142,0),MATCH('Per month SPF'!AM$4,$M$2:$AI$2,0))),"",INDEX($M$3:$AI$209,MATCH('Per month SPF'!$AK52,$L$3:$L$142,0),MATCH('Per month SPF'!AM$4,$M$2:$AI$2,0)))</f>
        <v>0</v>
      </c>
      <c r="AN52" s="48">
        <f>IF(ISNA(INDEX($M$3:$AI$209,MATCH('Per month SPF'!$AK52,$L$3:$L$142,0),MATCH('Per month SPF'!AN$4,$M$2:$AI$2,0))),"",INDEX($M$3:$AI$209,MATCH('Per month SPF'!$AK52,$L$3:$L$142,0),MATCH('Per month SPF'!AN$4,$M$2:$AI$2,0)))</f>
        <v>1.5</v>
      </c>
      <c r="AO52" s="48">
        <f>IF(ISNA(INDEX($M$3:$AI$209,MATCH('Per month SPF'!$AK52,$L$3:$L$142,0),MATCH('Per month SPF'!AO$4,$M$2:$AI$2,0))),"",INDEX($M$3:$AI$209,MATCH('Per month SPF'!$AK52,$L$3:$L$142,0),MATCH('Per month SPF'!AO$4,$M$2:$AI$2,0)))</f>
        <v>0</v>
      </c>
      <c r="AP52" s="48">
        <f>IF(ISNA(INDEX($M$3:$AI$209,MATCH('Per month SPF'!$AK52,$L$3:$L$142,0),MATCH('Per month SPF'!AP$4,$M$2:$AI$2,0))),"",INDEX($M$3:$AI$209,MATCH('Per month SPF'!$AK52,$L$3:$L$142,0),MATCH('Per month SPF'!AP$4,$M$2:$AI$2,0)))</f>
        <v>0</v>
      </c>
      <c r="AQ52" s="48">
        <f>IF(ISNA(INDEX($M$3:$AI$209,MATCH('Per month SPF'!$AK52,$L$3:$L$142,0),MATCH('Per month SPF'!AQ$4,$M$2:$AI$2,0))),"",INDEX($M$3:$AI$209,MATCH('Per month SPF'!$AK52,$L$3:$L$142,0),MATCH('Per month SPF'!AQ$4,$M$2:$AI$2,0)))</f>
        <v>0</v>
      </c>
      <c r="AR52" s="48">
        <f>IF(ISNA(INDEX($M$3:$AI$209,MATCH('Per month SPF'!$AK52,$L$3:$L$142,0),MATCH('Per month SPF'!AR$4,$M$2:$AI$2,0))),"",INDEX($M$3:$AI$209,MATCH('Per month SPF'!$AK52,$L$3:$L$142,0),MATCH('Per month SPF'!AR$4,$M$2:$AI$2,0)))</f>
        <v>0</v>
      </c>
      <c r="AS52" s="48">
        <f>IF(ISNA(INDEX($M$3:$AI$209,MATCH('Per month SPF'!$AK52,$L$3:$L$142,0),MATCH('Per month SPF'!AS$4,$M$2:$AI$2,0))),"",INDEX($M$3:$AI$209,MATCH('Per month SPF'!$AK52,$L$3:$L$142,0),MATCH('Per month SPF'!AS$4,$M$2:$AI$2,0)))</f>
        <v>0</v>
      </c>
      <c r="AT52" s="48">
        <f>IF(ISNA(INDEX($M$3:$AI$209,MATCH('Per month SPF'!$AK52,$L$3:$L$142,0),MATCH('Per month SPF'!AT$4,$M$2:$AI$2,0))),"",INDEX($M$3:$AI$209,MATCH('Per month SPF'!$AK52,$L$3:$L$142,0),MATCH('Per month SPF'!AT$4,$M$2:$AI$2,0)))</f>
        <v>0</v>
      </c>
      <c r="AU52" s="48">
        <f>IF(ISNA(INDEX($M$3:$AI$209,MATCH('Per month SPF'!$AK52,$L$3:$L$142,0),MATCH('Per month SPF'!AU$4,$M$2:$AI$2,0))),"",INDEX($M$3:$AI$209,MATCH('Per month SPF'!$AK52,$L$3:$L$142,0),MATCH('Per month SPF'!AU$4,$M$2:$AI$2,0)))</f>
        <v>0</v>
      </c>
      <c r="AV52" s="48">
        <f>IF(ISNA(INDEX($M$3:$AI$209,MATCH('Per month SPF'!$AK52,$L$3:$L$142,0),MATCH('Per month SPF'!AV$4,$M$2:$AI$2,0))),"",INDEX($M$3:$AI$209,MATCH('Per month SPF'!$AK52,$L$3:$L$142,0),MATCH('Per month SPF'!AV$4,$M$2:$AI$2,0)))</f>
        <v>1.6</v>
      </c>
      <c r="AW52" s="48">
        <f>IF(ISNA(INDEX($M$3:$AI$209,MATCH('Per month SPF'!$AK52,$L$3:$L$142,0),MATCH('Per month SPF'!AW$4,$M$2:$AI$2,0))),"",INDEX($M$3:$AI$209,MATCH('Per month SPF'!$AK52,$L$3:$L$142,0),MATCH('Per month SPF'!AW$4,$M$2:$AI$2,0)))</f>
        <v>0</v>
      </c>
      <c r="AX52" s="48">
        <f>IF(ISNA(INDEX($M$3:$AI$209,MATCH('Per month SPF'!$AK52,$L$3:$L$142,0),MATCH('Per month SPF'!AX$4,$M$2:$AI$2,0))),"",INDEX($M$3:$AI$209,MATCH('Per month SPF'!$AK52,$L$3:$L$142,0),MATCH('Per month SPF'!AX$4,$M$2:$AI$2,0)))</f>
        <v>0</v>
      </c>
      <c r="AY52" s="48">
        <f>IF(ISNA(INDEX($M$3:$AI$209,MATCH('Per month SPF'!$AK52,$L$3:$L$142,0),MATCH('Per month SPF'!AY$4,$M$2:$AI$2,0))),"",INDEX($M$3:$AI$209,MATCH('Per month SPF'!$AK52,$L$3:$L$142,0),MATCH('Per month SPF'!AY$4,$M$2:$AI$2,0)))</f>
        <v>0</v>
      </c>
      <c r="AZ52" s="48">
        <f>IF(ISNA(INDEX($M$3:$AI$209,MATCH('Per month SPF'!$AK52,$L$3:$L$142,0),MATCH('Per month SPF'!AZ$4,$M$2:$AI$2,0))),"",INDEX($M$3:$AI$209,MATCH('Per month SPF'!$AK52,$L$3:$L$142,0),MATCH('Per month SPF'!AZ$4,$M$2:$AI$2,0)))</f>
        <v>0</v>
      </c>
      <c r="BA52" s="48">
        <f>IF(ISNA(INDEX($M$3:$AI$209,MATCH('Per month SPF'!$AK52,$L$3:$L$142,0),MATCH('Per month SPF'!BA$4,$M$2:$AI$2,0))),"",INDEX($M$3:$AI$209,MATCH('Per month SPF'!$AK52,$L$3:$L$142,0),MATCH('Per month SPF'!BA$4,$M$2:$AI$2,0)))</f>
        <v>0</v>
      </c>
      <c r="BB52" s="48">
        <f>IF(ISNA(INDEX($M$3:$AI$209,MATCH('Per month SPF'!$AK52,$L$3:$L$142,0),MATCH('Per month SPF'!BB$4,$M$2:$AI$2,0))),"",INDEX($M$3:$AI$209,MATCH('Per month SPF'!$AK52,$L$3:$L$142,0),MATCH('Per month SPF'!BB$4,$M$2:$AI$2,0)))</f>
        <v>0</v>
      </c>
      <c r="BC52" s="48">
        <f>IF(ISNA(INDEX($M$3:$AI$209,MATCH('Per month SPF'!$AK52,$L$3:$L$142,0),MATCH('Per month SPF'!BC$4,$M$2:$AI$2,0))),"",INDEX($M$3:$AI$209,MATCH('Per month SPF'!$AK52,$L$3:$L$142,0),MATCH('Per month SPF'!BC$4,$M$2:$AI$2,0)))</f>
        <v>0</v>
      </c>
      <c r="BD52" s="48">
        <f>IF(ISNA(INDEX($M$3:$AI$209,MATCH('Per month SPF'!$AK52,$L$3:$L$142,0),MATCH('Per month SPF'!BD$4,$M$2:$AI$2,0))),"",INDEX($M$3:$AI$209,MATCH('Per month SPF'!$AK52,$L$3:$L$142,0),MATCH('Per month SPF'!BD$4,$M$2:$AI$2,0)))</f>
        <v>0</v>
      </c>
      <c r="BE52" s="48">
        <f>IF(ISNA(INDEX($M$3:$AI$209,MATCH('Per month SPF'!$AK52,$L$3:$L$142,0),MATCH('Per month SPF'!BE$4,$M$2:$AI$2,0))),"",INDEX($M$3:$AI$209,MATCH('Per month SPF'!$AK52,$L$3:$L$142,0),MATCH('Per month SPF'!BE$4,$M$2:$AI$2,0)))</f>
        <v>0</v>
      </c>
      <c r="BF52" s="48">
        <f>IF(ISNA(INDEX($M$3:$AI$209,MATCH('Per month SPF'!$AK52,$L$3:$L$142,0),MATCH('Per month SPF'!BF$4,$M$2:$AI$2,0))),"",INDEX($M$3:$AI$209,MATCH('Per month SPF'!$AK52,$L$3:$L$142,0),MATCH('Per month SPF'!BF$4,$M$2:$AI$2,0)))</f>
        <v>1.8976349479166659</v>
      </c>
      <c r="BG52" s="48">
        <f>IF(ISNA(INDEX($M$3:$AI$209,MATCH('Per month SPF'!$AK52,$L$3:$L$142,0),MATCH('Per month SPF'!BG$4,$M$2:$AI$2,0))),"",INDEX($M$3:$AI$209,MATCH('Per month SPF'!$AK52,$L$3:$L$142,0),MATCH('Per month SPF'!BG$4,$M$2:$AI$2,0)))</f>
        <v>0</v>
      </c>
      <c r="BH52" s="49">
        <f>IF(ISNA(INDEX($M$3:$AI$209,MATCH('Per month SPF'!$AK52,$L$3:$L$142,0),MATCH('Per month SPF'!BH$4,$M$2:$AI$2,0))),"",INDEX($M$3:$AI$209,MATCH('Per month SPF'!$AK52,$L$3:$L$142,0),MATCH('Per month SPF'!BH$4,$M$2:$AI$2,0)))</f>
        <v>0</v>
      </c>
      <c r="BJ52" s="47">
        <f t="shared" si="4"/>
        <v>1.5</v>
      </c>
      <c r="BK52" s="48" t="str">
        <f t="shared" si="4"/>
        <v/>
      </c>
      <c r="BL52" s="48">
        <f t="shared" si="4"/>
        <v>1.5</v>
      </c>
      <c r="BM52" s="48" t="str">
        <f t="shared" si="4"/>
        <v/>
      </c>
      <c r="BN52" s="48" t="str">
        <f t="shared" si="4"/>
        <v/>
      </c>
      <c r="BO52" s="48" t="str">
        <f t="shared" si="4"/>
        <v/>
      </c>
      <c r="BP52" s="48" t="str">
        <f t="shared" si="3"/>
        <v/>
      </c>
      <c r="BQ52" s="48" t="str">
        <f t="shared" si="3"/>
        <v/>
      </c>
      <c r="BR52" s="48" t="str">
        <f t="shared" si="3"/>
        <v/>
      </c>
      <c r="BS52" s="48" t="str">
        <f t="shared" si="3"/>
        <v/>
      </c>
      <c r="BT52" s="48">
        <f t="shared" si="3"/>
        <v>1.6</v>
      </c>
      <c r="BU52" s="48" t="str">
        <f t="shared" si="3"/>
        <v/>
      </c>
      <c r="BV52" s="48" t="str">
        <f t="shared" si="3"/>
        <v/>
      </c>
      <c r="BW52" s="48" t="str">
        <f t="shared" si="3"/>
        <v/>
      </c>
      <c r="BX52" s="48" t="str">
        <f t="shared" si="3"/>
        <v/>
      </c>
      <c r="BY52" s="48" t="str">
        <f t="shared" si="3"/>
        <v/>
      </c>
      <c r="BZ52" s="48" t="str">
        <f t="shared" si="3"/>
        <v/>
      </c>
      <c r="CA52" s="48" t="str">
        <f t="shared" si="5"/>
        <v/>
      </c>
      <c r="CB52" s="48" t="str">
        <f t="shared" si="5"/>
        <v/>
      </c>
      <c r="CC52" s="48" t="str">
        <f t="shared" si="5"/>
        <v/>
      </c>
      <c r="CD52" s="48">
        <f t="shared" si="5"/>
        <v>1.8976349479166659</v>
      </c>
      <c r="CE52" s="48" t="str">
        <f t="shared" si="5"/>
        <v/>
      </c>
      <c r="CF52" s="49" t="str">
        <f t="shared" si="5"/>
        <v/>
      </c>
      <c r="DN52" s="113"/>
      <c r="DO52" s="58"/>
      <c r="DP52" s="48"/>
      <c r="DQ52" s="48"/>
      <c r="DR52" s="48"/>
      <c r="DS52" s="77"/>
      <c r="DT52" s="58"/>
      <c r="DU52" s="58"/>
      <c r="DV52" s="58"/>
      <c r="DW52" s="58"/>
    </row>
    <row r="53" spans="2:127" x14ac:dyDescent="0.25">
      <c r="B53" s="22">
        <v>39264</v>
      </c>
      <c r="C53" s="18">
        <f>VLOOKUP($B53,'Data SPF'!$AJ$9:$AP$215,'Per month SPF'!C$1, FALSE)</f>
        <v>2</v>
      </c>
      <c r="D53" s="18">
        <f>VLOOKUP($B53,'Data SPF'!$AJ$9:$AP$215,'Per month SPF'!D$1, FALSE)</f>
        <v>2</v>
      </c>
      <c r="E53" s="18">
        <f>VLOOKUP($B53,'Data SPF'!$AJ$9:$AP$215,'Per month SPF'!E$1, FALSE)</f>
        <v>2</v>
      </c>
      <c r="F53" s="18">
        <f>VLOOKUP($B53,'Data SPF'!$AJ$9:$AP$215,'Per month SPF'!H$1, FALSE)</f>
        <v>1.9522727272727274</v>
      </c>
      <c r="G53" s="18" t="str">
        <f>VLOOKUP($B53,'Data SPF'!$AJ$9:$AP$215,'Per month SPF'!G$1, FALSE)</f>
        <v/>
      </c>
      <c r="I53" s="5"/>
      <c r="J53" s="27"/>
      <c r="K53" s="5"/>
      <c r="L53" s="125">
        <v>37104</v>
      </c>
      <c r="M53" s="47">
        <f>VLOOKUP($L53,'Data SPF'!$AJ$9:$AP$215,'Per month SPF'!C$1,FALSE)</f>
        <v>2.7</v>
      </c>
      <c r="N53" s="77"/>
      <c r="O53" s="77"/>
      <c r="P53" s="77"/>
      <c r="Q53" s="58"/>
      <c r="R53" s="48"/>
      <c r="S53" s="77"/>
      <c r="T53" s="77"/>
      <c r="U53" s="77"/>
      <c r="V53" s="77"/>
      <c r="W53" s="77"/>
      <c r="X53" s="77"/>
      <c r="Y53" s="77"/>
      <c r="Z53" s="77"/>
      <c r="AA53" s="48">
        <f>VLOOKUP($L53,'Data SPF'!$AJ$9:$AP$215,'Per month SPF'!D$1,FALSE)</f>
        <v>1.9</v>
      </c>
      <c r="AB53" s="48">
        <f>VLOOKUP($L53,'Data SPF'!$AJ$9:$AP$215,'Per month SPF'!E$1,FALSE)</f>
        <v>1.8</v>
      </c>
      <c r="AC53" s="48">
        <f>VLOOKUP($L53,'Data SPF'!$AJ$9:$AP$215,'Per month SPF'!H$1,FALSE)</f>
        <v>1.8132352941176473</v>
      </c>
      <c r="AD53" s="77"/>
      <c r="AE53" s="77"/>
      <c r="AF53" s="77"/>
      <c r="AG53" s="77"/>
      <c r="AH53" s="77"/>
      <c r="AI53" s="126"/>
      <c r="AK53" s="107">
        <v>40544</v>
      </c>
      <c r="AL53" s="47">
        <f>IF(ISNA(INDEX($M$3:$AI$209,MATCH('Per month SPF'!$AK53,$L$3:$L$142,0),MATCH('Per month SPF'!AL$4,$M$2:$AI$2,0))),"",INDEX($M$3:$AI$209,MATCH('Per month SPF'!$AK53,$L$3:$L$142,0),MATCH('Per month SPF'!AL$4,$M$2:$AI$2,0)))</f>
        <v>1.9</v>
      </c>
      <c r="AM53" s="48">
        <f>IF(ISNA(INDEX($M$3:$AI$209,MATCH('Per month SPF'!$AK53,$L$3:$L$142,0),MATCH('Per month SPF'!AM$4,$M$2:$AI$2,0))),"",INDEX($M$3:$AI$209,MATCH('Per month SPF'!$AK53,$L$3:$L$142,0),MATCH('Per month SPF'!AM$4,$M$2:$AI$2,0)))</f>
        <v>0</v>
      </c>
      <c r="AN53" s="48">
        <f>IF(ISNA(INDEX($M$3:$AI$209,MATCH('Per month SPF'!$AK53,$L$3:$L$142,0),MATCH('Per month SPF'!AN$4,$M$2:$AI$2,0))),"",INDEX($M$3:$AI$209,MATCH('Per month SPF'!$AK53,$L$3:$L$142,0),MATCH('Per month SPF'!AN$4,$M$2:$AI$2,0)))</f>
        <v>0</v>
      </c>
      <c r="AO53" s="48">
        <f>IF(ISNA(INDEX($M$3:$AI$209,MATCH('Per month SPF'!$AK53,$L$3:$L$142,0),MATCH('Per month SPF'!AO$4,$M$2:$AI$2,0))),"",INDEX($M$3:$AI$209,MATCH('Per month SPF'!$AK53,$L$3:$L$142,0),MATCH('Per month SPF'!AO$4,$M$2:$AI$2,0)))</f>
        <v>0</v>
      </c>
      <c r="AP53" s="48">
        <f>IF(ISNA(INDEX($M$3:$AI$209,MATCH('Per month SPF'!$AK53,$L$3:$L$142,0),MATCH('Per month SPF'!AP$4,$M$2:$AI$2,0))),"",INDEX($M$3:$AI$209,MATCH('Per month SPF'!$AK53,$L$3:$L$142,0),MATCH('Per month SPF'!AP$4,$M$2:$AI$2,0)))</f>
        <v>0</v>
      </c>
      <c r="AQ53" s="48">
        <f>IF(ISNA(INDEX($M$3:$AI$209,MATCH('Per month SPF'!$AK53,$L$3:$L$142,0),MATCH('Per month SPF'!AQ$4,$M$2:$AI$2,0))),"",INDEX($M$3:$AI$209,MATCH('Per month SPF'!$AK53,$L$3:$L$142,0),MATCH('Per month SPF'!AQ$4,$M$2:$AI$2,0)))</f>
        <v>0</v>
      </c>
      <c r="AR53" s="48">
        <f>IF(ISNA(INDEX($M$3:$AI$209,MATCH('Per month SPF'!$AK53,$L$3:$L$142,0),MATCH('Per month SPF'!AR$4,$M$2:$AI$2,0))),"",INDEX($M$3:$AI$209,MATCH('Per month SPF'!$AK53,$L$3:$L$142,0),MATCH('Per month SPF'!AR$4,$M$2:$AI$2,0)))</f>
        <v>0</v>
      </c>
      <c r="AS53" s="48">
        <f>IF(ISNA(INDEX($M$3:$AI$209,MATCH('Per month SPF'!$AK53,$L$3:$L$142,0),MATCH('Per month SPF'!AS$4,$M$2:$AI$2,0))),"",INDEX($M$3:$AI$209,MATCH('Per month SPF'!$AK53,$L$3:$L$142,0),MATCH('Per month SPF'!AS$4,$M$2:$AI$2,0)))</f>
        <v>0</v>
      </c>
      <c r="AT53" s="48">
        <f>IF(ISNA(INDEX($M$3:$AI$209,MATCH('Per month SPF'!$AK53,$L$3:$L$142,0),MATCH('Per month SPF'!AT$4,$M$2:$AI$2,0))),"",INDEX($M$3:$AI$209,MATCH('Per month SPF'!$AK53,$L$3:$L$142,0),MATCH('Per month SPF'!AT$4,$M$2:$AI$2,0)))</f>
        <v>1.8</v>
      </c>
      <c r="AU53" s="48">
        <f>IF(ISNA(INDEX($M$3:$AI$209,MATCH('Per month SPF'!$AK53,$L$3:$L$142,0),MATCH('Per month SPF'!AU$4,$M$2:$AI$2,0))),"",INDEX($M$3:$AI$209,MATCH('Per month SPF'!$AK53,$L$3:$L$142,0),MATCH('Per month SPF'!AU$4,$M$2:$AI$2,0)))</f>
        <v>0</v>
      </c>
      <c r="AV53" s="48">
        <f>IF(ISNA(INDEX($M$3:$AI$209,MATCH('Per month SPF'!$AK53,$L$3:$L$142,0),MATCH('Per month SPF'!AV$4,$M$2:$AI$2,0))),"",INDEX($M$3:$AI$209,MATCH('Per month SPF'!$AK53,$L$3:$L$142,0),MATCH('Per month SPF'!AV$4,$M$2:$AI$2,0)))</f>
        <v>0</v>
      </c>
      <c r="AW53" s="48">
        <f>IF(ISNA(INDEX($M$3:$AI$209,MATCH('Per month SPF'!$AK53,$L$3:$L$142,0),MATCH('Per month SPF'!AW$4,$M$2:$AI$2,0))),"",INDEX($M$3:$AI$209,MATCH('Per month SPF'!$AK53,$L$3:$L$142,0),MATCH('Per month SPF'!AW$4,$M$2:$AI$2,0)))</f>
        <v>0</v>
      </c>
      <c r="AX53" s="48">
        <f>IF(ISNA(INDEX($M$3:$AI$209,MATCH('Per month SPF'!$AK53,$L$3:$L$142,0),MATCH('Per month SPF'!AX$4,$M$2:$AI$2,0))),"",INDEX($M$3:$AI$209,MATCH('Per month SPF'!$AK53,$L$3:$L$142,0),MATCH('Per month SPF'!AX$4,$M$2:$AI$2,0)))</f>
        <v>0</v>
      </c>
      <c r="AY53" s="48">
        <f>IF(ISNA(INDEX($M$3:$AI$209,MATCH('Per month SPF'!$AK53,$L$3:$L$142,0),MATCH('Per month SPF'!AY$4,$M$2:$AI$2,0))),"",INDEX($M$3:$AI$209,MATCH('Per month SPF'!$AK53,$L$3:$L$142,0),MATCH('Per month SPF'!AY$4,$M$2:$AI$2,0)))</f>
        <v>0</v>
      </c>
      <c r="AZ53" s="48" t="str">
        <f>IF(ISNA(INDEX($M$3:$AI$209,MATCH('Per month SPF'!$AK53,$L$3:$L$142,0),MATCH('Per month SPF'!AZ$4,$M$2:$AI$2,0))),"",INDEX($M$3:$AI$209,MATCH('Per month SPF'!$AK53,$L$3:$L$142,0),MATCH('Per month SPF'!AZ$4,$M$2:$AI$2,0)))</f>
        <v/>
      </c>
      <c r="BA53" s="48">
        <f>IF(ISNA(INDEX($M$3:$AI$209,MATCH('Per month SPF'!$AK53,$L$3:$L$142,0),MATCH('Per month SPF'!BA$4,$M$2:$AI$2,0))),"",INDEX($M$3:$AI$209,MATCH('Per month SPF'!$AK53,$L$3:$L$142,0),MATCH('Per month SPF'!BA$4,$M$2:$AI$2,0)))</f>
        <v>0</v>
      </c>
      <c r="BB53" s="48">
        <f>IF(ISNA(INDEX($M$3:$AI$209,MATCH('Per month SPF'!$AK53,$L$3:$L$142,0),MATCH('Per month SPF'!BB$4,$M$2:$AI$2,0))),"",INDEX($M$3:$AI$209,MATCH('Per month SPF'!$AK53,$L$3:$L$142,0),MATCH('Per month SPF'!BB$4,$M$2:$AI$2,0)))</f>
        <v>0</v>
      </c>
      <c r="BC53" s="48">
        <f>IF(ISNA(INDEX($M$3:$AI$209,MATCH('Per month SPF'!$AK53,$L$3:$L$142,0),MATCH('Per month SPF'!BC$4,$M$2:$AI$2,0))),"",INDEX($M$3:$AI$209,MATCH('Per month SPF'!$AK53,$L$3:$L$142,0),MATCH('Per month SPF'!BC$4,$M$2:$AI$2,0)))</f>
        <v>0</v>
      </c>
      <c r="BD53" s="48">
        <f>IF(ISNA(INDEX($M$3:$AI$209,MATCH('Per month SPF'!$AK53,$L$3:$L$142,0),MATCH('Per month SPF'!BD$4,$M$2:$AI$2,0))),"",INDEX($M$3:$AI$209,MATCH('Per month SPF'!$AK53,$L$3:$L$142,0),MATCH('Per month SPF'!BD$4,$M$2:$AI$2,0)))</f>
        <v>1.9499999999999997</v>
      </c>
      <c r="BE53" s="48">
        <f>IF(ISNA(INDEX($M$3:$AI$209,MATCH('Per month SPF'!$AK53,$L$3:$L$142,0),MATCH('Per month SPF'!BE$4,$M$2:$AI$2,0))),"",INDEX($M$3:$AI$209,MATCH('Per month SPF'!$AK53,$L$3:$L$142,0),MATCH('Per month SPF'!BE$4,$M$2:$AI$2,0)))</f>
        <v>0</v>
      </c>
      <c r="BF53" s="48">
        <f>IF(ISNA(INDEX($M$3:$AI$209,MATCH('Per month SPF'!$AK53,$L$3:$L$142,0),MATCH('Per month SPF'!BF$4,$M$2:$AI$2,0))),"",INDEX($M$3:$AI$209,MATCH('Per month SPF'!$AK53,$L$3:$L$142,0),MATCH('Per month SPF'!BF$4,$M$2:$AI$2,0)))</f>
        <v>0</v>
      </c>
      <c r="BG53" s="48">
        <f>IF(ISNA(INDEX($M$3:$AI$209,MATCH('Per month SPF'!$AK53,$L$3:$L$142,0),MATCH('Per month SPF'!BG$4,$M$2:$AI$2,0))),"",INDEX($M$3:$AI$209,MATCH('Per month SPF'!$AK53,$L$3:$L$142,0),MATCH('Per month SPF'!BG$4,$M$2:$AI$2,0)))</f>
        <v>0</v>
      </c>
      <c r="BH53" s="49">
        <f>IF(ISNA(INDEX($M$3:$AI$209,MATCH('Per month SPF'!$AK53,$L$3:$L$142,0),MATCH('Per month SPF'!BH$4,$M$2:$AI$2,0))),"",INDEX($M$3:$AI$209,MATCH('Per month SPF'!$AK53,$L$3:$L$142,0),MATCH('Per month SPF'!BH$4,$M$2:$AI$2,0)))</f>
        <v>0</v>
      </c>
      <c r="BJ53" s="47">
        <f t="shared" si="4"/>
        <v>1.9</v>
      </c>
      <c r="BK53" s="48" t="str">
        <f t="shared" si="4"/>
        <v/>
      </c>
      <c r="BL53" s="48" t="str">
        <f t="shared" si="4"/>
        <v/>
      </c>
      <c r="BM53" s="48" t="str">
        <f t="shared" si="4"/>
        <v/>
      </c>
      <c r="BN53" s="48" t="str">
        <f t="shared" si="4"/>
        <v/>
      </c>
      <c r="BO53" s="48" t="str">
        <f t="shared" si="4"/>
        <v/>
      </c>
      <c r="BP53" s="48" t="str">
        <f t="shared" si="3"/>
        <v/>
      </c>
      <c r="BQ53" s="48" t="str">
        <f t="shared" si="3"/>
        <v/>
      </c>
      <c r="BR53" s="48">
        <f t="shared" si="3"/>
        <v>1.8</v>
      </c>
      <c r="BS53" s="48" t="str">
        <f t="shared" si="3"/>
        <v/>
      </c>
      <c r="BT53" s="48" t="str">
        <f t="shared" si="3"/>
        <v/>
      </c>
      <c r="BU53" s="48" t="str">
        <f t="shared" si="3"/>
        <v/>
      </c>
      <c r="BV53" s="48" t="str">
        <f t="shared" si="3"/>
        <v/>
      </c>
      <c r="BW53" s="48" t="str">
        <f t="shared" si="3"/>
        <v/>
      </c>
      <c r="BX53" s="48" t="str">
        <f t="shared" si="3"/>
        <v/>
      </c>
      <c r="BY53" s="48" t="str">
        <f t="shared" si="3"/>
        <v/>
      </c>
      <c r="BZ53" s="48" t="str">
        <f t="shared" si="3"/>
        <v/>
      </c>
      <c r="CA53" s="48" t="str">
        <f t="shared" si="5"/>
        <v/>
      </c>
      <c r="CB53" s="48">
        <f t="shared" si="5"/>
        <v>1.9499999999999997</v>
      </c>
      <c r="CC53" s="48" t="str">
        <f t="shared" si="5"/>
        <v/>
      </c>
      <c r="CD53" s="48" t="str">
        <f t="shared" si="5"/>
        <v/>
      </c>
      <c r="CE53" s="48" t="str">
        <f t="shared" si="5"/>
        <v/>
      </c>
      <c r="CF53" s="49" t="str">
        <f t="shared" si="5"/>
        <v/>
      </c>
      <c r="DN53" s="113"/>
      <c r="DO53" s="58"/>
      <c r="DP53" s="48"/>
      <c r="DQ53" s="48"/>
      <c r="DR53" s="48"/>
      <c r="DS53" s="77"/>
      <c r="DT53" s="58"/>
      <c r="DU53" s="58"/>
      <c r="DV53" s="58"/>
      <c r="DW53" s="58"/>
    </row>
    <row r="54" spans="2:127" x14ac:dyDescent="0.25">
      <c r="B54" s="22">
        <v>39630</v>
      </c>
      <c r="C54" s="18">
        <f>VLOOKUP($B54,'Data SPF'!$AJ$9:$AP$215,'Per month SPF'!C$1, FALSE)</f>
        <v>3.6</v>
      </c>
      <c r="D54" s="18">
        <f>VLOOKUP($B54,'Data SPF'!$AJ$9:$AP$215,'Per month SPF'!D$1, FALSE)</f>
        <v>2.6</v>
      </c>
      <c r="E54" s="18">
        <f>VLOOKUP($B54,'Data SPF'!$AJ$9:$AP$215,'Per month SPF'!E$1, FALSE)</f>
        <v>2.1</v>
      </c>
      <c r="F54" s="18">
        <f>VLOOKUP($B54,'Data SPF'!$AJ$9:$AP$215,'Per month SPF'!H$1, FALSE)</f>
        <v>2.0255102040816326</v>
      </c>
      <c r="G54" s="18" t="str">
        <f>VLOOKUP($B54,'Data SPF'!$AJ$9:$AP$215,'Per month SPF'!G$1, FALSE)</f>
        <v/>
      </c>
      <c r="I54" s="5"/>
      <c r="J54" s="27"/>
      <c r="K54" s="5"/>
      <c r="L54" s="125">
        <v>37530</v>
      </c>
      <c r="M54" s="47">
        <f>VLOOKUP($L54,'Data SPF'!$AJ$9:$AP$215,'Per month SPF'!C$1,FALSE)</f>
        <v>2.2000000000000002</v>
      </c>
      <c r="N54" s="77"/>
      <c r="O54" s="77"/>
      <c r="P54" s="77"/>
      <c r="Q54" s="58"/>
      <c r="R54" s="77"/>
      <c r="S54" s="48"/>
      <c r="T54" s="48"/>
      <c r="U54" s="48"/>
      <c r="V54" s="48"/>
      <c r="W54" s="48"/>
      <c r="X54" s="77"/>
      <c r="Y54" s="77"/>
      <c r="Z54" s="77"/>
      <c r="AA54" s="77"/>
      <c r="AB54" s="77"/>
      <c r="AC54" s="77"/>
      <c r="AD54" s="48">
        <f>VLOOKUP($L54,'Data SPF'!$AJ$9:$AP$215,'Per month SPF'!D$1,FALSE)</f>
        <v>1.8</v>
      </c>
      <c r="AE54" s="48">
        <f>VLOOKUP($L54,'Data SPF'!$AJ$9:$AP$215,'Per month SPF'!E$1,FALSE)</f>
        <v>1.9</v>
      </c>
      <c r="AF54" s="48">
        <f>VLOOKUP($L54,'Data SPF'!$AJ$9:$AP$215,'Per month SPF'!H$1,FALSE)</f>
        <v>1.8532608695652171</v>
      </c>
      <c r="AG54" s="77"/>
      <c r="AH54" s="77"/>
      <c r="AI54" s="126"/>
      <c r="AK54" s="107">
        <v>40634</v>
      </c>
      <c r="AL54" s="47">
        <f>IF(ISNA(INDEX($M$3:$AI$209,MATCH('Per month SPF'!$AK54,$L$3:$L$142,0),MATCH('Per month SPF'!AL$4,$M$2:$AI$2,0))),"",INDEX($M$3:$AI$209,MATCH('Per month SPF'!$AK54,$L$3:$L$142,0),MATCH('Per month SPF'!AL$4,$M$2:$AI$2,0)))</f>
        <v>2.5</v>
      </c>
      <c r="AM54" s="48">
        <f>IF(ISNA(INDEX($M$3:$AI$209,MATCH('Per month SPF'!$AK54,$L$3:$L$142,0),MATCH('Per month SPF'!AM$4,$M$2:$AI$2,0))),"",INDEX($M$3:$AI$209,MATCH('Per month SPF'!$AK54,$L$3:$L$142,0),MATCH('Per month SPF'!AM$4,$M$2:$AI$2,0)))</f>
        <v>0</v>
      </c>
      <c r="AN54" s="48">
        <f>IF(ISNA(INDEX($M$3:$AI$209,MATCH('Per month SPF'!$AK54,$L$3:$L$142,0),MATCH('Per month SPF'!AN$4,$M$2:$AI$2,0))),"",INDEX($M$3:$AI$209,MATCH('Per month SPF'!$AK54,$L$3:$L$142,0),MATCH('Per month SPF'!AN$4,$M$2:$AI$2,0)))</f>
        <v>0</v>
      </c>
      <c r="AO54" s="48">
        <f>IF(ISNA(INDEX($M$3:$AI$209,MATCH('Per month SPF'!$AK54,$L$3:$L$142,0),MATCH('Per month SPF'!AO$4,$M$2:$AI$2,0))),"",INDEX($M$3:$AI$209,MATCH('Per month SPF'!$AK54,$L$3:$L$142,0),MATCH('Per month SPF'!AO$4,$M$2:$AI$2,0)))</f>
        <v>0</v>
      </c>
      <c r="AP54" s="48">
        <f>IF(ISNA(INDEX($M$3:$AI$209,MATCH('Per month SPF'!$AK54,$L$3:$L$142,0),MATCH('Per month SPF'!AP$4,$M$2:$AI$2,0))),"",INDEX($M$3:$AI$209,MATCH('Per month SPF'!$AK54,$L$3:$L$142,0),MATCH('Per month SPF'!AP$4,$M$2:$AI$2,0)))</f>
        <v>0</v>
      </c>
      <c r="AQ54" s="48">
        <f>IF(ISNA(INDEX($M$3:$AI$209,MATCH('Per month SPF'!$AK54,$L$3:$L$142,0),MATCH('Per month SPF'!AQ$4,$M$2:$AI$2,0))),"",INDEX($M$3:$AI$209,MATCH('Per month SPF'!$AK54,$L$3:$L$142,0),MATCH('Per month SPF'!AQ$4,$M$2:$AI$2,0)))</f>
        <v>0</v>
      </c>
      <c r="AR54" s="48">
        <f>IF(ISNA(INDEX($M$3:$AI$209,MATCH('Per month SPF'!$AK54,$L$3:$L$142,0),MATCH('Per month SPF'!AR$4,$M$2:$AI$2,0))),"",INDEX($M$3:$AI$209,MATCH('Per month SPF'!$AK54,$L$3:$L$142,0),MATCH('Per month SPF'!AR$4,$M$2:$AI$2,0)))</f>
        <v>1.9</v>
      </c>
      <c r="AS54" s="48">
        <f>IF(ISNA(INDEX($M$3:$AI$209,MATCH('Per month SPF'!$AK54,$L$3:$L$142,0),MATCH('Per month SPF'!AS$4,$M$2:$AI$2,0))),"",INDEX($M$3:$AI$209,MATCH('Per month SPF'!$AK54,$L$3:$L$142,0),MATCH('Per month SPF'!AS$4,$M$2:$AI$2,0)))</f>
        <v>0</v>
      </c>
      <c r="AT54" s="48">
        <f>IF(ISNA(INDEX($M$3:$AI$209,MATCH('Per month SPF'!$AK54,$L$3:$L$142,0),MATCH('Per month SPF'!AT$4,$M$2:$AI$2,0))),"",INDEX($M$3:$AI$209,MATCH('Per month SPF'!$AK54,$L$3:$L$142,0),MATCH('Per month SPF'!AT$4,$M$2:$AI$2,0)))</f>
        <v>0</v>
      </c>
      <c r="AU54" s="48">
        <f>IF(ISNA(INDEX($M$3:$AI$209,MATCH('Per month SPF'!$AK54,$L$3:$L$142,0),MATCH('Per month SPF'!AU$4,$M$2:$AI$2,0))),"",INDEX($M$3:$AI$209,MATCH('Per month SPF'!$AK54,$L$3:$L$142,0),MATCH('Per month SPF'!AU$4,$M$2:$AI$2,0)))</f>
        <v>0</v>
      </c>
      <c r="AV54" s="48">
        <f>IF(ISNA(INDEX($M$3:$AI$209,MATCH('Per month SPF'!$AK54,$L$3:$L$142,0),MATCH('Per month SPF'!AV$4,$M$2:$AI$2,0))),"",INDEX($M$3:$AI$209,MATCH('Per month SPF'!$AK54,$L$3:$L$142,0),MATCH('Per month SPF'!AV$4,$M$2:$AI$2,0)))</f>
        <v>0</v>
      </c>
      <c r="AW54" s="48">
        <f>IF(ISNA(INDEX($M$3:$AI$209,MATCH('Per month SPF'!$AK54,$L$3:$L$142,0),MATCH('Per month SPF'!AW$4,$M$2:$AI$2,0))),"",INDEX($M$3:$AI$209,MATCH('Per month SPF'!$AK54,$L$3:$L$142,0),MATCH('Per month SPF'!AW$4,$M$2:$AI$2,0)))</f>
        <v>0</v>
      </c>
      <c r="AX54" s="48">
        <f>IF(ISNA(INDEX($M$3:$AI$209,MATCH('Per month SPF'!$AK54,$L$3:$L$142,0),MATCH('Per month SPF'!AX$4,$M$2:$AI$2,0))),"",INDEX($M$3:$AI$209,MATCH('Per month SPF'!$AK54,$L$3:$L$142,0),MATCH('Per month SPF'!AX$4,$M$2:$AI$2,0)))</f>
        <v>0</v>
      </c>
      <c r="AY54" s="48" t="str">
        <f>IF(ISNA(INDEX($M$3:$AI$209,MATCH('Per month SPF'!$AK54,$L$3:$L$142,0),MATCH('Per month SPF'!AY$4,$M$2:$AI$2,0))),"",INDEX($M$3:$AI$209,MATCH('Per month SPF'!$AK54,$L$3:$L$142,0),MATCH('Per month SPF'!AY$4,$M$2:$AI$2,0)))</f>
        <v/>
      </c>
      <c r="AZ54" s="48">
        <f>IF(ISNA(INDEX($M$3:$AI$209,MATCH('Per month SPF'!$AK54,$L$3:$L$142,0),MATCH('Per month SPF'!AZ$4,$M$2:$AI$2,0))),"",INDEX($M$3:$AI$209,MATCH('Per month SPF'!$AK54,$L$3:$L$142,0),MATCH('Per month SPF'!AZ$4,$M$2:$AI$2,0)))</f>
        <v>0</v>
      </c>
      <c r="BA54" s="48">
        <f>IF(ISNA(INDEX($M$3:$AI$209,MATCH('Per month SPF'!$AK54,$L$3:$L$142,0),MATCH('Per month SPF'!BA$4,$M$2:$AI$2,0))),"",INDEX($M$3:$AI$209,MATCH('Per month SPF'!$AK54,$L$3:$L$142,0),MATCH('Per month SPF'!BA$4,$M$2:$AI$2,0)))</f>
        <v>0</v>
      </c>
      <c r="BB54" s="48">
        <f>IF(ISNA(INDEX($M$3:$AI$209,MATCH('Per month SPF'!$AK54,$L$3:$L$142,0),MATCH('Per month SPF'!BB$4,$M$2:$AI$2,0))),"",INDEX($M$3:$AI$209,MATCH('Per month SPF'!$AK54,$L$3:$L$142,0),MATCH('Per month SPF'!BB$4,$M$2:$AI$2,0)))</f>
        <v>1.9632892623270832</v>
      </c>
      <c r="BC54" s="48">
        <f>IF(ISNA(INDEX($M$3:$AI$209,MATCH('Per month SPF'!$AK54,$L$3:$L$142,0),MATCH('Per month SPF'!BC$4,$M$2:$AI$2,0))),"",INDEX($M$3:$AI$209,MATCH('Per month SPF'!$AK54,$L$3:$L$142,0),MATCH('Per month SPF'!BC$4,$M$2:$AI$2,0)))</f>
        <v>0</v>
      </c>
      <c r="BD54" s="48">
        <f>IF(ISNA(INDEX($M$3:$AI$209,MATCH('Per month SPF'!$AK54,$L$3:$L$142,0),MATCH('Per month SPF'!BD$4,$M$2:$AI$2,0))),"",INDEX($M$3:$AI$209,MATCH('Per month SPF'!$AK54,$L$3:$L$142,0),MATCH('Per month SPF'!BD$4,$M$2:$AI$2,0)))</f>
        <v>0</v>
      </c>
      <c r="BE54" s="48">
        <f>IF(ISNA(INDEX($M$3:$AI$209,MATCH('Per month SPF'!$AK54,$L$3:$L$142,0),MATCH('Per month SPF'!BE$4,$M$2:$AI$2,0))),"",INDEX($M$3:$AI$209,MATCH('Per month SPF'!$AK54,$L$3:$L$142,0),MATCH('Per month SPF'!BE$4,$M$2:$AI$2,0)))</f>
        <v>0</v>
      </c>
      <c r="BF54" s="48">
        <f>IF(ISNA(INDEX($M$3:$AI$209,MATCH('Per month SPF'!$AK54,$L$3:$L$142,0),MATCH('Per month SPF'!BF$4,$M$2:$AI$2,0))),"",INDEX($M$3:$AI$209,MATCH('Per month SPF'!$AK54,$L$3:$L$142,0),MATCH('Per month SPF'!BF$4,$M$2:$AI$2,0)))</f>
        <v>0</v>
      </c>
      <c r="BG54" s="48">
        <f>IF(ISNA(INDEX($M$3:$AI$209,MATCH('Per month SPF'!$AK54,$L$3:$L$142,0),MATCH('Per month SPF'!BG$4,$M$2:$AI$2,0))),"",INDEX($M$3:$AI$209,MATCH('Per month SPF'!$AK54,$L$3:$L$142,0),MATCH('Per month SPF'!BG$4,$M$2:$AI$2,0)))</f>
        <v>0</v>
      </c>
      <c r="BH54" s="49">
        <f>IF(ISNA(INDEX($M$3:$AI$209,MATCH('Per month SPF'!$AK54,$L$3:$L$142,0),MATCH('Per month SPF'!BH$4,$M$2:$AI$2,0))),"",INDEX($M$3:$AI$209,MATCH('Per month SPF'!$AK54,$L$3:$L$142,0),MATCH('Per month SPF'!BH$4,$M$2:$AI$2,0)))</f>
        <v>0</v>
      </c>
      <c r="BJ54" s="47">
        <f t="shared" si="4"/>
        <v>2.5</v>
      </c>
      <c r="BK54" s="48" t="str">
        <f t="shared" si="4"/>
        <v/>
      </c>
      <c r="BL54" s="48" t="str">
        <f t="shared" si="4"/>
        <v/>
      </c>
      <c r="BM54" s="48" t="str">
        <f t="shared" si="4"/>
        <v/>
      </c>
      <c r="BN54" s="48" t="str">
        <f t="shared" si="4"/>
        <v/>
      </c>
      <c r="BO54" s="48" t="str">
        <f t="shared" si="4"/>
        <v/>
      </c>
      <c r="BP54" s="48">
        <f t="shared" si="3"/>
        <v>1.9</v>
      </c>
      <c r="BQ54" s="48" t="str">
        <f t="shared" si="3"/>
        <v/>
      </c>
      <c r="BR54" s="48" t="str">
        <f t="shared" si="3"/>
        <v/>
      </c>
      <c r="BS54" s="48" t="str">
        <f t="shared" si="3"/>
        <v/>
      </c>
      <c r="BT54" s="48" t="str">
        <f t="shared" si="3"/>
        <v/>
      </c>
      <c r="BU54" s="48" t="str">
        <f t="shared" si="3"/>
        <v/>
      </c>
      <c r="BV54" s="48" t="str">
        <f t="shared" si="3"/>
        <v/>
      </c>
      <c r="BW54" s="48" t="str">
        <f t="shared" si="3"/>
        <v/>
      </c>
      <c r="BX54" s="48" t="str">
        <f t="shared" si="3"/>
        <v/>
      </c>
      <c r="BY54" s="48" t="str">
        <f t="shared" si="3"/>
        <v/>
      </c>
      <c r="BZ54" s="48">
        <f t="shared" si="3"/>
        <v>1.9632892623270832</v>
      </c>
      <c r="CA54" s="48" t="str">
        <f t="shared" si="5"/>
        <v/>
      </c>
      <c r="CB54" s="48" t="str">
        <f t="shared" si="5"/>
        <v/>
      </c>
      <c r="CC54" s="48" t="str">
        <f t="shared" si="5"/>
        <v/>
      </c>
      <c r="CD54" s="48" t="str">
        <f t="shared" si="5"/>
        <v/>
      </c>
      <c r="CE54" s="48" t="str">
        <f t="shared" si="5"/>
        <v/>
      </c>
      <c r="CF54" s="49" t="str">
        <f t="shared" si="5"/>
        <v/>
      </c>
      <c r="DN54" s="113"/>
      <c r="DO54" s="58"/>
      <c r="DP54" s="48"/>
      <c r="DQ54" s="48"/>
      <c r="DR54" s="48"/>
      <c r="DS54" s="77"/>
      <c r="DT54" s="58"/>
      <c r="DU54" s="58"/>
      <c r="DV54" s="58"/>
      <c r="DW54" s="58"/>
    </row>
    <row r="55" spans="2:127" x14ac:dyDescent="0.25">
      <c r="B55" s="22">
        <v>39995</v>
      </c>
      <c r="C55" s="18">
        <f>VLOOKUP($B55,'Data SPF'!$AJ$9:$AP$215,'Per month SPF'!C$1, FALSE)</f>
        <v>0.4</v>
      </c>
      <c r="D55" s="18">
        <f>VLOOKUP($B55,'Data SPF'!$AJ$9:$AP$215,'Per month SPF'!D$1, FALSE)</f>
        <v>1.1000000000000001</v>
      </c>
      <c r="E55" s="18">
        <f>VLOOKUP($B55,'Data SPF'!$AJ$9:$AP$215,'Per month SPF'!E$1, FALSE)</f>
        <v>1.6</v>
      </c>
      <c r="F55" s="18">
        <f>VLOOKUP($B55,'Data SPF'!$AJ$9:$AP$215,'Per month SPF'!H$1, FALSE)</f>
        <v>1.9799999999999993</v>
      </c>
      <c r="G55" s="18" t="str">
        <f>VLOOKUP($B55,'Data SPF'!$AJ$9:$AP$215,'Per month SPF'!G$1, FALSE)</f>
        <v/>
      </c>
      <c r="I55" s="5"/>
      <c r="J55" s="27"/>
      <c r="K55" s="5"/>
      <c r="L55" s="125">
        <v>38626</v>
      </c>
      <c r="M55" s="47">
        <f>VLOOKUP($L55,'Data SPF'!$AJ$9:$AP$215,'Per month SPF'!C$1,FALSE)</f>
        <v>2.2000000000000002</v>
      </c>
      <c r="N55" s="77"/>
      <c r="O55" s="77"/>
      <c r="P55" s="77"/>
      <c r="Q55" s="58"/>
      <c r="R55" s="77"/>
      <c r="S55" s="48"/>
      <c r="T55" s="48"/>
      <c r="U55" s="48"/>
      <c r="V55" s="48"/>
      <c r="W55" s="48"/>
      <c r="X55" s="77"/>
      <c r="Y55" s="77"/>
      <c r="Z55" s="77"/>
      <c r="AA55" s="77"/>
      <c r="AB55" s="77"/>
      <c r="AC55" s="77"/>
      <c r="AD55" s="48">
        <f>VLOOKUP($L55,'Data SPF'!$AJ$9:$AP$215,'Per month SPF'!D$1,FALSE)</f>
        <v>2</v>
      </c>
      <c r="AE55" s="48">
        <f>VLOOKUP($L55,'Data SPF'!$AJ$9:$AP$215,'Per month SPF'!E$1,FALSE)</f>
        <v>1.8</v>
      </c>
      <c r="AF55" s="48">
        <f>VLOOKUP($L55,'Data SPF'!$AJ$9:$AP$215,'Per month SPF'!H$1,FALSE)</f>
        <v>1.8825581395348834</v>
      </c>
      <c r="AG55" s="77"/>
      <c r="AH55" s="77"/>
      <c r="AI55" s="126"/>
      <c r="AK55" s="107">
        <v>40725</v>
      </c>
      <c r="AL55" s="47">
        <f>IF(ISNA(INDEX($M$3:$AI$209,MATCH('Per month SPF'!$AK55,$L$3:$L$142,0),MATCH('Per month SPF'!AL$4,$M$2:$AI$2,0))),"",INDEX($M$3:$AI$209,MATCH('Per month SPF'!$AK55,$L$3:$L$142,0),MATCH('Per month SPF'!AL$4,$M$2:$AI$2,0)))</f>
        <v>2.6</v>
      </c>
      <c r="AM55" s="48">
        <f>IF(ISNA(INDEX($M$3:$AI$209,MATCH('Per month SPF'!$AK55,$L$3:$L$142,0),MATCH('Per month SPF'!AM$4,$M$2:$AI$2,0))),"",INDEX($M$3:$AI$209,MATCH('Per month SPF'!$AK55,$L$3:$L$142,0),MATCH('Per month SPF'!AM$4,$M$2:$AI$2,0)))</f>
        <v>0</v>
      </c>
      <c r="AN55" s="48">
        <f>IF(ISNA(INDEX($M$3:$AI$209,MATCH('Per month SPF'!$AK55,$L$3:$L$142,0),MATCH('Per month SPF'!AN$4,$M$2:$AI$2,0))),"",INDEX($M$3:$AI$209,MATCH('Per month SPF'!$AK55,$L$3:$L$142,0),MATCH('Per month SPF'!AN$4,$M$2:$AI$2,0)))</f>
        <v>0</v>
      </c>
      <c r="AO55" s="48">
        <f>IF(ISNA(INDEX($M$3:$AI$209,MATCH('Per month SPF'!$AK55,$L$3:$L$142,0),MATCH('Per month SPF'!AO$4,$M$2:$AI$2,0))),"",INDEX($M$3:$AI$209,MATCH('Per month SPF'!$AK55,$L$3:$L$142,0),MATCH('Per month SPF'!AO$4,$M$2:$AI$2,0)))</f>
        <v>0</v>
      </c>
      <c r="AP55" s="48">
        <f>IF(ISNA(INDEX($M$3:$AI$209,MATCH('Per month SPF'!$AK55,$L$3:$L$142,0),MATCH('Per month SPF'!AP$4,$M$2:$AI$2,0))),"",INDEX($M$3:$AI$209,MATCH('Per month SPF'!$AK55,$L$3:$L$142,0),MATCH('Per month SPF'!AP$4,$M$2:$AI$2,0)))</f>
        <v>2</v>
      </c>
      <c r="AQ55" s="48">
        <f>IF(ISNA(INDEX($M$3:$AI$209,MATCH('Per month SPF'!$AK55,$L$3:$L$142,0),MATCH('Per month SPF'!AQ$4,$M$2:$AI$2,0))),"",INDEX($M$3:$AI$209,MATCH('Per month SPF'!$AK55,$L$3:$L$142,0),MATCH('Per month SPF'!AQ$4,$M$2:$AI$2,0)))</f>
        <v>0</v>
      </c>
      <c r="AR55" s="48">
        <f>IF(ISNA(INDEX($M$3:$AI$209,MATCH('Per month SPF'!$AK55,$L$3:$L$142,0),MATCH('Per month SPF'!AR$4,$M$2:$AI$2,0))),"",INDEX($M$3:$AI$209,MATCH('Per month SPF'!$AK55,$L$3:$L$142,0),MATCH('Per month SPF'!AR$4,$M$2:$AI$2,0)))</f>
        <v>0</v>
      </c>
      <c r="AS55" s="48">
        <f>IF(ISNA(INDEX($M$3:$AI$209,MATCH('Per month SPF'!$AK55,$L$3:$L$142,0),MATCH('Per month SPF'!AS$4,$M$2:$AI$2,0))),"",INDEX($M$3:$AI$209,MATCH('Per month SPF'!$AK55,$L$3:$L$142,0),MATCH('Per month SPF'!AS$4,$M$2:$AI$2,0)))</f>
        <v>0</v>
      </c>
      <c r="AT55" s="48">
        <f>IF(ISNA(INDEX($M$3:$AI$209,MATCH('Per month SPF'!$AK55,$L$3:$L$142,0),MATCH('Per month SPF'!AT$4,$M$2:$AI$2,0))),"",INDEX($M$3:$AI$209,MATCH('Per month SPF'!$AK55,$L$3:$L$142,0),MATCH('Per month SPF'!AT$4,$M$2:$AI$2,0)))</f>
        <v>0</v>
      </c>
      <c r="AU55" s="48">
        <f>IF(ISNA(INDEX($M$3:$AI$209,MATCH('Per month SPF'!$AK55,$L$3:$L$142,0),MATCH('Per month SPF'!AU$4,$M$2:$AI$2,0))),"",INDEX($M$3:$AI$209,MATCH('Per month SPF'!$AK55,$L$3:$L$142,0),MATCH('Per month SPF'!AU$4,$M$2:$AI$2,0)))</f>
        <v>0</v>
      </c>
      <c r="AV55" s="48">
        <f>IF(ISNA(INDEX($M$3:$AI$209,MATCH('Per month SPF'!$AK55,$L$3:$L$142,0),MATCH('Per month SPF'!AV$4,$M$2:$AI$2,0))),"",INDEX($M$3:$AI$209,MATCH('Per month SPF'!$AK55,$L$3:$L$142,0),MATCH('Per month SPF'!AV$4,$M$2:$AI$2,0)))</f>
        <v>0</v>
      </c>
      <c r="AW55" s="48">
        <f>IF(ISNA(INDEX($M$3:$AI$209,MATCH('Per month SPF'!$AK55,$L$3:$L$142,0),MATCH('Per month SPF'!AW$4,$M$2:$AI$2,0))),"",INDEX($M$3:$AI$209,MATCH('Per month SPF'!$AK55,$L$3:$L$142,0),MATCH('Per month SPF'!AW$4,$M$2:$AI$2,0)))</f>
        <v>0</v>
      </c>
      <c r="AX55" s="48">
        <f>IF(ISNA(INDEX($M$3:$AI$209,MATCH('Per month SPF'!$AK55,$L$3:$L$142,0),MATCH('Per month SPF'!AX$4,$M$2:$AI$2,0))),"",INDEX($M$3:$AI$209,MATCH('Per month SPF'!$AK55,$L$3:$L$142,0),MATCH('Per month SPF'!AX$4,$M$2:$AI$2,0)))</f>
        <v>1.9</v>
      </c>
      <c r="AY55" s="48">
        <f>IF(ISNA(INDEX($M$3:$AI$209,MATCH('Per month SPF'!$AK55,$L$3:$L$142,0),MATCH('Per month SPF'!AY$4,$M$2:$AI$2,0))),"",INDEX($M$3:$AI$209,MATCH('Per month SPF'!$AK55,$L$3:$L$142,0),MATCH('Per month SPF'!AY$4,$M$2:$AI$2,0)))</f>
        <v>0</v>
      </c>
      <c r="AZ55" s="48">
        <f>IF(ISNA(INDEX($M$3:$AI$209,MATCH('Per month SPF'!$AK55,$L$3:$L$142,0),MATCH('Per month SPF'!AZ$4,$M$2:$AI$2,0))),"",INDEX($M$3:$AI$209,MATCH('Per month SPF'!$AK55,$L$3:$L$142,0),MATCH('Per month SPF'!AZ$4,$M$2:$AI$2,0)))</f>
        <v>0</v>
      </c>
      <c r="BA55" s="48">
        <f>IF(ISNA(INDEX($M$3:$AI$209,MATCH('Per month SPF'!$AK55,$L$3:$L$142,0),MATCH('Per month SPF'!BA$4,$M$2:$AI$2,0))),"",INDEX($M$3:$AI$209,MATCH('Per month SPF'!$AK55,$L$3:$L$142,0),MATCH('Per month SPF'!BA$4,$M$2:$AI$2,0)))</f>
        <v>0</v>
      </c>
      <c r="BB55" s="48">
        <f>IF(ISNA(INDEX($M$3:$AI$209,MATCH('Per month SPF'!$AK55,$L$3:$L$142,0),MATCH('Per month SPF'!BB$4,$M$2:$AI$2,0))),"",INDEX($M$3:$AI$209,MATCH('Per month SPF'!$AK55,$L$3:$L$142,0),MATCH('Per month SPF'!BB$4,$M$2:$AI$2,0)))</f>
        <v>0</v>
      </c>
      <c r="BC55" s="48">
        <f>IF(ISNA(INDEX($M$3:$AI$209,MATCH('Per month SPF'!$AK55,$L$3:$L$142,0),MATCH('Per month SPF'!BC$4,$M$2:$AI$2,0))),"",INDEX($M$3:$AI$209,MATCH('Per month SPF'!$AK55,$L$3:$L$142,0),MATCH('Per month SPF'!BC$4,$M$2:$AI$2,0)))</f>
        <v>0</v>
      </c>
      <c r="BD55" s="48">
        <f>IF(ISNA(INDEX($M$3:$AI$209,MATCH('Per month SPF'!$AK55,$L$3:$L$142,0),MATCH('Per month SPF'!BD$4,$M$2:$AI$2,0))),"",INDEX($M$3:$AI$209,MATCH('Per month SPF'!$AK55,$L$3:$L$142,0),MATCH('Per month SPF'!BD$4,$M$2:$AI$2,0)))</f>
        <v>0</v>
      </c>
      <c r="BE55" s="48">
        <f>IF(ISNA(INDEX($M$3:$AI$209,MATCH('Per month SPF'!$AK55,$L$3:$L$142,0),MATCH('Per month SPF'!BE$4,$M$2:$AI$2,0))),"",INDEX($M$3:$AI$209,MATCH('Per month SPF'!$AK55,$L$3:$L$142,0),MATCH('Per month SPF'!BE$4,$M$2:$AI$2,0)))</f>
        <v>0</v>
      </c>
      <c r="BF55" s="48">
        <f>IF(ISNA(INDEX($M$3:$AI$209,MATCH('Per month SPF'!$AK55,$L$3:$L$142,0),MATCH('Per month SPF'!BF$4,$M$2:$AI$2,0))),"",INDEX($M$3:$AI$209,MATCH('Per month SPF'!$AK55,$L$3:$L$142,0),MATCH('Per month SPF'!BF$4,$M$2:$AI$2,0)))</f>
        <v>0</v>
      </c>
      <c r="BG55" s="48">
        <f>IF(ISNA(INDEX($M$3:$AI$209,MATCH('Per month SPF'!$AK55,$L$3:$L$142,0),MATCH('Per month SPF'!BG$4,$M$2:$AI$2,0))),"",INDEX($M$3:$AI$209,MATCH('Per month SPF'!$AK55,$L$3:$L$142,0),MATCH('Per month SPF'!BG$4,$M$2:$AI$2,0)))</f>
        <v>0</v>
      </c>
      <c r="BH55" s="49">
        <f>IF(ISNA(INDEX($M$3:$AI$209,MATCH('Per month SPF'!$AK55,$L$3:$L$142,0),MATCH('Per month SPF'!BH$4,$M$2:$AI$2,0))),"",INDEX($M$3:$AI$209,MATCH('Per month SPF'!$AK55,$L$3:$L$142,0),MATCH('Per month SPF'!BH$4,$M$2:$AI$2,0)))</f>
        <v>2.0067458164538463</v>
      </c>
      <c r="BJ55" s="47">
        <f t="shared" si="4"/>
        <v>2.6</v>
      </c>
      <c r="BK55" s="48" t="str">
        <f t="shared" si="4"/>
        <v/>
      </c>
      <c r="BL55" s="48" t="str">
        <f t="shared" si="4"/>
        <v/>
      </c>
      <c r="BM55" s="48" t="str">
        <f t="shared" si="4"/>
        <v/>
      </c>
      <c r="BN55" s="48">
        <f t="shared" si="4"/>
        <v>2</v>
      </c>
      <c r="BO55" s="48" t="str">
        <f t="shared" si="4"/>
        <v/>
      </c>
      <c r="BP55" s="48" t="str">
        <f t="shared" si="3"/>
        <v/>
      </c>
      <c r="BQ55" s="48" t="str">
        <f t="shared" si="3"/>
        <v/>
      </c>
      <c r="BR55" s="48" t="str">
        <f t="shared" si="3"/>
        <v/>
      </c>
      <c r="BS55" s="48" t="str">
        <f t="shared" si="3"/>
        <v/>
      </c>
      <c r="BT55" s="48" t="str">
        <f t="shared" si="3"/>
        <v/>
      </c>
      <c r="BU55" s="48" t="str">
        <f t="shared" si="3"/>
        <v/>
      </c>
      <c r="BV55" s="48">
        <f t="shared" si="3"/>
        <v>1.9</v>
      </c>
      <c r="BW55" s="48" t="str">
        <f t="shared" si="3"/>
        <v/>
      </c>
      <c r="BX55" s="48" t="str">
        <f t="shared" si="3"/>
        <v/>
      </c>
      <c r="BY55" s="48" t="str">
        <f t="shared" si="3"/>
        <v/>
      </c>
      <c r="BZ55" s="48" t="str">
        <f t="shared" si="3"/>
        <v/>
      </c>
      <c r="CA55" s="48" t="str">
        <f t="shared" si="5"/>
        <v/>
      </c>
      <c r="CB55" s="48" t="str">
        <f t="shared" si="5"/>
        <v/>
      </c>
      <c r="CC55" s="48" t="str">
        <f t="shared" si="5"/>
        <v/>
      </c>
      <c r="CD55" s="48" t="str">
        <f t="shared" si="5"/>
        <v/>
      </c>
      <c r="CE55" s="48" t="str">
        <f t="shared" si="5"/>
        <v/>
      </c>
      <c r="CF55" s="49">
        <f t="shared" si="5"/>
        <v>2.0067458164538463</v>
      </c>
      <c r="DN55" s="113"/>
      <c r="DO55" s="58"/>
      <c r="DP55" s="48"/>
      <c r="DQ55" s="48"/>
      <c r="DR55" s="48"/>
      <c r="DS55" s="77"/>
      <c r="DT55" s="58"/>
      <c r="DU55" s="58"/>
      <c r="DV55" s="58"/>
      <c r="DW55" s="58"/>
    </row>
    <row r="56" spans="2:127" x14ac:dyDescent="0.25">
      <c r="B56" s="22">
        <v>40360</v>
      </c>
      <c r="C56" s="18">
        <f>VLOOKUP($B56,'Data SPF'!$AJ$9:$AP$215,'Per month SPF'!C$1, FALSE)</f>
        <v>1.4</v>
      </c>
      <c r="D56" s="18">
        <f>VLOOKUP($B56,'Data SPF'!$AJ$9:$AP$215,'Per month SPF'!D$1, FALSE)</f>
        <v>1.5</v>
      </c>
      <c r="E56" s="18">
        <f>VLOOKUP($B56,'Data SPF'!$AJ$9:$AP$215,'Per month SPF'!E$1, FALSE)</f>
        <v>1.7</v>
      </c>
      <c r="F56" s="18">
        <f>VLOOKUP($B56,'Data SPF'!$AJ$9:$AP$215,'Per month SPF'!H$1, FALSE)</f>
        <v>1.9538151162790691</v>
      </c>
      <c r="G56" s="18" t="str">
        <f>VLOOKUP($B56,'Data SPF'!$AJ$9:$AP$215,'Per month SPF'!G$1, FALSE)</f>
        <v/>
      </c>
      <c r="I56" s="5"/>
      <c r="J56" s="27"/>
      <c r="K56" s="5"/>
      <c r="L56" s="125">
        <v>38991</v>
      </c>
      <c r="M56" s="47">
        <f>VLOOKUP($L56,'Data SPF'!$AJ$9:$AP$215,'Per month SPF'!C$1,FALSE)</f>
        <v>2.2000000000000002</v>
      </c>
      <c r="N56" s="77"/>
      <c r="O56" s="77"/>
      <c r="P56" s="77"/>
      <c r="Q56" s="58"/>
      <c r="R56" s="77"/>
      <c r="S56" s="48"/>
      <c r="T56" s="48"/>
      <c r="U56" s="48"/>
      <c r="V56" s="48"/>
      <c r="W56" s="48"/>
      <c r="X56" s="77"/>
      <c r="Y56" s="77"/>
      <c r="Z56" s="77"/>
      <c r="AA56" s="77"/>
      <c r="AB56" s="77"/>
      <c r="AC56" s="77"/>
      <c r="AD56" s="48">
        <f>VLOOKUP($L56,'Data SPF'!$AJ$9:$AP$215,'Per month SPF'!D$1,FALSE)</f>
        <v>2.1</v>
      </c>
      <c r="AE56" s="48">
        <f>VLOOKUP($L56,'Data SPF'!$AJ$9:$AP$215,'Per month SPF'!E$1,FALSE)</f>
        <v>1.9</v>
      </c>
      <c r="AF56" s="48">
        <f>VLOOKUP($L56,'Data SPF'!$AJ$9:$AP$215,'Per month SPF'!H$1,FALSE)</f>
        <v>1.9191489361702128</v>
      </c>
      <c r="AG56" s="77"/>
      <c r="AH56" s="77"/>
      <c r="AI56" s="126"/>
      <c r="AK56" s="109">
        <v>40817</v>
      </c>
      <c r="AL56" s="47">
        <f>IF(ISNA(INDEX($M$3:$AI$209,MATCH('Per month SPF'!$AK56,$L$3:$L$142,0),MATCH('Per month SPF'!AL$4,$M$2:$AI$2,0))),"",INDEX($M$3:$AI$209,MATCH('Per month SPF'!$AK56,$L$3:$L$142,0),MATCH('Per month SPF'!AL$4,$M$2:$AI$2,0)))</f>
        <v>2.6</v>
      </c>
      <c r="AM56" s="48">
        <f>IF(ISNA(INDEX($M$3:$AI$209,MATCH('Per month SPF'!$AK56,$L$3:$L$142,0),MATCH('Per month SPF'!AM$4,$M$2:$AI$2,0))),"",INDEX($M$3:$AI$209,MATCH('Per month SPF'!$AK56,$L$3:$L$142,0),MATCH('Per month SPF'!AM$4,$M$2:$AI$2,0)))</f>
        <v>0</v>
      </c>
      <c r="AN56" s="48">
        <f>IF(ISNA(INDEX($M$3:$AI$209,MATCH('Per month SPF'!$AK56,$L$3:$L$142,0),MATCH('Per month SPF'!AN$4,$M$2:$AI$2,0))),"",INDEX($M$3:$AI$209,MATCH('Per month SPF'!$AK56,$L$3:$L$142,0),MATCH('Per month SPF'!AN$4,$M$2:$AI$2,0)))</f>
        <v>1.8</v>
      </c>
      <c r="AO56" s="48">
        <f>IF(ISNA(INDEX($M$3:$AI$209,MATCH('Per month SPF'!$AK56,$L$3:$L$142,0),MATCH('Per month SPF'!AO$4,$M$2:$AI$2,0))),"",INDEX($M$3:$AI$209,MATCH('Per month SPF'!$AK56,$L$3:$L$142,0),MATCH('Per month SPF'!AO$4,$M$2:$AI$2,0)))</f>
        <v>0</v>
      </c>
      <c r="AP56" s="48">
        <f>IF(ISNA(INDEX($M$3:$AI$209,MATCH('Per month SPF'!$AK56,$L$3:$L$142,0),MATCH('Per month SPF'!AP$4,$M$2:$AI$2,0))),"",INDEX($M$3:$AI$209,MATCH('Per month SPF'!$AK56,$L$3:$L$142,0),MATCH('Per month SPF'!AP$4,$M$2:$AI$2,0)))</f>
        <v>0</v>
      </c>
      <c r="AQ56" s="48">
        <f>IF(ISNA(INDEX($M$3:$AI$209,MATCH('Per month SPF'!$AK56,$L$3:$L$142,0),MATCH('Per month SPF'!AQ$4,$M$2:$AI$2,0))),"",INDEX($M$3:$AI$209,MATCH('Per month SPF'!$AK56,$L$3:$L$142,0),MATCH('Per month SPF'!AQ$4,$M$2:$AI$2,0)))</f>
        <v>0</v>
      </c>
      <c r="AR56" s="48">
        <f>IF(ISNA(INDEX($M$3:$AI$209,MATCH('Per month SPF'!$AK56,$L$3:$L$142,0),MATCH('Per month SPF'!AR$4,$M$2:$AI$2,0))),"",INDEX($M$3:$AI$209,MATCH('Per month SPF'!$AK56,$L$3:$L$142,0),MATCH('Per month SPF'!AR$4,$M$2:$AI$2,0)))</f>
        <v>0</v>
      </c>
      <c r="AS56" s="48">
        <f>IF(ISNA(INDEX($M$3:$AI$209,MATCH('Per month SPF'!$AK56,$L$3:$L$142,0),MATCH('Per month SPF'!AS$4,$M$2:$AI$2,0))),"",INDEX($M$3:$AI$209,MATCH('Per month SPF'!$AK56,$L$3:$L$142,0),MATCH('Per month SPF'!AS$4,$M$2:$AI$2,0)))</f>
        <v>0</v>
      </c>
      <c r="AT56" s="48">
        <f>IF(ISNA(INDEX($M$3:$AI$209,MATCH('Per month SPF'!$AK56,$L$3:$L$142,0),MATCH('Per month SPF'!AT$4,$M$2:$AI$2,0))),"",INDEX($M$3:$AI$209,MATCH('Per month SPF'!$AK56,$L$3:$L$142,0),MATCH('Per month SPF'!AT$4,$M$2:$AI$2,0)))</f>
        <v>0</v>
      </c>
      <c r="AU56" s="48">
        <f>IF(ISNA(INDEX($M$3:$AI$209,MATCH('Per month SPF'!$AK56,$L$3:$L$142,0),MATCH('Per month SPF'!AU$4,$M$2:$AI$2,0))),"",INDEX($M$3:$AI$209,MATCH('Per month SPF'!$AK56,$L$3:$L$142,0),MATCH('Per month SPF'!AU$4,$M$2:$AI$2,0)))</f>
        <v>0</v>
      </c>
      <c r="AV56" s="48">
        <f>IF(ISNA(INDEX($M$3:$AI$209,MATCH('Per month SPF'!$AK56,$L$3:$L$142,0),MATCH('Per month SPF'!AV$4,$M$2:$AI$2,0))),"",INDEX($M$3:$AI$209,MATCH('Per month SPF'!$AK56,$L$3:$L$142,0),MATCH('Per month SPF'!AV$4,$M$2:$AI$2,0)))</f>
        <v>1.8</v>
      </c>
      <c r="AW56" s="48">
        <f>IF(ISNA(INDEX($M$3:$AI$209,MATCH('Per month SPF'!$AK56,$L$3:$L$142,0),MATCH('Per month SPF'!AW$4,$M$2:$AI$2,0))),"",INDEX($M$3:$AI$209,MATCH('Per month SPF'!$AK56,$L$3:$L$142,0),MATCH('Per month SPF'!AW$4,$M$2:$AI$2,0)))</f>
        <v>0</v>
      </c>
      <c r="AX56" s="48">
        <f>IF(ISNA(INDEX($M$3:$AI$209,MATCH('Per month SPF'!$AK56,$L$3:$L$142,0),MATCH('Per month SPF'!AX$4,$M$2:$AI$2,0))),"",INDEX($M$3:$AI$209,MATCH('Per month SPF'!$AK56,$L$3:$L$142,0),MATCH('Per month SPF'!AX$4,$M$2:$AI$2,0)))</f>
        <v>0</v>
      </c>
      <c r="AY56" s="48">
        <f>IF(ISNA(INDEX($M$3:$AI$209,MATCH('Per month SPF'!$AK56,$L$3:$L$142,0),MATCH('Per month SPF'!AY$4,$M$2:$AI$2,0))),"",INDEX($M$3:$AI$209,MATCH('Per month SPF'!$AK56,$L$3:$L$142,0),MATCH('Per month SPF'!AY$4,$M$2:$AI$2,0)))</f>
        <v>0</v>
      </c>
      <c r="AZ56" s="48">
        <f>IF(ISNA(INDEX($M$3:$AI$209,MATCH('Per month SPF'!$AK56,$L$3:$L$142,0),MATCH('Per month SPF'!AZ$4,$M$2:$AI$2,0))),"",INDEX($M$3:$AI$209,MATCH('Per month SPF'!$AK56,$L$3:$L$142,0),MATCH('Per month SPF'!AZ$4,$M$2:$AI$2,0)))</f>
        <v>0</v>
      </c>
      <c r="BA56" s="48">
        <f>IF(ISNA(INDEX($M$3:$AI$209,MATCH('Per month SPF'!$AK56,$L$3:$L$142,0),MATCH('Per month SPF'!BA$4,$M$2:$AI$2,0))),"",INDEX($M$3:$AI$209,MATCH('Per month SPF'!$AK56,$L$3:$L$142,0),MATCH('Per month SPF'!BA$4,$M$2:$AI$2,0)))</f>
        <v>0</v>
      </c>
      <c r="BB56" s="48">
        <f>IF(ISNA(INDEX($M$3:$AI$209,MATCH('Per month SPF'!$AK56,$L$3:$L$142,0),MATCH('Per month SPF'!BB$4,$M$2:$AI$2,0))),"",INDEX($M$3:$AI$209,MATCH('Per month SPF'!$AK56,$L$3:$L$142,0),MATCH('Per month SPF'!BB$4,$M$2:$AI$2,0)))</f>
        <v>0</v>
      </c>
      <c r="BC56" s="48">
        <f>IF(ISNA(INDEX($M$3:$AI$209,MATCH('Per month SPF'!$AK56,$L$3:$L$142,0),MATCH('Per month SPF'!BC$4,$M$2:$AI$2,0))),"",INDEX($M$3:$AI$209,MATCH('Per month SPF'!$AK56,$L$3:$L$142,0),MATCH('Per month SPF'!BC$4,$M$2:$AI$2,0)))</f>
        <v>0</v>
      </c>
      <c r="BD56" s="48">
        <f>IF(ISNA(INDEX($M$3:$AI$209,MATCH('Per month SPF'!$AK56,$L$3:$L$142,0),MATCH('Per month SPF'!BD$4,$M$2:$AI$2,0))),"",INDEX($M$3:$AI$209,MATCH('Per month SPF'!$AK56,$L$3:$L$142,0),MATCH('Per month SPF'!BD$4,$M$2:$AI$2,0)))</f>
        <v>0</v>
      </c>
      <c r="BE56" s="48">
        <f>IF(ISNA(INDEX($M$3:$AI$209,MATCH('Per month SPF'!$AK56,$L$3:$L$142,0),MATCH('Per month SPF'!BE$4,$M$2:$AI$2,0))),"",INDEX($M$3:$AI$209,MATCH('Per month SPF'!$AK56,$L$3:$L$142,0),MATCH('Per month SPF'!BE$4,$M$2:$AI$2,0)))</f>
        <v>0</v>
      </c>
      <c r="BF56" s="48">
        <f>IF(ISNA(INDEX($M$3:$AI$209,MATCH('Per month SPF'!$AK56,$L$3:$L$142,0),MATCH('Per month SPF'!BF$4,$M$2:$AI$2,0))),"",INDEX($M$3:$AI$209,MATCH('Per month SPF'!$AK56,$L$3:$L$142,0),MATCH('Per month SPF'!BF$4,$M$2:$AI$2,0)))</f>
        <v>2.0086294444450981</v>
      </c>
      <c r="BG56" s="48">
        <f>IF(ISNA(INDEX($M$3:$AI$209,MATCH('Per month SPF'!$AK56,$L$3:$L$142,0),MATCH('Per month SPF'!BG$4,$M$2:$AI$2,0))),"",INDEX($M$3:$AI$209,MATCH('Per month SPF'!$AK56,$L$3:$L$142,0),MATCH('Per month SPF'!BG$4,$M$2:$AI$2,0)))</f>
        <v>0</v>
      </c>
      <c r="BH56" s="49">
        <f>IF(ISNA(INDEX($M$3:$AI$209,MATCH('Per month SPF'!$AK56,$L$3:$L$142,0),MATCH('Per month SPF'!BH$4,$M$2:$AI$2,0))),"",INDEX($M$3:$AI$209,MATCH('Per month SPF'!$AK56,$L$3:$L$142,0),MATCH('Per month SPF'!BH$4,$M$2:$AI$2,0)))</f>
        <v>0</v>
      </c>
      <c r="BJ56" s="47">
        <f t="shared" si="4"/>
        <v>2.6</v>
      </c>
      <c r="BK56" s="48" t="str">
        <f t="shared" si="4"/>
        <v/>
      </c>
      <c r="BL56" s="48">
        <f t="shared" si="4"/>
        <v>1.8</v>
      </c>
      <c r="BM56" s="48" t="str">
        <f t="shared" si="4"/>
        <v/>
      </c>
      <c r="BN56" s="48" t="str">
        <f t="shared" si="4"/>
        <v/>
      </c>
      <c r="BO56" s="48" t="str">
        <f t="shared" si="4"/>
        <v/>
      </c>
      <c r="BP56" s="48" t="str">
        <f t="shared" si="3"/>
        <v/>
      </c>
      <c r="BQ56" s="48" t="str">
        <f t="shared" si="3"/>
        <v/>
      </c>
      <c r="BR56" s="48" t="str">
        <f t="shared" si="3"/>
        <v/>
      </c>
      <c r="BS56" s="48" t="str">
        <f t="shared" si="3"/>
        <v/>
      </c>
      <c r="BT56" s="48">
        <f t="shared" si="3"/>
        <v>1.8</v>
      </c>
      <c r="BU56" s="48" t="str">
        <f t="shared" si="3"/>
        <v/>
      </c>
      <c r="BV56" s="48" t="str">
        <f t="shared" si="3"/>
        <v/>
      </c>
      <c r="BW56" s="48" t="str">
        <f t="shared" si="3"/>
        <v/>
      </c>
      <c r="BX56" s="48" t="str">
        <f t="shared" si="3"/>
        <v/>
      </c>
      <c r="BY56" s="48" t="str">
        <f t="shared" si="3"/>
        <v/>
      </c>
      <c r="BZ56" s="48" t="str">
        <f t="shared" si="3"/>
        <v/>
      </c>
      <c r="CA56" s="48" t="str">
        <f t="shared" si="5"/>
        <v/>
      </c>
      <c r="CB56" s="48" t="str">
        <f t="shared" si="5"/>
        <v/>
      </c>
      <c r="CC56" s="48" t="str">
        <f t="shared" si="5"/>
        <v/>
      </c>
      <c r="CD56" s="48">
        <f t="shared" si="5"/>
        <v>2.0086294444450981</v>
      </c>
      <c r="CE56" s="48" t="str">
        <f t="shared" si="5"/>
        <v/>
      </c>
      <c r="CF56" s="49" t="str">
        <f t="shared" si="5"/>
        <v/>
      </c>
      <c r="DN56" s="113"/>
      <c r="DO56" s="58"/>
      <c r="DP56" s="48"/>
      <c r="DQ56" s="48"/>
      <c r="DR56" s="48"/>
      <c r="DS56" s="77"/>
      <c r="DT56" s="58"/>
      <c r="DU56" s="58"/>
      <c r="DV56" s="58"/>
      <c r="DW56" s="58"/>
    </row>
    <row r="57" spans="2:127" x14ac:dyDescent="0.25">
      <c r="B57" s="22">
        <v>40725</v>
      </c>
      <c r="C57" s="18">
        <f>VLOOKUP($B57,'Data SPF'!$AJ$9:$AP$215,'Per month SPF'!C$1, FALSE)</f>
        <v>2.6</v>
      </c>
      <c r="D57" s="18">
        <f>VLOOKUP($B57,'Data SPF'!$AJ$9:$AP$215,'Per month SPF'!D$1, FALSE)</f>
        <v>2</v>
      </c>
      <c r="E57" s="18">
        <f>VLOOKUP($B57,'Data SPF'!$AJ$9:$AP$215,'Per month SPF'!E$1, FALSE)</f>
        <v>1.9</v>
      </c>
      <c r="F57" s="18">
        <f>VLOOKUP($B57,'Data SPF'!$AJ$9:$AP$215,'Per month SPF'!H$1, FALSE)</f>
        <v>2.0067458164538463</v>
      </c>
      <c r="G57" s="18" t="str">
        <f>VLOOKUP($B57,'Data SPF'!$AJ$9:$AP$215,'Per month SPF'!G$1, FALSE)</f>
        <v/>
      </c>
      <c r="I57" s="5"/>
      <c r="J57" s="27"/>
      <c r="K57" s="5"/>
      <c r="L57" s="125">
        <v>39356</v>
      </c>
      <c r="M57" s="47">
        <f>VLOOKUP($L57,'Data SPF'!$AJ$9:$AP$215,'Per month SPF'!C$1,FALSE)</f>
        <v>2</v>
      </c>
      <c r="N57" s="77"/>
      <c r="O57" s="77"/>
      <c r="P57" s="77"/>
      <c r="Q57" s="58"/>
      <c r="R57" s="77"/>
      <c r="S57" s="48"/>
      <c r="T57" s="48"/>
      <c r="U57" s="48"/>
      <c r="V57" s="48"/>
      <c r="W57" s="48"/>
      <c r="X57" s="77"/>
      <c r="Y57" s="77"/>
      <c r="Z57" s="77"/>
      <c r="AA57" s="77"/>
      <c r="AB57" s="77"/>
      <c r="AC57" s="77"/>
      <c r="AD57" s="48">
        <f>VLOOKUP($L57,'Data SPF'!$AJ$9:$AP$215,'Per month SPF'!D$1,FALSE)</f>
        <v>2</v>
      </c>
      <c r="AE57" s="48">
        <f>VLOOKUP($L57,'Data SPF'!$AJ$9:$AP$215,'Per month SPF'!E$1,FALSE)</f>
        <v>2</v>
      </c>
      <c r="AF57" s="48">
        <f>VLOOKUP($L57,'Data SPF'!$AJ$9:$AP$215,'Per month SPF'!H$1,FALSE)</f>
        <v>1.932608695652174</v>
      </c>
      <c r="AG57" s="77"/>
      <c r="AH57" s="77"/>
      <c r="AI57" s="126"/>
      <c r="AK57" s="107">
        <v>40909</v>
      </c>
      <c r="AL57" s="47">
        <f>IF(ISNA(INDEX($M$3:$AI$209,MATCH('Per month SPF'!$AK57,$L$3:$L$142,0),MATCH('Per month SPF'!AL$4,$M$2:$AI$2,0))),"",INDEX($M$3:$AI$209,MATCH('Per month SPF'!$AK57,$L$3:$L$142,0),MATCH('Per month SPF'!AL$4,$M$2:$AI$2,0)))</f>
        <v>1.9</v>
      </c>
      <c r="AM57" s="48">
        <f>IF(ISNA(INDEX($M$3:$AI$209,MATCH('Per month SPF'!$AK57,$L$3:$L$142,0),MATCH('Per month SPF'!AM$4,$M$2:$AI$2,0))),"",INDEX($M$3:$AI$209,MATCH('Per month SPF'!$AK57,$L$3:$L$142,0),MATCH('Per month SPF'!AM$4,$M$2:$AI$2,0)))</f>
        <v>0</v>
      </c>
      <c r="AN57" s="48">
        <f>IF(ISNA(INDEX($M$3:$AI$209,MATCH('Per month SPF'!$AK57,$L$3:$L$142,0),MATCH('Per month SPF'!AN$4,$M$2:$AI$2,0))),"",INDEX($M$3:$AI$209,MATCH('Per month SPF'!$AK57,$L$3:$L$142,0),MATCH('Per month SPF'!AN$4,$M$2:$AI$2,0)))</f>
        <v>0</v>
      </c>
      <c r="AO57" s="48">
        <f>IF(ISNA(INDEX($M$3:$AI$209,MATCH('Per month SPF'!$AK57,$L$3:$L$142,0),MATCH('Per month SPF'!AO$4,$M$2:$AI$2,0))),"",INDEX($M$3:$AI$209,MATCH('Per month SPF'!$AK57,$L$3:$L$142,0),MATCH('Per month SPF'!AO$4,$M$2:$AI$2,0)))</f>
        <v>0</v>
      </c>
      <c r="AP57" s="48">
        <f>IF(ISNA(INDEX($M$3:$AI$209,MATCH('Per month SPF'!$AK57,$L$3:$L$142,0),MATCH('Per month SPF'!AP$4,$M$2:$AI$2,0))),"",INDEX($M$3:$AI$209,MATCH('Per month SPF'!$AK57,$L$3:$L$142,0),MATCH('Per month SPF'!AP$4,$M$2:$AI$2,0)))</f>
        <v>0</v>
      </c>
      <c r="AQ57" s="48">
        <f>IF(ISNA(INDEX($M$3:$AI$209,MATCH('Per month SPF'!$AK57,$L$3:$L$142,0),MATCH('Per month SPF'!AQ$4,$M$2:$AI$2,0))),"",INDEX($M$3:$AI$209,MATCH('Per month SPF'!$AK57,$L$3:$L$142,0),MATCH('Per month SPF'!AQ$4,$M$2:$AI$2,0)))</f>
        <v>0</v>
      </c>
      <c r="AR57" s="48">
        <f>IF(ISNA(INDEX($M$3:$AI$209,MATCH('Per month SPF'!$AK57,$L$3:$L$142,0),MATCH('Per month SPF'!AR$4,$M$2:$AI$2,0))),"",INDEX($M$3:$AI$209,MATCH('Per month SPF'!$AK57,$L$3:$L$142,0),MATCH('Per month SPF'!AR$4,$M$2:$AI$2,0)))</f>
        <v>0</v>
      </c>
      <c r="AS57" s="48">
        <f>IF(ISNA(INDEX($M$3:$AI$209,MATCH('Per month SPF'!$AK57,$L$3:$L$142,0),MATCH('Per month SPF'!AS$4,$M$2:$AI$2,0))),"",INDEX($M$3:$AI$209,MATCH('Per month SPF'!$AK57,$L$3:$L$142,0),MATCH('Per month SPF'!AS$4,$M$2:$AI$2,0)))</f>
        <v>0</v>
      </c>
      <c r="AT57" s="48">
        <f>IF(ISNA(INDEX($M$3:$AI$209,MATCH('Per month SPF'!$AK57,$L$3:$L$142,0),MATCH('Per month SPF'!AT$4,$M$2:$AI$2,0))),"",INDEX($M$3:$AI$209,MATCH('Per month SPF'!$AK57,$L$3:$L$142,0),MATCH('Per month SPF'!AT$4,$M$2:$AI$2,0)))</f>
        <v>1.7</v>
      </c>
      <c r="AU57" s="48">
        <f>IF(ISNA(INDEX($M$3:$AI$209,MATCH('Per month SPF'!$AK57,$L$3:$L$142,0),MATCH('Per month SPF'!AU$4,$M$2:$AI$2,0))),"",INDEX($M$3:$AI$209,MATCH('Per month SPF'!$AK57,$L$3:$L$142,0),MATCH('Per month SPF'!AU$4,$M$2:$AI$2,0)))</f>
        <v>0</v>
      </c>
      <c r="AV57" s="48">
        <f>IF(ISNA(INDEX($M$3:$AI$209,MATCH('Per month SPF'!$AK57,$L$3:$L$142,0),MATCH('Per month SPF'!AV$4,$M$2:$AI$2,0))),"",INDEX($M$3:$AI$209,MATCH('Per month SPF'!$AK57,$L$3:$L$142,0),MATCH('Per month SPF'!AV$4,$M$2:$AI$2,0)))</f>
        <v>0</v>
      </c>
      <c r="AW57" s="48">
        <f>IF(ISNA(INDEX($M$3:$AI$209,MATCH('Per month SPF'!$AK57,$L$3:$L$142,0),MATCH('Per month SPF'!AW$4,$M$2:$AI$2,0))),"",INDEX($M$3:$AI$209,MATCH('Per month SPF'!$AK57,$L$3:$L$142,0),MATCH('Per month SPF'!AW$4,$M$2:$AI$2,0)))</f>
        <v>0</v>
      </c>
      <c r="AX57" s="48">
        <f>IF(ISNA(INDEX($M$3:$AI$209,MATCH('Per month SPF'!$AK57,$L$3:$L$142,0),MATCH('Per month SPF'!AX$4,$M$2:$AI$2,0))),"",INDEX($M$3:$AI$209,MATCH('Per month SPF'!$AK57,$L$3:$L$142,0),MATCH('Per month SPF'!AX$4,$M$2:$AI$2,0)))</f>
        <v>0</v>
      </c>
      <c r="AY57" s="48">
        <f>IF(ISNA(INDEX($M$3:$AI$209,MATCH('Per month SPF'!$AK57,$L$3:$L$142,0),MATCH('Per month SPF'!AY$4,$M$2:$AI$2,0))),"",INDEX($M$3:$AI$209,MATCH('Per month SPF'!$AK57,$L$3:$L$142,0),MATCH('Per month SPF'!AY$4,$M$2:$AI$2,0)))</f>
        <v>0</v>
      </c>
      <c r="AZ57" s="48" t="str">
        <f>IF(ISNA(INDEX($M$3:$AI$209,MATCH('Per month SPF'!$AK57,$L$3:$L$142,0),MATCH('Per month SPF'!AZ$4,$M$2:$AI$2,0))),"",INDEX($M$3:$AI$209,MATCH('Per month SPF'!$AK57,$L$3:$L$142,0),MATCH('Per month SPF'!AZ$4,$M$2:$AI$2,0)))</f>
        <v/>
      </c>
      <c r="BA57" s="48">
        <f>IF(ISNA(INDEX($M$3:$AI$209,MATCH('Per month SPF'!$AK57,$L$3:$L$142,0),MATCH('Per month SPF'!BA$4,$M$2:$AI$2,0))),"",INDEX($M$3:$AI$209,MATCH('Per month SPF'!$AK57,$L$3:$L$142,0),MATCH('Per month SPF'!BA$4,$M$2:$AI$2,0)))</f>
        <v>0</v>
      </c>
      <c r="BB57" s="48">
        <f>IF(ISNA(INDEX($M$3:$AI$209,MATCH('Per month SPF'!$AK57,$L$3:$L$142,0),MATCH('Per month SPF'!BB$4,$M$2:$AI$2,0))),"",INDEX($M$3:$AI$209,MATCH('Per month SPF'!$AK57,$L$3:$L$142,0),MATCH('Per month SPF'!BB$4,$M$2:$AI$2,0)))</f>
        <v>0</v>
      </c>
      <c r="BC57" s="48">
        <f>IF(ISNA(INDEX($M$3:$AI$209,MATCH('Per month SPF'!$AK57,$L$3:$L$142,0),MATCH('Per month SPF'!BC$4,$M$2:$AI$2,0))),"",INDEX($M$3:$AI$209,MATCH('Per month SPF'!$AK57,$L$3:$L$142,0),MATCH('Per month SPF'!BC$4,$M$2:$AI$2,0)))</f>
        <v>0</v>
      </c>
      <c r="BD57" s="48">
        <f>IF(ISNA(INDEX($M$3:$AI$209,MATCH('Per month SPF'!$AK57,$L$3:$L$142,0),MATCH('Per month SPF'!BD$4,$M$2:$AI$2,0))),"",INDEX($M$3:$AI$209,MATCH('Per month SPF'!$AK57,$L$3:$L$142,0),MATCH('Per month SPF'!BD$4,$M$2:$AI$2,0)))</f>
        <v>1.9793593976456521</v>
      </c>
      <c r="BE57" s="48">
        <f>IF(ISNA(INDEX($M$3:$AI$209,MATCH('Per month SPF'!$AK57,$L$3:$L$142,0),MATCH('Per month SPF'!BE$4,$M$2:$AI$2,0))),"",INDEX($M$3:$AI$209,MATCH('Per month SPF'!$AK57,$L$3:$L$142,0),MATCH('Per month SPF'!BE$4,$M$2:$AI$2,0)))</f>
        <v>0</v>
      </c>
      <c r="BF57" s="48">
        <f>IF(ISNA(INDEX($M$3:$AI$209,MATCH('Per month SPF'!$AK57,$L$3:$L$142,0),MATCH('Per month SPF'!BF$4,$M$2:$AI$2,0))),"",INDEX($M$3:$AI$209,MATCH('Per month SPF'!$AK57,$L$3:$L$142,0),MATCH('Per month SPF'!BF$4,$M$2:$AI$2,0)))</f>
        <v>0</v>
      </c>
      <c r="BG57" s="48">
        <f>IF(ISNA(INDEX($M$3:$AI$209,MATCH('Per month SPF'!$AK57,$L$3:$L$142,0),MATCH('Per month SPF'!BG$4,$M$2:$AI$2,0))),"",INDEX($M$3:$AI$209,MATCH('Per month SPF'!$AK57,$L$3:$L$142,0),MATCH('Per month SPF'!BG$4,$M$2:$AI$2,0)))</f>
        <v>0</v>
      </c>
      <c r="BH57" s="49">
        <f>IF(ISNA(INDEX($M$3:$AI$209,MATCH('Per month SPF'!$AK57,$L$3:$L$142,0),MATCH('Per month SPF'!BH$4,$M$2:$AI$2,0))),"",INDEX($M$3:$AI$209,MATCH('Per month SPF'!$AK57,$L$3:$L$142,0),MATCH('Per month SPF'!BH$4,$M$2:$AI$2,0)))</f>
        <v>0</v>
      </c>
      <c r="BJ57" s="47">
        <f t="shared" si="4"/>
        <v>1.9</v>
      </c>
      <c r="BK57" s="48" t="str">
        <f t="shared" si="4"/>
        <v/>
      </c>
      <c r="BL57" s="48" t="str">
        <f t="shared" si="4"/>
        <v/>
      </c>
      <c r="BM57" s="48" t="str">
        <f t="shared" si="4"/>
        <v/>
      </c>
      <c r="BN57" s="48" t="str">
        <f t="shared" si="4"/>
        <v/>
      </c>
      <c r="BO57" s="48" t="str">
        <f t="shared" si="4"/>
        <v/>
      </c>
      <c r="BP57" s="48" t="str">
        <f t="shared" si="3"/>
        <v/>
      </c>
      <c r="BQ57" s="48" t="str">
        <f t="shared" si="3"/>
        <v/>
      </c>
      <c r="BR57" s="48">
        <f t="shared" si="3"/>
        <v>1.7</v>
      </c>
      <c r="BS57" s="48" t="str">
        <f t="shared" si="3"/>
        <v/>
      </c>
      <c r="BT57" s="48" t="str">
        <f t="shared" si="3"/>
        <v/>
      </c>
      <c r="BU57" s="48" t="str">
        <f t="shared" si="3"/>
        <v/>
      </c>
      <c r="BV57" s="48" t="str">
        <f t="shared" si="3"/>
        <v/>
      </c>
      <c r="BW57" s="48" t="str">
        <f t="shared" si="3"/>
        <v/>
      </c>
      <c r="BX57" s="48" t="str">
        <f t="shared" si="3"/>
        <v/>
      </c>
      <c r="BY57" s="48" t="str">
        <f t="shared" si="3"/>
        <v/>
      </c>
      <c r="BZ57" s="48" t="str">
        <f t="shared" si="3"/>
        <v/>
      </c>
      <c r="CA57" s="48" t="str">
        <f t="shared" si="5"/>
        <v/>
      </c>
      <c r="CB57" s="48">
        <f t="shared" si="5"/>
        <v>1.9793593976456521</v>
      </c>
      <c r="CC57" s="48" t="str">
        <f t="shared" si="5"/>
        <v/>
      </c>
      <c r="CD57" s="48" t="str">
        <f t="shared" si="5"/>
        <v/>
      </c>
      <c r="CE57" s="48" t="str">
        <f t="shared" si="5"/>
        <v/>
      </c>
      <c r="CF57" s="49" t="str">
        <f t="shared" si="5"/>
        <v/>
      </c>
      <c r="DN57" s="113"/>
      <c r="DO57" s="58"/>
      <c r="DP57" s="48"/>
      <c r="DQ57" s="48"/>
      <c r="DR57" s="48"/>
      <c r="DS57" s="77"/>
      <c r="DT57" s="58"/>
      <c r="DU57" s="58"/>
      <c r="DV57" s="58"/>
      <c r="DW57" s="58"/>
    </row>
    <row r="58" spans="2:127" x14ac:dyDescent="0.25">
      <c r="B58" s="22">
        <v>41091</v>
      </c>
      <c r="C58" s="18">
        <f>VLOOKUP($B58,'Data SPF'!$AJ$9:$AP$215,'Per month SPF'!C$1, FALSE)</f>
        <v>2.2999999999999998</v>
      </c>
      <c r="D58" s="18">
        <f>VLOOKUP($B58,'Data SPF'!$AJ$9:$AP$215,'Per month SPF'!D$1, FALSE)</f>
        <v>1.7</v>
      </c>
      <c r="E58" s="18">
        <f>VLOOKUP($B58,'Data SPF'!$AJ$9:$AP$215,'Per month SPF'!E$1, FALSE)</f>
        <v>1.9</v>
      </c>
      <c r="F58" s="18">
        <f>VLOOKUP($B58,'Data SPF'!$AJ$9:$AP$215,'Per month SPF'!H$1, FALSE)</f>
        <v>2.022608267544737</v>
      </c>
      <c r="G58" s="18" t="str">
        <f>VLOOKUP($B58,'Data SPF'!$AJ$9:$AP$215,'Per month SPF'!G$1, FALSE)</f>
        <v/>
      </c>
      <c r="I58" s="5"/>
      <c r="J58" s="29"/>
      <c r="K58" s="5"/>
      <c r="L58" s="125">
        <v>39722</v>
      </c>
      <c r="M58" s="47">
        <f>VLOOKUP($L58,'Data SPF'!$AJ$9:$AP$215,'Per month SPF'!C$1,FALSE)</f>
        <v>3.4</v>
      </c>
      <c r="N58" s="77"/>
      <c r="O58" s="77"/>
      <c r="P58" s="77"/>
      <c r="Q58" s="58"/>
      <c r="R58" s="77"/>
      <c r="S58" s="48"/>
      <c r="T58" s="48"/>
      <c r="U58" s="48"/>
      <c r="V58" s="48"/>
      <c r="W58" s="48"/>
      <c r="X58" s="77"/>
      <c r="Y58" s="77"/>
      <c r="Z58" s="77"/>
      <c r="AA58" s="77"/>
      <c r="AB58" s="77"/>
      <c r="AC58" s="77"/>
      <c r="AD58" s="48">
        <f>VLOOKUP($L58,'Data SPF'!$AJ$9:$AP$215,'Per month SPF'!D$1,FALSE)</f>
        <v>2.2000000000000002</v>
      </c>
      <c r="AE58" s="48">
        <f>VLOOKUP($L58,'Data SPF'!$AJ$9:$AP$215,'Per month SPF'!E$1,FALSE)</f>
        <v>2</v>
      </c>
      <c r="AF58" s="48">
        <f>VLOOKUP($L58,'Data SPF'!$AJ$9:$AP$215,'Per month SPF'!H$1,FALSE)</f>
        <v>1.9866800000000002</v>
      </c>
      <c r="AG58" s="77"/>
      <c r="AH58" s="77"/>
      <c r="AI58" s="126"/>
      <c r="AK58" s="107">
        <v>41000</v>
      </c>
      <c r="AL58" s="47">
        <f>IF(ISNA(INDEX($M$3:$AI$209,MATCH('Per month SPF'!$AK58,$L$3:$L$142,0),MATCH('Per month SPF'!AL$4,$M$2:$AI$2,0))),"",INDEX($M$3:$AI$209,MATCH('Per month SPF'!$AK58,$L$3:$L$142,0),MATCH('Per month SPF'!AL$4,$M$2:$AI$2,0)))</f>
        <v>2.2999999999999998</v>
      </c>
      <c r="AM58" s="48">
        <f>IF(ISNA(INDEX($M$3:$AI$209,MATCH('Per month SPF'!$AK58,$L$3:$L$142,0),MATCH('Per month SPF'!AM$4,$M$2:$AI$2,0))),"",INDEX($M$3:$AI$209,MATCH('Per month SPF'!$AK58,$L$3:$L$142,0),MATCH('Per month SPF'!AM$4,$M$2:$AI$2,0)))</f>
        <v>0</v>
      </c>
      <c r="AN58" s="48">
        <f>IF(ISNA(INDEX($M$3:$AI$209,MATCH('Per month SPF'!$AK58,$L$3:$L$142,0),MATCH('Per month SPF'!AN$4,$M$2:$AI$2,0))),"",INDEX($M$3:$AI$209,MATCH('Per month SPF'!$AK58,$L$3:$L$142,0),MATCH('Per month SPF'!AN$4,$M$2:$AI$2,0)))</f>
        <v>0</v>
      </c>
      <c r="AO58" s="48">
        <f>IF(ISNA(INDEX($M$3:$AI$209,MATCH('Per month SPF'!$AK58,$L$3:$L$142,0),MATCH('Per month SPF'!AO$4,$M$2:$AI$2,0))),"",INDEX($M$3:$AI$209,MATCH('Per month SPF'!$AK58,$L$3:$L$142,0),MATCH('Per month SPF'!AO$4,$M$2:$AI$2,0)))</f>
        <v>0</v>
      </c>
      <c r="AP58" s="48">
        <f>IF(ISNA(INDEX($M$3:$AI$209,MATCH('Per month SPF'!$AK58,$L$3:$L$142,0),MATCH('Per month SPF'!AP$4,$M$2:$AI$2,0))),"",INDEX($M$3:$AI$209,MATCH('Per month SPF'!$AK58,$L$3:$L$142,0),MATCH('Per month SPF'!AP$4,$M$2:$AI$2,0)))</f>
        <v>0</v>
      </c>
      <c r="AQ58" s="48">
        <f>IF(ISNA(INDEX($M$3:$AI$209,MATCH('Per month SPF'!$AK58,$L$3:$L$142,0),MATCH('Per month SPF'!AQ$4,$M$2:$AI$2,0))),"",INDEX($M$3:$AI$209,MATCH('Per month SPF'!$AK58,$L$3:$L$142,0),MATCH('Per month SPF'!AQ$4,$M$2:$AI$2,0)))</f>
        <v>0</v>
      </c>
      <c r="AR58" s="48">
        <f>IF(ISNA(INDEX($M$3:$AI$209,MATCH('Per month SPF'!$AK58,$L$3:$L$142,0),MATCH('Per month SPF'!AR$4,$M$2:$AI$2,0))),"",INDEX($M$3:$AI$209,MATCH('Per month SPF'!$AK58,$L$3:$L$142,0),MATCH('Per month SPF'!AR$4,$M$2:$AI$2,0)))</f>
        <v>1.8</v>
      </c>
      <c r="AS58" s="48">
        <f>IF(ISNA(INDEX($M$3:$AI$209,MATCH('Per month SPF'!$AK58,$L$3:$L$142,0),MATCH('Per month SPF'!AS$4,$M$2:$AI$2,0))),"",INDEX($M$3:$AI$209,MATCH('Per month SPF'!$AK58,$L$3:$L$142,0),MATCH('Per month SPF'!AS$4,$M$2:$AI$2,0)))</f>
        <v>0</v>
      </c>
      <c r="AT58" s="48">
        <f>IF(ISNA(INDEX($M$3:$AI$209,MATCH('Per month SPF'!$AK58,$L$3:$L$142,0),MATCH('Per month SPF'!AT$4,$M$2:$AI$2,0))),"",INDEX($M$3:$AI$209,MATCH('Per month SPF'!$AK58,$L$3:$L$142,0),MATCH('Per month SPF'!AT$4,$M$2:$AI$2,0)))</f>
        <v>0</v>
      </c>
      <c r="AU58" s="48">
        <f>IF(ISNA(INDEX($M$3:$AI$209,MATCH('Per month SPF'!$AK58,$L$3:$L$142,0),MATCH('Per month SPF'!AU$4,$M$2:$AI$2,0))),"",INDEX($M$3:$AI$209,MATCH('Per month SPF'!$AK58,$L$3:$L$142,0),MATCH('Per month SPF'!AU$4,$M$2:$AI$2,0)))</f>
        <v>0</v>
      </c>
      <c r="AV58" s="48">
        <f>IF(ISNA(INDEX($M$3:$AI$209,MATCH('Per month SPF'!$AK58,$L$3:$L$142,0),MATCH('Per month SPF'!AV$4,$M$2:$AI$2,0))),"",INDEX($M$3:$AI$209,MATCH('Per month SPF'!$AK58,$L$3:$L$142,0),MATCH('Per month SPF'!AV$4,$M$2:$AI$2,0)))</f>
        <v>0</v>
      </c>
      <c r="AW58" s="48">
        <f>IF(ISNA(INDEX($M$3:$AI$209,MATCH('Per month SPF'!$AK58,$L$3:$L$142,0),MATCH('Per month SPF'!AW$4,$M$2:$AI$2,0))),"",INDEX($M$3:$AI$209,MATCH('Per month SPF'!$AK58,$L$3:$L$142,0),MATCH('Per month SPF'!AW$4,$M$2:$AI$2,0)))</f>
        <v>0</v>
      </c>
      <c r="AX58" s="48">
        <f>IF(ISNA(INDEX($M$3:$AI$209,MATCH('Per month SPF'!$AK58,$L$3:$L$142,0),MATCH('Per month SPF'!AX$4,$M$2:$AI$2,0))),"",INDEX($M$3:$AI$209,MATCH('Per month SPF'!$AK58,$L$3:$L$142,0),MATCH('Per month SPF'!AX$4,$M$2:$AI$2,0)))</f>
        <v>0</v>
      </c>
      <c r="AY58" s="48" t="str">
        <f>IF(ISNA(INDEX($M$3:$AI$209,MATCH('Per month SPF'!$AK58,$L$3:$L$142,0),MATCH('Per month SPF'!AY$4,$M$2:$AI$2,0))),"",INDEX($M$3:$AI$209,MATCH('Per month SPF'!$AK58,$L$3:$L$142,0),MATCH('Per month SPF'!AY$4,$M$2:$AI$2,0)))</f>
        <v/>
      </c>
      <c r="AZ58" s="48">
        <f>IF(ISNA(INDEX($M$3:$AI$209,MATCH('Per month SPF'!$AK58,$L$3:$L$142,0),MATCH('Per month SPF'!AZ$4,$M$2:$AI$2,0))),"",INDEX($M$3:$AI$209,MATCH('Per month SPF'!$AK58,$L$3:$L$142,0),MATCH('Per month SPF'!AZ$4,$M$2:$AI$2,0)))</f>
        <v>0</v>
      </c>
      <c r="BA58" s="48">
        <f>IF(ISNA(INDEX($M$3:$AI$209,MATCH('Per month SPF'!$AK58,$L$3:$L$142,0),MATCH('Per month SPF'!BA$4,$M$2:$AI$2,0))),"",INDEX($M$3:$AI$209,MATCH('Per month SPF'!$AK58,$L$3:$L$142,0),MATCH('Per month SPF'!BA$4,$M$2:$AI$2,0)))</f>
        <v>0</v>
      </c>
      <c r="BB58" s="48">
        <f>IF(ISNA(INDEX($M$3:$AI$209,MATCH('Per month SPF'!$AK58,$L$3:$L$142,0),MATCH('Per month SPF'!BB$4,$M$2:$AI$2,0))),"",INDEX($M$3:$AI$209,MATCH('Per month SPF'!$AK58,$L$3:$L$142,0),MATCH('Per month SPF'!BB$4,$M$2:$AI$2,0)))</f>
        <v>1.987282420443478</v>
      </c>
      <c r="BC58" s="48">
        <f>IF(ISNA(INDEX($M$3:$AI$209,MATCH('Per month SPF'!$AK58,$L$3:$L$142,0),MATCH('Per month SPF'!BC$4,$M$2:$AI$2,0))),"",INDEX($M$3:$AI$209,MATCH('Per month SPF'!$AK58,$L$3:$L$142,0),MATCH('Per month SPF'!BC$4,$M$2:$AI$2,0)))</f>
        <v>0</v>
      </c>
      <c r="BD58" s="48">
        <f>IF(ISNA(INDEX($M$3:$AI$209,MATCH('Per month SPF'!$AK58,$L$3:$L$142,0),MATCH('Per month SPF'!BD$4,$M$2:$AI$2,0))),"",INDEX($M$3:$AI$209,MATCH('Per month SPF'!$AK58,$L$3:$L$142,0),MATCH('Per month SPF'!BD$4,$M$2:$AI$2,0)))</f>
        <v>0</v>
      </c>
      <c r="BE58" s="48">
        <f>IF(ISNA(INDEX($M$3:$AI$209,MATCH('Per month SPF'!$AK58,$L$3:$L$142,0),MATCH('Per month SPF'!BE$4,$M$2:$AI$2,0))),"",INDEX($M$3:$AI$209,MATCH('Per month SPF'!$AK58,$L$3:$L$142,0),MATCH('Per month SPF'!BE$4,$M$2:$AI$2,0)))</f>
        <v>0</v>
      </c>
      <c r="BF58" s="48">
        <f>IF(ISNA(INDEX($M$3:$AI$209,MATCH('Per month SPF'!$AK58,$L$3:$L$142,0),MATCH('Per month SPF'!BF$4,$M$2:$AI$2,0))),"",INDEX($M$3:$AI$209,MATCH('Per month SPF'!$AK58,$L$3:$L$142,0),MATCH('Per month SPF'!BF$4,$M$2:$AI$2,0)))</f>
        <v>0</v>
      </c>
      <c r="BG58" s="48">
        <f>IF(ISNA(INDEX($M$3:$AI$209,MATCH('Per month SPF'!$AK58,$L$3:$L$142,0),MATCH('Per month SPF'!BG$4,$M$2:$AI$2,0))),"",INDEX($M$3:$AI$209,MATCH('Per month SPF'!$AK58,$L$3:$L$142,0),MATCH('Per month SPF'!BG$4,$M$2:$AI$2,0)))</f>
        <v>0</v>
      </c>
      <c r="BH58" s="49">
        <f>IF(ISNA(INDEX($M$3:$AI$209,MATCH('Per month SPF'!$AK58,$L$3:$L$142,0),MATCH('Per month SPF'!BH$4,$M$2:$AI$2,0))),"",INDEX($M$3:$AI$209,MATCH('Per month SPF'!$AK58,$L$3:$L$142,0),MATCH('Per month SPF'!BH$4,$M$2:$AI$2,0)))</f>
        <v>0</v>
      </c>
      <c r="BJ58" s="47">
        <f t="shared" si="4"/>
        <v>2.2999999999999998</v>
      </c>
      <c r="BK58" s="48" t="str">
        <f t="shared" si="4"/>
        <v/>
      </c>
      <c r="BL58" s="48" t="str">
        <f t="shared" si="4"/>
        <v/>
      </c>
      <c r="BM58" s="48" t="str">
        <f t="shared" si="4"/>
        <v/>
      </c>
      <c r="BN58" s="48" t="str">
        <f t="shared" si="4"/>
        <v/>
      </c>
      <c r="BO58" s="48" t="str">
        <f t="shared" si="4"/>
        <v/>
      </c>
      <c r="BP58" s="48">
        <f t="shared" si="3"/>
        <v>1.8</v>
      </c>
      <c r="BQ58" s="48" t="str">
        <f t="shared" si="3"/>
        <v/>
      </c>
      <c r="BR58" s="48" t="str">
        <f t="shared" si="3"/>
        <v/>
      </c>
      <c r="BS58" s="48" t="str">
        <f t="shared" si="3"/>
        <v/>
      </c>
      <c r="BT58" s="48" t="str">
        <f t="shared" si="3"/>
        <v/>
      </c>
      <c r="BU58" s="48" t="str">
        <f t="shared" si="3"/>
        <v/>
      </c>
      <c r="BV58" s="48" t="str">
        <f t="shared" si="3"/>
        <v/>
      </c>
      <c r="BW58" s="48" t="str">
        <f t="shared" si="3"/>
        <v/>
      </c>
      <c r="BX58" s="48" t="str">
        <f t="shared" si="3"/>
        <v/>
      </c>
      <c r="BY58" s="48" t="str">
        <f t="shared" si="3"/>
        <v/>
      </c>
      <c r="BZ58" s="48">
        <f t="shared" si="3"/>
        <v>1.987282420443478</v>
      </c>
      <c r="CA58" s="48" t="str">
        <f t="shared" si="5"/>
        <v/>
      </c>
      <c r="CB58" s="48" t="str">
        <f t="shared" si="5"/>
        <v/>
      </c>
      <c r="CC58" s="48" t="str">
        <f t="shared" si="5"/>
        <v/>
      </c>
      <c r="CD58" s="48" t="str">
        <f t="shared" si="5"/>
        <v/>
      </c>
      <c r="CE58" s="48" t="str">
        <f t="shared" si="5"/>
        <v/>
      </c>
      <c r="CF58" s="49" t="str">
        <f t="shared" si="5"/>
        <v/>
      </c>
      <c r="DN58" s="113"/>
      <c r="DO58" s="58"/>
      <c r="DP58" s="48"/>
      <c r="DQ58" s="48"/>
      <c r="DR58" s="48"/>
      <c r="DS58" s="77"/>
      <c r="DT58" s="58"/>
      <c r="DU58" s="58"/>
      <c r="DV58" s="58"/>
      <c r="DW58" s="58"/>
    </row>
    <row r="59" spans="2:127" x14ac:dyDescent="0.25">
      <c r="B59" s="22">
        <v>41456</v>
      </c>
      <c r="C59" s="18">
        <f>VLOOKUP($B59,'Data SPF'!$AJ$9:$AP$215,'Per month SPF'!C$1, FALSE)</f>
        <v>1.5</v>
      </c>
      <c r="D59" s="18">
        <f>VLOOKUP($B59,'Data SPF'!$AJ$9:$AP$215,'Per month SPF'!D$1, FALSE)</f>
        <v>1.5</v>
      </c>
      <c r="E59" s="18">
        <f>VLOOKUP($B59,'Data SPF'!$AJ$9:$AP$215,'Per month SPF'!E$1, FALSE)</f>
        <v>1.8</v>
      </c>
      <c r="F59" s="18">
        <f>VLOOKUP($B59,'Data SPF'!$AJ$9:$AP$215,'Per month SPF'!H$1, FALSE)</f>
        <v>1.9515178749999997</v>
      </c>
      <c r="G59" s="18" t="str">
        <f>VLOOKUP($B59,'Data SPF'!$AJ$9:$AP$215,'Per month SPF'!G$1, FALSE)</f>
        <v/>
      </c>
      <c r="I59" s="5"/>
      <c r="J59" s="27"/>
      <c r="K59" s="5"/>
      <c r="L59" s="125">
        <v>40087</v>
      </c>
      <c r="M59" s="47">
        <f>VLOOKUP($L59,'Data SPF'!$AJ$9:$AP$215,'Per month SPF'!C$1,FALSE)</f>
        <v>0.3</v>
      </c>
      <c r="N59" s="77"/>
      <c r="O59" s="77"/>
      <c r="P59" s="77"/>
      <c r="Q59" s="58"/>
      <c r="R59" s="77"/>
      <c r="S59" s="48"/>
      <c r="T59" s="48"/>
      <c r="U59" s="48"/>
      <c r="V59" s="48"/>
      <c r="W59" s="48"/>
      <c r="X59" s="77"/>
      <c r="Y59" s="77"/>
      <c r="Z59" s="77"/>
      <c r="AA59" s="77"/>
      <c r="AB59" s="77"/>
      <c r="AC59" s="77"/>
      <c r="AD59" s="48">
        <f>VLOOKUP($L59,'Data SPF'!$AJ$9:$AP$215,'Per month SPF'!D$1,FALSE)</f>
        <v>1.2</v>
      </c>
      <c r="AE59" s="48">
        <f>VLOOKUP($L59,'Data SPF'!$AJ$9:$AP$215,'Per month SPF'!E$1,FALSE)</f>
        <v>1.6</v>
      </c>
      <c r="AF59" s="48">
        <f>VLOOKUP($L59,'Data SPF'!$AJ$9:$AP$215,'Per month SPF'!H$1,FALSE)</f>
        <v>1.9187959183673466</v>
      </c>
      <c r="AG59" s="77"/>
      <c r="AH59" s="77"/>
      <c r="AI59" s="126"/>
      <c r="AK59" s="107">
        <v>41091</v>
      </c>
      <c r="AL59" s="47">
        <f>IF(ISNA(INDEX($M$3:$AI$209,MATCH('Per month SPF'!$AK59,$L$3:$L$142,0),MATCH('Per month SPF'!AL$4,$M$2:$AI$2,0))),"",INDEX($M$3:$AI$209,MATCH('Per month SPF'!$AK59,$L$3:$L$142,0),MATCH('Per month SPF'!AL$4,$M$2:$AI$2,0)))</f>
        <v>2.2999999999999998</v>
      </c>
      <c r="AM59" s="48">
        <f>IF(ISNA(INDEX($M$3:$AI$209,MATCH('Per month SPF'!$AK59,$L$3:$L$142,0),MATCH('Per month SPF'!AM$4,$M$2:$AI$2,0))),"",INDEX($M$3:$AI$209,MATCH('Per month SPF'!$AK59,$L$3:$L$142,0),MATCH('Per month SPF'!AM$4,$M$2:$AI$2,0)))</f>
        <v>0</v>
      </c>
      <c r="AN59" s="48">
        <f>IF(ISNA(INDEX($M$3:$AI$209,MATCH('Per month SPF'!$AK59,$L$3:$L$142,0),MATCH('Per month SPF'!AN$4,$M$2:$AI$2,0))),"",INDEX($M$3:$AI$209,MATCH('Per month SPF'!$AK59,$L$3:$L$142,0),MATCH('Per month SPF'!AN$4,$M$2:$AI$2,0)))</f>
        <v>0</v>
      </c>
      <c r="AO59" s="48">
        <f>IF(ISNA(INDEX($M$3:$AI$209,MATCH('Per month SPF'!$AK59,$L$3:$L$142,0),MATCH('Per month SPF'!AO$4,$M$2:$AI$2,0))),"",INDEX($M$3:$AI$209,MATCH('Per month SPF'!$AK59,$L$3:$L$142,0),MATCH('Per month SPF'!AO$4,$M$2:$AI$2,0)))</f>
        <v>0</v>
      </c>
      <c r="AP59" s="48">
        <f>IF(ISNA(INDEX($M$3:$AI$209,MATCH('Per month SPF'!$AK59,$L$3:$L$142,0),MATCH('Per month SPF'!AP$4,$M$2:$AI$2,0))),"",INDEX($M$3:$AI$209,MATCH('Per month SPF'!$AK59,$L$3:$L$142,0),MATCH('Per month SPF'!AP$4,$M$2:$AI$2,0)))</f>
        <v>1.7</v>
      </c>
      <c r="AQ59" s="48">
        <f>IF(ISNA(INDEX($M$3:$AI$209,MATCH('Per month SPF'!$AK59,$L$3:$L$142,0),MATCH('Per month SPF'!AQ$4,$M$2:$AI$2,0))),"",INDEX($M$3:$AI$209,MATCH('Per month SPF'!$AK59,$L$3:$L$142,0),MATCH('Per month SPF'!AQ$4,$M$2:$AI$2,0)))</f>
        <v>0</v>
      </c>
      <c r="AR59" s="48">
        <f>IF(ISNA(INDEX($M$3:$AI$209,MATCH('Per month SPF'!$AK59,$L$3:$L$142,0),MATCH('Per month SPF'!AR$4,$M$2:$AI$2,0))),"",INDEX($M$3:$AI$209,MATCH('Per month SPF'!$AK59,$L$3:$L$142,0),MATCH('Per month SPF'!AR$4,$M$2:$AI$2,0)))</f>
        <v>0</v>
      </c>
      <c r="AS59" s="48">
        <f>IF(ISNA(INDEX($M$3:$AI$209,MATCH('Per month SPF'!$AK59,$L$3:$L$142,0),MATCH('Per month SPF'!AS$4,$M$2:$AI$2,0))),"",INDEX($M$3:$AI$209,MATCH('Per month SPF'!$AK59,$L$3:$L$142,0),MATCH('Per month SPF'!AS$4,$M$2:$AI$2,0)))</f>
        <v>0</v>
      </c>
      <c r="AT59" s="48">
        <f>IF(ISNA(INDEX($M$3:$AI$209,MATCH('Per month SPF'!$AK59,$L$3:$L$142,0),MATCH('Per month SPF'!AT$4,$M$2:$AI$2,0))),"",INDEX($M$3:$AI$209,MATCH('Per month SPF'!$AK59,$L$3:$L$142,0),MATCH('Per month SPF'!AT$4,$M$2:$AI$2,0)))</f>
        <v>0</v>
      </c>
      <c r="AU59" s="48">
        <f>IF(ISNA(INDEX($M$3:$AI$209,MATCH('Per month SPF'!$AK59,$L$3:$L$142,0),MATCH('Per month SPF'!AU$4,$M$2:$AI$2,0))),"",INDEX($M$3:$AI$209,MATCH('Per month SPF'!$AK59,$L$3:$L$142,0),MATCH('Per month SPF'!AU$4,$M$2:$AI$2,0)))</f>
        <v>0</v>
      </c>
      <c r="AV59" s="48">
        <f>IF(ISNA(INDEX($M$3:$AI$209,MATCH('Per month SPF'!$AK59,$L$3:$L$142,0),MATCH('Per month SPF'!AV$4,$M$2:$AI$2,0))),"",INDEX($M$3:$AI$209,MATCH('Per month SPF'!$AK59,$L$3:$L$142,0),MATCH('Per month SPF'!AV$4,$M$2:$AI$2,0)))</f>
        <v>0</v>
      </c>
      <c r="AW59" s="48">
        <f>IF(ISNA(INDEX($M$3:$AI$209,MATCH('Per month SPF'!$AK59,$L$3:$L$142,0),MATCH('Per month SPF'!AW$4,$M$2:$AI$2,0))),"",INDEX($M$3:$AI$209,MATCH('Per month SPF'!$AK59,$L$3:$L$142,0),MATCH('Per month SPF'!AW$4,$M$2:$AI$2,0)))</f>
        <v>0</v>
      </c>
      <c r="AX59" s="48">
        <f>IF(ISNA(INDEX($M$3:$AI$209,MATCH('Per month SPF'!$AK59,$L$3:$L$142,0),MATCH('Per month SPF'!AX$4,$M$2:$AI$2,0))),"",INDEX($M$3:$AI$209,MATCH('Per month SPF'!$AK59,$L$3:$L$142,0),MATCH('Per month SPF'!AX$4,$M$2:$AI$2,0)))</f>
        <v>1.9</v>
      </c>
      <c r="AY59" s="48">
        <f>IF(ISNA(INDEX($M$3:$AI$209,MATCH('Per month SPF'!$AK59,$L$3:$L$142,0),MATCH('Per month SPF'!AY$4,$M$2:$AI$2,0))),"",INDEX($M$3:$AI$209,MATCH('Per month SPF'!$AK59,$L$3:$L$142,0),MATCH('Per month SPF'!AY$4,$M$2:$AI$2,0)))</f>
        <v>0</v>
      </c>
      <c r="AZ59" s="48">
        <f>IF(ISNA(INDEX($M$3:$AI$209,MATCH('Per month SPF'!$AK59,$L$3:$L$142,0),MATCH('Per month SPF'!AZ$4,$M$2:$AI$2,0))),"",INDEX($M$3:$AI$209,MATCH('Per month SPF'!$AK59,$L$3:$L$142,0),MATCH('Per month SPF'!AZ$4,$M$2:$AI$2,0)))</f>
        <v>0</v>
      </c>
      <c r="BA59" s="48">
        <f>IF(ISNA(INDEX($M$3:$AI$209,MATCH('Per month SPF'!$AK59,$L$3:$L$142,0),MATCH('Per month SPF'!BA$4,$M$2:$AI$2,0))),"",INDEX($M$3:$AI$209,MATCH('Per month SPF'!$AK59,$L$3:$L$142,0),MATCH('Per month SPF'!BA$4,$M$2:$AI$2,0)))</f>
        <v>0</v>
      </c>
      <c r="BB59" s="48">
        <f>IF(ISNA(INDEX($M$3:$AI$209,MATCH('Per month SPF'!$AK59,$L$3:$L$142,0),MATCH('Per month SPF'!BB$4,$M$2:$AI$2,0))),"",INDEX($M$3:$AI$209,MATCH('Per month SPF'!$AK59,$L$3:$L$142,0),MATCH('Per month SPF'!BB$4,$M$2:$AI$2,0)))</f>
        <v>0</v>
      </c>
      <c r="BC59" s="48">
        <f>IF(ISNA(INDEX($M$3:$AI$209,MATCH('Per month SPF'!$AK59,$L$3:$L$142,0),MATCH('Per month SPF'!BC$4,$M$2:$AI$2,0))),"",INDEX($M$3:$AI$209,MATCH('Per month SPF'!$AK59,$L$3:$L$142,0),MATCH('Per month SPF'!BC$4,$M$2:$AI$2,0)))</f>
        <v>0</v>
      </c>
      <c r="BD59" s="48">
        <f>IF(ISNA(INDEX($M$3:$AI$209,MATCH('Per month SPF'!$AK59,$L$3:$L$142,0),MATCH('Per month SPF'!BD$4,$M$2:$AI$2,0))),"",INDEX($M$3:$AI$209,MATCH('Per month SPF'!$AK59,$L$3:$L$142,0),MATCH('Per month SPF'!BD$4,$M$2:$AI$2,0)))</f>
        <v>0</v>
      </c>
      <c r="BE59" s="48">
        <f>IF(ISNA(INDEX($M$3:$AI$209,MATCH('Per month SPF'!$AK59,$L$3:$L$142,0),MATCH('Per month SPF'!BE$4,$M$2:$AI$2,0))),"",INDEX($M$3:$AI$209,MATCH('Per month SPF'!$AK59,$L$3:$L$142,0),MATCH('Per month SPF'!BE$4,$M$2:$AI$2,0)))</f>
        <v>0</v>
      </c>
      <c r="BF59" s="48">
        <f>IF(ISNA(INDEX($M$3:$AI$209,MATCH('Per month SPF'!$AK59,$L$3:$L$142,0),MATCH('Per month SPF'!BF$4,$M$2:$AI$2,0))),"",INDEX($M$3:$AI$209,MATCH('Per month SPF'!$AK59,$L$3:$L$142,0),MATCH('Per month SPF'!BF$4,$M$2:$AI$2,0)))</f>
        <v>0</v>
      </c>
      <c r="BG59" s="48">
        <f>IF(ISNA(INDEX($M$3:$AI$209,MATCH('Per month SPF'!$AK59,$L$3:$L$142,0),MATCH('Per month SPF'!BG$4,$M$2:$AI$2,0))),"",INDEX($M$3:$AI$209,MATCH('Per month SPF'!$AK59,$L$3:$L$142,0),MATCH('Per month SPF'!BG$4,$M$2:$AI$2,0)))</f>
        <v>0</v>
      </c>
      <c r="BH59" s="49">
        <f>IF(ISNA(INDEX($M$3:$AI$209,MATCH('Per month SPF'!$AK59,$L$3:$L$142,0),MATCH('Per month SPF'!BH$4,$M$2:$AI$2,0))),"",INDEX($M$3:$AI$209,MATCH('Per month SPF'!$AK59,$L$3:$L$142,0),MATCH('Per month SPF'!BH$4,$M$2:$AI$2,0)))</f>
        <v>2.022608267544737</v>
      </c>
      <c r="BJ59" s="47">
        <f t="shared" si="4"/>
        <v>2.2999999999999998</v>
      </c>
      <c r="BK59" s="48" t="str">
        <f t="shared" si="4"/>
        <v/>
      </c>
      <c r="BL59" s="48" t="str">
        <f t="shared" si="4"/>
        <v/>
      </c>
      <c r="BM59" s="48" t="str">
        <f t="shared" si="4"/>
        <v/>
      </c>
      <c r="BN59" s="48">
        <f t="shared" si="4"/>
        <v>1.7</v>
      </c>
      <c r="BO59" s="48" t="str">
        <f t="shared" si="4"/>
        <v/>
      </c>
      <c r="BP59" s="48" t="str">
        <f t="shared" si="3"/>
        <v/>
      </c>
      <c r="BQ59" s="48" t="str">
        <f t="shared" si="3"/>
        <v/>
      </c>
      <c r="BR59" s="48" t="str">
        <f t="shared" si="3"/>
        <v/>
      </c>
      <c r="BS59" s="48" t="str">
        <f t="shared" si="3"/>
        <v/>
      </c>
      <c r="BT59" s="48" t="str">
        <f t="shared" si="3"/>
        <v/>
      </c>
      <c r="BU59" s="48" t="str">
        <f t="shared" si="3"/>
        <v/>
      </c>
      <c r="BV59" s="48">
        <f t="shared" si="3"/>
        <v>1.9</v>
      </c>
      <c r="BW59" s="48" t="str">
        <f t="shared" si="3"/>
        <v/>
      </c>
      <c r="BX59" s="48" t="str">
        <f t="shared" si="3"/>
        <v/>
      </c>
      <c r="BY59" s="48" t="str">
        <f t="shared" si="3"/>
        <v/>
      </c>
      <c r="BZ59" s="48" t="str">
        <f t="shared" si="3"/>
        <v/>
      </c>
      <c r="CA59" s="48" t="str">
        <f t="shared" si="5"/>
        <v/>
      </c>
      <c r="CB59" s="48" t="str">
        <f t="shared" si="5"/>
        <v/>
      </c>
      <c r="CC59" s="48" t="str">
        <f t="shared" si="5"/>
        <v/>
      </c>
      <c r="CD59" s="48" t="str">
        <f t="shared" si="5"/>
        <v/>
      </c>
      <c r="CE59" s="48" t="str">
        <f t="shared" si="5"/>
        <v/>
      </c>
      <c r="CF59" s="49">
        <f t="shared" si="5"/>
        <v>2.022608267544737</v>
      </c>
      <c r="DN59" s="113"/>
      <c r="DO59" s="58"/>
      <c r="DP59" s="48"/>
      <c r="DQ59" s="48"/>
      <c r="DR59" s="48"/>
      <c r="DS59" s="77"/>
      <c r="DT59" s="58"/>
      <c r="DU59" s="58"/>
      <c r="DV59" s="58"/>
      <c r="DW59" s="58"/>
    </row>
    <row r="60" spans="2:127" x14ac:dyDescent="0.25">
      <c r="B60" s="22">
        <v>41821</v>
      </c>
      <c r="C60" s="18">
        <f>VLOOKUP($B60,'Data SPF'!$AJ$9:$AP$215,'Per month SPF'!C$1, FALSE)</f>
        <v>0.7</v>
      </c>
      <c r="D60" s="18">
        <f>VLOOKUP($B60,'Data SPF'!$AJ$9:$AP$215,'Per month SPF'!D$1, FALSE)</f>
        <v>1.2</v>
      </c>
      <c r="E60" s="18">
        <f>VLOOKUP($B60,'Data SPF'!$AJ$9:$AP$215,'Per month SPF'!E$1, FALSE)</f>
        <v>1.5</v>
      </c>
      <c r="F60" s="18">
        <f>VLOOKUP($B60,'Data SPF'!$AJ$9:$AP$215,'Per month SPF'!H$1, FALSE)</f>
        <v>1.86</v>
      </c>
      <c r="G60" s="18" t="str">
        <f>VLOOKUP($B60,'Data SPF'!$AJ$9:$AP$215,'Per month SPF'!G$1, FALSE)</f>
        <v/>
      </c>
      <c r="I60" s="5"/>
      <c r="J60" s="27"/>
      <c r="K60" s="5"/>
      <c r="L60" s="125">
        <v>40452</v>
      </c>
      <c r="M60" s="47">
        <f>VLOOKUP($L60,'Data SPF'!$AJ$9:$AP$215,'Per month SPF'!C$1,FALSE)</f>
        <v>1.5</v>
      </c>
      <c r="N60" s="77"/>
      <c r="O60" s="77"/>
      <c r="P60" s="77"/>
      <c r="Q60" s="58"/>
      <c r="R60" s="77"/>
      <c r="S60" s="48"/>
      <c r="T60" s="48"/>
      <c r="U60" s="48"/>
      <c r="V60" s="48"/>
      <c r="W60" s="48"/>
      <c r="X60" s="77"/>
      <c r="Y60" s="77"/>
      <c r="Z60" s="77"/>
      <c r="AA60" s="77"/>
      <c r="AB60" s="77"/>
      <c r="AC60" s="77"/>
      <c r="AD60" s="48">
        <f>VLOOKUP($L60,'Data SPF'!$AJ$9:$AP$215,'Per month SPF'!D$1,FALSE)</f>
        <v>1.5</v>
      </c>
      <c r="AE60" s="48">
        <f>VLOOKUP($L60,'Data SPF'!$AJ$9:$AP$215,'Per month SPF'!E$1,FALSE)</f>
        <v>1.6</v>
      </c>
      <c r="AF60" s="48">
        <f>VLOOKUP($L60,'Data SPF'!$AJ$9:$AP$215,'Per month SPF'!H$1,FALSE)</f>
        <v>1.8976349479166659</v>
      </c>
      <c r="AG60" s="77"/>
      <c r="AH60" s="77"/>
      <c r="AI60" s="126"/>
      <c r="AK60" s="107">
        <v>41183</v>
      </c>
      <c r="AL60" s="47">
        <f>IF(ISNA(INDEX($M$3:$AI$209,MATCH('Per month SPF'!$AK60,$L$3:$L$142,0),MATCH('Per month SPF'!AL$4,$M$2:$AI$2,0))),"",INDEX($M$3:$AI$209,MATCH('Per month SPF'!$AK60,$L$3:$L$142,0),MATCH('Per month SPF'!AL$4,$M$2:$AI$2,0)))</f>
        <v>2.5</v>
      </c>
      <c r="AM60" s="48">
        <f>IF(ISNA(INDEX($M$3:$AI$209,MATCH('Per month SPF'!$AK60,$L$3:$L$142,0),MATCH('Per month SPF'!AM$4,$M$2:$AI$2,0))),"",INDEX($M$3:$AI$209,MATCH('Per month SPF'!$AK60,$L$3:$L$142,0),MATCH('Per month SPF'!AM$4,$M$2:$AI$2,0)))</f>
        <v>0</v>
      </c>
      <c r="AN60" s="48">
        <f>IF(ISNA(INDEX($M$3:$AI$209,MATCH('Per month SPF'!$AK60,$L$3:$L$142,0),MATCH('Per month SPF'!AN$4,$M$2:$AI$2,0))),"",INDEX($M$3:$AI$209,MATCH('Per month SPF'!$AK60,$L$3:$L$142,0),MATCH('Per month SPF'!AN$4,$M$2:$AI$2,0)))</f>
        <v>1.9</v>
      </c>
      <c r="AO60" s="48">
        <f>IF(ISNA(INDEX($M$3:$AI$209,MATCH('Per month SPF'!$AK60,$L$3:$L$142,0),MATCH('Per month SPF'!AO$4,$M$2:$AI$2,0))),"",INDEX($M$3:$AI$209,MATCH('Per month SPF'!$AK60,$L$3:$L$142,0),MATCH('Per month SPF'!AO$4,$M$2:$AI$2,0)))</f>
        <v>0</v>
      </c>
      <c r="AP60" s="48">
        <f>IF(ISNA(INDEX($M$3:$AI$209,MATCH('Per month SPF'!$AK60,$L$3:$L$142,0),MATCH('Per month SPF'!AP$4,$M$2:$AI$2,0))),"",INDEX($M$3:$AI$209,MATCH('Per month SPF'!$AK60,$L$3:$L$142,0),MATCH('Per month SPF'!AP$4,$M$2:$AI$2,0)))</f>
        <v>0</v>
      </c>
      <c r="AQ60" s="48">
        <f>IF(ISNA(INDEX($M$3:$AI$209,MATCH('Per month SPF'!$AK60,$L$3:$L$142,0),MATCH('Per month SPF'!AQ$4,$M$2:$AI$2,0))),"",INDEX($M$3:$AI$209,MATCH('Per month SPF'!$AK60,$L$3:$L$142,0),MATCH('Per month SPF'!AQ$4,$M$2:$AI$2,0)))</f>
        <v>0</v>
      </c>
      <c r="AR60" s="48">
        <f>IF(ISNA(INDEX($M$3:$AI$209,MATCH('Per month SPF'!$AK60,$L$3:$L$142,0),MATCH('Per month SPF'!AR$4,$M$2:$AI$2,0))),"",INDEX($M$3:$AI$209,MATCH('Per month SPF'!$AK60,$L$3:$L$142,0),MATCH('Per month SPF'!AR$4,$M$2:$AI$2,0)))</f>
        <v>0</v>
      </c>
      <c r="AS60" s="48">
        <f>IF(ISNA(INDEX($M$3:$AI$209,MATCH('Per month SPF'!$AK60,$L$3:$L$142,0),MATCH('Per month SPF'!AS$4,$M$2:$AI$2,0))),"",INDEX($M$3:$AI$209,MATCH('Per month SPF'!$AK60,$L$3:$L$142,0),MATCH('Per month SPF'!AS$4,$M$2:$AI$2,0)))</f>
        <v>0</v>
      </c>
      <c r="AT60" s="48">
        <f>IF(ISNA(INDEX($M$3:$AI$209,MATCH('Per month SPF'!$AK60,$L$3:$L$142,0),MATCH('Per month SPF'!AT$4,$M$2:$AI$2,0))),"",INDEX($M$3:$AI$209,MATCH('Per month SPF'!$AK60,$L$3:$L$142,0),MATCH('Per month SPF'!AT$4,$M$2:$AI$2,0)))</f>
        <v>0</v>
      </c>
      <c r="AU60" s="48">
        <f>IF(ISNA(INDEX($M$3:$AI$209,MATCH('Per month SPF'!$AK60,$L$3:$L$142,0),MATCH('Per month SPF'!AU$4,$M$2:$AI$2,0))),"",INDEX($M$3:$AI$209,MATCH('Per month SPF'!$AK60,$L$3:$L$142,0),MATCH('Per month SPF'!AU$4,$M$2:$AI$2,0)))</f>
        <v>0</v>
      </c>
      <c r="AV60" s="48">
        <f>IF(ISNA(INDEX($M$3:$AI$209,MATCH('Per month SPF'!$AK60,$L$3:$L$142,0),MATCH('Per month SPF'!AV$4,$M$2:$AI$2,0))),"",INDEX($M$3:$AI$209,MATCH('Per month SPF'!$AK60,$L$3:$L$142,0),MATCH('Per month SPF'!AV$4,$M$2:$AI$2,0)))</f>
        <v>1.9</v>
      </c>
      <c r="AW60" s="48">
        <f>IF(ISNA(INDEX($M$3:$AI$209,MATCH('Per month SPF'!$AK60,$L$3:$L$142,0),MATCH('Per month SPF'!AW$4,$M$2:$AI$2,0))),"",INDEX($M$3:$AI$209,MATCH('Per month SPF'!$AK60,$L$3:$L$142,0),MATCH('Per month SPF'!AW$4,$M$2:$AI$2,0)))</f>
        <v>0</v>
      </c>
      <c r="AX60" s="48">
        <f>IF(ISNA(INDEX($M$3:$AI$209,MATCH('Per month SPF'!$AK60,$L$3:$L$142,0),MATCH('Per month SPF'!AX$4,$M$2:$AI$2,0))),"",INDEX($M$3:$AI$209,MATCH('Per month SPF'!$AK60,$L$3:$L$142,0),MATCH('Per month SPF'!AX$4,$M$2:$AI$2,0)))</f>
        <v>0</v>
      </c>
      <c r="AY60" s="48">
        <f>IF(ISNA(INDEX($M$3:$AI$209,MATCH('Per month SPF'!$AK60,$L$3:$L$142,0),MATCH('Per month SPF'!AY$4,$M$2:$AI$2,0))),"",INDEX($M$3:$AI$209,MATCH('Per month SPF'!$AK60,$L$3:$L$142,0),MATCH('Per month SPF'!AY$4,$M$2:$AI$2,0)))</f>
        <v>0</v>
      </c>
      <c r="AZ60" s="48">
        <f>IF(ISNA(INDEX($M$3:$AI$209,MATCH('Per month SPF'!$AK60,$L$3:$L$142,0),MATCH('Per month SPF'!AZ$4,$M$2:$AI$2,0))),"",INDEX($M$3:$AI$209,MATCH('Per month SPF'!$AK60,$L$3:$L$142,0),MATCH('Per month SPF'!AZ$4,$M$2:$AI$2,0)))</f>
        <v>0</v>
      </c>
      <c r="BA60" s="48">
        <f>IF(ISNA(INDEX($M$3:$AI$209,MATCH('Per month SPF'!$AK60,$L$3:$L$142,0),MATCH('Per month SPF'!BA$4,$M$2:$AI$2,0))),"",INDEX($M$3:$AI$209,MATCH('Per month SPF'!$AK60,$L$3:$L$142,0),MATCH('Per month SPF'!BA$4,$M$2:$AI$2,0)))</f>
        <v>0</v>
      </c>
      <c r="BB60" s="48">
        <f>IF(ISNA(INDEX($M$3:$AI$209,MATCH('Per month SPF'!$AK60,$L$3:$L$142,0),MATCH('Per month SPF'!BB$4,$M$2:$AI$2,0))),"",INDEX($M$3:$AI$209,MATCH('Per month SPF'!$AK60,$L$3:$L$142,0),MATCH('Per month SPF'!BB$4,$M$2:$AI$2,0)))</f>
        <v>0</v>
      </c>
      <c r="BC60" s="48">
        <f>IF(ISNA(INDEX($M$3:$AI$209,MATCH('Per month SPF'!$AK60,$L$3:$L$142,0),MATCH('Per month SPF'!BC$4,$M$2:$AI$2,0))),"",INDEX($M$3:$AI$209,MATCH('Per month SPF'!$AK60,$L$3:$L$142,0),MATCH('Per month SPF'!BC$4,$M$2:$AI$2,0)))</f>
        <v>0</v>
      </c>
      <c r="BD60" s="48">
        <f>IF(ISNA(INDEX($M$3:$AI$209,MATCH('Per month SPF'!$AK60,$L$3:$L$142,0),MATCH('Per month SPF'!BD$4,$M$2:$AI$2,0))),"",INDEX($M$3:$AI$209,MATCH('Per month SPF'!$AK60,$L$3:$L$142,0),MATCH('Per month SPF'!BD$4,$M$2:$AI$2,0)))</f>
        <v>0</v>
      </c>
      <c r="BE60" s="48">
        <f>IF(ISNA(INDEX($M$3:$AI$209,MATCH('Per month SPF'!$AK60,$L$3:$L$142,0),MATCH('Per month SPF'!BE$4,$M$2:$AI$2,0))),"",INDEX($M$3:$AI$209,MATCH('Per month SPF'!$AK60,$L$3:$L$142,0),MATCH('Per month SPF'!BE$4,$M$2:$AI$2,0)))</f>
        <v>0</v>
      </c>
      <c r="BF60" s="48">
        <f>IF(ISNA(INDEX($M$3:$AI$209,MATCH('Per month SPF'!$AK60,$L$3:$L$142,0),MATCH('Per month SPF'!BF$4,$M$2:$AI$2,0))),"",INDEX($M$3:$AI$209,MATCH('Per month SPF'!$AK60,$L$3:$L$142,0),MATCH('Per month SPF'!BF$4,$M$2:$AI$2,0)))</f>
        <v>1.9782662847229169</v>
      </c>
      <c r="BG60" s="48">
        <f>IF(ISNA(INDEX($M$3:$AI$209,MATCH('Per month SPF'!$AK60,$L$3:$L$142,0),MATCH('Per month SPF'!BG$4,$M$2:$AI$2,0))),"",INDEX($M$3:$AI$209,MATCH('Per month SPF'!$AK60,$L$3:$L$142,0),MATCH('Per month SPF'!BG$4,$M$2:$AI$2,0)))</f>
        <v>0</v>
      </c>
      <c r="BH60" s="49">
        <f>IF(ISNA(INDEX($M$3:$AI$209,MATCH('Per month SPF'!$AK60,$L$3:$L$142,0),MATCH('Per month SPF'!BH$4,$M$2:$AI$2,0))),"",INDEX($M$3:$AI$209,MATCH('Per month SPF'!$AK60,$L$3:$L$142,0),MATCH('Per month SPF'!BH$4,$M$2:$AI$2,0)))</f>
        <v>0</v>
      </c>
      <c r="BJ60" s="47">
        <f t="shared" si="4"/>
        <v>2.5</v>
      </c>
      <c r="BK60" s="48" t="str">
        <f t="shared" si="4"/>
        <v/>
      </c>
      <c r="BL60" s="48">
        <f t="shared" si="4"/>
        <v>1.9</v>
      </c>
      <c r="BM60" s="48" t="str">
        <f t="shared" si="4"/>
        <v/>
      </c>
      <c r="BN60" s="48" t="str">
        <f t="shared" si="4"/>
        <v/>
      </c>
      <c r="BO60" s="48" t="str">
        <f t="shared" si="4"/>
        <v/>
      </c>
      <c r="BP60" s="48" t="str">
        <f t="shared" si="3"/>
        <v/>
      </c>
      <c r="BQ60" s="48" t="str">
        <f t="shared" si="3"/>
        <v/>
      </c>
      <c r="BR60" s="48" t="str">
        <f t="shared" ref="BR60:BZ71" si="6">IF(AT60=0,"",AT60)</f>
        <v/>
      </c>
      <c r="BS60" s="48" t="str">
        <f t="shared" si="6"/>
        <v/>
      </c>
      <c r="BT60" s="48">
        <f t="shared" si="6"/>
        <v>1.9</v>
      </c>
      <c r="BU60" s="48" t="str">
        <f t="shared" si="6"/>
        <v/>
      </c>
      <c r="BV60" s="48" t="str">
        <f t="shared" si="6"/>
        <v/>
      </c>
      <c r="BW60" s="48" t="str">
        <f t="shared" si="6"/>
        <v/>
      </c>
      <c r="BX60" s="48" t="str">
        <f t="shared" si="6"/>
        <v/>
      </c>
      <c r="BY60" s="48" t="str">
        <f t="shared" si="6"/>
        <v/>
      </c>
      <c r="BZ60" s="48" t="str">
        <f t="shared" si="6"/>
        <v/>
      </c>
      <c r="CA60" s="48" t="str">
        <f t="shared" si="5"/>
        <v/>
      </c>
      <c r="CB60" s="48" t="str">
        <f t="shared" si="5"/>
        <v/>
      </c>
      <c r="CC60" s="48" t="str">
        <f t="shared" si="5"/>
        <v/>
      </c>
      <c r="CD60" s="48">
        <f t="shared" si="5"/>
        <v>1.9782662847229169</v>
      </c>
      <c r="CE60" s="48" t="str">
        <f t="shared" si="5"/>
        <v/>
      </c>
      <c r="CF60" s="49" t="str">
        <f t="shared" si="5"/>
        <v/>
      </c>
      <c r="DN60" s="113"/>
      <c r="DO60" s="58"/>
      <c r="DP60" s="48"/>
      <c r="DQ60" s="48"/>
      <c r="DR60" s="48"/>
      <c r="DS60" s="77"/>
      <c r="DT60" s="58"/>
      <c r="DU60" s="48"/>
      <c r="DV60" s="58"/>
      <c r="DW60" s="58"/>
    </row>
    <row r="61" spans="2:127" x14ac:dyDescent="0.25">
      <c r="B61" s="22">
        <v>42186</v>
      </c>
      <c r="C61" s="18">
        <f>VLOOKUP($B61,'Data SPF'!$AJ$9:$AP$215,'Per month SPF'!C$1, FALSE)</f>
        <v>0.2</v>
      </c>
      <c r="D61" s="18">
        <f>VLOOKUP($B61,'Data SPF'!$AJ$9:$AP$215,'Per month SPF'!D$1, FALSE)</f>
        <v>1.3</v>
      </c>
      <c r="E61" s="18">
        <f>VLOOKUP($B61,'Data SPF'!$AJ$9:$AP$215,'Per month SPF'!E$1, FALSE)</f>
        <v>1.6</v>
      </c>
      <c r="F61" s="18">
        <f>VLOOKUP($B61,'Data SPF'!$AJ$9:$AP$215,'Per month SPF'!H$1, FALSE)</f>
        <v>1.86</v>
      </c>
      <c r="G61" s="18" t="str">
        <f>VLOOKUP($B61,'Data SPF'!$AJ$9:$AP$215,'Per month SPF'!G$1, FALSE)</f>
        <v/>
      </c>
      <c r="I61" s="5"/>
      <c r="J61" s="27"/>
      <c r="K61" s="5"/>
      <c r="L61" s="125">
        <v>40817</v>
      </c>
      <c r="M61" s="47">
        <f>VLOOKUP($L61,'Data SPF'!$AJ$9:$AP$215,'Per month SPF'!C$1,FALSE)</f>
        <v>2.6</v>
      </c>
      <c r="N61" s="77"/>
      <c r="O61" s="77"/>
      <c r="P61" s="77"/>
      <c r="Q61" s="58"/>
      <c r="R61" s="77"/>
      <c r="S61" s="48"/>
      <c r="T61" s="48"/>
      <c r="U61" s="48"/>
      <c r="V61" s="48"/>
      <c r="W61" s="48"/>
      <c r="X61" s="77"/>
      <c r="Y61" s="77"/>
      <c r="Z61" s="77"/>
      <c r="AA61" s="77"/>
      <c r="AB61" s="77"/>
      <c r="AC61" s="77"/>
      <c r="AD61" s="48">
        <f>VLOOKUP($L61,'Data SPF'!$AJ$9:$AP$215,'Per month SPF'!D$1,FALSE)</f>
        <v>1.8</v>
      </c>
      <c r="AE61" s="48">
        <f>VLOOKUP($L61,'Data SPF'!$AJ$9:$AP$215,'Per month SPF'!E$1,FALSE)</f>
        <v>1.8</v>
      </c>
      <c r="AF61" s="48">
        <f>VLOOKUP($L61,'Data SPF'!$AJ$9:$AP$215,'Per month SPF'!H$1,FALSE)</f>
        <v>2.0086294444450981</v>
      </c>
      <c r="AG61" s="77"/>
      <c r="AH61" s="77"/>
      <c r="AI61" s="126"/>
      <c r="AK61" s="107">
        <v>41275</v>
      </c>
      <c r="AL61" s="47">
        <f>IF(ISNA(INDEX($M$3:$AI$209,MATCH('Per month SPF'!$AK61,$L$3:$L$142,0),MATCH('Per month SPF'!AL$4,$M$2:$AI$2,0))),"",INDEX($M$3:$AI$209,MATCH('Per month SPF'!$AK61,$L$3:$L$142,0),MATCH('Per month SPF'!AL$4,$M$2:$AI$2,0)))</f>
        <v>1.8</v>
      </c>
      <c r="AM61" s="48">
        <f>IF(ISNA(INDEX($M$3:$AI$209,MATCH('Per month SPF'!$AK61,$L$3:$L$142,0),MATCH('Per month SPF'!AM$4,$M$2:$AI$2,0))),"",INDEX($M$3:$AI$209,MATCH('Per month SPF'!$AK61,$L$3:$L$142,0),MATCH('Per month SPF'!AM$4,$M$2:$AI$2,0)))</f>
        <v>0</v>
      </c>
      <c r="AN61" s="48">
        <f>IF(ISNA(INDEX($M$3:$AI$209,MATCH('Per month SPF'!$AK61,$L$3:$L$142,0),MATCH('Per month SPF'!AN$4,$M$2:$AI$2,0))),"",INDEX($M$3:$AI$209,MATCH('Per month SPF'!$AK61,$L$3:$L$142,0),MATCH('Per month SPF'!AN$4,$M$2:$AI$2,0)))</f>
        <v>0</v>
      </c>
      <c r="AO61" s="48">
        <f>IF(ISNA(INDEX($M$3:$AI$209,MATCH('Per month SPF'!$AK61,$L$3:$L$142,0),MATCH('Per month SPF'!AO$4,$M$2:$AI$2,0))),"",INDEX($M$3:$AI$209,MATCH('Per month SPF'!$AK61,$L$3:$L$142,0),MATCH('Per month SPF'!AO$4,$M$2:$AI$2,0)))</f>
        <v>0</v>
      </c>
      <c r="AP61" s="48">
        <f>IF(ISNA(INDEX($M$3:$AI$209,MATCH('Per month SPF'!$AK61,$L$3:$L$142,0),MATCH('Per month SPF'!AP$4,$M$2:$AI$2,0))),"",INDEX($M$3:$AI$209,MATCH('Per month SPF'!$AK61,$L$3:$L$142,0),MATCH('Per month SPF'!AP$4,$M$2:$AI$2,0)))</f>
        <v>0</v>
      </c>
      <c r="AQ61" s="48">
        <f>IF(ISNA(INDEX($M$3:$AI$209,MATCH('Per month SPF'!$AK61,$L$3:$L$142,0),MATCH('Per month SPF'!AQ$4,$M$2:$AI$2,0))),"",INDEX($M$3:$AI$209,MATCH('Per month SPF'!$AK61,$L$3:$L$142,0),MATCH('Per month SPF'!AQ$4,$M$2:$AI$2,0)))</f>
        <v>0</v>
      </c>
      <c r="AR61" s="48">
        <f>IF(ISNA(INDEX($M$3:$AI$209,MATCH('Per month SPF'!$AK61,$L$3:$L$142,0),MATCH('Per month SPF'!AR$4,$M$2:$AI$2,0))),"",INDEX($M$3:$AI$209,MATCH('Per month SPF'!$AK61,$L$3:$L$142,0),MATCH('Per month SPF'!AR$4,$M$2:$AI$2,0)))</f>
        <v>0</v>
      </c>
      <c r="AS61" s="48">
        <f>IF(ISNA(INDEX($M$3:$AI$209,MATCH('Per month SPF'!$AK61,$L$3:$L$142,0),MATCH('Per month SPF'!AS$4,$M$2:$AI$2,0))),"",INDEX($M$3:$AI$209,MATCH('Per month SPF'!$AK61,$L$3:$L$142,0),MATCH('Per month SPF'!AS$4,$M$2:$AI$2,0)))</f>
        <v>0</v>
      </c>
      <c r="AT61" s="48">
        <f>IF(ISNA(INDEX($M$3:$AI$209,MATCH('Per month SPF'!$AK61,$L$3:$L$142,0),MATCH('Per month SPF'!AT$4,$M$2:$AI$2,0))),"",INDEX($M$3:$AI$209,MATCH('Per month SPF'!$AK61,$L$3:$L$142,0),MATCH('Per month SPF'!AT$4,$M$2:$AI$2,0)))</f>
        <v>1.8</v>
      </c>
      <c r="AU61" s="48">
        <f>IF(ISNA(INDEX($M$3:$AI$209,MATCH('Per month SPF'!$AK61,$L$3:$L$142,0),MATCH('Per month SPF'!AU$4,$M$2:$AI$2,0))),"",INDEX($M$3:$AI$209,MATCH('Per month SPF'!$AK61,$L$3:$L$142,0),MATCH('Per month SPF'!AU$4,$M$2:$AI$2,0)))</f>
        <v>0</v>
      </c>
      <c r="AV61" s="48">
        <f>IF(ISNA(INDEX($M$3:$AI$209,MATCH('Per month SPF'!$AK61,$L$3:$L$142,0),MATCH('Per month SPF'!AV$4,$M$2:$AI$2,0))),"",INDEX($M$3:$AI$209,MATCH('Per month SPF'!$AK61,$L$3:$L$142,0),MATCH('Per month SPF'!AV$4,$M$2:$AI$2,0)))</f>
        <v>0</v>
      </c>
      <c r="AW61" s="48">
        <f>IF(ISNA(INDEX($M$3:$AI$209,MATCH('Per month SPF'!$AK61,$L$3:$L$142,0),MATCH('Per month SPF'!AW$4,$M$2:$AI$2,0))),"",INDEX($M$3:$AI$209,MATCH('Per month SPF'!$AK61,$L$3:$L$142,0),MATCH('Per month SPF'!AW$4,$M$2:$AI$2,0)))</f>
        <v>0</v>
      </c>
      <c r="AX61" s="48">
        <f>IF(ISNA(INDEX($M$3:$AI$209,MATCH('Per month SPF'!$AK61,$L$3:$L$142,0),MATCH('Per month SPF'!AX$4,$M$2:$AI$2,0))),"",INDEX($M$3:$AI$209,MATCH('Per month SPF'!$AK61,$L$3:$L$142,0),MATCH('Per month SPF'!AX$4,$M$2:$AI$2,0)))</f>
        <v>0</v>
      </c>
      <c r="AY61" s="48">
        <f>IF(ISNA(INDEX($M$3:$AI$209,MATCH('Per month SPF'!$AK61,$L$3:$L$142,0),MATCH('Per month SPF'!AY$4,$M$2:$AI$2,0))),"",INDEX($M$3:$AI$209,MATCH('Per month SPF'!$AK61,$L$3:$L$142,0),MATCH('Per month SPF'!AY$4,$M$2:$AI$2,0)))</f>
        <v>0</v>
      </c>
      <c r="AZ61" s="48">
        <f>IF(ISNA(INDEX($M$3:$AI$209,MATCH('Per month SPF'!$AK61,$L$3:$L$142,0),MATCH('Per month SPF'!AZ$4,$M$2:$AI$2,0))),"",INDEX($M$3:$AI$209,MATCH('Per month SPF'!$AK61,$L$3:$L$142,0),MATCH('Per month SPF'!AZ$4,$M$2:$AI$2,0)))</f>
        <v>1.9</v>
      </c>
      <c r="BA61" s="48">
        <f>IF(ISNA(INDEX($M$3:$AI$209,MATCH('Per month SPF'!$AK61,$L$3:$L$142,0),MATCH('Per month SPF'!BA$4,$M$2:$AI$2,0))),"",INDEX($M$3:$AI$209,MATCH('Per month SPF'!$AK61,$L$3:$L$142,0),MATCH('Per month SPF'!BA$4,$M$2:$AI$2,0)))</f>
        <v>0</v>
      </c>
      <c r="BB61" s="48">
        <f>IF(ISNA(INDEX($M$3:$AI$209,MATCH('Per month SPF'!$AK61,$L$3:$L$142,0),MATCH('Per month SPF'!BB$4,$M$2:$AI$2,0))),"",INDEX($M$3:$AI$209,MATCH('Per month SPF'!$AK61,$L$3:$L$142,0),MATCH('Per month SPF'!BB$4,$M$2:$AI$2,0)))</f>
        <v>0</v>
      </c>
      <c r="BC61" s="48">
        <f>IF(ISNA(INDEX($M$3:$AI$209,MATCH('Per month SPF'!$AK61,$L$3:$L$142,0),MATCH('Per month SPF'!BC$4,$M$2:$AI$2,0))),"",INDEX($M$3:$AI$209,MATCH('Per month SPF'!$AK61,$L$3:$L$142,0),MATCH('Per month SPF'!BC$4,$M$2:$AI$2,0)))</f>
        <v>0</v>
      </c>
      <c r="BD61" s="48">
        <f>IF(ISNA(INDEX($M$3:$AI$209,MATCH('Per month SPF'!$AK61,$L$3:$L$142,0),MATCH('Per month SPF'!BD$4,$M$2:$AI$2,0))),"",INDEX($M$3:$AI$209,MATCH('Per month SPF'!$AK61,$L$3:$L$142,0),MATCH('Per month SPF'!BD$4,$M$2:$AI$2,0)))</f>
        <v>1.9846943617021271</v>
      </c>
      <c r="BE61" s="48">
        <f>IF(ISNA(INDEX($M$3:$AI$209,MATCH('Per month SPF'!$AK61,$L$3:$L$142,0),MATCH('Per month SPF'!BE$4,$M$2:$AI$2,0))),"",INDEX($M$3:$AI$209,MATCH('Per month SPF'!$AK61,$L$3:$L$142,0),MATCH('Per month SPF'!BE$4,$M$2:$AI$2,0)))</f>
        <v>0</v>
      </c>
      <c r="BF61" s="48">
        <f>IF(ISNA(INDEX($M$3:$AI$209,MATCH('Per month SPF'!$AK61,$L$3:$L$142,0),MATCH('Per month SPF'!BF$4,$M$2:$AI$2,0))),"",INDEX($M$3:$AI$209,MATCH('Per month SPF'!$AK61,$L$3:$L$142,0),MATCH('Per month SPF'!BF$4,$M$2:$AI$2,0)))</f>
        <v>0</v>
      </c>
      <c r="BG61" s="48">
        <f>IF(ISNA(INDEX($M$3:$AI$209,MATCH('Per month SPF'!$AK61,$L$3:$L$142,0),MATCH('Per month SPF'!BG$4,$M$2:$AI$2,0))),"",INDEX($M$3:$AI$209,MATCH('Per month SPF'!$AK61,$L$3:$L$142,0),MATCH('Per month SPF'!BG$4,$M$2:$AI$2,0)))</f>
        <v>0</v>
      </c>
      <c r="BH61" s="49">
        <f>IF(ISNA(INDEX($M$3:$AI$209,MATCH('Per month SPF'!$AK61,$L$3:$L$142,0),MATCH('Per month SPF'!BH$4,$M$2:$AI$2,0))),"",INDEX($M$3:$AI$209,MATCH('Per month SPF'!$AK61,$L$3:$L$142,0),MATCH('Per month SPF'!BH$4,$M$2:$AI$2,0)))</f>
        <v>0</v>
      </c>
      <c r="BJ61" s="47">
        <f t="shared" si="4"/>
        <v>1.8</v>
      </c>
      <c r="BK61" s="48" t="str">
        <f t="shared" si="4"/>
        <v/>
      </c>
      <c r="BL61" s="48" t="str">
        <f t="shared" si="4"/>
        <v/>
      </c>
      <c r="BM61" s="48" t="str">
        <f t="shared" si="4"/>
        <v/>
      </c>
      <c r="BN61" s="48" t="str">
        <f t="shared" si="4"/>
        <v/>
      </c>
      <c r="BO61" s="48" t="str">
        <f t="shared" si="4"/>
        <v/>
      </c>
      <c r="BP61" s="48" t="str">
        <f t="shared" si="4"/>
        <v/>
      </c>
      <c r="BQ61" s="48" t="str">
        <f t="shared" si="4"/>
        <v/>
      </c>
      <c r="BR61" s="48">
        <f t="shared" si="6"/>
        <v>1.8</v>
      </c>
      <c r="BS61" s="48" t="str">
        <f t="shared" si="6"/>
        <v/>
      </c>
      <c r="BT61" s="48" t="str">
        <f t="shared" si="6"/>
        <v/>
      </c>
      <c r="BU61" s="48" t="str">
        <f t="shared" si="6"/>
        <v/>
      </c>
      <c r="BV61" s="48" t="str">
        <f t="shared" si="6"/>
        <v/>
      </c>
      <c r="BW61" s="48" t="str">
        <f t="shared" si="6"/>
        <v/>
      </c>
      <c r="BX61" s="48">
        <f t="shared" si="6"/>
        <v>1.9</v>
      </c>
      <c r="BY61" s="48" t="str">
        <f t="shared" si="6"/>
        <v/>
      </c>
      <c r="BZ61" s="48" t="str">
        <f t="shared" si="6"/>
        <v/>
      </c>
      <c r="CA61" s="48" t="str">
        <f t="shared" si="5"/>
        <v/>
      </c>
      <c r="CB61" s="48">
        <f t="shared" si="5"/>
        <v>1.9846943617021271</v>
      </c>
      <c r="CC61" s="48" t="str">
        <f t="shared" si="5"/>
        <v/>
      </c>
      <c r="CD61" s="48" t="str">
        <f t="shared" si="5"/>
        <v/>
      </c>
      <c r="CE61" s="48" t="str">
        <f t="shared" si="5"/>
        <v/>
      </c>
      <c r="CF61" s="49" t="str">
        <f t="shared" si="5"/>
        <v/>
      </c>
      <c r="DN61" s="113"/>
      <c r="DO61" s="58"/>
      <c r="DP61" s="58"/>
      <c r="DQ61" s="58"/>
      <c r="DR61" s="58"/>
      <c r="DS61" s="77"/>
      <c r="DT61" s="58"/>
      <c r="DU61" s="58"/>
      <c r="DV61" s="58"/>
      <c r="DW61" s="58"/>
    </row>
    <row r="62" spans="2:127" x14ac:dyDescent="0.25">
      <c r="I62" s="5"/>
      <c r="J62" s="27"/>
      <c r="K62" s="5"/>
      <c r="L62" s="125">
        <v>41183</v>
      </c>
      <c r="M62" s="47">
        <f>VLOOKUP($L62,'Data SPF'!$AJ$9:$AP$215,'Per month SPF'!C$1,FALSE)</f>
        <v>2.5</v>
      </c>
      <c r="N62" s="77"/>
      <c r="O62" s="77"/>
      <c r="P62" s="77"/>
      <c r="Q62" s="58"/>
      <c r="R62" s="77"/>
      <c r="S62" s="48"/>
      <c r="T62" s="48"/>
      <c r="U62" s="48"/>
      <c r="V62" s="48"/>
      <c r="W62" s="48"/>
      <c r="X62" s="77"/>
      <c r="Y62" s="77"/>
      <c r="Z62" s="77"/>
      <c r="AA62" s="77"/>
      <c r="AB62" s="77"/>
      <c r="AC62" s="77"/>
      <c r="AD62" s="48">
        <f>VLOOKUP($L62,'Data SPF'!$AJ$9:$AP$215,'Per month SPF'!D$1,FALSE)</f>
        <v>1.9</v>
      </c>
      <c r="AE62" s="48">
        <f>VLOOKUP($L62,'Data SPF'!$AJ$9:$AP$215,'Per month SPF'!E$1,FALSE)</f>
        <v>1.9</v>
      </c>
      <c r="AF62" s="48">
        <f>VLOOKUP($L62,'Data SPF'!$AJ$9:$AP$215,'Per month SPF'!H$1,FALSE)</f>
        <v>1.9782662847229169</v>
      </c>
      <c r="AG62" s="77"/>
      <c r="AH62" s="77"/>
      <c r="AI62" s="126"/>
      <c r="AK62" s="107">
        <v>41365</v>
      </c>
      <c r="AL62" s="47">
        <f>IF(ISNA(INDEX($M$3:$AI$209,MATCH('Per month SPF'!$AK62,$L$3:$L$142,0),MATCH('Per month SPF'!AL$4,$M$2:$AI$2,0))),"",INDEX($M$3:$AI$209,MATCH('Per month SPF'!$AK62,$L$3:$L$142,0),MATCH('Per month SPF'!AL$4,$M$2:$AI$2,0)))</f>
        <v>1.7</v>
      </c>
      <c r="AM62" s="48">
        <f>IF(ISNA(INDEX($M$3:$AI$209,MATCH('Per month SPF'!$AK62,$L$3:$L$142,0),MATCH('Per month SPF'!AM$4,$M$2:$AI$2,0))),"",INDEX($M$3:$AI$209,MATCH('Per month SPF'!$AK62,$L$3:$L$142,0),MATCH('Per month SPF'!AM$4,$M$2:$AI$2,0)))</f>
        <v>0</v>
      </c>
      <c r="AN62" s="48">
        <f>IF(ISNA(INDEX($M$3:$AI$209,MATCH('Per month SPF'!$AK62,$L$3:$L$142,0),MATCH('Per month SPF'!AN$4,$M$2:$AI$2,0))),"",INDEX($M$3:$AI$209,MATCH('Per month SPF'!$AK62,$L$3:$L$142,0),MATCH('Per month SPF'!AN$4,$M$2:$AI$2,0)))</f>
        <v>0</v>
      </c>
      <c r="AO62" s="48">
        <f>IF(ISNA(INDEX($M$3:$AI$209,MATCH('Per month SPF'!$AK62,$L$3:$L$142,0),MATCH('Per month SPF'!AO$4,$M$2:$AI$2,0))),"",INDEX($M$3:$AI$209,MATCH('Per month SPF'!$AK62,$L$3:$L$142,0),MATCH('Per month SPF'!AO$4,$M$2:$AI$2,0)))</f>
        <v>0</v>
      </c>
      <c r="AP62" s="48">
        <f>IF(ISNA(INDEX($M$3:$AI$209,MATCH('Per month SPF'!$AK62,$L$3:$L$142,0),MATCH('Per month SPF'!AP$4,$M$2:$AI$2,0))),"",INDEX($M$3:$AI$209,MATCH('Per month SPF'!$AK62,$L$3:$L$142,0),MATCH('Per month SPF'!AP$4,$M$2:$AI$2,0)))</f>
        <v>0</v>
      </c>
      <c r="AQ62" s="48">
        <f>IF(ISNA(INDEX($M$3:$AI$209,MATCH('Per month SPF'!$AK62,$L$3:$L$142,0),MATCH('Per month SPF'!AQ$4,$M$2:$AI$2,0))),"",INDEX($M$3:$AI$209,MATCH('Per month SPF'!$AK62,$L$3:$L$142,0),MATCH('Per month SPF'!AQ$4,$M$2:$AI$2,0)))</f>
        <v>0</v>
      </c>
      <c r="AR62" s="48">
        <f>IF(ISNA(INDEX($M$3:$AI$209,MATCH('Per month SPF'!$AK62,$L$3:$L$142,0),MATCH('Per month SPF'!AR$4,$M$2:$AI$2,0))),"",INDEX($M$3:$AI$209,MATCH('Per month SPF'!$AK62,$L$3:$L$142,0),MATCH('Per month SPF'!AR$4,$M$2:$AI$2,0)))</f>
        <v>1.6</v>
      </c>
      <c r="AS62" s="48">
        <f>IF(ISNA(INDEX($M$3:$AI$209,MATCH('Per month SPF'!$AK62,$L$3:$L$142,0),MATCH('Per month SPF'!AS$4,$M$2:$AI$2,0))),"",INDEX($M$3:$AI$209,MATCH('Per month SPF'!$AK62,$L$3:$L$142,0),MATCH('Per month SPF'!AS$4,$M$2:$AI$2,0)))</f>
        <v>0</v>
      </c>
      <c r="AT62" s="48">
        <f>IF(ISNA(INDEX($M$3:$AI$209,MATCH('Per month SPF'!$AK62,$L$3:$L$142,0),MATCH('Per month SPF'!AT$4,$M$2:$AI$2,0))),"",INDEX($M$3:$AI$209,MATCH('Per month SPF'!$AK62,$L$3:$L$142,0),MATCH('Per month SPF'!AT$4,$M$2:$AI$2,0)))</f>
        <v>0</v>
      </c>
      <c r="AU62" s="48">
        <f>IF(ISNA(INDEX($M$3:$AI$209,MATCH('Per month SPF'!$AK62,$L$3:$L$142,0),MATCH('Per month SPF'!AU$4,$M$2:$AI$2,0))),"",INDEX($M$3:$AI$209,MATCH('Per month SPF'!$AK62,$L$3:$L$142,0),MATCH('Per month SPF'!AU$4,$M$2:$AI$2,0)))</f>
        <v>0</v>
      </c>
      <c r="AV62" s="48">
        <f>IF(ISNA(INDEX($M$3:$AI$209,MATCH('Per month SPF'!$AK62,$L$3:$L$142,0),MATCH('Per month SPF'!AV$4,$M$2:$AI$2,0))),"",INDEX($M$3:$AI$209,MATCH('Per month SPF'!$AK62,$L$3:$L$142,0),MATCH('Per month SPF'!AV$4,$M$2:$AI$2,0)))</f>
        <v>0</v>
      </c>
      <c r="AW62" s="48">
        <f>IF(ISNA(INDEX($M$3:$AI$209,MATCH('Per month SPF'!$AK62,$L$3:$L$142,0),MATCH('Per month SPF'!AW$4,$M$2:$AI$2,0))),"",INDEX($M$3:$AI$209,MATCH('Per month SPF'!$AK62,$L$3:$L$142,0),MATCH('Per month SPF'!AW$4,$M$2:$AI$2,0)))</f>
        <v>0</v>
      </c>
      <c r="AX62" s="48">
        <f>IF(ISNA(INDEX($M$3:$AI$209,MATCH('Per month SPF'!$AK62,$L$3:$L$142,0),MATCH('Per month SPF'!AX$4,$M$2:$AI$2,0))),"",INDEX($M$3:$AI$209,MATCH('Per month SPF'!$AK62,$L$3:$L$142,0),MATCH('Per month SPF'!AX$4,$M$2:$AI$2,0)))</f>
        <v>0</v>
      </c>
      <c r="AY62" s="48">
        <f>IF(ISNA(INDEX($M$3:$AI$209,MATCH('Per month SPF'!$AK62,$L$3:$L$142,0),MATCH('Per month SPF'!AY$4,$M$2:$AI$2,0))),"",INDEX($M$3:$AI$209,MATCH('Per month SPF'!$AK62,$L$3:$L$142,0),MATCH('Per month SPF'!AY$4,$M$2:$AI$2,0)))</f>
        <v>1.8</v>
      </c>
      <c r="AZ62" s="48">
        <f>IF(ISNA(INDEX($M$3:$AI$209,MATCH('Per month SPF'!$AK62,$L$3:$L$142,0),MATCH('Per month SPF'!AZ$4,$M$2:$AI$2,0))),"",INDEX($M$3:$AI$209,MATCH('Per month SPF'!$AK62,$L$3:$L$142,0),MATCH('Per month SPF'!AZ$4,$M$2:$AI$2,0)))</f>
        <v>0</v>
      </c>
      <c r="BA62" s="48">
        <f>IF(ISNA(INDEX($M$3:$AI$209,MATCH('Per month SPF'!$AK62,$L$3:$L$142,0),MATCH('Per month SPF'!BA$4,$M$2:$AI$2,0))),"",INDEX($M$3:$AI$209,MATCH('Per month SPF'!$AK62,$L$3:$L$142,0),MATCH('Per month SPF'!BA$4,$M$2:$AI$2,0)))</f>
        <v>0</v>
      </c>
      <c r="BB62" s="48">
        <f>IF(ISNA(INDEX($M$3:$AI$209,MATCH('Per month SPF'!$AK62,$L$3:$L$142,0),MATCH('Per month SPF'!BB$4,$M$2:$AI$2,0))),"",INDEX($M$3:$AI$209,MATCH('Per month SPF'!$AK62,$L$3:$L$142,0),MATCH('Per month SPF'!BB$4,$M$2:$AI$2,0)))</f>
        <v>1.9704720539795453</v>
      </c>
      <c r="BC62" s="48">
        <f>IF(ISNA(INDEX($M$3:$AI$209,MATCH('Per month SPF'!$AK62,$L$3:$L$142,0),MATCH('Per month SPF'!BC$4,$M$2:$AI$2,0))),"",INDEX($M$3:$AI$209,MATCH('Per month SPF'!$AK62,$L$3:$L$142,0),MATCH('Per month SPF'!BC$4,$M$2:$AI$2,0)))</f>
        <v>0</v>
      </c>
      <c r="BD62" s="48">
        <f>IF(ISNA(INDEX($M$3:$AI$209,MATCH('Per month SPF'!$AK62,$L$3:$L$142,0),MATCH('Per month SPF'!BD$4,$M$2:$AI$2,0))),"",INDEX($M$3:$AI$209,MATCH('Per month SPF'!$AK62,$L$3:$L$142,0),MATCH('Per month SPF'!BD$4,$M$2:$AI$2,0)))</f>
        <v>0</v>
      </c>
      <c r="BE62" s="48">
        <f>IF(ISNA(INDEX($M$3:$AI$209,MATCH('Per month SPF'!$AK62,$L$3:$L$142,0),MATCH('Per month SPF'!BE$4,$M$2:$AI$2,0))),"",INDEX($M$3:$AI$209,MATCH('Per month SPF'!$AK62,$L$3:$L$142,0),MATCH('Per month SPF'!BE$4,$M$2:$AI$2,0)))</f>
        <v>0</v>
      </c>
      <c r="BF62" s="48">
        <f>IF(ISNA(INDEX($M$3:$AI$209,MATCH('Per month SPF'!$AK62,$L$3:$L$142,0),MATCH('Per month SPF'!BF$4,$M$2:$AI$2,0))),"",INDEX($M$3:$AI$209,MATCH('Per month SPF'!$AK62,$L$3:$L$142,0),MATCH('Per month SPF'!BF$4,$M$2:$AI$2,0)))</f>
        <v>0</v>
      </c>
      <c r="BG62" s="48">
        <f>IF(ISNA(INDEX($M$3:$AI$209,MATCH('Per month SPF'!$AK62,$L$3:$L$142,0),MATCH('Per month SPF'!BG$4,$M$2:$AI$2,0))),"",INDEX($M$3:$AI$209,MATCH('Per month SPF'!$AK62,$L$3:$L$142,0),MATCH('Per month SPF'!BG$4,$M$2:$AI$2,0)))</f>
        <v>0</v>
      </c>
      <c r="BH62" s="49">
        <f>IF(ISNA(INDEX($M$3:$AI$209,MATCH('Per month SPF'!$AK62,$L$3:$L$142,0),MATCH('Per month SPF'!BH$4,$M$2:$AI$2,0))),"",INDEX($M$3:$AI$209,MATCH('Per month SPF'!$AK62,$L$3:$L$142,0),MATCH('Per month SPF'!BH$4,$M$2:$AI$2,0)))</f>
        <v>0</v>
      </c>
      <c r="BJ62" s="47">
        <f t="shared" si="4"/>
        <v>1.7</v>
      </c>
      <c r="BK62" s="48" t="str">
        <f t="shared" si="4"/>
        <v/>
      </c>
      <c r="BL62" s="48" t="str">
        <f t="shared" si="4"/>
        <v/>
      </c>
      <c r="BM62" s="48" t="str">
        <f t="shared" si="4"/>
        <v/>
      </c>
      <c r="BN62" s="48" t="str">
        <f t="shared" si="4"/>
        <v/>
      </c>
      <c r="BO62" s="48" t="str">
        <f t="shared" si="4"/>
        <v/>
      </c>
      <c r="BP62" s="48">
        <f t="shared" si="4"/>
        <v>1.6</v>
      </c>
      <c r="BQ62" s="48" t="str">
        <f t="shared" si="4"/>
        <v/>
      </c>
      <c r="BR62" s="48" t="str">
        <f t="shared" si="6"/>
        <v/>
      </c>
      <c r="BS62" s="48" t="str">
        <f t="shared" si="6"/>
        <v/>
      </c>
      <c r="BT62" s="48" t="str">
        <f t="shared" si="6"/>
        <v/>
      </c>
      <c r="BU62" s="48" t="str">
        <f t="shared" si="6"/>
        <v/>
      </c>
      <c r="BV62" s="48" t="str">
        <f t="shared" si="6"/>
        <v/>
      </c>
      <c r="BW62" s="48">
        <f t="shared" si="6"/>
        <v>1.8</v>
      </c>
      <c r="BX62" s="48" t="str">
        <f t="shared" si="6"/>
        <v/>
      </c>
      <c r="BY62" s="48" t="str">
        <f t="shared" si="6"/>
        <v/>
      </c>
      <c r="BZ62" s="48">
        <f t="shared" si="6"/>
        <v>1.9704720539795453</v>
      </c>
      <c r="CA62" s="48" t="str">
        <f t="shared" si="5"/>
        <v/>
      </c>
      <c r="CB62" s="48" t="str">
        <f t="shared" si="5"/>
        <v/>
      </c>
      <c r="CC62" s="48" t="str">
        <f t="shared" si="5"/>
        <v/>
      </c>
      <c r="CD62" s="48" t="str">
        <f t="shared" si="5"/>
        <v/>
      </c>
      <c r="CE62" s="48" t="str">
        <f t="shared" si="5"/>
        <v/>
      </c>
      <c r="CF62" s="49" t="str">
        <f t="shared" si="5"/>
        <v/>
      </c>
      <c r="DN62" s="113"/>
      <c r="DO62" s="58"/>
      <c r="DP62" s="58"/>
      <c r="DQ62" s="58"/>
      <c r="DR62" s="58"/>
      <c r="DS62" s="77"/>
      <c r="DT62" s="58"/>
      <c r="DU62" s="58"/>
      <c r="DV62" s="58"/>
      <c r="DW62" s="58"/>
    </row>
    <row r="63" spans="2:127" x14ac:dyDescent="0.25">
      <c r="C63" s="91" t="s">
        <v>309</v>
      </c>
      <c r="D63" s="91">
        <v>5</v>
      </c>
      <c r="E63" s="91">
        <f>D63+12</f>
        <v>17</v>
      </c>
      <c r="F63" s="91">
        <v>53</v>
      </c>
      <c r="G63" s="91"/>
      <c r="I63" s="5"/>
      <c r="J63" s="27"/>
      <c r="K63" s="5"/>
      <c r="L63" s="125">
        <v>41548</v>
      </c>
      <c r="M63" s="47">
        <f>VLOOKUP($L63,'Data SPF'!$AJ$9:$AP$215,'Per month SPF'!C$1,FALSE)</f>
        <v>1.4</v>
      </c>
      <c r="N63" s="77"/>
      <c r="O63" s="77"/>
      <c r="P63" s="77"/>
      <c r="Q63" s="58"/>
      <c r="R63" s="77"/>
      <c r="S63" s="48"/>
      <c r="T63" s="48"/>
      <c r="U63" s="48"/>
      <c r="V63" s="48"/>
      <c r="W63" s="48"/>
      <c r="X63" s="77"/>
      <c r="Y63" s="77"/>
      <c r="Z63" s="77"/>
      <c r="AA63" s="77"/>
      <c r="AB63" s="77"/>
      <c r="AC63" s="77"/>
      <c r="AD63" s="48">
        <f>VLOOKUP($L63,'Data SPF'!$AJ$9:$AP$215,'Per month SPF'!D$1,FALSE)</f>
        <v>1.5</v>
      </c>
      <c r="AE63" s="48">
        <f>VLOOKUP($L63,'Data SPF'!$AJ$9:$AP$215,'Per month SPF'!E$1,FALSE)</f>
        <v>1.6</v>
      </c>
      <c r="AF63" s="48">
        <f>VLOOKUP($L63,'Data SPF'!$AJ$9:$AP$215,'Per month SPF'!H$1,FALSE)</f>
        <v>1.931046511627907</v>
      </c>
      <c r="AG63" s="77"/>
      <c r="AH63" s="77"/>
      <c r="AI63" s="126"/>
      <c r="AK63" s="107">
        <v>41456</v>
      </c>
      <c r="AL63" s="47">
        <f>IF(ISNA(INDEX($M$3:$AI$209,MATCH('Per month SPF'!$AK63,$L$3:$L$142,0),MATCH('Per month SPF'!AL$4,$M$2:$AI$2,0))),"",INDEX($M$3:$AI$209,MATCH('Per month SPF'!$AK63,$L$3:$L$142,0),MATCH('Per month SPF'!AL$4,$M$2:$AI$2,0)))</f>
        <v>1.5</v>
      </c>
      <c r="AM63" s="48">
        <f>IF(ISNA(INDEX($M$3:$AI$209,MATCH('Per month SPF'!$AK63,$L$3:$L$142,0),MATCH('Per month SPF'!AM$4,$M$2:$AI$2,0))),"",INDEX($M$3:$AI$209,MATCH('Per month SPF'!$AK63,$L$3:$L$142,0),MATCH('Per month SPF'!AM$4,$M$2:$AI$2,0)))</f>
        <v>0</v>
      </c>
      <c r="AN63" s="48">
        <f>IF(ISNA(INDEX($M$3:$AI$209,MATCH('Per month SPF'!$AK63,$L$3:$L$142,0),MATCH('Per month SPF'!AN$4,$M$2:$AI$2,0))),"",INDEX($M$3:$AI$209,MATCH('Per month SPF'!$AK63,$L$3:$L$142,0),MATCH('Per month SPF'!AN$4,$M$2:$AI$2,0)))</f>
        <v>0</v>
      </c>
      <c r="AO63" s="48">
        <f>IF(ISNA(INDEX($M$3:$AI$209,MATCH('Per month SPF'!$AK63,$L$3:$L$142,0),MATCH('Per month SPF'!AO$4,$M$2:$AI$2,0))),"",INDEX($M$3:$AI$209,MATCH('Per month SPF'!$AK63,$L$3:$L$142,0),MATCH('Per month SPF'!AO$4,$M$2:$AI$2,0)))</f>
        <v>0</v>
      </c>
      <c r="AP63" s="48">
        <f>IF(ISNA(INDEX($M$3:$AI$209,MATCH('Per month SPF'!$AK63,$L$3:$L$142,0),MATCH('Per month SPF'!AP$4,$M$2:$AI$2,0))),"",INDEX($M$3:$AI$209,MATCH('Per month SPF'!$AK63,$L$3:$L$142,0),MATCH('Per month SPF'!AP$4,$M$2:$AI$2,0)))</f>
        <v>1.5</v>
      </c>
      <c r="AQ63" s="48">
        <f>IF(ISNA(INDEX($M$3:$AI$209,MATCH('Per month SPF'!$AK63,$L$3:$L$142,0),MATCH('Per month SPF'!AQ$4,$M$2:$AI$2,0))),"",INDEX($M$3:$AI$209,MATCH('Per month SPF'!$AK63,$L$3:$L$142,0),MATCH('Per month SPF'!AQ$4,$M$2:$AI$2,0)))</f>
        <v>0</v>
      </c>
      <c r="AR63" s="48">
        <f>IF(ISNA(INDEX($M$3:$AI$209,MATCH('Per month SPF'!$AK63,$L$3:$L$142,0),MATCH('Per month SPF'!AR$4,$M$2:$AI$2,0))),"",INDEX($M$3:$AI$209,MATCH('Per month SPF'!$AK63,$L$3:$L$142,0),MATCH('Per month SPF'!AR$4,$M$2:$AI$2,0)))</f>
        <v>0</v>
      </c>
      <c r="AS63" s="48">
        <f>IF(ISNA(INDEX($M$3:$AI$209,MATCH('Per month SPF'!$AK63,$L$3:$L$142,0),MATCH('Per month SPF'!AS$4,$M$2:$AI$2,0))),"",INDEX($M$3:$AI$209,MATCH('Per month SPF'!$AK63,$L$3:$L$142,0),MATCH('Per month SPF'!AS$4,$M$2:$AI$2,0)))</f>
        <v>0</v>
      </c>
      <c r="AT63" s="48">
        <f>IF(ISNA(INDEX($M$3:$AI$209,MATCH('Per month SPF'!$AK63,$L$3:$L$142,0),MATCH('Per month SPF'!AT$4,$M$2:$AI$2,0))),"",INDEX($M$3:$AI$209,MATCH('Per month SPF'!$AK63,$L$3:$L$142,0),MATCH('Per month SPF'!AT$4,$M$2:$AI$2,0)))</f>
        <v>0</v>
      </c>
      <c r="AU63" s="48">
        <f>IF(ISNA(INDEX($M$3:$AI$209,MATCH('Per month SPF'!$AK63,$L$3:$L$142,0),MATCH('Per month SPF'!AU$4,$M$2:$AI$2,0))),"",INDEX($M$3:$AI$209,MATCH('Per month SPF'!$AK63,$L$3:$L$142,0),MATCH('Per month SPF'!AU$4,$M$2:$AI$2,0)))</f>
        <v>0</v>
      </c>
      <c r="AV63" s="48">
        <f>IF(ISNA(INDEX($M$3:$AI$209,MATCH('Per month SPF'!$AK63,$L$3:$L$142,0),MATCH('Per month SPF'!AV$4,$M$2:$AI$2,0))),"",INDEX($M$3:$AI$209,MATCH('Per month SPF'!$AK63,$L$3:$L$142,0),MATCH('Per month SPF'!AV$4,$M$2:$AI$2,0)))</f>
        <v>0</v>
      </c>
      <c r="AW63" s="48">
        <f>IF(ISNA(INDEX($M$3:$AI$209,MATCH('Per month SPF'!$AK63,$L$3:$L$142,0),MATCH('Per month SPF'!AW$4,$M$2:$AI$2,0))),"",INDEX($M$3:$AI$209,MATCH('Per month SPF'!$AK63,$L$3:$L$142,0),MATCH('Per month SPF'!AW$4,$M$2:$AI$2,0)))</f>
        <v>0</v>
      </c>
      <c r="AX63" s="48">
        <f>IF(ISNA(INDEX($M$3:$AI$209,MATCH('Per month SPF'!$AK63,$L$3:$L$142,0),MATCH('Per month SPF'!AX$4,$M$2:$AI$2,0))),"",INDEX($M$3:$AI$209,MATCH('Per month SPF'!$AK63,$L$3:$L$142,0),MATCH('Per month SPF'!AX$4,$M$2:$AI$2,0)))</f>
        <v>1.8</v>
      </c>
      <c r="AY63" s="48">
        <f>IF(ISNA(INDEX($M$3:$AI$209,MATCH('Per month SPF'!$AK63,$L$3:$L$142,0),MATCH('Per month SPF'!AY$4,$M$2:$AI$2,0))),"",INDEX($M$3:$AI$209,MATCH('Per month SPF'!$AK63,$L$3:$L$142,0),MATCH('Per month SPF'!AY$4,$M$2:$AI$2,0)))</f>
        <v>0</v>
      </c>
      <c r="AZ63" s="48">
        <f>IF(ISNA(INDEX($M$3:$AI$209,MATCH('Per month SPF'!$AK63,$L$3:$L$142,0),MATCH('Per month SPF'!AZ$4,$M$2:$AI$2,0))),"",INDEX($M$3:$AI$209,MATCH('Per month SPF'!$AK63,$L$3:$L$142,0),MATCH('Per month SPF'!AZ$4,$M$2:$AI$2,0)))</f>
        <v>0</v>
      </c>
      <c r="BA63" s="48">
        <f>IF(ISNA(INDEX($M$3:$AI$209,MATCH('Per month SPF'!$AK63,$L$3:$L$142,0),MATCH('Per month SPF'!BA$4,$M$2:$AI$2,0))),"",INDEX($M$3:$AI$209,MATCH('Per month SPF'!$AK63,$L$3:$L$142,0),MATCH('Per month SPF'!BA$4,$M$2:$AI$2,0)))</f>
        <v>0</v>
      </c>
      <c r="BB63" s="48">
        <f>IF(ISNA(INDEX($M$3:$AI$209,MATCH('Per month SPF'!$AK63,$L$3:$L$142,0),MATCH('Per month SPF'!BB$4,$M$2:$AI$2,0))),"",INDEX($M$3:$AI$209,MATCH('Per month SPF'!$AK63,$L$3:$L$142,0),MATCH('Per month SPF'!BB$4,$M$2:$AI$2,0)))</f>
        <v>0</v>
      </c>
      <c r="BC63" s="48">
        <f>IF(ISNA(INDEX($M$3:$AI$209,MATCH('Per month SPF'!$AK63,$L$3:$L$142,0),MATCH('Per month SPF'!BC$4,$M$2:$AI$2,0))),"",INDEX($M$3:$AI$209,MATCH('Per month SPF'!$AK63,$L$3:$L$142,0),MATCH('Per month SPF'!BC$4,$M$2:$AI$2,0)))</f>
        <v>0</v>
      </c>
      <c r="BD63" s="48">
        <f>IF(ISNA(INDEX($M$3:$AI$209,MATCH('Per month SPF'!$AK63,$L$3:$L$142,0),MATCH('Per month SPF'!BD$4,$M$2:$AI$2,0))),"",INDEX($M$3:$AI$209,MATCH('Per month SPF'!$AK63,$L$3:$L$142,0),MATCH('Per month SPF'!BD$4,$M$2:$AI$2,0)))</f>
        <v>0</v>
      </c>
      <c r="BE63" s="48">
        <f>IF(ISNA(INDEX($M$3:$AI$209,MATCH('Per month SPF'!$AK63,$L$3:$L$142,0),MATCH('Per month SPF'!BE$4,$M$2:$AI$2,0))),"",INDEX($M$3:$AI$209,MATCH('Per month SPF'!$AK63,$L$3:$L$142,0),MATCH('Per month SPF'!BE$4,$M$2:$AI$2,0)))</f>
        <v>0</v>
      </c>
      <c r="BF63" s="48">
        <f>IF(ISNA(INDEX($M$3:$AI$209,MATCH('Per month SPF'!$AK63,$L$3:$L$142,0),MATCH('Per month SPF'!BF$4,$M$2:$AI$2,0))),"",INDEX($M$3:$AI$209,MATCH('Per month SPF'!$AK63,$L$3:$L$142,0),MATCH('Per month SPF'!BF$4,$M$2:$AI$2,0)))</f>
        <v>0</v>
      </c>
      <c r="BG63" s="48">
        <f>IF(ISNA(INDEX($M$3:$AI$209,MATCH('Per month SPF'!$AK63,$L$3:$L$142,0),MATCH('Per month SPF'!BG$4,$M$2:$AI$2,0))),"",INDEX($M$3:$AI$209,MATCH('Per month SPF'!$AK63,$L$3:$L$142,0),MATCH('Per month SPF'!BG$4,$M$2:$AI$2,0)))</f>
        <v>0</v>
      </c>
      <c r="BH63" s="49">
        <f>IF(ISNA(INDEX($M$3:$AI$209,MATCH('Per month SPF'!$AK63,$L$3:$L$142,0),MATCH('Per month SPF'!BH$4,$M$2:$AI$2,0))),"",INDEX($M$3:$AI$209,MATCH('Per month SPF'!$AK63,$L$3:$L$142,0),MATCH('Per month SPF'!BH$4,$M$2:$AI$2,0)))</f>
        <v>1.9515178749999997</v>
      </c>
      <c r="BJ63" s="47">
        <f t="shared" si="4"/>
        <v>1.5</v>
      </c>
      <c r="BK63" s="48" t="str">
        <f t="shared" si="4"/>
        <v/>
      </c>
      <c r="BL63" s="48" t="str">
        <f t="shared" si="4"/>
        <v/>
      </c>
      <c r="BM63" s="48" t="str">
        <f t="shared" si="4"/>
        <v/>
      </c>
      <c r="BN63" s="48">
        <f t="shared" si="4"/>
        <v>1.5</v>
      </c>
      <c r="BO63" s="48" t="str">
        <f t="shared" si="4"/>
        <v/>
      </c>
      <c r="BP63" s="48" t="str">
        <f t="shared" si="4"/>
        <v/>
      </c>
      <c r="BQ63" s="48" t="str">
        <f t="shared" si="4"/>
        <v/>
      </c>
      <c r="BR63" s="48" t="str">
        <f t="shared" si="6"/>
        <v/>
      </c>
      <c r="BS63" s="48" t="str">
        <f t="shared" si="6"/>
        <v/>
      </c>
      <c r="BT63" s="48" t="str">
        <f t="shared" si="6"/>
        <v/>
      </c>
      <c r="BU63" s="48" t="str">
        <f t="shared" si="6"/>
        <v/>
      </c>
      <c r="BV63" s="48">
        <f t="shared" si="6"/>
        <v>1.8</v>
      </c>
      <c r="BW63" s="48" t="str">
        <f t="shared" si="6"/>
        <v/>
      </c>
      <c r="BX63" s="48" t="str">
        <f t="shared" si="6"/>
        <v/>
      </c>
      <c r="BY63" s="48" t="str">
        <f t="shared" si="6"/>
        <v/>
      </c>
      <c r="BZ63" s="48" t="str">
        <f t="shared" si="6"/>
        <v/>
      </c>
      <c r="CA63" s="48" t="str">
        <f t="shared" si="5"/>
        <v/>
      </c>
      <c r="CB63" s="48" t="str">
        <f t="shared" si="5"/>
        <v/>
      </c>
      <c r="CC63" s="48" t="str">
        <f t="shared" si="5"/>
        <v/>
      </c>
      <c r="CD63" s="48" t="str">
        <f t="shared" si="5"/>
        <v/>
      </c>
      <c r="CE63" s="48" t="str">
        <f t="shared" si="5"/>
        <v/>
      </c>
      <c r="CF63" s="49">
        <f t="shared" si="5"/>
        <v>1.9515178749999997</v>
      </c>
      <c r="DN63" s="113"/>
      <c r="DO63" s="58"/>
      <c r="DP63" s="58"/>
      <c r="DQ63" s="58"/>
      <c r="DR63" s="58"/>
      <c r="DS63" s="77"/>
      <c r="DT63" s="58"/>
      <c r="DU63" s="58"/>
      <c r="DV63" s="58"/>
      <c r="DW63" s="58"/>
    </row>
    <row r="64" spans="2:127" x14ac:dyDescent="0.25">
      <c r="B64" s="22">
        <v>36373</v>
      </c>
      <c r="C64" s="18">
        <f>VLOOKUP($B64,'Data SPF'!$AJ$9:$AP$215,'Per month SPF'!C$1,FALSE)</f>
        <v>1.1000000000000001</v>
      </c>
      <c r="D64" s="18">
        <f>VLOOKUP($B64,'Data SPF'!$AJ$9:$AP$215,'Per month SPF'!D$1,FALSE)</f>
        <v>1.5</v>
      </c>
      <c r="E64" s="18" t="str">
        <f>VLOOKUP($B64,'Data SPF'!$AJ$9:$AP$215,'Per month SPF'!E$1,FALSE)</f>
        <v/>
      </c>
      <c r="F64" s="18" t="str">
        <f>VLOOKUP($B64,'Data SPF'!$AJ$9:$AP$215,'Per month SPF'!H$1,FALSE)</f>
        <v/>
      </c>
      <c r="G64" s="18"/>
      <c r="I64" s="5"/>
      <c r="J64" s="27"/>
      <c r="K64" s="5"/>
      <c r="L64" s="125">
        <v>41913</v>
      </c>
      <c r="M64" s="47">
        <f>VLOOKUP($L64,'Data SPF'!$AJ$9:$AP$215,'Per month SPF'!C$1,FALSE)</f>
        <v>0.5</v>
      </c>
      <c r="N64" s="77"/>
      <c r="O64" s="77"/>
      <c r="P64" s="77"/>
      <c r="Q64" s="58"/>
      <c r="R64" s="77"/>
      <c r="S64" s="48"/>
      <c r="T64" s="48"/>
      <c r="U64" s="48"/>
      <c r="V64" s="48"/>
      <c r="W64" s="48"/>
      <c r="X64" s="77"/>
      <c r="Y64" s="77"/>
      <c r="Z64" s="77"/>
      <c r="AA64" s="77"/>
      <c r="AB64" s="77"/>
      <c r="AC64" s="77"/>
      <c r="AD64" s="48">
        <f>VLOOKUP($L64,'Data SPF'!$AJ$9:$AP$215,'Per month SPF'!D$1,FALSE)</f>
        <v>1</v>
      </c>
      <c r="AE64" s="48">
        <f>VLOOKUP($L64,'Data SPF'!$AJ$9:$AP$215,'Per month SPF'!E$1,FALSE)</f>
        <v>1.4</v>
      </c>
      <c r="AF64" s="48">
        <f>VLOOKUP($L64,'Data SPF'!$AJ$9:$AP$215,'Per month SPF'!H$1,FALSE)</f>
        <v>1.8</v>
      </c>
      <c r="AG64" s="77"/>
      <c r="AH64" s="77"/>
      <c r="AI64" s="126"/>
      <c r="AK64" s="107">
        <v>41548</v>
      </c>
      <c r="AL64" s="47">
        <f>IF(ISNA(INDEX($M$3:$AI$209,MATCH('Per month SPF'!$AK64,$L$3:$L$142,0),MATCH('Per month SPF'!AL$4,$M$2:$AI$2,0))),"",INDEX($M$3:$AI$209,MATCH('Per month SPF'!$AK64,$L$3:$L$142,0),MATCH('Per month SPF'!AL$4,$M$2:$AI$2,0)))</f>
        <v>1.4</v>
      </c>
      <c r="AM64" s="48">
        <f>IF(ISNA(INDEX($M$3:$AI$209,MATCH('Per month SPF'!$AK64,$L$3:$L$142,0),MATCH('Per month SPF'!AM$4,$M$2:$AI$2,0))),"",INDEX($M$3:$AI$209,MATCH('Per month SPF'!$AK64,$L$3:$L$142,0),MATCH('Per month SPF'!AM$4,$M$2:$AI$2,0)))</f>
        <v>0</v>
      </c>
      <c r="AN64" s="48">
        <f>IF(ISNA(INDEX($M$3:$AI$209,MATCH('Per month SPF'!$AK64,$L$3:$L$142,0),MATCH('Per month SPF'!AN$4,$M$2:$AI$2,0))),"",INDEX($M$3:$AI$209,MATCH('Per month SPF'!$AK64,$L$3:$L$142,0),MATCH('Per month SPF'!AN$4,$M$2:$AI$2,0)))</f>
        <v>1.5</v>
      </c>
      <c r="AO64" s="48">
        <f>IF(ISNA(INDEX($M$3:$AI$209,MATCH('Per month SPF'!$AK64,$L$3:$L$142,0),MATCH('Per month SPF'!AO$4,$M$2:$AI$2,0))),"",INDEX($M$3:$AI$209,MATCH('Per month SPF'!$AK64,$L$3:$L$142,0),MATCH('Per month SPF'!AO$4,$M$2:$AI$2,0)))</f>
        <v>0</v>
      </c>
      <c r="AP64" s="48">
        <f>IF(ISNA(INDEX($M$3:$AI$209,MATCH('Per month SPF'!$AK64,$L$3:$L$142,0),MATCH('Per month SPF'!AP$4,$M$2:$AI$2,0))),"",INDEX($M$3:$AI$209,MATCH('Per month SPF'!$AK64,$L$3:$L$142,0),MATCH('Per month SPF'!AP$4,$M$2:$AI$2,0)))</f>
        <v>0</v>
      </c>
      <c r="AQ64" s="48">
        <f>IF(ISNA(INDEX($M$3:$AI$209,MATCH('Per month SPF'!$AK64,$L$3:$L$142,0),MATCH('Per month SPF'!AQ$4,$M$2:$AI$2,0))),"",INDEX($M$3:$AI$209,MATCH('Per month SPF'!$AK64,$L$3:$L$142,0),MATCH('Per month SPF'!AQ$4,$M$2:$AI$2,0)))</f>
        <v>0</v>
      </c>
      <c r="AR64" s="48">
        <f>IF(ISNA(INDEX($M$3:$AI$209,MATCH('Per month SPF'!$AK64,$L$3:$L$142,0),MATCH('Per month SPF'!AR$4,$M$2:$AI$2,0))),"",INDEX($M$3:$AI$209,MATCH('Per month SPF'!$AK64,$L$3:$L$142,0),MATCH('Per month SPF'!AR$4,$M$2:$AI$2,0)))</f>
        <v>0</v>
      </c>
      <c r="AS64" s="48">
        <f>IF(ISNA(INDEX($M$3:$AI$209,MATCH('Per month SPF'!$AK64,$L$3:$L$142,0),MATCH('Per month SPF'!AS$4,$M$2:$AI$2,0))),"",INDEX($M$3:$AI$209,MATCH('Per month SPF'!$AK64,$L$3:$L$142,0),MATCH('Per month SPF'!AS$4,$M$2:$AI$2,0)))</f>
        <v>0</v>
      </c>
      <c r="AT64" s="48">
        <f>IF(ISNA(INDEX($M$3:$AI$209,MATCH('Per month SPF'!$AK64,$L$3:$L$142,0),MATCH('Per month SPF'!AT$4,$M$2:$AI$2,0))),"",INDEX($M$3:$AI$209,MATCH('Per month SPF'!$AK64,$L$3:$L$142,0),MATCH('Per month SPF'!AT$4,$M$2:$AI$2,0)))</f>
        <v>0</v>
      </c>
      <c r="AU64" s="48">
        <f>IF(ISNA(INDEX($M$3:$AI$209,MATCH('Per month SPF'!$AK64,$L$3:$L$142,0),MATCH('Per month SPF'!AU$4,$M$2:$AI$2,0))),"",INDEX($M$3:$AI$209,MATCH('Per month SPF'!$AK64,$L$3:$L$142,0),MATCH('Per month SPF'!AU$4,$M$2:$AI$2,0)))</f>
        <v>0</v>
      </c>
      <c r="AV64" s="48">
        <f>IF(ISNA(INDEX($M$3:$AI$209,MATCH('Per month SPF'!$AK64,$L$3:$L$142,0),MATCH('Per month SPF'!AV$4,$M$2:$AI$2,0))),"",INDEX($M$3:$AI$209,MATCH('Per month SPF'!$AK64,$L$3:$L$142,0),MATCH('Per month SPF'!AV$4,$M$2:$AI$2,0)))</f>
        <v>1.6</v>
      </c>
      <c r="AW64" s="48">
        <f>IF(ISNA(INDEX($M$3:$AI$209,MATCH('Per month SPF'!$AK64,$L$3:$L$142,0),MATCH('Per month SPF'!AW$4,$M$2:$AI$2,0))),"",INDEX($M$3:$AI$209,MATCH('Per month SPF'!$AK64,$L$3:$L$142,0),MATCH('Per month SPF'!AW$4,$M$2:$AI$2,0)))</f>
        <v>0</v>
      </c>
      <c r="AX64" s="48">
        <f>IF(ISNA(INDEX($M$3:$AI$209,MATCH('Per month SPF'!$AK64,$L$3:$L$142,0),MATCH('Per month SPF'!AX$4,$M$2:$AI$2,0))),"",INDEX($M$3:$AI$209,MATCH('Per month SPF'!$AK64,$L$3:$L$142,0),MATCH('Per month SPF'!AX$4,$M$2:$AI$2,0)))</f>
        <v>0</v>
      </c>
      <c r="AY64" s="48">
        <f>IF(ISNA(INDEX($M$3:$AI$209,MATCH('Per month SPF'!$AK64,$L$3:$L$142,0),MATCH('Per month SPF'!AY$4,$M$2:$AI$2,0))),"",INDEX($M$3:$AI$209,MATCH('Per month SPF'!$AK64,$L$3:$L$142,0),MATCH('Per month SPF'!AY$4,$M$2:$AI$2,0)))</f>
        <v>0</v>
      </c>
      <c r="AZ64" s="48">
        <f>IF(ISNA(INDEX($M$3:$AI$209,MATCH('Per month SPF'!$AK64,$L$3:$L$142,0),MATCH('Per month SPF'!AZ$4,$M$2:$AI$2,0))),"",INDEX($M$3:$AI$209,MATCH('Per month SPF'!$AK64,$L$3:$L$142,0),MATCH('Per month SPF'!AZ$4,$M$2:$AI$2,0)))</f>
        <v>0</v>
      </c>
      <c r="BA64" s="48">
        <f>IF(ISNA(INDEX($M$3:$AI$209,MATCH('Per month SPF'!$AK64,$L$3:$L$142,0),MATCH('Per month SPF'!BA$4,$M$2:$AI$2,0))),"",INDEX($M$3:$AI$209,MATCH('Per month SPF'!$AK64,$L$3:$L$142,0),MATCH('Per month SPF'!BA$4,$M$2:$AI$2,0)))</f>
        <v>0</v>
      </c>
      <c r="BB64" s="48">
        <f>IF(ISNA(INDEX($M$3:$AI$209,MATCH('Per month SPF'!$AK64,$L$3:$L$142,0),MATCH('Per month SPF'!BB$4,$M$2:$AI$2,0))),"",INDEX($M$3:$AI$209,MATCH('Per month SPF'!$AK64,$L$3:$L$142,0),MATCH('Per month SPF'!BB$4,$M$2:$AI$2,0)))</f>
        <v>0</v>
      </c>
      <c r="BC64" s="48">
        <f>IF(ISNA(INDEX($M$3:$AI$209,MATCH('Per month SPF'!$AK64,$L$3:$L$142,0),MATCH('Per month SPF'!BC$4,$M$2:$AI$2,0))),"",INDEX($M$3:$AI$209,MATCH('Per month SPF'!$AK64,$L$3:$L$142,0),MATCH('Per month SPF'!BC$4,$M$2:$AI$2,0)))</f>
        <v>0</v>
      </c>
      <c r="BD64" s="48">
        <f>IF(ISNA(INDEX($M$3:$AI$209,MATCH('Per month SPF'!$AK64,$L$3:$L$142,0),MATCH('Per month SPF'!BD$4,$M$2:$AI$2,0))),"",INDEX($M$3:$AI$209,MATCH('Per month SPF'!$AK64,$L$3:$L$142,0),MATCH('Per month SPF'!BD$4,$M$2:$AI$2,0)))</f>
        <v>0</v>
      </c>
      <c r="BE64" s="48">
        <f>IF(ISNA(INDEX($M$3:$AI$209,MATCH('Per month SPF'!$AK64,$L$3:$L$142,0),MATCH('Per month SPF'!BE$4,$M$2:$AI$2,0))),"",INDEX($M$3:$AI$209,MATCH('Per month SPF'!$AK64,$L$3:$L$142,0),MATCH('Per month SPF'!BE$4,$M$2:$AI$2,0)))</f>
        <v>0</v>
      </c>
      <c r="BF64" s="48">
        <f>IF(ISNA(INDEX($M$3:$AI$209,MATCH('Per month SPF'!$AK64,$L$3:$L$142,0),MATCH('Per month SPF'!BF$4,$M$2:$AI$2,0))),"",INDEX($M$3:$AI$209,MATCH('Per month SPF'!$AK64,$L$3:$L$142,0),MATCH('Per month SPF'!BF$4,$M$2:$AI$2,0)))</f>
        <v>1.931046511627907</v>
      </c>
      <c r="BG64" s="48">
        <f>IF(ISNA(INDEX($M$3:$AI$209,MATCH('Per month SPF'!$AK64,$L$3:$L$142,0),MATCH('Per month SPF'!BG$4,$M$2:$AI$2,0))),"",INDEX($M$3:$AI$209,MATCH('Per month SPF'!$AK64,$L$3:$L$142,0),MATCH('Per month SPF'!BG$4,$M$2:$AI$2,0)))</f>
        <v>0</v>
      </c>
      <c r="BH64" s="49">
        <f>IF(ISNA(INDEX($M$3:$AI$209,MATCH('Per month SPF'!$AK64,$L$3:$L$142,0),MATCH('Per month SPF'!BH$4,$M$2:$AI$2,0))),"",INDEX($M$3:$AI$209,MATCH('Per month SPF'!$AK64,$L$3:$L$142,0),MATCH('Per month SPF'!BH$4,$M$2:$AI$2,0)))</f>
        <v>0</v>
      </c>
      <c r="BJ64" s="47">
        <f t="shared" si="4"/>
        <v>1.4</v>
      </c>
      <c r="BK64" s="48" t="str">
        <f t="shared" si="4"/>
        <v/>
      </c>
      <c r="BL64" s="48">
        <f t="shared" si="4"/>
        <v>1.5</v>
      </c>
      <c r="BM64" s="48" t="str">
        <f t="shared" si="4"/>
        <v/>
      </c>
      <c r="BN64" s="48" t="str">
        <f t="shared" si="4"/>
        <v/>
      </c>
      <c r="BO64" s="48" t="str">
        <f t="shared" si="4"/>
        <v/>
      </c>
      <c r="BP64" s="48" t="str">
        <f t="shared" si="4"/>
        <v/>
      </c>
      <c r="BQ64" s="48" t="str">
        <f t="shared" si="4"/>
        <v/>
      </c>
      <c r="BR64" s="48" t="str">
        <f t="shared" si="6"/>
        <v/>
      </c>
      <c r="BS64" s="48" t="str">
        <f t="shared" si="6"/>
        <v/>
      </c>
      <c r="BT64" s="48">
        <f t="shared" si="6"/>
        <v>1.6</v>
      </c>
      <c r="BU64" s="48" t="str">
        <f t="shared" si="6"/>
        <v/>
      </c>
      <c r="BV64" s="48" t="str">
        <f t="shared" si="6"/>
        <v/>
      </c>
      <c r="BW64" s="48" t="str">
        <f t="shared" si="6"/>
        <v/>
      </c>
      <c r="BX64" s="48" t="str">
        <f t="shared" si="6"/>
        <v/>
      </c>
      <c r="BY64" s="48" t="str">
        <f t="shared" si="6"/>
        <v/>
      </c>
      <c r="BZ64" s="48" t="str">
        <f t="shared" si="6"/>
        <v/>
      </c>
      <c r="CA64" s="48" t="str">
        <f t="shared" si="5"/>
        <v/>
      </c>
      <c r="CB64" s="48" t="str">
        <f t="shared" si="5"/>
        <v/>
      </c>
      <c r="CC64" s="48" t="str">
        <f t="shared" si="5"/>
        <v/>
      </c>
      <c r="CD64" s="48">
        <f t="shared" si="5"/>
        <v>1.931046511627907</v>
      </c>
      <c r="CE64" s="48" t="str">
        <f t="shared" si="5"/>
        <v/>
      </c>
      <c r="CF64" s="49" t="str">
        <f t="shared" si="5"/>
        <v/>
      </c>
      <c r="DN64" s="113"/>
      <c r="DO64" s="58"/>
      <c r="DP64" s="58"/>
      <c r="DQ64" s="58"/>
      <c r="DR64" s="58"/>
      <c r="DS64" s="77"/>
      <c r="DT64" s="58"/>
      <c r="DU64" s="58"/>
      <c r="DV64" s="58"/>
      <c r="DW64" s="58"/>
    </row>
    <row r="65" spans="1:127" x14ac:dyDescent="0.25">
      <c r="B65" s="22">
        <v>36739</v>
      </c>
      <c r="C65" s="18">
        <f>VLOOKUP($B65,'Data SPF'!$AJ$9:$AP$215,'Per month SPF'!C$1,FALSE)</f>
        <v>2.1</v>
      </c>
      <c r="D65" s="18">
        <f>VLOOKUP($B65,'Data SPF'!$AJ$9:$AP$215,'Per month SPF'!D$1,FALSE)</f>
        <v>1.8</v>
      </c>
      <c r="E65" s="18">
        <f>VLOOKUP($B65,'Data SPF'!$AJ$9:$AP$215,'Per month SPF'!E$1,FALSE)</f>
        <v>1.8</v>
      </c>
      <c r="F65" s="18" t="str">
        <f>VLOOKUP($B65,'Data SPF'!$AJ$9:$AP$215,'Per month SPF'!H$1,FALSE)</f>
        <v/>
      </c>
      <c r="G65" s="18" t="str">
        <f>VLOOKUP($B65,'Data SPF'!$AJ$9:$AP$215,'Per month SPF'!G$1,FALSE)</f>
        <v/>
      </c>
      <c r="I65" s="5"/>
      <c r="J65" s="27"/>
      <c r="K65" s="5"/>
      <c r="L65" s="125">
        <v>36465</v>
      </c>
      <c r="M65" s="47">
        <f>VLOOKUP($L65,'Data SPF'!$AJ$9:$AP$215,'Per month SPF'!C$1,FALSE)</f>
        <v>1.1000000000000001</v>
      </c>
      <c r="N65" s="77"/>
      <c r="O65" s="77"/>
      <c r="P65" s="77"/>
      <c r="Q65" s="58"/>
      <c r="R65" s="77"/>
      <c r="S65" s="48"/>
      <c r="T65" s="48"/>
      <c r="U65" s="48"/>
      <c r="V65" s="48"/>
      <c r="W65" s="48"/>
      <c r="X65" s="77"/>
      <c r="Y65" s="77"/>
      <c r="Z65" s="77"/>
      <c r="AA65" s="77"/>
      <c r="AB65" s="77"/>
      <c r="AC65" s="77"/>
      <c r="AD65" s="77"/>
      <c r="AE65" s="77"/>
      <c r="AF65" s="77"/>
      <c r="AG65" s="48">
        <f>VLOOKUP($L65,'Data SPF'!$AJ$9:$AP$215,'Per month SPF'!D$1,FALSE)</f>
        <v>1.5</v>
      </c>
      <c r="AH65" s="48" t="str">
        <f>VLOOKUP($L65,'Data SPF'!$AJ$9:$AP$215,'Per month SPF'!E$1,FALSE)</f>
        <v/>
      </c>
      <c r="AI65" s="49" t="str">
        <f>VLOOKUP($L65,'Data SPF'!$AJ$9:$AP$215,'Per month SPF'!H$1,FALSE)</f>
        <v/>
      </c>
      <c r="AK65" s="107">
        <v>41640</v>
      </c>
      <c r="AL65" s="47">
        <f>IF(ISNA(INDEX($M$3:$AI$209,MATCH('Per month SPF'!$AK65,$L$3:$L$142,0),MATCH('Per month SPF'!AL$4,$M$2:$AI$2,0))),"",INDEX($M$3:$AI$209,MATCH('Per month SPF'!$AK65,$L$3:$L$142,0),MATCH('Per month SPF'!AL$4,$M$2:$AI$2,0)))</f>
        <v>1.1000000000000001</v>
      </c>
      <c r="AM65" s="48">
        <f>IF(ISNA(INDEX($M$3:$AI$209,MATCH('Per month SPF'!$AK65,$L$3:$L$142,0),MATCH('Per month SPF'!AM$4,$M$2:$AI$2,0))),"",INDEX($M$3:$AI$209,MATCH('Per month SPF'!$AK65,$L$3:$L$142,0),MATCH('Per month SPF'!AM$4,$M$2:$AI$2,0)))</f>
        <v>0</v>
      </c>
      <c r="AN65" s="48">
        <f>IF(ISNA(INDEX($M$3:$AI$209,MATCH('Per month SPF'!$AK65,$L$3:$L$142,0),MATCH('Per month SPF'!AN$4,$M$2:$AI$2,0))),"",INDEX($M$3:$AI$209,MATCH('Per month SPF'!$AK65,$L$3:$L$142,0),MATCH('Per month SPF'!AN$4,$M$2:$AI$2,0)))</f>
        <v>0</v>
      </c>
      <c r="AO65" s="48">
        <f>IF(ISNA(INDEX($M$3:$AI$209,MATCH('Per month SPF'!$AK65,$L$3:$L$142,0),MATCH('Per month SPF'!AO$4,$M$2:$AI$2,0))),"",INDEX($M$3:$AI$209,MATCH('Per month SPF'!$AK65,$L$3:$L$142,0),MATCH('Per month SPF'!AO$4,$M$2:$AI$2,0)))</f>
        <v>0</v>
      </c>
      <c r="AP65" s="48">
        <f>IF(ISNA(INDEX($M$3:$AI$209,MATCH('Per month SPF'!$AK65,$L$3:$L$142,0),MATCH('Per month SPF'!AP$4,$M$2:$AI$2,0))),"",INDEX($M$3:$AI$209,MATCH('Per month SPF'!$AK65,$L$3:$L$142,0),MATCH('Per month SPF'!AP$4,$M$2:$AI$2,0)))</f>
        <v>0</v>
      </c>
      <c r="AQ65" s="48">
        <f>IF(ISNA(INDEX($M$3:$AI$209,MATCH('Per month SPF'!$AK65,$L$3:$L$142,0),MATCH('Per month SPF'!AQ$4,$M$2:$AI$2,0))),"",INDEX($M$3:$AI$209,MATCH('Per month SPF'!$AK65,$L$3:$L$142,0),MATCH('Per month SPF'!AQ$4,$M$2:$AI$2,0)))</f>
        <v>0</v>
      </c>
      <c r="AR65" s="48">
        <f>IF(ISNA(INDEX($M$3:$AI$209,MATCH('Per month SPF'!$AK65,$L$3:$L$142,0),MATCH('Per month SPF'!AR$4,$M$2:$AI$2,0))),"",INDEX($M$3:$AI$209,MATCH('Per month SPF'!$AK65,$L$3:$L$142,0),MATCH('Per month SPF'!AR$4,$M$2:$AI$2,0)))</f>
        <v>0</v>
      </c>
      <c r="AS65" s="48">
        <f>IF(ISNA(INDEX($M$3:$AI$209,MATCH('Per month SPF'!$AK65,$L$3:$L$142,0),MATCH('Per month SPF'!AS$4,$M$2:$AI$2,0))),"",INDEX($M$3:$AI$209,MATCH('Per month SPF'!$AK65,$L$3:$L$142,0),MATCH('Per month SPF'!AS$4,$M$2:$AI$2,0)))</f>
        <v>0</v>
      </c>
      <c r="AT65" s="48">
        <f>IF(ISNA(INDEX($M$3:$AI$209,MATCH('Per month SPF'!$AK65,$L$3:$L$142,0),MATCH('Per month SPF'!AT$4,$M$2:$AI$2,0))),"",INDEX($M$3:$AI$209,MATCH('Per month SPF'!$AK65,$L$3:$L$142,0),MATCH('Per month SPF'!AT$4,$M$2:$AI$2,0)))</f>
        <v>1.4</v>
      </c>
      <c r="AU65" s="48">
        <f>IF(ISNA(INDEX($M$3:$AI$209,MATCH('Per month SPF'!$AK65,$L$3:$L$142,0),MATCH('Per month SPF'!AU$4,$M$2:$AI$2,0))),"",INDEX($M$3:$AI$209,MATCH('Per month SPF'!$AK65,$L$3:$L$142,0),MATCH('Per month SPF'!AU$4,$M$2:$AI$2,0)))</f>
        <v>0</v>
      </c>
      <c r="AV65" s="48">
        <f>IF(ISNA(INDEX($M$3:$AI$209,MATCH('Per month SPF'!$AK65,$L$3:$L$142,0),MATCH('Per month SPF'!AV$4,$M$2:$AI$2,0))),"",INDEX($M$3:$AI$209,MATCH('Per month SPF'!$AK65,$L$3:$L$142,0),MATCH('Per month SPF'!AV$4,$M$2:$AI$2,0)))</f>
        <v>0</v>
      </c>
      <c r="AW65" s="48">
        <f>IF(ISNA(INDEX($M$3:$AI$209,MATCH('Per month SPF'!$AK65,$L$3:$L$142,0),MATCH('Per month SPF'!AW$4,$M$2:$AI$2,0))),"",INDEX($M$3:$AI$209,MATCH('Per month SPF'!$AK65,$L$3:$L$142,0),MATCH('Per month SPF'!AW$4,$M$2:$AI$2,0)))</f>
        <v>0</v>
      </c>
      <c r="AX65" s="48">
        <f>IF(ISNA(INDEX($M$3:$AI$209,MATCH('Per month SPF'!$AK65,$L$3:$L$142,0),MATCH('Per month SPF'!AX$4,$M$2:$AI$2,0))),"",INDEX($M$3:$AI$209,MATCH('Per month SPF'!$AK65,$L$3:$L$142,0),MATCH('Per month SPF'!AX$4,$M$2:$AI$2,0)))</f>
        <v>0</v>
      </c>
      <c r="AY65" s="48">
        <f>IF(ISNA(INDEX($M$3:$AI$209,MATCH('Per month SPF'!$AK65,$L$3:$L$142,0),MATCH('Per month SPF'!AY$4,$M$2:$AI$2,0))),"",INDEX($M$3:$AI$209,MATCH('Per month SPF'!$AK65,$L$3:$L$142,0),MATCH('Per month SPF'!AY$4,$M$2:$AI$2,0)))</f>
        <v>0</v>
      </c>
      <c r="AZ65" s="48">
        <f>IF(ISNA(INDEX($M$3:$AI$209,MATCH('Per month SPF'!$AK65,$L$3:$L$142,0),MATCH('Per month SPF'!AZ$4,$M$2:$AI$2,0))),"",INDEX($M$3:$AI$209,MATCH('Per month SPF'!$AK65,$L$3:$L$142,0),MATCH('Per month SPF'!AZ$4,$M$2:$AI$2,0)))</f>
        <v>1.7</v>
      </c>
      <c r="BA65" s="48">
        <f>IF(ISNA(INDEX($M$3:$AI$209,MATCH('Per month SPF'!$AK65,$L$3:$L$142,0),MATCH('Per month SPF'!BA$4,$M$2:$AI$2,0))),"",INDEX($M$3:$AI$209,MATCH('Per month SPF'!$AK65,$L$3:$L$142,0),MATCH('Per month SPF'!BA$4,$M$2:$AI$2,0)))</f>
        <v>0</v>
      </c>
      <c r="BB65" s="48">
        <f>IF(ISNA(INDEX($M$3:$AI$209,MATCH('Per month SPF'!$AK65,$L$3:$L$142,0),MATCH('Per month SPF'!BB$4,$M$2:$AI$2,0))),"",INDEX($M$3:$AI$209,MATCH('Per month SPF'!$AK65,$L$3:$L$142,0),MATCH('Per month SPF'!BB$4,$M$2:$AI$2,0)))</f>
        <v>0</v>
      </c>
      <c r="BC65" s="48">
        <f>IF(ISNA(INDEX($M$3:$AI$209,MATCH('Per month SPF'!$AK65,$L$3:$L$142,0),MATCH('Per month SPF'!BC$4,$M$2:$AI$2,0))),"",INDEX($M$3:$AI$209,MATCH('Per month SPF'!$AK65,$L$3:$L$142,0),MATCH('Per month SPF'!BC$4,$M$2:$AI$2,0)))</f>
        <v>0</v>
      </c>
      <c r="BD65" s="48">
        <f>IF(ISNA(INDEX($M$3:$AI$209,MATCH('Per month SPF'!$AK65,$L$3:$L$142,0),MATCH('Per month SPF'!BD$4,$M$2:$AI$2,0))),"",INDEX($M$3:$AI$209,MATCH('Per month SPF'!$AK65,$L$3:$L$142,0),MATCH('Per month SPF'!BD$4,$M$2:$AI$2,0)))</f>
        <v>1.87</v>
      </c>
      <c r="BE65" s="48">
        <f>IF(ISNA(INDEX($M$3:$AI$209,MATCH('Per month SPF'!$AK65,$L$3:$L$142,0),MATCH('Per month SPF'!BE$4,$M$2:$AI$2,0))),"",INDEX($M$3:$AI$209,MATCH('Per month SPF'!$AK65,$L$3:$L$142,0),MATCH('Per month SPF'!BE$4,$M$2:$AI$2,0)))</f>
        <v>0</v>
      </c>
      <c r="BF65" s="48">
        <f>IF(ISNA(INDEX($M$3:$AI$209,MATCH('Per month SPF'!$AK65,$L$3:$L$142,0),MATCH('Per month SPF'!BF$4,$M$2:$AI$2,0))),"",INDEX($M$3:$AI$209,MATCH('Per month SPF'!$AK65,$L$3:$L$142,0),MATCH('Per month SPF'!BF$4,$M$2:$AI$2,0)))</f>
        <v>0</v>
      </c>
      <c r="BG65" s="48">
        <f>IF(ISNA(INDEX($M$3:$AI$209,MATCH('Per month SPF'!$AK65,$L$3:$L$142,0),MATCH('Per month SPF'!BG$4,$M$2:$AI$2,0))),"",INDEX($M$3:$AI$209,MATCH('Per month SPF'!$AK65,$L$3:$L$142,0),MATCH('Per month SPF'!BG$4,$M$2:$AI$2,0)))</f>
        <v>0</v>
      </c>
      <c r="BH65" s="49">
        <f>IF(ISNA(INDEX($M$3:$AI$209,MATCH('Per month SPF'!$AK65,$L$3:$L$142,0),MATCH('Per month SPF'!BH$4,$M$2:$AI$2,0))),"",INDEX($M$3:$AI$209,MATCH('Per month SPF'!$AK65,$L$3:$L$142,0),MATCH('Per month SPF'!BH$4,$M$2:$AI$2,0)))</f>
        <v>0</v>
      </c>
      <c r="BJ65" s="47">
        <f t="shared" si="4"/>
        <v>1.1000000000000001</v>
      </c>
      <c r="BK65" s="48" t="str">
        <f t="shared" si="4"/>
        <v/>
      </c>
      <c r="BL65" s="48" t="str">
        <f t="shared" si="4"/>
        <v/>
      </c>
      <c r="BM65" s="48" t="str">
        <f t="shared" si="4"/>
        <v/>
      </c>
      <c r="BN65" s="48" t="str">
        <f t="shared" si="4"/>
        <v/>
      </c>
      <c r="BO65" s="48" t="str">
        <f t="shared" si="4"/>
        <v/>
      </c>
      <c r="BP65" s="48" t="str">
        <f t="shared" si="4"/>
        <v/>
      </c>
      <c r="BQ65" s="48" t="str">
        <f t="shared" si="4"/>
        <v/>
      </c>
      <c r="BR65" s="48">
        <f t="shared" si="6"/>
        <v>1.4</v>
      </c>
      <c r="BS65" s="48" t="str">
        <f t="shared" si="6"/>
        <v/>
      </c>
      <c r="BT65" s="48" t="str">
        <f t="shared" si="6"/>
        <v/>
      </c>
      <c r="BU65" s="48" t="str">
        <f t="shared" si="6"/>
        <v/>
      </c>
      <c r="BV65" s="48" t="str">
        <f t="shared" si="6"/>
        <v/>
      </c>
      <c r="BW65" s="48" t="str">
        <f t="shared" si="6"/>
        <v/>
      </c>
      <c r="BX65" s="48">
        <f t="shared" si="6"/>
        <v>1.7</v>
      </c>
      <c r="BY65" s="48" t="str">
        <f t="shared" si="6"/>
        <v/>
      </c>
      <c r="BZ65" s="48" t="str">
        <f t="shared" si="6"/>
        <v/>
      </c>
      <c r="CA65" s="48" t="str">
        <f t="shared" si="5"/>
        <v/>
      </c>
      <c r="CB65" s="48">
        <f t="shared" si="5"/>
        <v>1.87</v>
      </c>
      <c r="CC65" s="48" t="str">
        <f t="shared" si="5"/>
        <v/>
      </c>
      <c r="CD65" s="48" t="str">
        <f t="shared" si="5"/>
        <v/>
      </c>
      <c r="CE65" s="48" t="str">
        <f t="shared" si="5"/>
        <v/>
      </c>
      <c r="CF65" s="49" t="str">
        <f t="shared" si="5"/>
        <v/>
      </c>
      <c r="DN65" s="113"/>
      <c r="DO65" s="58"/>
      <c r="DP65" s="48"/>
      <c r="DQ65" s="48"/>
      <c r="DR65" s="48"/>
      <c r="DS65" s="77"/>
      <c r="DT65" s="58"/>
      <c r="DU65" s="58"/>
      <c r="DV65" s="58"/>
      <c r="DW65" s="58"/>
    </row>
    <row r="66" spans="1:127" x14ac:dyDescent="0.25">
      <c r="B66" s="22">
        <v>37104</v>
      </c>
      <c r="C66" s="18">
        <f>VLOOKUP($B66,'Data SPF'!$AJ$9:$AP$215,'Per month SPF'!C$1,FALSE)</f>
        <v>2.7</v>
      </c>
      <c r="D66" s="18">
        <f>VLOOKUP($B66,'Data SPF'!$AJ$9:$AP$215,'Per month SPF'!D$1,FALSE)</f>
        <v>1.9</v>
      </c>
      <c r="E66" s="18">
        <f>VLOOKUP($B66,'Data SPF'!$AJ$9:$AP$215,'Per month SPF'!E$1,FALSE)</f>
        <v>1.8</v>
      </c>
      <c r="F66" s="18">
        <f>VLOOKUP($B66,'Data SPF'!$AJ$9:$AP$215,'Per month SPF'!H$1,FALSE)</f>
        <v>1.8132352941176473</v>
      </c>
      <c r="G66" s="18" t="str">
        <f>VLOOKUP($B66,'Data SPF'!$AJ$9:$AP$215,'Per month SPF'!G$1,FALSE)</f>
        <v/>
      </c>
      <c r="I66" s="5"/>
      <c r="J66" s="27"/>
      <c r="K66" s="5"/>
      <c r="L66" s="125">
        <v>36831</v>
      </c>
      <c r="M66" s="47">
        <f>VLOOKUP($L66,'Data SPF'!$AJ$9:$AP$215,'Per month SPF'!C$1,FALSE)</f>
        <v>2.2999999999999998</v>
      </c>
      <c r="N66" s="77"/>
      <c r="O66" s="77"/>
      <c r="P66" s="77"/>
      <c r="Q66" s="58"/>
      <c r="R66" s="77"/>
      <c r="S66" s="48"/>
      <c r="T66" s="48"/>
      <c r="U66" s="48"/>
      <c r="V66" s="48"/>
      <c r="W66" s="48"/>
      <c r="X66" s="77"/>
      <c r="Y66" s="77"/>
      <c r="Z66" s="77"/>
      <c r="AA66" s="77"/>
      <c r="AB66" s="77"/>
      <c r="AC66" s="77"/>
      <c r="AD66" s="77"/>
      <c r="AE66" s="77"/>
      <c r="AF66" s="77"/>
      <c r="AG66" s="48">
        <f>VLOOKUP($L66,'Data SPF'!$AJ$9:$AP$215,'Per month SPF'!D$1,FALSE)</f>
        <v>2</v>
      </c>
      <c r="AH66" s="48">
        <f>VLOOKUP($L66,'Data SPF'!$AJ$9:$AP$215,'Per month SPF'!E$1,FALSE)</f>
        <v>1.8</v>
      </c>
      <c r="AI66" s="49" t="str">
        <f>VLOOKUP($L66,'Data SPF'!$AJ$9:$AP$215,'Per month SPF'!H$1,FALSE)</f>
        <v/>
      </c>
      <c r="AK66" s="107">
        <v>41730</v>
      </c>
      <c r="AL66" s="47">
        <f>IF(ISNA(INDEX($M$3:$AI$209,MATCH('Per month SPF'!$AK66,$L$3:$L$142,0),MATCH('Per month SPF'!AL$4,$M$2:$AI$2,0))),"",INDEX($M$3:$AI$209,MATCH('Per month SPF'!$AK66,$L$3:$L$142,0),MATCH('Per month SPF'!AL$4,$M$2:$AI$2,0)))</f>
        <v>0.9</v>
      </c>
      <c r="AM66" s="48">
        <f>IF(ISNA(INDEX($M$3:$AI$209,MATCH('Per month SPF'!$AK66,$L$3:$L$142,0),MATCH('Per month SPF'!AM$4,$M$2:$AI$2,0))),"",INDEX($M$3:$AI$209,MATCH('Per month SPF'!$AK66,$L$3:$L$142,0),MATCH('Per month SPF'!AM$4,$M$2:$AI$2,0)))</f>
        <v>0</v>
      </c>
      <c r="AN66" s="48">
        <f>IF(ISNA(INDEX($M$3:$AI$209,MATCH('Per month SPF'!$AK66,$L$3:$L$142,0),MATCH('Per month SPF'!AN$4,$M$2:$AI$2,0))),"",INDEX($M$3:$AI$209,MATCH('Per month SPF'!$AK66,$L$3:$L$142,0),MATCH('Per month SPF'!AN$4,$M$2:$AI$2,0)))</f>
        <v>0</v>
      </c>
      <c r="AO66" s="48">
        <f>IF(ISNA(INDEX($M$3:$AI$209,MATCH('Per month SPF'!$AK66,$L$3:$L$142,0),MATCH('Per month SPF'!AO$4,$M$2:$AI$2,0))),"",INDEX($M$3:$AI$209,MATCH('Per month SPF'!$AK66,$L$3:$L$142,0),MATCH('Per month SPF'!AO$4,$M$2:$AI$2,0)))</f>
        <v>0</v>
      </c>
      <c r="AP66" s="48">
        <f>IF(ISNA(INDEX($M$3:$AI$209,MATCH('Per month SPF'!$AK66,$L$3:$L$142,0),MATCH('Per month SPF'!AP$4,$M$2:$AI$2,0))),"",INDEX($M$3:$AI$209,MATCH('Per month SPF'!$AK66,$L$3:$L$142,0),MATCH('Per month SPF'!AP$4,$M$2:$AI$2,0)))</f>
        <v>0</v>
      </c>
      <c r="AQ66" s="48">
        <f>IF(ISNA(INDEX($M$3:$AI$209,MATCH('Per month SPF'!$AK66,$L$3:$L$142,0),MATCH('Per month SPF'!AQ$4,$M$2:$AI$2,0))),"",INDEX($M$3:$AI$209,MATCH('Per month SPF'!$AK66,$L$3:$L$142,0),MATCH('Per month SPF'!AQ$4,$M$2:$AI$2,0)))</f>
        <v>0</v>
      </c>
      <c r="AR66" s="48">
        <f>IF(ISNA(INDEX($M$3:$AI$209,MATCH('Per month SPF'!$AK66,$L$3:$L$142,0),MATCH('Per month SPF'!AR$4,$M$2:$AI$2,0))),"",INDEX($M$3:$AI$209,MATCH('Per month SPF'!$AK66,$L$3:$L$142,0),MATCH('Per month SPF'!AR$4,$M$2:$AI$2,0)))</f>
        <v>1.3</v>
      </c>
      <c r="AS66" s="48">
        <f>IF(ISNA(INDEX($M$3:$AI$209,MATCH('Per month SPF'!$AK66,$L$3:$L$142,0),MATCH('Per month SPF'!AS$4,$M$2:$AI$2,0))),"",INDEX($M$3:$AI$209,MATCH('Per month SPF'!$AK66,$L$3:$L$142,0),MATCH('Per month SPF'!AS$4,$M$2:$AI$2,0)))</f>
        <v>0</v>
      </c>
      <c r="AT66" s="48">
        <f>IF(ISNA(INDEX($M$3:$AI$209,MATCH('Per month SPF'!$AK66,$L$3:$L$142,0),MATCH('Per month SPF'!AT$4,$M$2:$AI$2,0))),"",INDEX($M$3:$AI$209,MATCH('Per month SPF'!$AK66,$L$3:$L$142,0),MATCH('Per month SPF'!AT$4,$M$2:$AI$2,0)))</f>
        <v>0</v>
      </c>
      <c r="AU66" s="48">
        <f>IF(ISNA(INDEX($M$3:$AI$209,MATCH('Per month SPF'!$AK66,$L$3:$L$142,0),MATCH('Per month SPF'!AU$4,$M$2:$AI$2,0))),"",INDEX($M$3:$AI$209,MATCH('Per month SPF'!$AK66,$L$3:$L$142,0),MATCH('Per month SPF'!AU$4,$M$2:$AI$2,0)))</f>
        <v>0</v>
      </c>
      <c r="AV66" s="48">
        <f>IF(ISNA(INDEX($M$3:$AI$209,MATCH('Per month SPF'!$AK66,$L$3:$L$142,0),MATCH('Per month SPF'!AV$4,$M$2:$AI$2,0))),"",INDEX($M$3:$AI$209,MATCH('Per month SPF'!$AK66,$L$3:$L$142,0),MATCH('Per month SPF'!AV$4,$M$2:$AI$2,0)))</f>
        <v>0</v>
      </c>
      <c r="AW66" s="48">
        <f>IF(ISNA(INDEX($M$3:$AI$209,MATCH('Per month SPF'!$AK66,$L$3:$L$142,0),MATCH('Per month SPF'!AW$4,$M$2:$AI$2,0))),"",INDEX($M$3:$AI$209,MATCH('Per month SPF'!$AK66,$L$3:$L$142,0),MATCH('Per month SPF'!AW$4,$M$2:$AI$2,0)))</f>
        <v>0</v>
      </c>
      <c r="AX66" s="48">
        <f>IF(ISNA(INDEX($M$3:$AI$209,MATCH('Per month SPF'!$AK66,$L$3:$L$142,0),MATCH('Per month SPF'!AX$4,$M$2:$AI$2,0))),"",INDEX($M$3:$AI$209,MATCH('Per month SPF'!$AK66,$L$3:$L$142,0),MATCH('Per month SPF'!AX$4,$M$2:$AI$2,0)))</f>
        <v>0</v>
      </c>
      <c r="AY66" s="48">
        <f>IF(ISNA(INDEX($M$3:$AI$209,MATCH('Per month SPF'!$AK66,$L$3:$L$142,0),MATCH('Per month SPF'!AY$4,$M$2:$AI$2,0))),"",INDEX($M$3:$AI$209,MATCH('Per month SPF'!$AK66,$L$3:$L$142,0),MATCH('Per month SPF'!AY$4,$M$2:$AI$2,0)))</f>
        <v>1.5</v>
      </c>
      <c r="AZ66" s="48">
        <f>IF(ISNA(INDEX($M$3:$AI$209,MATCH('Per month SPF'!$AK66,$L$3:$L$142,0),MATCH('Per month SPF'!AZ$4,$M$2:$AI$2,0))),"",INDEX($M$3:$AI$209,MATCH('Per month SPF'!$AK66,$L$3:$L$142,0),MATCH('Per month SPF'!AZ$4,$M$2:$AI$2,0)))</f>
        <v>0</v>
      </c>
      <c r="BA66" s="48">
        <f>IF(ISNA(INDEX($M$3:$AI$209,MATCH('Per month SPF'!$AK66,$L$3:$L$142,0),MATCH('Per month SPF'!BA$4,$M$2:$AI$2,0))),"",INDEX($M$3:$AI$209,MATCH('Per month SPF'!$AK66,$L$3:$L$142,0),MATCH('Per month SPF'!BA$4,$M$2:$AI$2,0)))</f>
        <v>0</v>
      </c>
      <c r="BB66" s="48">
        <f>IF(ISNA(INDEX($M$3:$AI$209,MATCH('Per month SPF'!$AK66,$L$3:$L$142,0),MATCH('Per month SPF'!BB$4,$M$2:$AI$2,0))),"",INDEX($M$3:$AI$209,MATCH('Per month SPF'!$AK66,$L$3:$L$142,0),MATCH('Per month SPF'!BB$4,$M$2:$AI$2,0)))</f>
        <v>1.84</v>
      </c>
      <c r="BC66" s="48">
        <f>IF(ISNA(INDEX($M$3:$AI$209,MATCH('Per month SPF'!$AK66,$L$3:$L$142,0),MATCH('Per month SPF'!BC$4,$M$2:$AI$2,0))),"",INDEX($M$3:$AI$209,MATCH('Per month SPF'!$AK66,$L$3:$L$142,0),MATCH('Per month SPF'!BC$4,$M$2:$AI$2,0)))</f>
        <v>0</v>
      </c>
      <c r="BD66" s="48">
        <f>IF(ISNA(INDEX($M$3:$AI$209,MATCH('Per month SPF'!$AK66,$L$3:$L$142,0),MATCH('Per month SPF'!BD$4,$M$2:$AI$2,0))),"",INDEX($M$3:$AI$209,MATCH('Per month SPF'!$AK66,$L$3:$L$142,0),MATCH('Per month SPF'!BD$4,$M$2:$AI$2,0)))</f>
        <v>0</v>
      </c>
      <c r="BE66" s="48">
        <f>IF(ISNA(INDEX($M$3:$AI$209,MATCH('Per month SPF'!$AK66,$L$3:$L$142,0),MATCH('Per month SPF'!BE$4,$M$2:$AI$2,0))),"",INDEX($M$3:$AI$209,MATCH('Per month SPF'!$AK66,$L$3:$L$142,0),MATCH('Per month SPF'!BE$4,$M$2:$AI$2,0)))</f>
        <v>0</v>
      </c>
      <c r="BF66" s="48">
        <f>IF(ISNA(INDEX($M$3:$AI$209,MATCH('Per month SPF'!$AK66,$L$3:$L$142,0),MATCH('Per month SPF'!BF$4,$M$2:$AI$2,0))),"",INDEX($M$3:$AI$209,MATCH('Per month SPF'!$AK66,$L$3:$L$142,0),MATCH('Per month SPF'!BF$4,$M$2:$AI$2,0)))</f>
        <v>0</v>
      </c>
      <c r="BG66" s="48">
        <f>IF(ISNA(INDEX($M$3:$AI$209,MATCH('Per month SPF'!$AK66,$L$3:$L$142,0),MATCH('Per month SPF'!BG$4,$M$2:$AI$2,0))),"",INDEX($M$3:$AI$209,MATCH('Per month SPF'!$AK66,$L$3:$L$142,0),MATCH('Per month SPF'!BG$4,$M$2:$AI$2,0)))</f>
        <v>0</v>
      </c>
      <c r="BH66" s="49">
        <f>IF(ISNA(INDEX($M$3:$AI$209,MATCH('Per month SPF'!$AK66,$L$3:$L$142,0),MATCH('Per month SPF'!BH$4,$M$2:$AI$2,0))),"",INDEX($M$3:$AI$209,MATCH('Per month SPF'!$AK66,$L$3:$L$142,0),MATCH('Per month SPF'!BH$4,$M$2:$AI$2,0)))</f>
        <v>0</v>
      </c>
      <c r="BJ66" s="47">
        <f t="shared" si="4"/>
        <v>0.9</v>
      </c>
      <c r="BK66" s="48" t="str">
        <f t="shared" si="4"/>
        <v/>
      </c>
      <c r="BL66" s="48" t="str">
        <f t="shared" si="4"/>
        <v/>
      </c>
      <c r="BM66" s="48" t="str">
        <f t="shared" si="4"/>
        <v/>
      </c>
      <c r="BN66" s="48" t="str">
        <f t="shared" si="4"/>
        <v/>
      </c>
      <c r="BO66" s="48" t="str">
        <f t="shared" si="4"/>
        <v/>
      </c>
      <c r="BP66" s="48">
        <f t="shared" si="4"/>
        <v>1.3</v>
      </c>
      <c r="BQ66" s="48" t="str">
        <f t="shared" si="4"/>
        <v/>
      </c>
      <c r="BR66" s="48" t="str">
        <f t="shared" si="6"/>
        <v/>
      </c>
      <c r="BS66" s="48" t="str">
        <f t="shared" si="6"/>
        <v/>
      </c>
      <c r="BT66" s="48" t="str">
        <f t="shared" si="6"/>
        <v/>
      </c>
      <c r="BU66" s="48" t="str">
        <f t="shared" si="6"/>
        <v/>
      </c>
      <c r="BV66" s="48" t="str">
        <f t="shared" si="6"/>
        <v/>
      </c>
      <c r="BW66" s="48">
        <f t="shared" si="6"/>
        <v>1.5</v>
      </c>
      <c r="BX66" s="48" t="str">
        <f t="shared" si="6"/>
        <v/>
      </c>
      <c r="BY66" s="48" t="str">
        <f t="shared" si="6"/>
        <v/>
      </c>
      <c r="BZ66" s="48">
        <f t="shared" si="6"/>
        <v>1.84</v>
      </c>
      <c r="CA66" s="48" t="str">
        <f t="shared" si="5"/>
        <v/>
      </c>
      <c r="CB66" s="48" t="str">
        <f t="shared" si="5"/>
        <v/>
      </c>
      <c r="CC66" s="48" t="str">
        <f t="shared" si="5"/>
        <v/>
      </c>
      <c r="CD66" s="48" t="str">
        <f t="shared" si="5"/>
        <v/>
      </c>
      <c r="CE66" s="48" t="str">
        <f t="shared" si="5"/>
        <v/>
      </c>
      <c r="CF66" s="49" t="str">
        <f t="shared" si="5"/>
        <v/>
      </c>
      <c r="DN66" s="113"/>
      <c r="DO66" s="58"/>
      <c r="DP66" s="48"/>
      <c r="DQ66" s="48"/>
      <c r="DR66" s="48"/>
      <c r="DS66" s="77"/>
      <c r="DT66" s="58"/>
      <c r="DU66" s="58"/>
      <c r="DV66" s="58"/>
      <c r="DW66" s="48"/>
    </row>
    <row r="67" spans="1:127" x14ac:dyDescent="0.25">
      <c r="I67" s="5"/>
      <c r="J67" s="27"/>
      <c r="K67" s="5"/>
      <c r="L67" s="125">
        <v>37196</v>
      </c>
      <c r="M67" s="47">
        <f>VLOOKUP($L67,'Data SPF'!$AJ$9:$AP$215,'Per month SPF'!C$1,FALSE)</f>
        <v>2.6</v>
      </c>
      <c r="N67" s="77"/>
      <c r="O67" s="77"/>
      <c r="P67" s="77"/>
      <c r="Q67" s="58"/>
      <c r="R67" s="77"/>
      <c r="S67" s="48"/>
      <c r="T67" s="48"/>
      <c r="U67" s="48"/>
      <c r="V67" s="48"/>
      <c r="W67" s="48"/>
      <c r="X67" s="77"/>
      <c r="Y67" s="77"/>
      <c r="Z67" s="77"/>
      <c r="AA67" s="77"/>
      <c r="AB67" s="77"/>
      <c r="AC67" s="77"/>
      <c r="AD67" s="77"/>
      <c r="AE67" s="77"/>
      <c r="AF67" s="77"/>
      <c r="AG67" s="48">
        <f>VLOOKUP($L67,'Data SPF'!$AJ$9:$AP$215,'Per month SPF'!D$1,FALSE)</f>
        <v>1.7</v>
      </c>
      <c r="AH67" s="48">
        <f>VLOOKUP($L67,'Data SPF'!$AJ$9:$AP$215,'Per month SPF'!E$1,FALSE)</f>
        <v>1.8</v>
      </c>
      <c r="AI67" s="49">
        <f>VLOOKUP($L67,'Data SPF'!$AJ$9:$AP$215,'Per month SPF'!H$1,FALSE)</f>
        <v>1.8237499999999998</v>
      </c>
      <c r="AK67" s="107">
        <v>41821</v>
      </c>
      <c r="AL67" s="47">
        <f>IF(ISNA(INDEX($M$3:$AI$209,MATCH('Per month SPF'!$AK67,$L$3:$L$142,0),MATCH('Per month SPF'!AL$4,$M$2:$AI$2,0))),"",INDEX($M$3:$AI$209,MATCH('Per month SPF'!$AK67,$L$3:$L$142,0),MATCH('Per month SPF'!AL$4,$M$2:$AI$2,0)))</f>
        <v>0.7</v>
      </c>
      <c r="AM67" s="48">
        <f>IF(ISNA(INDEX($M$3:$AI$209,MATCH('Per month SPF'!$AK67,$L$3:$L$142,0),MATCH('Per month SPF'!AM$4,$M$2:$AI$2,0))),"",INDEX($M$3:$AI$209,MATCH('Per month SPF'!$AK67,$L$3:$L$142,0),MATCH('Per month SPF'!AM$4,$M$2:$AI$2,0)))</f>
        <v>0</v>
      </c>
      <c r="AN67" s="48">
        <f>IF(ISNA(INDEX($M$3:$AI$209,MATCH('Per month SPF'!$AK67,$L$3:$L$142,0),MATCH('Per month SPF'!AN$4,$M$2:$AI$2,0))),"",INDEX($M$3:$AI$209,MATCH('Per month SPF'!$AK67,$L$3:$L$142,0),MATCH('Per month SPF'!AN$4,$M$2:$AI$2,0)))</f>
        <v>0</v>
      </c>
      <c r="AO67" s="48">
        <f>IF(ISNA(INDEX($M$3:$AI$209,MATCH('Per month SPF'!$AK67,$L$3:$L$142,0),MATCH('Per month SPF'!AO$4,$M$2:$AI$2,0))),"",INDEX($M$3:$AI$209,MATCH('Per month SPF'!$AK67,$L$3:$L$142,0),MATCH('Per month SPF'!AO$4,$M$2:$AI$2,0)))</f>
        <v>0</v>
      </c>
      <c r="AP67" s="48">
        <f>IF(ISNA(INDEX($M$3:$AI$209,MATCH('Per month SPF'!$AK67,$L$3:$L$142,0),MATCH('Per month SPF'!AP$4,$M$2:$AI$2,0))),"",INDEX($M$3:$AI$209,MATCH('Per month SPF'!$AK67,$L$3:$L$142,0),MATCH('Per month SPF'!AP$4,$M$2:$AI$2,0)))</f>
        <v>1.2</v>
      </c>
      <c r="AQ67" s="48">
        <f>IF(ISNA(INDEX($M$3:$AI$209,MATCH('Per month SPF'!$AK67,$L$3:$L$142,0),MATCH('Per month SPF'!AQ$4,$M$2:$AI$2,0))),"",INDEX($M$3:$AI$209,MATCH('Per month SPF'!$AK67,$L$3:$L$142,0),MATCH('Per month SPF'!AQ$4,$M$2:$AI$2,0)))</f>
        <v>0</v>
      </c>
      <c r="AR67" s="48">
        <f>IF(ISNA(INDEX($M$3:$AI$209,MATCH('Per month SPF'!$AK67,$L$3:$L$142,0),MATCH('Per month SPF'!AR$4,$M$2:$AI$2,0))),"",INDEX($M$3:$AI$209,MATCH('Per month SPF'!$AK67,$L$3:$L$142,0),MATCH('Per month SPF'!AR$4,$M$2:$AI$2,0)))</f>
        <v>0</v>
      </c>
      <c r="AS67" s="48">
        <f>IF(ISNA(INDEX($M$3:$AI$209,MATCH('Per month SPF'!$AK67,$L$3:$L$142,0),MATCH('Per month SPF'!AS$4,$M$2:$AI$2,0))),"",INDEX($M$3:$AI$209,MATCH('Per month SPF'!$AK67,$L$3:$L$142,0),MATCH('Per month SPF'!AS$4,$M$2:$AI$2,0)))</f>
        <v>0</v>
      </c>
      <c r="AT67" s="48">
        <f>IF(ISNA(INDEX($M$3:$AI$209,MATCH('Per month SPF'!$AK67,$L$3:$L$142,0),MATCH('Per month SPF'!AT$4,$M$2:$AI$2,0))),"",INDEX($M$3:$AI$209,MATCH('Per month SPF'!$AK67,$L$3:$L$142,0),MATCH('Per month SPF'!AT$4,$M$2:$AI$2,0)))</f>
        <v>0</v>
      </c>
      <c r="AU67" s="48">
        <f>IF(ISNA(INDEX($M$3:$AI$209,MATCH('Per month SPF'!$AK67,$L$3:$L$142,0),MATCH('Per month SPF'!AU$4,$M$2:$AI$2,0))),"",INDEX($M$3:$AI$209,MATCH('Per month SPF'!$AK67,$L$3:$L$142,0),MATCH('Per month SPF'!AU$4,$M$2:$AI$2,0)))</f>
        <v>0</v>
      </c>
      <c r="AV67" s="48">
        <f>IF(ISNA(INDEX($M$3:$AI$209,MATCH('Per month SPF'!$AK67,$L$3:$L$142,0),MATCH('Per month SPF'!AV$4,$M$2:$AI$2,0))),"",INDEX($M$3:$AI$209,MATCH('Per month SPF'!$AK67,$L$3:$L$142,0),MATCH('Per month SPF'!AV$4,$M$2:$AI$2,0)))</f>
        <v>0</v>
      </c>
      <c r="AW67" s="48">
        <f>IF(ISNA(INDEX($M$3:$AI$209,MATCH('Per month SPF'!$AK67,$L$3:$L$142,0),MATCH('Per month SPF'!AW$4,$M$2:$AI$2,0))),"",INDEX($M$3:$AI$209,MATCH('Per month SPF'!$AK67,$L$3:$L$142,0),MATCH('Per month SPF'!AW$4,$M$2:$AI$2,0)))</f>
        <v>0</v>
      </c>
      <c r="AX67" s="48">
        <f>IF(ISNA(INDEX($M$3:$AI$209,MATCH('Per month SPF'!$AK67,$L$3:$L$142,0),MATCH('Per month SPF'!AX$4,$M$2:$AI$2,0))),"",INDEX($M$3:$AI$209,MATCH('Per month SPF'!$AK67,$L$3:$L$142,0),MATCH('Per month SPF'!AX$4,$M$2:$AI$2,0)))</f>
        <v>1.5</v>
      </c>
      <c r="AY67" s="48">
        <f>IF(ISNA(INDEX($M$3:$AI$209,MATCH('Per month SPF'!$AK67,$L$3:$L$142,0),MATCH('Per month SPF'!AY$4,$M$2:$AI$2,0))),"",INDEX($M$3:$AI$209,MATCH('Per month SPF'!$AK67,$L$3:$L$142,0),MATCH('Per month SPF'!AY$4,$M$2:$AI$2,0)))</f>
        <v>0</v>
      </c>
      <c r="AZ67" s="48">
        <f>IF(ISNA(INDEX($M$3:$AI$209,MATCH('Per month SPF'!$AK67,$L$3:$L$142,0),MATCH('Per month SPF'!AZ$4,$M$2:$AI$2,0))),"",INDEX($M$3:$AI$209,MATCH('Per month SPF'!$AK67,$L$3:$L$142,0),MATCH('Per month SPF'!AZ$4,$M$2:$AI$2,0)))</f>
        <v>0</v>
      </c>
      <c r="BA67" s="48">
        <f>IF(ISNA(INDEX($M$3:$AI$209,MATCH('Per month SPF'!$AK67,$L$3:$L$142,0),MATCH('Per month SPF'!BA$4,$M$2:$AI$2,0))),"",INDEX($M$3:$AI$209,MATCH('Per month SPF'!$AK67,$L$3:$L$142,0),MATCH('Per month SPF'!BA$4,$M$2:$AI$2,0)))</f>
        <v>0</v>
      </c>
      <c r="BB67" s="48">
        <f>IF(ISNA(INDEX($M$3:$AI$209,MATCH('Per month SPF'!$AK67,$L$3:$L$142,0),MATCH('Per month SPF'!BB$4,$M$2:$AI$2,0))),"",INDEX($M$3:$AI$209,MATCH('Per month SPF'!$AK67,$L$3:$L$142,0),MATCH('Per month SPF'!BB$4,$M$2:$AI$2,0)))</f>
        <v>0</v>
      </c>
      <c r="BC67" s="48">
        <f>IF(ISNA(INDEX($M$3:$AI$209,MATCH('Per month SPF'!$AK67,$L$3:$L$142,0),MATCH('Per month SPF'!BC$4,$M$2:$AI$2,0))),"",INDEX($M$3:$AI$209,MATCH('Per month SPF'!$AK67,$L$3:$L$142,0),MATCH('Per month SPF'!BC$4,$M$2:$AI$2,0)))</f>
        <v>0</v>
      </c>
      <c r="BD67" s="48">
        <f>IF(ISNA(INDEX($M$3:$AI$209,MATCH('Per month SPF'!$AK67,$L$3:$L$142,0),MATCH('Per month SPF'!BD$4,$M$2:$AI$2,0))),"",INDEX($M$3:$AI$209,MATCH('Per month SPF'!$AK67,$L$3:$L$142,0),MATCH('Per month SPF'!BD$4,$M$2:$AI$2,0)))</f>
        <v>0</v>
      </c>
      <c r="BE67" s="48">
        <f>IF(ISNA(INDEX($M$3:$AI$209,MATCH('Per month SPF'!$AK67,$L$3:$L$142,0),MATCH('Per month SPF'!BE$4,$M$2:$AI$2,0))),"",INDEX($M$3:$AI$209,MATCH('Per month SPF'!$AK67,$L$3:$L$142,0),MATCH('Per month SPF'!BE$4,$M$2:$AI$2,0)))</f>
        <v>0</v>
      </c>
      <c r="BF67" s="48">
        <f>IF(ISNA(INDEX($M$3:$AI$209,MATCH('Per month SPF'!$AK67,$L$3:$L$142,0),MATCH('Per month SPF'!BF$4,$M$2:$AI$2,0))),"",INDEX($M$3:$AI$209,MATCH('Per month SPF'!$AK67,$L$3:$L$142,0),MATCH('Per month SPF'!BF$4,$M$2:$AI$2,0)))</f>
        <v>0</v>
      </c>
      <c r="BG67" s="48">
        <f>IF(ISNA(INDEX($M$3:$AI$209,MATCH('Per month SPF'!$AK67,$L$3:$L$142,0),MATCH('Per month SPF'!BG$4,$M$2:$AI$2,0))),"",INDEX($M$3:$AI$209,MATCH('Per month SPF'!$AK67,$L$3:$L$142,0),MATCH('Per month SPF'!BG$4,$M$2:$AI$2,0)))</f>
        <v>0</v>
      </c>
      <c r="BH67" s="49">
        <f>IF(ISNA(INDEX($M$3:$AI$209,MATCH('Per month SPF'!$AK67,$L$3:$L$142,0),MATCH('Per month SPF'!BH$4,$M$2:$AI$2,0))),"",INDEX($M$3:$AI$209,MATCH('Per month SPF'!$AK67,$L$3:$L$142,0),MATCH('Per month SPF'!BH$4,$M$2:$AI$2,0)))</f>
        <v>1.86</v>
      </c>
      <c r="BJ67" s="47">
        <f t="shared" si="4"/>
        <v>0.7</v>
      </c>
      <c r="BK67" s="48" t="str">
        <f t="shared" si="4"/>
        <v/>
      </c>
      <c r="BL67" s="48" t="str">
        <f t="shared" si="4"/>
        <v/>
      </c>
      <c r="BM67" s="48" t="str">
        <f t="shared" si="4"/>
        <v/>
      </c>
      <c r="BN67" s="48">
        <f t="shared" si="4"/>
        <v>1.2</v>
      </c>
      <c r="BO67" s="48" t="str">
        <f t="shared" si="4"/>
        <v/>
      </c>
      <c r="BP67" s="48" t="str">
        <f t="shared" si="4"/>
        <v/>
      </c>
      <c r="BQ67" s="48" t="str">
        <f t="shared" si="4"/>
        <v/>
      </c>
      <c r="BR67" s="48" t="str">
        <f t="shared" si="6"/>
        <v/>
      </c>
      <c r="BS67" s="48" t="str">
        <f t="shared" si="6"/>
        <v/>
      </c>
      <c r="BT67" s="48" t="str">
        <f t="shared" si="6"/>
        <v/>
      </c>
      <c r="BU67" s="48" t="str">
        <f t="shared" si="6"/>
        <v/>
      </c>
      <c r="BV67" s="48">
        <f t="shared" si="6"/>
        <v>1.5</v>
      </c>
      <c r="BW67" s="48" t="str">
        <f t="shared" si="6"/>
        <v/>
      </c>
      <c r="BX67" s="48" t="str">
        <f t="shared" si="6"/>
        <v/>
      </c>
      <c r="BY67" s="48" t="str">
        <f t="shared" si="6"/>
        <v/>
      </c>
      <c r="BZ67" s="48" t="str">
        <f t="shared" si="6"/>
        <v/>
      </c>
      <c r="CA67" s="48" t="str">
        <f t="shared" si="5"/>
        <v/>
      </c>
      <c r="CB67" s="48" t="str">
        <f t="shared" si="5"/>
        <v/>
      </c>
      <c r="CC67" s="48" t="str">
        <f t="shared" si="5"/>
        <v/>
      </c>
      <c r="CD67" s="48" t="str">
        <f t="shared" si="5"/>
        <v/>
      </c>
      <c r="CE67" s="48" t="str">
        <f t="shared" si="5"/>
        <v/>
      </c>
      <c r="CF67" s="49">
        <f t="shared" si="5"/>
        <v>1.86</v>
      </c>
      <c r="DN67" s="113"/>
      <c r="DO67" s="58"/>
      <c r="DP67" s="48"/>
      <c r="DQ67" s="48"/>
      <c r="DR67" s="48"/>
      <c r="DS67" s="77"/>
      <c r="DT67" s="58"/>
      <c r="DU67" s="58"/>
      <c r="DV67" s="58"/>
      <c r="DW67" s="58"/>
    </row>
    <row r="68" spans="1:127" x14ac:dyDescent="0.25">
      <c r="C68" s="91" t="s">
        <v>309</v>
      </c>
      <c r="D68" s="91">
        <v>3</v>
      </c>
      <c r="E68" s="91">
        <f>D68+12</f>
        <v>15</v>
      </c>
      <c r="F68" s="91">
        <v>51</v>
      </c>
      <c r="G68" s="91"/>
      <c r="L68" s="125">
        <v>37926</v>
      </c>
      <c r="M68" s="47">
        <f>VLOOKUP($L68,'Data SPF'!$AJ$9:$AP$215,'Per month SPF'!C$1,FALSE)</f>
        <v>2</v>
      </c>
      <c r="N68" s="77"/>
      <c r="O68" s="77"/>
      <c r="P68" s="77"/>
      <c r="Q68" s="58"/>
      <c r="R68" s="77"/>
      <c r="S68" s="48"/>
      <c r="T68" s="48"/>
      <c r="U68" s="48"/>
      <c r="V68" s="48"/>
      <c r="W68" s="48"/>
      <c r="X68" s="77"/>
      <c r="Y68" s="77"/>
      <c r="Z68" s="77"/>
      <c r="AA68" s="77"/>
      <c r="AB68" s="77"/>
      <c r="AC68" s="77"/>
      <c r="AD68" s="77"/>
      <c r="AE68" s="77"/>
      <c r="AF68" s="77"/>
      <c r="AG68" s="48">
        <f>VLOOKUP($L68,'Data SPF'!$AJ$9:$AP$215,'Per month SPF'!D$1,FALSE)</f>
        <v>1.6</v>
      </c>
      <c r="AH68" s="48">
        <f>VLOOKUP($L68,'Data SPF'!$AJ$9:$AP$215,'Per month SPF'!E$1,FALSE)</f>
        <v>1.8</v>
      </c>
      <c r="AI68" s="49">
        <f>VLOOKUP($L68,'Data SPF'!$AJ$9:$AP$215,'Per month SPF'!H$1,FALSE)</f>
        <v>1.9372093023255814</v>
      </c>
      <c r="AK68" s="107">
        <v>41913</v>
      </c>
      <c r="AL68" s="47">
        <f>IF(ISNA(INDEX($M$3:$AI$209,MATCH('Per month SPF'!$AK68,$L$3:$L$142,0),MATCH('Per month SPF'!AL$4,$M$2:$AI$2,0))),"",INDEX($M$3:$AI$209,MATCH('Per month SPF'!$AK68,$L$3:$L$142,0),MATCH('Per month SPF'!AL$4,$M$2:$AI$2,0)))</f>
        <v>0.5</v>
      </c>
      <c r="AM68" s="48">
        <f>IF(ISNA(INDEX($M$3:$AI$209,MATCH('Per month SPF'!$AK68,$L$3:$L$142,0),MATCH('Per month SPF'!AM$4,$M$2:$AI$2,0))),"",INDEX($M$3:$AI$209,MATCH('Per month SPF'!$AK68,$L$3:$L$142,0),MATCH('Per month SPF'!AM$4,$M$2:$AI$2,0)))</f>
        <v>0</v>
      </c>
      <c r="AN68" s="48">
        <f>IF(ISNA(INDEX($M$3:$AI$209,MATCH('Per month SPF'!$AK68,$L$3:$L$142,0),MATCH('Per month SPF'!AN$4,$M$2:$AI$2,0))),"",INDEX($M$3:$AI$209,MATCH('Per month SPF'!$AK68,$L$3:$L$142,0),MATCH('Per month SPF'!AN$4,$M$2:$AI$2,0)))</f>
        <v>1</v>
      </c>
      <c r="AO68" s="48">
        <f>IF(ISNA(INDEX($M$3:$AI$209,MATCH('Per month SPF'!$AK68,$L$3:$L$142,0),MATCH('Per month SPF'!AO$4,$M$2:$AI$2,0))),"",INDEX($M$3:$AI$209,MATCH('Per month SPF'!$AK68,$L$3:$L$142,0),MATCH('Per month SPF'!AO$4,$M$2:$AI$2,0)))</f>
        <v>0</v>
      </c>
      <c r="AP68" s="48">
        <f>IF(ISNA(INDEX($M$3:$AI$209,MATCH('Per month SPF'!$AK68,$L$3:$L$142,0),MATCH('Per month SPF'!AP$4,$M$2:$AI$2,0))),"",INDEX($M$3:$AI$209,MATCH('Per month SPF'!$AK68,$L$3:$L$142,0),MATCH('Per month SPF'!AP$4,$M$2:$AI$2,0)))</f>
        <v>0</v>
      </c>
      <c r="AQ68" s="48">
        <f>IF(ISNA(INDEX($M$3:$AI$209,MATCH('Per month SPF'!$AK68,$L$3:$L$142,0),MATCH('Per month SPF'!AQ$4,$M$2:$AI$2,0))),"",INDEX($M$3:$AI$209,MATCH('Per month SPF'!$AK68,$L$3:$L$142,0),MATCH('Per month SPF'!AQ$4,$M$2:$AI$2,0)))</f>
        <v>0</v>
      </c>
      <c r="AR68" s="48">
        <f>IF(ISNA(INDEX($M$3:$AI$209,MATCH('Per month SPF'!$AK68,$L$3:$L$142,0),MATCH('Per month SPF'!AR$4,$M$2:$AI$2,0))),"",INDEX($M$3:$AI$209,MATCH('Per month SPF'!$AK68,$L$3:$L$142,0),MATCH('Per month SPF'!AR$4,$M$2:$AI$2,0)))</f>
        <v>0</v>
      </c>
      <c r="AS68" s="48">
        <f>IF(ISNA(INDEX($M$3:$AI$209,MATCH('Per month SPF'!$AK68,$L$3:$L$142,0),MATCH('Per month SPF'!AS$4,$M$2:$AI$2,0))),"",INDEX($M$3:$AI$209,MATCH('Per month SPF'!$AK68,$L$3:$L$142,0),MATCH('Per month SPF'!AS$4,$M$2:$AI$2,0)))</f>
        <v>0</v>
      </c>
      <c r="AT68" s="48">
        <f>IF(ISNA(INDEX($M$3:$AI$209,MATCH('Per month SPF'!$AK68,$L$3:$L$142,0),MATCH('Per month SPF'!AT$4,$M$2:$AI$2,0))),"",INDEX($M$3:$AI$209,MATCH('Per month SPF'!$AK68,$L$3:$L$142,0),MATCH('Per month SPF'!AT$4,$M$2:$AI$2,0)))</f>
        <v>0</v>
      </c>
      <c r="AU68" s="48">
        <f>IF(ISNA(INDEX($M$3:$AI$209,MATCH('Per month SPF'!$AK68,$L$3:$L$142,0),MATCH('Per month SPF'!AU$4,$M$2:$AI$2,0))),"",INDEX($M$3:$AI$209,MATCH('Per month SPF'!$AK68,$L$3:$L$142,0),MATCH('Per month SPF'!AU$4,$M$2:$AI$2,0)))</f>
        <v>0</v>
      </c>
      <c r="AV68" s="48">
        <f>IF(ISNA(INDEX($M$3:$AI$209,MATCH('Per month SPF'!$AK68,$L$3:$L$142,0),MATCH('Per month SPF'!AV$4,$M$2:$AI$2,0))),"",INDEX($M$3:$AI$209,MATCH('Per month SPF'!$AK68,$L$3:$L$142,0),MATCH('Per month SPF'!AV$4,$M$2:$AI$2,0)))</f>
        <v>1.4</v>
      </c>
      <c r="AW68" s="48">
        <f>IF(ISNA(INDEX($M$3:$AI$209,MATCH('Per month SPF'!$AK68,$L$3:$L$142,0),MATCH('Per month SPF'!AW$4,$M$2:$AI$2,0))),"",INDEX($M$3:$AI$209,MATCH('Per month SPF'!$AK68,$L$3:$L$142,0),MATCH('Per month SPF'!AW$4,$M$2:$AI$2,0)))</f>
        <v>0</v>
      </c>
      <c r="AX68" s="48">
        <f>IF(ISNA(INDEX($M$3:$AI$209,MATCH('Per month SPF'!$AK68,$L$3:$L$142,0),MATCH('Per month SPF'!AX$4,$M$2:$AI$2,0))),"",INDEX($M$3:$AI$209,MATCH('Per month SPF'!$AK68,$L$3:$L$142,0),MATCH('Per month SPF'!AX$4,$M$2:$AI$2,0)))</f>
        <v>0</v>
      </c>
      <c r="AY68" s="48">
        <f>IF(ISNA(INDEX($M$3:$AI$209,MATCH('Per month SPF'!$AK68,$L$3:$L$142,0),MATCH('Per month SPF'!AY$4,$M$2:$AI$2,0))),"",INDEX($M$3:$AI$209,MATCH('Per month SPF'!$AK68,$L$3:$L$142,0),MATCH('Per month SPF'!AY$4,$M$2:$AI$2,0)))</f>
        <v>0</v>
      </c>
      <c r="AZ68" s="48">
        <f>IF(ISNA(INDEX($M$3:$AI$209,MATCH('Per month SPF'!$AK68,$L$3:$L$142,0),MATCH('Per month SPF'!AZ$4,$M$2:$AI$2,0))),"",INDEX($M$3:$AI$209,MATCH('Per month SPF'!$AK68,$L$3:$L$142,0),MATCH('Per month SPF'!AZ$4,$M$2:$AI$2,0)))</f>
        <v>0</v>
      </c>
      <c r="BA68" s="48">
        <f>IF(ISNA(INDEX($M$3:$AI$209,MATCH('Per month SPF'!$AK68,$L$3:$L$142,0),MATCH('Per month SPF'!BA$4,$M$2:$AI$2,0))),"",INDEX($M$3:$AI$209,MATCH('Per month SPF'!$AK68,$L$3:$L$142,0),MATCH('Per month SPF'!BA$4,$M$2:$AI$2,0)))</f>
        <v>0</v>
      </c>
      <c r="BB68" s="48">
        <f>IF(ISNA(INDEX($M$3:$AI$209,MATCH('Per month SPF'!$AK68,$L$3:$L$142,0),MATCH('Per month SPF'!BB$4,$M$2:$AI$2,0))),"",INDEX($M$3:$AI$209,MATCH('Per month SPF'!$AK68,$L$3:$L$142,0),MATCH('Per month SPF'!BB$4,$M$2:$AI$2,0)))</f>
        <v>0</v>
      </c>
      <c r="BC68" s="48">
        <f>IF(ISNA(INDEX($M$3:$AI$209,MATCH('Per month SPF'!$AK68,$L$3:$L$142,0),MATCH('Per month SPF'!BC$4,$M$2:$AI$2,0))),"",INDEX($M$3:$AI$209,MATCH('Per month SPF'!$AK68,$L$3:$L$142,0),MATCH('Per month SPF'!BC$4,$M$2:$AI$2,0)))</f>
        <v>0</v>
      </c>
      <c r="BD68" s="48">
        <f>IF(ISNA(INDEX($M$3:$AI$209,MATCH('Per month SPF'!$AK68,$L$3:$L$142,0),MATCH('Per month SPF'!BD$4,$M$2:$AI$2,0))),"",INDEX($M$3:$AI$209,MATCH('Per month SPF'!$AK68,$L$3:$L$142,0),MATCH('Per month SPF'!BD$4,$M$2:$AI$2,0)))</f>
        <v>0</v>
      </c>
      <c r="BE68" s="48">
        <f>IF(ISNA(INDEX($M$3:$AI$209,MATCH('Per month SPF'!$AK68,$L$3:$L$142,0),MATCH('Per month SPF'!BE$4,$M$2:$AI$2,0))),"",INDEX($M$3:$AI$209,MATCH('Per month SPF'!$AK68,$L$3:$L$142,0),MATCH('Per month SPF'!BE$4,$M$2:$AI$2,0)))</f>
        <v>0</v>
      </c>
      <c r="BF68" s="48">
        <f>IF(ISNA(INDEX($M$3:$AI$209,MATCH('Per month SPF'!$AK68,$L$3:$L$142,0),MATCH('Per month SPF'!BF$4,$M$2:$AI$2,0))),"",INDEX($M$3:$AI$209,MATCH('Per month SPF'!$AK68,$L$3:$L$142,0),MATCH('Per month SPF'!BF$4,$M$2:$AI$2,0)))</f>
        <v>1.8</v>
      </c>
      <c r="BG68" s="48">
        <f>IF(ISNA(INDEX($M$3:$AI$209,MATCH('Per month SPF'!$AK68,$L$3:$L$142,0),MATCH('Per month SPF'!BG$4,$M$2:$AI$2,0))),"",INDEX($M$3:$AI$209,MATCH('Per month SPF'!$AK68,$L$3:$L$142,0),MATCH('Per month SPF'!BG$4,$M$2:$AI$2,0)))</f>
        <v>0</v>
      </c>
      <c r="BH68" s="49">
        <f>IF(ISNA(INDEX($M$3:$AI$209,MATCH('Per month SPF'!$AK68,$L$3:$L$142,0),MATCH('Per month SPF'!BH$4,$M$2:$AI$2,0))),"",INDEX($M$3:$AI$209,MATCH('Per month SPF'!$AK68,$L$3:$L$142,0),MATCH('Per month SPF'!BH$4,$M$2:$AI$2,0)))</f>
        <v>0</v>
      </c>
      <c r="BJ68" s="47">
        <f t="shared" si="4"/>
        <v>0.5</v>
      </c>
      <c r="BK68" s="48" t="str">
        <f t="shared" si="4"/>
        <v/>
      </c>
      <c r="BL68" s="48">
        <f t="shared" si="4"/>
        <v>1</v>
      </c>
      <c r="BM68" s="48" t="str">
        <f t="shared" si="4"/>
        <v/>
      </c>
      <c r="BN68" s="48" t="str">
        <f t="shared" si="4"/>
        <v/>
      </c>
      <c r="BO68" s="48" t="str">
        <f t="shared" si="4"/>
        <v/>
      </c>
      <c r="BP68" s="48" t="str">
        <f t="shared" si="4"/>
        <v/>
      </c>
      <c r="BQ68" s="48" t="str">
        <f t="shared" si="4"/>
        <v/>
      </c>
      <c r="BR68" s="48" t="str">
        <f t="shared" si="6"/>
        <v/>
      </c>
      <c r="BS68" s="48" t="str">
        <f t="shared" si="6"/>
        <v/>
      </c>
      <c r="BT68" s="48">
        <f t="shared" si="6"/>
        <v>1.4</v>
      </c>
      <c r="BU68" s="48" t="str">
        <f t="shared" si="6"/>
        <v/>
      </c>
      <c r="BV68" s="48" t="str">
        <f t="shared" si="6"/>
        <v/>
      </c>
      <c r="BW68" s="48" t="str">
        <f t="shared" si="6"/>
        <v/>
      </c>
      <c r="BX68" s="48" t="str">
        <f t="shared" si="6"/>
        <v/>
      </c>
      <c r="BY68" s="48" t="str">
        <f t="shared" si="6"/>
        <v/>
      </c>
      <c r="BZ68" s="48" t="str">
        <f t="shared" si="6"/>
        <v/>
      </c>
      <c r="CA68" s="48" t="str">
        <f t="shared" si="5"/>
        <v/>
      </c>
      <c r="CB68" s="48" t="str">
        <f t="shared" si="5"/>
        <v/>
      </c>
      <c r="CC68" s="48" t="str">
        <f t="shared" si="5"/>
        <v/>
      </c>
      <c r="CD68" s="48">
        <f t="shared" si="5"/>
        <v>1.8</v>
      </c>
      <c r="CE68" s="48" t="str">
        <f t="shared" si="5"/>
        <v/>
      </c>
      <c r="CF68" s="49" t="str">
        <f t="shared" si="5"/>
        <v/>
      </c>
      <c r="DN68" s="113"/>
      <c r="DO68" s="58"/>
      <c r="DP68" s="48"/>
      <c r="DQ68" s="48"/>
      <c r="DR68" s="48"/>
      <c r="DS68" s="77"/>
      <c r="DT68" s="58"/>
      <c r="DU68" s="58"/>
      <c r="DV68" s="58"/>
      <c r="DW68" s="58"/>
    </row>
    <row r="69" spans="1:127" x14ac:dyDescent="0.25">
      <c r="B69" s="22">
        <v>37530</v>
      </c>
      <c r="C69" s="18">
        <f>VLOOKUP($B69,'Data SPF'!$AJ$9:$AP$215,'Per month SPF'!C$1,FALSE)</f>
        <v>2.2000000000000002</v>
      </c>
      <c r="D69" s="18">
        <f>VLOOKUP($B69,'Data SPF'!$AJ$9:$AP$215,'Per month SPF'!D$1,FALSE)</f>
        <v>1.8</v>
      </c>
      <c r="E69" s="18">
        <f>VLOOKUP($B69,'Data SPF'!$AJ$9:$AP$215,'Per month SPF'!E$1,FALSE)</f>
        <v>1.9</v>
      </c>
      <c r="F69" s="18">
        <f>VLOOKUP($B69,'Data SPF'!$AJ$9:$AP$215,'Per month SPF'!H$1,FALSE)</f>
        <v>1.8532608695652171</v>
      </c>
      <c r="G69" s="18" t="str">
        <f>VLOOKUP($B69,'Data SPF'!$AJ$9:$AP$215,'Per month SPF'!G$1,FALSE)</f>
        <v/>
      </c>
      <c r="I69" s="5"/>
      <c r="J69" s="27"/>
      <c r="K69" s="5"/>
      <c r="L69" s="131">
        <v>38292</v>
      </c>
      <c r="M69" s="50">
        <f>VLOOKUP($L69,'Data SPF'!$AJ$9:$AP$215,'Per month SPF'!C$1,FALSE)</f>
        <v>2.1</v>
      </c>
      <c r="N69" s="132"/>
      <c r="O69" s="132"/>
      <c r="P69" s="132"/>
      <c r="Q69" s="61"/>
      <c r="R69" s="132"/>
      <c r="S69" s="51"/>
      <c r="T69" s="51"/>
      <c r="U69" s="51"/>
      <c r="V69" s="51"/>
      <c r="W69" s="51"/>
      <c r="X69" s="132"/>
      <c r="Y69" s="132"/>
      <c r="Z69" s="132"/>
      <c r="AA69" s="132"/>
      <c r="AB69" s="132"/>
      <c r="AC69" s="132"/>
      <c r="AD69" s="132"/>
      <c r="AE69" s="132"/>
      <c r="AF69" s="132"/>
      <c r="AG69" s="51">
        <f>VLOOKUP($L69,'Data SPF'!$AJ$9:$AP$215,'Per month SPF'!D$1,FALSE)</f>
        <v>1.9</v>
      </c>
      <c r="AH69" s="51">
        <f>VLOOKUP($L69,'Data SPF'!$AJ$9:$AP$215,'Per month SPF'!E$1,FALSE)</f>
        <v>1.9</v>
      </c>
      <c r="AI69" s="52">
        <f>VLOOKUP($L69,'Data SPF'!$AJ$9:$AP$215,'Per month SPF'!H$1,FALSE)</f>
        <v>1.8923913043478258</v>
      </c>
      <c r="AK69" s="107">
        <v>42005</v>
      </c>
      <c r="AL69" s="47">
        <f>IF(ISNA(INDEX($M$3:$AI$209,MATCH('Per month SPF'!$AK69,$L$3:$L$142,0),MATCH('Per month SPF'!AL$4,$M$2:$AI$2,0))),"",INDEX($M$3:$AI$209,MATCH('Per month SPF'!$AK69,$L$3:$L$142,0),MATCH('Per month SPF'!AL$4,$M$2:$AI$2,0)))</f>
        <v>0.3</v>
      </c>
      <c r="AM69" s="48">
        <f>IF(ISNA(INDEX($M$3:$AI$209,MATCH('Per month SPF'!$AK69,$L$3:$L$142,0),MATCH('Per month SPF'!AM$4,$M$2:$AI$2,0))),"",INDEX($M$3:$AI$209,MATCH('Per month SPF'!$AK69,$L$3:$L$142,0),MATCH('Per month SPF'!AM$4,$M$2:$AI$2,0)))</f>
        <v>0</v>
      </c>
      <c r="AN69" s="48">
        <f>IF(ISNA(INDEX($M$3:$AI$209,MATCH('Per month SPF'!$AK69,$L$3:$L$142,0),MATCH('Per month SPF'!AN$4,$M$2:$AI$2,0))),"",INDEX($M$3:$AI$209,MATCH('Per month SPF'!$AK69,$L$3:$L$142,0),MATCH('Per month SPF'!AN$4,$M$2:$AI$2,0)))</f>
        <v>0</v>
      </c>
      <c r="AO69" s="48">
        <f>IF(ISNA(INDEX($M$3:$AI$209,MATCH('Per month SPF'!$AK69,$L$3:$L$142,0),MATCH('Per month SPF'!AO$4,$M$2:$AI$2,0))),"",INDEX($M$3:$AI$209,MATCH('Per month SPF'!$AK69,$L$3:$L$142,0),MATCH('Per month SPF'!AO$4,$M$2:$AI$2,0)))</f>
        <v>0</v>
      </c>
      <c r="AP69" s="48">
        <f>IF(ISNA(INDEX($M$3:$AI$209,MATCH('Per month SPF'!$AK69,$L$3:$L$142,0),MATCH('Per month SPF'!AP$4,$M$2:$AI$2,0))),"",INDEX($M$3:$AI$209,MATCH('Per month SPF'!$AK69,$L$3:$L$142,0),MATCH('Per month SPF'!AP$4,$M$2:$AI$2,0)))</f>
        <v>0</v>
      </c>
      <c r="AQ69" s="48">
        <f>IF(ISNA(INDEX($M$3:$AI$209,MATCH('Per month SPF'!$AK69,$L$3:$L$142,0),MATCH('Per month SPF'!AQ$4,$M$2:$AI$2,0))),"",INDEX($M$3:$AI$209,MATCH('Per month SPF'!$AK69,$L$3:$L$142,0),MATCH('Per month SPF'!AQ$4,$M$2:$AI$2,0)))</f>
        <v>0</v>
      </c>
      <c r="AR69" s="48">
        <f>IF(ISNA(INDEX($M$3:$AI$209,MATCH('Per month SPF'!$AK69,$L$3:$L$142,0),MATCH('Per month SPF'!AR$4,$M$2:$AI$2,0))),"",INDEX($M$3:$AI$209,MATCH('Per month SPF'!$AK69,$L$3:$L$142,0),MATCH('Per month SPF'!AR$4,$M$2:$AI$2,0)))</f>
        <v>0</v>
      </c>
      <c r="AS69" s="48">
        <f>IF(ISNA(INDEX($M$3:$AI$209,MATCH('Per month SPF'!$AK69,$L$3:$L$142,0),MATCH('Per month SPF'!AS$4,$M$2:$AI$2,0))),"",INDEX($M$3:$AI$209,MATCH('Per month SPF'!$AK69,$L$3:$L$142,0),MATCH('Per month SPF'!AS$4,$M$2:$AI$2,0)))</f>
        <v>0</v>
      </c>
      <c r="AT69" s="48">
        <f>IF(ISNA(INDEX($M$3:$AI$209,MATCH('Per month SPF'!$AK69,$L$3:$L$142,0),MATCH('Per month SPF'!AT$4,$M$2:$AI$2,0))),"",INDEX($M$3:$AI$209,MATCH('Per month SPF'!$AK69,$L$3:$L$142,0),MATCH('Per month SPF'!AT$4,$M$2:$AI$2,0)))</f>
        <v>1.1000000000000001</v>
      </c>
      <c r="AU69" s="48">
        <f>IF(ISNA(INDEX($M$3:$AI$209,MATCH('Per month SPF'!$AK69,$L$3:$L$142,0),MATCH('Per month SPF'!AU$4,$M$2:$AI$2,0))),"",INDEX($M$3:$AI$209,MATCH('Per month SPF'!$AK69,$L$3:$L$142,0),MATCH('Per month SPF'!AU$4,$M$2:$AI$2,0)))</f>
        <v>0</v>
      </c>
      <c r="AV69" s="48">
        <f>IF(ISNA(INDEX($M$3:$AI$209,MATCH('Per month SPF'!$AK69,$L$3:$L$142,0),MATCH('Per month SPF'!AV$4,$M$2:$AI$2,0))),"",INDEX($M$3:$AI$209,MATCH('Per month SPF'!$AK69,$L$3:$L$142,0),MATCH('Per month SPF'!AV$4,$M$2:$AI$2,0)))</f>
        <v>0</v>
      </c>
      <c r="AW69" s="48">
        <f>IF(ISNA(INDEX($M$3:$AI$209,MATCH('Per month SPF'!$AK69,$L$3:$L$142,0),MATCH('Per month SPF'!AW$4,$M$2:$AI$2,0))),"",INDEX($M$3:$AI$209,MATCH('Per month SPF'!$AK69,$L$3:$L$142,0),MATCH('Per month SPF'!AW$4,$M$2:$AI$2,0)))</f>
        <v>0</v>
      </c>
      <c r="AX69" s="48">
        <f>IF(ISNA(INDEX($M$3:$AI$209,MATCH('Per month SPF'!$AK69,$L$3:$L$142,0),MATCH('Per month SPF'!AX$4,$M$2:$AI$2,0))),"",INDEX($M$3:$AI$209,MATCH('Per month SPF'!$AK69,$L$3:$L$142,0),MATCH('Per month SPF'!AX$4,$M$2:$AI$2,0)))</f>
        <v>0</v>
      </c>
      <c r="AY69" s="48">
        <f>IF(ISNA(INDEX($M$3:$AI$209,MATCH('Per month SPF'!$AK69,$L$3:$L$142,0),MATCH('Per month SPF'!AY$4,$M$2:$AI$2,0))),"",INDEX($M$3:$AI$209,MATCH('Per month SPF'!$AK69,$L$3:$L$142,0),MATCH('Per month SPF'!AY$4,$M$2:$AI$2,0)))</f>
        <v>0</v>
      </c>
      <c r="AZ69" s="48">
        <f>IF(ISNA(INDEX($M$3:$AI$209,MATCH('Per month SPF'!$AK69,$L$3:$L$142,0),MATCH('Per month SPF'!AZ$4,$M$2:$AI$2,0))),"",INDEX($M$3:$AI$209,MATCH('Per month SPF'!$AK69,$L$3:$L$142,0),MATCH('Per month SPF'!AZ$4,$M$2:$AI$2,0)))</f>
        <v>1.5</v>
      </c>
      <c r="BA69" s="48">
        <f>IF(ISNA(INDEX($M$3:$AI$209,MATCH('Per month SPF'!$AK69,$L$3:$L$142,0),MATCH('Per month SPF'!BA$4,$M$2:$AI$2,0))),"",INDEX($M$3:$AI$209,MATCH('Per month SPF'!$AK69,$L$3:$L$142,0),MATCH('Per month SPF'!BA$4,$M$2:$AI$2,0)))</f>
        <v>0</v>
      </c>
      <c r="BB69" s="48">
        <f>IF(ISNA(INDEX($M$3:$AI$209,MATCH('Per month SPF'!$AK69,$L$3:$L$142,0),MATCH('Per month SPF'!BB$4,$M$2:$AI$2,0))),"",INDEX($M$3:$AI$209,MATCH('Per month SPF'!$AK69,$L$3:$L$142,0),MATCH('Per month SPF'!BB$4,$M$2:$AI$2,0)))</f>
        <v>0</v>
      </c>
      <c r="BC69" s="48">
        <f>IF(ISNA(INDEX($M$3:$AI$209,MATCH('Per month SPF'!$AK69,$L$3:$L$142,0),MATCH('Per month SPF'!BC$4,$M$2:$AI$2,0))),"",INDEX($M$3:$AI$209,MATCH('Per month SPF'!$AK69,$L$3:$L$142,0),MATCH('Per month SPF'!BC$4,$M$2:$AI$2,0)))</f>
        <v>0</v>
      </c>
      <c r="BD69" s="48">
        <f>IF(ISNA(INDEX($M$3:$AI$209,MATCH('Per month SPF'!$AK69,$L$3:$L$142,0),MATCH('Per month SPF'!BD$4,$M$2:$AI$2,0))),"",INDEX($M$3:$AI$209,MATCH('Per month SPF'!$AK69,$L$3:$L$142,0),MATCH('Per month SPF'!BD$4,$M$2:$AI$2,0)))</f>
        <v>1.77</v>
      </c>
      <c r="BE69" s="48">
        <f>IF(ISNA(INDEX($M$3:$AI$209,MATCH('Per month SPF'!$AK69,$L$3:$L$142,0),MATCH('Per month SPF'!BE$4,$M$2:$AI$2,0))),"",INDEX($M$3:$AI$209,MATCH('Per month SPF'!$AK69,$L$3:$L$142,0),MATCH('Per month SPF'!BE$4,$M$2:$AI$2,0)))</f>
        <v>0</v>
      </c>
      <c r="BF69" s="48">
        <f>IF(ISNA(INDEX($M$3:$AI$209,MATCH('Per month SPF'!$AK69,$L$3:$L$142,0),MATCH('Per month SPF'!BF$4,$M$2:$AI$2,0))),"",INDEX($M$3:$AI$209,MATCH('Per month SPF'!$AK69,$L$3:$L$142,0),MATCH('Per month SPF'!BF$4,$M$2:$AI$2,0)))</f>
        <v>0</v>
      </c>
      <c r="BG69" s="48">
        <f>IF(ISNA(INDEX($M$3:$AI$209,MATCH('Per month SPF'!$AK69,$L$3:$L$142,0),MATCH('Per month SPF'!BG$4,$M$2:$AI$2,0))),"",INDEX($M$3:$AI$209,MATCH('Per month SPF'!$AK69,$L$3:$L$142,0),MATCH('Per month SPF'!BG$4,$M$2:$AI$2,0)))</f>
        <v>0</v>
      </c>
      <c r="BH69" s="49">
        <f>IF(ISNA(INDEX($M$3:$AI$209,MATCH('Per month SPF'!$AK69,$L$3:$L$142,0),MATCH('Per month SPF'!BH$4,$M$2:$AI$2,0))),"",INDEX($M$3:$AI$209,MATCH('Per month SPF'!$AK69,$L$3:$L$142,0),MATCH('Per month SPF'!BH$4,$M$2:$AI$2,0)))</f>
        <v>0</v>
      </c>
      <c r="BJ69" s="47">
        <f t="shared" si="4"/>
        <v>0.3</v>
      </c>
      <c r="BK69" s="48" t="str">
        <f t="shared" si="4"/>
        <v/>
      </c>
      <c r="BL69" s="48" t="str">
        <f t="shared" si="4"/>
        <v/>
      </c>
      <c r="BM69" s="48" t="str">
        <f t="shared" si="4"/>
        <v/>
      </c>
      <c r="BN69" s="48" t="str">
        <f t="shared" si="4"/>
        <v/>
      </c>
      <c r="BO69" s="48" t="str">
        <f t="shared" si="4"/>
        <v/>
      </c>
      <c r="BP69" s="48" t="str">
        <f t="shared" si="4"/>
        <v/>
      </c>
      <c r="BQ69" s="48" t="str">
        <f t="shared" si="4"/>
        <v/>
      </c>
      <c r="BR69" s="48">
        <f t="shared" si="6"/>
        <v>1.1000000000000001</v>
      </c>
      <c r="BS69" s="48" t="str">
        <f t="shared" si="6"/>
        <v/>
      </c>
      <c r="BT69" s="48" t="str">
        <f t="shared" si="6"/>
        <v/>
      </c>
      <c r="BU69" s="48" t="str">
        <f t="shared" si="6"/>
        <v/>
      </c>
      <c r="BV69" s="48" t="str">
        <f t="shared" si="6"/>
        <v/>
      </c>
      <c r="BW69" s="48" t="str">
        <f t="shared" si="6"/>
        <v/>
      </c>
      <c r="BX69" s="48">
        <f t="shared" si="6"/>
        <v>1.5</v>
      </c>
      <c r="BY69" s="48" t="str">
        <f t="shared" si="6"/>
        <v/>
      </c>
      <c r="BZ69" s="48" t="str">
        <f t="shared" si="6"/>
        <v/>
      </c>
      <c r="CA69" s="48" t="str">
        <f t="shared" si="5"/>
        <v/>
      </c>
      <c r="CB69" s="48">
        <f t="shared" si="5"/>
        <v>1.77</v>
      </c>
      <c r="CC69" s="48" t="str">
        <f t="shared" si="5"/>
        <v/>
      </c>
      <c r="CD69" s="48" t="str">
        <f t="shared" si="5"/>
        <v/>
      </c>
      <c r="CE69" s="48" t="str">
        <f t="shared" si="5"/>
        <v/>
      </c>
      <c r="CF69" s="49" t="str">
        <f t="shared" si="5"/>
        <v/>
      </c>
      <c r="DN69" s="113"/>
      <c r="DO69" s="58"/>
      <c r="DP69" s="48"/>
      <c r="DQ69" s="48"/>
      <c r="DR69" s="48"/>
      <c r="DS69" s="77"/>
      <c r="DT69" s="58"/>
      <c r="DU69" s="58"/>
      <c r="DV69" s="58"/>
      <c r="DW69" s="58"/>
    </row>
    <row r="70" spans="1:127" x14ac:dyDescent="0.25">
      <c r="B70" s="22">
        <v>38626</v>
      </c>
      <c r="C70" s="18">
        <f>VLOOKUP($B70,'Data SPF'!$AJ$9:$AP$215,'Per month SPF'!C$1,FALSE)</f>
        <v>2.2000000000000002</v>
      </c>
      <c r="D70" s="18">
        <f>VLOOKUP($B70,'Data SPF'!$AJ$9:$AP$215,'Per month SPF'!D$1,FALSE)</f>
        <v>2</v>
      </c>
      <c r="E70" s="18">
        <f>VLOOKUP($B70,'Data SPF'!$AJ$9:$AP$215,'Per month SPF'!E$1,FALSE)</f>
        <v>1.8</v>
      </c>
      <c r="F70" s="18">
        <f>VLOOKUP($B70,'Data SPF'!$AJ$9:$AP$215,'Per month SPF'!H$1,FALSE)</f>
        <v>1.8825581395348834</v>
      </c>
      <c r="G70" s="18" t="str">
        <f>VLOOKUP($B70,'Data SPF'!$AJ$9:$AP$215,'Per month SPF'!G$1,FALSE)</f>
        <v/>
      </c>
      <c r="I70" s="5"/>
      <c r="J70" s="27"/>
      <c r="K70" s="5"/>
      <c r="L70" s="5"/>
      <c r="M70" s="5"/>
      <c r="N70" s="5"/>
      <c r="AK70" s="107">
        <v>42095</v>
      </c>
      <c r="AL70" s="47">
        <f>IF(ISNA(INDEX($M$3:$AI$209,MATCH('Per month SPF'!$AK70,$L$3:$L$142,0),MATCH('Per month SPF'!AL$4,$M$2:$AI$2,0))),"",INDEX($M$3:$AI$209,MATCH('Per month SPF'!$AK70,$L$3:$L$142,0),MATCH('Per month SPF'!AL$4,$M$2:$AI$2,0)))</f>
        <v>0.1</v>
      </c>
      <c r="AM70" s="48">
        <f>IF(ISNA(INDEX($M$3:$AI$209,MATCH('Per month SPF'!$AK70,$L$3:$L$142,0),MATCH('Per month SPF'!AM$4,$M$2:$AI$2,0))),"",INDEX($M$3:$AI$209,MATCH('Per month SPF'!$AK70,$L$3:$L$142,0),MATCH('Per month SPF'!AM$4,$M$2:$AI$2,0)))</f>
        <v>0</v>
      </c>
      <c r="AN70" s="48">
        <f>IF(ISNA(INDEX($M$3:$AI$209,MATCH('Per month SPF'!$AK70,$L$3:$L$142,0),MATCH('Per month SPF'!AN$4,$M$2:$AI$2,0))),"",INDEX($M$3:$AI$209,MATCH('Per month SPF'!$AK70,$L$3:$L$142,0),MATCH('Per month SPF'!AN$4,$M$2:$AI$2,0)))</f>
        <v>0</v>
      </c>
      <c r="AO70" s="48">
        <f>IF(ISNA(INDEX($M$3:$AI$209,MATCH('Per month SPF'!$AK70,$L$3:$L$142,0),MATCH('Per month SPF'!AO$4,$M$2:$AI$2,0))),"",INDEX($M$3:$AI$209,MATCH('Per month SPF'!$AK70,$L$3:$L$142,0),MATCH('Per month SPF'!AO$4,$M$2:$AI$2,0)))</f>
        <v>0</v>
      </c>
      <c r="AP70" s="48">
        <f>IF(ISNA(INDEX($M$3:$AI$209,MATCH('Per month SPF'!$AK70,$L$3:$L$142,0),MATCH('Per month SPF'!AP$4,$M$2:$AI$2,0))),"",INDEX($M$3:$AI$209,MATCH('Per month SPF'!$AK70,$L$3:$L$142,0),MATCH('Per month SPF'!AP$4,$M$2:$AI$2,0)))</f>
        <v>0</v>
      </c>
      <c r="AQ70" s="48">
        <f>IF(ISNA(INDEX($M$3:$AI$209,MATCH('Per month SPF'!$AK70,$L$3:$L$142,0),MATCH('Per month SPF'!AQ$4,$M$2:$AI$2,0))),"",INDEX($M$3:$AI$209,MATCH('Per month SPF'!$AK70,$L$3:$L$142,0),MATCH('Per month SPF'!AQ$4,$M$2:$AI$2,0)))</f>
        <v>0</v>
      </c>
      <c r="AR70" s="48">
        <f>IF(ISNA(INDEX($M$3:$AI$209,MATCH('Per month SPF'!$AK70,$L$3:$L$142,0),MATCH('Per month SPF'!AR$4,$M$2:$AI$2,0))),"",INDEX($M$3:$AI$209,MATCH('Per month SPF'!$AK70,$L$3:$L$142,0),MATCH('Per month SPF'!AR$4,$M$2:$AI$2,0)))</f>
        <v>1.2</v>
      </c>
      <c r="AS70" s="48">
        <f>IF(ISNA(INDEX($M$3:$AI$209,MATCH('Per month SPF'!$AK70,$L$3:$L$142,0),MATCH('Per month SPF'!AS$4,$M$2:$AI$2,0))),"",INDEX($M$3:$AI$209,MATCH('Per month SPF'!$AK70,$L$3:$L$142,0),MATCH('Per month SPF'!AS$4,$M$2:$AI$2,0)))</f>
        <v>0</v>
      </c>
      <c r="AT70" s="48">
        <f>IF(ISNA(INDEX($M$3:$AI$209,MATCH('Per month SPF'!$AK70,$L$3:$L$142,0),MATCH('Per month SPF'!AT$4,$M$2:$AI$2,0))),"",INDEX($M$3:$AI$209,MATCH('Per month SPF'!$AK70,$L$3:$L$142,0),MATCH('Per month SPF'!AT$4,$M$2:$AI$2,0)))</f>
        <v>0</v>
      </c>
      <c r="AU70" s="48">
        <f>IF(ISNA(INDEX($M$3:$AI$209,MATCH('Per month SPF'!$AK70,$L$3:$L$142,0),MATCH('Per month SPF'!AU$4,$M$2:$AI$2,0))),"",INDEX($M$3:$AI$209,MATCH('Per month SPF'!$AK70,$L$3:$L$142,0),MATCH('Per month SPF'!AU$4,$M$2:$AI$2,0)))</f>
        <v>0</v>
      </c>
      <c r="AV70" s="48">
        <f>IF(ISNA(INDEX($M$3:$AI$209,MATCH('Per month SPF'!$AK70,$L$3:$L$142,0),MATCH('Per month SPF'!AV$4,$M$2:$AI$2,0))),"",INDEX($M$3:$AI$209,MATCH('Per month SPF'!$AK70,$L$3:$L$142,0),MATCH('Per month SPF'!AV$4,$M$2:$AI$2,0)))</f>
        <v>0</v>
      </c>
      <c r="AW70" s="48">
        <f>IF(ISNA(INDEX($M$3:$AI$209,MATCH('Per month SPF'!$AK70,$L$3:$L$142,0),MATCH('Per month SPF'!AW$4,$M$2:$AI$2,0))),"",INDEX($M$3:$AI$209,MATCH('Per month SPF'!$AK70,$L$3:$L$142,0),MATCH('Per month SPF'!AW$4,$M$2:$AI$2,0)))</f>
        <v>0</v>
      </c>
      <c r="AX70" s="48">
        <f>IF(ISNA(INDEX($M$3:$AI$209,MATCH('Per month SPF'!$AK70,$L$3:$L$142,0),MATCH('Per month SPF'!AX$4,$M$2:$AI$2,0))),"",INDEX($M$3:$AI$209,MATCH('Per month SPF'!$AK70,$L$3:$L$142,0),MATCH('Per month SPF'!AX$4,$M$2:$AI$2,0)))</f>
        <v>0</v>
      </c>
      <c r="AY70" s="48">
        <f>IF(ISNA(INDEX($M$3:$AI$209,MATCH('Per month SPF'!$AK70,$L$3:$L$142,0),MATCH('Per month SPF'!AY$4,$M$2:$AI$2,0))),"",INDEX($M$3:$AI$209,MATCH('Per month SPF'!$AK70,$L$3:$L$142,0),MATCH('Per month SPF'!AY$4,$M$2:$AI$2,0)))</f>
        <v>1.6</v>
      </c>
      <c r="AZ70" s="48">
        <f>IF(ISNA(INDEX($M$3:$AI$209,MATCH('Per month SPF'!$AK70,$L$3:$L$142,0),MATCH('Per month SPF'!AZ$4,$M$2:$AI$2,0))),"",INDEX($M$3:$AI$209,MATCH('Per month SPF'!$AK70,$L$3:$L$142,0),MATCH('Per month SPF'!AZ$4,$M$2:$AI$2,0)))</f>
        <v>0</v>
      </c>
      <c r="BA70" s="48">
        <f>IF(ISNA(INDEX($M$3:$AI$209,MATCH('Per month SPF'!$AK70,$L$3:$L$142,0),MATCH('Per month SPF'!BA$4,$M$2:$AI$2,0))),"",INDEX($M$3:$AI$209,MATCH('Per month SPF'!$AK70,$L$3:$L$142,0),MATCH('Per month SPF'!BA$4,$M$2:$AI$2,0)))</f>
        <v>0</v>
      </c>
      <c r="BB70" s="48">
        <f>IF(ISNA(INDEX($M$3:$AI$209,MATCH('Per month SPF'!$AK70,$L$3:$L$142,0),MATCH('Per month SPF'!BB$4,$M$2:$AI$2,0))),"",INDEX($M$3:$AI$209,MATCH('Per month SPF'!$AK70,$L$3:$L$142,0),MATCH('Per month SPF'!BB$4,$M$2:$AI$2,0)))</f>
        <v>1.84</v>
      </c>
      <c r="BC70" s="48">
        <f>IF(ISNA(INDEX($M$3:$AI$209,MATCH('Per month SPF'!$AK70,$L$3:$L$142,0),MATCH('Per month SPF'!BC$4,$M$2:$AI$2,0))),"",INDEX($M$3:$AI$209,MATCH('Per month SPF'!$AK70,$L$3:$L$142,0),MATCH('Per month SPF'!BC$4,$M$2:$AI$2,0)))</f>
        <v>0</v>
      </c>
      <c r="BD70" s="48">
        <f>IF(ISNA(INDEX($M$3:$AI$209,MATCH('Per month SPF'!$AK70,$L$3:$L$142,0),MATCH('Per month SPF'!BD$4,$M$2:$AI$2,0))),"",INDEX($M$3:$AI$209,MATCH('Per month SPF'!$AK70,$L$3:$L$142,0),MATCH('Per month SPF'!BD$4,$M$2:$AI$2,0)))</f>
        <v>0</v>
      </c>
      <c r="BE70" s="48">
        <f>IF(ISNA(INDEX($M$3:$AI$209,MATCH('Per month SPF'!$AK70,$L$3:$L$142,0),MATCH('Per month SPF'!BE$4,$M$2:$AI$2,0))),"",INDEX($M$3:$AI$209,MATCH('Per month SPF'!$AK70,$L$3:$L$142,0),MATCH('Per month SPF'!BE$4,$M$2:$AI$2,0)))</f>
        <v>0</v>
      </c>
      <c r="BF70" s="48">
        <f>IF(ISNA(INDEX($M$3:$AI$209,MATCH('Per month SPF'!$AK70,$L$3:$L$142,0),MATCH('Per month SPF'!BF$4,$M$2:$AI$2,0))),"",INDEX($M$3:$AI$209,MATCH('Per month SPF'!$AK70,$L$3:$L$142,0),MATCH('Per month SPF'!BF$4,$M$2:$AI$2,0)))</f>
        <v>0</v>
      </c>
      <c r="BG70" s="48">
        <f>IF(ISNA(INDEX($M$3:$AI$209,MATCH('Per month SPF'!$AK70,$L$3:$L$142,0),MATCH('Per month SPF'!BG$4,$M$2:$AI$2,0))),"",INDEX($M$3:$AI$209,MATCH('Per month SPF'!$AK70,$L$3:$L$142,0),MATCH('Per month SPF'!BG$4,$M$2:$AI$2,0)))</f>
        <v>0</v>
      </c>
      <c r="BH70" s="49">
        <f>IF(ISNA(INDEX($M$3:$AI$209,MATCH('Per month SPF'!$AK70,$L$3:$L$142,0),MATCH('Per month SPF'!BH$4,$M$2:$AI$2,0))),"",INDEX($M$3:$AI$209,MATCH('Per month SPF'!$AK70,$L$3:$L$142,0),MATCH('Per month SPF'!BH$4,$M$2:$AI$2,0)))</f>
        <v>0</v>
      </c>
      <c r="BJ70" s="47">
        <f t="shared" si="4"/>
        <v>0.1</v>
      </c>
      <c r="BK70" s="48" t="str">
        <f t="shared" si="4"/>
        <v/>
      </c>
      <c r="BL70" s="48" t="str">
        <f t="shared" si="4"/>
        <v/>
      </c>
      <c r="BM70" s="48" t="str">
        <f t="shared" si="4"/>
        <v/>
      </c>
      <c r="BN70" s="48" t="str">
        <f t="shared" si="4"/>
        <v/>
      </c>
      <c r="BO70" s="48" t="str">
        <f t="shared" si="4"/>
        <v/>
      </c>
      <c r="BP70" s="48">
        <f t="shared" si="4"/>
        <v>1.2</v>
      </c>
      <c r="BQ70" s="48" t="str">
        <f t="shared" si="4"/>
        <v/>
      </c>
      <c r="BR70" s="48" t="str">
        <f t="shared" si="6"/>
        <v/>
      </c>
      <c r="BS70" s="48" t="str">
        <f t="shared" si="6"/>
        <v/>
      </c>
      <c r="BT70" s="48" t="str">
        <f t="shared" si="6"/>
        <v/>
      </c>
      <c r="BU70" s="48" t="str">
        <f t="shared" si="6"/>
        <v/>
      </c>
      <c r="BV70" s="48" t="str">
        <f t="shared" si="6"/>
        <v/>
      </c>
      <c r="BW70" s="48">
        <f t="shared" si="6"/>
        <v>1.6</v>
      </c>
      <c r="BX70" s="48" t="str">
        <f t="shared" si="6"/>
        <v/>
      </c>
      <c r="BY70" s="48" t="str">
        <f t="shared" si="6"/>
        <v/>
      </c>
      <c r="BZ70" s="48">
        <f t="shared" si="6"/>
        <v>1.84</v>
      </c>
      <c r="CA70" s="48" t="str">
        <f t="shared" si="5"/>
        <v/>
      </c>
      <c r="CB70" s="48" t="str">
        <f t="shared" si="5"/>
        <v/>
      </c>
      <c r="CC70" s="48" t="str">
        <f t="shared" si="5"/>
        <v/>
      </c>
      <c r="CD70" s="48" t="str">
        <f t="shared" si="5"/>
        <v/>
      </c>
      <c r="CE70" s="48" t="str">
        <f t="shared" si="5"/>
        <v/>
      </c>
      <c r="CF70" s="49" t="str">
        <f t="shared" si="5"/>
        <v/>
      </c>
      <c r="DN70" s="113"/>
      <c r="DO70" s="58"/>
      <c r="DP70" s="48"/>
      <c r="DQ70" s="48"/>
      <c r="DR70" s="48"/>
      <c r="DS70" s="77"/>
      <c r="DT70" s="58"/>
      <c r="DU70" s="58"/>
      <c r="DV70" s="58"/>
      <c r="DW70" s="58"/>
    </row>
    <row r="71" spans="1:127" x14ac:dyDescent="0.25">
      <c r="B71" s="22">
        <v>38991</v>
      </c>
      <c r="C71" s="18">
        <f>VLOOKUP($B71,'Data SPF'!$AJ$9:$AP$215,'Per month SPF'!C$1,FALSE)</f>
        <v>2.2000000000000002</v>
      </c>
      <c r="D71" s="18">
        <f>VLOOKUP($B71,'Data SPF'!$AJ$9:$AP$215,'Per month SPF'!D$1,FALSE)</f>
        <v>2.1</v>
      </c>
      <c r="E71" s="18">
        <f>VLOOKUP($B71,'Data SPF'!$AJ$9:$AP$215,'Per month SPF'!E$1,FALSE)</f>
        <v>1.9</v>
      </c>
      <c r="F71" s="18">
        <f>VLOOKUP($B71,'Data SPF'!$AJ$9:$AP$215,'Per month SPF'!H$1,FALSE)</f>
        <v>1.9191489361702128</v>
      </c>
      <c r="G71" s="18" t="str">
        <f>VLOOKUP($B71,'Data SPF'!$AJ$9:$AP$215,'Per month SPF'!G$1,FALSE)</f>
        <v/>
      </c>
      <c r="I71" s="5"/>
      <c r="J71" s="27"/>
      <c r="K71" s="5"/>
      <c r="L71" s="5"/>
      <c r="M71" s="5"/>
      <c r="N71" s="5"/>
      <c r="AK71" s="107">
        <v>42186</v>
      </c>
      <c r="AL71" s="50">
        <f>IF(ISNA(INDEX($M$3:$AI$209,MATCH('Per month SPF'!$AK71,$L$3:$L$142,0),MATCH('Per month SPF'!AL$4,$M$2:$AI$2,0))),"",INDEX($M$3:$AI$209,MATCH('Per month SPF'!$AK71,$L$3:$L$142,0),MATCH('Per month SPF'!AL$4,$M$2:$AI$2,0)))</f>
        <v>0.2</v>
      </c>
      <c r="AM71" s="51">
        <f>IF(ISNA(INDEX($M$3:$AI$209,MATCH('Per month SPF'!$AK71,$L$3:$L$142,0),MATCH('Per month SPF'!AM$4,$M$2:$AI$2,0))),"",INDEX($M$3:$AI$209,MATCH('Per month SPF'!$AK71,$L$3:$L$142,0),MATCH('Per month SPF'!AM$4,$M$2:$AI$2,0)))</f>
        <v>0</v>
      </c>
      <c r="AN71" s="51">
        <f>IF(ISNA(INDEX($M$3:$AI$209,MATCH('Per month SPF'!$AK71,$L$3:$L$142,0),MATCH('Per month SPF'!AN$4,$M$2:$AI$2,0))),"",INDEX($M$3:$AI$209,MATCH('Per month SPF'!$AK71,$L$3:$L$142,0),MATCH('Per month SPF'!AN$4,$M$2:$AI$2,0)))</f>
        <v>0</v>
      </c>
      <c r="AO71" s="51">
        <f>IF(ISNA(INDEX($M$3:$AI$209,MATCH('Per month SPF'!$AK71,$L$3:$L$142,0),MATCH('Per month SPF'!AO$4,$M$2:$AI$2,0))),"",INDEX($M$3:$AI$209,MATCH('Per month SPF'!$AK71,$L$3:$L$142,0),MATCH('Per month SPF'!AO$4,$M$2:$AI$2,0)))</f>
        <v>0</v>
      </c>
      <c r="AP71" s="51">
        <f>IF(ISNA(INDEX($M$3:$AI$209,MATCH('Per month SPF'!$AK71,$L$3:$L$142,0),MATCH('Per month SPF'!AP$4,$M$2:$AI$2,0))),"",INDEX($M$3:$AI$209,MATCH('Per month SPF'!$AK71,$L$3:$L$142,0),MATCH('Per month SPF'!AP$4,$M$2:$AI$2,0)))</f>
        <v>1.3</v>
      </c>
      <c r="AQ71" s="51">
        <f>IF(ISNA(INDEX($M$3:$AI$209,MATCH('Per month SPF'!$AK71,$L$3:$L$142,0),MATCH('Per month SPF'!AQ$4,$M$2:$AI$2,0))),"",INDEX($M$3:$AI$209,MATCH('Per month SPF'!$AK71,$L$3:$L$142,0),MATCH('Per month SPF'!AQ$4,$M$2:$AI$2,0)))</f>
        <v>0</v>
      </c>
      <c r="AR71" s="51">
        <f>IF(ISNA(INDEX($M$3:$AI$209,MATCH('Per month SPF'!$AK71,$L$3:$L$142,0),MATCH('Per month SPF'!AR$4,$M$2:$AI$2,0))),"",INDEX($M$3:$AI$209,MATCH('Per month SPF'!$AK71,$L$3:$L$142,0),MATCH('Per month SPF'!AR$4,$M$2:$AI$2,0)))</f>
        <v>0</v>
      </c>
      <c r="AS71" s="51">
        <f>IF(ISNA(INDEX($M$3:$AI$209,MATCH('Per month SPF'!$AK71,$L$3:$L$142,0),MATCH('Per month SPF'!AS$4,$M$2:$AI$2,0))),"",INDEX($M$3:$AI$209,MATCH('Per month SPF'!$AK71,$L$3:$L$142,0),MATCH('Per month SPF'!AS$4,$M$2:$AI$2,0)))</f>
        <v>0</v>
      </c>
      <c r="AT71" s="51">
        <f>IF(ISNA(INDEX($M$3:$AI$209,MATCH('Per month SPF'!$AK71,$L$3:$L$142,0),MATCH('Per month SPF'!AT$4,$M$2:$AI$2,0))),"",INDEX($M$3:$AI$209,MATCH('Per month SPF'!$AK71,$L$3:$L$142,0),MATCH('Per month SPF'!AT$4,$M$2:$AI$2,0)))</f>
        <v>0</v>
      </c>
      <c r="AU71" s="51">
        <f>IF(ISNA(INDEX($M$3:$AI$209,MATCH('Per month SPF'!$AK71,$L$3:$L$142,0),MATCH('Per month SPF'!AU$4,$M$2:$AI$2,0))),"",INDEX($M$3:$AI$209,MATCH('Per month SPF'!$AK71,$L$3:$L$142,0),MATCH('Per month SPF'!AU$4,$M$2:$AI$2,0)))</f>
        <v>0</v>
      </c>
      <c r="AV71" s="51">
        <f>IF(ISNA(INDEX($M$3:$AI$209,MATCH('Per month SPF'!$AK71,$L$3:$L$142,0),MATCH('Per month SPF'!AV$4,$M$2:$AI$2,0))),"",INDEX($M$3:$AI$209,MATCH('Per month SPF'!$AK71,$L$3:$L$142,0),MATCH('Per month SPF'!AV$4,$M$2:$AI$2,0)))</f>
        <v>0</v>
      </c>
      <c r="AW71" s="51">
        <f>IF(ISNA(INDEX($M$3:$AI$209,MATCH('Per month SPF'!$AK71,$L$3:$L$142,0),MATCH('Per month SPF'!AW$4,$M$2:$AI$2,0))),"",INDEX($M$3:$AI$209,MATCH('Per month SPF'!$AK71,$L$3:$L$142,0),MATCH('Per month SPF'!AW$4,$M$2:$AI$2,0)))</f>
        <v>0</v>
      </c>
      <c r="AX71" s="51">
        <f>IF(ISNA(INDEX($M$3:$AI$209,MATCH('Per month SPF'!$AK71,$L$3:$L$142,0),MATCH('Per month SPF'!AX$4,$M$2:$AI$2,0))),"",INDEX($M$3:$AI$209,MATCH('Per month SPF'!$AK71,$L$3:$L$142,0),MATCH('Per month SPF'!AX$4,$M$2:$AI$2,0)))</f>
        <v>1.6</v>
      </c>
      <c r="AY71" s="51">
        <f>IF(ISNA(INDEX($M$3:$AI$209,MATCH('Per month SPF'!$AK71,$L$3:$L$142,0),MATCH('Per month SPF'!AY$4,$M$2:$AI$2,0))),"",INDEX($M$3:$AI$209,MATCH('Per month SPF'!$AK71,$L$3:$L$142,0),MATCH('Per month SPF'!AY$4,$M$2:$AI$2,0)))</f>
        <v>0</v>
      </c>
      <c r="AZ71" s="51">
        <f>IF(ISNA(INDEX($M$3:$AI$209,MATCH('Per month SPF'!$AK71,$L$3:$L$142,0),MATCH('Per month SPF'!AZ$4,$M$2:$AI$2,0))),"",INDEX($M$3:$AI$209,MATCH('Per month SPF'!$AK71,$L$3:$L$142,0),MATCH('Per month SPF'!AZ$4,$M$2:$AI$2,0)))</f>
        <v>0</v>
      </c>
      <c r="BA71" s="51">
        <f>IF(ISNA(INDEX($M$3:$AI$209,MATCH('Per month SPF'!$AK71,$L$3:$L$142,0),MATCH('Per month SPF'!BA$4,$M$2:$AI$2,0))),"",INDEX($M$3:$AI$209,MATCH('Per month SPF'!$AK71,$L$3:$L$142,0),MATCH('Per month SPF'!BA$4,$M$2:$AI$2,0)))</f>
        <v>0</v>
      </c>
      <c r="BB71" s="51">
        <f>IF(ISNA(INDEX($M$3:$AI$209,MATCH('Per month SPF'!$AK71,$L$3:$L$142,0),MATCH('Per month SPF'!BB$4,$M$2:$AI$2,0))),"",INDEX($M$3:$AI$209,MATCH('Per month SPF'!$AK71,$L$3:$L$142,0),MATCH('Per month SPF'!BB$4,$M$2:$AI$2,0)))</f>
        <v>0</v>
      </c>
      <c r="BC71" s="51">
        <f>IF(ISNA(INDEX($M$3:$AI$209,MATCH('Per month SPF'!$AK71,$L$3:$L$142,0),MATCH('Per month SPF'!BC$4,$M$2:$AI$2,0))),"",INDEX($M$3:$AI$209,MATCH('Per month SPF'!$AK71,$L$3:$L$142,0),MATCH('Per month SPF'!BC$4,$M$2:$AI$2,0)))</f>
        <v>0</v>
      </c>
      <c r="BD71" s="51">
        <f>IF(ISNA(INDEX($M$3:$AI$209,MATCH('Per month SPF'!$AK71,$L$3:$L$142,0),MATCH('Per month SPF'!BD$4,$M$2:$AI$2,0))),"",INDEX($M$3:$AI$209,MATCH('Per month SPF'!$AK71,$L$3:$L$142,0),MATCH('Per month SPF'!BD$4,$M$2:$AI$2,0)))</f>
        <v>0</v>
      </c>
      <c r="BE71" s="51">
        <f>IF(ISNA(INDEX($M$3:$AI$209,MATCH('Per month SPF'!$AK71,$L$3:$L$142,0),MATCH('Per month SPF'!BE$4,$M$2:$AI$2,0))),"",INDEX($M$3:$AI$209,MATCH('Per month SPF'!$AK71,$L$3:$L$142,0),MATCH('Per month SPF'!BE$4,$M$2:$AI$2,0)))</f>
        <v>0</v>
      </c>
      <c r="BF71" s="51">
        <f>IF(ISNA(INDEX($M$3:$AI$209,MATCH('Per month SPF'!$AK71,$L$3:$L$142,0),MATCH('Per month SPF'!BF$4,$M$2:$AI$2,0))),"",INDEX($M$3:$AI$209,MATCH('Per month SPF'!$AK71,$L$3:$L$142,0),MATCH('Per month SPF'!BF$4,$M$2:$AI$2,0)))</f>
        <v>0</v>
      </c>
      <c r="BG71" s="51">
        <f>IF(ISNA(INDEX($M$3:$AI$209,MATCH('Per month SPF'!$AK71,$L$3:$L$142,0),MATCH('Per month SPF'!BG$4,$M$2:$AI$2,0))),"",INDEX($M$3:$AI$209,MATCH('Per month SPF'!$AK71,$L$3:$L$142,0),MATCH('Per month SPF'!BG$4,$M$2:$AI$2,0)))</f>
        <v>0</v>
      </c>
      <c r="BH71" s="52">
        <f>IF(ISNA(INDEX($M$3:$AI$209,MATCH('Per month SPF'!$AK71,$L$3:$L$142,0),MATCH('Per month SPF'!BH$4,$M$2:$AI$2,0))),"",INDEX($M$3:$AI$209,MATCH('Per month SPF'!$AK71,$L$3:$L$142,0),MATCH('Per month SPF'!BH$4,$M$2:$AI$2,0)))</f>
        <v>1.86</v>
      </c>
      <c r="BJ71" s="50">
        <f t="shared" si="4"/>
        <v>0.2</v>
      </c>
      <c r="BK71" s="51" t="str">
        <f t="shared" si="4"/>
        <v/>
      </c>
      <c r="BL71" s="51" t="str">
        <f t="shared" si="4"/>
        <v/>
      </c>
      <c r="BM71" s="51" t="str">
        <f t="shared" si="4"/>
        <v/>
      </c>
      <c r="BN71" s="51">
        <f t="shared" si="4"/>
        <v>1.3</v>
      </c>
      <c r="BO71" s="51" t="str">
        <f t="shared" si="4"/>
        <v/>
      </c>
      <c r="BP71" s="51" t="str">
        <f t="shared" si="4"/>
        <v/>
      </c>
      <c r="BQ71" s="51" t="str">
        <f t="shared" si="4"/>
        <v/>
      </c>
      <c r="BR71" s="51" t="str">
        <f t="shared" si="6"/>
        <v/>
      </c>
      <c r="BS71" s="51" t="str">
        <f t="shared" si="6"/>
        <v/>
      </c>
      <c r="BT71" s="51" t="str">
        <f t="shared" si="6"/>
        <v/>
      </c>
      <c r="BU71" s="51" t="str">
        <f t="shared" si="6"/>
        <v/>
      </c>
      <c r="BV71" s="51">
        <f t="shared" si="6"/>
        <v>1.6</v>
      </c>
      <c r="BW71" s="51" t="str">
        <f t="shared" si="6"/>
        <v/>
      </c>
      <c r="BX71" s="51" t="str">
        <f t="shared" si="6"/>
        <v/>
      </c>
      <c r="BY71" s="51" t="str">
        <f t="shared" si="6"/>
        <v/>
      </c>
      <c r="BZ71" s="51" t="str">
        <f t="shared" si="6"/>
        <v/>
      </c>
      <c r="CA71" s="51" t="str">
        <f t="shared" si="5"/>
        <v/>
      </c>
      <c r="CB71" s="51" t="str">
        <f t="shared" si="5"/>
        <v/>
      </c>
      <c r="CC71" s="51" t="str">
        <f t="shared" si="5"/>
        <v/>
      </c>
      <c r="CD71" s="51" t="str">
        <f t="shared" si="5"/>
        <v/>
      </c>
      <c r="CE71" s="51" t="str">
        <f t="shared" si="5"/>
        <v/>
      </c>
      <c r="CF71" s="52">
        <f t="shared" si="5"/>
        <v>1.86</v>
      </c>
      <c r="DN71" s="113"/>
      <c r="DO71" s="58"/>
      <c r="DP71" s="48"/>
      <c r="DQ71" s="48"/>
      <c r="DR71" s="48"/>
      <c r="DS71" s="77"/>
      <c r="DT71" s="58"/>
      <c r="DU71" s="58"/>
      <c r="DV71" s="58"/>
      <c r="DW71" s="58"/>
    </row>
    <row r="72" spans="1:127" s="77" customFormat="1" x14ac:dyDescent="0.25">
      <c r="A72"/>
      <c r="B72" s="22">
        <v>39356</v>
      </c>
      <c r="C72" s="18">
        <f>VLOOKUP($B72,'Data SPF'!$AJ$9:$AP$215,'Per month SPF'!C$1,FALSE)</f>
        <v>2</v>
      </c>
      <c r="D72" s="18">
        <f>VLOOKUP($B72,'Data SPF'!$AJ$9:$AP$215,'Per month SPF'!D$1,FALSE)</f>
        <v>2</v>
      </c>
      <c r="E72" s="18">
        <f>VLOOKUP($B72,'Data SPF'!$AJ$9:$AP$215,'Per month SPF'!E$1,FALSE)</f>
        <v>2</v>
      </c>
      <c r="F72" s="18">
        <f>VLOOKUP($B72,'Data SPF'!$AJ$9:$AP$215,'Per month SPF'!H$1,FALSE)</f>
        <v>1.932608695652174</v>
      </c>
      <c r="G72" s="18" t="str">
        <f>VLOOKUP($B72,'Data SPF'!$AJ$9:$AP$215,'Per month SPF'!G$1,FALSE)</f>
        <v/>
      </c>
      <c r="I72" s="5"/>
      <c r="J72" s="29"/>
      <c r="K72" s="5"/>
      <c r="L72" s="5"/>
      <c r="M72" s="5"/>
      <c r="N72" s="5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 s="113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  <c r="CE72" s="48"/>
      <c r="CF72" s="48"/>
      <c r="CG72" s="48"/>
      <c r="CH72" s="48"/>
      <c r="CI72" s="48"/>
      <c r="CJ72" s="48"/>
      <c r="CK72" s="48"/>
      <c r="CL72" s="48"/>
      <c r="CM72" s="48"/>
      <c r="CN72" s="48"/>
      <c r="CO72" s="48"/>
      <c r="CP72" s="48"/>
      <c r="CQ72" s="48"/>
      <c r="CR72" s="48"/>
      <c r="CS72" s="48"/>
      <c r="CT72" s="48"/>
      <c r="CU72" s="48"/>
      <c r="CV72" s="48"/>
      <c r="CW72" s="48"/>
      <c r="CX72" s="48"/>
      <c r="CY72" s="48"/>
      <c r="CZ72" s="48"/>
      <c r="DA72" s="48"/>
      <c r="DB72" s="48"/>
      <c r="DC72" s="48"/>
      <c r="DD72" s="48"/>
      <c r="DE72" s="48"/>
      <c r="DF72" s="48"/>
      <c r="DG72" s="48"/>
      <c r="DH72" s="48"/>
      <c r="DI72" s="48"/>
      <c r="DJ72" s="48"/>
      <c r="DK72" s="48"/>
      <c r="DL72" s="48"/>
      <c r="DN72" s="113"/>
      <c r="DO72" s="58"/>
      <c r="DP72" s="48"/>
      <c r="DQ72" s="48"/>
      <c r="DR72" s="48"/>
      <c r="DT72" s="58"/>
      <c r="DU72" s="48"/>
      <c r="DV72" s="58"/>
      <c r="DW72" s="58"/>
    </row>
    <row r="73" spans="1:127" s="77" customFormat="1" x14ac:dyDescent="0.25">
      <c r="A73"/>
      <c r="B73" s="22">
        <v>39722</v>
      </c>
      <c r="C73" s="18">
        <f>VLOOKUP($B73,'Data SPF'!$AJ$9:$AP$215,'Per month SPF'!C$1,FALSE)</f>
        <v>3.4</v>
      </c>
      <c r="D73" s="18">
        <f>VLOOKUP($B73,'Data SPF'!$AJ$9:$AP$215,'Per month SPF'!D$1,FALSE)</f>
        <v>2.2000000000000002</v>
      </c>
      <c r="E73" s="18">
        <f>VLOOKUP($B73,'Data SPF'!$AJ$9:$AP$215,'Per month SPF'!E$1,FALSE)</f>
        <v>2</v>
      </c>
      <c r="F73" s="18">
        <f>VLOOKUP($B73,'Data SPF'!$AJ$9:$AP$215,'Per month SPF'!H$1,FALSE)</f>
        <v>1.9866800000000002</v>
      </c>
      <c r="G73" s="18" t="str">
        <f>VLOOKUP($B73,'Data SPF'!$AJ$9:$AP$215,'Per month SPF'!G$1,FALSE)</f>
        <v/>
      </c>
      <c r="I73" s="5"/>
      <c r="J73" s="27"/>
      <c r="K73" s="5"/>
      <c r="L73" s="5"/>
      <c r="M73" s="5"/>
      <c r="N73" s="5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 s="113"/>
      <c r="BS73" s="48"/>
      <c r="BT73" s="48"/>
      <c r="BU73" s="48"/>
      <c r="BV73" s="48"/>
      <c r="BW73" s="48"/>
      <c r="BX73" s="48"/>
      <c r="BY73" s="48"/>
      <c r="BZ73" s="48"/>
      <c r="CA73" s="48"/>
      <c r="CB73" s="48"/>
      <c r="CC73" s="48"/>
      <c r="CD73" s="48"/>
      <c r="CE73" s="48"/>
      <c r="CF73" s="48"/>
      <c r="CG73" s="48"/>
      <c r="CH73" s="48"/>
      <c r="CI73" s="48"/>
      <c r="CJ73" s="48"/>
      <c r="CK73" s="48"/>
      <c r="CL73" s="48"/>
      <c r="CM73" s="48"/>
      <c r="CN73" s="48"/>
      <c r="CO73" s="48"/>
      <c r="CP73" s="48"/>
      <c r="CQ73" s="48"/>
      <c r="CR73" s="48"/>
      <c r="CS73" s="48"/>
      <c r="CT73" s="48"/>
      <c r="CU73" s="48"/>
      <c r="CV73" s="48"/>
      <c r="CW73" s="48"/>
      <c r="CX73" s="48"/>
      <c r="CY73" s="48"/>
      <c r="CZ73" s="48"/>
      <c r="DA73" s="48"/>
      <c r="DB73" s="48"/>
      <c r="DC73" s="48"/>
      <c r="DD73" s="48"/>
      <c r="DE73" s="48"/>
      <c r="DF73" s="48"/>
      <c r="DG73" s="48"/>
      <c r="DH73" s="48"/>
      <c r="DI73" s="48"/>
      <c r="DJ73" s="48"/>
      <c r="DK73" s="48"/>
      <c r="DL73" s="48"/>
      <c r="DN73" s="113"/>
      <c r="DO73" s="58"/>
      <c r="DP73" s="48"/>
      <c r="DQ73" s="48"/>
      <c r="DR73" s="48"/>
      <c r="DT73" s="58"/>
      <c r="DU73" s="58"/>
      <c r="DV73" s="58"/>
      <c r="DW73" s="58"/>
    </row>
    <row r="74" spans="1:127" s="77" customFormat="1" x14ac:dyDescent="0.25">
      <c r="A74"/>
      <c r="B74" s="22">
        <v>40087</v>
      </c>
      <c r="C74" s="18">
        <f>VLOOKUP($B74,'Data SPF'!$AJ$9:$AP$215,'Per month SPF'!C$1,FALSE)</f>
        <v>0.3</v>
      </c>
      <c r="D74" s="18">
        <f>VLOOKUP($B74,'Data SPF'!$AJ$9:$AP$215,'Per month SPF'!D$1,FALSE)</f>
        <v>1.2</v>
      </c>
      <c r="E74" s="18">
        <f>VLOOKUP($B74,'Data SPF'!$AJ$9:$AP$215,'Per month SPF'!E$1,FALSE)</f>
        <v>1.6</v>
      </c>
      <c r="F74" s="18">
        <f>VLOOKUP($B74,'Data SPF'!$AJ$9:$AP$215,'Per month SPF'!H$1,FALSE)</f>
        <v>1.9187959183673466</v>
      </c>
      <c r="G74" s="18" t="str">
        <f>VLOOKUP($B74,'Data SPF'!$AJ$9:$AP$215,'Per month SPF'!G$1,FALSE)</f>
        <v/>
      </c>
      <c r="I74" s="5"/>
      <c r="J74" s="27"/>
      <c r="K74" s="5"/>
      <c r="L74" s="5"/>
      <c r="M74" s="5"/>
      <c r="N74" s="5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 s="113"/>
      <c r="BS74" s="48"/>
      <c r="BT74" s="48"/>
      <c r="BU74" s="48"/>
      <c r="BV74" s="48"/>
      <c r="BW74" s="48"/>
      <c r="BX74" s="48"/>
      <c r="BY74" s="48"/>
      <c r="BZ74" s="48"/>
      <c r="CA74" s="48"/>
      <c r="CB74" s="48"/>
      <c r="CC74" s="48"/>
      <c r="CD74" s="48"/>
      <c r="CE74" s="48"/>
      <c r="CF74" s="48"/>
      <c r="CG74" s="48"/>
      <c r="CH74" s="48"/>
      <c r="CI74" s="48"/>
      <c r="CJ74" s="48"/>
      <c r="CK74" s="48"/>
      <c r="CL74" s="48"/>
      <c r="CM74" s="48"/>
      <c r="CN74" s="48"/>
      <c r="CO74" s="48"/>
      <c r="CP74" s="48"/>
      <c r="CQ74" s="48"/>
      <c r="CR74" s="48"/>
      <c r="CS74" s="48"/>
      <c r="CT74" s="48"/>
      <c r="CU74" s="48"/>
      <c r="CV74" s="48"/>
      <c r="CW74" s="48"/>
      <c r="CX74" s="48"/>
      <c r="CY74" s="48"/>
      <c r="CZ74" s="48"/>
      <c r="DA74" s="48"/>
      <c r="DB74" s="48"/>
      <c r="DC74" s="48"/>
      <c r="DD74" s="48"/>
      <c r="DE74" s="48"/>
      <c r="DF74" s="48"/>
      <c r="DG74" s="48"/>
      <c r="DH74" s="48"/>
      <c r="DI74" s="48"/>
      <c r="DJ74" s="48"/>
      <c r="DK74" s="48"/>
      <c r="DL74" s="48"/>
      <c r="DN74" s="113"/>
      <c r="DO74" s="58"/>
      <c r="DP74" s="48"/>
      <c r="DQ74" s="48"/>
      <c r="DR74" s="48"/>
      <c r="DT74" s="58"/>
      <c r="DU74" s="58"/>
      <c r="DV74" s="58"/>
      <c r="DW74" s="58"/>
    </row>
    <row r="75" spans="1:127" s="77" customFormat="1" x14ac:dyDescent="0.25">
      <c r="A75"/>
      <c r="B75" s="22">
        <v>40452</v>
      </c>
      <c r="C75" s="18">
        <f>VLOOKUP($B75,'Data SPF'!$AJ$9:$AP$215,'Per month SPF'!C$1,FALSE)</f>
        <v>1.5</v>
      </c>
      <c r="D75" s="18">
        <f>VLOOKUP($B75,'Data SPF'!$AJ$9:$AP$215,'Per month SPF'!D$1,FALSE)</f>
        <v>1.5</v>
      </c>
      <c r="E75" s="18">
        <f>VLOOKUP($B75,'Data SPF'!$AJ$9:$AP$215,'Per month SPF'!E$1,FALSE)</f>
        <v>1.6</v>
      </c>
      <c r="F75" s="18">
        <f>VLOOKUP($B75,'Data SPF'!$AJ$9:$AP$215,'Per month SPF'!H$1,FALSE)</f>
        <v>1.8976349479166659</v>
      </c>
      <c r="G75" s="18" t="str">
        <f>VLOOKUP($B75,'Data SPF'!$AJ$9:$AP$215,'Per month SPF'!G$1,FALSE)</f>
        <v/>
      </c>
      <c r="I75" s="5"/>
      <c r="J75" s="27"/>
      <c r="K75" s="5"/>
      <c r="L75" s="5"/>
      <c r="M75" s="5"/>
      <c r="N75" s="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 s="113"/>
      <c r="BS75" s="48"/>
      <c r="BT75" s="48"/>
      <c r="BU75" s="48"/>
      <c r="BV75" s="48"/>
      <c r="BW75" s="48"/>
      <c r="BX75" s="48"/>
      <c r="BY75" s="48"/>
      <c r="BZ75" s="48"/>
      <c r="CA75" s="48"/>
      <c r="CB75" s="48"/>
      <c r="CC75" s="48"/>
      <c r="CD75" s="48"/>
      <c r="CE75" s="48"/>
      <c r="CF75" s="48"/>
      <c r="CG75" s="48"/>
      <c r="CH75" s="48"/>
      <c r="CI75" s="48"/>
      <c r="CJ75" s="48"/>
      <c r="CK75" s="48"/>
      <c r="CL75" s="48"/>
      <c r="CM75" s="48"/>
      <c r="CN75" s="48"/>
      <c r="CO75" s="48"/>
      <c r="CP75" s="48"/>
      <c r="CQ75" s="48"/>
      <c r="CR75" s="48"/>
      <c r="CS75" s="48"/>
      <c r="CT75" s="48"/>
      <c r="CU75" s="48"/>
      <c r="CV75" s="48"/>
      <c r="CW75" s="48"/>
      <c r="CX75" s="48"/>
      <c r="CY75" s="48"/>
      <c r="CZ75" s="48"/>
      <c r="DA75" s="48"/>
      <c r="DB75" s="48"/>
      <c r="DC75" s="48"/>
      <c r="DD75" s="48"/>
      <c r="DE75" s="48"/>
      <c r="DF75" s="48"/>
      <c r="DG75" s="48"/>
      <c r="DH75" s="48"/>
      <c r="DI75" s="48"/>
      <c r="DJ75" s="48"/>
      <c r="DK75" s="48"/>
      <c r="DL75" s="48"/>
      <c r="DN75" s="113"/>
      <c r="DO75" s="58"/>
      <c r="DP75" s="48"/>
      <c r="DQ75" s="48"/>
      <c r="DR75" s="48"/>
      <c r="DT75" s="58"/>
      <c r="DU75" s="58"/>
      <c r="DV75" s="58"/>
      <c r="DW75" s="58"/>
    </row>
    <row r="76" spans="1:127" s="77" customFormat="1" x14ac:dyDescent="0.25">
      <c r="A76"/>
      <c r="B76" s="22">
        <v>40817</v>
      </c>
      <c r="C76" s="18">
        <f>VLOOKUP($B76,'Data SPF'!$AJ$9:$AP$215,'Per month SPF'!C$1,FALSE)</f>
        <v>2.6</v>
      </c>
      <c r="D76" s="18">
        <f>VLOOKUP($B76,'Data SPF'!$AJ$9:$AP$215,'Per month SPF'!D$1,FALSE)</f>
        <v>1.8</v>
      </c>
      <c r="E76" s="18">
        <f>VLOOKUP($B76,'Data SPF'!$AJ$9:$AP$215,'Per month SPF'!E$1,FALSE)</f>
        <v>1.8</v>
      </c>
      <c r="F76" s="18">
        <f>VLOOKUP($B76,'Data SPF'!$AJ$9:$AP$215,'Per month SPF'!H$1,FALSE)</f>
        <v>2.0086294444450981</v>
      </c>
      <c r="G76" s="18" t="str">
        <f>VLOOKUP($B76,'Data SPF'!$AJ$9:$AP$215,'Per month SPF'!G$1,FALSE)</f>
        <v/>
      </c>
      <c r="I76" s="5"/>
      <c r="J76" s="27"/>
      <c r="K76" s="5"/>
      <c r="L76" s="5"/>
      <c r="M76" s="5"/>
      <c r="N76" s="5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 s="113"/>
      <c r="BS76" s="48"/>
      <c r="BT76" s="48"/>
      <c r="BU76" s="48"/>
      <c r="BV76" s="48"/>
      <c r="BW76" s="48"/>
      <c r="BX76" s="48"/>
      <c r="BY76" s="48"/>
      <c r="BZ76" s="48"/>
      <c r="CA76" s="48"/>
      <c r="CB76" s="48"/>
      <c r="CC76" s="48"/>
      <c r="CD76" s="48"/>
      <c r="CE76" s="48"/>
      <c r="CF76" s="48"/>
      <c r="CG76" s="48"/>
      <c r="CH76" s="48"/>
      <c r="CI76" s="48"/>
      <c r="CJ76" s="48"/>
      <c r="CK76" s="48"/>
      <c r="CL76" s="48"/>
      <c r="CM76" s="48"/>
      <c r="CN76" s="48"/>
      <c r="CO76" s="48"/>
      <c r="CP76" s="48"/>
      <c r="CQ76" s="48"/>
      <c r="CR76" s="48"/>
      <c r="CS76" s="48"/>
      <c r="CT76" s="48"/>
      <c r="CU76" s="48"/>
      <c r="CV76" s="48"/>
      <c r="CW76" s="48"/>
      <c r="CX76" s="48"/>
      <c r="CY76" s="48"/>
      <c r="CZ76" s="48"/>
      <c r="DA76" s="48"/>
      <c r="DB76" s="48"/>
      <c r="DC76" s="48"/>
      <c r="DD76" s="48"/>
      <c r="DE76" s="48"/>
      <c r="DF76" s="48"/>
      <c r="DG76" s="48"/>
      <c r="DH76" s="48"/>
      <c r="DI76" s="48"/>
      <c r="DJ76" s="48"/>
      <c r="DK76" s="48"/>
      <c r="DL76" s="48"/>
      <c r="DN76" s="113"/>
      <c r="DO76" s="58"/>
      <c r="DP76" s="48"/>
      <c r="DQ76" s="48"/>
      <c r="DR76" s="48"/>
      <c r="DT76" s="58"/>
      <c r="DU76" s="58"/>
      <c r="DV76" s="58"/>
      <c r="DW76" s="58"/>
    </row>
    <row r="77" spans="1:127" s="77" customFormat="1" x14ac:dyDescent="0.25">
      <c r="A77"/>
      <c r="B77" s="22">
        <v>41183</v>
      </c>
      <c r="C77" s="18">
        <f>VLOOKUP($B77,'Data SPF'!$AJ$9:$AP$215,'Per month SPF'!C$1,FALSE)</f>
        <v>2.5</v>
      </c>
      <c r="D77" s="18">
        <f>VLOOKUP($B77,'Data SPF'!$AJ$9:$AP$215,'Per month SPF'!D$1,FALSE)</f>
        <v>1.9</v>
      </c>
      <c r="E77" s="18">
        <f>VLOOKUP($B77,'Data SPF'!$AJ$9:$AP$215,'Per month SPF'!E$1,FALSE)</f>
        <v>1.9</v>
      </c>
      <c r="F77" s="18">
        <f>VLOOKUP($B77,'Data SPF'!$AJ$9:$AP$215,'Per month SPF'!H$1,FALSE)</f>
        <v>1.9782662847229169</v>
      </c>
      <c r="G77" s="18" t="str">
        <f>VLOOKUP($B77,'Data SPF'!$AJ$9:$AP$215,'Per month SPF'!G$1,FALSE)</f>
        <v/>
      </c>
      <c r="I77" s="5"/>
      <c r="J77" s="27"/>
      <c r="K77" s="5"/>
      <c r="L77" s="5"/>
      <c r="M77" s="5"/>
      <c r="N77" s="5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 s="113"/>
      <c r="BS77" s="48"/>
      <c r="BT77" s="48"/>
      <c r="BU77" s="48"/>
      <c r="BV77" s="48"/>
      <c r="BW77" s="48"/>
      <c r="BX77" s="48"/>
      <c r="BY77" s="48"/>
      <c r="BZ77" s="48"/>
      <c r="CA77" s="48"/>
      <c r="CB77" s="48"/>
      <c r="CC77" s="48"/>
      <c r="CD77" s="48"/>
      <c r="CE77" s="48"/>
      <c r="CF77" s="48"/>
      <c r="CG77" s="48"/>
      <c r="CH77" s="48"/>
      <c r="CI77" s="48"/>
      <c r="CJ77" s="48"/>
      <c r="CK77" s="48"/>
      <c r="CL77" s="48"/>
      <c r="CM77" s="48"/>
      <c r="CN77" s="48"/>
      <c r="CO77" s="48"/>
      <c r="CP77" s="48"/>
      <c r="CQ77" s="48"/>
      <c r="CR77" s="48"/>
      <c r="CS77" s="48"/>
      <c r="CT77" s="48"/>
      <c r="CU77" s="48"/>
      <c r="CV77" s="48"/>
      <c r="CW77" s="48"/>
      <c r="CX77" s="48"/>
      <c r="CY77" s="48"/>
      <c r="CZ77" s="48"/>
      <c r="DA77" s="48"/>
      <c r="DB77" s="48"/>
      <c r="DC77" s="48"/>
      <c r="DD77" s="48"/>
      <c r="DE77" s="48"/>
      <c r="DF77" s="48"/>
      <c r="DG77" s="48"/>
      <c r="DH77" s="48"/>
      <c r="DI77" s="48"/>
      <c r="DJ77" s="48"/>
      <c r="DK77" s="48"/>
      <c r="DL77" s="48"/>
      <c r="DN77" s="113"/>
      <c r="DO77" s="58"/>
      <c r="DP77" s="48"/>
      <c r="DQ77" s="48"/>
      <c r="DR77" s="48"/>
      <c r="DT77" s="58"/>
      <c r="DU77" s="58"/>
      <c r="DV77" s="58"/>
      <c r="DW77" s="58"/>
    </row>
    <row r="78" spans="1:127" s="77" customFormat="1" x14ac:dyDescent="0.25">
      <c r="A78"/>
      <c r="B78" s="22">
        <v>41548</v>
      </c>
      <c r="C78" s="18">
        <f>VLOOKUP($B78,'Data SPF'!$AJ$9:$AP$215,'Per month SPF'!C$1,FALSE)</f>
        <v>1.4</v>
      </c>
      <c r="D78" s="18">
        <f>VLOOKUP($B78,'Data SPF'!$AJ$9:$AP$215,'Per month SPF'!D$1,FALSE)</f>
        <v>1.5</v>
      </c>
      <c r="E78" s="18">
        <f>VLOOKUP($B78,'Data SPF'!$AJ$9:$AP$215,'Per month SPF'!E$1,FALSE)</f>
        <v>1.6</v>
      </c>
      <c r="F78" s="18">
        <f>VLOOKUP($B78,'Data SPF'!$AJ$9:$AP$215,'Per month SPF'!H$1,FALSE)</f>
        <v>1.931046511627907</v>
      </c>
      <c r="G78" s="18" t="str">
        <f>VLOOKUP($B78,'Data SPF'!$AJ$9:$AP$215,'Per month SPF'!G$1,FALSE)</f>
        <v/>
      </c>
      <c r="I78" s="5"/>
      <c r="J78" s="27"/>
      <c r="K78" s="5"/>
      <c r="L78" s="5"/>
      <c r="M78" s="5"/>
      <c r="N78" s="5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 s="113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  <c r="CE78" s="48"/>
      <c r="CF78" s="48"/>
      <c r="CG78" s="48"/>
      <c r="CH78" s="48"/>
      <c r="CI78" s="48"/>
      <c r="CJ78" s="48"/>
      <c r="CK78" s="48"/>
      <c r="CL78" s="48"/>
      <c r="CM78" s="48"/>
      <c r="CN78" s="48"/>
      <c r="CO78" s="48"/>
      <c r="CP78" s="48"/>
      <c r="CQ78" s="48"/>
      <c r="CR78" s="48"/>
      <c r="CS78" s="48"/>
      <c r="CT78" s="48"/>
      <c r="CU78" s="48"/>
      <c r="CV78" s="48"/>
      <c r="CW78" s="48"/>
      <c r="CX78" s="48"/>
      <c r="CY78" s="48"/>
      <c r="CZ78" s="48"/>
      <c r="DA78" s="48"/>
      <c r="DB78" s="48"/>
      <c r="DC78" s="48"/>
      <c r="DD78" s="48"/>
      <c r="DE78" s="48"/>
      <c r="DF78" s="48"/>
      <c r="DG78" s="48"/>
      <c r="DH78" s="48"/>
      <c r="DI78" s="48"/>
      <c r="DJ78" s="48"/>
      <c r="DK78" s="48"/>
      <c r="DL78" s="48"/>
      <c r="DN78" s="113"/>
      <c r="DO78" s="58"/>
      <c r="DP78" s="48"/>
      <c r="DQ78" s="48"/>
      <c r="DR78" s="48"/>
      <c r="DT78" s="58"/>
      <c r="DU78" s="58"/>
      <c r="DV78" s="58"/>
      <c r="DW78" s="48"/>
    </row>
    <row r="79" spans="1:127" s="77" customFormat="1" x14ac:dyDescent="0.25">
      <c r="A79"/>
      <c r="B79" s="22">
        <v>41913</v>
      </c>
      <c r="C79" s="18">
        <f>VLOOKUP($B79,'Data SPF'!$AJ$9:$AP$215,'Per month SPF'!C$1,FALSE)</f>
        <v>0.5</v>
      </c>
      <c r="D79" s="18">
        <f>VLOOKUP($B79,'Data SPF'!$AJ$9:$AP$215,'Per month SPF'!D$1,FALSE)</f>
        <v>1</v>
      </c>
      <c r="E79" s="18">
        <f>VLOOKUP($B79,'Data SPF'!$AJ$9:$AP$215,'Per month SPF'!E$1,FALSE)</f>
        <v>1.4</v>
      </c>
      <c r="F79" s="18">
        <f>VLOOKUP($B79,'Data SPF'!$AJ$9:$AP$215,'Per month SPF'!H$1,FALSE)</f>
        <v>1.8</v>
      </c>
      <c r="G79" s="18" t="str">
        <f>VLOOKUP($B79,'Data SPF'!$AJ$9:$AP$215,'Per month SPF'!G$1,FALSE)</f>
        <v/>
      </c>
      <c r="I79" s="5"/>
      <c r="J79" s="27"/>
      <c r="K79" s="5"/>
      <c r="L79" s="5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 s="113"/>
      <c r="BS79" s="48"/>
      <c r="BT79" s="48"/>
      <c r="BU79" s="48"/>
      <c r="BV79" s="48"/>
      <c r="BW79" s="48"/>
      <c r="BX79" s="48"/>
      <c r="BY79" s="48"/>
      <c r="BZ79" s="48"/>
      <c r="CA79" s="48"/>
      <c r="CB79" s="48"/>
      <c r="CC79" s="48"/>
      <c r="CD79" s="48"/>
      <c r="CE79" s="48"/>
      <c r="CF79" s="48"/>
      <c r="CG79" s="48"/>
      <c r="CH79" s="48"/>
      <c r="CI79" s="48"/>
      <c r="CJ79" s="48"/>
      <c r="CK79" s="48"/>
      <c r="CL79" s="48"/>
      <c r="CM79" s="48"/>
      <c r="CN79" s="48"/>
      <c r="CO79" s="48"/>
      <c r="CP79" s="48"/>
      <c r="CQ79" s="48"/>
      <c r="CR79" s="48"/>
      <c r="CS79" s="48"/>
      <c r="CT79" s="48"/>
      <c r="CU79" s="48"/>
      <c r="CV79" s="48"/>
      <c r="CW79" s="48"/>
      <c r="CX79" s="48"/>
      <c r="CY79" s="48"/>
      <c r="CZ79" s="48"/>
      <c r="DA79" s="48"/>
      <c r="DB79" s="48"/>
      <c r="DC79" s="48"/>
      <c r="DD79" s="48"/>
      <c r="DE79" s="48"/>
      <c r="DF79" s="48"/>
      <c r="DG79" s="48"/>
      <c r="DH79" s="48"/>
      <c r="DI79" s="48"/>
      <c r="DJ79" s="48"/>
      <c r="DK79" s="48"/>
      <c r="DL79" s="48"/>
      <c r="DN79" s="113"/>
      <c r="DO79" s="58"/>
      <c r="DP79" s="48"/>
      <c r="DQ79" s="48"/>
      <c r="DR79" s="48"/>
      <c r="DT79" s="58"/>
      <c r="DU79" s="58"/>
      <c r="DV79" s="58"/>
      <c r="DW79" s="58"/>
    </row>
    <row r="80" spans="1:127" s="77" customFormat="1" x14ac:dyDescent="0.25">
      <c r="A80"/>
      <c r="B80" s="22"/>
      <c r="C80" s="18"/>
      <c r="D80" s="18"/>
      <c r="E80" s="18"/>
      <c r="F80" s="18"/>
      <c r="G80" s="18"/>
      <c r="H80" s="18"/>
      <c r="I80" s="5"/>
      <c r="J80" s="27"/>
      <c r="K80" s="5"/>
      <c r="L80" s="5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 s="113"/>
      <c r="BS80" s="48"/>
      <c r="BT80" s="48"/>
      <c r="BU80" s="48"/>
      <c r="BV80" s="48"/>
      <c r="BW80" s="48"/>
      <c r="BX80" s="48"/>
      <c r="BY80" s="48"/>
      <c r="BZ80" s="48"/>
      <c r="CA80" s="48"/>
      <c r="CB80" s="48"/>
      <c r="CC80" s="48"/>
      <c r="CD80" s="48"/>
      <c r="CE80" s="48"/>
      <c r="CF80" s="48"/>
      <c r="CG80" s="48"/>
      <c r="CH80" s="48"/>
      <c r="CI80" s="48"/>
      <c r="CJ80" s="48"/>
      <c r="CK80" s="48"/>
      <c r="CL80" s="48"/>
      <c r="CM80" s="48"/>
      <c r="CN80" s="48"/>
      <c r="CO80" s="48"/>
      <c r="CP80" s="48"/>
      <c r="CQ80" s="48"/>
      <c r="CR80" s="48"/>
      <c r="CS80" s="48"/>
      <c r="CT80" s="48"/>
      <c r="CU80" s="48"/>
      <c r="CV80" s="48"/>
      <c r="CW80" s="48"/>
      <c r="CX80" s="48"/>
      <c r="CY80" s="48"/>
      <c r="CZ80" s="48"/>
      <c r="DA80" s="48"/>
      <c r="DB80" s="48"/>
      <c r="DC80" s="48"/>
      <c r="DD80" s="48"/>
      <c r="DE80" s="48"/>
      <c r="DF80" s="48"/>
      <c r="DG80" s="48"/>
      <c r="DH80" s="48"/>
      <c r="DI80" s="48"/>
      <c r="DJ80" s="48"/>
      <c r="DK80" s="48"/>
      <c r="DL80" s="48"/>
      <c r="DN80" s="113"/>
      <c r="DO80" s="58"/>
      <c r="DP80" s="48"/>
      <c r="DQ80" s="48"/>
      <c r="DR80" s="48"/>
      <c r="DT80" s="58"/>
      <c r="DU80" s="58"/>
      <c r="DV80" s="58"/>
      <c r="DW80" s="58"/>
    </row>
    <row r="81" spans="1:127" s="77" customFormat="1" x14ac:dyDescent="0.25">
      <c r="A81"/>
      <c r="B81" s="22"/>
      <c r="C81" s="18"/>
      <c r="D81" s="18"/>
      <c r="E81" s="18"/>
      <c r="F81" s="18"/>
      <c r="G81" s="18"/>
      <c r="H81" s="18"/>
      <c r="I81" s="5"/>
      <c r="J81" s="27"/>
      <c r="K81" s="5"/>
      <c r="L81" s="5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 s="113"/>
      <c r="BS81" s="48"/>
      <c r="BT81" s="48"/>
      <c r="BU81" s="48"/>
      <c r="BV81" s="48"/>
      <c r="BW81" s="48"/>
      <c r="BX81" s="48"/>
      <c r="BY81" s="48"/>
      <c r="BZ81" s="48"/>
      <c r="CA81" s="48"/>
      <c r="CB81" s="48"/>
      <c r="CC81" s="48"/>
      <c r="CD81" s="48"/>
      <c r="CE81" s="48"/>
      <c r="CF81" s="48"/>
      <c r="CG81" s="48"/>
      <c r="CH81" s="48"/>
      <c r="CI81" s="48"/>
      <c r="CJ81" s="48"/>
      <c r="CK81" s="48"/>
      <c r="CL81" s="48"/>
      <c r="CM81" s="48"/>
      <c r="CN81" s="48"/>
      <c r="CO81" s="48"/>
      <c r="CP81" s="48"/>
      <c r="CQ81" s="48"/>
      <c r="CR81" s="48"/>
      <c r="CS81" s="48"/>
      <c r="CT81" s="48"/>
      <c r="CU81" s="48"/>
      <c r="CV81" s="48"/>
      <c r="CW81" s="48"/>
      <c r="CX81" s="48"/>
      <c r="CY81" s="48"/>
      <c r="CZ81" s="48"/>
      <c r="DA81" s="48"/>
      <c r="DB81" s="48"/>
      <c r="DC81" s="48"/>
      <c r="DD81" s="48"/>
      <c r="DE81" s="48"/>
      <c r="DF81" s="48"/>
      <c r="DG81" s="48"/>
      <c r="DH81" s="48"/>
      <c r="DI81" s="48"/>
      <c r="DJ81" s="48"/>
      <c r="DK81" s="48"/>
      <c r="DL81" s="48"/>
      <c r="DN81" s="113"/>
      <c r="DO81" s="58"/>
      <c r="DP81" s="48"/>
      <c r="DQ81" s="48"/>
      <c r="DR81" s="48"/>
      <c r="DT81" s="58"/>
      <c r="DU81" s="58"/>
      <c r="DV81" s="58"/>
      <c r="DW81" s="58"/>
    </row>
    <row r="82" spans="1:127" s="77" customFormat="1" x14ac:dyDescent="0.25">
      <c r="A82"/>
      <c r="B82" s="24"/>
      <c r="C82" s="91" t="s">
        <v>309</v>
      </c>
      <c r="D82" s="91">
        <v>2</v>
      </c>
      <c r="E82" s="91">
        <f>D82+12</f>
        <v>14</v>
      </c>
      <c r="F82" s="91">
        <v>50</v>
      </c>
      <c r="G82" s="20"/>
      <c r="I82" s="5"/>
      <c r="J82" s="27"/>
      <c r="K82" s="5"/>
      <c r="L82" s="5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 s="113"/>
      <c r="BS82" s="48"/>
      <c r="BT82" s="48"/>
      <c r="BU82" s="48"/>
      <c r="BV82" s="48"/>
      <c r="BW82" s="48"/>
      <c r="BX82" s="48"/>
      <c r="BY82" s="48"/>
      <c r="BZ82" s="48"/>
      <c r="CA82" s="48"/>
      <c r="CB82" s="48"/>
      <c r="CC82" s="48"/>
      <c r="CD82" s="48"/>
      <c r="CE82" s="48"/>
      <c r="CF82" s="48"/>
      <c r="CG82" s="48"/>
      <c r="CH82" s="48"/>
      <c r="CI82" s="48"/>
      <c r="CJ82" s="48"/>
      <c r="CK82" s="48"/>
      <c r="CL82" s="48"/>
      <c r="CM82" s="48"/>
      <c r="CN82" s="48"/>
      <c r="CO82" s="48"/>
      <c r="CP82" s="48"/>
      <c r="CQ82" s="48"/>
      <c r="CR82" s="48"/>
      <c r="CS82" s="48"/>
      <c r="CT82" s="48"/>
      <c r="CU82" s="48"/>
      <c r="CV82" s="48"/>
      <c r="CW82" s="48"/>
      <c r="CX82" s="48"/>
      <c r="CY82" s="48"/>
      <c r="CZ82" s="48"/>
      <c r="DA82" s="48"/>
      <c r="DB82" s="48"/>
      <c r="DC82" s="48"/>
      <c r="DD82" s="48"/>
      <c r="DE82" s="48"/>
      <c r="DF82" s="48"/>
      <c r="DG82" s="48"/>
      <c r="DH82" s="48"/>
      <c r="DI82" s="48"/>
      <c r="DJ82" s="48"/>
      <c r="DK82" s="48"/>
      <c r="DL82" s="48"/>
      <c r="DN82" s="113"/>
      <c r="DO82" s="58"/>
      <c r="DP82" s="48"/>
      <c r="DQ82" s="48"/>
      <c r="DR82" s="48"/>
      <c r="DT82" s="58"/>
      <c r="DU82" s="58"/>
      <c r="DV82" s="58"/>
      <c r="DW82" s="58"/>
    </row>
    <row r="83" spans="1:127" s="77" customFormat="1" x14ac:dyDescent="0.25">
      <c r="A83"/>
      <c r="B83" s="22">
        <v>36465</v>
      </c>
      <c r="C83" s="18">
        <f>VLOOKUP($B83,'Data SPF'!$AJ$9:$AP$215,'Per month SPF'!C$1,FALSE)</f>
        <v>1.1000000000000001</v>
      </c>
      <c r="D83" s="18">
        <f>VLOOKUP($B83,'Data SPF'!$AJ$9:$AP$215,'Per month SPF'!D$1,FALSE)</f>
        <v>1.5</v>
      </c>
      <c r="E83" s="18" t="str">
        <f>VLOOKUP($B83,'Data SPF'!$AJ$9:$AP$215,'Per month SPF'!E$1,FALSE)</f>
        <v/>
      </c>
      <c r="F83" s="18" t="str">
        <f>VLOOKUP($B83,'Data SPF'!$AJ$9:$AP$215,'Per month SPF'!H$1,FALSE)</f>
        <v/>
      </c>
      <c r="G83" s="18" t="str">
        <f>VLOOKUP($B83,'Data SPF'!$AJ$9:$AP$215,'Per month SPF'!G$1,FALSE)</f>
        <v/>
      </c>
      <c r="I83" s="5"/>
      <c r="J83" s="27"/>
      <c r="K83" s="5"/>
      <c r="L83" s="5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 s="113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8"/>
      <c r="CD83" s="48"/>
      <c r="CE83" s="48"/>
      <c r="CF83" s="48"/>
      <c r="CG83" s="48"/>
      <c r="CH83" s="48"/>
      <c r="CI83" s="48"/>
      <c r="CJ83" s="48"/>
      <c r="CK83" s="48"/>
      <c r="CL83" s="48"/>
      <c r="CM83" s="48"/>
      <c r="CN83" s="48"/>
      <c r="CO83" s="48"/>
      <c r="CP83" s="48"/>
      <c r="CQ83" s="48"/>
      <c r="CR83" s="48"/>
      <c r="CS83" s="48"/>
      <c r="CT83" s="48"/>
      <c r="CU83" s="48"/>
      <c r="CV83" s="48"/>
      <c r="CW83" s="48"/>
      <c r="CX83" s="48"/>
      <c r="CY83" s="48"/>
      <c r="CZ83" s="48"/>
      <c r="DA83" s="48"/>
      <c r="DB83" s="48"/>
      <c r="DC83" s="48"/>
      <c r="DD83" s="48"/>
      <c r="DE83" s="48"/>
      <c r="DF83" s="48"/>
      <c r="DG83" s="48"/>
      <c r="DH83" s="48"/>
      <c r="DI83" s="48"/>
      <c r="DJ83" s="48"/>
      <c r="DK83" s="48"/>
      <c r="DL83" s="48"/>
      <c r="DN83" s="113"/>
      <c r="DO83" s="58"/>
      <c r="DP83" s="48"/>
      <c r="DQ83" s="48"/>
      <c r="DR83" s="48"/>
      <c r="DT83" s="58"/>
      <c r="DU83" s="58"/>
      <c r="DV83" s="58"/>
      <c r="DW83" s="58"/>
    </row>
    <row r="84" spans="1:127" s="77" customFormat="1" x14ac:dyDescent="0.25">
      <c r="A84"/>
      <c r="B84" s="22">
        <v>36831</v>
      </c>
      <c r="C84" s="18">
        <f>VLOOKUP($B84,'Data SPF'!$AJ$9:$AP$215,'Per month SPF'!C$1,FALSE)</f>
        <v>2.2999999999999998</v>
      </c>
      <c r="D84" s="18">
        <f>VLOOKUP($B84,'Data SPF'!$AJ$9:$AP$215,'Per month SPF'!D$1,FALSE)</f>
        <v>2</v>
      </c>
      <c r="E84" s="18">
        <f>VLOOKUP($B84,'Data SPF'!$AJ$9:$AP$215,'Per month SPF'!E$1,FALSE)</f>
        <v>1.8</v>
      </c>
      <c r="F84" s="18" t="str">
        <f>VLOOKUP($B84,'Data SPF'!$AJ$9:$AP$215,'Per month SPF'!H$1,FALSE)</f>
        <v/>
      </c>
      <c r="G84" s="18" t="str">
        <f>VLOOKUP($B84,'Data SPF'!$AJ$9:$AP$215,'Per month SPF'!G$1,FALSE)</f>
        <v/>
      </c>
      <c r="I84" s="5"/>
      <c r="J84" s="27"/>
      <c r="K84" s="5"/>
      <c r="L84" s="5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 s="113"/>
      <c r="BS84" s="48"/>
      <c r="BT84" s="48"/>
      <c r="BU84" s="48"/>
      <c r="BV84" s="48"/>
      <c r="BW84" s="48"/>
      <c r="BX84" s="48"/>
      <c r="BY84" s="48"/>
      <c r="BZ84" s="48"/>
      <c r="CA84" s="48"/>
      <c r="CB84" s="48"/>
      <c r="CC84" s="48"/>
      <c r="CD84" s="48"/>
      <c r="CE84" s="48"/>
      <c r="CF84" s="48"/>
      <c r="CG84" s="48"/>
      <c r="CH84" s="48"/>
      <c r="CI84" s="48"/>
      <c r="CJ84" s="48"/>
      <c r="CK84" s="48"/>
      <c r="CL84" s="48"/>
      <c r="CM84" s="48"/>
      <c r="CN84" s="48"/>
      <c r="CO84" s="48"/>
      <c r="CP84" s="48"/>
      <c r="CQ84" s="48"/>
      <c r="CR84" s="48"/>
      <c r="CS84" s="48"/>
      <c r="CT84" s="48"/>
      <c r="CU84" s="48"/>
      <c r="CV84" s="48"/>
      <c r="CW84" s="48"/>
      <c r="CX84" s="48"/>
      <c r="CY84" s="48"/>
      <c r="CZ84" s="48"/>
      <c r="DA84" s="48"/>
      <c r="DB84" s="48"/>
      <c r="DC84" s="48"/>
      <c r="DD84" s="48"/>
      <c r="DE84" s="48"/>
      <c r="DF84" s="48"/>
      <c r="DG84" s="48"/>
      <c r="DH84" s="48"/>
      <c r="DI84" s="48"/>
      <c r="DJ84" s="48"/>
      <c r="DK84" s="48"/>
      <c r="DL84" s="48"/>
      <c r="DN84" s="113"/>
      <c r="DO84" s="58"/>
      <c r="DP84" s="48"/>
      <c r="DQ84" s="48"/>
      <c r="DR84" s="48"/>
      <c r="DT84" s="58"/>
      <c r="DU84" s="48"/>
      <c r="DV84" s="58"/>
      <c r="DW84" s="58"/>
    </row>
    <row r="85" spans="1:127" s="77" customFormat="1" x14ac:dyDescent="0.25">
      <c r="A85"/>
      <c r="B85" s="22">
        <v>37196</v>
      </c>
      <c r="C85" s="18">
        <f>VLOOKUP($B85,'Data SPF'!$AJ$9:$AP$215,'Per month SPF'!C$1,FALSE)</f>
        <v>2.6</v>
      </c>
      <c r="D85" s="18">
        <f>VLOOKUP($B85,'Data SPF'!$AJ$9:$AP$215,'Per month SPF'!D$1,FALSE)</f>
        <v>1.7</v>
      </c>
      <c r="E85" s="18">
        <f>VLOOKUP($B85,'Data SPF'!$AJ$9:$AP$215,'Per month SPF'!E$1,FALSE)</f>
        <v>1.8</v>
      </c>
      <c r="F85" s="18">
        <f>VLOOKUP($B85,'Data SPF'!$AJ$9:$AP$215,'Per month SPF'!H$1,FALSE)</f>
        <v>1.8237499999999998</v>
      </c>
      <c r="G85" s="18" t="str">
        <f>VLOOKUP($B85,'Data SPF'!$AJ$9:$AP$215,'Per month SPF'!G$1,FALSE)</f>
        <v/>
      </c>
      <c r="I85" s="5"/>
      <c r="J85" s="5"/>
      <c r="K85" s="5"/>
      <c r="L85" s="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 s="113"/>
      <c r="BS85" s="48"/>
      <c r="BT85" s="48"/>
      <c r="BU85" s="48"/>
      <c r="BV85" s="48"/>
      <c r="BW85" s="48"/>
      <c r="BX85" s="48"/>
      <c r="BY85" s="48"/>
      <c r="BZ85" s="48"/>
      <c r="CA85" s="48"/>
      <c r="CB85" s="48"/>
      <c r="CC85" s="48"/>
      <c r="CD85" s="48"/>
      <c r="CE85" s="48"/>
      <c r="CF85" s="48"/>
      <c r="CG85" s="48"/>
      <c r="CH85" s="48"/>
      <c r="CI85" s="48"/>
      <c r="CJ85" s="48"/>
      <c r="CK85" s="48"/>
      <c r="CL85" s="48"/>
      <c r="CM85" s="48"/>
      <c r="CN85" s="48"/>
      <c r="CO85" s="48"/>
      <c r="CP85" s="48"/>
      <c r="CQ85" s="48"/>
      <c r="CR85" s="48"/>
      <c r="CS85" s="48"/>
      <c r="CT85" s="48"/>
      <c r="CU85" s="48"/>
      <c r="CV85" s="48"/>
      <c r="CW85" s="48"/>
      <c r="CX85" s="48"/>
      <c r="CY85" s="48"/>
      <c r="CZ85" s="48"/>
      <c r="DA85" s="48"/>
      <c r="DB85" s="48"/>
      <c r="DC85" s="48"/>
      <c r="DD85" s="48"/>
      <c r="DE85" s="48"/>
      <c r="DF85" s="48"/>
      <c r="DG85" s="48"/>
      <c r="DH85" s="48"/>
      <c r="DI85" s="48"/>
      <c r="DJ85" s="48"/>
      <c r="DK85" s="48"/>
      <c r="DL85" s="48"/>
      <c r="DN85" s="113"/>
      <c r="DO85" s="58"/>
      <c r="DP85" s="58"/>
      <c r="DQ85" s="58"/>
      <c r="DR85" s="58"/>
      <c r="DT85" s="58"/>
      <c r="DU85" s="58"/>
      <c r="DV85" s="58"/>
      <c r="DW85" s="58"/>
    </row>
    <row r="86" spans="1:127" s="77" customFormat="1" x14ac:dyDescent="0.25">
      <c r="A86"/>
      <c r="B86" s="22">
        <v>37926</v>
      </c>
      <c r="C86" s="18">
        <f>VLOOKUP($B86,'Data SPF'!$AJ$9:$AP$215,'Per month SPF'!C$1,FALSE)</f>
        <v>2</v>
      </c>
      <c r="D86" s="18">
        <f>VLOOKUP($B86,'Data SPF'!$AJ$9:$AP$215,'Per month SPF'!D$1,FALSE)</f>
        <v>1.6</v>
      </c>
      <c r="E86" s="18">
        <f>VLOOKUP($B86,'Data SPF'!$AJ$9:$AP$215,'Per month SPF'!E$1,FALSE)</f>
        <v>1.8</v>
      </c>
      <c r="F86" s="18">
        <f>VLOOKUP($B86,'Data SPF'!$AJ$9:$AP$215,'Per month SPF'!H$1,FALSE)</f>
        <v>1.9372093023255814</v>
      </c>
      <c r="G86" s="18" t="str">
        <f>VLOOKUP($B86,'Data SPF'!$AJ$9:$AP$215,'Per month SPF'!G$1,FALSE)</f>
        <v/>
      </c>
      <c r="I86" s="92"/>
      <c r="J86" s="92"/>
      <c r="K86" s="92"/>
      <c r="L86" s="92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 s="113"/>
      <c r="BS86" s="48"/>
      <c r="BT86" s="48"/>
      <c r="BU86" s="48"/>
      <c r="BV86" s="48"/>
      <c r="BW86" s="48"/>
      <c r="BX86" s="48"/>
      <c r="BY86" s="48"/>
      <c r="BZ86" s="48"/>
      <c r="CA86" s="48"/>
      <c r="CB86" s="48"/>
      <c r="CC86" s="48"/>
      <c r="CD86" s="48"/>
      <c r="CE86" s="48"/>
      <c r="CF86" s="48"/>
      <c r="CG86" s="48"/>
      <c r="CH86" s="48"/>
      <c r="CI86" s="48"/>
      <c r="CJ86" s="48"/>
      <c r="CK86" s="48"/>
      <c r="CL86" s="48"/>
      <c r="CM86" s="48"/>
      <c r="CN86" s="48"/>
      <c r="CO86" s="48"/>
      <c r="CP86" s="48"/>
      <c r="CQ86" s="48"/>
      <c r="CR86" s="48"/>
      <c r="CS86" s="48"/>
      <c r="CT86" s="48"/>
      <c r="CU86" s="48"/>
      <c r="CV86" s="48"/>
      <c r="CW86" s="48"/>
      <c r="CX86" s="48"/>
      <c r="CY86" s="48"/>
      <c r="CZ86" s="48"/>
      <c r="DA86" s="48"/>
      <c r="DB86" s="48"/>
      <c r="DC86" s="48"/>
      <c r="DD86" s="48"/>
      <c r="DE86" s="48"/>
      <c r="DF86" s="48"/>
      <c r="DG86" s="48"/>
      <c r="DH86" s="48"/>
      <c r="DI86" s="48"/>
      <c r="DJ86" s="48"/>
      <c r="DK86" s="48"/>
      <c r="DL86" s="48"/>
      <c r="DN86" s="113"/>
      <c r="DO86" s="58"/>
      <c r="DP86" s="58"/>
      <c r="DQ86" s="58"/>
      <c r="DR86" s="58"/>
      <c r="DT86" s="58"/>
      <c r="DU86" s="58"/>
      <c r="DV86" s="58"/>
      <c r="DW86" s="58"/>
    </row>
    <row r="87" spans="1:127" s="77" customFormat="1" x14ac:dyDescent="0.25">
      <c r="A87"/>
      <c r="B87" s="22">
        <v>38292</v>
      </c>
      <c r="C87" s="18">
        <f>VLOOKUP($B87,'Data SPF'!$AJ$9:$AP$215,'Per month SPF'!C$1,FALSE)</f>
        <v>2.1</v>
      </c>
      <c r="D87" s="18">
        <f>VLOOKUP($B87,'Data SPF'!$AJ$9:$AP$215,'Per month SPF'!D$1,FALSE)</f>
        <v>1.9</v>
      </c>
      <c r="E87" s="18">
        <f>VLOOKUP($B87,'Data SPF'!$AJ$9:$AP$215,'Per month SPF'!E$1,FALSE)</f>
        <v>1.9</v>
      </c>
      <c r="F87" s="18">
        <f>VLOOKUP($B87,'Data SPF'!$AJ$9:$AP$215,'Per month SPF'!H$1,FALSE)</f>
        <v>1.8923913043478258</v>
      </c>
      <c r="G87" s="18" t="str">
        <f>VLOOKUP($B87,'Data SPF'!$AJ$9:$AP$215,'Per month SPF'!G$1,FALSE)</f>
        <v/>
      </c>
      <c r="I87" s="91"/>
      <c r="J87" s="91"/>
      <c r="K87" s="91"/>
      <c r="L87" s="91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 s="113"/>
      <c r="BS87" s="48"/>
      <c r="BT87" s="48"/>
      <c r="BU87" s="48"/>
      <c r="BV87" s="48"/>
      <c r="BW87" s="48"/>
      <c r="BX87" s="48"/>
      <c r="BY87" s="48"/>
      <c r="BZ87" s="48"/>
      <c r="CA87" s="48"/>
      <c r="CB87" s="48"/>
      <c r="CC87" s="48"/>
      <c r="CD87" s="48"/>
      <c r="CE87" s="48"/>
      <c r="CF87" s="48"/>
      <c r="CG87" s="48"/>
      <c r="CH87" s="48"/>
      <c r="CI87" s="48"/>
      <c r="CJ87" s="48"/>
      <c r="CK87" s="48"/>
      <c r="CL87" s="48"/>
      <c r="CM87" s="48"/>
      <c r="CN87" s="48"/>
      <c r="CO87" s="48"/>
      <c r="CP87" s="48"/>
      <c r="CQ87" s="48"/>
      <c r="CR87" s="48"/>
      <c r="CS87" s="48"/>
      <c r="CT87" s="48"/>
      <c r="CU87" s="48"/>
      <c r="CV87" s="48"/>
      <c r="CW87" s="48"/>
      <c r="CX87" s="48"/>
      <c r="CY87" s="48"/>
      <c r="CZ87" s="48"/>
      <c r="DA87" s="48"/>
      <c r="DB87" s="48"/>
      <c r="DC87" s="48"/>
      <c r="DD87" s="48"/>
      <c r="DE87" s="48"/>
      <c r="DF87" s="48"/>
      <c r="DG87" s="48"/>
      <c r="DH87" s="48"/>
      <c r="DI87" s="48"/>
      <c r="DJ87" s="48"/>
      <c r="DK87" s="48"/>
      <c r="DL87" s="48"/>
      <c r="DN87" s="113"/>
      <c r="DO87" s="58"/>
      <c r="DP87" s="58"/>
      <c r="DQ87" s="58"/>
      <c r="DR87" s="58"/>
      <c r="DT87" s="58"/>
      <c r="DU87" s="58"/>
      <c r="DV87" s="58"/>
      <c r="DW87" s="58"/>
    </row>
    <row r="88" spans="1:127" s="77" customFormat="1" x14ac:dyDescent="0.25">
      <c r="A88"/>
      <c r="B88" s="22"/>
      <c r="C88" s="18"/>
      <c r="D88" s="18"/>
      <c r="E88" s="18"/>
      <c r="F88" s="18"/>
      <c r="G88" s="18"/>
      <c r="H88" s="1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 s="113"/>
      <c r="BS88" s="48"/>
      <c r="BT88" s="48"/>
      <c r="BU88" s="48"/>
      <c r="BV88" s="48"/>
      <c r="BW88" s="48"/>
      <c r="BX88" s="48"/>
      <c r="BY88" s="48"/>
      <c r="BZ88" s="48"/>
      <c r="CA88" s="48"/>
      <c r="CB88" s="48"/>
      <c r="CC88" s="48"/>
      <c r="CD88" s="48"/>
      <c r="CE88" s="48"/>
      <c r="CF88" s="48"/>
      <c r="CG88" s="48"/>
      <c r="CH88" s="48"/>
      <c r="CI88" s="48"/>
      <c r="CJ88" s="48"/>
      <c r="CK88" s="48"/>
      <c r="CL88" s="48"/>
      <c r="CM88" s="48"/>
      <c r="CN88" s="48"/>
      <c r="CO88" s="48"/>
      <c r="CP88" s="48"/>
      <c r="CQ88" s="48"/>
      <c r="CR88" s="48"/>
      <c r="CS88" s="48"/>
      <c r="CT88" s="48"/>
      <c r="CU88" s="48"/>
      <c r="CV88" s="48"/>
      <c r="CW88" s="48"/>
      <c r="CX88" s="48"/>
      <c r="CY88" s="48"/>
      <c r="CZ88" s="48"/>
      <c r="DA88" s="48"/>
      <c r="DB88" s="48"/>
      <c r="DC88" s="48"/>
      <c r="DD88" s="48"/>
      <c r="DE88" s="48"/>
      <c r="DF88" s="48"/>
      <c r="DG88" s="48"/>
      <c r="DH88" s="48"/>
      <c r="DI88" s="48"/>
      <c r="DJ88" s="48"/>
      <c r="DK88" s="48"/>
      <c r="DL88" s="48"/>
      <c r="DN88" s="113"/>
      <c r="DO88" s="58"/>
      <c r="DP88" s="58"/>
      <c r="DQ88" s="58"/>
      <c r="DR88" s="58"/>
      <c r="DT88" s="58"/>
      <c r="DU88" s="58"/>
      <c r="DV88" s="58"/>
      <c r="DW88" s="58"/>
    </row>
    <row r="89" spans="1:127" s="77" customFormat="1" x14ac:dyDescent="0.25">
      <c r="A89"/>
      <c r="B89" s="22"/>
      <c r="C89" s="18"/>
      <c r="D89" s="18"/>
      <c r="E89" s="18"/>
      <c r="F89" s="18"/>
      <c r="G89" s="18"/>
      <c r="H89" s="18"/>
      <c r="I89" s="5"/>
      <c r="J89" s="5"/>
      <c r="K89" s="5"/>
      <c r="L89" s="5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 s="113"/>
      <c r="BS89" s="48"/>
      <c r="BT89" s="48"/>
      <c r="BU89" s="48"/>
      <c r="BV89" s="48"/>
      <c r="BW89" s="48"/>
      <c r="BX89" s="48"/>
      <c r="BY89" s="48"/>
      <c r="BZ89" s="48"/>
      <c r="CA89" s="48"/>
      <c r="CB89" s="48"/>
      <c r="CC89" s="48"/>
      <c r="CD89" s="48"/>
      <c r="CE89" s="48"/>
      <c r="CF89" s="48"/>
      <c r="CG89" s="48"/>
      <c r="CH89" s="48"/>
      <c r="CI89" s="48"/>
      <c r="CJ89" s="48"/>
      <c r="CK89" s="48"/>
      <c r="CL89" s="48"/>
      <c r="CM89" s="48"/>
      <c r="CN89" s="48"/>
      <c r="CO89" s="48"/>
      <c r="CP89" s="48"/>
      <c r="CQ89" s="48"/>
      <c r="CR89" s="48"/>
      <c r="CS89" s="48"/>
      <c r="CT89" s="48"/>
      <c r="CU89" s="48"/>
      <c r="CV89" s="48"/>
      <c r="CW89" s="48"/>
      <c r="CX89" s="48"/>
      <c r="CY89" s="48"/>
      <c r="CZ89" s="48"/>
      <c r="DA89" s="48"/>
      <c r="DB89" s="48"/>
      <c r="DC89" s="48"/>
      <c r="DD89" s="48"/>
      <c r="DE89" s="48"/>
      <c r="DF89" s="48"/>
      <c r="DG89" s="48"/>
      <c r="DH89" s="48"/>
      <c r="DI89" s="48"/>
      <c r="DJ89" s="48"/>
      <c r="DK89" s="48"/>
      <c r="DL89" s="48"/>
      <c r="DN89" s="113"/>
      <c r="DO89" s="58"/>
      <c r="DP89" s="58"/>
      <c r="DQ89" s="58"/>
      <c r="DR89" s="58"/>
      <c r="DT89" s="58"/>
      <c r="DU89" s="58"/>
      <c r="DV89" s="58"/>
      <c r="DW89" s="58"/>
    </row>
    <row r="90" spans="1:127" s="77" customFormat="1" x14ac:dyDescent="0.25">
      <c r="A90"/>
      <c r="B90" s="22"/>
      <c r="C90" s="18"/>
      <c r="D90" s="18"/>
      <c r="E90" s="18"/>
      <c r="F90" s="18"/>
      <c r="G90" s="18"/>
      <c r="H90" s="18"/>
      <c r="I90" s="5"/>
      <c r="J90" s="5"/>
      <c r="K90" s="5"/>
      <c r="L90" s="5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 s="113"/>
      <c r="BS90" s="48"/>
      <c r="BT90" s="48"/>
      <c r="BU90" s="48"/>
      <c r="BV90" s="48"/>
      <c r="BW90" s="48"/>
      <c r="BX90" s="48"/>
      <c r="BY90" s="48"/>
      <c r="BZ90" s="48"/>
      <c r="CA90" s="48"/>
      <c r="CB90" s="48"/>
      <c r="CC90" s="48"/>
      <c r="CD90" s="48"/>
      <c r="CE90" s="48"/>
      <c r="CF90" s="48"/>
      <c r="CG90" s="48"/>
      <c r="CH90" s="48"/>
      <c r="CI90" s="48"/>
      <c r="CJ90" s="48"/>
      <c r="CK90" s="48"/>
      <c r="CL90" s="48"/>
      <c r="CM90" s="48"/>
      <c r="CN90" s="48"/>
      <c r="CO90" s="48"/>
      <c r="CP90" s="48"/>
      <c r="CQ90" s="48"/>
      <c r="CR90" s="48"/>
      <c r="CS90" s="48"/>
      <c r="CT90" s="48"/>
      <c r="CU90" s="48"/>
      <c r="CV90" s="48"/>
      <c r="CW90" s="48"/>
      <c r="CX90" s="48"/>
      <c r="CY90" s="48"/>
      <c r="CZ90" s="48"/>
      <c r="DA90" s="48"/>
      <c r="DB90" s="48"/>
      <c r="DC90" s="48"/>
      <c r="DD90" s="48"/>
      <c r="DE90" s="48"/>
      <c r="DF90" s="48"/>
      <c r="DG90" s="48"/>
      <c r="DH90" s="48"/>
      <c r="DI90" s="48"/>
      <c r="DJ90" s="48"/>
      <c r="DK90" s="48"/>
      <c r="DL90" s="48"/>
      <c r="DN90" s="113"/>
      <c r="DO90" s="58"/>
      <c r="DP90" s="48"/>
      <c r="DQ90" s="48"/>
      <c r="DR90" s="48"/>
      <c r="DT90" s="58"/>
      <c r="DU90" s="48"/>
      <c r="DV90" s="48"/>
      <c r="DW90" s="48"/>
    </row>
    <row r="91" spans="1:127" s="77" customFormat="1" x14ac:dyDescent="0.25">
      <c r="A91"/>
      <c r="B91" s="22"/>
      <c r="C91" s="18"/>
      <c r="D91" s="18"/>
      <c r="E91" s="18"/>
      <c r="F91" s="18"/>
      <c r="G91" s="18"/>
      <c r="H91" s="18"/>
      <c r="I91" s="5"/>
      <c r="J91" s="5"/>
      <c r="K91" s="5"/>
      <c r="L91" s="5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 s="113"/>
      <c r="BS91" s="48"/>
      <c r="BT91" s="48"/>
      <c r="BU91" s="48"/>
      <c r="BV91" s="48"/>
      <c r="BW91" s="48"/>
      <c r="BX91" s="48"/>
      <c r="BY91" s="48"/>
      <c r="BZ91" s="48"/>
      <c r="CA91" s="48"/>
      <c r="CB91" s="48"/>
      <c r="CC91" s="48"/>
      <c r="CD91" s="48"/>
      <c r="CE91" s="48"/>
      <c r="CF91" s="48"/>
      <c r="CG91" s="48"/>
      <c r="CH91" s="48"/>
      <c r="CI91" s="48"/>
      <c r="CJ91" s="48"/>
      <c r="CK91" s="48"/>
      <c r="CL91" s="48"/>
      <c r="CM91" s="48"/>
      <c r="CN91" s="48"/>
      <c r="CO91" s="48"/>
      <c r="CP91" s="48"/>
      <c r="CQ91" s="48"/>
      <c r="CR91" s="48"/>
      <c r="CS91" s="48"/>
      <c r="CT91" s="48"/>
      <c r="CU91" s="48"/>
      <c r="CV91" s="48"/>
      <c r="CW91" s="48"/>
      <c r="CX91" s="48"/>
      <c r="CY91" s="48"/>
      <c r="CZ91" s="48"/>
      <c r="DA91" s="48"/>
      <c r="DB91" s="48"/>
      <c r="DC91" s="48"/>
      <c r="DD91" s="48"/>
      <c r="DE91" s="48"/>
      <c r="DF91" s="48"/>
      <c r="DG91" s="48"/>
      <c r="DH91" s="48"/>
      <c r="DI91" s="48"/>
      <c r="DJ91" s="48"/>
      <c r="DK91" s="48"/>
      <c r="DL91" s="48"/>
      <c r="DN91" s="113"/>
      <c r="DO91" s="58"/>
      <c r="DP91" s="48"/>
      <c r="DQ91" s="48"/>
      <c r="DR91" s="48"/>
      <c r="DT91" s="58"/>
      <c r="DU91" s="48"/>
      <c r="DV91" s="48"/>
      <c r="DW91" s="48"/>
    </row>
    <row r="92" spans="1:127" s="77" customFormat="1" x14ac:dyDescent="0.25">
      <c r="A92"/>
      <c r="B92" s="22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 s="113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48"/>
      <c r="CL92" s="48"/>
      <c r="CM92" s="48"/>
      <c r="CN92" s="48"/>
      <c r="CO92" s="48"/>
      <c r="CP92" s="48"/>
      <c r="CQ92" s="48"/>
      <c r="CR92" s="48"/>
      <c r="CS92" s="48"/>
      <c r="CT92" s="48"/>
      <c r="CU92" s="48"/>
      <c r="CV92" s="48"/>
      <c r="CW92" s="48"/>
      <c r="CX92" s="48"/>
      <c r="CY92" s="48"/>
      <c r="CZ92" s="48"/>
      <c r="DA92" s="48"/>
      <c r="DB92" s="48"/>
      <c r="DC92" s="48"/>
      <c r="DD92" s="48"/>
      <c r="DE92" s="48"/>
      <c r="DF92" s="48"/>
      <c r="DG92" s="48"/>
      <c r="DH92" s="48"/>
      <c r="DI92" s="48"/>
      <c r="DJ92" s="48"/>
      <c r="DK92" s="48"/>
      <c r="DL92" s="48"/>
      <c r="DN92" s="113"/>
      <c r="DO92" s="58"/>
      <c r="DP92" s="48"/>
      <c r="DQ92" s="48"/>
      <c r="DR92" s="48"/>
      <c r="DT92" s="58"/>
      <c r="DU92" s="48"/>
      <c r="DV92" s="48"/>
      <c r="DW92" s="48"/>
    </row>
    <row r="93" spans="1:127" s="77" customFormat="1" x14ac:dyDescent="0.25">
      <c r="A93"/>
      <c r="B93" s="22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 s="113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48"/>
      <c r="CE93" s="48"/>
      <c r="CF93" s="48"/>
      <c r="CG93" s="48"/>
      <c r="CH93" s="48"/>
      <c r="CI93" s="48"/>
      <c r="CJ93" s="48"/>
      <c r="CK93" s="48"/>
      <c r="CL93" s="48"/>
      <c r="CM93" s="48"/>
      <c r="CN93" s="48"/>
      <c r="CO93" s="48"/>
      <c r="CP93" s="48"/>
      <c r="CQ93" s="48"/>
      <c r="CR93" s="48"/>
      <c r="CS93" s="48"/>
      <c r="CT93" s="48"/>
      <c r="CU93" s="48"/>
      <c r="CV93" s="48"/>
      <c r="CW93" s="48"/>
      <c r="CX93" s="48"/>
      <c r="CY93" s="48"/>
      <c r="CZ93" s="48"/>
      <c r="DA93" s="48"/>
      <c r="DB93" s="48"/>
      <c r="DC93" s="48"/>
      <c r="DD93" s="48"/>
      <c r="DE93" s="48"/>
      <c r="DF93" s="48"/>
      <c r="DG93" s="48"/>
      <c r="DH93" s="48"/>
      <c r="DI93" s="48"/>
      <c r="DJ93" s="48"/>
      <c r="DK93" s="48"/>
      <c r="DL93" s="48"/>
      <c r="DN93" s="113"/>
      <c r="DO93" s="58"/>
      <c r="DP93" s="48"/>
      <c r="DQ93" s="48"/>
      <c r="DR93" s="48"/>
      <c r="DT93" s="58"/>
      <c r="DU93" s="48"/>
      <c r="DV93" s="48"/>
      <c r="DW93" s="48"/>
    </row>
    <row r="94" spans="1:127" s="77" customFormat="1" x14ac:dyDescent="0.25">
      <c r="A94"/>
      <c r="B94" s="22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 s="113"/>
      <c r="BS94" s="48"/>
      <c r="BT94" s="48"/>
      <c r="BU94" s="48"/>
      <c r="BV94" s="48"/>
      <c r="BW94" s="48"/>
      <c r="BX94" s="48"/>
      <c r="BY94" s="48"/>
      <c r="BZ94" s="48"/>
      <c r="CA94" s="48"/>
      <c r="CB94" s="48"/>
      <c r="CC94" s="48"/>
      <c r="CD94" s="48"/>
      <c r="CE94" s="48"/>
      <c r="CF94" s="48"/>
      <c r="CG94" s="48"/>
      <c r="CH94" s="48"/>
      <c r="CI94" s="48"/>
      <c r="CJ94" s="48"/>
      <c r="CK94" s="48"/>
      <c r="CL94" s="48"/>
      <c r="CM94" s="48"/>
      <c r="CN94" s="48"/>
      <c r="CO94" s="48"/>
      <c r="CP94" s="48"/>
      <c r="CQ94" s="48"/>
      <c r="CR94" s="48"/>
      <c r="CS94" s="48"/>
      <c r="CT94" s="48"/>
      <c r="CU94" s="48"/>
      <c r="CV94" s="48"/>
      <c r="CW94" s="48"/>
      <c r="CX94" s="48"/>
      <c r="CY94" s="48"/>
      <c r="CZ94" s="48"/>
      <c r="DA94" s="48"/>
      <c r="DB94" s="48"/>
      <c r="DC94" s="48"/>
      <c r="DD94" s="48"/>
      <c r="DE94" s="48"/>
      <c r="DF94" s="48"/>
      <c r="DG94" s="48"/>
      <c r="DH94" s="48"/>
      <c r="DI94" s="48"/>
      <c r="DJ94" s="48"/>
      <c r="DK94" s="48"/>
      <c r="DL94" s="48"/>
      <c r="DN94" s="113"/>
      <c r="DO94" s="58"/>
      <c r="DP94" s="48"/>
      <c r="DQ94" s="48"/>
      <c r="DR94" s="48"/>
      <c r="DT94" s="58"/>
      <c r="DU94" s="48"/>
      <c r="DV94" s="48"/>
      <c r="DW94" s="48"/>
    </row>
    <row r="95" spans="1:127" s="77" customFormat="1" x14ac:dyDescent="0.25">
      <c r="A95"/>
      <c r="B95" s="22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 s="113"/>
      <c r="BS95" s="48"/>
      <c r="BT95" s="48"/>
      <c r="BU95" s="48"/>
      <c r="BV95" s="48"/>
      <c r="BW95" s="48"/>
      <c r="BX95" s="48"/>
      <c r="BY95" s="48"/>
      <c r="BZ95" s="48"/>
      <c r="CA95" s="48"/>
      <c r="CB95" s="48"/>
      <c r="CC95" s="48"/>
      <c r="CD95" s="48"/>
      <c r="CE95" s="48"/>
      <c r="CF95" s="48"/>
      <c r="CG95" s="48"/>
      <c r="CH95" s="48"/>
      <c r="CI95" s="48"/>
      <c r="CJ95" s="48"/>
      <c r="CK95" s="48"/>
      <c r="CL95" s="48"/>
      <c r="CM95" s="48"/>
      <c r="CN95" s="48"/>
      <c r="CO95" s="48"/>
      <c r="CP95" s="48"/>
      <c r="CQ95" s="48"/>
      <c r="CR95" s="48"/>
      <c r="CS95" s="48"/>
      <c r="CT95" s="48"/>
      <c r="CU95" s="48"/>
      <c r="CV95" s="48"/>
      <c r="CW95" s="48"/>
      <c r="CX95" s="48"/>
      <c r="CY95" s="48"/>
      <c r="CZ95" s="48"/>
      <c r="DA95" s="48"/>
      <c r="DB95" s="48"/>
      <c r="DC95" s="48"/>
      <c r="DD95" s="48"/>
      <c r="DE95" s="48"/>
      <c r="DF95" s="48"/>
      <c r="DG95" s="48"/>
      <c r="DH95" s="48"/>
      <c r="DI95" s="48"/>
      <c r="DJ95" s="48"/>
      <c r="DK95" s="48"/>
      <c r="DL95" s="48"/>
      <c r="DN95" s="113"/>
      <c r="DO95" s="58"/>
      <c r="DP95" s="48"/>
      <c r="DQ95" s="48"/>
      <c r="DR95" s="48"/>
      <c r="DT95" s="58"/>
      <c r="DU95" s="48"/>
      <c r="DV95" s="48"/>
      <c r="DW95" s="48"/>
    </row>
    <row r="96" spans="1:127" s="77" customFormat="1" x14ac:dyDescent="0.25">
      <c r="A96"/>
      <c r="B96" s="22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 s="113"/>
      <c r="BS96" s="48"/>
      <c r="BT96" s="48"/>
      <c r="BU96" s="48"/>
      <c r="BV96" s="48"/>
      <c r="BW96" s="48"/>
      <c r="BX96" s="48"/>
      <c r="BY96" s="48"/>
      <c r="BZ96" s="48"/>
      <c r="CA96" s="48"/>
      <c r="CB96" s="48"/>
      <c r="CC96" s="48"/>
      <c r="CD96" s="48"/>
      <c r="CE96" s="48"/>
      <c r="CF96" s="48"/>
      <c r="CG96" s="48"/>
      <c r="CH96" s="48"/>
      <c r="CI96" s="48"/>
      <c r="CJ96" s="48"/>
      <c r="CK96" s="48"/>
      <c r="CL96" s="48"/>
      <c r="CM96" s="48"/>
      <c r="CN96" s="48"/>
      <c r="CO96" s="48"/>
      <c r="CP96" s="48"/>
      <c r="CQ96" s="48"/>
      <c r="CR96" s="48"/>
      <c r="CS96" s="48"/>
      <c r="CT96" s="48"/>
      <c r="CU96" s="48"/>
      <c r="CV96" s="48"/>
      <c r="CW96" s="48"/>
      <c r="CX96" s="48"/>
      <c r="CY96" s="48"/>
      <c r="CZ96" s="48"/>
      <c r="DA96" s="48"/>
      <c r="DB96" s="48"/>
      <c r="DC96" s="48"/>
      <c r="DD96" s="48"/>
      <c r="DE96" s="48"/>
      <c r="DF96" s="48"/>
      <c r="DG96" s="48"/>
      <c r="DH96" s="48"/>
      <c r="DI96" s="48"/>
      <c r="DJ96" s="48"/>
      <c r="DK96" s="48"/>
      <c r="DL96" s="48"/>
      <c r="DN96" s="113"/>
      <c r="DO96" s="58"/>
      <c r="DP96" s="48"/>
      <c r="DQ96" s="48"/>
      <c r="DR96" s="48"/>
      <c r="DT96" s="58"/>
      <c r="DU96" s="48"/>
      <c r="DV96" s="48"/>
      <c r="DW96" s="48"/>
    </row>
    <row r="97" spans="1:127" s="77" customFormat="1" x14ac:dyDescent="0.25">
      <c r="A97"/>
      <c r="B97" s="22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5"/>
      <c r="N97" s="5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 s="113"/>
      <c r="BS97" s="48"/>
      <c r="BT97" s="48"/>
      <c r="BU97" s="48"/>
      <c r="BV97" s="48"/>
      <c r="BW97" s="48"/>
      <c r="BX97" s="48"/>
      <c r="BY97" s="48"/>
      <c r="BZ97" s="48"/>
      <c r="CA97" s="48"/>
      <c r="CB97" s="48"/>
      <c r="CC97" s="48"/>
      <c r="CD97" s="48"/>
      <c r="CE97" s="48"/>
      <c r="CF97" s="48"/>
      <c r="CG97" s="48"/>
      <c r="CH97" s="48"/>
      <c r="CI97" s="48"/>
      <c r="CJ97" s="48"/>
      <c r="CK97" s="48"/>
      <c r="CL97" s="48"/>
      <c r="CM97" s="48"/>
      <c r="CN97" s="48"/>
      <c r="CO97" s="48"/>
      <c r="CP97" s="48"/>
      <c r="CQ97" s="48"/>
      <c r="CR97" s="48"/>
      <c r="CS97" s="48"/>
      <c r="CT97" s="48"/>
      <c r="CU97" s="48"/>
      <c r="CV97" s="48"/>
      <c r="CW97" s="48"/>
      <c r="CX97" s="48"/>
      <c r="CY97" s="48"/>
      <c r="CZ97" s="48"/>
      <c r="DA97" s="48"/>
      <c r="DB97" s="48"/>
      <c r="DC97" s="48"/>
      <c r="DD97" s="48"/>
      <c r="DE97" s="48"/>
      <c r="DF97" s="48"/>
      <c r="DG97" s="48"/>
      <c r="DH97" s="48"/>
      <c r="DI97" s="48"/>
      <c r="DJ97" s="48"/>
      <c r="DK97" s="48"/>
      <c r="DL97" s="48"/>
      <c r="DN97" s="113"/>
      <c r="DO97" s="58"/>
      <c r="DP97" s="48"/>
      <c r="DQ97" s="48"/>
      <c r="DR97" s="48"/>
      <c r="DT97" s="58"/>
      <c r="DU97" s="48"/>
      <c r="DV97" s="48"/>
      <c r="DW97" s="48"/>
    </row>
    <row r="98" spans="1:127" s="77" customFormat="1" x14ac:dyDescent="0.25">
      <c r="A98"/>
      <c r="B98" s="22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5"/>
      <c r="N98" s="5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 s="113"/>
      <c r="BS98" s="48"/>
      <c r="BT98" s="48"/>
      <c r="BU98" s="48"/>
      <c r="BV98" s="48"/>
      <c r="BW98" s="48"/>
      <c r="BX98" s="48"/>
      <c r="BY98" s="48"/>
      <c r="BZ98" s="48"/>
      <c r="CA98" s="48"/>
      <c r="CB98" s="48"/>
      <c r="CC98" s="48"/>
      <c r="CD98" s="48"/>
      <c r="CE98" s="48"/>
      <c r="CF98" s="48"/>
      <c r="CG98" s="48"/>
      <c r="CH98" s="48"/>
      <c r="CI98" s="48"/>
      <c r="CJ98" s="48"/>
      <c r="CK98" s="48"/>
      <c r="CL98" s="48"/>
      <c r="CM98" s="48"/>
      <c r="CN98" s="48"/>
      <c r="CO98" s="48"/>
      <c r="CP98" s="48"/>
      <c r="CQ98" s="48"/>
      <c r="CR98" s="48"/>
      <c r="CS98" s="48"/>
      <c r="CT98" s="48"/>
      <c r="CU98" s="48"/>
      <c r="CV98" s="48"/>
      <c r="CW98" s="48"/>
      <c r="CX98" s="48"/>
      <c r="CY98" s="48"/>
      <c r="CZ98" s="48"/>
      <c r="DA98" s="48"/>
      <c r="DB98" s="48"/>
      <c r="DC98" s="48"/>
      <c r="DD98" s="48"/>
      <c r="DE98" s="48"/>
      <c r="DF98" s="48"/>
      <c r="DG98" s="48"/>
      <c r="DH98" s="48"/>
      <c r="DI98" s="48"/>
      <c r="DJ98" s="48"/>
      <c r="DK98" s="48"/>
      <c r="DL98" s="48"/>
      <c r="DN98" s="113"/>
      <c r="DO98" s="58"/>
      <c r="DP98" s="48"/>
      <c r="DQ98" s="48"/>
      <c r="DR98" s="48"/>
      <c r="DT98" s="58"/>
      <c r="DU98" s="48"/>
      <c r="DV98" s="48"/>
      <c r="DW98" s="48"/>
    </row>
    <row r="99" spans="1:127" s="77" customFormat="1" x14ac:dyDescent="0.25">
      <c r="A99"/>
      <c r="B99" s="22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5"/>
      <c r="N99" s="5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 s="113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  <c r="CE99" s="48"/>
      <c r="CF99" s="48"/>
      <c r="CG99" s="48"/>
      <c r="CH99" s="48"/>
      <c r="CI99" s="48"/>
      <c r="CJ99" s="48"/>
      <c r="CK99" s="48"/>
      <c r="CL99" s="48"/>
      <c r="CM99" s="48"/>
      <c r="CN99" s="48"/>
      <c r="CO99" s="48"/>
      <c r="CP99" s="48"/>
      <c r="CQ99" s="48"/>
      <c r="CR99" s="48"/>
      <c r="CS99" s="48"/>
      <c r="CT99" s="48"/>
      <c r="CU99" s="48"/>
      <c r="CV99" s="48"/>
      <c r="CW99" s="48"/>
      <c r="CX99" s="48"/>
      <c r="CY99" s="48"/>
      <c r="CZ99" s="48"/>
      <c r="DA99" s="48"/>
      <c r="DB99" s="48"/>
      <c r="DC99" s="48"/>
      <c r="DD99" s="48"/>
      <c r="DE99" s="48"/>
      <c r="DF99" s="48"/>
      <c r="DG99" s="48"/>
      <c r="DH99" s="48"/>
      <c r="DI99" s="48"/>
      <c r="DJ99" s="48"/>
      <c r="DK99" s="48"/>
      <c r="DL99" s="48"/>
      <c r="DN99" s="113"/>
      <c r="DO99" s="58"/>
      <c r="DP99" s="48"/>
      <c r="DQ99" s="48"/>
      <c r="DR99" s="48"/>
      <c r="DT99" s="58"/>
      <c r="DU99" s="48"/>
      <c r="DV99" s="48"/>
      <c r="DW99" s="48"/>
    </row>
    <row r="100" spans="1:127" s="77" customFormat="1" x14ac:dyDescent="0.25">
      <c r="A100"/>
      <c r="B100" s="22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5"/>
      <c r="N100" s="5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 s="113"/>
      <c r="BS100" s="48"/>
      <c r="BT100" s="48"/>
      <c r="BU100" s="48"/>
      <c r="BV100" s="48"/>
      <c r="BW100" s="48"/>
      <c r="BX100" s="48"/>
      <c r="BY100" s="48"/>
      <c r="BZ100" s="48"/>
      <c r="CA100" s="48"/>
      <c r="CB100" s="48"/>
      <c r="CC100" s="48"/>
      <c r="CD100" s="48"/>
      <c r="CE100" s="48"/>
      <c r="CF100" s="48"/>
      <c r="CG100" s="48"/>
      <c r="CH100" s="48"/>
      <c r="CI100" s="48"/>
      <c r="CJ100" s="48"/>
      <c r="CK100" s="48"/>
      <c r="CL100" s="48"/>
      <c r="CM100" s="48"/>
      <c r="CN100" s="48"/>
      <c r="CO100" s="48"/>
      <c r="CP100" s="48"/>
      <c r="CQ100" s="48"/>
      <c r="CR100" s="48"/>
      <c r="CS100" s="48"/>
      <c r="CT100" s="48"/>
      <c r="CU100" s="48"/>
      <c r="CV100" s="48"/>
      <c r="CW100" s="48"/>
      <c r="CX100" s="48"/>
      <c r="CY100" s="48"/>
      <c r="CZ100" s="48"/>
      <c r="DA100" s="48"/>
      <c r="DB100" s="48"/>
      <c r="DC100" s="48"/>
      <c r="DD100" s="48"/>
      <c r="DE100" s="48"/>
      <c r="DF100" s="48"/>
      <c r="DG100" s="48"/>
      <c r="DH100" s="48"/>
      <c r="DI100" s="48"/>
      <c r="DJ100" s="48"/>
      <c r="DK100" s="48"/>
      <c r="DL100" s="48"/>
      <c r="DN100" s="113"/>
      <c r="DO100" s="58"/>
      <c r="DP100" s="48"/>
      <c r="DQ100" s="48"/>
      <c r="DR100" s="48"/>
      <c r="DT100" s="58"/>
      <c r="DU100" s="48"/>
      <c r="DV100" s="48"/>
      <c r="DW100" s="48"/>
    </row>
    <row r="101" spans="1:127" s="77" customFormat="1" x14ac:dyDescent="0.25">
      <c r="A101"/>
      <c r="B101" s="22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5"/>
      <c r="N101" s="5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 s="113"/>
      <c r="BS101" s="48"/>
      <c r="BT101" s="48"/>
      <c r="BU101" s="48"/>
      <c r="BV101" s="48"/>
      <c r="BW101" s="48"/>
      <c r="BX101" s="48"/>
      <c r="BY101" s="48"/>
      <c r="BZ101" s="48"/>
      <c r="CA101" s="48"/>
      <c r="CB101" s="48"/>
      <c r="CC101" s="48"/>
      <c r="CD101" s="48"/>
      <c r="CE101" s="48"/>
      <c r="CF101" s="48"/>
      <c r="CG101" s="48"/>
      <c r="CH101" s="48"/>
      <c r="CI101" s="48"/>
      <c r="CJ101" s="48"/>
      <c r="CK101" s="48"/>
      <c r="CL101" s="48"/>
      <c r="CM101" s="48"/>
      <c r="CN101" s="48"/>
      <c r="CO101" s="48"/>
      <c r="CP101" s="48"/>
      <c r="CQ101" s="48"/>
      <c r="CR101" s="48"/>
      <c r="CS101" s="48"/>
      <c r="CT101" s="48"/>
      <c r="CU101" s="48"/>
      <c r="CV101" s="48"/>
      <c r="CW101" s="48"/>
      <c r="CX101" s="48"/>
      <c r="CY101" s="48"/>
      <c r="CZ101" s="48"/>
      <c r="DA101" s="48"/>
      <c r="DB101" s="48"/>
      <c r="DC101" s="48"/>
      <c r="DD101" s="48"/>
      <c r="DE101" s="48"/>
      <c r="DF101" s="48"/>
      <c r="DG101" s="48"/>
      <c r="DH101" s="48"/>
      <c r="DI101" s="48"/>
      <c r="DJ101" s="48"/>
      <c r="DK101" s="48"/>
      <c r="DL101" s="48"/>
      <c r="DN101" s="113"/>
      <c r="DO101" s="58"/>
      <c r="DP101" s="48"/>
      <c r="DQ101" s="48"/>
      <c r="DR101" s="48"/>
      <c r="DT101" s="58"/>
      <c r="DU101" s="48"/>
      <c r="DV101" s="48"/>
      <c r="DW101" s="48"/>
    </row>
    <row r="102" spans="1:127" s="77" customFormat="1" x14ac:dyDescent="0.25">
      <c r="A102"/>
      <c r="B102" s="22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5"/>
      <c r="N102" s="5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 s="113"/>
      <c r="BS102" s="48"/>
      <c r="BT102" s="48"/>
      <c r="BU102" s="48"/>
      <c r="BV102" s="48"/>
      <c r="BW102" s="48"/>
      <c r="BX102" s="48"/>
      <c r="BY102" s="48"/>
      <c r="BZ102" s="48"/>
      <c r="CA102" s="48"/>
      <c r="CB102" s="48"/>
      <c r="CC102" s="48"/>
      <c r="CD102" s="48"/>
      <c r="CE102" s="48"/>
      <c r="CF102" s="48"/>
      <c r="CG102" s="48"/>
      <c r="CH102" s="48"/>
      <c r="CI102" s="48"/>
      <c r="CJ102" s="48"/>
      <c r="CK102" s="48"/>
      <c r="CL102" s="48"/>
      <c r="CM102" s="48"/>
      <c r="CN102" s="48"/>
      <c r="CO102" s="48"/>
      <c r="CP102" s="48"/>
      <c r="CQ102" s="48"/>
      <c r="CR102" s="48"/>
      <c r="CS102" s="48"/>
      <c r="CT102" s="48"/>
      <c r="CU102" s="48"/>
      <c r="CV102" s="48"/>
      <c r="CW102" s="48"/>
      <c r="CX102" s="48"/>
      <c r="CY102" s="48"/>
      <c r="CZ102" s="48"/>
      <c r="DA102" s="48"/>
      <c r="DB102" s="48"/>
      <c r="DC102" s="48"/>
      <c r="DD102" s="48"/>
      <c r="DE102" s="48"/>
      <c r="DF102" s="48"/>
      <c r="DG102" s="48"/>
      <c r="DH102" s="48"/>
      <c r="DI102" s="48"/>
      <c r="DJ102" s="48"/>
      <c r="DK102" s="48"/>
      <c r="DL102" s="48"/>
      <c r="DN102" s="113"/>
      <c r="DO102" s="58"/>
      <c r="DP102" s="48"/>
      <c r="DQ102" s="48"/>
      <c r="DR102" s="48"/>
      <c r="DT102" s="58"/>
      <c r="DU102" s="48"/>
      <c r="DV102" s="48"/>
      <c r="DW102" s="48"/>
    </row>
    <row r="103" spans="1:127" s="77" customFormat="1" x14ac:dyDescent="0.25">
      <c r="A103"/>
      <c r="B103" s="22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5"/>
      <c r="N103" s="5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 s="113"/>
      <c r="BS103" s="48"/>
      <c r="BT103" s="48"/>
      <c r="BU103" s="48"/>
      <c r="BV103" s="48"/>
      <c r="BW103" s="48"/>
      <c r="BX103" s="48"/>
      <c r="BY103" s="48"/>
      <c r="BZ103" s="48"/>
      <c r="CA103" s="48"/>
      <c r="CB103" s="48"/>
      <c r="CC103" s="48"/>
      <c r="CD103" s="48"/>
      <c r="CE103" s="48"/>
      <c r="CF103" s="48"/>
      <c r="CG103" s="48"/>
      <c r="CH103" s="48"/>
      <c r="CI103" s="48"/>
      <c r="CJ103" s="48"/>
      <c r="CK103" s="48"/>
      <c r="CL103" s="48"/>
      <c r="CM103" s="48"/>
      <c r="CN103" s="48"/>
      <c r="CO103" s="48"/>
      <c r="CP103" s="48"/>
      <c r="CQ103" s="48"/>
      <c r="CR103" s="48"/>
      <c r="CS103" s="48"/>
      <c r="CT103" s="48"/>
      <c r="CU103" s="48"/>
      <c r="CV103" s="48"/>
      <c r="CW103" s="48"/>
      <c r="CX103" s="48"/>
      <c r="CY103" s="48"/>
      <c r="CZ103" s="48"/>
      <c r="DA103" s="48"/>
      <c r="DB103" s="48"/>
      <c r="DC103" s="48"/>
      <c r="DD103" s="48"/>
      <c r="DE103" s="48"/>
      <c r="DF103" s="48"/>
      <c r="DG103" s="48"/>
      <c r="DH103" s="48"/>
      <c r="DI103" s="48"/>
      <c r="DJ103" s="48"/>
      <c r="DK103" s="48"/>
      <c r="DL103" s="48"/>
      <c r="DN103" s="113"/>
      <c r="DO103" s="58"/>
      <c r="DP103" s="58"/>
      <c r="DQ103" s="58"/>
      <c r="DR103" s="58"/>
      <c r="DT103" s="58"/>
      <c r="DU103" s="58"/>
      <c r="DV103" s="58"/>
      <c r="DW103" s="58"/>
    </row>
    <row r="104" spans="1:127" s="77" customFormat="1" x14ac:dyDescent="0.25">
      <c r="A104"/>
      <c r="B104" s="22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5"/>
      <c r="N104" s="5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 s="113"/>
      <c r="BS104" s="48"/>
      <c r="BT104" s="48"/>
      <c r="BU104" s="48"/>
      <c r="BV104" s="48"/>
      <c r="BW104" s="48"/>
      <c r="BX104" s="48"/>
      <c r="BY104" s="48"/>
      <c r="BZ104" s="48"/>
      <c r="CA104" s="48"/>
      <c r="CB104" s="48"/>
      <c r="CC104" s="48"/>
      <c r="CD104" s="48"/>
      <c r="CE104" s="48"/>
      <c r="CF104" s="48"/>
      <c r="CG104" s="48"/>
      <c r="CH104" s="48"/>
      <c r="CI104" s="48"/>
      <c r="CJ104" s="48"/>
      <c r="CK104" s="48"/>
      <c r="CL104" s="48"/>
      <c r="CM104" s="48"/>
      <c r="CN104" s="48"/>
      <c r="CO104" s="48"/>
      <c r="CP104" s="48"/>
      <c r="CQ104" s="48"/>
      <c r="CR104" s="48"/>
      <c r="CS104" s="48"/>
      <c r="CT104" s="48"/>
      <c r="CU104" s="48"/>
      <c r="CV104" s="48"/>
      <c r="CW104" s="48"/>
      <c r="CX104" s="48"/>
      <c r="CY104" s="48"/>
      <c r="CZ104" s="48"/>
      <c r="DA104" s="48"/>
      <c r="DB104" s="48"/>
      <c r="DC104" s="48"/>
      <c r="DD104" s="48"/>
      <c r="DE104" s="48"/>
      <c r="DF104" s="48"/>
      <c r="DG104" s="48"/>
      <c r="DH104" s="48"/>
      <c r="DI104" s="48"/>
      <c r="DJ104" s="48"/>
      <c r="DK104" s="48"/>
      <c r="DL104" s="48"/>
      <c r="DN104" s="113"/>
      <c r="DO104" s="58"/>
      <c r="DP104" s="58"/>
      <c r="DQ104" s="58"/>
      <c r="DR104" s="58"/>
      <c r="DT104" s="58"/>
      <c r="DU104" s="58"/>
      <c r="DV104" s="58"/>
      <c r="DW104" s="58"/>
    </row>
    <row r="105" spans="1:127" s="77" customFormat="1" x14ac:dyDescent="0.25">
      <c r="A105"/>
      <c r="B105" s="22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5"/>
      <c r="N105" s="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 s="113"/>
      <c r="BS105" s="48"/>
      <c r="BT105" s="48"/>
      <c r="BU105" s="48"/>
      <c r="BV105" s="48"/>
      <c r="BW105" s="48"/>
      <c r="BX105" s="48"/>
      <c r="BY105" s="48"/>
      <c r="BZ105" s="48"/>
      <c r="CA105" s="48"/>
      <c r="CB105" s="48"/>
      <c r="CC105" s="48"/>
      <c r="CD105" s="48"/>
      <c r="CE105" s="48"/>
      <c r="CF105" s="48"/>
      <c r="CG105" s="48"/>
      <c r="CH105" s="48"/>
      <c r="CI105" s="48"/>
      <c r="CJ105" s="48"/>
      <c r="CK105" s="48"/>
      <c r="CL105" s="48"/>
      <c r="CM105" s="48"/>
      <c r="CN105" s="48"/>
      <c r="CO105" s="48"/>
      <c r="CP105" s="48"/>
      <c r="CQ105" s="48"/>
      <c r="CR105" s="48"/>
      <c r="CS105" s="48"/>
      <c r="CT105" s="48"/>
      <c r="CU105" s="48"/>
      <c r="CV105" s="48"/>
      <c r="CW105" s="48"/>
      <c r="CX105" s="48"/>
      <c r="CY105" s="48"/>
      <c r="CZ105" s="48"/>
      <c r="DA105" s="48"/>
      <c r="DB105" s="48"/>
      <c r="DC105" s="48"/>
      <c r="DD105" s="48"/>
      <c r="DE105" s="48"/>
      <c r="DF105" s="48"/>
      <c r="DG105" s="48"/>
      <c r="DH105" s="48"/>
      <c r="DI105" s="48"/>
      <c r="DJ105" s="48"/>
      <c r="DK105" s="48"/>
      <c r="DL105" s="48"/>
      <c r="DN105" s="113"/>
      <c r="DO105" s="58"/>
      <c r="DP105" s="58"/>
      <c r="DQ105" s="58"/>
      <c r="DR105" s="58"/>
      <c r="DT105" s="58"/>
      <c r="DU105" s="58"/>
      <c r="DV105" s="58"/>
      <c r="DW105" s="58"/>
    </row>
    <row r="106" spans="1:127" s="77" customFormat="1" x14ac:dyDescent="0.25">
      <c r="A106"/>
      <c r="B106" s="24"/>
      <c r="C106" s="5"/>
      <c r="D106" s="5"/>
      <c r="E106" s="5"/>
      <c r="F106" s="5"/>
      <c r="G106" s="5"/>
      <c r="H106" s="5"/>
      <c r="I106" s="5"/>
      <c r="J106" s="27"/>
      <c r="K106" s="5"/>
      <c r="L106" s="5"/>
      <c r="M106" s="5"/>
      <c r="N106" s="5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 s="113"/>
      <c r="BS106" s="48"/>
      <c r="BT106" s="48"/>
      <c r="BU106" s="48"/>
      <c r="BV106" s="48"/>
      <c r="BW106" s="48"/>
      <c r="BX106" s="48"/>
      <c r="BY106" s="48"/>
      <c r="BZ106" s="48"/>
      <c r="CA106" s="48"/>
      <c r="CB106" s="48"/>
      <c r="CC106" s="48"/>
      <c r="CD106" s="48"/>
      <c r="CE106" s="48"/>
      <c r="CF106" s="48"/>
      <c r="CG106" s="48"/>
      <c r="CH106" s="48"/>
      <c r="CI106" s="48"/>
      <c r="CJ106" s="48"/>
      <c r="CK106" s="48"/>
      <c r="CL106" s="48"/>
      <c r="CM106" s="48"/>
      <c r="CN106" s="48"/>
      <c r="CO106" s="48"/>
      <c r="CP106" s="48"/>
      <c r="CQ106" s="48"/>
      <c r="CR106" s="48"/>
      <c r="CS106" s="48"/>
      <c r="CT106" s="48"/>
      <c r="CU106" s="48"/>
      <c r="CV106" s="48"/>
      <c r="CW106" s="48"/>
      <c r="CX106" s="48"/>
      <c r="CY106" s="48"/>
      <c r="CZ106" s="48"/>
      <c r="DA106" s="48"/>
      <c r="DB106" s="48"/>
      <c r="DC106" s="48"/>
      <c r="DD106" s="48"/>
      <c r="DE106" s="48"/>
      <c r="DF106" s="48"/>
      <c r="DG106" s="48"/>
      <c r="DH106" s="48"/>
      <c r="DI106" s="48"/>
      <c r="DJ106" s="48"/>
      <c r="DK106" s="48"/>
      <c r="DL106" s="48"/>
      <c r="DN106" s="113"/>
      <c r="DO106" s="58"/>
      <c r="DP106" s="58"/>
      <c r="DQ106" s="58"/>
      <c r="DR106" s="58"/>
      <c r="DT106" s="58"/>
      <c r="DU106" s="58"/>
      <c r="DV106" s="58"/>
      <c r="DW106" s="58"/>
    </row>
    <row r="107" spans="1:127" s="77" customFormat="1" x14ac:dyDescent="0.25">
      <c r="A107"/>
      <c r="B107" s="24"/>
      <c r="C107"/>
      <c r="D107"/>
      <c r="E107"/>
      <c r="F107"/>
      <c r="G107"/>
      <c r="H107"/>
      <c r="I107" s="19"/>
      <c r="J107" s="27"/>
      <c r="K107" s="5"/>
      <c r="L107" s="5"/>
      <c r="M107" s="5"/>
      <c r="N107" s="5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 s="113"/>
      <c r="BS107" s="48"/>
      <c r="BT107" s="48"/>
      <c r="BU107" s="48"/>
      <c r="BV107" s="48"/>
      <c r="BW107" s="48"/>
      <c r="BX107" s="48"/>
      <c r="BY107" s="48"/>
      <c r="BZ107" s="48"/>
      <c r="CA107" s="48"/>
      <c r="CB107" s="48"/>
      <c r="CC107" s="48"/>
      <c r="CD107" s="48"/>
      <c r="CE107" s="48"/>
      <c r="CF107" s="48"/>
      <c r="CG107" s="48"/>
      <c r="CH107" s="48"/>
      <c r="CI107" s="48"/>
      <c r="CJ107" s="48"/>
      <c r="CK107" s="48"/>
      <c r="CL107" s="48"/>
      <c r="CM107" s="48"/>
      <c r="CN107" s="48"/>
      <c r="CO107" s="48"/>
      <c r="CP107" s="48"/>
      <c r="CQ107" s="48"/>
      <c r="CR107" s="48"/>
      <c r="CS107" s="48"/>
      <c r="CT107" s="48"/>
      <c r="CU107" s="48"/>
      <c r="CV107" s="48"/>
      <c r="CW107" s="48"/>
      <c r="CX107" s="48"/>
      <c r="CY107" s="48"/>
      <c r="CZ107" s="48"/>
      <c r="DA107" s="48"/>
      <c r="DB107" s="48"/>
      <c r="DC107" s="48"/>
      <c r="DD107" s="48"/>
      <c r="DE107" s="48"/>
      <c r="DF107" s="48"/>
      <c r="DG107" s="48"/>
      <c r="DH107" s="48"/>
      <c r="DI107" s="48"/>
      <c r="DJ107" s="48"/>
      <c r="DK107" s="48"/>
      <c r="DL107" s="48"/>
      <c r="DN107" s="113"/>
      <c r="DO107" s="58"/>
      <c r="DP107" s="58"/>
      <c r="DQ107" s="58"/>
      <c r="DR107" s="58"/>
      <c r="DT107" s="58"/>
      <c r="DU107" s="58"/>
      <c r="DV107" s="58"/>
      <c r="DW107" s="58"/>
    </row>
    <row r="108" spans="1:127" s="77" customFormat="1" x14ac:dyDescent="0.25">
      <c r="A108"/>
      <c r="B108" s="24"/>
      <c r="C108"/>
      <c r="D108"/>
      <c r="E108"/>
      <c r="F108"/>
      <c r="G108"/>
      <c r="H108"/>
      <c r="I108" s="19"/>
      <c r="J108" s="27"/>
      <c r="K108" s="5"/>
      <c r="L108" s="5"/>
      <c r="M108" s="5"/>
      <c r="N108" s="5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 s="113"/>
      <c r="BS108" s="48"/>
      <c r="BT108" s="48"/>
      <c r="BU108" s="48"/>
      <c r="BV108" s="48"/>
      <c r="BW108" s="48"/>
      <c r="BX108" s="48"/>
      <c r="BY108" s="48"/>
      <c r="BZ108" s="48"/>
      <c r="CA108" s="48"/>
      <c r="CB108" s="48"/>
      <c r="CC108" s="48"/>
      <c r="CD108" s="48"/>
      <c r="CE108" s="48"/>
      <c r="CF108" s="48"/>
      <c r="CG108" s="48"/>
      <c r="CH108" s="48"/>
      <c r="CI108" s="48"/>
      <c r="CJ108" s="48"/>
      <c r="CK108" s="48"/>
      <c r="CL108" s="48"/>
      <c r="CM108" s="48"/>
      <c r="CN108" s="48"/>
      <c r="CO108" s="48"/>
      <c r="CP108" s="48"/>
      <c r="CQ108" s="48"/>
      <c r="CR108" s="48"/>
      <c r="CS108" s="48"/>
      <c r="CT108" s="48"/>
      <c r="CU108" s="48"/>
      <c r="CV108" s="48"/>
      <c r="CW108" s="48"/>
      <c r="CX108" s="48"/>
      <c r="CY108" s="48"/>
      <c r="CZ108" s="48"/>
      <c r="DA108" s="48"/>
      <c r="DB108" s="48"/>
      <c r="DC108" s="48"/>
      <c r="DD108" s="48"/>
      <c r="DE108" s="48"/>
      <c r="DF108" s="48"/>
      <c r="DG108" s="48"/>
      <c r="DH108" s="48"/>
      <c r="DI108" s="48"/>
      <c r="DJ108" s="48"/>
      <c r="DK108" s="48"/>
      <c r="DL108" s="48"/>
      <c r="DN108" s="113"/>
      <c r="DO108" s="58"/>
      <c r="DP108" s="48"/>
      <c r="DQ108" s="48"/>
      <c r="DR108" s="48"/>
      <c r="DT108" s="58"/>
      <c r="DU108" s="48"/>
      <c r="DV108" s="58"/>
      <c r="DW108" s="58"/>
    </row>
    <row r="109" spans="1:127" s="77" customFormat="1" x14ac:dyDescent="0.25">
      <c r="A109"/>
      <c r="B109" s="24"/>
      <c r="C109"/>
      <c r="D109"/>
      <c r="E109"/>
      <c r="F109"/>
      <c r="G109"/>
      <c r="H109"/>
      <c r="I109" s="5"/>
      <c r="J109" s="27"/>
      <c r="K109" s="5"/>
      <c r="L109" s="5"/>
      <c r="M109" s="5"/>
      <c r="N109" s="5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 s="113"/>
      <c r="BS109" s="48"/>
      <c r="BT109" s="48"/>
      <c r="BU109" s="48"/>
      <c r="BV109" s="48"/>
      <c r="BW109" s="48"/>
      <c r="BX109" s="48"/>
      <c r="BY109" s="48"/>
      <c r="BZ109" s="48"/>
      <c r="CA109" s="48"/>
      <c r="CB109" s="48"/>
      <c r="CC109" s="48"/>
      <c r="CD109" s="48"/>
      <c r="CE109" s="48"/>
      <c r="CF109" s="48"/>
      <c r="CG109" s="48"/>
      <c r="CH109" s="48"/>
      <c r="CI109" s="48"/>
      <c r="CJ109" s="48"/>
      <c r="CK109" s="48"/>
      <c r="CL109" s="48"/>
      <c r="CM109" s="48"/>
      <c r="CN109" s="48"/>
      <c r="CO109" s="48"/>
      <c r="CP109" s="48"/>
      <c r="CQ109" s="48"/>
      <c r="CR109" s="48"/>
      <c r="CS109" s="48"/>
      <c r="CT109" s="48"/>
      <c r="CU109" s="48"/>
      <c r="CV109" s="48"/>
      <c r="CW109" s="48"/>
      <c r="CX109" s="48"/>
      <c r="CY109" s="48"/>
      <c r="CZ109" s="48"/>
      <c r="DA109" s="48"/>
      <c r="DB109" s="48"/>
      <c r="DC109" s="48"/>
      <c r="DD109" s="48"/>
      <c r="DE109" s="48"/>
      <c r="DF109" s="48"/>
      <c r="DG109" s="48"/>
      <c r="DH109" s="48"/>
      <c r="DI109" s="48"/>
      <c r="DJ109" s="48"/>
      <c r="DK109" s="48"/>
      <c r="DL109" s="48"/>
      <c r="DN109" s="113"/>
      <c r="DO109" s="58"/>
      <c r="DP109" s="48"/>
      <c r="DQ109" s="48"/>
      <c r="DR109" s="48"/>
      <c r="DT109" s="58"/>
      <c r="DU109" s="58"/>
      <c r="DV109" s="58"/>
      <c r="DW109" s="58"/>
    </row>
    <row r="110" spans="1:127" s="77" customFormat="1" x14ac:dyDescent="0.25">
      <c r="A110"/>
      <c r="B110" s="24"/>
      <c r="C110"/>
      <c r="D110"/>
      <c r="E110"/>
      <c r="F110"/>
      <c r="G110"/>
      <c r="H110"/>
      <c r="I110" s="5"/>
      <c r="J110" s="27"/>
      <c r="K110" s="5"/>
      <c r="L110" s="5"/>
      <c r="M110" s="5"/>
      <c r="N110" s="5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 s="113"/>
      <c r="BS110" s="48"/>
      <c r="BT110" s="48"/>
      <c r="BU110" s="48"/>
      <c r="BV110" s="48"/>
      <c r="BW110" s="48"/>
      <c r="BX110" s="48"/>
      <c r="BY110" s="48"/>
      <c r="BZ110" s="48"/>
      <c r="CA110" s="48"/>
      <c r="CB110" s="48"/>
      <c r="CC110" s="48"/>
      <c r="CD110" s="48"/>
      <c r="CE110" s="48"/>
      <c r="CF110" s="48"/>
      <c r="CG110" s="48"/>
      <c r="CH110" s="48"/>
      <c r="CI110" s="48"/>
      <c r="CJ110" s="48"/>
      <c r="CK110" s="48"/>
      <c r="CL110" s="48"/>
      <c r="CM110" s="48"/>
      <c r="CN110" s="48"/>
      <c r="CO110" s="48"/>
      <c r="CP110" s="48"/>
      <c r="CQ110" s="48"/>
      <c r="CR110" s="48"/>
      <c r="CS110" s="48"/>
      <c r="CT110" s="48"/>
      <c r="CU110" s="48"/>
      <c r="CV110" s="48"/>
      <c r="CW110" s="48"/>
      <c r="CX110" s="48"/>
      <c r="CY110" s="48"/>
      <c r="CZ110" s="48"/>
      <c r="DA110" s="48"/>
      <c r="DB110" s="48"/>
      <c r="DC110" s="48"/>
      <c r="DD110" s="48"/>
      <c r="DE110" s="48"/>
      <c r="DF110" s="48"/>
      <c r="DG110" s="48"/>
      <c r="DH110" s="48"/>
      <c r="DI110" s="48"/>
      <c r="DJ110" s="48"/>
      <c r="DK110" s="48"/>
      <c r="DL110" s="48"/>
      <c r="DN110" s="113"/>
      <c r="DO110" s="58"/>
      <c r="DP110" s="48"/>
      <c r="DQ110" s="48"/>
      <c r="DR110" s="48"/>
      <c r="DT110" s="58"/>
      <c r="DU110" s="58"/>
      <c r="DV110" s="58"/>
      <c r="DW110" s="58"/>
    </row>
    <row r="111" spans="1:127" s="77" customFormat="1" x14ac:dyDescent="0.25">
      <c r="A111"/>
      <c r="B111" s="24"/>
      <c r="C111"/>
      <c r="D111"/>
      <c r="E111"/>
      <c r="F111"/>
      <c r="G111"/>
      <c r="H111"/>
      <c r="I111" s="5"/>
      <c r="J111" s="27"/>
      <c r="K111" s="5"/>
      <c r="L111" s="5"/>
      <c r="M111" s="5"/>
      <c r="N111" s="5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 s="113"/>
      <c r="BS111" s="48"/>
      <c r="BT111" s="48"/>
      <c r="BU111" s="48"/>
      <c r="BV111" s="48"/>
      <c r="BW111" s="48"/>
      <c r="BX111" s="48"/>
      <c r="BY111" s="48"/>
      <c r="BZ111" s="48"/>
      <c r="CA111" s="48"/>
      <c r="CB111" s="48"/>
      <c r="CC111" s="48"/>
      <c r="CD111" s="48"/>
      <c r="CE111" s="48"/>
      <c r="CF111" s="48"/>
      <c r="CG111" s="48"/>
      <c r="CH111" s="48"/>
      <c r="CI111" s="48"/>
      <c r="CJ111" s="48"/>
      <c r="CK111" s="48"/>
      <c r="CL111" s="48"/>
      <c r="CM111" s="48"/>
      <c r="CN111" s="48"/>
      <c r="CO111" s="48"/>
      <c r="CP111" s="48"/>
      <c r="CQ111" s="48"/>
      <c r="CR111" s="48"/>
      <c r="CS111" s="48"/>
      <c r="CT111" s="48"/>
      <c r="CU111" s="48"/>
      <c r="CV111" s="48"/>
      <c r="CW111" s="48"/>
      <c r="CX111" s="48"/>
      <c r="CY111" s="48"/>
      <c r="CZ111" s="48"/>
      <c r="DA111" s="48"/>
      <c r="DB111" s="48"/>
      <c r="DC111" s="48"/>
      <c r="DD111" s="48"/>
      <c r="DE111" s="48"/>
      <c r="DF111" s="48"/>
      <c r="DG111" s="48"/>
      <c r="DH111" s="48"/>
      <c r="DI111" s="48"/>
      <c r="DJ111" s="48"/>
      <c r="DK111" s="48"/>
      <c r="DL111" s="48"/>
      <c r="DN111" s="113"/>
      <c r="DO111" s="58"/>
      <c r="DP111" s="48"/>
      <c r="DQ111" s="48"/>
      <c r="DR111" s="48"/>
      <c r="DT111" s="58"/>
      <c r="DU111" s="58"/>
      <c r="DV111" s="58"/>
      <c r="DW111" s="58"/>
    </row>
    <row r="112" spans="1:127" s="77" customFormat="1" x14ac:dyDescent="0.25">
      <c r="A112"/>
      <c r="B112" s="24"/>
      <c r="C112"/>
      <c r="D112"/>
      <c r="E112"/>
      <c r="F112"/>
      <c r="G112"/>
      <c r="H112"/>
      <c r="I112" s="5"/>
      <c r="J112" s="27"/>
      <c r="K112" s="5"/>
      <c r="L112" s="5"/>
      <c r="M112" s="5"/>
      <c r="N112" s="5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 s="113"/>
      <c r="BS112" s="48"/>
      <c r="BT112" s="48"/>
      <c r="BU112" s="48"/>
      <c r="BV112" s="48"/>
      <c r="BW112" s="48"/>
      <c r="BX112" s="48"/>
      <c r="BY112" s="48"/>
      <c r="BZ112" s="48"/>
      <c r="CA112" s="48"/>
      <c r="CB112" s="48"/>
      <c r="CC112" s="48"/>
      <c r="CD112" s="48"/>
      <c r="CE112" s="48"/>
      <c r="CF112" s="48"/>
      <c r="CG112" s="48"/>
      <c r="CH112" s="48"/>
      <c r="CI112" s="48"/>
      <c r="CJ112" s="48"/>
      <c r="CK112" s="48"/>
      <c r="CL112" s="48"/>
      <c r="CM112" s="48"/>
      <c r="CN112" s="48"/>
      <c r="CO112" s="48"/>
      <c r="CP112" s="48"/>
      <c r="CQ112" s="48"/>
      <c r="CR112" s="48"/>
      <c r="CS112" s="48"/>
      <c r="CT112" s="48"/>
      <c r="CU112" s="48"/>
      <c r="CV112" s="48"/>
      <c r="CW112" s="48"/>
      <c r="CX112" s="48"/>
      <c r="CY112" s="48"/>
      <c r="CZ112" s="48"/>
      <c r="DA112" s="48"/>
      <c r="DB112" s="48"/>
      <c r="DC112" s="48"/>
      <c r="DD112" s="48"/>
      <c r="DE112" s="48"/>
      <c r="DF112" s="48"/>
      <c r="DG112" s="48"/>
      <c r="DH112" s="48"/>
      <c r="DI112" s="48"/>
      <c r="DJ112" s="48"/>
      <c r="DK112" s="48"/>
      <c r="DL112" s="48"/>
      <c r="DN112" s="113"/>
      <c r="DO112" s="58"/>
      <c r="DP112" s="48"/>
      <c r="DQ112" s="48"/>
      <c r="DR112" s="48"/>
      <c r="DT112" s="58"/>
      <c r="DU112" s="58"/>
      <c r="DV112" s="58"/>
      <c r="DW112" s="58"/>
    </row>
    <row r="113" spans="1:127" s="77" customFormat="1" x14ac:dyDescent="0.25">
      <c r="A113"/>
      <c r="B113" s="24"/>
      <c r="C113"/>
      <c r="D113"/>
      <c r="E113"/>
      <c r="F113"/>
      <c r="G113"/>
      <c r="H113"/>
      <c r="I113" s="5"/>
      <c r="J113" s="29"/>
      <c r="K113" s="5"/>
      <c r="L113" s="5"/>
      <c r="M113" s="5"/>
      <c r="N113" s="5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 s="113"/>
      <c r="BS113" s="48"/>
      <c r="BT113" s="48"/>
      <c r="BU113" s="48"/>
      <c r="BV113" s="48"/>
      <c r="BW113" s="48"/>
      <c r="BX113" s="48"/>
      <c r="BY113" s="48"/>
      <c r="BZ113" s="48"/>
      <c r="CA113" s="48"/>
      <c r="CB113" s="48"/>
      <c r="CC113" s="48"/>
      <c r="CD113" s="48"/>
      <c r="CE113" s="48"/>
      <c r="CF113" s="48"/>
      <c r="CG113" s="48"/>
      <c r="CH113" s="48"/>
      <c r="CI113" s="48"/>
      <c r="CJ113" s="48"/>
      <c r="CK113" s="48"/>
      <c r="CL113" s="48"/>
      <c r="CM113" s="48"/>
      <c r="CN113" s="48"/>
      <c r="CO113" s="48"/>
      <c r="CP113" s="48"/>
      <c r="CQ113" s="48"/>
      <c r="CR113" s="48"/>
      <c r="CS113" s="48"/>
      <c r="CT113" s="48"/>
      <c r="CU113" s="48"/>
      <c r="CV113" s="48"/>
      <c r="CW113" s="48"/>
      <c r="CX113" s="48"/>
      <c r="CY113" s="48"/>
      <c r="CZ113" s="48"/>
      <c r="DA113" s="48"/>
      <c r="DB113" s="48"/>
      <c r="DC113" s="48"/>
      <c r="DD113" s="48"/>
      <c r="DE113" s="48"/>
      <c r="DF113" s="48"/>
      <c r="DG113" s="48"/>
      <c r="DH113" s="48"/>
      <c r="DI113" s="48"/>
      <c r="DJ113" s="48"/>
      <c r="DK113" s="48"/>
      <c r="DL113" s="48"/>
      <c r="DN113" s="113"/>
      <c r="DO113" s="58"/>
      <c r="DP113" s="48"/>
      <c r="DQ113" s="48"/>
      <c r="DR113" s="48"/>
      <c r="DT113" s="58"/>
      <c r="DU113" s="58"/>
      <c r="DV113" s="58"/>
      <c r="DW113" s="58"/>
    </row>
    <row r="114" spans="1:127" s="77" customFormat="1" x14ac:dyDescent="0.25">
      <c r="A114"/>
      <c r="B114" s="24"/>
      <c r="C114"/>
      <c r="D114"/>
      <c r="E114"/>
      <c r="F114"/>
      <c r="G114"/>
      <c r="H114"/>
      <c r="I114" s="5"/>
      <c r="J114" s="27"/>
      <c r="K114" s="5"/>
      <c r="L114" s="5"/>
      <c r="M114" s="5"/>
      <c r="N114" s="5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 s="113"/>
      <c r="BS114" s="48"/>
      <c r="BT114" s="48"/>
      <c r="BU114" s="48"/>
      <c r="BV114" s="48"/>
      <c r="BW114" s="48"/>
      <c r="BX114" s="48"/>
      <c r="BY114" s="48"/>
      <c r="BZ114" s="48"/>
      <c r="CA114" s="48"/>
      <c r="CB114" s="48"/>
      <c r="CC114" s="48"/>
      <c r="CD114" s="48"/>
      <c r="CE114" s="48"/>
      <c r="CF114" s="48"/>
      <c r="CG114" s="48"/>
      <c r="CH114" s="48"/>
      <c r="CI114" s="48"/>
      <c r="CJ114" s="48"/>
      <c r="CK114" s="48"/>
      <c r="CL114" s="48"/>
      <c r="CM114" s="48"/>
      <c r="CN114" s="48"/>
      <c r="CO114" s="48"/>
      <c r="CP114" s="48"/>
      <c r="CQ114" s="48"/>
      <c r="CR114" s="48"/>
      <c r="CS114" s="48"/>
      <c r="CT114" s="48"/>
      <c r="CU114" s="48"/>
      <c r="CV114" s="48"/>
      <c r="CW114" s="48"/>
      <c r="CX114" s="48"/>
      <c r="CY114" s="48"/>
      <c r="CZ114" s="48"/>
      <c r="DA114" s="48"/>
      <c r="DB114" s="48"/>
      <c r="DC114" s="48"/>
      <c r="DD114" s="48"/>
      <c r="DE114" s="48"/>
      <c r="DF114" s="48"/>
      <c r="DG114" s="48"/>
      <c r="DH114" s="48"/>
      <c r="DI114" s="48"/>
      <c r="DJ114" s="48"/>
      <c r="DK114" s="48"/>
      <c r="DL114" s="48"/>
      <c r="DN114" s="113"/>
      <c r="DO114" s="58"/>
      <c r="DP114" s="48"/>
      <c r="DQ114" s="48"/>
      <c r="DR114" s="48"/>
      <c r="DT114" s="58"/>
      <c r="DU114" s="48"/>
      <c r="DV114" s="48"/>
      <c r="DW114" s="48"/>
    </row>
    <row r="115" spans="1:127" s="77" customFormat="1" x14ac:dyDescent="0.25">
      <c r="A115"/>
      <c r="B115" s="24"/>
      <c r="C115"/>
      <c r="D115"/>
      <c r="E115"/>
      <c r="F115"/>
      <c r="G115"/>
      <c r="H115"/>
      <c r="I115" s="5"/>
      <c r="J115" s="27"/>
      <c r="K115" s="5"/>
      <c r="L115" s="5"/>
      <c r="M115" s="5"/>
      <c r="N115" s="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 s="113"/>
      <c r="BS115" s="48"/>
      <c r="BT115" s="48"/>
      <c r="BU115" s="48"/>
      <c r="BV115" s="48"/>
      <c r="BW115" s="48"/>
      <c r="BX115" s="48"/>
      <c r="BY115" s="48"/>
      <c r="BZ115" s="48"/>
      <c r="CA115" s="48"/>
      <c r="CB115" s="48"/>
      <c r="CC115" s="48"/>
      <c r="CD115" s="48"/>
      <c r="CE115" s="48"/>
      <c r="CF115" s="48"/>
      <c r="CG115" s="48"/>
      <c r="CH115" s="48"/>
      <c r="CI115" s="48"/>
      <c r="CJ115" s="48"/>
      <c r="CK115" s="48"/>
      <c r="CL115" s="48"/>
      <c r="CM115" s="48"/>
      <c r="CN115" s="48"/>
      <c r="CO115" s="48"/>
      <c r="CP115" s="48"/>
      <c r="CQ115" s="48"/>
      <c r="CR115" s="48"/>
      <c r="CS115" s="48"/>
      <c r="CT115" s="48"/>
      <c r="CU115" s="48"/>
      <c r="CV115" s="48"/>
      <c r="CW115" s="48"/>
      <c r="CX115" s="48"/>
      <c r="CY115" s="48"/>
      <c r="CZ115" s="48"/>
      <c r="DA115" s="48"/>
      <c r="DB115" s="48"/>
      <c r="DC115" s="48"/>
      <c r="DD115" s="48"/>
      <c r="DE115" s="48"/>
      <c r="DF115" s="48"/>
      <c r="DG115" s="48"/>
      <c r="DH115" s="48"/>
      <c r="DI115" s="48"/>
      <c r="DJ115" s="48"/>
      <c r="DK115" s="48"/>
      <c r="DL115" s="48"/>
      <c r="DN115" s="113"/>
      <c r="DO115" s="58"/>
      <c r="DP115" s="58"/>
      <c r="DQ115" s="58"/>
      <c r="DR115" s="58"/>
      <c r="DT115" s="58"/>
      <c r="DU115" s="48"/>
      <c r="DV115" s="48"/>
      <c r="DW115" s="48"/>
    </row>
    <row r="116" spans="1:127" s="77" customFormat="1" x14ac:dyDescent="0.25">
      <c r="A116"/>
      <c r="B116" s="24"/>
      <c r="C116"/>
      <c r="D116"/>
      <c r="E116"/>
      <c r="F116"/>
      <c r="G116"/>
      <c r="H116"/>
      <c r="I116" s="5"/>
      <c r="J116" s="27"/>
      <c r="K116" s="5"/>
      <c r="L116" s="5"/>
      <c r="M116" s="5"/>
      <c r="N116" s="5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 s="113"/>
      <c r="BS116" s="48"/>
      <c r="BT116" s="48"/>
      <c r="BU116" s="48"/>
      <c r="BV116" s="48"/>
      <c r="BW116" s="48"/>
      <c r="BX116" s="48"/>
      <c r="BY116" s="48"/>
      <c r="BZ116" s="48"/>
      <c r="CA116" s="48"/>
      <c r="CB116" s="48"/>
      <c r="CC116" s="48"/>
      <c r="CD116" s="48"/>
      <c r="CE116" s="48"/>
      <c r="CF116" s="48"/>
      <c r="CG116" s="48"/>
      <c r="CH116" s="48"/>
      <c r="CI116" s="48"/>
      <c r="CJ116" s="48"/>
      <c r="CK116" s="48"/>
      <c r="CL116" s="48"/>
      <c r="CM116" s="48"/>
      <c r="CN116" s="48"/>
      <c r="CO116" s="48"/>
      <c r="CP116" s="48"/>
      <c r="CQ116" s="48"/>
      <c r="CR116" s="48"/>
      <c r="CS116" s="48"/>
      <c r="CT116" s="48"/>
      <c r="CU116" s="48"/>
      <c r="CV116" s="48"/>
      <c r="CW116" s="48"/>
      <c r="CX116" s="48"/>
      <c r="CY116" s="48"/>
      <c r="CZ116" s="48"/>
      <c r="DA116" s="48"/>
      <c r="DB116" s="48"/>
      <c r="DC116" s="48"/>
      <c r="DD116" s="48"/>
      <c r="DE116" s="48"/>
      <c r="DF116" s="48"/>
      <c r="DG116" s="48"/>
      <c r="DH116" s="48"/>
      <c r="DI116" s="48"/>
      <c r="DJ116" s="48"/>
      <c r="DK116" s="48"/>
      <c r="DL116" s="48"/>
      <c r="DN116" s="113"/>
      <c r="DO116" s="58"/>
      <c r="DP116" s="58"/>
      <c r="DQ116" s="58"/>
      <c r="DR116" s="58"/>
      <c r="DT116" s="58"/>
      <c r="DU116" s="48"/>
      <c r="DV116" s="48"/>
      <c r="DW116" s="48"/>
    </row>
    <row r="117" spans="1:127" s="77" customFormat="1" x14ac:dyDescent="0.25">
      <c r="A117"/>
      <c r="B117" s="24"/>
      <c r="C117"/>
      <c r="D117"/>
      <c r="E117"/>
      <c r="F117"/>
      <c r="G117"/>
      <c r="H117"/>
      <c r="I117" s="5"/>
      <c r="J117" s="27"/>
      <c r="K117" s="5"/>
      <c r="L117" s="5"/>
      <c r="M117" s="5"/>
      <c r="N117" s="5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 s="113"/>
      <c r="BS117" s="48"/>
      <c r="BT117" s="48"/>
      <c r="BU117" s="48"/>
      <c r="BV117" s="48"/>
      <c r="BW117" s="48"/>
      <c r="BX117" s="48"/>
      <c r="BY117" s="48"/>
      <c r="BZ117" s="48"/>
      <c r="CA117" s="48"/>
      <c r="CB117" s="48"/>
      <c r="CC117" s="48"/>
      <c r="CD117" s="48"/>
      <c r="CE117" s="48"/>
      <c r="CF117" s="48"/>
      <c r="CG117" s="48"/>
      <c r="CH117" s="48"/>
      <c r="CI117" s="48"/>
      <c r="CJ117" s="48"/>
      <c r="CK117" s="48"/>
      <c r="CL117" s="48"/>
      <c r="CM117" s="48"/>
      <c r="CN117" s="48"/>
      <c r="CO117" s="48"/>
      <c r="CP117" s="48"/>
      <c r="CQ117" s="48"/>
      <c r="CR117" s="48"/>
      <c r="CS117" s="48"/>
      <c r="CT117" s="48"/>
      <c r="CU117" s="48"/>
      <c r="CV117" s="48"/>
      <c r="CW117" s="48"/>
      <c r="CX117" s="48"/>
      <c r="CY117" s="48"/>
      <c r="CZ117" s="48"/>
      <c r="DA117" s="48"/>
      <c r="DB117" s="48"/>
      <c r="DC117" s="48"/>
      <c r="DD117" s="48"/>
      <c r="DE117" s="48"/>
      <c r="DF117" s="48"/>
      <c r="DG117" s="48"/>
      <c r="DH117" s="48"/>
      <c r="DI117" s="48"/>
      <c r="DJ117" s="48"/>
      <c r="DK117" s="48"/>
      <c r="DL117" s="48"/>
      <c r="DN117" s="113"/>
      <c r="DO117" s="58"/>
      <c r="DP117" s="58"/>
      <c r="DQ117" s="58"/>
      <c r="DR117" s="58"/>
      <c r="DT117" s="58"/>
      <c r="DU117" s="48"/>
      <c r="DV117" s="48"/>
      <c r="DW117" s="48"/>
    </row>
    <row r="118" spans="1:127" s="77" customFormat="1" x14ac:dyDescent="0.25">
      <c r="A118"/>
      <c r="B118" s="24"/>
      <c r="C118"/>
      <c r="D118"/>
      <c r="E118"/>
      <c r="F118"/>
      <c r="G118"/>
      <c r="H118"/>
      <c r="I118" s="5"/>
      <c r="J118" s="27"/>
      <c r="K118" s="5"/>
      <c r="L118" s="5"/>
      <c r="M118" s="5"/>
      <c r="N118" s="5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 s="113"/>
      <c r="BS118" s="48"/>
      <c r="BT118" s="48"/>
      <c r="BU118" s="48"/>
      <c r="BV118" s="48"/>
      <c r="BW118" s="48"/>
      <c r="BX118" s="48"/>
      <c r="BY118" s="48"/>
      <c r="BZ118" s="48"/>
      <c r="CA118" s="48"/>
      <c r="CB118" s="48"/>
      <c r="CC118" s="48"/>
      <c r="CD118" s="48"/>
      <c r="CE118" s="48"/>
      <c r="CF118" s="48"/>
      <c r="CG118" s="48"/>
      <c r="CH118" s="48"/>
      <c r="CI118" s="48"/>
      <c r="CJ118" s="48"/>
      <c r="CK118" s="48"/>
      <c r="CL118" s="48"/>
      <c r="CM118" s="48"/>
      <c r="CN118" s="48"/>
      <c r="CO118" s="48"/>
      <c r="CP118" s="48"/>
      <c r="CQ118" s="48"/>
      <c r="CR118" s="48"/>
      <c r="CS118" s="48"/>
      <c r="CT118" s="48"/>
      <c r="CU118" s="48"/>
      <c r="CV118" s="48"/>
      <c r="CW118" s="48"/>
      <c r="CX118" s="48"/>
      <c r="CY118" s="48"/>
      <c r="CZ118" s="48"/>
      <c r="DA118" s="48"/>
      <c r="DB118" s="48"/>
      <c r="DC118" s="48"/>
      <c r="DD118" s="48"/>
      <c r="DE118" s="48"/>
      <c r="DF118" s="48"/>
      <c r="DG118" s="48"/>
      <c r="DH118" s="48"/>
      <c r="DI118" s="48"/>
      <c r="DJ118" s="48"/>
      <c r="DK118" s="48"/>
      <c r="DL118" s="48"/>
      <c r="DN118" s="113"/>
      <c r="DO118" s="58"/>
      <c r="DP118" s="58"/>
      <c r="DQ118" s="58"/>
      <c r="DR118" s="58"/>
      <c r="DT118" s="58"/>
      <c r="DU118" s="48"/>
      <c r="DV118" s="48"/>
      <c r="DW118" s="48"/>
    </row>
    <row r="119" spans="1:127" s="77" customFormat="1" x14ac:dyDescent="0.25">
      <c r="A119"/>
      <c r="B119" s="24"/>
      <c r="C119"/>
      <c r="D119"/>
      <c r="E119"/>
      <c r="F119"/>
      <c r="G119"/>
      <c r="H119"/>
      <c r="I119" s="5"/>
      <c r="J119" s="27"/>
      <c r="K119" s="5"/>
      <c r="L119" s="5"/>
      <c r="M119" s="5"/>
      <c r="N119" s="5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 s="113"/>
      <c r="BS119" s="48"/>
      <c r="BT119" s="48"/>
      <c r="BU119" s="48"/>
      <c r="BV119" s="48"/>
      <c r="BW119" s="48"/>
      <c r="BX119" s="48"/>
      <c r="BY119" s="48"/>
      <c r="BZ119" s="48"/>
      <c r="CA119" s="48"/>
      <c r="CB119" s="48"/>
      <c r="CC119" s="48"/>
      <c r="CD119" s="48"/>
      <c r="CE119" s="48"/>
      <c r="CF119" s="48"/>
      <c r="CG119" s="48"/>
      <c r="CH119" s="48"/>
      <c r="CI119" s="48"/>
      <c r="CJ119" s="48"/>
      <c r="CK119" s="48"/>
      <c r="CL119" s="48"/>
      <c r="CM119" s="48"/>
      <c r="CN119" s="48"/>
      <c r="CO119" s="48"/>
      <c r="CP119" s="48"/>
      <c r="CQ119" s="48"/>
      <c r="CR119" s="48"/>
      <c r="CS119" s="48"/>
      <c r="CT119" s="48"/>
      <c r="CU119" s="48"/>
      <c r="CV119" s="48"/>
      <c r="CW119" s="48"/>
      <c r="CX119" s="48"/>
      <c r="CY119" s="48"/>
      <c r="CZ119" s="48"/>
      <c r="DA119" s="48"/>
      <c r="DB119" s="48"/>
      <c r="DC119" s="48"/>
      <c r="DD119" s="48"/>
      <c r="DE119" s="48"/>
      <c r="DF119" s="48"/>
      <c r="DG119" s="48"/>
      <c r="DH119" s="48"/>
      <c r="DI119" s="48"/>
      <c r="DJ119" s="48"/>
      <c r="DK119" s="48"/>
      <c r="DL119" s="48"/>
      <c r="DN119" s="113"/>
      <c r="DO119" s="58"/>
      <c r="DP119" s="58"/>
      <c r="DQ119" s="58"/>
      <c r="DR119" s="58"/>
      <c r="DT119" s="58"/>
      <c r="DU119" s="48"/>
      <c r="DV119" s="48"/>
      <c r="DW119" s="48"/>
    </row>
    <row r="120" spans="1:127" s="77" customFormat="1" x14ac:dyDescent="0.25">
      <c r="A120"/>
      <c r="B120" s="24"/>
      <c r="C120"/>
      <c r="D120"/>
      <c r="E120"/>
      <c r="F120"/>
      <c r="G120"/>
      <c r="H120"/>
      <c r="I120" s="5"/>
      <c r="J120" s="27"/>
      <c r="K120" s="5"/>
      <c r="L120" s="5"/>
      <c r="M120" s="5"/>
      <c r="N120" s="5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 s="113"/>
      <c r="BS120" s="48"/>
      <c r="BT120" s="48"/>
      <c r="BU120" s="48"/>
      <c r="BV120" s="48"/>
      <c r="BW120" s="48"/>
      <c r="BX120" s="48"/>
      <c r="BY120" s="48"/>
      <c r="BZ120" s="48"/>
      <c r="CA120" s="48"/>
      <c r="CB120" s="48"/>
      <c r="CC120" s="48"/>
      <c r="CD120" s="48"/>
      <c r="CE120" s="48"/>
      <c r="CF120" s="48"/>
      <c r="CG120" s="48"/>
      <c r="CH120" s="48"/>
      <c r="CI120" s="48"/>
      <c r="CJ120" s="48"/>
      <c r="CK120" s="48"/>
      <c r="CL120" s="48"/>
      <c r="CM120" s="48"/>
      <c r="CN120" s="48"/>
      <c r="CO120" s="48"/>
      <c r="CP120" s="48"/>
      <c r="CQ120" s="48"/>
      <c r="CR120" s="48"/>
      <c r="CS120" s="48"/>
      <c r="CT120" s="48"/>
      <c r="CU120" s="48"/>
      <c r="CV120" s="48"/>
      <c r="CW120" s="48"/>
      <c r="CX120" s="48"/>
      <c r="CY120" s="48"/>
      <c r="CZ120" s="48"/>
      <c r="DA120" s="48"/>
      <c r="DB120" s="48"/>
      <c r="DC120" s="48"/>
      <c r="DD120" s="48"/>
      <c r="DE120" s="48"/>
      <c r="DF120" s="48"/>
      <c r="DG120" s="48"/>
      <c r="DH120" s="48"/>
      <c r="DI120" s="48"/>
      <c r="DJ120" s="48"/>
      <c r="DK120" s="48"/>
      <c r="DL120" s="48"/>
      <c r="DN120" s="113"/>
      <c r="DO120" s="58"/>
      <c r="DP120" s="48"/>
      <c r="DQ120" s="48"/>
      <c r="DR120" s="48"/>
      <c r="DT120" s="58"/>
      <c r="DU120" s="48"/>
      <c r="DV120" s="48"/>
      <c r="DW120" s="48"/>
    </row>
    <row r="121" spans="1:127" s="77" customFormat="1" x14ac:dyDescent="0.25">
      <c r="A121"/>
      <c r="B121" s="24"/>
      <c r="C121"/>
      <c r="D121"/>
      <c r="E121"/>
      <c r="F121"/>
      <c r="G121"/>
      <c r="H121"/>
      <c r="I121" s="5"/>
      <c r="J121" s="27"/>
      <c r="K121" s="5"/>
      <c r="L121" s="5"/>
      <c r="M121" s="5"/>
      <c r="N121" s="5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 s="113"/>
      <c r="BS121" s="48"/>
      <c r="BT121" s="48"/>
      <c r="BU121" s="48"/>
      <c r="BV121" s="48"/>
      <c r="BW121" s="48"/>
      <c r="BX121" s="48"/>
      <c r="BY121" s="48"/>
      <c r="BZ121" s="48"/>
      <c r="CA121" s="48"/>
      <c r="CB121" s="48"/>
      <c r="CC121" s="48"/>
      <c r="CD121" s="48"/>
      <c r="CE121" s="48"/>
      <c r="CF121" s="48"/>
      <c r="CG121" s="48"/>
      <c r="CH121" s="48"/>
      <c r="CI121" s="48"/>
      <c r="CJ121" s="48"/>
      <c r="CK121" s="48"/>
      <c r="CL121" s="48"/>
      <c r="CM121" s="48"/>
      <c r="CN121" s="48"/>
      <c r="CO121" s="48"/>
      <c r="CP121" s="48"/>
      <c r="CQ121" s="48"/>
      <c r="CR121" s="48"/>
      <c r="CS121" s="48"/>
      <c r="CT121" s="48"/>
      <c r="CU121" s="48"/>
      <c r="CV121" s="48"/>
      <c r="CW121" s="48"/>
      <c r="CX121" s="48"/>
      <c r="CY121" s="48"/>
      <c r="CZ121" s="48"/>
      <c r="DA121" s="48"/>
      <c r="DB121" s="48"/>
      <c r="DC121" s="48"/>
      <c r="DD121" s="48"/>
      <c r="DE121" s="48"/>
      <c r="DF121" s="48"/>
      <c r="DG121" s="48"/>
      <c r="DH121" s="48"/>
      <c r="DI121" s="48"/>
      <c r="DJ121" s="48"/>
      <c r="DK121" s="48"/>
      <c r="DL121" s="48"/>
      <c r="DN121" s="113"/>
      <c r="DO121" s="58"/>
      <c r="DP121" s="48"/>
      <c r="DQ121" s="48"/>
      <c r="DR121" s="48"/>
      <c r="DT121" s="58"/>
      <c r="DU121" s="58"/>
      <c r="DV121" s="58"/>
      <c r="DW121" s="58"/>
    </row>
    <row r="122" spans="1:127" s="77" customFormat="1" x14ac:dyDescent="0.25">
      <c r="A122"/>
      <c r="B122" s="24"/>
      <c r="C122"/>
      <c r="D122"/>
      <c r="E122"/>
      <c r="F122"/>
      <c r="G122"/>
      <c r="H122"/>
      <c r="I122" s="5"/>
      <c r="J122" s="27"/>
      <c r="K122" s="5"/>
      <c r="L122" s="5"/>
      <c r="M122" s="5"/>
      <c r="N122" s="5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 s="113"/>
      <c r="BS122" s="48"/>
      <c r="BT122" s="48"/>
      <c r="BU122" s="48"/>
      <c r="BV122" s="48"/>
      <c r="BW122" s="48"/>
      <c r="BX122" s="48"/>
      <c r="BY122" s="48"/>
      <c r="BZ122" s="48"/>
      <c r="CA122" s="48"/>
      <c r="CB122" s="48"/>
      <c r="CC122" s="48"/>
      <c r="CD122" s="48"/>
      <c r="CE122" s="48"/>
      <c r="CF122" s="48"/>
      <c r="CG122" s="48"/>
      <c r="CH122" s="48"/>
      <c r="CI122" s="48"/>
      <c r="CJ122" s="48"/>
      <c r="CK122" s="48"/>
      <c r="CL122" s="48"/>
      <c r="CM122" s="48"/>
      <c r="CN122" s="48"/>
      <c r="CO122" s="48"/>
      <c r="CP122" s="48"/>
      <c r="CQ122" s="48"/>
      <c r="CR122" s="48"/>
      <c r="CS122" s="48"/>
      <c r="CT122" s="48"/>
      <c r="CU122" s="48"/>
      <c r="CV122" s="48"/>
      <c r="CW122" s="48"/>
      <c r="CX122" s="48"/>
      <c r="CY122" s="48"/>
      <c r="CZ122" s="48"/>
      <c r="DA122" s="48"/>
      <c r="DB122" s="48"/>
      <c r="DC122" s="48"/>
      <c r="DD122" s="48"/>
      <c r="DE122" s="48"/>
      <c r="DF122" s="48"/>
      <c r="DG122" s="48"/>
      <c r="DH122" s="48"/>
      <c r="DI122" s="48"/>
      <c r="DJ122" s="48"/>
      <c r="DK122" s="48"/>
      <c r="DL122" s="48"/>
      <c r="DN122" s="113"/>
      <c r="DO122" s="58"/>
      <c r="DP122" s="48"/>
      <c r="DQ122" s="48"/>
      <c r="DR122" s="48"/>
      <c r="DT122" s="58"/>
      <c r="DU122" s="58"/>
      <c r="DV122" s="58"/>
      <c r="DW122" s="58"/>
    </row>
    <row r="123" spans="1:127" s="77" customFormat="1" x14ac:dyDescent="0.25">
      <c r="A123"/>
      <c r="B123" s="24"/>
      <c r="C123"/>
      <c r="D123"/>
      <c r="E123"/>
      <c r="F123"/>
      <c r="G123"/>
      <c r="H123"/>
      <c r="I123" s="5"/>
      <c r="J123" s="27"/>
      <c r="K123" s="5"/>
      <c r="L123" s="5"/>
      <c r="M123" s="5"/>
      <c r="N123" s="5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 s="113"/>
      <c r="BS123" s="48"/>
      <c r="BT123" s="48"/>
      <c r="BU123" s="48"/>
      <c r="BV123" s="48"/>
      <c r="BW123" s="48"/>
      <c r="BX123" s="48"/>
      <c r="BY123" s="48"/>
      <c r="BZ123" s="48"/>
      <c r="CA123" s="48"/>
      <c r="CB123" s="48"/>
      <c r="CC123" s="48"/>
      <c r="CD123" s="48"/>
      <c r="CE123" s="48"/>
      <c r="CF123" s="48"/>
      <c r="CG123" s="48"/>
      <c r="CH123" s="48"/>
      <c r="CI123" s="48"/>
      <c r="CJ123" s="48"/>
      <c r="CK123" s="48"/>
      <c r="CL123" s="48"/>
      <c r="CM123" s="48"/>
      <c r="CN123" s="48"/>
      <c r="CO123" s="48"/>
      <c r="CP123" s="48"/>
      <c r="CQ123" s="48"/>
      <c r="CR123" s="48"/>
      <c r="CS123" s="48"/>
      <c r="CT123" s="48"/>
      <c r="CU123" s="48"/>
      <c r="CV123" s="48"/>
      <c r="CW123" s="48"/>
      <c r="CX123" s="48"/>
      <c r="CY123" s="48"/>
      <c r="CZ123" s="48"/>
      <c r="DA123" s="48"/>
      <c r="DB123" s="48"/>
      <c r="DC123" s="48"/>
      <c r="DD123" s="48"/>
      <c r="DE123" s="48"/>
      <c r="DF123" s="48"/>
      <c r="DG123" s="48"/>
      <c r="DH123" s="48"/>
      <c r="DI123" s="48"/>
      <c r="DJ123" s="48"/>
      <c r="DK123" s="48"/>
      <c r="DL123" s="48"/>
      <c r="DN123" s="113"/>
      <c r="DO123" s="58"/>
      <c r="DP123" s="48"/>
      <c r="DQ123" s="48"/>
      <c r="DR123" s="48"/>
      <c r="DT123" s="58"/>
      <c r="DU123" s="58"/>
      <c r="DV123" s="58"/>
      <c r="DW123" s="58"/>
    </row>
    <row r="124" spans="1:127" s="77" customFormat="1" x14ac:dyDescent="0.25">
      <c r="A124"/>
      <c r="B124" s="24"/>
      <c r="C124"/>
      <c r="D124"/>
      <c r="E124"/>
      <c r="F124"/>
      <c r="G124"/>
      <c r="H124"/>
      <c r="I124" s="5"/>
      <c r="J124" s="27"/>
      <c r="K124" s="5"/>
      <c r="L124" s="5"/>
      <c r="M124" s="5"/>
      <c r="N124" s="5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 s="113"/>
      <c r="BS124" s="48"/>
      <c r="BT124" s="48"/>
      <c r="BU124" s="48"/>
      <c r="BV124" s="48"/>
      <c r="BW124" s="48"/>
      <c r="BX124" s="48"/>
      <c r="BY124" s="48"/>
      <c r="BZ124" s="48"/>
      <c r="CA124" s="48"/>
      <c r="CB124" s="48"/>
      <c r="CC124" s="48"/>
      <c r="CD124" s="48"/>
      <c r="CE124" s="48"/>
      <c r="CF124" s="48"/>
      <c r="CG124" s="48"/>
      <c r="CH124" s="48"/>
      <c r="CI124" s="48"/>
      <c r="CJ124" s="48"/>
      <c r="CK124" s="48"/>
      <c r="CL124" s="48"/>
      <c r="CM124" s="48"/>
      <c r="CN124" s="48"/>
      <c r="CO124" s="48"/>
      <c r="CP124" s="48"/>
      <c r="CQ124" s="48"/>
      <c r="CR124" s="48"/>
      <c r="CS124" s="48"/>
      <c r="CT124" s="48"/>
      <c r="CU124" s="48"/>
      <c r="CV124" s="48"/>
      <c r="CW124" s="48"/>
      <c r="CX124" s="48"/>
      <c r="CY124" s="48"/>
      <c r="CZ124" s="48"/>
      <c r="DA124" s="48"/>
      <c r="DB124" s="48"/>
      <c r="DC124" s="48"/>
      <c r="DD124" s="48"/>
      <c r="DE124" s="48"/>
      <c r="DF124" s="48"/>
      <c r="DG124" s="48"/>
      <c r="DH124" s="48"/>
      <c r="DI124" s="48"/>
      <c r="DJ124" s="48"/>
      <c r="DK124" s="48"/>
      <c r="DL124" s="48"/>
      <c r="DN124" s="113"/>
      <c r="DO124" s="58"/>
      <c r="DP124" s="48"/>
      <c r="DQ124" s="48"/>
      <c r="DR124" s="48"/>
      <c r="DT124" s="58"/>
      <c r="DU124" s="58"/>
      <c r="DV124" s="58"/>
      <c r="DW124" s="58"/>
    </row>
    <row r="125" spans="1:127" s="77" customFormat="1" x14ac:dyDescent="0.25">
      <c r="A125"/>
      <c r="B125" s="22"/>
      <c r="C125" s="18"/>
      <c r="D125" s="18"/>
      <c r="E125" s="18"/>
      <c r="F125" s="18"/>
      <c r="G125" s="18"/>
      <c r="H125" s="18"/>
      <c r="I125" s="5"/>
      <c r="J125" s="27"/>
      <c r="K125" s="5"/>
      <c r="L125" s="5"/>
      <c r="M125" s="5"/>
      <c r="N125" s="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 s="113"/>
      <c r="BS125" s="48"/>
      <c r="BT125" s="48"/>
      <c r="BU125" s="48"/>
      <c r="BV125" s="48"/>
      <c r="BW125" s="48"/>
      <c r="BX125" s="48"/>
      <c r="BY125" s="48"/>
      <c r="BZ125" s="48"/>
      <c r="CA125" s="48"/>
      <c r="CB125" s="48"/>
      <c r="CC125" s="48"/>
      <c r="CD125" s="48"/>
      <c r="CE125" s="48"/>
      <c r="CF125" s="48"/>
      <c r="CG125" s="48"/>
      <c r="CH125" s="48"/>
      <c r="CI125" s="48"/>
      <c r="CJ125" s="48"/>
      <c r="CK125" s="48"/>
      <c r="CL125" s="48"/>
      <c r="CM125" s="48"/>
      <c r="CN125" s="48"/>
      <c r="CO125" s="48"/>
      <c r="CP125" s="48"/>
      <c r="CQ125" s="48"/>
      <c r="CR125" s="48"/>
      <c r="CS125" s="48"/>
      <c r="CT125" s="48"/>
      <c r="CU125" s="48"/>
      <c r="CV125" s="48"/>
      <c r="CW125" s="48"/>
      <c r="CX125" s="48"/>
      <c r="CY125" s="48"/>
      <c r="CZ125" s="48"/>
      <c r="DA125" s="48"/>
      <c r="DB125" s="48"/>
      <c r="DC125" s="48"/>
      <c r="DD125" s="48"/>
      <c r="DE125" s="48"/>
      <c r="DF125" s="48"/>
      <c r="DG125" s="48"/>
      <c r="DH125" s="48"/>
      <c r="DI125" s="48"/>
      <c r="DJ125" s="48"/>
      <c r="DK125" s="48"/>
      <c r="DL125" s="48"/>
      <c r="DN125" s="113"/>
      <c r="DO125" s="58"/>
      <c r="DP125" s="48"/>
      <c r="DQ125" s="48"/>
      <c r="DR125" s="48"/>
      <c r="DT125" s="58"/>
      <c r="DU125" s="58"/>
      <c r="DV125" s="58"/>
      <c r="DW125" s="58"/>
    </row>
    <row r="126" spans="1:127" s="77" customFormat="1" x14ac:dyDescent="0.25">
      <c r="A126"/>
      <c r="B126" s="24"/>
      <c r="C126"/>
      <c r="D126"/>
      <c r="E126"/>
      <c r="F126"/>
      <c r="G126"/>
      <c r="H126"/>
      <c r="I126" s="5"/>
      <c r="J126" s="29"/>
      <c r="K126" s="5"/>
      <c r="L126" s="5"/>
      <c r="M126" s="5"/>
      <c r="N126" s="5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 s="113"/>
      <c r="BS126" s="48"/>
      <c r="BT126" s="48"/>
      <c r="BU126" s="48"/>
      <c r="BV126" s="48"/>
      <c r="BW126" s="48"/>
      <c r="BX126" s="48"/>
      <c r="BY126" s="48"/>
      <c r="BZ126" s="48"/>
      <c r="CA126" s="48"/>
      <c r="CB126" s="48"/>
      <c r="CC126" s="48"/>
      <c r="CD126" s="48"/>
      <c r="CE126" s="48"/>
      <c r="CF126" s="48"/>
      <c r="CG126" s="48"/>
      <c r="CH126" s="48"/>
      <c r="CI126" s="48"/>
      <c r="CJ126" s="48"/>
      <c r="CK126" s="48"/>
      <c r="CL126" s="48"/>
      <c r="CM126" s="48"/>
      <c r="CN126" s="48"/>
      <c r="CO126" s="48"/>
      <c r="CP126" s="48"/>
      <c r="CQ126" s="48"/>
      <c r="CR126" s="48"/>
      <c r="CS126" s="48"/>
      <c r="CT126" s="48"/>
      <c r="CU126" s="48"/>
      <c r="CV126" s="48"/>
      <c r="CW126" s="48"/>
      <c r="CX126" s="48"/>
      <c r="CY126" s="48"/>
      <c r="CZ126" s="48"/>
      <c r="DA126" s="48"/>
      <c r="DB126" s="48"/>
      <c r="DC126" s="48"/>
      <c r="DD126" s="48"/>
      <c r="DE126" s="48"/>
      <c r="DF126" s="48"/>
      <c r="DG126" s="48"/>
      <c r="DH126" s="48"/>
      <c r="DI126" s="48"/>
      <c r="DJ126" s="48"/>
      <c r="DK126" s="48"/>
      <c r="DL126" s="48"/>
      <c r="DN126" s="113"/>
      <c r="DO126" s="58"/>
      <c r="DP126" s="48"/>
      <c r="DQ126" s="48"/>
      <c r="DR126" s="48"/>
      <c r="DT126" s="58"/>
      <c r="DU126" s="48"/>
      <c r="DV126" s="48"/>
      <c r="DW126" s="48"/>
    </row>
    <row r="127" spans="1:127" s="77" customFormat="1" x14ac:dyDescent="0.25">
      <c r="A127"/>
      <c r="B127" s="24"/>
      <c r="C127"/>
      <c r="D127"/>
      <c r="E127"/>
      <c r="F127"/>
      <c r="G127"/>
      <c r="H127"/>
      <c r="I127" s="5"/>
      <c r="J127" s="27"/>
      <c r="K127" s="5"/>
      <c r="L127" s="5"/>
      <c r="M127" s="5"/>
      <c r="N127" s="5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 s="113"/>
      <c r="BS127" s="48"/>
      <c r="BT127" s="48"/>
      <c r="BU127" s="48"/>
      <c r="BV127" s="48"/>
      <c r="BW127" s="48"/>
      <c r="BX127" s="48"/>
      <c r="BY127" s="48"/>
      <c r="BZ127" s="48"/>
      <c r="CA127" s="48"/>
      <c r="CB127" s="48"/>
      <c r="CC127" s="48"/>
      <c r="CD127" s="48"/>
      <c r="CE127" s="48"/>
      <c r="CF127" s="48"/>
      <c r="CG127" s="48"/>
      <c r="CH127" s="48"/>
      <c r="CI127" s="48"/>
      <c r="CJ127" s="48"/>
      <c r="CK127" s="48"/>
      <c r="CL127" s="48"/>
      <c r="CM127" s="48"/>
      <c r="CN127" s="48"/>
      <c r="CO127" s="48"/>
      <c r="CP127" s="48"/>
      <c r="CQ127" s="48"/>
      <c r="CR127" s="48"/>
      <c r="CS127" s="48"/>
      <c r="CT127" s="48"/>
      <c r="CU127" s="48"/>
      <c r="CV127" s="48"/>
      <c r="CW127" s="48"/>
      <c r="CX127" s="48"/>
      <c r="CY127" s="48"/>
      <c r="CZ127" s="48"/>
      <c r="DA127" s="48"/>
      <c r="DB127" s="48"/>
      <c r="DC127" s="48"/>
      <c r="DD127" s="48"/>
      <c r="DE127" s="48"/>
      <c r="DF127" s="48"/>
      <c r="DG127" s="48"/>
      <c r="DH127" s="48"/>
      <c r="DI127" s="48"/>
      <c r="DJ127" s="48"/>
      <c r="DK127" s="48"/>
      <c r="DL127" s="48"/>
      <c r="DN127" s="113"/>
      <c r="DO127" s="58"/>
      <c r="DP127" s="58"/>
      <c r="DQ127" s="58"/>
      <c r="DR127" s="58"/>
      <c r="DT127" s="58"/>
      <c r="DU127" s="48"/>
      <c r="DV127" s="48"/>
      <c r="DW127" s="48"/>
    </row>
    <row r="128" spans="1:127" s="77" customFormat="1" x14ac:dyDescent="0.25">
      <c r="A128"/>
      <c r="B128" s="24"/>
      <c r="C128"/>
      <c r="D128"/>
      <c r="E128"/>
      <c r="F128"/>
      <c r="G128"/>
      <c r="H128"/>
      <c r="I128" s="5"/>
      <c r="J128" s="27"/>
      <c r="K128" s="5"/>
      <c r="L128" s="5"/>
      <c r="M128" s="5"/>
      <c r="N128" s="5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 s="113"/>
      <c r="BS128" s="48"/>
      <c r="BT128" s="48"/>
      <c r="BU128" s="48"/>
      <c r="BV128" s="48"/>
      <c r="BW128" s="48"/>
      <c r="BX128" s="48"/>
      <c r="BY128" s="48"/>
      <c r="BZ128" s="48"/>
      <c r="CA128" s="48"/>
      <c r="CB128" s="48"/>
      <c r="CC128" s="48"/>
      <c r="CD128" s="48"/>
      <c r="CE128" s="48"/>
      <c r="CF128" s="48"/>
      <c r="CG128" s="48"/>
      <c r="CH128" s="48"/>
      <c r="CI128" s="48"/>
      <c r="CJ128" s="48"/>
      <c r="CK128" s="48"/>
      <c r="CL128" s="48"/>
      <c r="CM128" s="48"/>
      <c r="CN128" s="48"/>
      <c r="CO128" s="48"/>
      <c r="CP128" s="48"/>
      <c r="CQ128" s="48"/>
      <c r="CR128" s="48"/>
      <c r="CS128" s="48"/>
      <c r="CT128" s="48"/>
      <c r="CU128" s="48"/>
      <c r="CV128" s="48"/>
      <c r="CW128" s="48"/>
      <c r="CX128" s="48"/>
      <c r="CY128" s="48"/>
      <c r="CZ128" s="48"/>
      <c r="DA128" s="48"/>
      <c r="DB128" s="48"/>
      <c r="DC128" s="48"/>
      <c r="DD128" s="48"/>
      <c r="DE128" s="48"/>
      <c r="DF128" s="48"/>
      <c r="DG128" s="48"/>
      <c r="DH128" s="48"/>
      <c r="DI128" s="48"/>
      <c r="DJ128" s="48"/>
      <c r="DK128" s="48"/>
      <c r="DL128" s="48"/>
      <c r="DN128" s="113"/>
      <c r="DO128" s="58"/>
      <c r="DP128" s="58"/>
      <c r="DQ128" s="58"/>
      <c r="DR128" s="58"/>
      <c r="DT128" s="58"/>
      <c r="DU128" s="48"/>
      <c r="DV128" s="48"/>
      <c r="DW128" s="48"/>
    </row>
    <row r="129" spans="1:127" s="77" customFormat="1" x14ac:dyDescent="0.25">
      <c r="A129"/>
      <c r="B129" s="24"/>
      <c r="C129"/>
      <c r="D129"/>
      <c r="E129"/>
      <c r="F129"/>
      <c r="G129"/>
      <c r="H129"/>
      <c r="I129" s="5"/>
      <c r="J129" s="27"/>
      <c r="K129" s="5"/>
      <c r="L129" s="5"/>
      <c r="M129" s="5"/>
      <c r="N129" s="5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 s="113"/>
      <c r="BS129" s="48"/>
      <c r="BT129" s="48"/>
      <c r="BU129" s="48"/>
      <c r="BV129" s="48"/>
      <c r="BW129" s="48"/>
      <c r="BX129" s="48"/>
      <c r="BY129" s="48"/>
      <c r="BZ129" s="48"/>
      <c r="CA129" s="48"/>
      <c r="CB129" s="48"/>
      <c r="CC129" s="48"/>
      <c r="CD129" s="48"/>
      <c r="CE129" s="48"/>
      <c r="CF129" s="48"/>
      <c r="CG129" s="48"/>
      <c r="CH129" s="48"/>
      <c r="CI129" s="48"/>
      <c r="CJ129" s="48"/>
      <c r="CK129" s="48"/>
      <c r="CL129" s="48"/>
      <c r="CM129" s="48"/>
      <c r="CN129" s="48"/>
      <c r="CO129" s="48"/>
      <c r="CP129" s="48"/>
      <c r="CQ129" s="48"/>
      <c r="CR129" s="48"/>
      <c r="CS129" s="48"/>
      <c r="CT129" s="48"/>
      <c r="CU129" s="48"/>
      <c r="CV129" s="48"/>
      <c r="CW129" s="48"/>
      <c r="CX129" s="48"/>
      <c r="CY129" s="48"/>
      <c r="CZ129" s="48"/>
      <c r="DA129" s="48"/>
      <c r="DB129" s="48"/>
      <c r="DC129" s="48"/>
      <c r="DD129" s="48"/>
      <c r="DE129" s="48"/>
      <c r="DF129" s="48"/>
      <c r="DG129" s="48"/>
      <c r="DH129" s="48"/>
      <c r="DI129" s="48"/>
      <c r="DJ129" s="48"/>
      <c r="DK129" s="48"/>
      <c r="DL129" s="48"/>
      <c r="DN129" s="113"/>
      <c r="DO129" s="58"/>
      <c r="DP129" s="58"/>
      <c r="DQ129" s="58"/>
      <c r="DR129" s="58"/>
      <c r="DT129" s="58"/>
      <c r="DU129" s="48"/>
      <c r="DV129" s="48"/>
      <c r="DW129" s="48"/>
    </row>
    <row r="130" spans="1:127" s="77" customFormat="1" x14ac:dyDescent="0.25">
      <c r="A130"/>
      <c r="B130" s="24"/>
      <c r="C130"/>
      <c r="D130"/>
      <c r="E130"/>
      <c r="F130"/>
      <c r="G130"/>
      <c r="H130"/>
      <c r="I130" s="5"/>
      <c r="J130" s="27"/>
      <c r="K130" s="5"/>
      <c r="L130" s="5"/>
      <c r="M130" s="5"/>
      <c r="N130" s="5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 s="113"/>
      <c r="BS130" s="48"/>
      <c r="BT130" s="48"/>
      <c r="BU130" s="48"/>
      <c r="BV130" s="48"/>
      <c r="BW130" s="48"/>
      <c r="BX130" s="48"/>
      <c r="BY130" s="48"/>
      <c r="BZ130" s="48"/>
      <c r="CA130" s="48"/>
      <c r="CB130" s="48"/>
      <c r="CC130" s="48"/>
      <c r="CD130" s="48"/>
      <c r="CE130" s="48"/>
      <c r="CF130" s="48"/>
      <c r="CG130" s="48"/>
      <c r="CH130" s="48"/>
      <c r="CI130" s="48"/>
      <c r="CJ130" s="48"/>
      <c r="CK130" s="48"/>
      <c r="CL130" s="48"/>
      <c r="CM130" s="48"/>
      <c r="CN130" s="48"/>
      <c r="CO130" s="48"/>
      <c r="CP130" s="48"/>
      <c r="CQ130" s="48"/>
      <c r="CR130" s="48"/>
      <c r="CS130" s="48"/>
      <c r="CT130" s="48"/>
      <c r="CU130" s="48"/>
      <c r="CV130" s="48"/>
      <c r="CW130" s="48"/>
      <c r="CX130" s="48"/>
      <c r="CY130" s="48"/>
      <c r="CZ130" s="48"/>
      <c r="DA130" s="48"/>
      <c r="DB130" s="48"/>
      <c r="DC130" s="48"/>
      <c r="DD130" s="48"/>
      <c r="DE130" s="48"/>
      <c r="DF130" s="48"/>
      <c r="DG130" s="48"/>
      <c r="DH130" s="48"/>
      <c r="DI130" s="48"/>
      <c r="DJ130" s="48"/>
      <c r="DK130" s="48"/>
      <c r="DL130" s="48"/>
      <c r="DN130" s="113"/>
      <c r="DO130" s="58"/>
      <c r="DP130" s="58"/>
      <c r="DQ130" s="58"/>
      <c r="DR130" s="58"/>
      <c r="DT130" s="58"/>
      <c r="DU130" s="48"/>
      <c r="DV130" s="48"/>
      <c r="DW130" s="48"/>
    </row>
    <row r="131" spans="1:127" s="77" customFormat="1" x14ac:dyDescent="0.25">
      <c r="A131"/>
      <c r="B131" s="24"/>
      <c r="C131"/>
      <c r="D131"/>
      <c r="E131"/>
      <c r="F131"/>
      <c r="G131"/>
      <c r="H131"/>
      <c r="I131" s="5"/>
      <c r="J131" s="27"/>
      <c r="K131" s="5"/>
      <c r="L131" s="5"/>
      <c r="M131" s="5"/>
      <c r="N131" s="5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 s="113"/>
      <c r="BS131" s="48"/>
      <c r="BT131" s="48"/>
      <c r="BU131" s="48"/>
      <c r="BV131" s="48"/>
      <c r="BW131" s="48"/>
      <c r="BX131" s="48"/>
      <c r="BY131" s="48"/>
      <c r="BZ131" s="48"/>
      <c r="CA131" s="48"/>
      <c r="CB131" s="48"/>
      <c r="CC131" s="48"/>
      <c r="CD131" s="48"/>
      <c r="CE131" s="48"/>
      <c r="CF131" s="48"/>
      <c r="CG131" s="48"/>
      <c r="CH131" s="48"/>
      <c r="CI131" s="48"/>
      <c r="CJ131" s="48"/>
      <c r="CK131" s="48"/>
      <c r="CL131" s="48"/>
      <c r="CM131" s="48"/>
      <c r="CN131" s="48"/>
      <c r="CO131" s="48"/>
      <c r="CP131" s="48"/>
      <c r="CQ131" s="48"/>
      <c r="CR131" s="48"/>
      <c r="CS131" s="48"/>
      <c r="CT131" s="48"/>
      <c r="CU131" s="48"/>
      <c r="CV131" s="48"/>
      <c r="CW131" s="48"/>
      <c r="CX131" s="48"/>
      <c r="CY131" s="48"/>
      <c r="CZ131" s="48"/>
      <c r="DA131" s="48"/>
      <c r="DB131" s="48"/>
      <c r="DC131" s="48"/>
      <c r="DD131" s="48"/>
      <c r="DE131" s="48"/>
      <c r="DF131" s="48"/>
      <c r="DG131" s="48"/>
      <c r="DH131" s="48"/>
      <c r="DI131" s="48"/>
      <c r="DJ131" s="48"/>
      <c r="DK131" s="48"/>
      <c r="DL131" s="48"/>
      <c r="DN131" s="113"/>
      <c r="DO131" s="58"/>
      <c r="DP131" s="58"/>
      <c r="DQ131" s="58"/>
      <c r="DR131" s="58"/>
      <c r="DT131" s="58"/>
      <c r="DU131" s="48"/>
      <c r="DV131" s="48"/>
      <c r="DW131" s="48"/>
    </row>
    <row r="132" spans="1:127" s="77" customFormat="1" x14ac:dyDescent="0.25">
      <c r="A132"/>
      <c r="B132" s="24"/>
      <c r="C132"/>
      <c r="D132"/>
      <c r="E132"/>
      <c r="F132"/>
      <c r="G132"/>
      <c r="H132"/>
      <c r="I132" s="5"/>
      <c r="J132" s="27"/>
      <c r="K132" s="5"/>
      <c r="L132" s="5"/>
      <c r="M132" s="5"/>
      <c r="N132" s="5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 s="113"/>
      <c r="BS132" s="48"/>
      <c r="BT132" s="48"/>
      <c r="BU132" s="48"/>
      <c r="BV132" s="48"/>
      <c r="BW132" s="48"/>
      <c r="BX132" s="48"/>
      <c r="BY132" s="48"/>
      <c r="BZ132" s="48"/>
      <c r="CA132" s="48"/>
      <c r="CB132" s="48"/>
      <c r="CC132" s="48"/>
      <c r="CD132" s="48"/>
      <c r="CE132" s="48"/>
      <c r="CF132" s="48"/>
      <c r="CG132" s="48"/>
      <c r="CH132" s="48"/>
      <c r="CI132" s="48"/>
      <c r="CJ132" s="48"/>
      <c r="CK132" s="48"/>
      <c r="CL132" s="48"/>
      <c r="CM132" s="48"/>
      <c r="CN132" s="48"/>
      <c r="CO132" s="48"/>
      <c r="CP132" s="48"/>
      <c r="CQ132" s="48"/>
      <c r="CR132" s="48"/>
      <c r="CS132" s="48"/>
      <c r="CT132" s="48"/>
      <c r="CU132" s="48"/>
      <c r="CV132" s="48"/>
      <c r="CW132" s="48"/>
      <c r="CX132" s="48"/>
      <c r="CY132" s="48"/>
      <c r="CZ132" s="48"/>
      <c r="DA132" s="48"/>
      <c r="DB132" s="48"/>
      <c r="DC132" s="48"/>
      <c r="DD132" s="48"/>
      <c r="DE132" s="48"/>
      <c r="DF132" s="48"/>
      <c r="DG132" s="48"/>
      <c r="DH132" s="48"/>
      <c r="DI132" s="48"/>
      <c r="DJ132" s="48"/>
      <c r="DK132" s="48"/>
      <c r="DL132" s="48"/>
      <c r="DN132" s="113"/>
      <c r="DO132" s="58"/>
      <c r="DP132" s="48"/>
      <c r="DQ132" s="48"/>
      <c r="DR132" s="48"/>
      <c r="DT132" s="58"/>
      <c r="DU132" s="48"/>
      <c r="DV132" s="48"/>
      <c r="DW132" s="48"/>
    </row>
    <row r="133" spans="1:127" s="77" customFormat="1" x14ac:dyDescent="0.25">
      <c r="A133"/>
      <c r="B133" s="24"/>
      <c r="C133"/>
      <c r="D133"/>
      <c r="E133"/>
      <c r="F133"/>
      <c r="G133"/>
      <c r="H133"/>
      <c r="I133" s="5"/>
      <c r="J133" s="27"/>
      <c r="K133" s="5"/>
      <c r="L133" s="5"/>
      <c r="M133" s="5"/>
      <c r="N133" s="5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 s="113"/>
      <c r="BS133" s="48"/>
      <c r="BT133" s="48"/>
      <c r="BU133" s="48"/>
      <c r="BV133" s="48"/>
      <c r="BW133" s="48"/>
      <c r="BX133" s="48"/>
      <c r="BY133" s="48"/>
      <c r="BZ133" s="48"/>
      <c r="CA133" s="48"/>
      <c r="CB133" s="48"/>
      <c r="CC133" s="48"/>
      <c r="CD133" s="48"/>
      <c r="CE133" s="48"/>
      <c r="CF133" s="48"/>
      <c r="CG133" s="48"/>
      <c r="CH133" s="48"/>
      <c r="CI133" s="48"/>
      <c r="CJ133" s="48"/>
      <c r="CK133" s="48"/>
      <c r="CL133" s="48"/>
      <c r="CM133" s="48"/>
      <c r="CN133" s="48"/>
      <c r="CO133" s="48"/>
      <c r="CP133" s="48"/>
      <c r="CQ133" s="48"/>
      <c r="CR133" s="48"/>
      <c r="CS133" s="48"/>
      <c r="CT133" s="48"/>
      <c r="CU133" s="48"/>
      <c r="CV133" s="48"/>
      <c r="CW133" s="48"/>
      <c r="CX133" s="48"/>
      <c r="CY133" s="48"/>
      <c r="CZ133" s="48"/>
      <c r="DA133" s="48"/>
      <c r="DB133" s="48"/>
      <c r="DC133" s="48"/>
      <c r="DD133" s="48"/>
      <c r="DE133" s="48"/>
      <c r="DF133" s="48"/>
      <c r="DG133" s="48"/>
      <c r="DH133" s="48"/>
      <c r="DI133" s="48"/>
      <c r="DJ133" s="48"/>
      <c r="DK133" s="48"/>
      <c r="DL133" s="48"/>
      <c r="DN133" s="113"/>
      <c r="DO133" s="58"/>
      <c r="DP133" s="48"/>
      <c r="DQ133" s="48"/>
      <c r="DR133" s="48"/>
      <c r="DT133" s="58"/>
      <c r="DU133" s="48"/>
      <c r="DV133" s="48"/>
      <c r="DW133" s="48"/>
    </row>
    <row r="134" spans="1:127" s="77" customFormat="1" x14ac:dyDescent="0.25">
      <c r="A134"/>
      <c r="B134" s="22"/>
      <c r="C134" s="18"/>
      <c r="D134" s="18"/>
      <c r="E134" s="18"/>
      <c r="F134" s="18"/>
      <c r="G134" s="18"/>
      <c r="H134" s="18"/>
      <c r="I134" s="5"/>
      <c r="J134" s="27"/>
      <c r="K134" s="5"/>
      <c r="L134" s="5"/>
      <c r="M134" s="5"/>
      <c r="N134" s="5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 s="113"/>
      <c r="BS134" s="48"/>
      <c r="BT134" s="48"/>
      <c r="BU134" s="48"/>
      <c r="BV134" s="48"/>
      <c r="BW134" s="48"/>
      <c r="BX134" s="48"/>
      <c r="BY134" s="48"/>
      <c r="BZ134" s="48"/>
      <c r="CA134" s="48"/>
      <c r="CB134" s="48"/>
      <c r="CC134" s="48"/>
      <c r="CD134" s="48"/>
      <c r="CE134" s="48"/>
      <c r="CF134" s="48"/>
      <c r="CG134" s="48"/>
      <c r="CH134" s="48"/>
      <c r="CI134" s="48"/>
      <c r="CJ134" s="48"/>
      <c r="CK134" s="48"/>
      <c r="CL134" s="48"/>
      <c r="CM134" s="48"/>
      <c r="CN134" s="48"/>
      <c r="CO134" s="48"/>
      <c r="CP134" s="48"/>
      <c r="CQ134" s="48"/>
      <c r="CR134" s="48"/>
      <c r="CS134" s="48"/>
      <c r="CT134" s="48"/>
      <c r="CU134" s="48"/>
      <c r="CV134" s="48"/>
      <c r="CW134" s="48"/>
      <c r="CX134" s="48"/>
      <c r="CY134" s="48"/>
      <c r="CZ134" s="48"/>
      <c r="DA134" s="48"/>
      <c r="DB134" s="48"/>
      <c r="DC134" s="48"/>
      <c r="DD134" s="48"/>
      <c r="DE134" s="48"/>
      <c r="DF134" s="48"/>
      <c r="DG134" s="48"/>
      <c r="DH134" s="48"/>
      <c r="DI134" s="48"/>
      <c r="DJ134" s="48"/>
      <c r="DK134" s="48"/>
      <c r="DL134" s="48"/>
      <c r="DN134" s="113"/>
      <c r="DO134" s="58"/>
      <c r="DP134" s="48"/>
      <c r="DQ134" s="48"/>
      <c r="DR134" s="48"/>
      <c r="DT134" s="58"/>
      <c r="DU134" s="48"/>
      <c r="DV134" s="48"/>
      <c r="DW134" s="48"/>
    </row>
    <row r="135" spans="1:127" s="77" customFormat="1" x14ac:dyDescent="0.25">
      <c r="A135"/>
      <c r="B135" s="22"/>
      <c r="C135" s="18"/>
      <c r="D135" s="18"/>
      <c r="E135" s="18"/>
      <c r="F135" s="18"/>
      <c r="G135" s="18"/>
      <c r="H135" s="18"/>
      <c r="I135" s="5"/>
      <c r="J135" s="27"/>
      <c r="K135" s="5"/>
      <c r="L135" s="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 s="113"/>
      <c r="BS135" s="48"/>
      <c r="BT135" s="48"/>
      <c r="BU135" s="48"/>
      <c r="BV135" s="48"/>
      <c r="BW135" s="48"/>
      <c r="BX135" s="48"/>
      <c r="BY135" s="48"/>
      <c r="BZ135" s="48"/>
      <c r="CA135" s="48"/>
      <c r="CB135" s="48"/>
      <c r="CC135" s="48"/>
      <c r="CD135" s="48"/>
      <c r="CE135" s="48"/>
      <c r="CF135" s="48"/>
      <c r="CG135" s="48"/>
      <c r="CH135" s="48"/>
      <c r="CI135" s="48"/>
      <c r="CJ135" s="48"/>
      <c r="CK135" s="48"/>
      <c r="CL135" s="48"/>
      <c r="CM135" s="48"/>
      <c r="CN135" s="48"/>
      <c r="CO135" s="48"/>
      <c r="CP135" s="48"/>
      <c r="CQ135" s="48"/>
      <c r="CR135" s="48"/>
      <c r="CS135" s="48"/>
      <c r="CT135" s="48"/>
      <c r="CU135" s="48"/>
      <c r="CV135" s="48"/>
      <c r="CW135" s="48"/>
      <c r="CX135" s="48"/>
      <c r="CY135" s="48"/>
      <c r="CZ135" s="48"/>
      <c r="DA135" s="48"/>
      <c r="DB135" s="48"/>
      <c r="DC135" s="48"/>
      <c r="DD135" s="48"/>
      <c r="DE135" s="48"/>
      <c r="DF135" s="48"/>
      <c r="DG135" s="48"/>
      <c r="DH135" s="48"/>
      <c r="DI135" s="48"/>
      <c r="DJ135" s="48"/>
      <c r="DK135" s="48"/>
      <c r="DL135" s="48"/>
      <c r="DN135" s="113"/>
      <c r="DO135" s="58"/>
      <c r="DP135" s="48"/>
      <c r="DQ135" s="48"/>
      <c r="DR135" s="48"/>
      <c r="DT135" s="58"/>
      <c r="DU135" s="48"/>
      <c r="DV135" s="48"/>
      <c r="DW135" s="48"/>
    </row>
    <row r="136" spans="1:127" s="77" customFormat="1" x14ac:dyDescent="0.25">
      <c r="A136"/>
      <c r="B136" s="22"/>
      <c r="C136" s="18"/>
      <c r="D136" s="18"/>
      <c r="E136" s="18"/>
      <c r="F136" s="18"/>
      <c r="G136" s="18"/>
      <c r="H136" s="18"/>
      <c r="I136" s="5"/>
      <c r="J136" s="27"/>
      <c r="K136" s="5"/>
      <c r="L136" s="5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 s="113"/>
      <c r="BS136" s="48"/>
      <c r="BT136" s="48"/>
      <c r="BU136" s="48"/>
      <c r="BV136" s="48"/>
      <c r="BW136" s="48"/>
      <c r="BX136" s="48"/>
      <c r="BY136" s="48"/>
      <c r="BZ136" s="48"/>
      <c r="CA136" s="48"/>
      <c r="CB136" s="48"/>
      <c r="CC136" s="48"/>
      <c r="CD136" s="48"/>
      <c r="CE136" s="48"/>
      <c r="CF136" s="48"/>
      <c r="CG136" s="48"/>
      <c r="CH136" s="48"/>
      <c r="CI136" s="48"/>
      <c r="CJ136" s="48"/>
      <c r="CK136" s="48"/>
      <c r="CL136" s="48"/>
      <c r="CM136" s="48"/>
      <c r="CN136" s="48"/>
      <c r="CO136" s="48"/>
      <c r="CP136" s="48"/>
      <c r="CQ136" s="48"/>
      <c r="CR136" s="48"/>
      <c r="CS136" s="48"/>
      <c r="CT136" s="48"/>
      <c r="CU136" s="48"/>
      <c r="CV136" s="48"/>
      <c r="CW136" s="48"/>
      <c r="CX136" s="48"/>
      <c r="CY136" s="48"/>
      <c r="CZ136" s="48"/>
      <c r="DA136" s="48"/>
      <c r="DB136" s="48"/>
      <c r="DC136" s="48"/>
      <c r="DD136" s="48"/>
      <c r="DE136" s="48"/>
      <c r="DF136" s="48"/>
      <c r="DG136" s="48"/>
      <c r="DH136" s="48"/>
      <c r="DI136" s="48"/>
      <c r="DJ136" s="48"/>
      <c r="DK136" s="48"/>
      <c r="DL136" s="48"/>
      <c r="DN136" s="113"/>
      <c r="DO136" s="58"/>
      <c r="DP136" s="48"/>
      <c r="DQ136" s="48"/>
      <c r="DR136" s="48"/>
      <c r="DT136" s="58"/>
      <c r="DU136" s="48"/>
      <c r="DV136" s="48"/>
      <c r="DW136" s="48"/>
    </row>
    <row r="137" spans="1:127" s="77" customFormat="1" x14ac:dyDescent="0.25">
      <c r="A137"/>
      <c r="B137" s="22"/>
      <c r="C137" s="18"/>
      <c r="D137" s="18"/>
      <c r="E137" s="18"/>
      <c r="F137" s="18"/>
      <c r="G137" s="18"/>
      <c r="H137" s="18"/>
      <c r="I137" s="5"/>
      <c r="J137" s="27"/>
      <c r="K137" s="5"/>
      <c r="L137" s="5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 s="113"/>
      <c r="BS137" s="48"/>
      <c r="BT137" s="48"/>
      <c r="BU137" s="48"/>
      <c r="BV137" s="48"/>
      <c r="BW137" s="48"/>
      <c r="BX137" s="48"/>
      <c r="BY137" s="48"/>
      <c r="BZ137" s="48"/>
      <c r="CA137" s="48"/>
      <c r="CB137" s="48"/>
      <c r="CC137" s="48"/>
      <c r="CD137" s="48"/>
      <c r="CE137" s="48"/>
      <c r="CF137" s="48"/>
      <c r="CG137" s="48"/>
      <c r="CH137" s="48"/>
      <c r="CI137" s="48"/>
      <c r="CJ137" s="48"/>
      <c r="CK137" s="48"/>
      <c r="CL137" s="48"/>
      <c r="CM137" s="48"/>
      <c r="CN137" s="48"/>
      <c r="CO137" s="48"/>
      <c r="CP137" s="48"/>
      <c r="CQ137" s="48"/>
      <c r="CR137" s="48"/>
      <c r="CS137" s="48"/>
      <c r="CT137" s="48"/>
      <c r="CU137" s="48"/>
      <c r="CV137" s="48"/>
      <c r="CW137" s="48"/>
      <c r="CX137" s="48"/>
      <c r="CY137" s="48"/>
      <c r="CZ137" s="48"/>
      <c r="DA137" s="48"/>
      <c r="DB137" s="48"/>
      <c r="DC137" s="48"/>
      <c r="DD137" s="48"/>
      <c r="DE137" s="48"/>
      <c r="DF137" s="48"/>
      <c r="DG137" s="48"/>
      <c r="DH137" s="48"/>
      <c r="DI137" s="48"/>
      <c r="DJ137" s="48"/>
      <c r="DK137" s="48"/>
      <c r="DL137" s="48"/>
      <c r="DN137" s="113"/>
      <c r="DO137" s="58"/>
      <c r="DP137" s="48"/>
      <c r="DQ137" s="48"/>
      <c r="DR137" s="48"/>
      <c r="DT137" s="58"/>
      <c r="DU137" s="48"/>
      <c r="DV137" s="48"/>
      <c r="DW137" s="48"/>
    </row>
    <row r="138" spans="1:127" s="77" customFormat="1" x14ac:dyDescent="0.25">
      <c r="A138"/>
      <c r="B138" s="22"/>
      <c r="C138" s="18"/>
      <c r="D138" s="18"/>
      <c r="E138" s="18"/>
      <c r="F138" s="18"/>
      <c r="G138" s="18"/>
      <c r="H138" s="18"/>
      <c r="I138" s="5"/>
      <c r="J138" s="27"/>
      <c r="K138" s="5"/>
      <c r="L138" s="5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 s="113"/>
      <c r="BS138" s="48"/>
      <c r="BT138" s="48"/>
      <c r="BU138" s="48"/>
      <c r="BV138" s="48"/>
      <c r="BW138" s="48"/>
      <c r="BX138" s="48"/>
      <c r="BY138" s="48"/>
      <c r="BZ138" s="48"/>
      <c r="CA138" s="48"/>
      <c r="CB138" s="48"/>
      <c r="CC138" s="48"/>
      <c r="CD138" s="48"/>
      <c r="CE138" s="48"/>
      <c r="CF138" s="48"/>
      <c r="CG138" s="48"/>
      <c r="CH138" s="48"/>
      <c r="CI138" s="48"/>
      <c r="CJ138" s="48"/>
      <c r="CK138" s="48"/>
      <c r="CL138" s="48"/>
      <c r="CM138" s="48"/>
      <c r="CN138" s="48"/>
      <c r="CO138" s="48"/>
      <c r="CP138" s="48"/>
      <c r="CQ138" s="48"/>
      <c r="CR138" s="48"/>
      <c r="CS138" s="48"/>
      <c r="CT138" s="48"/>
      <c r="CU138" s="48"/>
      <c r="CV138" s="48"/>
      <c r="CW138" s="48"/>
      <c r="CX138" s="48"/>
      <c r="CY138" s="48"/>
      <c r="CZ138" s="48"/>
      <c r="DA138" s="48"/>
      <c r="DB138" s="48"/>
      <c r="DC138" s="48"/>
      <c r="DD138" s="48"/>
      <c r="DE138" s="48"/>
      <c r="DF138" s="48"/>
      <c r="DG138" s="48"/>
      <c r="DH138" s="48"/>
      <c r="DI138" s="48"/>
      <c r="DJ138" s="48"/>
      <c r="DK138" s="48"/>
      <c r="DL138" s="48"/>
      <c r="DN138" s="113"/>
      <c r="DO138" s="58"/>
      <c r="DP138" s="48"/>
      <c r="DQ138" s="48"/>
      <c r="DR138" s="48"/>
      <c r="DT138" s="58"/>
      <c r="DU138" s="48"/>
      <c r="DV138" s="48"/>
      <c r="DW138" s="48"/>
    </row>
    <row r="139" spans="1:127" s="77" customFormat="1" x14ac:dyDescent="0.25">
      <c r="A139"/>
      <c r="B139" s="22"/>
      <c r="C139" s="18"/>
      <c r="D139" s="18"/>
      <c r="E139" s="18"/>
      <c r="F139" s="18"/>
      <c r="G139" s="18"/>
      <c r="H139" s="18"/>
      <c r="I139" s="5"/>
      <c r="J139" s="29"/>
      <c r="K139" s="5"/>
      <c r="L139" s="5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 s="113"/>
      <c r="BS139" s="48"/>
      <c r="BT139" s="48"/>
      <c r="BU139" s="48"/>
      <c r="BV139" s="48"/>
      <c r="BW139" s="48"/>
      <c r="BX139" s="48"/>
      <c r="BY139" s="48"/>
      <c r="BZ139" s="48"/>
      <c r="CA139" s="48"/>
      <c r="CB139" s="48"/>
      <c r="CC139" s="48"/>
      <c r="CD139" s="48"/>
      <c r="CE139" s="48"/>
      <c r="CF139" s="48"/>
      <c r="CG139" s="48"/>
      <c r="CH139" s="48"/>
      <c r="CI139" s="48"/>
      <c r="CJ139" s="48"/>
      <c r="CK139" s="48"/>
      <c r="CL139" s="48"/>
      <c r="CM139" s="48"/>
      <c r="CN139" s="48"/>
      <c r="CO139" s="48"/>
      <c r="CP139" s="48"/>
      <c r="CQ139" s="48"/>
      <c r="CR139" s="48"/>
      <c r="CS139" s="48"/>
      <c r="CT139" s="48"/>
      <c r="CU139" s="48"/>
      <c r="CV139" s="48"/>
      <c r="CW139" s="48"/>
      <c r="CX139" s="48"/>
      <c r="CY139" s="48"/>
      <c r="CZ139" s="48"/>
      <c r="DA139" s="48"/>
      <c r="DB139" s="48"/>
      <c r="DC139" s="48"/>
      <c r="DD139" s="48"/>
      <c r="DE139" s="48"/>
      <c r="DF139" s="48"/>
      <c r="DG139" s="48"/>
      <c r="DH139" s="48"/>
      <c r="DI139" s="48"/>
      <c r="DJ139" s="48"/>
      <c r="DK139" s="48"/>
      <c r="DL139" s="48"/>
      <c r="DN139" s="113"/>
      <c r="DO139" s="58"/>
      <c r="DP139" s="58"/>
      <c r="DQ139" s="58"/>
      <c r="DR139" s="58"/>
      <c r="DT139" s="58"/>
      <c r="DU139" s="48"/>
      <c r="DV139" s="48"/>
      <c r="DW139" s="48"/>
    </row>
    <row r="140" spans="1:127" s="77" customFormat="1" x14ac:dyDescent="0.25">
      <c r="A140"/>
      <c r="B140" s="22"/>
      <c r="C140" s="18"/>
      <c r="D140" s="18"/>
      <c r="E140" s="18"/>
      <c r="F140" s="18"/>
      <c r="G140" s="18"/>
      <c r="H140" s="18"/>
      <c r="I140" s="5"/>
      <c r="J140" s="27"/>
      <c r="K140" s="5"/>
      <c r="L140" s="5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 s="113"/>
      <c r="BS140" s="48"/>
      <c r="BT140" s="48"/>
      <c r="BU140" s="48"/>
      <c r="BV140" s="48"/>
      <c r="BW140" s="48"/>
      <c r="BX140" s="48"/>
      <c r="BY140" s="48"/>
      <c r="BZ140" s="48"/>
      <c r="CA140" s="48"/>
      <c r="CB140" s="48"/>
      <c r="CC140" s="48"/>
      <c r="CD140" s="48"/>
      <c r="CE140" s="48"/>
      <c r="CF140" s="48"/>
      <c r="CG140" s="48"/>
      <c r="CH140" s="48"/>
      <c r="CI140" s="48"/>
      <c r="CJ140" s="48"/>
      <c r="CK140" s="48"/>
      <c r="CL140" s="48"/>
      <c r="CM140" s="48"/>
      <c r="CN140" s="48"/>
      <c r="CO140" s="48"/>
      <c r="CP140" s="48"/>
      <c r="CQ140" s="48"/>
      <c r="CR140" s="48"/>
      <c r="CS140" s="48"/>
      <c r="CT140" s="48"/>
      <c r="CU140" s="48"/>
      <c r="CV140" s="48"/>
      <c r="CW140" s="48"/>
      <c r="CX140" s="48"/>
      <c r="CY140" s="48"/>
      <c r="CZ140" s="48"/>
      <c r="DA140" s="48"/>
      <c r="DB140" s="48"/>
      <c r="DC140" s="48"/>
      <c r="DD140" s="48"/>
      <c r="DE140" s="48"/>
      <c r="DF140" s="48"/>
      <c r="DG140" s="48"/>
      <c r="DH140" s="48"/>
      <c r="DI140" s="48"/>
      <c r="DJ140" s="48"/>
      <c r="DK140" s="48"/>
      <c r="DL140" s="48"/>
      <c r="DN140" s="113"/>
      <c r="DO140" s="58"/>
      <c r="DP140" s="58"/>
      <c r="DQ140" s="58"/>
      <c r="DR140" s="58"/>
      <c r="DT140" s="58"/>
      <c r="DU140" s="58"/>
      <c r="DV140" s="58"/>
      <c r="DW140" s="58"/>
    </row>
    <row r="141" spans="1:127" s="77" customFormat="1" x14ac:dyDescent="0.25">
      <c r="A141"/>
      <c r="B141" s="22"/>
      <c r="C141" s="18"/>
      <c r="D141" s="18"/>
      <c r="E141" s="18"/>
      <c r="F141" s="18"/>
      <c r="G141" s="18"/>
      <c r="H141" s="18"/>
      <c r="I141" s="5"/>
      <c r="J141" s="27"/>
      <c r="K141" s="5"/>
      <c r="L141" s="5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 s="113"/>
      <c r="BS141" s="48"/>
      <c r="BT141" s="48"/>
      <c r="BU141" s="48"/>
      <c r="BV141" s="48"/>
      <c r="BW141" s="48"/>
      <c r="BX141" s="48"/>
      <c r="BY141" s="48"/>
      <c r="BZ141" s="48"/>
      <c r="CA141" s="48"/>
      <c r="CB141" s="48"/>
      <c r="CC141" s="48"/>
      <c r="CD141" s="48"/>
      <c r="CE141" s="48"/>
      <c r="CF141" s="48"/>
      <c r="CG141" s="48"/>
      <c r="CH141" s="48"/>
      <c r="CI141" s="48"/>
      <c r="CJ141" s="48"/>
      <c r="CK141" s="48"/>
      <c r="CL141" s="48"/>
      <c r="CM141" s="48"/>
      <c r="CN141" s="48"/>
      <c r="CO141" s="48"/>
      <c r="CP141" s="48"/>
      <c r="CQ141" s="48"/>
      <c r="CR141" s="48"/>
      <c r="CS141" s="48"/>
      <c r="CT141" s="48"/>
      <c r="CU141" s="48"/>
      <c r="CV141" s="48"/>
      <c r="CW141" s="48"/>
      <c r="CX141" s="48"/>
      <c r="CY141" s="48"/>
      <c r="CZ141" s="48"/>
      <c r="DA141" s="48"/>
      <c r="DB141" s="48"/>
      <c r="DC141" s="48"/>
      <c r="DD141" s="48"/>
      <c r="DE141" s="48"/>
      <c r="DF141" s="48"/>
      <c r="DG141" s="48"/>
      <c r="DH141" s="48"/>
      <c r="DI141" s="48"/>
      <c r="DJ141" s="48"/>
      <c r="DK141" s="48"/>
      <c r="DL141" s="48"/>
      <c r="DN141" s="113"/>
      <c r="DO141" s="58"/>
      <c r="DP141" s="58"/>
      <c r="DQ141" s="58"/>
      <c r="DR141" s="58"/>
      <c r="DT141" s="58"/>
      <c r="DU141" s="58"/>
      <c r="DV141" s="58"/>
      <c r="DW141" s="58"/>
    </row>
    <row r="142" spans="1:127" s="77" customFormat="1" x14ac:dyDescent="0.25">
      <c r="A142"/>
      <c r="B142" s="22"/>
      <c r="C142" s="18"/>
      <c r="D142" s="18"/>
      <c r="E142" s="18"/>
      <c r="F142" s="18"/>
      <c r="G142" s="18"/>
      <c r="H142" s="18"/>
      <c r="I142" s="5"/>
      <c r="J142" s="27"/>
      <c r="K142" s="5"/>
      <c r="L142" s="5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 s="113"/>
      <c r="BS142" s="48"/>
      <c r="BT142" s="48"/>
      <c r="BU142" s="48"/>
      <c r="BV142" s="48"/>
      <c r="BW142" s="48"/>
      <c r="BX142" s="48"/>
      <c r="BY142" s="48"/>
      <c r="BZ142" s="48"/>
      <c r="CA142" s="48"/>
      <c r="CB142" s="48"/>
      <c r="CC142" s="48"/>
      <c r="CD142" s="48"/>
      <c r="CE142" s="48"/>
      <c r="CF142" s="48"/>
      <c r="CG142" s="48"/>
      <c r="CH142" s="48"/>
      <c r="CI142" s="48"/>
      <c r="CJ142" s="48"/>
      <c r="CK142" s="48"/>
      <c r="CL142" s="48"/>
      <c r="CM142" s="48"/>
      <c r="CN142" s="48"/>
      <c r="CO142" s="48"/>
      <c r="CP142" s="48"/>
      <c r="CQ142" s="48"/>
      <c r="CR142" s="48"/>
      <c r="CS142" s="48"/>
      <c r="CT142" s="48"/>
      <c r="CU142" s="48"/>
      <c r="CV142" s="48"/>
      <c r="CW142" s="48"/>
      <c r="CX142" s="48"/>
      <c r="CY142" s="48"/>
      <c r="CZ142" s="48"/>
      <c r="DA142" s="48"/>
      <c r="DB142" s="48"/>
      <c r="DC142" s="48"/>
      <c r="DD142" s="48"/>
      <c r="DE142" s="48"/>
      <c r="DF142" s="48"/>
      <c r="DG142" s="48"/>
      <c r="DH142" s="48"/>
      <c r="DI142" s="48"/>
      <c r="DJ142" s="48"/>
      <c r="DK142" s="48"/>
      <c r="DL142" s="48"/>
      <c r="DN142" s="113"/>
      <c r="DO142" s="58"/>
      <c r="DP142" s="58"/>
      <c r="DQ142" s="58"/>
      <c r="DR142" s="58"/>
      <c r="DT142" s="58"/>
      <c r="DU142" s="58"/>
      <c r="DV142" s="58"/>
      <c r="DW142" s="58"/>
    </row>
    <row r="143" spans="1:127" s="77" customFormat="1" x14ac:dyDescent="0.25">
      <c r="A143"/>
      <c r="B143" s="22"/>
      <c r="C143" s="18"/>
      <c r="D143" s="18"/>
      <c r="E143" s="18"/>
      <c r="F143" s="18"/>
      <c r="G143" s="18"/>
      <c r="H143" s="18"/>
      <c r="I143" s="5"/>
      <c r="J143" s="27"/>
      <c r="K143" s="5"/>
      <c r="L143" s="5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 s="113"/>
      <c r="BS143" s="48"/>
      <c r="BT143" s="48"/>
      <c r="BU143" s="48"/>
      <c r="BV143" s="48"/>
      <c r="BW143" s="48"/>
      <c r="BX143" s="48"/>
      <c r="BY143" s="48"/>
      <c r="BZ143" s="48"/>
      <c r="CA143" s="48"/>
      <c r="CB143" s="48"/>
      <c r="CC143" s="48"/>
      <c r="CD143" s="48"/>
      <c r="CE143" s="48"/>
      <c r="CF143" s="48"/>
      <c r="CG143" s="48"/>
      <c r="CH143" s="48"/>
      <c r="CI143" s="48"/>
      <c r="CJ143" s="48"/>
      <c r="CK143" s="48"/>
      <c r="CL143" s="48"/>
      <c r="CM143" s="48"/>
      <c r="CN143" s="48"/>
      <c r="CO143" s="48"/>
      <c r="CP143" s="48"/>
      <c r="CQ143" s="48"/>
      <c r="CR143" s="48"/>
      <c r="CS143" s="48"/>
      <c r="CT143" s="48"/>
      <c r="CU143" s="48"/>
      <c r="CV143" s="48"/>
      <c r="CW143" s="48"/>
      <c r="CX143" s="48"/>
      <c r="CY143" s="48"/>
      <c r="CZ143" s="48"/>
      <c r="DA143" s="48"/>
      <c r="DB143" s="48"/>
      <c r="DC143" s="48"/>
      <c r="DD143" s="48"/>
      <c r="DE143" s="48"/>
      <c r="DF143" s="48"/>
      <c r="DG143" s="48"/>
      <c r="DH143" s="48"/>
      <c r="DI143" s="48"/>
      <c r="DJ143" s="48"/>
      <c r="DK143" s="48"/>
      <c r="DL143" s="48"/>
      <c r="DN143" s="113"/>
      <c r="DO143" s="58"/>
      <c r="DP143" s="58"/>
      <c r="DQ143" s="58"/>
      <c r="DR143" s="58"/>
      <c r="DT143" s="58"/>
      <c r="DU143" s="58"/>
      <c r="DV143" s="58"/>
      <c r="DW143" s="58"/>
    </row>
    <row r="144" spans="1:127" s="77" customFormat="1" x14ac:dyDescent="0.25">
      <c r="A144"/>
      <c r="B144" s="22"/>
      <c r="C144" s="18"/>
      <c r="D144" s="18"/>
      <c r="E144" s="18"/>
      <c r="F144" s="18"/>
      <c r="G144" s="18"/>
      <c r="H144" s="18"/>
      <c r="I144" s="5"/>
      <c r="J144" s="27"/>
      <c r="K144" s="5"/>
      <c r="L144" s="5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 s="113"/>
      <c r="BS144" s="48"/>
      <c r="BT144" s="48"/>
      <c r="BU144" s="48"/>
      <c r="BV144" s="48"/>
      <c r="BW144" s="48"/>
      <c r="BX144" s="48"/>
      <c r="BY144" s="48"/>
      <c r="BZ144" s="48"/>
      <c r="CA144" s="48"/>
      <c r="CB144" s="48"/>
      <c r="CC144" s="48"/>
      <c r="CD144" s="48"/>
      <c r="CE144" s="48"/>
      <c r="CF144" s="48"/>
      <c r="CG144" s="48"/>
      <c r="CH144" s="48"/>
      <c r="CI144" s="48"/>
      <c r="CJ144" s="48"/>
      <c r="CK144" s="48"/>
      <c r="CL144" s="48"/>
      <c r="CM144" s="48"/>
      <c r="CN144" s="48"/>
      <c r="CO144" s="48"/>
      <c r="CP144" s="48"/>
      <c r="CQ144" s="48"/>
      <c r="CR144" s="48"/>
      <c r="CS144" s="48"/>
      <c r="CT144" s="48"/>
      <c r="CU144" s="48"/>
      <c r="CV144" s="48"/>
      <c r="CW144" s="48"/>
      <c r="CX144" s="48"/>
      <c r="CY144" s="48"/>
      <c r="CZ144" s="48"/>
      <c r="DA144" s="48"/>
      <c r="DB144" s="48"/>
      <c r="DC144" s="48"/>
      <c r="DD144" s="48"/>
      <c r="DE144" s="48"/>
      <c r="DF144" s="48"/>
      <c r="DG144" s="48"/>
      <c r="DH144" s="48"/>
      <c r="DI144" s="48"/>
      <c r="DJ144" s="48"/>
      <c r="DK144" s="48"/>
      <c r="DL144" s="48"/>
      <c r="DN144" s="113"/>
      <c r="DO144" s="58"/>
      <c r="DP144" s="88"/>
      <c r="DQ144" s="58"/>
      <c r="DR144" s="58"/>
      <c r="DT144" s="58"/>
      <c r="DU144" s="48"/>
      <c r="DV144" s="48"/>
      <c r="DW144" s="48"/>
    </row>
    <row r="145" spans="1:127" s="77" customFormat="1" x14ac:dyDescent="0.25">
      <c r="A145"/>
      <c r="B145" s="24"/>
      <c r="C145" s="5"/>
      <c r="D145" s="5"/>
      <c r="E145" s="5"/>
      <c r="F145" s="137"/>
      <c r="G145" s="137"/>
      <c r="H145" s="137"/>
      <c r="I145" s="137"/>
      <c r="J145" s="137"/>
      <c r="K145" s="137"/>
      <c r="L145" s="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 s="113"/>
      <c r="BS145" s="48"/>
      <c r="BT145" s="48"/>
      <c r="BU145" s="48"/>
      <c r="BV145" s="48"/>
      <c r="BW145" s="48"/>
      <c r="BX145" s="48"/>
      <c r="BY145" s="48"/>
      <c r="BZ145" s="48"/>
      <c r="CA145" s="48"/>
      <c r="CB145" s="48"/>
      <c r="CC145" s="48"/>
      <c r="CD145" s="48"/>
      <c r="CE145" s="48"/>
      <c r="CF145" s="48"/>
      <c r="CG145" s="48"/>
      <c r="CH145" s="48"/>
      <c r="CI145" s="48"/>
      <c r="CJ145" s="48"/>
      <c r="CK145" s="48"/>
      <c r="CL145" s="48"/>
      <c r="CM145" s="48"/>
      <c r="CN145" s="48"/>
      <c r="CO145" s="48"/>
      <c r="CP145" s="48"/>
      <c r="CQ145" s="48"/>
      <c r="CR145" s="48"/>
      <c r="CS145" s="48"/>
      <c r="CT145" s="48"/>
      <c r="CU145" s="48"/>
      <c r="CV145" s="48"/>
      <c r="CW145" s="48"/>
      <c r="CX145" s="48"/>
      <c r="CY145" s="48"/>
      <c r="CZ145" s="48"/>
      <c r="DA145" s="48"/>
      <c r="DB145" s="48"/>
      <c r="DC145" s="48"/>
      <c r="DD145" s="48"/>
      <c r="DE145" s="48"/>
      <c r="DF145" s="48"/>
      <c r="DG145" s="48"/>
      <c r="DH145" s="48"/>
      <c r="DI145" s="48"/>
      <c r="DJ145" s="48"/>
      <c r="DK145" s="48"/>
      <c r="DL145" s="48"/>
      <c r="DN145" s="113"/>
      <c r="DO145" s="58"/>
      <c r="DP145" s="58"/>
      <c r="DQ145" s="58"/>
      <c r="DR145" s="58"/>
      <c r="DT145" s="58"/>
      <c r="DU145" s="48"/>
      <c r="DV145" s="48"/>
      <c r="DW145" s="48"/>
    </row>
    <row r="146" spans="1:127" s="77" customFormat="1" x14ac:dyDescent="0.25">
      <c r="A146"/>
      <c r="B146" s="24"/>
      <c r="C146" s="91"/>
      <c r="D146" s="91"/>
      <c r="E146" s="20"/>
      <c r="F146" s="20"/>
      <c r="G146" s="20"/>
      <c r="H146" s="20"/>
      <c r="I146" s="91"/>
      <c r="J146" s="91"/>
      <c r="K146" s="91"/>
      <c r="L146" s="5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 s="113"/>
      <c r="BS146" s="48"/>
      <c r="BT146" s="48"/>
      <c r="BU146" s="48"/>
      <c r="BV146" s="48"/>
      <c r="BW146" s="48"/>
      <c r="BX146" s="48"/>
      <c r="BY146" s="48"/>
      <c r="BZ146" s="48"/>
      <c r="CA146" s="48"/>
      <c r="CB146" s="48"/>
      <c r="CC146" s="48"/>
      <c r="CD146" s="48"/>
      <c r="CE146" s="48"/>
      <c r="CF146" s="48"/>
      <c r="CG146" s="48"/>
      <c r="CH146" s="48"/>
      <c r="CI146" s="48"/>
      <c r="CJ146" s="48"/>
      <c r="CK146" s="48"/>
      <c r="CL146" s="48"/>
      <c r="CM146" s="48"/>
      <c r="CN146" s="48"/>
      <c r="CO146" s="48"/>
      <c r="CP146" s="48"/>
      <c r="CQ146" s="48"/>
      <c r="CR146" s="48"/>
      <c r="CS146" s="48"/>
      <c r="CT146" s="48"/>
      <c r="CU146" s="48"/>
      <c r="CV146" s="48"/>
      <c r="CW146" s="48"/>
      <c r="CX146" s="48"/>
      <c r="CY146" s="48"/>
      <c r="CZ146" s="48"/>
      <c r="DA146" s="48"/>
      <c r="DB146" s="48"/>
      <c r="DC146" s="48"/>
      <c r="DD146" s="48"/>
      <c r="DE146" s="48"/>
      <c r="DF146" s="48"/>
      <c r="DG146" s="48"/>
      <c r="DH146" s="48"/>
      <c r="DI146" s="48"/>
      <c r="DJ146" s="48"/>
      <c r="DK146" s="48"/>
      <c r="DL146" s="48"/>
      <c r="DN146" s="113"/>
      <c r="DO146" s="58"/>
      <c r="DP146" s="58"/>
      <c r="DQ146" s="58"/>
      <c r="DR146" s="58"/>
      <c r="DT146" s="58"/>
      <c r="DU146" s="48"/>
      <c r="DV146" s="48"/>
      <c r="DW146" s="48"/>
    </row>
    <row r="147" spans="1:127" s="77" customFormat="1" x14ac:dyDescent="0.25">
      <c r="A147"/>
      <c r="B147" s="22"/>
      <c r="C147" s="18"/>
      <c r="D147" s="18"/>
      <c r="E147" s="18"/>
      <c r="F147" s="18"/>
      <c r="G147" s="18"/>
      <c r="H147" s="18"/>
      <c r="I147" s="91"/>
      <c r="J147" s="91"/>
      <c r="K147" s="91"/>
      <c r="L147" s="5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 s="113"/>
      <c r="BS147" s="48"/>
      <c r="BT147" s="48"/>
      <c r="BU147" s="48"/>
      <c r="BV147" s="48"/>
      <c r="BW147" s="48"/>
      <c r="BX147" s="48"/>
      <c r="BY147" s="48"/>
      <c r="BZ147" s="48"/>
      <c r="CA147" s="48"/>
      <c r="CB147" s="48"/>
      <c r="CC147" s="48"/>
      <c r="CD147" s="48"/>
      <c r="CE147" s="48"/>
      <c r="CF147" s="48"/>
      <c r="CG147" s="48"/>
      <c r="CH147" s="48"/>
      <c r="CI147" s="48"/>
      <c r="CJ147" s="48"/>
      <c r="CK147" s="48"/>
      <c r="CL147" s="48"/>
      <c r="CM147" s="48"/>
      <c r="CN147" s="48"/>
      <c r="CO147" s="48"/>
      <c r="CP147" s="48"/>
      <c r="CQ147" s="48"/>
      <c r="CR147" s="48"/>
      <c r="CS147" s="48"/>
      <c r="CT147" s="48"/>
      <c r="CU147" s="48"/>
      <c r="CV147" s="48"/>
      <c r="CW147" s="48"/>
      <c r="CX147" s="48"/>
      <c r="CY147" s="48"/>
      <c r="CZ147" s="48"/>
      <c r="DA147" s="48"/>
      <c r="DB147" s="48"/>
      <c r="DC147" s="48"/>
      <c r="DD147" s="48"/>
      <c r="DE147" s="48"/>
      <c r="DF147" s="48"/>
      <c r="DG147" s="48"/>
      <c r="DH147" s="48"/>
      <c r="DI147" s="48"/>
      <c r="DJ147" s="48"/>
      <c r="DK147" s="48"/>
      <c r="DL147" s="48"/>
      <c r="DN147" s="113"/>
      <c r="DO147" s="58"/>
      <c r="DP147" s="58"/>
      <c r="DQ147" s="58"/>
      <c r="DR147" s="58"/>
      <c r="DT147" s="58"/>
      <c r="DU147" s="48"/>
      <c r="DV147" s="48"/>
      <c r="DW147" s="48"/>
    </row>
    <row r="148" spans="1:127" s="77" customFormat="1" x14ac:dyDescent="0.25">
      <c r="A148"/>
      <c r="B148" s="22"/>
      <c r="C148" s="18"/>
      <c r="D148" s="18"/>
      <c r="E148" s="18"/>
      <c r="F148" s="18"/>
      <c r="G148" s="18"/>
      <c r="H148" s="18"/>
      <c r="I148" s="5"/>
      <c r="J148" s="5"/>
      <c r="K148" s="5"/>
      <c r="L148" s="5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 s="113"/>
      <c r="BS148" s="48"/>
      <c r="BT148" s="48"/>
      <c r="BU148" s="48"/>
      <c r="BV148" s="48"/>
      <c r="BW148" s="48"/>
      <c r="BX148" s="48"/>
      <c r="BY148" s="48"/>
      <c r="BZ148" s="48"/>
      <c r="CA148" s="48"/>
      <c r="CB148" s="48"/>
      <c r="CC148" s="48"/>
      <c r="CD148" s="48"/>
      <c r="CE148" s="48"/>
      <c r="CF148" s="48"/>
      <c r="CG148" s="48"/>
      <c r="CH148" s="48"/>
      <c r="CI148" s="48"/>
      <c r="CJ148" s="48"/>
      <c r="CK148" s="48"/>
      <c r="CL148" s="48"/>
      <c r="CM148" s="48"/>
      <c r="CN148" s="48"/>
      <c r="CO148" s="48"/>
      <c r="CP148" s="48"/>
      <c r="CQ148" s="48"/>
      <c r="CR148" s="48"/>
      <c r="CS148" s="48"/>
      <c r="CT148" s="48"/>
      <c r="CU148" s="48"/>
      <c r="CV148" s="48"/>
      <c r="CW148" s="48"/>
      <c r="CX148" s="48"/>
      <c r="CY148" s="48"/>
      <c r="CZ148" s="48"/>
      <c r="DA148" s="48"/>
      <c r="DB148" s="48"/>
      <c r="DC148" s="48"/>
      <c r="DD148" s="48"/>
      <c r="DE148" s="48"/>
      <c r="DF148" s="48"/>
      <c r="DG148" s="48"/>
      <c r="DH148" s="48"/>
      <c r="DI148" s="48"/>
      <c r="DJ148" s="48"/>
      <c r="DK148" s="48"/>
      <c r="DL148" s="48"/>
      <c r="DN148" s="113"/>
      <c r="DO148" s="58"/>
      <c r="DP148" s="58"/>
      <c r="DQ148" s="58"/>
      <c r="DR148" s="58"/>
      <c r="DT148" s="58"/>
      <c r="DU148" s="48"/>
      <c r="DV148" s="48"/>
      <c r="DW148" s="48"/>
    </row>
    <row r="149" spans="1:127" s="77" customFormat="1" x14ac:dyDescent="0.25">
      <c r="A149"/>
      <c r="B149" s="22"/>
      <c r="C149" s="18"/>
      <c r="D149" s="18"/>
      <c r="E149" s="18"/>
      <c r="F149" s="18"/>
      <c r="G149" s="18"/>
      <c r="H149" s="18"/>
      <c r="I149" s="5"/>
      <c r="J149" s="5"/>
      <c r="K149" s="5"/>
      <c r="L149" s="5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 s="113"/>
      <c r="BS149" s="48"/>
      <c r="BT149" s="48"/>
      <c r="BU149" s="48"/>
      <c r="BV149" s="48"/>
      <c r="BW149" s="48"/>
      <c r="BX149" s="48"/>
      <c r="BY149" s="48"/>
      <c r="BZ149" s="48"/>
      <c r="CA149" s="48"/>
      <c r="CB149" s="48"/>
      <c r="CC149" s="48"/>
      <c r="CD149" s="48"/>
      <c r="CE149" s="48"/>
      <c r="CF149" s="48"/>
      <c r="CG149" s="48"/>
      <c r="CH149" s="48"/>
      <c r="CI149" s="48"/>
      <c r="CJ149" s="48"/>
      <c r="CK149" s="48"/>
      <c r="CL149" s="48"/>
      <c r="CM149" s="48"/>
      <c r="CN149" s="48"/>
      <c r="CO149" s="48"/>
      <c r="CP149" s="48"/>
      <c r="CQ149" s="48"/>
      <c r="CR149" s="48"/>
      <c r="CS149" s="48"/>
      <c r="CT149" s="48"/>
      <c r="CU149" s="48"/>
      <c r="CV149" s="48"/>
      <c r="CW149" s="48"/>
      <c r="CX149" s="48"/>
      <c r="CY149" s="48"/>
      <c r="CZ149" s="48"/>
      <c r="DA149" s="48"/>
      <c r="DB149" s="48"/>
      <c r="DC149" s="48"/>
      <c r="DD149" s="48"/>
      <c r="DE149" s="48"/>
      <c r="DF149" s="48"/>
      <c r="DG149" s="48"/>
      <c r="DH149" s="48"/>
      <c r="DI149" s="48"/>
      <c r="DJ149" s="48"/>
      <c r="DK149" s="48"/>
      <c r="DL149" s="48"/>
      <c r="DN149" s="113"/>
      <c r="DO149" s="58"/>
      <c r="DP149" s="58"/>
      <c r="DQ149" s="58"/>
      <c r="DR149" s="58"/>
      <c r="DT149" s="58"/>
      <c r="DU149" s="48"/>
      <c r="DV149" s="48"/>
      <c r="DW149" s="48"/>
    </row>
    <row r="150" spans="1:127" s="77" customFormat="1" x14ac:dyDescent="0.25">
      <c r="A150"/>
      <c r="B150" s="22"/>
      <c r="C150" s="18"/>
      <c r="D150" s="18"/>
      <c r="E150" s="18"/>
      <c r="F150" s="18"/>
      <c r="G150" s="18"/>
      <c r="H150" s="18"/>
      <c r="I150" s="5"/>
      <c r="J150" s="5"/>
      <c r="K150" s="18"/>
      <c r="L150" s="5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 s="113"/>
      <c r="BS150" s="48"/>
      <c r="BT150" s="48"/>
      <c r="BU150" s="48"/>
      <c r="BV150" s="48"/>
      <c r="BW150" s="48"/>
      <c r="BX150" s="48"/>
      <c r="BY150" s="48"/>
      <c r="BZ150" s="48"/>
      <c r="CA150" s="48"/>
      <c r="CB150" s="48"/>
      <c r="CC150" s="48"/>
      <c r="CD150" s="48"/>
      <c r="CE150" s="48"/>
      <c r="CF150" s="48"/>
      <c r="CG150" s="48"/>
      <c r="CH150" s="48"/>
      <c r="CI150" s="48"/>
      <c r="CJ150" s="48"/>
      <c r="CK150" s="48"/>
      <c r="CL150" s="48"/>
      <c r="CM150" s="48"/>
      <c r="CN150" s="48"/>
      <c r="CO150" s="48"/>
      <c r="CP150" s="48"/>
      <c r="CQ150" s="48"/>
      <c r="CR150" s="48"/>
      <c r="CS150" s="48"/>
      <c r="CT150" s="48"/>
      <c r="CU150" s="48"/>
      <c r="CV150" s="48"/>
      <c r="CW150" s="48"/>
      <c r="CX150" s="48"/>
      <c r="CY150" s="48"/>
      <c r="CZ150" s="48"/>
      <c r="DA150" s="48"/>
      <c r="DB150" s="48"/>
      <c r="DC150" s="48"/>
      <c r="DD150" s="48"/>
      <c r="DE150" s="48"/>
      <c r="DF150" s="48"/>
      <c r="DG150" s="48"/>
      <c r="DH150" s="48"/>
      <c r="DI150" s="48"/>
      <c r="DJ150" s="48"/>
      <c r="DK150" s="48"/>
      <c r="DL150" s="48"/>
      <c r="DN150" s="113"/>
      <c r="DO150" s="58"/>
      <c r="DP150" s="58"/>
      <c r="DQ150" s="58"/>
      <c r="DR150" s="48"/>
      <c r="DT150" s="58"/>
      <c r="DU150" s="48"/>
      <c r="DV150" s="48"/>
      <c r="DW150" s="48"/>
    </row>
    <row r="151" spans="1:127" s="77" customFormat="1" x14ac:dyDescent="0.25">
      <c r="A151"/>
      <c r="B151" s="22"/>
      <c r="C151" s="18"/>
      <c r="D151" s="18"/>
      <c r="E151" s="18"/>
      <c r="F151" s="18"/>
      <c r="G151" s="18"/>
      <c r="H151" s="18"/>
      <c r="I151" s="18"/>
      <c r="J151" s="18"/>
      <c r="K151" s="18"/>
      <c r="L151" s="5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 s="113"/>
      <c r="BS151" s="48"/>
      <c r="BT151" s="48"/>
      <c r="BU151" s="48"/>
      <c r="BV151" s="48"/>
      <c r="BW151" s="48"/>
      <c r="BX151" s="48"/>
      <c r="BY151" s="48"/>
      <c r="BZ151" s="48"/>
      <c r="CA151" s="48"/>
      <c r="CB151" s="48"/>
      <c r="CC151" s="48"/>
      <c r="CD151" s="48"/>
      <c r="CE151" s="48"/>
      <c r="CF151" s="48"/>
      <c r="CG151" s="48"/>
      <c r="CH151" s="48"/>
      <c r="CI151" s="48"/>
      <c r="CJ151" s="48"/>
      <c r="CK151" s="48"/>
      <c r="CL151" s="48"/>
      <c r="CM151" s="48"/>
      <c r="CN151" s="48"/>
      <c r="CO151" s="48"/>
      <c r="CP151" s="48"/>
      <c r="CQ151" s="48"/>
      <c r="CR151" s="48"/>
      <c r="CS151" s="48"/>
      <c r="CT151" s="48"/>
      <c r="CU151" s="48"/>
      <c r="CV151" s="48"/>
      <c r="CW151" s="48"/>
      <c r="CX151" s="48"/>
      <c r="CY151" s="48"/>
      <c r="CZ151" s="48"/>
      <c r="DA151" s="48"/>
      <c r="DB151" s="48"/>
      <c r="DC151" s="48"/>
      <c r="DD151" s="48"/>
      <c r="DE151" s="48"/>
      <c r="DF151" s="48"/>
      <c r="DG151" s="48"/>
      <c r="DH151" s="48"/>
      <c r="DI151" s="48"/>
      <c r="DJ151" s="48"/>
      <c r="DK151" s="48"/>
      <c r="DL151" s="48"/>
      <c r="DN151" s="113"/>
      <c r="DO151" s="58"/>
      <c r="DP151" s="58"/>
      <c r="DQ151" s="58"/>
      <c r="DR151" s="58"/>
      <c r="DT151" s="58"/>
      <c r="DU151" s="48"/>
      <c r="DV151" s="48"/>
      <c r="DW151" s="48"/>
    </row>
    <row r="152" spans="1:127" s="77" customFormat="1" x14ac:dyDescent="0.25">
      <c r="A152"/>
      <c r="B152" s="22"/>
      <c r="C152" s="18"/>
      <c r="D152" s="18"/>
      <c r="E152" s="18"/>
      <c r="F152" s="18"/>
      <c r="G152" s="18"/>
      <c r="H152" s="18"/>
      <c r="I152" s="18"/>
      <c r="J152" s="18"/>
      <c r="K152" s="18"/>
      <c r="L152" s="5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 s="113"/>
      <c r="BS152" s="48"/>
      <c r="BT152" s="48"/>
      <c r="BU152" s="48"/>
      <c r="BV152" s="48"/>
      <c r="BW152" s="48"/>
      <c r="BX152" s="48"/>
      <c r="BY152" s="48"/>
      <c r="BZ152" s="48"/>
      <c r="CA152" s="48"/>
      <c r="CB152" s="48"/>
      <c r="CC152" s="48"/>
      <c r="CD152" s="48"/>
      <c r="CE152" s="48"/>
      <c r="CF152" s="48"/>
      <c r="CG152" s="48"/>
      <c r="CH152" s="48"/>
      <c r="CI152" s="48"/>
      <c r="CJ152" s="48"/>
      <c r="CK152" s="48"/>
      <c r="CL152" s="48"/>
      <c r="CM152" s="48"/>
      <c r="CN152" s="48"/>
      <c r="CO152" s="48"/>
      <c r="CP152" s="48"/>
      <c r="CQ152" s="48"/>
      <c r="CR152" s="48"/>
      <c r="CS152" s="48"/>
      <c r="CT152" s="48"/>
      <c r="CU152" s="48"/>
      <c r="CV152" s="48"/>
      <c r="CW152" s="48"/>
      <c r="CX152" s="48"/>
      <c r="CY152" s="48"/>
      <c r="CZ152" s="48"/>
      <c r="DA152" s="48"/>
      <c r="DB152" s="48"/>
      <c r="DC152" s="48"/>
      <c r="DD152" s="48"/>
      <c r="DE152" s="48"/>
      <c r="DF152" s="48"/>
      <c r="DG152" s="48"/>
      <c r="DH152" s="48"/>
      <c r="DI152" s="48"/>
      <c r="DJ152" s="48"/>
      <c r="DK152" s="48"/>
      <c r="DL152" s="48"/>
      <c r="DN152" s="113"/>
      <c r="DO152" s="58"/>
      <c r="DP152" s="58"/>
      <c r="DQ152" s="58"/>
      <c r="DR152" s="58"/>
      <c r="DT152" s="58"/>
      <c r="DU152" s="48"/>
      <c r="DV152" s="48"/>
      <c r="DW152" s="48"/>
    </row>
    <row r="153" spans="1:127" s="77" customFormat="1" x14ac:dyDescent="0.25">
      <c r="A153"/>
      <c r="B153" s="22"/>
      <c r="C153" s="18"/>
      <c r="D153" s="18"/>
      <c r="E153" s="18"/>
      <c r="F153" s="18"/>
      <c r="G153" s="18"/>
      <c r="H153" s="18"/>
      <c r="I153" s="18"/>
      <c r="J153" s="18"/>
      <c r="K153" s="18"/>
      <c r="L153" s="5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 s="113"/>
      <c r="BS153" s="48"/>
      <c r="BT153" s="48"/>
      <c r="BU153" s="48"/>
      <c r="BV153" s="48"/>
      <c r="BW153" s="48"/>
      <c r="BX153" s="48"/>
      <c r="BY153" s="48"/>
      <c r="BZ153" s="48"/>
      <c r="CA153" s="48"/>
      <c r="CB153" s="48"/>
      <c r="CC153" s="48"/>
      <c r="CD153" s="48"/>
      <c r="CE153" s="48"/>
      <c r="CF153" s="48"/>
      <c r="CG153" s="48"/>
      <c r="CH153" s="48"/>
      <c r="CI153" s="48"/>
      <c r="CJ153" s="48"/>
      <c r="CK153" s="48"/>
      <c r="CL153" s="48"/>
      <c r="CM153" s="48"/>
      <c r="CN153" s="48"/>
      <c r="CO153" s="48"/>
      <c r="CP153" s="48"/>
      <c r="CQ153" s="48"/>
      <c r="CR153" s="48"/>
      <c r="CS153" s="48"/>
      <c r="CT153" s="48"/>
      <c r="CU153" s="48"/>
      <c r="CV153" s="48"/>
      <c r="CW153" s="48"/>
      <c r="CX153" s="48"/>
      <c r="CY153" s="48"/>
      <c r="CZ153" s="48"/>
      <c r="DA153" s="48"/>
      <c r="DB153" s="48"/>
      <c r="DC153" s="48"/>
      <c r="DD153" s="48"/>
      <c r="DE153" s="48"/>
      <c r="DF153" s="48"/>
      <c r="DG153" s="48"/>
      <c r="DH153" s="48"/>
      <c r="DI153" s="48"/>
      <c r="DJ153" s="48"/>
      <c r="DK153" s="48"/>
      <c r="DL153" s="48"/>
      <c r="DN153" s="113"/>
      <c r="DO153" s="58"/>
      <c r="DP153" s="58"/>
      <c r="DQ153" s="58"/>
      <c r="DR153" s="58"/>
      <c r="DT153" s="58"/>
      <c r="DU153" s="48"/>
      <c r="DV153" s="48"/>
      <c r="DW153" s="48"/>
    </row>
    <row r="154" spans="1:127" s="77" customFormat="1" x14ac:dyDescent="0.25">
      <c r="A154"/>
      <c r="B154" s="22"/>
      <c r="C154" s="18"/>
      <c r="D154" s="18"/>
      <c r="E154" s="18"/>
      <c r="F154" s="18"/>
      <c r="G154" s="18"/>
      <c r="H154" s="18"/>
      <c r="I154" s="18"/>
      <c r="J154" s="18"/>
      <c r="K154" s="18"/>
      <c r="L154" s="5"/>
      <c r="M154" s="5"/>
      <c r="N154" s="5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 s="113"/>
      <c r="BS154" s="48"/>
      <c r="BT154" s="48"/>
      <c r="BU154" s="48"/>
      <c r="BV154" s="48"/>
      <c r="BW154" s="48"/>
      <c r="BX154" s="48"/>
      <c r="BY154" s="48"/>
      <c r="BZ154" s="48"/>
      <c r="CA154" s="48"/>
      <c r="CB154" s="48"/>
      <c r="CC154" s="48"/>
      <c r="CD154" s="48"/>
      <c r="CE154" s="48"/>
      <c r="CF154" s="48"/>
      <c r="CG154" s="48"/>
      <c r="CH154" s="48"/>
      <c r="CI154" s="48"/>
      <c r="CJ154" s="48"/>
      <c r="CK154" s="48"/>
      <c r="CL154" s="48"/>
      <c r="CM154" s="48"/>
      <c r="CN154" s="48"/>
      <c r="CO154" s="48"/>
      <c r="CP154" s="48"/>
      <c r="CQ154" s="48"/>
      <c r="CR154" s="48"/>
      <c r="CS154" s="48"/>
      <c r="CT154" s="48"/>
      <c r="CU154" s="48"/>
      <c r="CV154" s="48"/>
      <c r="CW154" s="48"/>
      <c r="CX154" s="48"/>
      <c r="CY154" s="48"/>
      <c r="CZ154" s="48"/>
      <c r="DA154" s="48"/>
      <c r="DB154" s="48"/>
      <c r="DC154" s="48"/>
      <c r="DD154" s="48"/>
      <c r="DE154" s="48"/>
      <c r="DF154" s="48"/>
      <c r="DG154" s="48"/>
      <c r="DH154" s="48"/>
      <c r="DI154" s="48"/>
      <c r="DJ154" s="48"/>
      <c r="DK154" s="48"/>
      <c r="DL154" s="48"/>
      <c r="DN154" s="113"/>
      <c r="DO154" s="58"/>
      <c r="DP154" s="58"/>
      <c r="DQ154" s="58"/>
      <c r="DR154" s="58"/>
      <c r="DT154" s="58"/>
      <c r="DU154" s="48"/>
      <c r="DV154" s="48"/>
      <c r="DW154" s="48"/>
    </row>
    <row r="155" spans="1:127" s="77" customFormat="1" x14ac:dyDescent="0.25">
      <c r="A155"/>
      <c r="B155" s="22"/>
      <c r="C155" s="18"/>
      <c r="D155" s="18"/>
      <c r="E155" s="18"/>
      <c r="F155" s="18"/>
      <c r="G155" s="18"/>
      <c r="H155" s="18"/>
      <c r="I155" s="18"/>
      <c r="J155" s="18"/>
      <c r="K155" s="18"/>
      <c r="L155" s="5"/>
      <c r="M155" s="5"/>
      <c r="N155" s="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 s="113"/>
      <c r="BS155" s="48"/>
      <c r="BT155" s="48"/>
      <c r="BU155" s="48"/>
      <c r="BV155" s="48"/>
      <c r="BW155" s="48"/>
      <c r="BX155" s="48"/>
      <c r="BY155" s="48"/>
      <c r="BZ155" s="48"/>
      <c r="CA155" s="48"/>
      <c r="CB155" s="48"/>
      <c r="CC155" s="48"/>
      <c r="CD155" s="48"/>
      <c r="CE155" s="48"/>
      <c r="CF155" s="48"/>
      <c r="CG155" s="48"/>
      <c r="CH155" s="48"/>
      <c r="CI155" s="48"/>
      <c r="CJ155" s="48"/>
      <c r="CK155" s="48"/>
      <c r="CL155" s="48"/>
      <c r="CM155" s="48"/>
      <c r="CN155" s="48"/>
      <c r="CO155" s="48"/>
      <c r="CP155" s="48"/>
      <c r="CQ155" s="48"/>
      <c r="CR155" s="48"/>
      <c r="CS155" s="48"/>
      <c r="CT155" s="48"/>
      <c r="CU155" s="48"/>
      <c r="CV155" s="48"/>
      <c r="CW155" s="48"/>
      <c r="CX155" s="48"/>
      <c r="CY155" s="48"/>
      <c r="CZ155" s="48"/>
      <c r="DA155" s="48"/>
      <c r="DB155" s="48"/>
      <c r="DC155" s="48"/>
      <c r="DD155" s="48"/>
      <c r="DE155" s="48"/>
      <c r="DF155" s="48"/>
      <c r="DG155" s="48"/>
      <c r="DH155" s="48"/>
      <c r="DI155" s="48"/>
      <c r="DJ155" s="48"/>
      <c r="DK155" s="48"/>
      <c r="DL155" s="48"/>
      <c r="DN155" s="113"/>
      <c r="DO155" s="58"/>
      <c r="DP155" s="58"/>
      <c r="DQ155" s="58"/>
      <c r="DR155" s="58"/>
      <c r="DT155" s="58"/>
      <c r="DU155" s="48"/>
      <c r="DV155" s="48"/>
      <c r="DW155" s="48"/>
    </row>
    <row r="156" spans="1:127" s="77" customFormat="1" x14ac:dyDescent="0.25">
      <c r="A156"/>
      <c r="B156" s="22"/>
      <c r="C156" s="18"/>
      <c r="D156" s="18"/>
      <c r="E156" s="18"/>
      <c r="F156" s="18"/>
      <c r="G156" s="18"/>
      <c r="H156" s="18"/>
      <c r="I156" s="18"/>
      <c r="J156" s="18"/>
      <c r="K156" s="18"/>
      <c r="L156" s="5"/>
      <c r="M156" s="5"/>
      <c r="N156" s="5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 s="113"/>
      <c r="BS156" s="48"/>
      <c r="BT156" s="48"/>
      <c r="BU156" s="48"/>
      <c r="BV156" s="48"/>
      <c r="BW156" s="48"/>
      <c r="BX156" s="48"/>
      <c r="BY156" s="48"/>
      <c r="BZ156" s="48"/>
      <c r="CA156" s="48"/>
      <c r="CB156" s="48"/>
      <c r="CC156" s="48"/>
      <c r="CD156" s="48"/>
      <c r="CE156" s="48"/>
      <c r="CF156" s="48"/>
      <c r="CG156" s="48"/>
      <c r="CH156" s="48"/>
      <c r="CI156" s="48"/>
      <c r="CJ156" s="48"/>
      <c r="CK156" s="48"/>
      <c r="CL156" s="48"/>
      <c r="CM156" s="48"/>
      <c r="CN156" s="48"/>
      <c r="CO156" s="48"/>
      <c r="CP156" s="48"/>
      <c r="CQ156" s="48"/>
      <c r="CR156" s="48"/>
      <c r="CS156" s="48"/>
      <c r="CT156" s="48"/>
      <c r="CU156" s="48"/>
      <c r="CV156" s="48"/>
      <c r="CW156" s="48"/>
      <c r="CX156" s="48"/>
      <c r="CY156" s="48"/>
      <c r="CZ156" s="48"/>
      <c r="DA156" s="48"/>
      <c r="DB156" s="48"/>
      <c r="DC156" s="48"/>
      <c r="DD156" s="48"/>
      <c r="DE156" s="48"/>
      <c r="DF156" s="48"/>
      <c r="DG156" s="48"/>
      <c r="DH156" s="48"/>
      <c r="DI156" s="48"/>
      <c r="DJ156" s="48"/>
      <c r="DK156" s="48"/>
      <c r="DL156" s="48"/>
      <c r="DN156" s="113"/>
      <c r="DO156" s="58"/>
      <c r="DP156" s="48"/>
      <c r="DQ156" s="58"/>
      <c r="DR156" s="58"/>
      <c r="DT156" s="58"/>
      <c r="DU156" s="48"/>
      <c r="DV156" s="48"/>
      <c r="DW156" s="48"/>
    </row>
    <row r="157" spans="1:127" s="77" customFormat="1" x14ac:dyDescent="0.25">
      <c r="A157"/>
      <c r="B157" s="22"/>
      <c r="C157" s="18"/>
      <c r="D157" s="18"/>
      <c r="E157" s="18"/>
      <c r="F157" s="18"/>
      <c r="G157" s="18"/>
      <c r="H157" s="18"/>
      <c r="I157" s="18"/>
      <c r="J157" s="18"/>
      <c r="K157" s="18"/>
      <c r="L157" s="5"/>
      <c r="M157" s="5"/>
      <c r="N157" s="5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 s="113"/>
      <c r="BS157" s="48"/>
      <c r="BT157" s="48"/>
      <c r="BU157" s="48"/>
      <c r="BV157" s="48"/>
      <c r="BW157" s="48"/>
      <c r="BX157" s="48"/>
      <c r="BY157" s="48"/>
      <c r="BZ157" s="48"/>
      <c r="CA157" s="48"/>
      <c r="CB157" s="48"/>
      <c r="CC157" s="48"/>
      <c r="CD157" s="48"/>
      <c r="CE157" s="48"/>
      <c r="CF157" s="48"/>
      <c r="CG157" s="48"/>
      <c r="CH157" s="48"/>
      <c r="CI157" s="48"/>
      <c r="CJ157" s="48"/>
      <c r="CK157" s="48"/>
      <c r="CL157" s="48"/>
      <c r="CM157" s="48"/>
      <c r="CN157" s="48"/>
      <c r="CO157" s="48"/>
      <c r="CP157" s="48"/>
      <c r="CQ157" s="48"/>
      <c r="CR157" s="48"/>
      <c r="CS157" s="48"/>
      <c r="CT157" s="48"/>
      <c r="CU157" s="48"/>
      <c r="CV157" s="48"/>
      <c r="CW157" s="48"/>
      <c r="CX157" s="48"/>
      <c r="CY157" s="48"/>
      <c r="CZ157" s="48"/>
      <c r="DA157" s="48"/>
      <c r="DB157" s="48"/>
      <c r="DC157" s="48"/>
      <c r="DD157" s="48"/>
      <c r="DE157" s="48"/>
      <c r="DF157" s="48"/>
      <c r="DG157" s="48"/>
      <c r="DH157" s="48"/>
      <c r="DI157" s="48"/>
      <c r="DJ157" s="48"/>
      <c r="DK157" s="48"/>
      <c r="DL157" s="48"/>
      <c r="DN157" s="113"/>
      <c r="DO157" s="58"/>
      <c r="DP157" s="58"/>
      <c r="DQ157" s="58"/>
      <c r="DR157" s="58"/>
      <c r="DT157" s="58"/>
      <c r="DU157" s="48"/>
      <c r="DV157" s="48"/>
      <c r="DW157" s="48"/>
    </row>
    <row r="158" spans="1:127" s="77" customFormat="1" x14ac:dyDescent="0.25">
      <c r="A158"/>
      <c r="B158" s="22"/>
      <c r="C158" s="18"/>
      <c r="D158" s="18"/>
      <c r="E158" s="18"/>
      <c r="F158" s="18"/>
      <c r="G158" s="18"/>
      <c r="H158" s="18"/>
      <c r="I158" s="18"/>
      <c r="J158" s="18"/>
      <c r="K158" s="18"/>
      <c r="L158" s="5"/>
      <c r="M158" s="5"/>
      <c r="N158" s="5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 s="113"/>
      <c r="BS158" s="48"/>
      <c r="BT158" s="48"/>
      <c r="BU158" s="48"/>
      <c r="BV158" s="48"/>
      <c r="BW158" s="48"/>
      <c r="BX158" s="48"/>
      <c r="BY158" s="48"/>
      <c r="BZ158" s="48"/>
      <c r="CA158" s="48"/>
      <c r="CB158" s="48"/>
      <c r="CC158" s="48"/>
      <c r="CD158" s="48"/>
      <c r="CE158" s="48"/>
      <c r="CF158" s="48"/>
      <c r="CG158" s="48"/>
      <c r="CH158" s="48"/>
      <c r="CI158" s="48"/>
      <c r="CJ158" s="48"/>
      <c r="CK158" s="48"/>
      <c r="CL158" s="48"/>
      <c r="CM158" s="48"/>
      <c r="CN158" s="48"/>
      <c r="CO158" s="48"/>
      <c r="CP158" s="48"/>
      <c r="CQ158" s="48"/>
      <c r="CR158" s="48"/>
      <c r="CS158" s="48"/>
      <c r="CT158" s="48"/>
      <c r="CU158" s="48"/>
      <c r="CV158" s="48"/>
      <c r="CW158" s="48"/>
      <c r="CX158" s="48"/>
      <c r="CY158" s="48"/>
      <c r="CZ158" s="48"/>
      <c r="DA158" s="48"/>
      <c r="DB158" s="48"/>
      <c r="DC158" s="48"/>
      <c r="DD158" s="48"/>
      <c r="DE158" s="48"/>
      <c r="DF158" s="48"/>
      <c r="DG158" s="48"/>
      <c r="DH158" s="48"/>
      <c r="DI158" s="48"/>
      <c r="DJ158" s="48"/>
      <c r="DK158" s="48"/>
      <c r="DL158" s="48"/>
      <c r="DN158" s="113"/>
      <c r="DO158" s="58"/>
      <c r="DP158" s="58"/>
      <c r="DQ158" s="58"/>
      <c r="DR158" s="58"/>
      <c r="DT158" s="58"/>
      <c r="DU158" s="48"/>
      <c r="DV158" s="48"/>
      <c r="DW158" s="48"/>
    </row>
    <row r="159" spans="1:127" s="77" customFormat="1" x14ac:dyDescent="0.25">
      <c r="A159"/>
      <c r="B159" s="22"/>
      <c r="C159" s="18"/>
      <c r="D159" s="18"/>
      <c r="E159" s="18"/>
      <c r="F159" s="18"/>
      <c r="G159" s="18"/>
      <c r="H159" s="18"/>
      <c r="I159" s="18"/>
      <c r="J159" s="18"/>
      <c r="K159" s="18"/>
      <c r="L159" s="5"/>
      <c r="M159" s="5"/>
      <c r="N159" s="5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 s="113"/>
      <c r="BS159" s="48"/>
      <c r="BT159" s="48"/>
      <c r="BU159" s="48"/>
      <c r="BV159" s="48"/>
      <c r="BW159" s="48"/>
      <c r="BX159" s="48"/>
      <c r="BY159" s="48"/>
      <c r="BZ159" s="48"/>
      <c r="CA159" s="48"/>
      <c r="CB159" s="48"/>
      <c r="CC159" s="48"/>
      <c r="CD159" s="48"/>
      <c r="CE159" s="48"/>
      <c r="CF159" s="48"/>
      <c r="CG159" s="48"/>
      <c r="CH159" s="48"/>
      <c r="CI159" s="48"/>
      <c r="CJ159" s="48"/>
      <c r="CK159" s="48"/>
      <c r="CL159" s="48"/>
      <c r="CM159" s="48"/>
      <c r="CN159" s="48"/>
      <c r="CO159" s="48"/>
      <c r="CP159" s="48"/>
      <c r="CQ159" s="48"/>
      <c r="CR159" s="48"/>
      <c r="CS159" s="48"/>
      <c r="CT159" s="48"/>
      <c r="CU159" s="48"/>
      <c r="CV159" s="48"/>
      <c r="CW159" s="48"/>
      <c r="CX159" s="48"/>
      <c r="CY159" s="48"/>
      <c r="CZ159" s="48"/>
      <c r="DA159" s="48"/>
      <c r="DB159" s="48"/>
      <c r="DC159" s="48"/>
      <c r="DD159" s="48"/>
      <c r="DE159" s="48"/>
      <c r="DF159" s="48"/>
      <c r="DG159" s="48"/>
      <c r="DH159" s="48"/>
      <c r="DI159" s="48"/>
      <c r="DJ159" s="48"/>
      <c r="DK159" s="48"/>
      <c r="DL159" s="48"/>
      <c r="DN159" s="113"/>
      <c r="DO159" s="58"/>
      <c r="DP159" s="58"/>
      <c r="DQ159" s="58"/>
      <c r="DR159" s="58"/>
      <c r="DT159" s="58"/>
      <c r="DU159" s="48"/>
      <c r="DV159" s="48"/>
      <c r="DW159" s="48"/>
    </row>
    <row r="160" spans="1:127" s="77" customFormat="1" x14ac:dyDescent="0.25">
      <c r="A160"/>
      <c r="B160" s="22"/>
      <c r="C160" s="18"/>
      <c r="D160" s="18"/>
      <c r="E160" s="18"/>
      <c r="F160" s="18"/>
      <c r="G160" s="18"/>
      <c r="H160" s="18"/>
      <c r="I160" s="18"/>
      <c r="J160" s="18"/>
      <c r="K160" s="18"/>
      <c r="L160" s="5"/>
      <c r="M160" s="5"/>
      <c r="N160" s="5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 s="113"/>
      <c r="BS160" s="48"/>
      <c r="BT160" s="48"/>
      <c r="BU160" s="48"/>
      <c r="BV160" s="48"/>
      <c r="BW160" s="48"/>
      <c r="BX160" s="48"/>
      <c r="BY160" s="48"/>
      <c r="BZ160" s="48"/>
      <c r="CA160" s="48"/>
      <c r="CB160" s="48"/>
      <c r="CC160" s="48"/>
      <c r="CD160" s="48"/>
      <c r="CE160" s="48"/>
      <c r="CF160" s="48"/>
      <c r="CG160" s="48"/>
      <c r="CH160" s="48"/>
      <c r="CI160" s="48"/>
      <c r="CJ160" s="48"/>
      <c r="CK160" s="48"/>
      <c r="CL160" s="48"/>
      <c r="CM160" s="48"/>
      <c r="CN160" s="48"/>
      <c r="CO160" s="48"/>
      <c r="CP160" s="48"/>
      <c r="CQ160" s="48"/>
      <c r="CR160" s="48"/>
      <c r="CS160" s="48"/>
      <c r="CT160" s="48"/>
      <c r="CU160" s="48"/>
      <c r="CV160" s="48"/>
      <c r="CW160" s="48"/>
      <c r="CX160" s="48"/>
      <c r="CY160" s="48"/>
      <c r="CZ160" s="48"/>
      <c r="DA160" s="48"/>
      <c r="DB160" s="48"/>
      <c r="DC160" s="48"/>
      <c r="DD160" s="48"/>
      <c r="DE160" s="48"/>
      <c r="DF160" s="48"/>
      <c r="DG160" s="48"/>
      <c r="DH160" s="48"/>
      <c r="DI160" s="48"/>
      <c r="DJ160" s="48"/>
      <c r="DK160" s="48"/>
      <c r="DL160" s="48"/>
      <c r="DN160" s="113"/>
      <c r="DO160" s="58"/>
      <c r="DP160" s="58"/>
      <c r="DQ160" s="58"/>
      <c r="DR160" s="58"/>
      <c r="DT160" s="58"/>
      <c r="DU160" s="58"/>
      <c r="DV160" s="58"/>
      <c r="DW160" s="58"/>
    </row>
    <row r="161" spans="1:127" s="77" customFormat="1" x14ac:dyDescent="0.25">
      <c r="A161"/>
      <c r="B161" s="22"/>
      <c r="C161" s="18"/>
      <c r="D161" s="18"/>
      <c r="E161" s="18"/>
      <c r="F161" s="18"/>
      <c r="G161" s="18"/>
      <c r="H161" s="18"/>
      <c r="I161" s="18"/>
      <c r="J161" s="18"/>
      <c r="K161" s="18"/>
      <c r="L161" s="5"/>
      <c r="M161" s="5"/>
      <c r="N161" s="5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 s="113"/>
      <c r="BS161" s="48"/>
      <c r="BT161" s="48"/>
      <c r="BU161" s="48"/>
      <c r="BV161" s="48"/>
      <c r="BW161" s="48"/>
      <c r="BX161" s="48"/>
      <c r="BY161" s="48"/>
      <c r="BZ161" s="48"/>
      <c r="CA161" s="48"/>
      <c r="CB161" s="48"/>
      <c r="CC161" s="48"/>
      <c r="CD161" s="48"/>
      <c r="CE161" s="48"/>
      <c r="CF161" s="48"/>
      <c r="CG161" s="48"/>
      <c r="CH161" s="48"/>
      <c r="CI161" s="48"/>
      <c r="CJ161" s="48"/>
      <c r="CK161" s="48"/>
      <c r="CL161" s="48"/>
      <c r="CM161" s="48"/>
      <c r="CN161" s="48"/>
      <c r="CO161" s="48"/>
      <c r="CP161" s="48"/>
      <c r="CQ161" s="48"/>
      <c r="CR161" s="48"/>
      <c r="CS161" s="48"/>
      <c r="CT161" s="48"/>
      <c r="CU161" s="48"/>
      <c r="CV161" s="48"/>
      <c r="CW161" s="48"/>
      <c r="CX161" s="48"/>
      <c r="CY161" s="48"/>
      <c r="CZ161" s="48"/>
      <c r="DA161" s="48"/>
      <c r="DB161" s="48"/>
      <c r="DC161" s="48"/>
      <c r="DD161" s="48"/>
      <c r="DE161" s="48"/>
      <c r="DF161" s="48"/>
      <c r="DG161" s="48"/>
      <c r="DH161" s="48"/>
      <c r="DI161" s="48"/>
      <c r="DJ161" s="48"/>
      <c r="DK161" s="48"/>
      <c r="DL161" s="48"/>
      <c r="DN161" s="113"/>
      <c r="DO161" s="58"/>
      <c r="DP161" s="58"/>
      <c r="DQ161" s="58"/>
      <c r="DR161" s="58"/>
      <c r="DT161" s="58"/>
      <c r="DU161" s="58"/>
      <c r="DV161" s="58"/>
      <c r="DW161" s="58"/>
    </row>
    <row r="162" spans="1:127" s="77" customFormat="1" x14ac:dyDescent="0.25">
      <c r="A162"/>
      <c r="B162" s="22"/>
      <c r="C162" s="18"/>
      <c r="D162" s="18"/>
      <c r="E162" s="18"/>
      <c r="F162" s="18"/>
      <c r="G162" s="18"/>
      <c r="H162" s="18"/>
      <c r="I162" s="18"/>
      <c r="J162" s="18"/>
      <c r="K162" s="18"/>
      <c r="L162" s="5"/>
      <c r="M162" s="5"/>
      <c r="N162" s="5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 s="113"/>
      <c r="BS162" s="48"/>
      <c r="BT162" s="48"/>
      <c r="BU162" s="48"/>
      <c r="BV162" s="48"/>
      <c r="BW162" s="48"/>
      <c r="BX162" s="48"/>
      <c r="BY162" s="48"/>
      <c r="BZ162" s="48"/>
      <c r="CA162" s="48"/>
      <c r="CB162" s="48"/>
      <c r="CC162" s="48"/>
      <c r="CD162" s="48"/>
      <c r="CE162" s="48"/>
      <c r="CF162" s="48"/>
      <c r="CG162" s="48"/>
      <c r="CH162" s="48"/>
      <c r="CI162" s="48"/>
      <c r="CJ162" s="48"/>
      <c r="CK162" s="48"/>
      <c r="CL162" s="48"/>
      <c r="CM162" s="48"/>
      <c r="CN162" s="48"/>
      <c r="CO162" s="48"/>
      <c r="CP162" s="48"/>
      <c r="CQ162" s="48"/>
      <c r="CR162" s="48"/>
      <c r="CS162" s="48"/>
      <c r="CT162" s="48"/>
      <c r="CU162" s="48"/>
      <c r="CV162" s="48"/>
      <c r="CW162" s="48"/>
      <c r="CX162" s="48"/>
      <c r="CY162" s="48"/>
      <c r="CZ162" s="48"/>
      <c r="DA162" s="48"/>
      <c r="DB162" s="48"/>
      <c r="DC162" s="48"/>
      <c r="DD162" s="48"/>
      <c r="DE162" s="48"/>
      <c r="DF162" s="48"/>
      <c r="DG162" s="48"/>
      <c r="DH162" s="48"/>
      <c r="DI162" s="48"/>
      <c r="DJ162" s="48"/>
      <c r="DK162" s="48"/>
      <c r="DL162" s="48"/>
      <c r="DN162" s="113"/>
      <c r="DO162" s="58"/>
      <c r="DP162" s="58"/>
      <c r="DQ162" s="58"/>
      <c r="DR162" s="48"/>
      <c r="DT162" s="58"/>
      <c r="DU162" s="58"/>
      <c r="DV162" s="58"/>
      <c r="DW162" s="48"/>
    </row>
    <row r="163" spans="1:127" s="77" customFormat="1" x14ac:dyDescent="0.25">
      <c r="A163"/>
      <c r="B163" s="22"/>
      <c r="C163" s="18"/>
      <c r="D163" s="18"/>
      <c r="E163" s="18"/>
      <c r="F163" s="18"/>
      <c r="G163" s="18"/>
      <c r="H163" s="18"/>
      <c r="I163" s="18"/>
      <c r="J163" s="18"/>
      <c r="K163" s="18"/>
      <c r="L163" s="5"/>
      <c r="M163" s="5"/>
      <c r="N163" s="5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 s="113"/>
      <c r="BS163" s="48"/>
      <c r="BT163" s="48"/>
      <c r="BU163" s="48"/>
      <c r="BV163" s="48"/>
      <c r="BW163" s="48"/>
      <c r="BX163" s="48"/>
      <c r="BY163" s="48"/>
      <c r="BZ163" s="48"/>
      <c r="CA163" s="48"/>
      <c r="CB163" s="48"/>
      <c r="CC163" s="48"/>
      <c r="CD163" s="48"/>
      <c r="CE163" s="48"/>
      <c r="CF163" s="48"/>
      <c r="CG163" s="48"/>
      <c r="CH163" s="48"/>
      <c r="CI163" s="48"/>
      <c r="CJ163" s="48"/>
      <c r="CK163" s="48"/>
      <c r="CL163" s="48"/>
      <c r="CM163" s="48"/>
      <c r="CN163" s="48"/>
      <c r="CO163" s="48"/>
      <c r="CP163" s="48"/>
      <c r="CQ163" s="48"/>
      <c r="CR163" s="48"/>
      <c r="CS163" s="48"/>
      <c r="CT163" s="48"/>
      <c r="CU163" s="48"/>
      <c r="CV163" s="48"/>
      <c r="CW163" s="48"/>
      <c r="CX163" s="48"/>
      <c r="CY163" s="48"/>
      <c r="CZ163" s="48"/>
      <c r="DA163" s="48"/>
      <c r="DB163" s="48"/>
      <c r="DC163" s="48"/>
      <c r="DD163" s="48"/>
      <c r="DE163" s="48"/>
      <c r="DF163" s="48"/>
      <c r="DG163" s="48"/>
      <c r="DH163" s="48"/>
      <c r="DI163" s="48"/>
      <c r="DJ163" s="48"/>
      <c r="DK163" s="48"/>
      <c r="DL163" s="48"/>
      <c r="DN163" s="113"/>
      <c r="DO163" s="58"/>
      <c r="DP163" s="58"/>
      <c r="DQ163" s="58"/>
      <c r="DR163" s="58"/>
      <c r="DT163" s="58"/>
      <c r="DU163" s="58"/>
      <c r="DV163" s="58"/>
      <c r="DW163" s="58"/>
    </row>
    <row r="164" spans="1:127" s="77" customFormat="1" x14ac:dyDescent="0.25">
      <c r="A164"/>
      <c r="B164" s="24"/>
      <c r="C164"/>
      <c r="D164"/>
      <c r="E164"/>
      <c r="F164"/>
      <c r="G164"/>
      <c r="H164"/>
      <c r="I164"/>
      <c r="J164"/>
      <c r="K164"/>
      <c r="L164"/>
      <c r="M164" s="5"/>
      <c r="N164" s="5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 s="113"/>
      <c r="BS164" s="48"/>
      <c r="BT164" s="48"/>
      <c r="BU164" s="48"/>
      <c r="BV164" s="48"/>
      <c r="BW164" s="48"/>
      <c r="BX164" s="48"/>
      <c r="BY164" s="48"/>
      <c r="BZ164" s="48"/>
      <c r="CA164" s="48"/>
      <c r="CB164" s="48"/>
      <c r="CC164" s="48"/>
      <c r="CD164" s="48"/>
      <c r="CE164" s="48"/>
      <c r="CF164" s="48"/>
      <c r="CG164" s="48"/>
      <c r="CH164" s="48"/>
      <c r="CI164" s="48"/>
      <c r="CJ164" s="48"/>
      <c r="CK164" s="48"/>
      <c r="CL164" s="48"/>
      <c r="CM164" s="48"/>
      <c r="CN164" s="48"/>
      <c r="CO164" s="48"/>
      <c r="CP164" s="48"/>
      <c r="CQ164" s="48"/>
      <c r="CR164" s="48"/>
      <c r="CS164" s="48"/>
      <c r="CT164" s="48"/>
      <c r="CU164" s="48"/>
      <c r="CV164" s="48"/>
      <c r="CW164" s="48"/>
      <c r="CX164" s="48"/>
      <c r="CY164" s="48"/>
      <c r="CZ164" s="48"/>
      <c r="DA164" s="48"/>
      <c r="DB164" s="48"/>
      <c r="DC164" s="48"/>
      <c r="DD164" s="48"/>
      <c r="DE164" s="48"/>
      <c r="DF164" s="48"/>
      <c r="DG164" s="48"/>
      <c r="DH164" s="48"/>
      <c r="DI164" s="48"/>
      <c r="DJ164" s="48"/>
      <c r="DK164" s="48"/>
      <c r="DL164" s="48"/>
      <c r="DN164" s="113"/>
      <c r="DO164" s="58"/>
      <c r="DP164" s="58"/>
      <c r="DQ164" s="58"/>
      <c r="DR164" s="58"/>
      <c r="DT164" s="58"/>
      <c r="DU164" s="58"/>
      <c r="DV164" s="58"/>
      <c r="DW164" s="58"/>
    </row>
    <row r="165" spans="1:127" s="77" customFormat="1" x14ac:dyDescent="0.25">
      <c r="A165"/>
      <c r="B165" s="24"/>
      <c r="C165"/>
      <c r="D165"/>
      <c r="E165"/>
      <c r="F165"/>
      <c r="G165"/>
      <c r="H165"/>
      <c r="I165"/>
      <c r="J165"/>
      <c r="K165"/>
      <c r="L165"/>
      <c r="M165" s="5"/>
      <c r="N165" s="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 s="113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  <c r="CE165" s="48"/>
      <c r="CF165" s="48"/>
      <c r="CG165" s="48"/>
      <c r="CH165" s="48"/>
      <c r="CI165" s="48"/>
      <c r="CJ165" s="48"/>
      <c r="CK165" s="48"/>
      <c r="CL165" s="48"/>
      <c r="CM165" s="48"/>
      <c r="CN165" s="48"/>
      <c r="CO165" s="48"/>
      <c r="CP165" s="48"/>
      <c r="CQ165" s="48"/>
      <c r="CR165" s="48"/>
      <c r="CS165" s="48"/>
      <c r="CT165" s="48"/>
      <c r="CU165" s="48"/>
      <c r="CV165" s="48"/>
      <c r="CW165" s="48"/>
      <c r="CX165" s="48"/>
      <c r="CY165" s="48"/>
      <c r="CZ165" s="48"/>
      <c r="DA165" s="48"/>
      <c r="DB165" s="48"/>
      <c r="DC165" s="48"/>
      <c r="DD165" s="48"/>
      <c r="DE165" s="48"/>
      <c r="DF165" s="48"/>
      <c r="DG165" s="48"/>
      <c r="DH165" s="48"/>
      <c r="DI165" s="48"/>
      <c r="DJ165" s="48"/>
      <c r="DK165" s="48"/>
      <c r="DL165" s="48"/>
      <c r="DN165" s="113"/>
      <c r="DO165" s="58"/>
      <c r="DP165" s="58"/>
      <c r="DQ165" s="58"/>
      <c r="DR165" s="58"/>
      <c r="DT165" s="58"/>
      <c r="DU165" s="58"/>
      <c r="DV165" s="58"/>
      <c r="DW165" s="58"/>
    </row>
    <row r="166" spans="1:127" s="77" customFormat="1" x14ac:dyDescent="0.25">
      <c r="A166"/>
      <c r="B166" s="24"/>
      <c r="C166"/>
      <c r="D166"/>
      <c r="E166"/>
      <c r="F166"/>
      <c r="G166"/>
      <c r="H166"/>
      <c r="I166"/>
      <c r="J166"/>
      <c r="K166"/>
      <c r="L166"/>
      <c r="M166" s="5"/>
      <c r="N166" s="5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 s="113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48"/>
      <c r="CE166" s="48"/>
      <c r="CF166" s="48"/>
      <c r="CG166" s="48"/>
      <c r="CH166" s="48"/>
      <c r="CI166" s="48"/>
      <c r="CJ166" s="48"/>
      <c r="CK166" s="48"/>
      <c r="CL166" s="48"/>
      <c r="CM166" s="48"/>
      <c r="CN166" s="48"/>
      <c r="CO166" s="48"/>
      <c r="CP166" s="48"/>
      <c r="CQ166" s="48"/>
      <c r="CR166" s="48"/>
      <c r="CS166" s="48"/>
      <c r="CT166" s="48"/>
      <c r="CU166" s="48"/>
      <c r="CV166" s="48"/>
      <c r="CW166" s="48"/>
      <c r="CX166" s="48"/>
      <c r="CY166" s="48"/>
      <c r="CZ166" s="48"/>
      <c r="DA166" s="48"/>
      <c r="DB166" s="48"/>
      <c r="DC166" s="48"/>
      <c r="DD166" s="48"/>
      <c r="DE166" s="48"/>
      <c r="DF166" s="48"/>
      <c r="DG166" s="48"/>
      <c r="DH166" s="48"/>
      <c r="DI166" s="48"/>
      <c r="DJ166" s="48"/>
      <c r="DK166" s="48"/>
      <c r="DL166" s="48"/>
      <c r="DN166" s="113"/>
      <c r="DO166" s="58"/>
      <c r="DP166" s="58"/>
      <c r="DQ166" s="58"/>
      <c r="DR166" s="58"/>
      <c r="DT166" s="58"/>
      <c r="DU166" s="58"/>
      <c r="DV166" s="58"/>
      <c r="DW166" s="58"/>
    </row>
    <row r="167" spans="1:127" s="77" customFormat="1" x14ac:dyDescent="0.25">
      <c r="A167"/>
      <c r="B167" s="24"/>
      <c r="C167"/>
      <c r="D167"/>
      <c r="E167"/>
      <c r="F167"/>
      <c r="G167"/>
      <c r="H167"/>
      <c r="I167"/>
      <c r="J167"/>
      <c r="K167"/>
      <c r="L167"/>
      <c r="M167" s="5"/>
      <c r="N167" s="5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 s="113"/>
      <c r="BS167" s="48"/>
      <c r="BT167" s="48"/>
      <c r="BU167" s="48"/>
      <c r="BV167" s="48"/>
      <c r="BW167" s="48"/>
      <c r="BX167" s="48"/>
      <c r="BY167" s="48"/>
      <c r="BZ167" s="48"/>
      <c r="CA167" s="48"/>
      <c r="CB167" s="48"/>
      <c r="CC167" s="48"/>
      <c r="CD167" s="48"/>
      <c r="CE167" s="48"/>
      <c r="CF167" s="48"/>
      <c r="CG167" s="48"/>
      <c r="CH167" s="48"/>
      <c r="CI167" s="48"/>
      <c r="CJ167" s="48"/>
      <c r="CK167" s="48"/>
      <c r="CL167" s="48"/>
      <c r="CM167" s="48"/>
      <c r="CN167" s="48"/>
      <c r="CO167" s="48"/>
      <c r="CP167" s="48"/>
      <c r="CQ167" s="48"/>
      <c r="CR167" s="48"/>
      <c r="CS167" s="48"/>
      <c r="CT167" s="48"/>
      <c r="CU167" s="48"/>
      <c r="CV167" s="48"/>
      <c r="CW167" s="48"/>
      <c r="CX167" s="48"/>
      <c r="CY167" s="48"/>
      <c r="CZ167" s="48"/>
      <c r="DA167" s="48"/>
      <c r="DB167" s="48"/>
      <c r="DC167" s="48"/>
      <c r="DD167" s="48"/>
      <c r="DE167" s="48"/>
      <c r="DF167" s="48"/>
      <c r="DG167" s="48"/>
      <c r="DH167" s="48"/>
      <c r="DI167" s="48"/>
      <c r="DJ167" s="48"/>
      <c r="DK167" s="48"/>
      <c r="DL167" s="48"/>
      <c r="DN167" s="113"/>
      <c r="DO167" s="58"/>
      <c r="DP167" s="58"/>
      <c r="DQ167" s="58"/>
      <c r="DR167" s="58"/>
      <c r="DT167" s="58"/>
      <c r="DU167" s="58"/>
      <c r="DV167" s="58"/>
      <c r="DW167" s="58"/>
    </row>
    <row r="168" spans="1:127" s="77" customFormat="1" x14ac:dyDescent="0.25">
      <c r="A168"/>
      <c r="B168" s="24"/>
      <c r="C168"/>
      <c r="D168"/>
      <c r="E168"/>
      <c r="F168"/>
      <c r="G168"/>
      <c r="H168"/>
      <c r="I168"/>
      <c r="J168"/>
      <c r="K168"/>
      <c r="L168"/>
      <c r="M168" s="5"/>
      <c r="N168" s="5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 s="113"/>
      <c r="BS168" s="48"/>
      <c r="BT168" s="48"/>
      <c r="BU168" s="48"/>
      <c r="BV168" s="48"/>
      <c r="BW168" s="48"/>
      <c r="BX168" s="48"/>
      <c r="BY168" s="48"/>
      <c r="BZ168" s="48"/>
      <c r="CA168" s="48"/>
      <c r="CB168" s="48"/>
      <c r="CC168" s="48"/>
      <c r="CD168" s="48"/>
      <c r="CE168" s="48"/>
      <c r="CF168" s="48"/>
      <c r="CG168" s="48"/>
      <c r="CH168" s="48"/>
      <c r="CI168" s="48"/>
      <c r="CJ168" s="48"/>
      <c r="CK168" s="48"/>
      <c r="CL168" s="48"/>
      <c r="CM168" s="48"/>
      <c r="CN168" s="48"/>
      <c r="CO168" s="48"/>
      <c r="CP168" s="48"/>
      <c r="CQ168" s="48"/>
      <c r="CR168" s="48"/>
      <c r="CS168" s="48"/>
      <c r="CT168" s="48"/>
      <c r="CU168" s="48"/>
      <c r="CV168" s="48"/>
      <c r="CW168" s="48"/>
      <c r="CX168" s="48"/>
      <c r="CY168" s="48"/>
      <c r="CZ168" s="48"/>
      <c r="DA168" s="48"/>
      <c r="DB168" s="48"/>
      <c r="DC168" s="48"/>
      <c r="DD168" s="48"/>
      <c r="DE168" s="48"/>
      <c r="DF168" s="48"/>
      <c r="DG168" s="48"/>
      <c r="DH168" s="48"/>
      <c r="DI168" s="48"/>
      <c r="DJ168" s="48"/>
      <c r="DK168" s="48"/>
      <c r="DL168" s="48"/>
      <c r="DN168" s="113"/>
      <c r="DO168" s="58"/>
      <c r="DP168" s="48"/>
      <c r="DQ168" s="58"/>
      <c r="DR168" s="58"/>
      <c r="DT168" s="58"/>
      <c r="DU168" s="48"/>
      <c r="DV168" s="58"/>
      <c r="DW168" s="58"/>
    </row>
    <row r="169" spans="1:127" s="77" customFormat="1" x14ac:dyDescent="0.25">
      <c r="A169"/>
      <c r="B169" s="24"/>
      <c r="C169"/>
      <c r="D169"/>
      <c r="E169"/>
      <c r="F169"/>
      <c r="G169"/>
      <c r="H169"/>
      <c r="I169"/>
      <c r="J169"/>
      <c r="K169"/>
      <c r="L169"/>
      <c r="M169" s="5"/>
      <c r="N169" s="5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 s="113"/>
      <c r="BS169" s="48"/>
      <c r="BT169" s="48"/>
      <c r="BU169" s="48"/>
      <c r="BV169" s="48"/>
      <c r="BW169" s="48"/>
      <c r="BX169" s="48"/>
      <c r="BY169" s="48"/>
      <c r="BZ169" s="48"/>
      <c r="CA169" s="48"/>
      <c r="CB169" s="48"/>
      <c r="CC169" s="48"/>
      <c r="CD169" s="48"/>
      <c r="CE169" s="48"/>
      <c r="CF169" s="48"/>
      <c r="CG169" s="48"/>
      <c r="CH169" s="48"/>
      <c r="CI169" s="48"/>
      <c r="CJ169" s="48"/>
      <c r="CK169" s="48"/>
      <c r="CL169" s="48"/>
      <c r="CM169" s="48"/>
      <c r="CN169" s="48"/>
      <c r="CO169" s="48"/>
      <c r="CP169" s="48"/>
      <c r="CQ169" s="48"/>
      <c r="CR169" s="48"/>
      <c r="CS169" s="48"/>
      <c r="CT169" s="48"/>
      <c r="CU169" s="48"/>
      <c r="CV169" s="48"/>
      <c r="CW169" s="48"/>
      <c r="CX169" s="48"/>
      <c r="CY169" s="48"/>
      <c r="CZ169" s="48"/>
      <c r="DA169" s="48"/>
      <c r="DB169" s="48"/>
      <c r="DC169" s="48"/>
      <c r="DD169" s="48"/>
      <c r="DE169" s="48"/>
      <c r="DF169" s="48"/>
      <c r="DG169" s="48"/>
      <c r="DH169" s="48"/>
      <c r="DI169" s="48"/>
      <c r="DJ169" s="48"/>
      <c r="DK169" s="48"/>
      <c r="DL169" s="48"/>
      <c r="DN169" s="113"/>
      <c r="DO169" s="58"/>
      <c r="DP169" s="58"/>
      <c r="DQ169" s="58"/>
      <c r="DR169" s="58"/>
      <c r="DT169" s="58"/>
      <c r="DU169" s="58"/>
      <c r="DV169" s="58"/>
      <c r="DW169" s="58"/>
    </row>
    <row r="170" spans="1:127" s="77" customFormat="1" x14ac:dyDescent="0.25">
      <c r="A170"/>
      <c r="B170" s="24"/>
      <c r="C170"/>
      <c r="D170"/>
      <c r="E170"/>
      <c r="F170"/>
      <c r="G170"/>
      <c r="H170"/>
      <c r="I170"/>
      <c r="J170"/>
      <c r="K170"/>
      <c r="L170"/>
      <c r="M170" s="5"/>
      <c r="N170" s="5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 s="113"/>
      <c r="BS170" s="48"/>
      <c r="BT170" s="48"/>
      <c r="BU170" s="48"/>
      <c r="BV170" s="48"/>
      <c r="BW170" s="48"/>
      <c r="BX170" s="48"/>
      <c r="BY170" s="48"/>
      <c r="BZ170" s="48"/>
      <c r="CA170" s="48"/>
      <c r="CB170" s="48"/>
      <c r="CC170" s="48"/>
      <c r="CD170" s="48"/>
      <c r="CE170" s="48"/>
      <c r="CF170" s="48"/>
      <c r="CG170" s="48"/>
      <c r="CH170" s="48"/>
      <c r="CI170" s="48"/>
      <c r="CJ170" s="48"/>
      <c r="CK170" s="48"/>
      <c r="CL170" s="48"/>
      <c r="CM170" s="48"/>
      <c r="CN170" s="48"/>
      <c r="CO170" s="48"/>
      <c r="CP170" s="48"/>
      <c r="CQ170" s="48"/>
      <c r="CR170" s="48"/>
      <c r="CS170" s="48"/>
      <c r="CT170" s="48"/>
      <c r="CU170" s="48"/>
      <c r="CV170" s="48"/>
      <c r="CW170" s="48"/>
      <c r="CX170" s="48"/>
      <c r="CY170" s="48"/>
      <c r="CZ170" s="48"/>
      <c r="DA170" s="48"/>
      <c r="DB170" s="48"/>
      <c r="DC170" s="48"/>
      <c r="DD170" s="48"/>
      <c r="DE170" s="48"/>
      <c r="DF170" s="48"/>
      <c r="DG170" s="48"/>
      <c r="DH170" s="48"/>
      <c r="DI170" s="48"/>
      <c r="DJ170" s="48"/>
      <c r="DK170" s="48"/>
      <c r="DL170" s="48"/>
      <c r="DN170" s="113"/>
      <c r="DO170" s="58"/>
      <c r="DP170" s="58"/>
      <c r="DQ170" s="58"/>
      <c r="DR170" s="58"/>
      <c r="DT170" s="58"/>
      <c r="DU170" s="58"/>
      <c r="DV170" s="58"/>
      <c r="DW170" s="58"/>
    </row>
    <row r="171" spans="1:127" s="77" customFormat="1" x14ac:dyDescent="0.25">
      <c r="A171"/>
      <c r="B171" s="24"/>
      <c r="C171"/>
      <c r="D171"/>
      <c r="E171"/>
      <c r="F171"/>
      <c r="G171"/>
      <c r="H171"/>
      <c r="I171"/>
      <c r="J171"/>
      <c r="K171"/>
      <c r="L171"/>
      <c r="M171" s="5"/>
      <c r="N171" s="5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 s="113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48"/>
      <c r="CE171" s="48"/>
      <c r="CF171" s="48"/>
      <c r="CG171" s="48"/>
      <c r="CH171" s="48"/>
      <c r="CI171" s="48"/>
      <c r="CJ171" s="48"/>
      <c r="CK171" s="48"/>
      <c r="CL171" s="48"/>
      <c r="CM171" s="48"/>
      <c r="CN171" s="48"/>
      <c r="CO171" s="48"/>
      <c r="CP171" s="48"/>
      <c r="CQ171" s="48"/>
      <c r="CR171" s="48"/>
      <c r="CS171" s="48"/>
      <c r="CT171" s="48"/>
      <c r="CU171" s="48"/>
      <c r="CV171" s="48"/>
      <c r="CW171" s="48"/>
      <c r="CX171" s="48"/>
      <c r="CY171" s="48"/>
      <c r="CZ171" s="48"/>
      <c r="DA171" s="48"/>
      <c r="DB171" s="48"/>
      <c r="DC171" s="48"/>
      <c r="DD171" s="48"/>
      <c r="DE171" s="48"/>
      <c r="DF171" s="48"/>
      <c r="DG171" s="48"/>
      <c r="DH171" s="48"/>
      <c r="DI171" s="48"/>
      <c r="DJ171" s="48"/>
      <c r="DK171" s="48"/>
      <c r="DL171" s="48"/>
      <c r="DN171" s="113"/>
      <c r="DO171" s="58"/>
      <c r="DP171" s="58"/>
      <c r="DQ171" s="58"/>
      <c r="DR171" s="58"/>
      <c r="DT171" s="58"/>
      <c r="DU171" s="58"/>
      <c r="DV171" s="58"/>
      <c r="DW171" s="58"/>
    </row>
    <row r="172" spans="1:127" s="77" customFormat="1" x14ac:dyDescent="0.25">
      <c r="A172"/>
      <c r="B172" s="24"/>
      <c r="C172"/>
      <c r="D172"/>
      <c r="E172"/>
      <c r="F172"/>
      <c r="G172"/>
      <c r="H172"/>
      <c r="I172"/>
      <c r="J172"/>
      <c r="K172"/>
      <c r="L172"/>
      <c r="M172" s="5"/>
      <c r="N172" s="5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 s="113"/>
      <c r="BS172" s="48"/>
      <c r="BT172" s="48"/>
      <c r="BU172" s="48"/>
      <c r="BV172" s="48"/>
      <c r="BW172" s="48"/>
      <c r="BX172" s="48"/>
      <c r="BY172" s="48"/>
      <c r="BZ172" s="48"/>
      <c r="CA172" s="48"/>
      <c r="CB172" s="48"/>
      <c r="CC172" s="48"/>
      <c r="CD172" s="48"/>
      <c r="CE172" s="48"/>
      <c r="CF172" s="48"/>
      <c r="CG172" s="48"/>
      <c r="CH172" s="48"/>
      <c r="CI172" s="48"/>
      <c r="CJ172" s="48"/>
      <c r="CK172" s="48"/>
      <c r="CL172" s="48"/>
      <c r="CM172" s="48"/>
      <c r="CN172" s="48"/>
      <c r="CO172" s="48"/>
      <c r="CP172" s="48"/>
      <c r="CQ172" s="48"/>
      <c r="CR172" s="48"/>
      <c r="CS172" s="48"/>
      <c r="CT172" s="48"/>
      <c r="CU172" s="48"/>
      <c r="CV172" s="48"/>
      <c r="CW172" s="48"/>
      <c r="CX172" s="48"/>
      <c r="CY172" s="48"/>
      <c r="CZ172" s="48"/>
      <c r="DA172" s="48"/>
      <c r="DB172" s="48"/>
      <c r="DC172" s="48"/>
      <c r="DD172" s="48"/>
      <c r="DE172" s="48"/>
      <c r="DF172" s="48"/>
      <c r="DG172" s="48"/>
      <c r="DH172" s="48"/>
      <c r="DI172" s="48"/>
      <c r="DJ172" s="48"/>
      <c r="DK172" s="48"/>
      <c r="DL172" s="48"/>
      <c r="DN172" s="113"/>
      <c r="DO172" s="58"/>
      <c r="DP172" s="58"/>
      <c r="DQ172" s="58"/>
      <c r="DR172" s="58"/>
      <c r="DT172" s="58"/>
      <c r="DU172" s="58"/>
      <c r="DV172" s="58"/>
      <c r="DW172" s="58"/>
    </row>
    <row r="173" spans="1:127" s="77" customFormat="1" x14ac:dyDescent="0.25">
      <c r="A173"/>
      <c r="B173" s="24"/>
      <c r="C173"/>
      <c r="D173"/>
      <c r="E173"/>
      <c r="F173"/>
      <c r="G173"/>
      <c r="H173"/>
      <c r="I173"/>
      <c r="J173"/>
      <c r="K173"/>
      <c r="L173"/>
      <c r="M173" s="5"/>
      <c r="N173" s="5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 s="113"/>
      <c r="BS173" s="48"/>
      <c r="BT173" s="48"/>
      <c r="BU173" s="48"/>
      <c r="BV173" s="48"/>
      <c r="BW173" s="48"/>
      <c r="BX173" s="48"/>
      <c r="BY173" s="48"/>
      <c r="BZ173" s="48"/>
      <c r="CA173" s="48"/>
      <c r="CB173" s="48"/>
      <c r="CC173" s="48"/>
      <c r="CD173" s="48"/>
      <c r="CE173" s="48"/>
      <c r="CF173" s="48"/>
      <c r="CG173" s="48"/>
      <c r="CH173" s="48"/>
      <c r="CI173" s="48"/>
      <c r="CJ173" s="48"/>
      <c r="CK173" s="48"/>
      <c r="CL173" s="48"/>
      <c r="CM173" s="48"/>
      <c r="CN173" s="48"/>
      <c r="CO173" s="48"/>
      <c r="CP173" s="48"/>
      <c r="CQ173" s="48"/>
      <c r="CR173" s="48"/>
      <c r="CS173" s="48"/>
      <c r="CT173" s="48"/>
      <c r="CU173" s="48"/>
      <c r="CV173" s="48"/>
      <c r="CW173" s="48"/>
      <c r="CX173" s="48"/>
      <c r="CY173" s="48"/>
      <c r="CZ173" s="48"/>
      <c r="DA173" s="48"/>
      <c r="DB173" s="48"/>
      <c r="DC173" s="48"/>
      <c r="DD173" s="48"/>
      <c r="DE173" s="48"/>
      <c r="DF173" s="48"/>
      <c r="DG173" s="48"/>
      <c r="DH173" s="48"/>
      <c r="DI173" s="48"/>
      <c r="DJ173" s="48"/>
      <c r="DK173" s="48"/>
      <c r="DL173" s="48"/>
      <c r="DN173" s="113"/>
      <c r="DO173" s="58"/>
      <c r="DP173" s="58"/>
      <c r="DQ173" s="58"/>
      <c r="DR173" s="58"/>
      <c r="DT173" s="58"/>
      <c r="DU173" s="58"/>
      <c r="DV173" s="58"/>
      <c r="DW173" s="58"/>
    </row>
    <row r="174" spans="1:127" s="77" customFormat="1" x14ac:dyDescent="0.25">
      <c r="A174"/>
      <c r="B174" s="24"/>
      <c r="C174"/>
      <c r="D174"/>
      <c r="E174"/>
      <c r="F174"/>
      <c r="G174"/>
      <c r="H174"/>
      <c r="I174"/>
      <c r="J174"/>
      <c r="K174"/>
      <c r="L174"/>
      <c r="M174" s="5"/>
      <c r="N174" s="5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 s="113"/>
      <c r="BS174" s="48"/>
      <c r="BT174" s="48"/>
      <c r="BU174" s="48"/>
      <c r="BV174" s="48"/>
      <c r="BW174" s="48"/>
      <c r="BX174" s="48"/>
      <c r="BY174" s="48"/>
      <c r="BZ174" s="48"/>
      <c r="CA174" s="48"/>
      <c r="CB174" s="48"/>
      <c r="CC174" s="48"/>
      <c r="CD174" s="48"/>
      <c r="CE174" s="48"/>
      <c r="CF174" s="48"/>
      <c r="CG174" s="48"/>
      <c r="CH174" s="48"/>
      <c r="CI174" s="48"/>
      <c r="CJ174" s="48"/>
      <c r="CK174" s="48"/>
      <c r="CL174" s="48"/>
      <c r="CM174" s="48"/>
      <c r="CN174" s="48"/>
      <c r="CO174" s="48"/>
      <c r="CP174" s="48"/>
      <c r="CQ174" s="48"/>
      <c r="CR174" s="48"/>
      <c r="CS174" s="48"/>
      <c r="CT174" s="48"/>
      <c r="CU174" s="48"/>
      <c r="CV174" s="48"/>
      <c r="CW174" s="48"/>
      <c r="CX174" s="48"/>
      <c r="CY174" s="48"/>
      <c r="CZ174" s="48"/>
      <c r="DA174" s="48"/>
      <c r="DB174" s="48"/>
      <c r="DC174" s="48"/>
      <c r="DD174" s="48"/>
      <c r="DE174" s="48"/>
      <c r="DF174" s="48"/>
      <c r="DG174" s="48"/>
      <c r="DH174" s="48"/>
      <c r="DI174" s="48"/>
      <c r="DJ174" s="48"/>
      <c r="DK174" s="48"/>
      <c r="DL174" s="48"/>
      <c r="DN174" s="113"/>
      <c r="DO174" s="58"/>
      <c r="DP174" s="58"/>
      <c r="DQ174" s="58"/>
      <c r="DR174" s="88"/>
      <c r="DT174" s="58"/>
      <c r="DU174" s="58"/>
      <c r="DV174" s="58"/>
      <c r="DW174" s="48"/>
    </row>
    <row r="175" spans="1:127" s="77" customFormat="1" x14ac:dyDescent="0.25">
      <c r="A175"/>
      <c r="B175" s="24"/>
      <c r="C175"/>
      <c r="D175"/>
      <c r="E175"/>
      <c r="F175"/>
      <c r="G175"/>
      <c r="H175"/>
      <c r="I175"/>
      <c r="J175"/>
      <c r="K175"/>
      <c r="L175"/>
      <c r="M175" s="5"/>
      <c r="N175" s="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 s="113"/>
      <c r="BS175" s="48"/>
      <c r="BT175" s="48"/>
      <c r="BU175" s="48"/>
      <c r="BV175" s="48"/>
      <c r="BW175" s="48"/>
      <c r="BX175" s="48"/>
      <c r="BY175" s="48"/>
      <c r="BZ175" s="48"/>
      <c r="CA175" s="48"/>
      <c r="CB175" s="48"/>
      <c r="CC175" s="48"/>
      <c r="CD175" s="48"/>
      <c r="CE175" s="48"/>
      <c r="CF175" s="48"/>
      <c r="CG175" s="48"/>
      <c r="CH175" s="48"/>
      <c r="CI175" s="48"/>
      <c r="CJ175" s="48"/>
      <c r="CK175" s="48"/>
      <c r="CL175" s="48"/>
      <c r="CM175" s="48"/>
      <c r="CN175" s="48"/>
      <c r="CO175" s="48"/>
      <c r="CP175" s="48"/>
      <c r="CQ175" s="48"/>
      <c r="CR175" s="48"/>
      <c r="CS175" s="48"/>
      <c r="CT175" s="48"/>
      <c r="CU175" s="48"/>
      <c r="CV175" s="48"/>
      <c r="CW175" s="48"/>
      <c r="CX175" s="48"/>
      <c r="CY175" s="48"/>
      <c r="CZ175" s="48"/>
      <c r="DA175" s="48"/>
      <c r="DB175" s="48"/>
      <c r="DC175" s="48"/>
      <c r="DD175" s="48"/>
      <c r="DE175" s="48"/>
      <c r="DF175" s="48"/>
      <c r="DG175" s="48"/>
      <c r="DH175" s="48"/>
      <c r="DI175" s="48"/>
      <c r="DJ175" s="48"/>
      <c r="DK175" s="48"/>
      <c r="DL175" s="48"/>
      <c r="DN175" s="113"/>
      <c r="DO175" s="58"/>
      <c r="DP175" s="58"/>
      <c r="DQ175" s="58"/>
      <c r="DR175" s="58"/>
      <c r="DT175" s="58"/>
      <c r="DU175" s="58"/>
      <c r="DV175" s="58"/>
      <c r="DW175" s="58"/>
    </row>
    <row r="176" spans="1:127" s="77" customFormat="1" x14ac:dyDescent="0.25">
      <c r="A176"/>
      <c r="B176" s="24"/>
      <c r="C176"/>
      <c r="D176"/>
      <c r="E176"/>
      <c r="F176"/>
      <c r="G176"/>
      <c r="H176"/>
      <c r="I176"/>
      <c r="J176"/>
      <c r="K176"/>
      <c r="L176"/>
      <c r="M176" s="5"/>
      <c r="N176" s="5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 s="113"/>
      <c r="BS176" s="48"/>
      <c r="BT176" s="48"/>
      <c r="BU176" s="48"/>
      <c r="BV176" s="48"/>
      <c r="BW176" s="48"/>
      <c r="BX176" s="48"/>
      <c r="BY176" s="48"/>
      <c r="BZ176" s="48"/>
      <c r="CA176" s="48"/>
      <c r="CB176" s="48"/>
      <c r="CC176" s="48"/>
      <c r="CD176" s="48"/>
      <c r="CE176" s="48"/>
      <c r="CF176" s="48"/>
      <c r="CG176" s="48"/>
      <c r="CH176" s="48"/>
      <c r="CI176" s="48"/>
      <c r="CJ176" s="48"/>
      <c r="CK176" s="48"/>
      <c r="CL176" s="48"/>
      <c r="CM176" s="48"/>
      <c r="CN176" s="48"/>
      <c r="CO176" s="48"/>
      <c r="CP176" s="48"/>
      <c r="CQ176" s="48"/>
      <c r="CR176" s="48"/>
      <c r="CS176" s="48"/>
      <c r="CT176" s="48"/>
      <c r="CU176" s="48"/>
      <c r="CV176" s="48"/>
      <c r="CW176" s="48"/>
      <c r="CX176" s="48"/>
      <c r="CY176" s="48"/>
      <c r="CZ176" s="48"/>
      <c r="DA176" s="48"/>
      <c r="DB176" s="48"/>
      <c r="DC176" s="48"/>
      <c r="DD176" s="48"/>
      <c r="DE176" s="48"/>
      <c r="DF176" s="48"/>
      <c r="DG176" s="48"/>
      <c r="DH176" s="48"/>
      <c r="DI176" s="48"/>
      <c r="DJ176" s="48"/>
      <c r="DK176" s="48"/>
      <c r="DL176" s="48"/>
      <c r="DN176" s="113"/>
      <c r="DO176" s="58"/>
      <c r="DP176" s="58"/>
      <c r="DQ176" s="58"/>
      <c r="DR176" s="58"/>
      <c r="DT176" s="58"/>
      <c r="DU176" s="58"/>
      <c r="DV176" s="58"/>
      <c r="DW176" s="58"/>
    </row>
    <row r="177" spans="1:127" s="77" customFormat="1" x14ac:dyDescent="0.25">
      <c r="A177"/>
      <c r="B177" s="24"/>
      <c r="C177"/>
      <c r="D177"/>
      <c r="E177"/>
      <c r="F177"/>
      <c r="G177"/>
      <c r="H177"/>
      <c r="I177"/>
      <c r="J177"/>
      <c r="K177"/>
      <c r="L177"/>
      <c r="M177" s="5"/>
      <c r="N177" s="5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 s="113"/>
      <c r="BS177" s="48"/>
      <c r="BT177" s="48"/>
      <c r="BU177" s="48"/>
      <c r="BV177" s="48"/>
      <c r="BW177" s="48"/>
      <c r="BX177" s="48"/>
      <c r="BY177" s="48"/>
      <c r="BZ177" s="48"/>
      <c r="CA177" s="48"/>
      <c r="CB177" s="48"/>
      <c r="CC177" s="48"/>
      <c r="CD177" s="48"/>
      <c r="CE177" s="48"/>
      <c r="CF177" s="48"/>
      <c r="CG177" s="48"/>
      <c r="CH177" s="48"/>
      <c r="CI177" s="48"/>
      <c r="CJ177" s="48"/>
      <c r="CK177" s="48"/>
      <c r="CL177" s="48"/>
      <c r="CM177" s="48"/>
      <c r="CN177" s="48"/>
      <c r="CO177" s="48"/>
      <c r="CP177" s="48"/>
      <c r="CQ177" s="48"/>
      <c r="CR177" s="48"/>
      <c r="CS177" s="48"/>
      <c r="CT177" s="48"/>
      <c r="CU177" s="48"/>
      <c r="CV177" s="48"/>
      <c r="CW177" s="48"/>
      <c r="CX177" s="48"/>
      <c r="CY177" s="48"/>
      <c r="CZ177" s="48"/>
      <c r="DA177" s="48"/>
      <c r="DB177" s="48"/>
      <c r="DC177" s="48"/>
      <c r="DD177" s="48"/>
      <c r="DE177" s="48"/>
      <c r="DF177" s="48"/>
      <c r="DG177" s="48"/>
      <c r="DH177" s="48"/>
      <c r="DI177" s="48"/>
      <c r="DJ177" s="48"/>
      <c r="DK177" s="48"/>
      <c r="DL177" s="48"/>
      <c r="DN177" s="113"/>
      <c r="DO177" s="58"/>
      <c r="DP177" s="48"/>
      <c r="DQ177" s="48"/>
      <c r="DR177" s="58"/>
      <c r="DT177" s="58"/>
      <c r="DU177" s="58"/>
      <c r="DV177" s="48"/>
      <c r="DW177" s="58"/>
    </row>
    <row r="178" spans="1:127" s="77" customFormat="1" x14ac:dyDescent="0.25">
      <c r="A178"/>
      <c r="B178" s="24"/>
      <c r="C178"/>
      <c r="D178"/>
      <c r="E178"/>
      <c r="F178"/>
      <c r="G178"/>
      <c r="H178"/>
      <c r="I178"/>
      <c r="J178"/>
      <c r="K178"/>
      <c r="L178"/>
      <c r="M178" s="5"/>
      <c r="N178" s="5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 s="113"/>
      <c r="BS178" s="48"/>
      <c r="BT178" s="48"/>
      <c r="BU178" s="48"/>
      <c r="BV178" s="48"/>
      <c r="BW178" s="48"/>
      <c r="BX178" s="48"/>
      <c r="BY178" s="48"/>
      <c r="BZ178" s="48"/>
      <c r="CA178" s="48"/>
      <c r="CB178" s="48"/>
      <c r="CC178" s="48"/>
      <c r="CD178" s="48"/>
      <c r="CE178" s="48"/>
      <c r="CF178" s="48"/>
      <c r="CG178" s="48"/>
      <c r="CH178" s="48"/>
      <c r="CI178" s="48"/>
      <c r="CJ178" s="48"/>
      <c r="CK178" s="48"/>
      <c r="CL178" s="48"/>
      <c r="CM178" s="48"/>
      <c r="CN178" s="48"/>
      <c r="CO178" s="48"/>
      <c r="CP178" s="48"/>
      <c r="CQ178" s="48"/>
      <c r="CR178" s="48"/>
      <c r="CS178" s="48"/>
      <c r="CT178" s="48"/>
      <c r="CU178" s="48"/>
      <c r="CV178" s="48"/>
      <c r="CW178" s="48"/>
      <c r="CX178" s="48"/>
      <c r="CY178" s="48"/>
      <c r="CZ178" s="48"/>
      <c r="DA178" s="48"/>
      <c r="DB178" s="48"/>
      <c r="DC178" s="48"/>
      <c r="DD178" s="48"/>
      <c r="DE178" s="48"/>
      <c r="DF178" s="48"/>
      <c r="DG178" s="48"/>
      <c r="DH178" s="48"/>
      <c r="DI178" s="48"/>
      <c r="DJ178" s="48"/>
      <c r="DK178" s="48"/>
      <c r="DL178" s="48"/>
      <c r="DN178" s="113"/>
      <c r="DO178" s="58"/>
      <c r="DP178" s="48"/>
      <c r="DQ178" s="48"/>
      <c r="DR178" s="58"/>
      <c r="DT178" s="58"/>
      <c r="DU178" s="58"/>
      <c r="DV178" s="58"/>
      <c r="DW178" s="58"/>
    </row>
    <row r="179" spans="1:127" s="77" customFormat="1" x14ac:dyDescent="0.25">
      <c r="A179"/>
      <c r="B179" s="24"/>
      <c r="C179"/>
      <c r="D179"/>
      <c r="E179"/>
      <c r="F179"/>
      <c r="G179"/>
      <c r="H179"/>
      <c r="I179"/>
      <c r="J179"/>
      <c r="K179"/>
      <c r="L179"/>
      <c r="M179" s="5"/>
      <c r="N179" s="5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 s="113"/>
      <c r="BS179" s="48"/>
      <c r="BT179" s="48"/>
      <c r="BU179" s="48"/>
      <c r="BV179" s="48"/>
      <c r="BW179" s="48"/>
      <c r="BX179" s="48"/>
      <c r="BY179" s="48"/>
      <c r="BZ179" s="48"/>
      <c r="CA179" s="48"/>
      <c r="CB179" s="48"/>
      <c r="CC179" s="48"/>
      <c r="CD179" s="48"/>
      <c r="CE179" s="48"/>
      <c r="CF179" s="48"/>
      <c r="CG179" s="48"/>
      <c r="CH179" s="48"/>
      <c r="CI179" s="48"/>
      <c r="CJ179" s="48"/>
      <c r="CK179" s="48"/>
      <c r="CL179" s="48"/>
      <c r="CM179" s="48"/>
      <c r="CN179" s="48"/>
      <c r="CO179" s="48"/>
      <c r="CP179" s="48"/>
      <c r="CQ179" s="48"/>
      <c r="CR179" s="48"/>
      <c r="CS179" s="48"/>
      <c r="CT179" s="48"/>
      <c r="CU179" s="48"/>
      <c r="CV179" s="48"/>
      <c r="CW179" s="48"/>
      <c r="CX179" s="48"/>
      <c r="CY179" s="48"/>
      <c r="CZ179" s="48"/>
      <c r="DA179" s="48"/>
      <c r="DB179" s="48"/>
      <c r="DC179" s="48"/>
      <c r="DD179" s="48"/>
      <c r="DE179" s="48"/>
      <c r="DF179" s="48"/>
      <c r="DG179" s="48"/>
      <c r="DH179" s="48"/>
      <c r="DI179" s="48"/>
      <c r="DJ179" s="48"/>
      <c r="DK179" s="48"/>
      <c r="DL179" s="48"/>
      <c r="DN179" s="113"/>
      <c r="DO179" s="58"/>
      <c r="DP179" s="48"/>
      <c r="DQ179" s="48"/>
      <c r="DR179" s="58"/>
      <c r="DT179" s="58"/>
      <c r="DU179" s="58"/>
      <c r="DV179" s="58"/>
      <c r="DW179" s="58"/>
    </row>
    <row r="180" spans="1:127" s="77" customFormat="1" x14ac:dyDescent="0.25">
      <c r="A180"/>
      <c r="B180" s="24"/>
      <c r="C180"/>
      <c r="D180"/>
      <c r="E180"/>
      <c r="F180"/>
      <c r="G180"/>
      <c r="H180"/>
      <c r="I180"/>
      <c r="J180"/>
      <c r="K180"/>
      <c r="L180"/>
      <c r="M180" s="5"/>
      <c r="N180" s="5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 s="113"/>
      <c r="BS180" s="48"/>
      <c r="BT180" s="48"/>
      <c r="BU180" s="48"/>
      <c r="BV180" s="48"/>
      <c r="BW180" s="48"/>
      <c r="BX180" s="48"/>
      <c r="BY180" s="48"/>
      <c r="BZ180" s="48"/>
      <c r="CA180" s="48"/>
      <c r="CB180" s="48"/>
      <c r="CC180" s="48"/>
      <c r="CD180" s="48"/>
      <c r="CE180" s="48"/>
      <c r="CF180" s="48"/>
      <c r="CG180" s="48"/>
      <c r="CH180" s="48"/>
      <c r="CI180" s="48"/>
      <c r="CJ180" s="48"/>
      <c r="CK180" s="48"/>
      <c r="CL180" s="48"/>
      <c r="CM180" s="48"/>
      <c r="CN180" s="48"/>
      <c r="CO180" s="48"/>
      <c r="CP180" s="48"/>
      <c r="CQ180" s="48"/>
      <c r="CR180" s="48"/>
      <c r="CS180" s="48"/>
      <c r="CT180" s="48"/>
      <c r="CU180" s="48"/>
      <c r="CV180" s="48"/>
      <c r="CW180" s="48"/>
      <c r="CX180" s="48"/>
      <c r="CY180" s="48"/>
      <c r="CZ180" s="48"/>
      <c r="DA180" s="48"/>
      <c r="DB180" s="48"/>
      <c r="DC180" s="48"/>
      <c r="DD180" s="48"/>
      <c r="DE180" s="48"/>
      <c r="DF180" s="48"/>
      <c r="DG180" s="48"/>
      <c r="DH180" s="48"/>
      <c r="DI180" s="48"/>
      <c r="DJ180" s="48"/>
      <c r="DK180" s="48"/>
      <c r="DL180" s="48"/>
      <c r="DN180" s="113"/>
      <c r="DO180" s="58"/>
      <c r="DP180" s="48"/>
      <c r="DQ180" s="48"/>
      <c r="DR180" s="58"/>
      <c r="DT180" s="58"/>
      <c r="DU180" s="48"/>
      <c r="DV180" s="58"/>
      <c r="DW180" s="58"/>
    </row>
    <row r="181" spans="1:127" s="77" customFormat="1" x14ac:dyDescent="0.25">
      <c r="A181"/>
      <c r="B181" s="24"/>
      <c r="C181"/>
      <c r="D181"/>
      <c r="E181"/>
      <c r="F181"/>
      <c r="G181"/>
      <c r="H181"/>
      <c r="I181"/>
      <c r="J181"/>
      <c r="K181"/>
      <c r="L181"/>
      <c r="M181" s="5"/>
      <c r="N181" s="5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 s="113"/>
      <c r="BS181" s="48"/>
      <c r="BT181" s="48"/>
      <c r="BU181" s="48"/>
      <c r="BV181" s="48"/>
      <c r="BW181" s="48"/>
      <c r="BX181" s="48"/>
      <c r="BY181" s="48"/>
      <c r="BZ181" s="48"/>
      <c r="CA181" s="48"/>
      <c r="CB181" s="48"/>
      <c r="CC181" s="48"/>
      <c r="CD181" s="48"/>
      <c r="CE181" s="48"/>
      <c r="CF181" s="48"/>
      <c r="CG181" s="48"/>
      <c r="CH181" s="48"/>
      <c r="CI181" s="48"/>
      <c r="CJ181" s="48"/>
      <c r="CK181" s="48"/>
      <c r="CL181" s="48"/>
      <c r="CM181" s="48"/>
      <c r="CN181" s="48"/>
      <c r="CO181" s="48"/>
      <c r="CP181" s="48"/>
      <c r="CQ181" s="48"/>
      <c r="CR181" s="48"/>
      <c r="CS181" s="48"/>
      <c r="CT181" s="48"/>
      <c r="CU181" s="48"/>
      <c r="CV181" s="48"/>
      <c r="CW181" s="48"/>
      <c r="CX181" s="48"/>
      <c r="CY181" s="48"/>
      <c r="CZ181" s="48"/>
      <c r="DA181" s="48"/>
      <c r="DB181" s="48"/>
      <c r="DC181" s="48"/>
      <c r="DD181" s="48"/>
      <c r="DE181" s="48"/>
      <c r="DF181" s="48"/>
      <c r="DG181" s="48"/>
      <c r="DH181" s="48"/>
      <c r="DI181" s="48"/>
      <c r="DJ181" s="48"/>
      <c r="DK181" s="48"/>
      <c r="DL181" s="48"/>
      <c r="DN181" s="113"/>
      <c r="DO181" s="58"/>
      <c r="DP181" s="48"/>
      <c r="DQ181" s="48"/>
      <c r="DR181" s="58"/>
      <c r="DT181" s="58"/>
      <c r="DU181" s="58"/>
      <c r="DV181" s="58"/>
      <c r="DW181" s="58"/>
    </row>
    <row r="182" spans="1:127" s="77" customFormat="1" x14ac:dyDescent="0.25">
      <c r="A182"/>
      <c r="B182" s="24"/>
      <c r="C182"/>
      <c r="D182"/>
      <c r="E182"/>
      <c r="F182"/>
      <c r="G182"/>
      <c r="H182"/>
      <c r="I182"/>
      <c r="J182"/>
      <c r="K182"/>
      <c r="L182"/>
      <c r="M182" s="5"/>
      <c r="N182" s="5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 s="113"/>
      <c r="BS182" s="48"/>
      <c r="BT182" s="48"/>
      <c r="BU182" s="48"/>
      <c r="BV182" s="48"/>
      <c r="BW182" s="48"/>
      <c r="BX182" s="48"/>
      <c r="BY182" s="48"/>
      <c r="BZ182" s="48"/>
      <c r="CA182" s="48"/>
      <c r="CB182" s="48"/>
      <c r="CC182" s="48"/>
      <c r="CD182" s="48"/>
      <c r="CE182" s="48"/>
      <c r="CF182" s="48"/>
      <c r="CG182" s="48"/>
      <c r="CH182" s="48"/>
      <c r="CI182" s="48"/>
      <c r="CJ182" s="48"/>
      <c r="CK182" s="48"/>
      <c r="CL182" s="48"/>
      <c r="CM182" s="48"/>
      <c r="CN182" s="48"/>
      <c r="CO182" s="48"/>
      <c r="CP182" s="48"/>
      <c r="CQ182" s="48"/>
      <c r="CR182" s="48"/>
      <c r="CS182" s="48"/>
      <c r="CT182" s="48"/>
      <c r="CU182" s="48"/>
      <c r="CV182" s="48"/>
      <c r="CW182" s="48"/>
      <c r="CX182" s="48"/>
      <c r="CY182" s="48"/>
      <c r="CZ182" s="48"/>
      <c r="DA182" s="48"/>
      <c r="DB182" s="48"/>
      <c r="DC182" s="48"/>
      <c r="DD182" s="48"/>
      <c r="DE182" s="48"/>
      <c r="DF182" s="48"/>
      <c r="DG182" s="48"/>
      <c r="DH182" s="48"/>
      <c r="DI182" s="48"/>
      <c r="DJ182" s="48"/>
      <c r="DK182" s="48"/>
      <c r="DL182" s="48"/>
      <c r="DN182" s="113"/>
      <c r="DO182" s="58"/>
      <c r="DP182" s="58"/>
      <c r="DQ182" s="58"/>
      <c r="DR182" s="58"/>
      <c r="DT182" s="58"/>
      <c r="DU182" s="58"/>
      <c r="DV182" s="58"/>
      <c r="DW182" s="58"/>
    </row>
    <row r="183" spans="1:127" s="77" customFormat="1" x14ac:dyDescent="0.25">
      <c r="A183"/>
      <c r="B183" s="24"/>
      <c r="C183"/>
      <c r="D183"/>
      <c r="E183"/>
      <c r="F183"/>
      <c r="G183"/>
      <c r="H183"/>
      <c r="I183"/>
      <c r="J183"/>
      <c r="K183"/>
      <c r="L183"/>
      <c r="M183" s="5"/>
      <c r="N183" s="5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 s="113"/>
      <c r="BS183" s="48"/>
      <c r="BT183" s="48"/>
      <c r="BU183" s="48"/>
      <c r="BV183" s="48"/>
      <c r="BW183" s="48"/>
      <c r="BX183" s="48"/>
      <c r="BY183" s="48"/>
      <c r="BZ183" s="48"/>
      <c r="CA183" s="48"/>
      <c r="CB183" s="48"/>
      <c r="CC183" s="48"/>
      <c r="CD183" s="48"/>
      <c r="CE183" s="48"/>
      <c r="CF183" s="48"/>
      <c r="CG183" s="48"/>
      <c r="CH183" s="48"/>
      <c r="CI183" s="48"/>
      <c r="CJ183" s="48"/>
      <c r="CK183" s="48"/>
      <c r="CL183" s="48"/>
      <c r="CM183" s="48"/>
      <c r="CN183" s="48"/>
      <c r="CO183" s="48"/>
      <c r="CP183" s="48"/>
      <c r="CQ183" s="48"/>
      <c r="CR183" s="48"/>
      <c r="CS183" s="48"/>
      <c r="CT183" s="48"/>
      <c r="CU183" s="48"/>
      <c r="CV183" s="48"/>
      <c r="CW183" s="48"/>
      <c r="CX183" s="48"/>
      <c r="CY183" s="48"/>
      <c r="CZ183" s="48"/>
      <c r="DA183" s="48"/>
      <c r="DB183" s="48"/>
      <c r="DC183" s="48"/>
      <c r="DD183" s="48"/>
      <c r="DE183" s="48"/>
      <c r="DF183" s="48"/>
      <c r="DG183" s="48"/>
      <c r="DH183" s="48"/>
      <c r="DI183" s="48"/>
      <c r="DJ183" s="48"/>
      <c r="DK183" s="48"/>
      <c r="DL183" s="48"/>
      <c r="DN183" s="113"/>
      <c r="DO183" s="48"/>
      <c r="DP183" s="58"/>
      <c r="DQ183" s="58"/>
      <c r="DR183" s="58"/>
      <c r="DT183" s="48"/>
      <c r="DU183" s="58"/>
      <c r="DV183" s="58"/>
      <c r="DW183" s="58"/>
    </row>
    <row r="184" spans="1:127" s="77" customFormat="1" x14ac:dyDescent="0.25">
      <c r="A184"/>
      <c r="B184" s="24"/>
      <c r="C184"/>
      <c r="D184"/>
      <c r="E184"/>
      <c r="F184"/>
      <c r="G184"/>
      <c r="H184"/>
      <c r="I184"/>
      <c r="J184"/>
      <c r="K184"/>
      <c r="L184"/>
      <c r="M184" s="5"/>
      <c r="N184" s="5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 s="113"/>
      <c r="BS184" s="48"/>
      <c r="BT184" s="48"/>
      <c r="BU184" s="48"/>
      <c r="BV184" s="48"/>
      <c r="BW184" s="48"/>
      <c r="BX184" s="48"/>
      <c r="BY184" s="48"/>
      <c r="BZ184" s="48"/>
      <c r="CA184" s="48"/>
      <c r="CB184" s="48"/>
      <c r="CC184" s="48"/>
      <c r="CD184" s="48"/>
      <c r="CE184" s="48"/>
      <c r="CF184" s="48"/>
      <c r="CG184" s="48"/>
      <c r="CH184" s="48"/>
      <c r="CI184" s="48"/>
      <c r="CJ184" s="48"/>
      <c r="CK184" s="48"/>
      <c r="CL184" s="48"/>
      <c r="CM184" s="48"/>
      <c r="CN184" s="48"/>
      <c r="CO184" s="48"/>
      <c r="CP184" s="48"/>
      <c r="CQ184" s="48"/>
      <c r="CR184" s="48"/>
      <c r="CS184" s="48"/>
      <c r="CT184" s="48"/>
      <c r="CU184" s="48"/>
      <c r="CV184" s="48"/>
      <c r="CW184" s="48"/>
      <c r="CX184" s="48"/>
      <c r="CY184" s="48"/>
      <c r="CZ184" s="48"/>
      <c r="DA184" s="48"/>
      <c r="DB184" s="48"/>
      <c r="DC184" s="48"/>
      <c r="DD184" s="48"/>
      <c r="DE184" s="48"/>
      <c r="DF184" s="48"/>
      <c r="DG184" s="48"/>
      <c r="DH184" s="48"/>
      <c r="DI184" s="48"/>
      <c r="DJ184" s="48"/>
      <c r="DK184" s="48"/>
      <c r="DL184" s="48"/>
      <c r="DN184" s="113"/>
      <c r="DO184" s="58"/>
      <c r="DP184" s="58"/>
      <c r="DQ184" s="58"/>
      <c r="DR184" s="58"/>
      <c r="DT184" s="58"/>
      <c r="DU184" s="58"/>
      <c r="DV184" s="58"/>
      <c r="DW184" s="58"/>
    </row>
    <row r="185" spans="1:127" s="77" customFormat="1" x14ac:dyDescent="0.25">
      <c r="A185"/>
      <c r="B185" s="24"/>
      <c r="C185"/>
      <c r="D185"/>
      <c r="E185"/>
      <c r="F185"/>
      <c r="G185"/>
      <c r="H185"/>
      <c r="I185"/>
      <c r="J185"/>
      <c r="K185"/>
      <c r="L185"/>
      <c r="M185" s="5"/>
      <c r="N185" s="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 s="113"/>
      <c r="BS185" s="48"/>
      <c r="BT185" s="48"/>
      <c r="BU185" s="48"/>
      <c r="BV185" s="48"/>
      <c r="BW185" s="48"/>
      <c r="BX185" s="48"/>
      <c r="BY185" s="48"/>
      <c r="BZ185" s="48"/>
      <c r="CA185" s="48"/>
      <c r="CB185" s="48"/>
      <c r="CC185" s="48"/>
      <c r="CD185" s="48"/>
      <c r="CE185" s="48"/>
      <c r="CF185" s="48"/>
      <c r="CG185" s="48"/>
      <c r="CH185" s="48"/>
      <c r="CI185" s="48"/>
      <c r="CJ185" s="48"/>
      <c r="CK185" s="48"/>
      <c r="CL185" s="48"/>
      <c r="CM185" s="48"/>
      <c r="CN185" s="48"/>
      <c r="CO185" s="48"/>
      <c r="CP185" s="48"/>
      <c r="CQ185" s="48"/>
      <c r="CR185" s="48"/>
      <c r="CS185" s="48"/>
      <c r="CT185" s="48"/>
      <c r="CU185" s="48"/>
      <c r="CV185" s="48"/>
      <c r="CW185" s="48"/>
      <c r="CX185" s="48"/>
      <c r="CY185" s="48"/>
      <c r="CZ185" s="48"/>
      <c r="DA185" s="48"/>
      <c r="DB185" s="48"/>
      <c r="DC185" s="48"/>
      <c r="DD185" s="48"/>
      <c r="DE185" s="48"/>
      <c r="DF185" s="48"/>
      <c r="DG185" s="48"/>
      <c r="DH185" s="48"/>
      <c r="DI185" s="48"/>
      <c r="DJ185" s="48"/>
      <c r="DK185" s="48"/>
      <c r="DL185" s="48"/>
      <c r="DN185" s="113"/>
      <c r="DO185" s="58"/>
      <c r="DP185" s="58"/>
      <c r="DQ185" s="58"/>
      <c r="DR185" s="58"/>
      <c r="DT185" s="58"/>
      <c r="DU185" s="58"/>
      <c r="DV185" s="58"/>
      <c r="DW185" s="58"/>
    </row>
    <row r="186" spans="1:127" s="77" customFormat="1" x14ac:dyDescent="0.25">
      <c r="A186"/>
      <c r="B186" s="24"/>
      <c r="C186"/>
      <c r="D186"/>
      <c r="E186"/>
      <c r="F186"/>
      <c r="G186"/>
      <c r="H186"/>
      <c r="I186"/>
      <c r="J186"/>
      <c r="K186"/>
      <c r="L186"/>
      <c r="M186" s="5"/>
      <c r="N186" s="5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 s="113"/>
      <c r="BS186" s="48"/>
      <c r="BT186" s="48"/>
      <c r="BU186" s="48"/>
      <c r="BV186" s="48"/>
      <c r="BW186" s="48"/>
      <c r="BX186" s="48"/>
      <c r="BY186" s="48"/>
      <c r="BZ186" s="48"/>
      <c r="CA186" s="48"/>
      <c r="CB186" s="48"/>
      <c r="CC186" s="48"/>
      <c r="CD186" s="48"/>
      <c r="CE186" s="48"/>
      <c r="CF186" s="48"/>
      <c r="CG186" s="48"/>
      <c r="CH186" s="48"/>
      <c r="CI186" s="48"/>
      <c r="CJ186" s="48"/>
      <c r="CK186" s="48"/>
      <c r="CL186" s="48"/>
      <c r="CM186" s="48"/>
      <c r="CN186" s="48"/>
      <c r="CO186" s="48"/>
      <c r="CP186" s="48"/>
      <c r="CQ186" s="48"/>
      <c r="CR186" s="48"/>
      <c r="CS186" s="48"/>
      <c r="CT186" s="48"/>
      <c r="CU186" s="48"/>
      <c r="CV186" s="48"/>
      <c r="CW186" s="48"/>
      <c r="CX186" s="48"/>
      <c r="CY186" s="48"/>
      <c r="CZ186" s="48"/>
      <c r="DA186" s="48"/>
      <c r="DB186" s="48"/>
      <c r="DC186" s="48"/>
      <c r="DD186" s="48"/>
      <c r="DE186" s="48"/>
      <c r="DF186" s="48"/>
      <c r="DG186" s="48"/>
      <c r="DH186" s="48"/>
      <c r="DI186" s="48"/>
      <c r="DJ186" s="48"/>
      <c r="DK186" s="48"/>
      <c r="DL186" s="48"/>
      <c r="DN186" s="113"/>
      <c r="DO186" s="58"/>
      <c r="DP186" s="58"/>
      <c r="DQ186" s="48"/>
      <c r="DR186" s="48"/>
      <c r="DT186" s="58"/>
      <c r="DU186" s="58"/>
      <c r="DV186" s="58"/>
      <c r="DW186" s="48"/>
    </row>
    <row r="187" spans="1:127" s="77" customFormat="1" x14ac:dyDescent="0.25">
      <c r="A187"/>
      <c r="B187" s="24"/>
      <c r="C187"/>
      <c r="D187"/>
      <c r="E187"/>
      <c r="F187"/>
      <c r="G187"/>
      <c r="H187"/>
      <c r="I187"/>
      <c r="J187"/>
      <c r="K187"/>
      <c r="L187"/>
      <c r="M187" s="5"/>
      <c r="N187" s="5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 s="113"/>
      <c r="BS187" s="48"/>
      <c r="BT187" s="48"/>
      <c r="BU187" s="48"/>
      <c r="BV187" s="48"/>
      <c r="BW187" s="48"/>
      <c r="BX187" s="48"/>
      <c r="BY187" s="48"/>
      <c r="BZ187" s="48"/>
      <c r="CA187" s="48"/>
      <c r="CB187" s="48"/>
      <c r="CC187" s="48"/>
      <c r="CD187" s="48"/>
      <c r="CE187" s="48"/>
      <c r="CF187" s="48"/>
      <c r="CG187" s="48"/>
      <c r="CH187" s="48"/>
      <c r="CI187" s="48"/>
      <c r="CJ187" s="48"/>
      <c r="CK187" s="48"/>
      <c r="CL187" s="48"/>
      <c r="CM187" s="48"/>
      <c r="CN187" s="48"/>
      <c r="CO187" s="48"/>
      <c r="CP187" s="48"/>
      <c r="CQ187" s="48"/>
      <c r="CR187" s="48"/>
      <c r="CS187" s="48"/>
      <c r="CT187" s="48"/>
      <c r="CU187" s="48"/>
      <c r="CV187" s="48"/>
      <c r="CW187" s="48"/>
      <c r="CX187" s="48"/>
      <c r="CY187" s="48"/>
      <c r="CZ187" s="48"/>
      <c r="DA187" s="48"/>
      <c r="DB187" s="48"/>
      <c r="DC187" s="48"/>
      <c r="DD187" s="48"/>
      <c r="DE187" s="48"/>
      <c r="DF187" s="48"/>
      <c r="DG187" s="48"/>
      <c r="DH187" s="48"/>
      <c r="DI187" s="48"/>
      <c r="DJ187" s="48"/>
      <c r="DK187" s="48"/>
      <c r="DL187" s="48"/>
      <c r="DN187" s="113"/>
      <c r="DO187" s="58"/>
      <c r="DP187" s="58"/>
      <c r="DQ187" s="48"/>
      <c r="DR187" s="48"/>
      <c r="DT187" s="58"/>
      <c r="DU187" s="58"/>
      <c r="DV187" s="58"/>
      <c r="DW187" s="58"/>
    </row>
    <row r="188" spans="1:127" s="77" customFormat="1" x14ac:dyDescent="0.25">
      <c r="A188"/>
      <c r="B188" s="24"/>
      <c r="C188"/>
      <c r="D188"/>
      <c r="E188"/>
      <c r="F188"/>
      <c r="G188"/>
      <c r="H188"/>
      <c r="I188"/>
      <c r="J188"/>
      <c r="K188"/>
      <c r="L188"/>
      <c r="M188" s="5"/>
      <c r="N188" s="5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 s="113"/>
      <c r="BS188" s="48"/>
      <c r="BT188" s="48"/>
      <c r="BU188" s="48"/>
      <c r="BV188" s="48"/>
      <c r="BW188" s="48"/>
      <c r="BX188" s="48"/>
      <c r="BY188" s="48"/>
      <c r="BZ188" s="48"/>
      <c r="CA188" s="48"/>
      <c r="CB188" s="48"/>
      <c r="CC188" s="48"/>
      <c r="CD188" s="48"/>
      <c r="CE188" s="48"/>
      <c r="CF188" s="48"/>
      <c r="CG188" s="48"/>
      <c r="CH188" s="48"/>
      <c r="CI188" s="48"/>
      <c r="CJ188" s="48"/>
      <c r="CK188" s="48"/>
      <c r="CL188" s="48"/>
      <c r="CM188" s="48"/>
      <c r="CN188" s="48"/>
      <c r="CO188" s="48"/>
      <c r="CP188" s="48"/>
      <c r="CQ188" s="48"/>
      <c r="CR188" s="48"/>
      <c r="CS188" s="48"/>
      <c r="CT188" s="48"/>
      <c r="CU188" s="48"/>
      <c r="CV188" s="48"/>
      <c r="CW188" s="48"/>
      <c r="CX188" s="48"/>
      <c r="CY188" s="48"/>
      <c r="CZ188" s="48"/>
      <c r="DA188" s="48"/>
      <c r="DB188" s="48"/>
      <c r="DC188" s="48"/>
      <c r="DD188" s="48"/>
      <c r="DE188" s="48"/>
      <c r="DF188" s="48"/>
      <c r="DG188" s="48"/>
      <c r="DH188" s="48"/>
      <c r="DI188" s="48"/>
      <c r="DJ188" s="48"/>
      <c r="DK188" s="48"/>
      <c r="DL188" s="48"/>
      <c r="DN188" s="113"/>
      <c r="DO188" s="58"/>
      <c r="DP188" s="58"/>
      <c r="DQ188" s="48"/>
      <c r="DR188" s="48"/>
      <c r="DT188" s="58"/>
      <c r="DU188" s="58"/>
      <c r="DV188" s="58"/>
      <c r="DW188" s="58"/>
    </row>
    <row r="189" spans="1:127" s="77" customFormat="1" x14ac:dyDescent="0.25">
      <c r="A189"/>
      <c r="B189" s="24"/>
      <c r="C189"/>
      <c r="D189"/>
      <c r="E189"/>
      <c r="F189"/>
      <c r="G189"/>
      <c r="H189"/>
      <c r="I189"/>
      <c r="J189"/>
      <c r="K189"/>
      <c r="L189"/>
      <c r="M189" s="5"/>
      <c r="N189" s="5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 s="113"/>
      <c r="BS189" s="48"/>
      <c r="BT189" s="48"/>
      <c r="BU189" s="48"/>
      <c r="BV189" s="48"/>
      <c r="BW189" s="48"/>
      <c r="BX189" s="48"/>
      <c r="BY189" s="48"/>
      <c r="BZ189" s="48"/>
      <c r="CA189" s="48"/>
      <c r="CB189" s="48"/>
      <c r="CC189" s="48"/>
      <c r="CD189" s="48"/>
      <c r="CE189" s="48"/>
      <c r="CF189" s="48"/>
      <c r="CG189" s="48"/>
      <c r="CH189" s="48"/>
      <c r="CI189" s="48"/>
      <c r="CJ189" s="48"/>
      <c r="CK189" s="48"/>
      <c r="CL189" s="48"/>
      <c r="CM189" s="48"/>
      <c r="CN189" s="48"/>
      <c r="CO189" s="48"/>
      <c r="CP189" s="48"/>
      <c r="CQ189" s="48"/>
      <c r="CR189" s="48"/>
      <c r="CS189" s="48"/>
      <c r="CT189" s="48"/>
      <c r="CU189" s="48"/>
      <c r="CV189" s="48"/>
      <c r="CW189" s="48"/>
      <c r="CX189" s="48"/>
      <c r="CY189" s="48"/>
      <c r="CZ189" s="48"/>
      <c r="DA189" s="48"/>
      <c r="DB189" s="48"/>
      <c r="DC189" s="48"/>
      <c r="DD189" s="48"/>
      <c r="DE189" s="48"/>
      <c r="DF189" s="48"/>
      <c r="DG189" s="48"/>
      <c r="DH189" s="48"/>
      <c r="DI189" s="48"/>
      <c r="DJ189" s="48"/>
      <c r="DK189" s="48"/>
      <c r="DL189" s="48"/>
      <c r="DN189" s="113"/>
      <c r="DO189" s="58"/>
      <c r="DP189" s="58"/>
      <c r="DQ189" s="48"/>
      <c r="DR189" s="48"/>
      <c r="DT189" s="58"/>
      <c r="DU189" s="58"/>
      <c r="DV189" s="48"/>
      <c r="DW189" s="58"/>
    </row>
    <row r="190" spans="1:127" s="77" customFormat="1" x14ac:dyDescent="0.25">
      <c r="A190"/>
      <c r="B190" s="24"/>
      <c r="C190"/>
      <c r="D190"/>
      <c r="E190"/>
      <c r="F190"/>
      <c r="G190"/>
      <c r="H190"/>
      <c r="I190"/>
      <c r="J190"/>
      <c r="K190"/>
      <c r="L190"/>
      <c r="M190" s="5"/>
      <c r="N190" s="5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 s="113"/>
      <c r="BS190" s="48"/>
      <c r="BT190" s="48"/>
      <c r="BU190" s="48"/>
      <c r="BV190" s="48"/>
      <c r="BW190" s="48"/>
      <c r="BX190" s="48"/>
      <c r="BY190" s="48"/>
      <c r="BZ190" s="48"/>
      <c r="CA190" s="48"/>
      <c r="CB190" s="48"/>
      <c r="CC190" s="48"/>
      <c r="CD190" s="48"/>
      <c r="CE190" s="48"/>
      <c r="CF190" s="48"/>
      <c r="CG190" s="48"/>
      <c r="CH190" s="48"/>
      <c r="CI190" s="48"/>
      <c r="CJ190" s="48"/>
      <c r="CK190" s="48"/>
      <c r="CL190" s="48"/>
      <c r="CM190" s="48"/>
      <c r="CN190" s="48"/>
      <c r="CO190" s="48"/>
      <c r="CP190" s="48"/>
      <c r="CQ190" s="48"/>
      <c r="CR190" s="48"/>
      <c r="CS190" s="48"/>
      <c r="CT190" s="48"/>
      <c r="CU190" s="48"/>
      <c r="CV190" s="48"/>
      <c r="CW190" s="48"/>
      <c r="CX190" s="48"/>
      <c r="CY190" s="48"/>
      <c r="CZ190" s="48"/>
      <c r="DA190" s="48"/>
      <c r="DB190" s="48"/>
      <c r="DC190" s="48"/>
      <c r="DD190" s="48"/>
      <c r="DE190" s="48"/>
      <c r="DF190" s="48"/>
      <c r="DG190" s="48"/>
      <c r="DH190" s="48"/>
      <c r="DI190" s="48"/>
      <c r="DJ190" s="48"/>
      <c r="DK190" s="48"/>
      <c r="DL190" s="48"/>
      <c r="DN190" s="113"/>
      <c r="DO190" s="58"/>
      <c r="DP190" s="58"/>
      <c r="DQ190" s="58"/>
      <c r="DR190" s="58"/>
      <c r="DT190" s="58"/>
      <c r="DU190" s="58"/>
      <c r="DV190" s="58"/>
      <c r="DW190" s="58"/>
    </row>
    <row r="191" spans="1:127" s="77" customFormat="1" x14ac:dyDescent="0.25">
      <c r="A191"/>
      <c r="B191" s="24"/>
      <c r="C191"/>
      <c r="D191"/>
      <c r="E191"/>
      <c r="F191"/>
      <c r="G191"/>
      <c r="H191"/>
      <c r="I191"/>
      <c r="J191"/>
      <c r="K191"/>
      <c r="L191"/>
      <c r="M191" s="5"/>
      <c r="N191" s="5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 s="113"/>
      <c r="BS191" s="48"/>
      <c r="BT191" s="48"/>
      <c r="BU191" s="48"/>
      <c r="BV191" s="48"/>
      <c r="BW191" s="48"/>
      <c r="BX191" s="48"/>
      <c r="BY191" s="48"/>
      <c r="BZ191" s="48"/>
      <c r="CA191" s="48"/>
      <c r="CB191" s="48"/>
      <c r="CC191" s="48"/>
      <c r="CD191" s="48"/>
      <c r="CE191" s="48"/>
      <c r="CF191" s="48"/>
      <c r="CG191" s="48"/>
      <c r="CH191" s="48"/>
      <c r="CI191" s="48"/>
      <c r="CJ191" s="48"/>
      <c r="CK191" s="48"/>
      <c r="CL191" s="48"/>
      <c r="CM191" s="48"/>
      <c r="CN191" s="48"/>
      <c r="CO191" s="48"/>
      <c r="CP191" s="48"/>
      <c r="CQ191" s="48"/>
      <c r="CR191" s="48"/>
      <c r="CS191" s="48"/>
      <c r="CT191" s="48"/>
      <c r="CU191" s="48"/>
      <c r="CV191" s="48"/>
      <c r="CW191" s="48"/>
      <c r="CX191" s="48"/>
      <c r="CY191" s="48"/>
      <c r="CZ191" s="48"/>
      <c r="DA191" s="48"/>
      <c r="DB191" s="48"/>
      <c r="DC191" s="48"/>
      <c r="DD191" s="48"/>
      <c r="DE191" s="48"/>
      <c r="DF191" s="48"/>
      <c r="DG191" s="48"/>
      <c r="DH191" s="48"/>
      <c r="DI191" s="48"/>
      <c r="DJ191" s="48"/>
      <c r="DK191" s="48"/>
      <c r="DL191" s="48"/>
      <c r="DN191" s="113"/>
      <c r="DO191" s="58"/>
      <c r="DP191" s="58"/>
      <c r="DQ191" s="58"/>
      <c r="DR191" s="58"/>
      <c r="DT191" s="58"/>
      <c r="DU191" s="58"/>
      <c r="DV191" s="58"/>
      <c r="DW191" s="58"/>
    </row>
    <row r="192" spans="1:127" x14ac:dyDescent="0.25">
      <c r="M192" s="5"/>
      <c r="N192" s="5"/>
      <c r="O192" s="5"/>
      <c r="P192" s="5"/>
    </row>
    <row r="193" spans="13:16" x14ac:dyDescent="0.25">
      <c r="M193" s="5"/>
      <c r="N193" s="5"/>
      <c r="O193" s="5"/>
      <c r="P193" s="30"/>
    </row>
    <row r="194" spans="13:16" x14ac:dyDescent="0.25">
      <c r="M194" s="5"/>
      <c r="N194" s="5"/>
      <c r="O194" s="5"/>
      <c r="P194" s="92"/>
    </row>
    <row r="195" spans="13:16" x14ac:dyDescent="0.25">
      <c r="M195" s="5"/>
      <c r="N195" s="5"/>
      <c r="O195" s="5"/>
      <c r="P195" s="5"/>
    </row>
    <row r="196" spans="13:16" x14ac:dyDescent="0.25">
      <c r="M196" s="5"/>
      <c r="N196" s="5"/>
      <c r="O196" s="5"/>
      <c r="P196" s="5"/>
    </row>
    <row r="197" spans="13:16" x14ac:dyDescent="0.25">
      <c r="M197" s="5"/>
      <c r="N197" s="5"/>
      <c r="O197" s="5"/>
      <c r="P197" s="5"/>
    </row>
    <row r="198" spans="13:16" x14ac:dyDescent="0.25">
      <c r="M198" s="5"/>
      <c r="N198" s="5"/>
      <c r="O198" s="5"/>
      <c r="P198" s="5"/>
    </row>
    <row r="199" spans="13:16" x14ac:dyDescent="0.25">
      <c r="M199" s="5"/>
      <c r="N199" s="5"/>
      <c r="O199" s="5"/>
      <c r="P199" s="5"/>
    </row>
    <row r="200" spans="13:16" x14ac:dyDescent="0.25">
      <c r="M200" s="5"/>
      <c r="N200" s="5"/>
      <c r="O200" s="5"/>
      <c r="P200" s="18"/>
    </row>
    <row r="201" spans="13:16" x14ac:dyDescent="0.25">
      <c r="M201" s="5"/>
      <c r="N201" s="5"/>
      <c r="O201" s="5"/>
      <c r="P201" s="18"/>
    </row>
    <row r="202" spans="13:16" x14ac:dyDescent="0.25">
      <c r="M202" s="5"/>
      <c r="N202" s="5"/>
      <c r="O202" s="5"/>
      <c r="P202" s="18"/>
    </row>
    <row r="203" spans="13:16" x14ac:dyDescent="0.25">
      <c r="M203" s="5"/>
      <c r="N203" s="5"/>
      <c r="O203" s="5"/>
      <c r="P203" s="18"/>
    </row>
    <row r="204" spans="13:16" x14ac:dyDescent="0.25">
      <c r="M204" s="5"/>
      <c r="N204" s="5"/>
      <c r="O204" s="5"/>
      <c r="P204" s="18"/>
    </row>
    <row r="205" spans="13:16" x14ac:dyDescent="0.25">
      <c r="M205" s="5"/>
      <c r="N205" s="5"/>
      <c r="O205" s="5"/>
      <c r="P205" s="18"/>
    </row>
    <row r="206" spans="13:16" x14ac:dyDescent="0.25">
      <c r="M206" s="5"/>
      <c r="N206" s="5"/>
      <c r="O206" s="5"/>
      <c r="P206" s="18"/>
    </row>
    <row r="207" spans="13:16" x14ac:dyDescent="0.25">
      <c r="M207" s="5"/>
      <c r="N207" s="5"/>
      <c r="O207" s="5"/>
      <c r="P207" s="18"/>
    </row>
    <row r="208" spans="13:16" x14ac:dyDescent="0.25">
      <c r="M208" s="5"/>
      <c r="N208" s="5"/>
      <c r="O208" s="5"/>
      <c r="P208" s="18"/>
    </row>
    <row r="209" spans="13:16" x14ac:dyDescent="0.25">
      <c r="M209" s="5"/>
      <c r="N209" s="5"/>
      <c r="O209" s="5"/>
      <c r="P209" s="18"/>
    </row>
    <row r="210" spans="13:16" x14ac:dyDescent="0.25">
      <c r="M210" s="5"/>
      <c r="N210" s="5"/>
      <c r="O210" s="5"/>
      <c r="P210" s="18"/>
    </row>
    <row r="211" spans="13:16" x14ac:dyDescent="0.25">
      <c r="M211" s="5"/>
      <c r="N211" s="5"/>
      <c r="O211" s="5"/>
      <c r="P211" s="18"/>
    </row>
    <row r="212" spans="13:16" x14ac:dyDescent="0.25">
      <c r="M212" s="5"/>
      <c r="N212" s="5"/>
      <c r="O212" s="5"/>
      <c r="P212" s="18"/>
    </row>
  </sheetData>
  <mergeCells count="4">
    <mergeCell ref="C3:F3"/>
    <mergeCell ref="AL3:BH3"/>
    <mergeCell ref="BJ3:CF3"/>
    <mergeCell ref="F145:K14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210"/>
  <sheetViews>
    <sheetView zoomScale="70" zoomScaleNormal="70" workbookViewId="0">
      <selection activeCell="K28" sqref="K28"/>
    </sheetView>
  </sheetViews>
  <sheetFormatPr defaultRowHeight="15" x14ac:dyDescent="0.25"/>
  <cols>
    <col min="1" max="1" width="9.140625" style="77"/>
    <col min="2" max="2" width="10.5703125" style="77" bestFit="1" customWidth="1"/>
    <col min="3" max="38" width="9.140625" style="77"/>
    <col min="39" max="42" width="11" style="77" customWidth="1"/>
    <col min="43" max="16384" width="9.140625" style="77"/>
  </cols>
  <sheetData>
    <row r="2" spans="2:43" x14ac:dyDescent="0.25">
      <c r="C2" s="139" t="s">
        <v>329</v>
      </c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1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</row>
    <row r="3" spans="2:43" x14ac:dyDescent="0.25">
      <c r="C3" s="93" t="s">
        <v>309</v>
      </c>
      <c r="D3" s="94">
        <v>2</v>
      </c>
      <c r="E3" s="94">
        <v>3</v>
      </c>
      <c r="F3" s="94">
        <v>5</v>
      </c>
      <c r="G3" s="94">
        <v>6</v>
      </c>
      <c r="H3" s="94">
        <v>8</v>
      </c>
      <c r="I3" s="94">
        <v>9</v>
      </c>
      <c r="J3" s="94">
        <v>11</v>
      </c>
      <c r="K3" s="94">
        <v>12</v>
      </c>
      <c r="L3" s="94">
        <v>14</v>
      </c>
      <c r="M3" s="94">
        <v>15</v>
      </c>
      <c r="N3" s="94">
        <v>17</v>
      </c>
      <c r="O3" s="94">
        <v>18</v>
      </c>
      <c r="P3" s="94">
        <v>21</v>
      </c>
      <c r="Q3" s="94">
        <v>24</v>
      </c>
      <c r="R3" s="94">
        <v>44</v>
      </c>
      <c r="S3" s="94">
        <v>45</v>
      </c>
      <c r="T3" s="94">
        <v>47</v>
      </c>
      <c r="U3" s="94">
        <v>48</v>
      </c>
      <c r="V3" s="94">
        <v>50</v>
      </c>
      <c r="W3" s="94">
        <v>51</v>
      </c>
      <c r="X3" s="94">
        <v>53</v>
      </c>
      <c r="Y3" s="95">
        <v>54</v>
      </c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</row>
    <row r="4" spans="2:43" x14ac:dyDescent="0.25">
      <c r="B4" s="119">
        <v>36192</v>
      </c>
      <c r="C4" s="54">
        <v>1</v>
      </c>
      <c r="D4" s="55" t="s">
        <v>330</v>
      </c>
      <c r="E4" s="55" t="s">
        <v>330</v>
      </c>
      <c r="F4" s="55" t="s">
        <v>330</v>
      </c>
      <c r="G4" s="55" t="s">
        <v>330</v>
      </c>
      <c r="H4" s="55" t="s">
        <v>330</v>
      </c>
      <c r="I4" s="55" t="s">
        <v>330</v>
      </c>
      <c r="J4" s="45">
        <v>1.3</v>
      </c>
      <c r="K4" s="45" t="s">
        <v>330</v>
      </c>
      <c r="L4" s="45" t="s">
        <v>330</v>
      </c>
      <c r="M4" s="45" t="s">
        <v>330</v>
      </c>
      <c r="N4" s="45" t="s">
        <v>330</v>
      </c>
      <c r="O4" s="45" t="s">
        <v>330</v>
      </c>
      <c r="P4" s="45" t="s">
        <v>330</v>
      </c>
      <c r="Q4" s="45" t="s">
        <v>330</v>
      </c>
      <c r="R4" s="45" t="s">
        <v>330</v>
      </c>
      <c r="S4" s="45" t="s">
        <v>330</v>
      </c>
      <c r="T4" s="45">
        <v>1.9</v>
      </c>
      <c r="U4" s="45" t="s">
        <v>330</v>
      </c>
      <c r="V4" s="45" t="s">
        <v>330</v>
      </c>
      <c r="W4" s="45" t="s">
        <v>330</v>
      </c>
      <c r="X4" s="45" t="s">
        <v>330</v>
      </c>
      <c r="Y4" s="46" t="s">
        <v>330</v>
      </c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</row>
    <row r="5" spans="2:43" x14ac:dyDescent="0.25">
      <c r="B5" s="125">
        <v>36281</v>
      </c>
      <c r="C5" s="57">
        <v>1.1000000000000001</v>
      </c>
      <c r="D5" s="58" t="s">
        <v>330</v>
      </c>
      <c r="E5" s="58" t="s">
        <v>330</v>
      </c>
      <c r="F5" s="58" t="s">
        <v>330</v>
      </c>
      <c r="G5" s="58" t="s">
        <v>330</v>
      </c>
      <c r="H5" s="58">
        <v>1.5</v>
      </c>
      <c r="I5" s="58" t="s">
        <v>330</v>
      </c>
      <c r="J5" s="48" t="s">
        <v>330</v>
      </c>
      <c r="K5" s="48" t="s">
        <v>330</v>
      </c>
      <c r="L5" s="48" t="s">
        <v>330</v>
      </c>
      <c r="M5" s="48" t="s">
        <v>330</v>
      </c>
      <c r="N5" s="48" t="s">
        <v>330</v>
      </c>
      <c r="O5" s="48" t="s">
        <v>330</v>
      </c>
      <c r="P5" s="48" t="s">
        <v>330</v>
      </c>
      <c r="Q5" s="48" t="s">
        <v>330</v>
      </c>
      <c r="R5" s="48" t="s">
        <v>330</v>
      </c>
      <c r="S5" s="48" t="s">
        <v>330</v>
      </c>
      <c r="T5" s="48" t="s">
        <v>330</v>
      </c>
      <c r="U5" s="48" t="s">
        <v>330</v>
      </c>
      <c r="V5" s="48" t="s">
        <v>330</v>
      </c>
      <c r="W5" s="48" t="s">
        <v>330</v>
      </c>
      <c r="X5" s="48" t="s">
        <v>330</v>
      </c>
      <c r="Y5" s="49" t="s">
        <v>330</v>
      </c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82"/>
      <c r="AN5" s="82"/>
      <c r="AO5" s="82"/>
      <c r="AP5" s="82"/>
      <c r="AQ5" s="82"/>
    </row>
    <row r="6" spans="2:43" x14ac:dyDescent="0.25">
      <c r="B6" s="125">
        <v>36373</v>
      </c>
      <c r="C6" s="57">
        <v>1.1000000000000001</v>
      </c>
      <c r="D6" s="58" t="s">
        <v>330</v>
      </c>
      <c r="E6" s="58" t="s">
        <v>330</v>
      </c>
      <c r="F6" s="58">
        <v>1.5</v>
      </c>
      <c r="G6" s="58" t="s">
        <v>330</v>
      </c>
      <c r="H6" s="58" t="s">
        <v>330</v>
      </c>
      <c r="I6" s="58" t="s">
        <v>330</v>
      </c>
      <c r="J6" s="48" t="s">
        <v>330</v>
      </c>
      <c r="K6" s="48" t="s">
        <v>330</v>
      </c>
      <c r="L6" s="48" t="s">
        <v>330</v>
      </c>
      <c r="M6" s="48" t="s">
        <v>330</v>
      </c>
      <c r="N6" s="48" t="s">
        <v>330</v>
      </c>
      <c r="O6" s="48" t="s">
        <v>330</v>
      </c>
      <c r="P6" s="48" t="s">
        <v>330</v>
      </c>
      <c r="Q6" s="48" t="s">
        <v>330</v>
      </c>
      <c r="R6" s="48" t="s">
        <v>330</v>
      </c>
      <c r="S6" s="48" t="s">
        <v>330</v>
      </c>
      <c r="T6" s="48" t="s">
        <v>330</v>
      </c>
      <c r="U6" s="48" t="s">
        <v>330</v>
      </c>
      <c r="V6" s="48" t="s">
        <v>330</v>
      </c>
      <c r="W6" s="48" t="s">
        <v>330</v>
      </c>
      <c r="X6" s="48" t="s">
        <v>330</v>
      </c>
      <c r="Y6" s="49" t="s">
        <v>330</v>
      </c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58"/>
      <c r="AN6" s="58"/>
      <c r="AO6" s="58"/>
      <c r="AP6" s="58"/>
    </row>
    <row r="7" spans="2:43" x14ac:dyDescent="0.25">
      <c r="B7" s="125">
        <v>36465</v>
      </c>
      <c r="C7" s="57">
        <v>1.1000000000000001</v>
      </c>
      <c r="D7" s="58">
        <v>1.5</v>
      </c>
      <c r="E7" s="58" t="s">
        <v>330</v>
      </c>
      <c r="F7" s="58" t="s">
        <v>330</v>
      </c>
      <c r="G7" s="58" t="s">
        <v>330</v>
      </c>
      <c r="H7" s="58" t="s">
        <v>330</v>
      </c>
      <c r="I7" s="58" t="s">
        <v>330</v>
      </c>
      <c r="J7" s="48" t="s">
        <v>330</v>
      </c>
      <c r="K7" s="48" t="s">
        <v>330</v>
      </c>
      <c r="L7" s="48" t="s">
        <v>330</v>
      </c>
      <c r="M7" s="48" t="s">
        <v>330</v>
      </c>
      <c r="N7" s="48" t="s">
        <v>330</v>
      </c>
      <c r="O7" s="48" t="s">
        <v>330</v>
      </c>
      <c r="P7" s="48" t="s">
        <v>330</v>
      </c>
      <c r="Q7" s="48" t="s">
        <v>330</v>
      </c>
      <c r="R7" s="48" t="s">
        <v>330</v>
      </c>
      <c r="S7" s="48" t="s">
        <v>330</v>
      </c>
      <c r="T7" s="48" t="s">
        <v>330</v>
      </c>
      <c r="U7" s="48" t="s">
        <v>330</v>
      </c>
      <c r="V7" s="48" t="s">
        <v>330</v>
      </c>
      <c r="W7" s="48" t="s">
        <v>330</v>
      </c>
      <c r="X7" s="48" t="s">
        <v>330</v>
      </c>
      <c r="Y7" s="49" t="s">
        <v>330</v>
      </c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58"/>
      <c r="AN7" s="58"/>
      <c r="AO7" s="58"/>
      <c r="AP7" s="58"/>
    </row>
    <row r="8" spans="2:43" x14ac:dyDescent="0.25">
      <c r="B8" s="125">
        <v>36557</v>
      </c>
      <c r="C8" s="57">
        <v>1.8</v>
      </c>
      <c r="D8" s="58" t="s">
        <v>330</v>
      </c>
      <c r="E8" s="58" t="s">
        <v>330</v>
      </c>
      <c r="F8" s="58" t="s">
        <v>330</v>
      </c>
      <c r="G8" s="58" t="s">
        <v>330</v>
      </c>
      <c r="H8" s="58" t="s">
        <v>330</v>
      </c>
      <c r="I8" s="58" t="s">
        <v>330</v>
      </c>
      <c r="J8" s="48">
        <v>1.7</v>
      </c>
      <c r="K8" s="48" t="s">
        <v>330</v>
      </c>
      <c r="L8" s="48" t="s">
        <v>330</v>
      </c>
      <c r="M8" s="48" t="s">
        <v>330</v>
      </c>
      <c r="N8" s="48" t="s">
        <v>330</v>
      </c>
      <c r="O8" s="48" t="s">
        <v>330</v>
      </c>
      <c r="P8" s="48" t="s">
        <v>330</v>
      </c>
      <c r="Q8" s="48" t="s">
        <v>330</v>
      </c>
      <c r="R8" s="48" t="s">
        <v>330</v>
      </c>
      <c r="S8" s="48" t="s">
        <v>330</v>
      </c>
      <c r="T8" s="48">
        <v>1.8</v>
      </c>
      <c r="U8" s="48" t="s">
        <v>330</v>
      </c>
      <c r="V8" s="48" t="s">
        <v>330</v>
      </c>
      <c r="W8" s="48" t="s">
        <v>330</v>
      </c>
      <c r="X8" s="48" t="s">
        <v>330</v>
      </c>
      <c r="Y8" s="49" t="s">
        <v>330</v>
      </c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58"/>
      <c r="AN8" s="58"/>
      <c r="AO8" s="58"/>
      <c r="AP8" s="58"/>
    </row>
    <row r="9" spans="2:43" x14ac:dyDescent="0.25">
      <c r="B9" s="125">
        <v>36647</v>
      </c>
      <c r="C9" s="57">
        <v>1.9</v>
      </c>
      <c r="D9" s="58" t="s">
        <v>330</v>
      </c>
      <c r="E9" s="58" t="s">
        <v>330</v>
      </c>
      <c r="F9" s="58" t="s">
        <v>330</v>
      </c>
      <c r="G9" s="58" t="s">
        <v>330</v>
      </c>
      <c r="H9" s="58">
        <v>1.8</v>
      </c>
      <c r="I9" s="58" t="s">
        <v>330</v>
      </c>
      <c r="J9" s="48" t="s">
        <v>330</v>
      </c>
      <c r="K9" s="48" t="s">
        <v>330</v>
      </c>
      <c r="L9" s="48" t="s">
        <v>330</v>
      </c>
      <c r="M9" s="48" t="s">
        <v>330</v>
      </c>
      <c r="N9" s="48" t="s">
        <v>330</v>
      </c>
      <c r="O9" s="48" t="s">
        <v>330</v>
      </c>
      <c r="P9" s="48" t="s">
        <v>330</v>
      </c>
      <c r="Q9" s="48" t="s">
        <v>330</v>
      </c>
      <c r="R9" s="48" t="s">
        <v>330</v>
      </c>
      <c r="S9" s="48" t="s">
        <v>330</v>
      </c>
      <c r="T9" s="48" t="s">
        <v>330</v>
      </c>
      <c r="U9" s="48" t="s">
        <v>330</v>
      </c>
      <c r="V9" s="48" t="s">
        <v>330</v>
      </c>
      <c r="W9" s="48" t="s">
        <v>330</v>
      </c>
      <c r="X9" s="48" t="s">
        <v>330</v>
      </c>
      <c r="Y9" s="49" t="s">
        <v>330</v>
      </c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58"/>
      <c r="AN9" s="58"/>
      <c r="AO9" s="58"/>
      <c r="AP9" s="58"/>
    </row>
    <row r="10" spans="2:43" x14ac:dyDescent="0.25">
      <c r="B10" s="125">
        <v>36739</v>
      </c>
      <c r="C10" s="57">
        <v>2.1</v>
      </c>
      <c r="D10" s="58" t="s">
        <v>330</v>
      </c>
      <c r="E10" s="58" t="s">
        <v>330</v>
      </c>
      <c r="F10" s="58">
        <v>1.8</v>
      </c>
      <c r="G10" s="58" t="s">
        <v>330</v>
      </c>
      <c r="H10" s="58" t="s">
        <v>330</v>
      </c>
      <c r="I10" s="58" t="s">
        <v>330</v>
      </c>
      <c r="J10" s="48" t="s">
        <v>330</v>
      </c>
      <c r="K10" s="48" t="s">
        <v>330</v>
      </c>
      <c r="L10" s="48" t="s">
        <v>330</v>
      </c>
      <c r="M10" s="48" t="s">
        <v>330</v>
      </c>
      <c r="N10" s="48">
        <v>1.8</v>
      </c>
      <c r="O10" s="48" t="s">
        <v>330</v>
      </c>
      <c r="P10" s="48" t="s">
        <v>330</v>
      </c>
      <c r="Q10" s="48" t="s">
        <v>330</v>
      </c>
      <c r="R10" s="48" t="s">
        <v>330</v>
      </c>
      <c r="S10" s="48" t="s">
        <v>330</v>
      </c>
      <c r="T10" s="48" t="s">
        <v>330</v>
      </c>
      <c r="U10" s="48" t="s">
        <v>330</v>
      </c>
      <c r="V10" s="48" t="s">
        <v>330</v>
      </c>
      <c r="W10" s="48" t="s">
        <v>330</v>
      </c>
      <c r="X10" s="48" t="s">
        <v>330</v>
      </c>
      <c r="Y10" s="49" t="s">
        <v>330</v>
      </c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58"/>
      <c r="AN10" s="58"/>
      <c r="AO10" s="58"/>
      <c r="AP10" s="58"/>
    </row>
    <row r="11" spans="2:43" x14ac:dyDescent="0.25">
      <c r="B11" s="125">
        <v>36831</v>
      </c>
      <c r="C11" s="57">
        <v>2.2999999999999998</v>
      </c>
      <c r="D11" s="58">
        <v>2</v>
      </c>
      <c r="E11" s="58" t="s">
        <v>330</v>
      </c>
      <c r="F11" s="58" t="s">
        <v>330</v>
      </c>
      <c r="G11" s="58" t="s">
        <v>330</v>
      </c>
      <c r="H11" s="58" t="s">
        <v>330</v>
      </c>
      <c r="I11" s="58" t="s">
        <v>330</v>
      </c>
      <c r="J11" s="48" t="s">
        <v>330</v>
      </c>
      <c r="K11" s="48" t="s">
        <v>330</v>
      </c>
      <c r="L11" s="48">
        <v>1.8</v>
      </c>
      <c r="M11" s="48" t="s">
        <v>330</v>
      </c>
      <c r="N11" s="48" t="s">
        <v>330</v>
      </c>
      <c r="O11" s="48" t="s">
        <v>330</v>
      </c>
      <c r="P11" s="48" t="s">
        <v>330</v>
      </c>
      <c r="Q11" s="48" t="s">
        <v>330</v>
      </c>
      <c r="R11" s="48" t="s">
        <v>330</v>
      </c>
      <c r="S11" s="48" t="s">
        <v>330</v>
      </c>
      <c r="T11" s="48" t="s">
        <v>330</v>
      </c>
      <c r="U11" s="48" t="s">
        <v>330</v>
      </c>
      <c r="V11" s="48" t="s">
        <v>330</v>
      </c>
      <c r="W11" s="48" t="s">
        <v>330</v>
      </c>
      <c r="X11" s="48" t="s">
        <v>330</v>
      </c>
      <c r="Y11" s="49" t="s">
        <v>330</v>
      </c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58"/>
      <c r="AN11" s="58"/>
      <c r="AO11" s="58"/>
      <c r="AP11" s="58"/>
    </row>
    <row r="12" spans="2:43" x14ac:dyDescent="0.25">
      <c r="B12" s="125">
        <v>36923</v>
      </c>
      <c r="C12" s="57">
        <v>2</v>
      </c>
      <c r="D12" s="58" t="s">
        <v>330</v>
      </c>
      <c r="E12" s="58" t="s">
        <v>330</v>
      </c>
      <c r="F12" s="58" t="s">
        <v>330</v>
      </c>
      <c r="G12" s="58" t="s">
        <v>330</v>
      </c>
      <c r="H12" s="58" t="s">
        <v>330</v>
      </c>
      <c r="I12" s="58" t="s">
        <v>330</v>
      </c>
      <c r="J12" s="48">
        <v>1.7</v>
      </c>
      <c r="K12" s="48" t="s">
        <v>330</v>
      </c>
      <c r="L12" s="48" t="s">
        <v>330</v>
      </c>
      <c r="M12" s="48" t="s">
        <v>330</v>
      </c>
      <c r="N12" s="48" t="s">
        <v>330</v>
      </c>
      <c r="O12" s="48" t="s">
        <v>330</v>
      </c>
      <c r="P12" s="48" t="s">
        <v>330</v>
      </c>
      <c r="Q12" s="48" t="s">
        <v>330</v>
      </c>
      <c r="R12" s="48" t="s">
        <v>330</v>
      </c>
      <c r="S12" s="48" t="s">
        <v>330</v>
      </c>
      <c r="T12" s="48">
        <v>1.8055319148936164</v>
      </c>
      <c r="U12" s="48" t="s">
        <v>330</v>
      </c>
      <c r="V12" s="48" t="s">
        <v>330</v>
      </c>
      <c r="W12" s="48" t="s">
        <v>330</v>
      </c>
      <c r="X12" s="48" t="s">
        <v>330</v>
      </c>
      <c r="Y12" s="49" t="s">
        <v>330</v>
      </c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58"/>
      <c r="AN12" s="58"/>
      <c r="AO12" s="58"/>
      <c r="AP12" s="58"/>
    </row>
    <row r="13" spans="2:43" x14ac:dyDescent="0.25">
      <c r="B13" s="125">
        <v>37012</v>
      </c>
      <c r="C13" s="57">
        <v>2.2999999999999998</v>
      </c>
      <c r="D13" s="58" t="s">
        <v>330</v>
      </c>
      <c r="E13" s="58" t="s">
        <v>330</v>
      </c>
      <c r="F13" s="58" t="s">
        <v>330</v>
      </c>
      <c r="G13" s="58" t="s">
        <v>330</v>
      </c>
      <c r="H13" s="58">
        <v>1.8</v>
      </c>
      <c r="I13" s="58" t="s">
        <v>330</v>
      </c>
      <c r="J13" s="48" t="s">
        <v>330</v>
      </c>
      <c r="K13" s="48" t="s">
        <v>330</v>
      </c>
      <c r="L13" s="48" t="s">
        <v>330</v>
      </c>
      <c r="M13" s="48" t="s">
        <v>330</v>
      </c>
      <c r="N13" s="48" t="s">
        <v>330</v>
      </c>
      <c r="O13" s="48" t="s">
        <v>330</v>
      </c>
      <c r="P13" s="48" t="s">
        <v>330</v>
      </c>
      <c r="Q13" s="48" t="s">
        <v>330</v>
      </c>
      <c r="R13" s="48">
        <v>1.804</v>
      </c>
      <c r="S13" s="48" t="s">
        <v>330</v>
      </c>
      <c r="T13" s="48" t="s">
        <v>330</v>
      </c>
      <c r="U13" s="48" t="s">
        <v>330</v>
      </c>
      <c r="V13" s="48" t="s">
        <v>330</v>
      </c>
      <c r="W13" s="48" t="s">
        <v>330</v>
      </c>
      <c r="X13" s="48" t="s">
        <v>330</v>
      </c>
      <c r="Y13" s="49" t="s">
        <v>330</v>
      </c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58"/>
      <c r="AN13" s="58"/>
      <c r="AO13" s="58"/>
      <c r="AP13" s="58"/>
    </row>
    <row r="14" spans="2:43" x14ac:dyDescent="0.25">
      <c r="B14" s="125">
        <v>37104</v>
      </c>
      <c r="C14" s="57">
        <v>2.7</v>
      </c>
      <c r="D14" s="58" t="s">
        <v>330</v>
      </c>
      <c r="E14" s="58" t="s">
        <v>330</v>
      </c>
      <c r="F14" s="58">
        <v>1.9</v>
      </c>
      <c r="G14" s="58" t="s">
        <v>330</v>
      </c>
      <c r="H14" s="58" t="s">
        <v>330</v>
      </c>
      <c r="I14" s="58" t="s">
        <v>330</v>
      </c>
      <c r="J14" s="48" t="s">
        <v>330</v>
      </c>
      <c r="K14" s="48" t="s">
        <v>330</v>
      </c>
      <c r="L14" s="48" t="s">
        <v>330</v>
      </c>
      <c r="M14" s="48" t="s">
        <v>330</v>
      </c>
      <c r="N14" s="48">
        <v>1.8</v>
      </c>
      <c r="O14" s="48" t="s">
        <v>330</v>
      </c>
      <c r="P14" s="48" t="s">
        <v>330</v>
      </c>
      <c r="Q14" s="48" t="s">
        <v>330</v>
      </c>
      <c r="R14" s="48" t="s">
        <v>330</v>
      </c>
      <c r="S14" s="48" t="s">
        <v>330</v>
      </c>
      <c r="T14" s="48" t="s">
        <v>330</v>
      </c>
      <c r="U14" s="48" t="s">
        <v>330</v>
      </c>
      <c r="V14" s="48" t="s">
        <v>330</v>
      </c>
      <c r="W14" s="48" t="s">
        <v>330</v>
      </c>
      <c r="X14" s="48">
        <v>1.8132352941176473</v>
      </c>
      <c r="Y14" s="49" t="s">
        <v>330</v>
      </c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58"/>
      <c r="AN14" s="58"/>
      <c r="AO14" s="58"/>
      <c r="AP14" s="58"/>
    </row>
    <row r="15" spans="2:43" x14ac:dyDescent="0.25">
      <c r="B15" s="125">
        <v>37196</v>
      </c>
      <c r="C15" s="57">
        <v>2.6</v>
      </c>
      <c r="D15" s="58">
        <v>1.7</v>
      </c>
      <c r="E15" s="58" t="s">
        <v>330</v>
      </c>
      <c r="F15" s="58" t="s">
        <v>330</v>
      </c>
      <c r="G15" s="58" t="s">
        <v>330</v>
      </c>
      <c r="H15" s="58" t="s">
        <v>330</v>
      </c>
      <c r="I15" s="58" t="s">
        <v>330</v>
      </c>
      <c r="J15" s="48" t="s">
        <v>330</v>
      </c>
      <c r="K15" s="48" t="s">
        <v>330</v>
      </c>
      <c r="L15" s="48">
        <v>1.8</v>
      </c>
      <c r="M15" s="48" t="s">
        <v>330</v>
      </c>
      <c r="N15" s="48" t="s">
        <v>330</v>
      </c>
      <c r="O15" s="48" t="s">
        <v>330</v>
      </c>
      <c r="P15" s="48" t="s">
        <v>330</v>
      </c>
      <c r="Q15" s="48" t="s">
        <v>330</v>
      </c>
      <c r="R15" s="48" t="s">
        <v>330</v>
      </c>
      <c r="S15" s="48" t="s">
        <v>330</v>
      </c>
      <c r="T15" s="48" t="s">
        <v>330</v>
      </c>
      <c r="U15" s="48" t="s">
        <v>330</v>
      </c>
      <c r="V15" s="48">
        <v>1.8237499999999998</v>
      </c>
      <c r="W15" s="48" t="s">
        <v>330</v>
      </c>
      <c r="X15" s="48" t="s">
        <v>330</v>
      </c>
      <c r="Y15" s="49" t="s">
        <v>330</v>
      </c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58"/>
      <c r="AN15" s="58"/>
      <c r="AO15" s="58"/>
      <c r="AP15" s="58"/>
    </row>
    <row r="16" spans="2:43" x14ac:dyDescent="0.25">
      <c r="B16" s="125">
        <v>37288</v>
      </c>
      <c r="C16" s="57">
        <v>1.7</v>
      </c>
      <c r="D16" s="58" t="s">
        <v>330</v>
      </c>
      <c r="E16" s="58" t="s">
        <v>330</v>
      </c>
      <c r="F16" s="58" t="s">
        <v>330</v>
      </c>
      <c r="G16" s="58" t="s">
        <v>330</v>
      </c>
      <c r="H16" s="58" t="s">
        <v>330</v>
      </c>
      <c r="I16" s="58" t="s">
        <v>330</v>
      </c>
      <c r="J16" s="48">
        <v>1.8</v>
      </c>
      <c r="K16" s="48" t="s">
        <v>330</v>
      </c>
      <c r="L16" s="48" t="s">
        <v>330</v>
      </c>
      <c r="M16" s="48" t="s">
        <v>330</v>
      </c>
      <c r="N16" s="48" t="s">
        <v>330</v>
      </c>
      <c r="O16" s="48" t="s">
        <v>330</v>
      </c>
      <c r="P16" s="48" t="s">
        <v>330</v>
      </c>
      <c r="Q16" s="48" t="s">
        <v>330</v>
      </c>
      <c r="R16" s="48" t="s">
        <v>330</v>
      </c>
      <c r="S16" s="48" t="s">
        <v>330</v>
      </c>
      <c r="T16" s="48">
        <v>1.8535714285714282</v>
      </c>
      <c r="U16" s="48" t="s">
        <v>330</v>
      </c>
      <c r="V16" s="48" t="s">
        <v>330</v>
      </c>
      <c r="W16" s="48" t="s">
        <v>330</v>
      </c>
      <c r="X16" s="48" t="s">
        <v>330</v>
      </c>
      <c r="Y16" s="49" t="s">
        <v>330</v>
      </c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58"/>
      <c r="AN16" s="58"/>
      <c r="AO16" s="58"/>
      <c r="AP16" s="58"/>
    </row>
    <row r="17" spans="2:42" x14ac:dyDescent="0.25">
      <c r="B17" s="125">
        <v>37347</v>
      </c>
      <c r="C17" s="57">
        <v>2.1</v>
      </c>
      <c r="D17" s="58" t="s">
        <v>330</v>
      </c>
      <c r="E17" s="58" t="s">
        <v>330</v>
      </c>
      <c r="F17" s="58" t="s">
        <v>330</v>
      </c>
      <c r="G17" s="58" t="s">
        <v>330</v>
      </c>
      <c r="H17" s="58" t="s">
        <v>330</v>
      </c>
      <c r="I17" s="58">
        <v>1.9</v>
      </c>
      <c r="J17" s="48" t="s">
        <v>330</v>
      </c>
      <c r="K17" s="48" t="s">
        <v>330</v>
      </c>
      <c r="L17" s="48" t="s">
        <v>330</v>
      </c>
      <c r="M17" s="48" t="s">
        <v>330</v>
      </c>
      <c r="N17" s="48" t="s">
        <v>330</v>
      </c>
      <c r="O17" s="48" t="s">
        <v>330</v>
      </c>
      <c r="P17" s="48" t="s">
        <v>330</v>
      </c>
      <c r="Q17" s="48" t="s">
        <v>330</v>
      </c>
      <c r="R17" s="48" t="s">
        <v>330</v>
      </c>
      <c r="S17" s="48">
        <v>1.8559523809523806</v>
      </c>
      <c r="T17" s="48" t="s">
        <v>330</v>
      </c>
      <c r="U17" s="48" t="s">
        <v>330</v>
      </c>
      <c r="V17" s="48" t="s">
        <v>330</v>
      </c>
      <c r="W17" s="48" t="s">
        <v>330</v>
      </c>
      <c r="X17" s="48" t="s">
        <v>330</v>
      </c>
      <c r="Y17" s="49" t="s">
        <v>330</v>
      </c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58"/>
      <c r="AN17" s="58"/>
      <c r="AO17" s="58"/>
      <c r="AP17" s="58"/>
    </row>
    <row r="18" spans="2:42" x14ac:dyDescent="0.25">
      <c r="B18" s="125">
        <v>37438</v>
      </c>
      <c r="C18" s="57">
        <v>2.1</v>
      </c>
      <c r="D18" s="58" t="s">
        <v>330</v>
      </c>
      <c r="E18" s="58" t="s">
        <v>330</v>
      </c>
      <c r="F18" s="58" t="s">
        <v>330</v>
      </c>
      <c r="G18" s="58">
        <v>1.8</v>
      </c>
      <c r="H18" s="58" t="s">
        <v>330</v>
      </c>
      <c r="I18" s="58" t="s">
        <v>330</v>
      </c>
      <c r="J18" s="48" t="s">
        <v>330</v>
      </c>
      <c r="K18" s="48" t="s">
        <v>330</v>
      </c>
      <c r="L18" s="48" t="s">
        <v>330</v>
      </c>
      <c r="M18" s="48" t="s">
        <v>330</v>
      </c>
      <c r="N18" s="48" t="s">
        <v>330</v>
      </c>
      <c r="O18" s="48">
        <v>1.9</v>
      </c>
      <c r="P18" s="48" t="s">
        <v>330</v>
      </c>
      <c r="Q18" s="48" t="s">
        <v>330</v>
      </c>
      <c r="R18" s="48" t="s">
        <v>330</v>
      </c>
      <c r="S18" s="48" t="s">
        <v>330</v>
      </c>
      <c r="T18" s="48" t="s">
        <v>330</v>
      </c>
      <c r="U18" s="48" t="s">
        <v>330</v>
      </c>
      <c r="V18" s="48" t="s">
        <v>330</v>
      </c>
      <c r="W18" s="48" t="s">
        <v>330</v>
      </c>
      <c r="X18" s="48" t="s">
        <v>330</v>
      </c>
      <c r="Y18" s="49">
        <v>1.8511904761904758</v>
      </c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58"/>
      <c r="AN18" s="58"/>
      <c r="AO18" s="58"/>
      <c r="AP18" s="58"/>
    </row>
    <row r="19" spans="2:42" x14ac:dyDescent="0.25">
      <c r="B19" s="125">
        <v>37530</v>
      </c>
      <c r="C19" s="57">
        <v>2.2000000000000002</v>
      </c>
      <c r="D19" s="58" t="s">
        <v>330</v>
      </c>
      <c r="E19" s="58">
        <v>1.8</v>
      </c>
      <c r="F19" s="58" t="s">
        <v>330</v>
      </c>
      <c r="G19" s="58" t="s">
        <v>330</v>
      </c>
      <c r="H19" s="58" t="s">
        <v>330</v>
      </c>
      <c r="I19" s="58" t="s">
        <v>330</v>
      </c>
      <c r="J19" s="48" t="s">
        <v>330</v>
      </c>
      <c r="K19" s="48" t="s">
        <v>330</v>
      </c>
      <c r="L19" s="48" t="s">
        <v>330</v>
      </c>
      <c r="M19" s="48">
        <v>1.9</v>
      </c>
      <c r="N19" s="48" t="s">
        <v>330</v>
      </c>
      <c r="O19" s="48" t="s">
        <v>330</v>
      </c>
      <c r="P19" s="48" t="s">
        <v>330</v>
      </c>
      <c r="Q19" s="48" t="s">
        <v>330</v>
      </c>
      <c r="R19" s="48" t="s">
        <v>330</v>
      </c>
      <c r="S19" s="48" t="s">
        <v>330</v>
      </c>
      <c r="T19" s="48" t="s">
        <v>330</v>
      </c>
      <c r="U19" s="48" t="s">
        <v>330</v>
      </c>
      <c r="V19" s="48" t="s">
        <v>330</v>
      </c>
      <c r="W19" s="48">
        <v>1.8532608695652171</v>
      </c>
      <c r="X19" s="48" t="s">
        <v>330</v>
      </c>
      <c r="Y19" s="49" t="s">
        <v>330</v>
      </c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58"/>
      <c r="AN19" s="58"/>
      <c r="AO19" s="58"/>
      <c r="AP19" s="58"/>
    </row>
    <row r="20" spans="2:42" x14ac:dyDescent="0.25">
      <c r="B20" s="125">
        <v>37653</v>
      </c>
      <c r="C20" s="57">
        <v>1.8</v>
      </c>
      <c r="D20" s="58" t="s">
        <v>330</v>
      </c>
      <c r="E20" s="58" t="s">
        <v>330</v>
      </c>
      <c r="F20" s="58" t="s">
        <v>330</v>
      </c>
      <c r="G20" s="58" t="s">
        <v>330</v>
      </c>
      <c r="H20" s="58" t="s">
        <v>330</v>
      </c>
      <c r="I20" s="58" t="s">
        <v>330</v>
      </c>
      <c r="J20" s="48">
        <v>1.8</v>
      </c>
      <c r="K20" s="48" t="s">
        <v>330</v>
      </c>
      <c r="L20" s="48" t="s">
        <v>330</v>
      </c>
      <c r="M20" s="48" t="s">
        <v>330</v>
      </c>
      <c r="N20" s="48" t="s">
        <v>330</v>
      </c>
      <c r="O20" s="48" t="s">
        <v>330</v>
      </c>
      <c r="P20" s="48" t="s">
        <v>330</v>
      </c>
      <c r="Q20" s="48" t="s">
        <v>330</v>
      </c>
      <c r="R20" s="48" t="s">
        <v>330</v>
      </c>
      <c r="S20" s="48" t="s">
        <v>330</v>
      </c>
      <c r="T20" s="48">
        <v>1.8999999999999995</v>
      </c>
      <c r="U20" s="48" t="s">
        <v>330</v>
      </c>
      <c r="V20" s="48" t="s">
        <v>330</v>
      </c>
      <c r="W20" s="48" t="s">
        <v>330</v>
      </c>
      <c r="X20" s="48" t="s">
        <v>330</v>
      </c>
      <c r="Y20" s="49" t="s">
        <v>330</v>
      </c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58"/>
      <c r="AN20" s="58"/>
      <c r="AO20" s="58"/>
      <c r="AP20" s="58"/>
    </row>
    <row r="21" spans="2:42" x14ac:dyDescent="0.25">
      <c r="B21" s="125">
        <v>37712</v>
      </c>
      <c r="C21" s="57">
        <v>2</v>
      </c>
      <c r="D21" s="58" t="s">
        <v>330</v>
      </c>
      <c r="E21" s="58" t="s">
        <v>330</v>
      </c>
      <c r="F21" s="58" t="s">
        <v>330</v>
      </c>
      <c r="G21" s="58" t="s">
        <v>330</v>
      </c>
      <c r="H21" s="58" t="s">
        <v>330</v>
      </c>
      <c r="I21" s="58">
        <v>1.7</v>
      </c>
      <c r="J21" s="48" t="s">
        <v>330</v>
      </c>
      <c r="K21" s="48" t="s">
        <v>330</v>
      </c>
      <c r="L21" s="48" t="s">
        <v>330</v>
      </c>
      <c r="M21" s="48" t="s">
        <v>330</v>
      </c>
      <c r="N21" s="48" t="s">
        <v>330</v>
      </c>
      <c r="O21" s="48" t="s">
        <v>330</v>
      </c>
      <c r="P21" s="48" t="s">
        <v>330</v>
      </c>
      <c r="Q21" s="48" t="s">
        <v>330</v>
      </c>
      <c r="R21" s="48" t="s">
        <v>330</v>
      </c>
      <c r="S21" s="48">
        <v>1.8824999999999998</v>
      </c>
      <c r="T21" s="48" t="s">
        <v>330</v>
      </c>
      <c r="U21" s="48" t="s">
        <v>330</v>
      </c>
      <c r="V21" s="48" t="s">
        <v>330</v>
      </c>
      <c r="W21" s="48" t="s">
        <v>330</v>
      </c>
      <c r="X21" s="48" t="s">
        <v>330</v>
      </c>
      <c r="Y21" s="49" t="s">
        <v>330</v>
      </c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58"/>
      <c r="AN21" s="58"/>
      <c r="AO21" s="58"/>
      <c r="AP21" s="58"/>
    </row>
    <row r="22" spans="2:42" x14ac:dyDescent="0.25">
      <c r="B22" s="125">
        <v>37803</v>
      </c>
      <c r="C22" s="57">
        <v>1.9</v>
      </c>
      <c r="D22" s="58" t="s">
        <v>330</v>
      </c>
      <c r="E22" s="58" t="s">
        <v>330</v>
      </c>
      <c r="F22" s="58" t="s">
        <v>330</v>
      </c>
      <c r="G22" s="58">
        <v>1.5</v>
      </c>
      <c r="H22" s="58" t="s">
        <v>330</v>
      </c>
      <c r="I22" s="58" t="s">
        <v>330</v>
      </c>
      <c r="J22" s="48" t="s">
        <v>330</v>
      </c>
      <c r="K22" s="48" t="s">
        <v>330</v>
      </c>
      <c r="L22" s="48" t="s">
        <v>330</v>
      </c>
      <c r="M22" s="48" t="s">
        <v>330</v>
      </c>
      <c r="N22" s="48" t="s">
        <v>330</v>
      </c>
      <c r="O22" s="48">
        <v>1.7</v>
      </c>
      <c r="P22" s="48" t="s">
        <v>330</v>
      </c>
      <c r="Q22" s="48" t="s">
        <v>330</v>
      </c>
      <c r="R22" s="48" t="s">
        <v>330</v>
      </c>
      <c r="S22" s="48" t="s">
        <v>330</v>
      </c>
      <c r="T22" s="48" t="s">
        <v>330</v>
      </c>
      <c r="U22" s="48" t="s">
        <v>330</v>
      </c>
      <c r="V22" s="48" t="s">
        <v>330</v>
      </c>
      <c r="W22" s="48" t="s">
        <v>330</v>
      </c>
      <c r="X22" s="48" t="s">
        <v>330</v>
      </c>
      <c r="Y22" s="49">
        <v>1.8824999999999996</v>
      </c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58"/>
      <c r="AN22" s="58"/>
      <c r="AO22" s="58"/>
      <c r="AP22" s="58"/>
    </row>
    <row r="23" spans="2:42" x14ac:dyDescent="0.25">
      <c r="B23" s="125">
        <v>37926</v>
      </c>
      <c r="C23" s="57">
        <v>2</v>
      </c>
      <c r="D23" s="58">
        <v>1.6</v>
      </c>
      <c r="E23" s="58" t="s">
        <v>330</v>
      </c>
      <c r="F23" s="58" t="s">
        <v>330</v>
      </c>
      <c r="G23" s="58" t="s">
        <v>330</v>
      </c>
      <c r="H23" s="58" t="s">
        <v>330</v>
      </c>
      <c r="I23" s="58" t="s">
        <v>330</v>
      </c>
      <c r="J23" s="48" t="s">
        <v>330</v>
      </c>
      <c r="K23" s="48" t="s">
        <v>330</v>
      </c>
      <c r="L23" s="48">
        <v>1.8</v>
      </c>
      <c r="M23" s="48" t="s">
        <v>330</v>
      </c>
      <c r="N23" s="48" t="s">
        <v>330</v>
      </c>
      <c r="O23" s="48" t="s">
        <v>330</v>
      </c>
      <c r="P23" s="48" t="s">
        <v>330</v>
      </c>
      <c r="Q23" s="48" t="s">
        <v>330</v>
      </c>
      <c r="R23" s="48" t="s">
        <v>330</v>
      </c>
      <c r="S23" s="48" t="s">
        <v>330</v>
      </c>
      <c r="T23" s="48" t="s">
        <v>330</v>
      </c>
      <c r="U23" s="48" t="s">
        <v>330</v>
      </c>
      <c r="V23" s="48">
        <v>1.9372093023255814</v>
      </c>
      <c r="W23" s="48" t="s">
        <v>330</v>
      </c>
      <c r="X23" s="48" t="s">
        <v>330</v>
      </c>
      <c r="Y23" s="49" t="s">
        <v>330</v>
      </c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58"/>
      <c r="AN23" s="58"/>
      <c r="AO23" s="58"/>
      <c r="AP23" s="58"/>
    </row>
    <row r="24" spans="2:42" x14ac:dyDescent="0.25">
      <c r="B24" s="125">
        <v>38018</v>
      </c>
      <c r="C24" s="57">
        <v>1.8</v>
      </c>
      <c r="D24" s="58" t="s">
        <v>330</v>
      </c>
      <c r="E24" s="58" t="s">
        <v>330</v>
      </c>
      <c r="F24" s="58" t="s">
        <v>330</v>
      </c>
      <c r="G24" s="58" t="s">
        <v>330</v>
      </c>
      <c r="H24" s="58" t="s">
        <v>330</v>
      </c>
      <c r="I24" s="58" t="s">
        <v>330</v>
      </c>
      <c r="J24" s="48">
        <v>1.7</v>
      </c>
      <c r="K24" s="48" t="s">
        <v>330</v>
      </c>
      <c r="L24" s="48" t="s">
        <v>330</v>
      </c>
      <c r="M24" s="48" t="s">
        <v>330</v>
      </c>
      <c r="N24" s="48" t="s">
        <v>330</v>
      </c>
      <c r="O24" s="48" t="s">
        <v>330</v>
      </c>
      <c r="P24" s="48" t="s">
        <v>330</v>
      </c>
      <c r="Q24" s="48" t="s">
        <v>330</v>
      </c>
      <c r="R24" s="48" t="s">
        <v>330</v>
      </c>
      <c r="S24" s="48" t="s">
        <v>330</v>
      </c>
      <c r="T24" s="48">
        <v>1.9197674418604651</v>
      </c>
      <c r="U24" s="48" t="s">
        <v>330</v>
      </c>
      <c r="V24" s="48" t="s">
        <v>330</v>
      </c>
      <c r="W24" s="48" t="s">
        <v>330</v>
      </c>
      <c r="X24" s="48" t="s">
        <v>330</v>
      </c>
      <c r="Y24" s="49" t="s">
        <v>330</v>
      </c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58"/>
      <c r="AN24" s="58"/>
      <c r="AO24" s="58"/>
      <c r="AP24" s="58"/>
    </row>
    <row r="25" spans="2:42" x14ac:dyDescent="0.25">
      <c r="B25" s="125">
        <v>38108</v>
      </c>
      <c r="C25" s="57">
        <v>1.8</v>
      </c>
      <c r="D25" s="58" t="s">
        <v>330</v>
      </c>
      <c r="E25" s="58" t="s">
        <v>330</v>
      </c>
      <c r="F25" s="58" t="s">
        <v>330</v>
      </c>
      <c r="G25" s="58" t="s">
        <v>330</v>
      </c>
      <c r="H25" s="58">
        <v>1.8</v>
      </c>
      <c r="I25" s="58" t="s">
        <v>330</v>
      </c>
      <c r="J25" s="48" t="s">
        <v>330</v>
      </c>
      <c r="K25" s="48" t="s">
        <v>330</v>
      </c>
      <c r="L25" s="48" t="s">
        <v>330</v>
      </c>
      <c r="M25" s="48" t="s">
        <v>330</v>
      </c>
      <c r="N25" s="48" t="s">
        <v>330</v>
      </c>
      <c r="O25" s="48" t="s">
        <v>330</v>
      </c>
      <c r="P25" s="48" t="s">
        <v>330</v>
      </c>
      <c r="Q25" s="48" t="s">
        <v>330</v>
      </c>
      <c r="R25" s="48">
        <v>1.9127659574468086</v>
      </c>
      <c r="S25" s="48" t="s">
        <v>330</v>
      </c>
      <c r="T25" s="48" t="s">
        <v>330</v>
      </c>
      <c r="U25" s="48" t="s">
        <v>330</v>
      </c>
      <c r="V25" s="48" t="s">
        <v>330</v>
      </c>
      <c r="W25" s="48" t="s">
        <v>330</v>
      </c>
      <c r="X25" s="48" t="s">
        <v>330</v>
      </c>
      <c r="Y25" s="49" t="s">
        <v>330</v>
      </c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58"/>
      <c r="AN25" s="58"/>
      <c r="AO25" s="58"/>
      <c r="AP25" s="58"/>
    </row>
    <row r="26" spans="2:42" x14ac:dyDescent="0.25">
      <c r="B26" s="125">
        <v>38169</v>
      </c>
      <c r="C26" s="57">
        <v>2.1</v>
      </c>
      <c r="D26" s="58" t="s">
        <v>330</v>
      </c>
      <c r="E26" s="58" t="s">
        <v>330</v>
      </c>
      <c r="F26" s="58" t="s">
        <v>330</v>
      </c>
      <c r="G26" s="58">
        <v>1.9</v>
      </c>
      <c r="H26" s="58" t="s">
        <v>330</v>
      </c>
      <c r="I26" s="58" t="s">
        <v>330</v>
      </c>
      <c r="J26" s="48" t="s">
        <v>330</v>
      </c>
      <c r="K26" s="48" t="s">
        <v>330</v>
      </c>
      <c r="L26" s="48" t="s">
        <v>330</v>
      </c>
      <c r="M26" s="48" t="s">
        <v>330</v>
      </c>
      <c r="N26" s="48" t="s">
        <v>330</v>
      </c>
      <c r="O26" s="48">
        <v>1.9</v>
      </c>
      <c r="P26" s="48" t="s">
        <v>330</v>
      </c>
      <c r="Q26" s="48" t="s">
        <v>330</v>
      </c>
      <c r="R26" s="48" t="s">
        <v>330</v>
      </c>
      <c r="S26" s="48" t="s">
        <v>330</v>
      </c>
      <c r="T26" s="48" t="s">
        <v>330</v>
      </c>
      <c r="U26" s="48" t="s">
        <v>330</v>
      </c>
      <c r="V26" s="48" t="s">
        <v>330</v>
      </c>
      <c r="W26" s="48" t="s">
        <v>330</v>
      </c>
      <c r="X26" s="48" t="s">
        <v>330</v>
      </c>
      <c r="Y26" s="49">
        <v>1.9195652173913043</v>
      </c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58"/>
      <c r="AN26" s="58"/>
      <c r="AO26" s="58"/>
      <c r="AP26" s="58"/>
    </row>
    <row r="27" spans="2:42" x14ac:dyDescent="0.25">
      <c r="B27" s="125">
        <v>38292</v>
      </c>
      <c r="C27" s="57">
        <v>2.1</v>
      </c>
      <c r="D27" s="58">
        <v>1.9</v>
      </c>
      <c r="E27" s="58" t="s">
        <v>330</v>
      </c>
      <c r="F27" s="58" t="s">
        <v>330</v>
      </c>
      <c r="G27" s="58" t="s">
        <v>330</v>
      </c>
      <c r="H27" s="58" t="s">
        <v>330</v>
      </c>
      <c r="I27" s="58" t="s">
        <v>330</v>
      </c>
      <c r="J27" s="48" t="s">
        <v>330</v>
      </c>
      <c r="K27" s="48" t="s">
        <v>330</v>
      </c>
      <c r="L27" s="48">
        <v>1.9</v>
      </c>
      <c r="M27" s="48" t="s">
        <v>330</v>
      </c>
      <c r="N27" s="48" t="s">
        <v>330</v>
      </c>
      <c r="O27" s="48" t="s">
        <v>330</v>
      </c>
      <c r="P27" s="48" t="s">
        <v>330</v>
      </c>
      <c r="Q27" s="48" t="s">
        <v>330</v>
      </c>
      <c r="R27" s="48" t="s">
        <v>330</v>
      </c>
      <c r="S27" s="48" t="s">
        <v>330</v>
      </c>
      <c r="T27" s="48" t="s">
        <v>330</v>
      </c>
      <c r="U27" s="48" t="s">
        <v>330</v>
      </c>
      <c r="V27" s="48">
        <v>1.8923913043478258</v>
      </c>
      <c r="W27" s="48" t="s">
        <v>330</v>
      </c>
      <c r="X27" s="48" t="s">
        <v>330</v>
      </c>
      <c r="Y27" s="49" t="s">
        <v>330</v>
      </c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58"/>
      <c r="AN27" s="58"/>
      <c r="AO27" s="58"/>
      <c r="AP27" s="58"/>
    </row>
    <row r="28" spans="2:42" x14ac:dyDescent="0.25">
      <c r="B28" s="125">
        <v>38353</v>
      </c>
      <c r="C28" s="57">
        <v>1.9</v>
      </c>
      <c r="D28" s="58" t="s">
        <v>330</v>
      </c>
      <c r="E28" s="58" t="s">
        <v>330</v>
      </c>
      <c r="F28" s="58" t="s">
        <v>330</v>
      </c>
      <c r="G28" s="58" t="s">
        <v>330</v>
      </c>
      <c r="H28" s="58" t="s">
        <v>330</v>
      </c>
      <c r="I28" s="58" t="s">
        <v>330</v>
      </c>
      <c r="J28" s="48" t="s">
        <v>330</v>
      </c>
      <c r="K28" s="48">
        <v>1.8</v>
      </c>
      <c r="L28" s="48" t="s">
        <v>330</v>
      </c>
      <c r="M28" s="48" t="s">
        <v>330</v>
      </c>
      <c r="N28" s="48" t="s">
        <v>330</v>
      </c>
      <c r="O28" s="48" t="s">
        <v>330</v>
      </c>
      <c r="P28" s="48" t="s">
        <v>330</v>
      </c>
      <c r="Q28" s="48" t="s">
        <v>330</v>
      </c>
      <c r="R28" s="48" t="s">
        <v>330</v>
      </c>
      <c r="S28" s="48" t="s">
        <v>330</v>
      </c>
      <c r="T28" s="48" t="s">
        <v>330</v>
      </c>
      <c r="U28" s="48">
        <v>1.8990565217391298</v>
      </c>
      <c r="V28" s="48" t="s">
        <v>330</v>
      </c>
      <c r="W28" s="48" t="s">
        <v>330</v>
      </c>
      <c r="X28" s="48" t="s">
        <v>330</v>
      </c>
      <c r="Y28" s="49" t="s">
        <v>330</v>
      </c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58"/>
      <c r="AN28" s="58"/>
      <c r="AO28" s="58"/>
      <c r="AP28" s="58"/>
    </row>
    <row r="29" spans="2:42" x14ac:dyDescent="0.25">
      <c r="B29" s="125">
        <v>38443</v>
      </c>
      <c r="C29" s="57">
        <v>1.9</v>
      </c>
      <c r="D29" s="58" t="s">
        <v>330</v>
      </c>
      <c r="E29" s="58" t="s">
        <v>330</v>
      </c>
      <c r="F29" s="58" t="s">
        <v>330</v>
      </c>
      <c r="G29" s="58" t="s">
        <v>330</v>
      </c>
      <c r="H29" s="58" t="s">
        <v>330</v>
      </c>
      <c r="I29" s="58">
        <v>1.8</v>
      </c>
      <c r="J29" s="48" t="s">
        <v>330</v>
      </c>
      <c r="K29" s="48" t="s">
        <v>330</v>
      </c>
      <c r="L29" s="48" t="s">
        <v>330</v>
      </c>
      <c r="M29" s="48" t="s">
        <v>330</v>
      </c>
      <c r="N29" s="48" t="s">
        <v>330</v>
      </c>
      <c r="O29" s="48" t="s">
        <v>330</v>
      </c>
      <c r="P29" s="48" t="s">
        <v>330</v>
      </c>
      <c r="Q29" s="48" t="s">
        <v>330</v>
      </c>
      <c r="R29" s="48" t="s">
        <v>330</v>
      </c>
      <c r="S29" s="48">
        <v>1.8868717391304337</v>
      </c>
      <c r="T29" s="48" t="s">
        <v>330</v>
      </c>
      <c r="U29" s="48" t="s">
        <v>330</v>
      </c>
      <c r="V29" s="48" t="s">
        <v>330</v>
      </c>
      <c r="W29" s="48" t="s">
        <v>330</v>
      </c>
      <c r="X29" s="48" t="s">
        <v>330</v>
      </c>
      <c r="Y29" s="49" t="s">
        <v>330</v>
      </c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58"/>
      <c r="AN29" s="58"/>
      <c r="AO29" s="58"/>
      <c r="AP29" s="58"/>
    </row>
    <row r="30" spans="2:42" x14ac:dyDescent="0.25">
      <c r="B30" s="125">
        <v>38534</v>
      </c>
      <c r="C30" s="57">
        <v>2.1</v>
      </c>
      <c r="D30" s="58" t="s">
        <v>330</v>
      </c>
      <c r="E30" s="58" t="s">
        <v>330</v>
      </c>
      <c r="F30" s="58" t="s">
        <v>330</v>
      </c>
      <c r="G30" s="58">
        <v>1.8</v>
      </c>
      <c r="H30" s="58" t="s">
        <v>330</v>
      </c>
      <c r="I30" s="58" t="s">
        <v>330</v>
      </c>
      <c r="J30" s="48" t="s">
        <v>330</v>
      </c>
      <c r="K30" s="48" t="s">
        <v>330</v>
      </c>
      <c r="L30" s="48" t="s">
        <v>330</v>
      </c>
      <c r="M30" s="48" t="s">
        <v>330</v>
      </c>
      <c r="N30" s="48" t="s">
        <v>330</v>
      </c>
      <c r="O30" s="48">
        <v>1.8</v>
      </c>
      <c r="P30" s="48" t="s">
        <v>330</v>
      </c>
      <c r="Q30" s="48" t="s">
        <v>330</v>
      </c>
      <c r="R30" s="48" t="s">
        <v>330</v>
      </c>
      <c r="S30" s="48" t="s">
        <v>330</v>
      </c>
      <c r="T30" s="48" t="s">
        <v>330</v>
      </c>
      <c r="U30" s="48" t="s">
        <v>330</v>
      </c>
      <c r="V30" s="48" t="s">
        <v>330</v>
      </c>
      <c r="W30" s="48" t="s">
        <v>330</v>
      </c>
      <c r="X30" s="48" t="s">
        <v>330</v>
      </c>
      <c r="Y30" s="49">
        <v>1.9408108108108104</v>
      </c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58"/>
      <c r="AN30" s="58"/>
      <c r="AO30" s="58"/>
      <c r="AP30" s="58"/>
    </row>
    <row r="31" spans="2:42" x14ac:dyDescent="0.25">
      <c r="B31" s="125">
        <v>38626</v>
      </c>
      <c r="C31" s="57">
        <v>2.2000000000000002</v>
      </c>
      <c r="D31" s="58" t="s">
        <v>330</v>
      </c>
      <c r="E31" s="58">
        <v>2</v>
      </c>
      <c r="F31" s="58" t="s">
        <v>330</v>
      </c>
      <c r="G31" s="58" t="s">
        <v>330</v>
      </c>
      <c r="H31" s="58" t="s">
        <v>330</v>
      </c>
      <c r="I31" s="58" t="s">
        <v>330</v>
      </c>
      <c r="J31" s="48" t="s">
        <v>330</v>
      </c>
      <c r="K31" s="48" t="s">
        <v>330</v>
      </c>
      <c r="L31" s="48" t="s">
        <v>330</v>
      </c>
      <c r="M31" s="48">
        <v>1.8</v>
      </c>
      <c r="N31" s="48" t="s">
        <v>330</v>
      </c>
      <c r="O31" s="48" t="s">
        <v>330</v>
      </c>
      <c r="P31" s="48" t="s">
        <v>330</v>
      </c>
      <c r="Q31" s="48" t="s">
        <v>330</v>
      </c>
      <c r="R31" s="48" t="s">
        <v>330</v>
      </c>
      <c r="S31" s="48" t="s">
        <v>330</v>
      </c>
      <c r="T31" s="48" t="s">
        <v>330</v>
      </c>
      <c r="U31" s="48" t="s">
        <v>330</v>
      </c>
      <c r="V31" s="48" t="s">
        <v>330</v>
      </c>
      <c r="W31" s="48">
        <v>1.8825581395348834</v>
      </c>
      <c r="X31" s="48" t="s">
        <v>330</v>
      </c>
      <c r="Y31" s="49" t="s">
        <v>330</v>
      </c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58"/>
      <c r="AN31" s="58"/>
      <c r="AO31" s="58"/>
      <c r="AP31" s="58"/>
    </row>
    <row r="32" spans="2:42" x14ac:dyDescent="0.25">
      <c r="B32" s="125">
        <v>38718</v>
      </c>
      <c r="C32" s="57">
        <v>2</v>
      </c>
      <c r="D32" s="58" t="s">
        <v>330</v>
      </c>
      <c r="E32" s="58" t="s">
        <v>330</v>
      </c>
      <c r="F32" s="58" t="s">
        <v>330</v>
      </c>
      <c r="G32" s="58" t="s">
        <v>330</v>
      </c>
      <c r="H32" s="58" t="s">
        <v>330</v>
      </c>
      <c r="I32" s="58" t="s">
        <v>330</v>
      </c>
      <c r="J32" s="48" t="s">
        <v>330</v>
      </c>
      <c r="K32" s="48">
        <v>2</v>
      </c>
      <c r="L32" s="48" t="s">
        <v>330</v>
      </c>
      <c r="M32" s="48" t="s">
        <v>330</v>
      </c>
      <c r="N32" s="48" t="s">
        <v>330</v>
      </c>
      <c r="O32" s="48" t="s">
        <v>330</v>
      </c>
      <c r="P32" s="48" t="s">
        <v>330</v>
      </c>
      <c r="Q32" s="48" t="s">
        <v>330</v>
      </c>
      <c r="R32" s="48" t="s">
        <v>330</v>
      </c>
      <c r="S32" s="48" t="s">
        <v>330</v>
      </c>
      <c r="T32" s="48" t="s">
        <v>330</v>
      </c>
      <c r="U32" s="48">
        <v>1.8999999999999992</v>
      </c>
      <c r="V32" s="48" t="s">
        <v>330</v>
      </c>
      <c r="W32" s="48" t="s">
        <v>330</v>
      </c>
      <c r="X32" s="48" t="s">
        <v>330</v>
      </c>
      <c r="Y32" s="49" t="s">
        <v>330</v>
      </c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58"/>
      <c r="AN32" s="58"/>
      <c r="AO32" s="58"/>
      <c r="AP32" s="58"/>
    </row>
    <row r="33" spans="2:42" x14ac:dyDescent="0.25">
      <c r="B33" s="125">
        <v>38808</v>
      </c>
      <c r="C33" s="57">
        <v>2.1</v>
      </c>
      <c r="D33" s="58" t="s">
        <v>330</v>
      </c>
      <c r="E33" s="58" t="s">
        <v>330</v>
      </c>
      <c r="F33" s="58" t="s">
        <v>330</v>
      </c>
      <c r="G33" s="58" t="s">
        <v>330</v>
      </c>
      <c r="H33" s="58" t="s">
        <v>330</v>
      </c>
      <c r="I33" s="58">
        <v>2.1</v>
      </c>
      <c r="J33" s="48" t="s">
        <v>330</v>
      </c>
      <c r="K33" s="48" t="s">
        <v>330</v>
      </c>
      <c r="L33" s="48" t="s">
        <v>330</v>
      </c>
      <c r="M33" s="48" t="s">
        <v>330</v>
      </c>
      <c r="N33" s="48" t="s">
        <v>330</v>
      </c>
      <c r="O33" s="48" t="s">
        <v>330</v>
      </c>
      <c r="P33" s="48" t="s">
        <v>330</v>
      </c>
      <c r="Q33" s="48" t="s">
        <v>330</v>
      </c>
      <c r="R33" s="48" t="s">
        <v>330</v>
      </c>
      <c r="S33" s="48">
        <v>1.9058361702127657</v>
      </c>
      <c r="T33" s="48" t="s">
        <v>330</v>
      </c>
      <c r="U33" s="48" t="s">
        <v>330</v>
      </c>
      <c r="V33" s="48" t="s">
        <v>330</v>
      </c>
      <c r="W33" s="48" t="s">
        <v>330</v>
      </c>
      <c r="X33" s="48" t="s">
        <v>330</v>
      </c>
      <c r="Y33" s="49" t="s">
        <v>330</v>
      </c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58"/>
      <c r="AN33" s="58"/>
      <c r="AO33" s="58"/>
      <c r="AP33" s="58"/>
    </row>
    <row r="34" spans="2:42" x14ac:dyDescent="0.25">
      <c r="B34" s="125">
        <v>38899</v>
      </c>
      <c r="C34" s="57">
        <v>2.2999999999999998</v>
      </c>
      <c r="D34" s="58" t="s">
        <v>330</v>
      </c>
      <c r="E34" s="58" t="s">
        <v>330</v>
      </c>
      <c r="F34" s="58" t="s">
        <v>330</v>
      </c>
      <c r="G34" s="58">
        <v>2.1</v>
      </c>
      <c r="H34" s="58" t="s">
        <v>330</v>
      </c>
      <c r="I34" s="58" t="s">
        <v>330</v>
      </c>
      <c r="J34" s="48" t="s">
        <v>330</v>
      </c>
      <c r="K34" s="48" t="s">
        <v>330</v>
      </c>
      <c r="L34" s="48" t="s">
        <v>330</v>
      </c>
      <c r="M34" s="48" t="s">
        <v>330</v>
      </c>
      <c r="N34" s="48" t="s">
        <v>330</v>
      </c>
      <c r="O34" s="48">
        <v>1.9</v>
      </c>
      <c r="P34" s="48" t="s">
        <v>330</v>
      </c>
      <c r="Q34" s="48" t="s">
        <v>330</v>
      </c>
      <c r="R34" s="48" t="s">
        <v>330</v>
      </c>
      <c r="S34" s="48" t="s">
        <v>330</v>
      </c>
      <c r="T34" s="48" t="s">
        <v>330</v>
      </c>
      <c r="U34" s="48" t="s">
        <v>330</v>
      </c>
      <c r="V34" s="48" t="s">
        <v>330</v>
      </c>
      <c r="W34" s="48" t="s">
        <v>330</v>
      </c>
      <c r="X34" s="48" t="s">
        <v>330</v>
      </c>
      <c r="Y34" s="49">
        <v>1.9168421052631577</v>
      </c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58"/>
      <c r="AN34" s="58"/>
      <c r="AO34" s="58"/>
      <c r="AP34" s="58"/>
    </row>
    <row r="35" spans="2:42" x14ac:dyDescent="0.25">
      <c r="B35" s="125">
        <v>38991</v>
      </c>
      <c r="C35" s="57">
        <v>2.2000000000000002</v>
      </c>
      <c r="D35" s="58" t="s">
        <v>330</v>
      </c>
      <c r="E35" s="58">
        <v>2.1</v>
      </c>
      <c r="F35" s="58" t="s">
        <v>330</v>
      </c>
      <c r="G35" s="58" t="s">
        <v>330</v>
      </c>
      <c r="H35" s="58" t="s">
        <v>330</v>
      </c>
      <c r="I35" s="58" t="s">
        <v>330</v>
      </c>
      <c r="J35" s="48" t="s">
        <v>330</v>
      </c>
      <c r="K35" s="48" t="s">
        <v>330</v>
      </c>
      <c r="L35" s="48" t="s">
        <v>330</v>
      </c>
      <c r="M35" s="48">
        <v>1.9</v>
      </c>
      <c r="N35" s="48" t="s">
        <v>330</v>
      </c>
      <c r="O35" s="48" t="s">
        <v>330</v>
      </c>
      <c r="P35" s="48" t="s">
        <v>330</v>
      </c>
      <c r="Q35" s="48" t="s">
        <v>330</v>
      </c>
      <c r="R35" s="48" t="s">
        <v>330</v>
      </c>
      <c r="S35" s="48" t="s">
        <v>330</v>
      </c>
      <c r="T35" s="48" t="s">
        <v>330</v>
      </c>
      <c r="U35" s="48" t="s">
        <v>330</v>
      </c>
      <c r="V35" s="48" t="s">
        <v>330</v>
      </c>
      <c r="W35" s="48">
        <v>1.9191489361702128</v>
      </c>
      <c r="X35" s="48" t="s">
        <v>330</v>
      </c>
      <c r="Y35" s="49" t="s">
        <v>330</v>
      </c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58"/>
      <c r="AN35" s="58"/>
      <c r="AO35" s="58"/>
      <c r="AP35" s="58"/>
    </row>
    <row r="36" spans="2:42" x14ac:dyDescent="0.25">
      <c r="B36" s="125">
        <v>39083</v>
      </c>
      <c r="C36" s="57">
        <v>2</v>
      </c>
      <c r="D36" s="58" t="s">
        <v>330</v>
      </c>
      <c r="E36" s="58" t="s">
        <v>330</v>
      </c>
      <c r="F36" s="58" t="s">
        <v>330</v>
      </c>
      <c r="G36" s="58" t="s">
        <v>330</v>
      </c>
      <c r="H36" s="58" t="s">
        <v>330</v>
      </c>
      <c r="I36" s="58" t="s">
        <v>330</v>
      </c>
      <c r="J36" s="48" t="s">
        <v>330</v>
      </c>
      <c r="K36" s="48">
        <v>1.9</v>
      </c>
      <c r="L36" s="48" t="s">
        <v>330</v>
      </c>
      <c r="M36" s="48" t="s">
        <v>330</v>
      </c>
      <c r="N36" s="48" t="s">
        <v>330</v>
      </c>
      <c r="O36" s="48" t="s">
        <v>330</v>
      </c>
      <c r="P36" s="48" t="s">
        <v>330</v>
      </c>
      <c r="Q36" s="48" t="s">
        <v>330</v>
      </c>
      <c r="R36" s="48" t="s">
        <v>330</v>
      </c>
      <c r="S36" s="48" t="s">
        <v>330</v>
      </c>
      <c r="T36" s="48" t="s">
        <v>330</v>
      </c>
      <c r="U36" s="48">
        <v>1.9147058823529415</v>
      </c>
      <c r="V36" s="48" t="s">
        <v>330</v>
      </c>
      <c r="W36" s="48" t="s">
        <v>330</v>
      </c>
      <c r="X36" s="48" t="s">
        <v>330</v>
      </c>
      <c r="Y36" s="49" t="s">
        <v>330</v>
      </c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58"/>
      <c r="AN36" s="58"/>
      <c r="AO36" s="58"/>
      <c r="AP36" s="58"/>
    </row>
    <row r="37" spans="2:42" x14ac:dyDescent="0.25">
      <c r="B37" s="125">
        <v>39203</v>
      </c>
      <c r="C37" s="57">
        <v>1.9</v>
      </c>
      <c r="D37" s="58" t="s">
        <v>330</v>
      </c>
      <c r="E37" s="58" t="s">
        <v>330</v>
      </c>
      <c r="F37" s="58" t="s">
        <v>330</v>
      </c>
      <c r="G37" s="58" t="s">
        <v>330</v>
      </c>
      <c r="H37" s="58">
        <v>1.9</v>
      </c>
      <c r="I37" s="58" t="s">
        <v>330</v>
      </c>
      <c r="J37" s="48" t="s">
        <v>330</v>
      </c>
      <c r="K37" s="48" t="s">
        <v>330</v>
      </c>
      <c r="L37" s="48" t="s">
        <v>330</v>
      </c>
      <c r="M37" s="48" t="s">
        <v>330</v>
      </c>
      <c r="N37" s="48" t="s">
        <v>330</v>
      </c>
      <c r="O37" s="48" t="s">
        <v>330</v>
      </c>
      <c r="P37" s="48" t="s">
        <v>330</v>
      </c>
      <c r="Q37" s="48" t="s">
        <v>330</v>
      </c>
      <c r="R37" s="48">
        <v>1.9220588235294125</v>
      </c>
      <c r="S37" s="48" t="s">
        <v>330</v>
      </c>
      <c r="T37" s="48" t="s">
        <v>330</v>
      </c>
      <c r="U37" s="48" t="s">
        <v>330</v>
      </c>
      <c r="V37" s="48" t="s">
        <v>330</v>
      </c>
      <c r="W37" s="48" t="s">
        <v>330</v>
      </c>
      <c r="X37" s="48" t="s">
        <v>330</v>
      </c>
      <c r="Y37" s="49" t="s">
        <v>330</v>
      </c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58"/>
      <c r="AN37" s="58"/>
      <c r="AO37" s="58"/>
      <c r="AP37" s="58"/>
    </row>
    <row r="38" spans="2:42" x14ac:dyDescent="0.25">
      <c r="B38" s="125">
        <v>39264</v>
      </c>
      <c r="C38" s="57">
        <v>2</v>
      </c>
      <c r="D38" s="58" t="s">
        <v>330</v>
      </c>
      <c r="E38" s="58" t="s">
        <v>330</v>
      </c>
      <c r="F38" s="58" t="s">
        <v>330</v>
      </c>
      <c r="G38" s="58">
        <v>2</v>
      </c>
      <c r="H38" s="58" t="s">
        <v>330</v>
      </c>
      <c r="I38" s="58" t="s">
        <v>330</v>
      </c>
      <c r="J38" s="48" t="s">
        <v>330</v>
      </c>
      <c r="K38" s="48" t="s">
        <v>330</v>
      </c>
      <c r="L38" s="48" t="s">
        <v>330</v>
      </c>
      <c r="M38" s="48" t="s">
        <v>330</v>
      </c>
      <c r="N38" s="48" t="s">
        <v>330</v>
      </c>
      <c r="O38" s="48">
        <v>2</v>
      </c>
      <c r="P38" s="48" t="s">
        <v>330</v>
      </c>
      <c r="Q38" s="48" t="s">
        <v>330</v>
      </c>
      <c r="R38" s="48" t="s">
        <v>330</v>
      </c>
      <c r="S38" s="48" t="s">
        <v>330</v>
      </c>
      <c r="T38" s="48" t="s">
        <v>330</v>
      </c>
      <c r="U38" s="48" t="s">
        <v>330</v>
      </c>
      <c r="V38" s="48" t="s">
        <v>330</v>
      </c>
      <c r="W38" s="48" t="s">
        <v>330</v>
      </c>
      <c r="X38" s="48" t="s">
        <v>330</v>
      </c>
      <c r="Y38" s="49">
        <v>1.9522727272727274</v>
      </c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58"/>
      <c r="AN38" s="58"/>
      <c r="AO38" s="58"/>
      <c r="AP38" s="58"/>
    </row>
    <row r="39" spans="2:42" x14ac:dyDescent="0.25">
      <c r="B39" s="125">
        <v>39356</v>
      </c>
      <c r="C39" s="57">
        <v>2</v>
      </c>
      <c r="D39" s="58" t="s">
        <v>330</v>
      </c>
      <c r="E39" s="58">
        <v>2</v>
      </c>
      <c r="F39" s="58" t="s">
        <v>330</v>
      </c>
      <c r="G39" s="58" t="s">
        <v>330</v>
      </c>
      <c r="H39" s="58" t="s">
        <v>330</v>
      </c>
      <c r="I39" s="58" t="s">
        <v>330</v>
      </c>
      <c r="J39" s="48" t="s">
        <v>330</v>
      </c>
      <c r="K39" s="48" t="s">
        <v>330</v>
      </c>
      <c r="L39" s="48" t="s">
        <v>330</v>
      </c>
      <c r="M39" s="48">
        <v>2</v>
      </c>
      <c r="N39" s="48" t="s">
        <v>330</v>
      </c>
      <c r="O39" s="48" t="s">
        <v>330</v>
      </c>
      <c r="P39" s="48" t="s">
        <v>330</v>
      </c>
      <c r="Q39" s="48" t="s">
        <v>330</v>
      </c>
      <c r="R39" s="48" t="s">
        <v>330</v>
      </c>
      <c r="S39" s="48" t="s">
        <v>330</v>
      </c>
      <c r="T39" s="48" t="s">
        <v>330</v>
      </c>
      <c r="U39" s="48" t="s">
        <v>330</v>
      </c>
      <c r="V39" s="48" t="s">
        <v>330</v>
      </c>
      <c r="W39" s="48">
        <v>1.932608695652174</v>
      </c>
      <c r="X39" s="48" t="s">
        <v>330</v>
      </c>
      <c r="Y39" s="49" t="s">
        <v>330</v>
      </c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58"/>
      <c r="AN39" s="58"/>
      <c r="AO39" s="58"/>
      <c r="AP39" s="58"/>
    </row>
    <row r="40" spans="2:42" x14ac:dyDescent="0.25">
      <c r="B40" s="125">
        <v>39448</v>
      </c>
      <c r="C40" s="57">
        <v>2.5</v>
      </c>
      <c r="D40" s="58" t="s">
        <v>330</v>
      </c>
      <c r="E40" s="58" t="s">
        <v>330</v>
      </c>
      <c r="F40" s="58" t="s">
        <v>330</v>
      </c>
      <c r="G40" s="58" t="s">
        <v>330</v>
      </c>
      <c r="H40" s="58" t="s">
        <v>330</v>
      </c>
      <c r="I40" s="58" t="s">
        <v>330</v>
      </c>
      <c r="J40" s="48" t="s">
        <v>330</v>
      </c>
      <c r="K40" s="48">
        <v>2</v>
      </c>
      <c r="L40" s="48" t="s">
        <v>330</v>
      </c>
      <c r="M40" s="48" t="s">
        <v>330</v>
      </c>
      <c r="N40" s="48" t="s">
        <v>330</v>
      </c>
      <c r="O40" s="48" t="s">
        <v>330</v>
      </c>
      <c r="P40" s="48" t="s">
        <v>330</v>
      </c>
      <c r="Q40" s="48" t="s">
        <v>330</v>
      </c>
      <c r="R40" s="48" t="s">
        <v>330</v>
      </c>
      <c r="S40" s="48" t="s">
        <v>330</v>
      </c>
      <c r="T40" s="48" t="s">
        <v>330</v>
      </c>
      <c r="U40" s="48">
        <v>1.95</v>
      </c>
      <c r="V40" s="48" t="s">
        <v>330</v>
      </c>
      <c r="W40" s="48" t="s">
        <v>330</v>
      </c>
      <c r="X40" s="48" t="s">
        <v>330</v>
      </c>
      <c r="Y40" s="49" t="s">
        <v>330</v>
      </c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58"/>
      <c r="AN40" s="58"/>
      <c r="AO40" s="58"/>
      <c r="AP40" s="58"/>
    </row>
    <row r="41" spans="2:42" x14ac:dyDescent="0.25">
      <c r="B41" s="125">
        <v>39539</v>
      </c>
      <c r="C41" s="57">
        <v>3</v>
      </c>
      <c r="D41" s="58" t="s">
        <v>330</v>
      </c>
      <c r="E41" s="58" t="s">
        <v>330</v>
      </c>
      <c r="F41" s="58" t="s">
        <v>330</v>
      </c>
      <c r="G41" s="58" t="s">
        <v>330</v>
      </c>
      <c r="H41" s="58" t="s">
        <v>330</v>
      </c>
      <c r="I41" s="58">
        <v>2.2000000000000002</v>
      </c>
      <c r="J41" s="48" t="s">
        <v>330</v>
      </c>
      <c r="K41" s="48" t="s">
        <v>330</v>
      </c>
      <c r="L41" s="48" t="s">
        <v>330</v>
      </c>
      <c r="M41" s="48" t="s">
        <v>330</v>
      </c>
      <c r="N41" s="48" t="s">
        <v>330</v>
      </c>
      <c r="O41" s="48" t="s">
        <v>330</v>
      </c>
      <c r="P41" s="48" t="s">
        <v>330</v>
      </c>
      <c r="Q41" s="48" t="s">
        <v>330</v>
      </c>
      <c r="R41" s="48" t="s">
        <v>330</v>
      </c>
      <c r="S41" s="48">
        <v>1.946808510638298</v>
      </c>
      <c r="T41" s="48" t="s">
        <v>330</v>
      </c>
      <c r="U41" s="48" t="s">
        <v>330</v>
      </c>
      <c r="V41" s="48" t="s">
        <v>330</v>
      </c>
      <c r="W41" s="48" t="s">
        <v>330</v>
      </c>
      <c r="X41" s="48" t="s">
        <v>330</v>
      </c>
      <c r="Y41" s="49" t="s">
        <v>330</v>
      </c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58"/>
      <c r="AN41" s="58"/>
      <c r="AO41" s="58"/>
      <c r="AP41" s="58"/>
    </row>
    <row r="42" spans="2:42" x14ac:dyDescent="0.25">
      <c r="B42" s="125">
        <v>39630</v>
      </c>
      <c r="C42" s="57">
        <v>3.6</v>
      </c>
      <c r="D42" s="58" t="s">
        <v>330</v>
      </c>
      <c r="E42" s="58" t="s">
        <v>330</v>
      </c>
      <c r="F42" s="58" t="s">
        <v>330</v>
      </c>
      <c r="G42" s="58">
        <v>2.6</v>
      </c>
      <c r="H42" s="58" t="s">
        <v>330</v>
      </c>
      <c r="I42" s="58" t="s">
        <v>330</v>
      </c>
      <c r="J42" s="48" t="s">
        <v>330</v>
      </c>
      <c r="K42" s="48" t="s">
        <v>330</v>
      </c>
      <c r="L42" s="48" t="s">
        <v>330</v>
      </c>
      <c r="M42" s="48" t="s">
        <v>330</v>
      </c>
      <c r="N42" s="48" t="s">
        <v>330</v>
      </c>
      <c r="O42" s="48">
        <v>2.1</v>
      </c>
      <c r="P42" s="48" t="s">
        <v>330</v>
      </c>
      <c r="Q42" s="48" t="s">
        <v>330</v>
      </c>
      <c r="R42" s="48" t="s">
        <v>330</v>
      </c>
      <c r="S42" s="48" t="s">
        <v>330</v>
      </c>
      <c r="T42" s="48" t="s">
        <v>330</v>
      </c>
      <c r="U42" s="48" t="s">
        <v>330</v>
      </c>
      <c r="V42" s="48" t="s">
        <v>330</v>
      </c>
      <c r="W42" s="48" t="s">
        <v>330</v>
      </c>
      <c r="X42" s="48" t="s">
        <v>330</v>
      </c>
      <c r="Y42" s="49">
        <v>2.0255102040816326</v>
      </c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58"/>
      <c r="AN42" s="58"/>
      <c r="AO42" s="58"/>
      <c r="AP42" s="58"/>
    </row>
    <row r="43" spans="2:42" x14ac:dyDescent="0.25">
      <c r="B43" s="125">
        <v>39722</v>
      </c>
      <c r="C43" s="57">
        <v>3.4</v>
      </c>
      <c r="D43" s="58" t="s">
        <v>330</v>
      </c>
      <c r="E43" s="58">
        <v>2.2000000000000002</v>
      </c>
      <c r="F43" s="58" t="s">
        <v>330</v>
      </c>
      <c r="G43" s="58" t="s">
        <v>330</v>
      </c>
      <c r="H43" s="58" t="s">
        <v>330</v>
      </c>
      <c r="I43" s="58" t="s">
        <v>330</v>
      </c>
      <c r="J43" s="48" t="s">
        <v>330</v>
      </c>
      <c r="K43" s="48" t="s">
        <v>330</v>
      </c>
      <c r="L43" s="48" t="s">
        <v>330</v>
      </c>
      <c r="M43" s="48">
        <v>2</v>
      </c>
      <c r="N43" s="48" t="s">
        <v>330</v>
      </c>
      <c r="O43" s="48" t="s">
        <v>330</v>
      </c>
      <c r="P43" s="48" t="s">
        <v>330</v>
      </c>
      <c r="Q43" s="48" t="s">
        <v>330</v>
      </c>
      <c r="R43" s="48" t="s">
        <v>330</v>
      </c>
      <c r="S43" s="48" t="s">
        <v>330</v>
      </c>
      <c r="T43" s="48" t="s">
        <v>330</v>
      </c>
      <c r="U43" s="48" t="s">
        <v>330</v>
      </c>
      <c r="V43" s="48" t="s">
        <v>330</v>
      </c>
      <c r="W43" s="48">
        <v>1.9866800000000002</v>
      </c>
      <c r="X43" s="48" t="s">
        <v>330</v>
      </c>
      <c r="Y43" s="49" t="s">
        <v>330</v>
      </c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58"/>
      <c r="AN43" s="58"/>
      <c r="AO43" s="58"/>
      <c r="AP43" s="58"/>
    </row>
    <row r="44" spans="2:42" x14ac:dyDescent="0.25">
      <c r="B44" s="125">
        <v>39814</v>
      </c>
      <c r="C44" s="57">
        <v>0.9</v>
      </c>
      <c r="D44" s="58" t="s">
        <v>330</v>
      </c>
      <c r="E44" s="58" t="s">
        <v>330</v>
      </c>
      <c r="F44" s="58" t="s">
        <v>330</v>
      </c>
      <c r="G44" s="58" t="s">
        <v>330</v>
      </c>
      <c r="H44" s="58" t="s">
        <v>330</v>
      </c>
      <c r="I44" s="58" t="s">
        <v>330</v>
      </c>
      <c r="J44" s="48" t="s">
        <v>330</v>
      </c>
      <c r="K44" s="48">
        <v>1.6</v>
      </c>
      <c r="L44" s="48" t="s">
        <v>330</v>
      </c>
      <c r="M44" s="48" t="s">
        <v>330</v>
      </c>
      <c r="N44" s="48" t="s">
        <v>330</v>
      </c>
      <c r="O44" s="48" t="s">
        <v>330</v>
      </c>
      <c r="P44" s="48" t="s">
        <v>330</v>
      </c>
      <c r="Q44" s="48" t="s">
        <v>330</v>
      </c>
      <c r="R44" s="48" t="s">
        <v>330</v>
      </c>
      <c r="S44" s="48" t="s">
        <v>330</v>
      </c>
      <c r="T44" s="48" t="s">
        <v>330</v>
      </c>
      <c r="U44" s="48">
        <v>1.9406249999999998</v>
      </c>
      <c r="V44" s="48" t="s">
        <v>330</v>
      </c>
      <c r="W44" s="48" t="s">
        <v>330</v>
      </c>
      <c r="X44" s="48" t="s">
        <v>330</v>
      </c>
      <c r="Y44" s="49" t="s">
        <v>330</v>
      </c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58"/>
      <c r="AN44" s="58"/>
      <c r="AO44" s="58"/>
      <c r="AP44" s="58"/>
    </row>
    <row r="45" spans="2:42" x14ac:dyDescent="0.25">
      <c r="B45" s="125">
        <v>39904</v>
      </c>
      <c r="C45" s="57">
        <v>0.5</v>
      </c>
      <c r="D45" s="58" t="s">
        <v>330</v>
      </c>
      <c r="E45" s="58" t="s">
        <v>330</v>
      </c>
      <c r="F45" s="58" t="s">
        <v>330</v>
      </c>
      <c r="G45" s="58" t="s">
        <v>330</v>
      </c>
      <c r="H45" s="58" t="s">
        <v>330</v>
      </c>
      <c r="I45" s="58">
        <v>1.3</v>
      </c>
      <c r="J45" s="48" t="s">
        <v>330</v>
      </c>
      <c r="K45" s="48" t="s">
        <v>330</v>
      </c>
      <c r="L45" s="48" t="s">
        <v>330</v>
      </c>
      <c r="M45" s="48" t="s">
        <v>330</v>
      </c>
      <c r="N45" s="48" t="s">
        <v>330</v>
      </c>
      <c r="O45" s="48" t="s">
        <v>330</v>
      </c>
      <c r="P45" s="48" t="s">
        <v>330</v>
      </c>
      <c r="Q45" s="48" t="s">
        <v>330</v>
      </c>
      <c r="R45" s="48" t="s">
        <v>330</v>
      </c>
      <c r="S45" s="48">
        <v>1.9334487804878042</v>
      </c>
      <c r="T45" s="48" t="s">
        <v>330</v>
      </c>
      <c r="U45" s="48" t="s">
        <v>330</v>
      </c>
      <c r="V45" s="48" t="s">
        <v>330</v>
      </c>
      <c r="W45" s="48" t="s">
        <v>330</v>
      </c>
      <c r="X45" s="48" t="s">
        <v>330</v>
      </c>
      <c r="Y45" s="49" t="s">
        <v>330</v>
      </c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58"/>
      <c r="AN45" s="58"/>
      <c r="AO45" s="58"/>
      <c r="AP45" s="58"/>
    </row>
    <row r="46" spans="2:42" x14ac:dyDescent="0.25">
      <c r="B46" s="125">
        <v>39995</v>
      </c>
      <c r="C46" s="57">
        <v>0.4</v>
      </c>
      <c r="D46" s="58" t="s">
        <v>330</v>
      </c>
      <c r="E46" s="58" t="s">
        <v>330</v>
      </c>
      <c r="F46" s="58" t="s">
        <v>330</v>
      </c>
      <c r="G46" s="58">
        <v>1.1000000000000001</v>
      </c>
      <c r="H46" s="58" t="s">
        <v>330</v>
      </c>
      <c r="I46" s="58" t="s">
        <v>330</v>
      </c>
      <c r="J46" s="48" t="s">
        <v>330</v>
      </c>
      <c r="K46" s="48" t="s">
        <v>330</v>
      </c>
      <c r="L46" s="48" t="s">
        <v>330</v>
      </c>
      <c r="M46" s="48" t="s">
        <v>330</v>
      </c>
      <c r="N46" s="48" t="s">
        <v>330</v>
      </c>
      <c r="O46" s="48">
        <v>1.6</v>
      </c>
      <c r="P46" s="48" t="s">
        <v>330</v>
      </c>
      <c r="Q46" s="48" t="s">
        <v>330</v>
      </c>
      <c r="R46" s="48" t="s">
        <v>330</v>
      </c>
      <c r="S46" s="48" t="s">
        <v>330</v>
      </c>
      <c r="T46" s="48" t="s">
        <v>330</v>
      </c>
      <c r="U46" s="48" t="s">
        <v>330</v>
      </c>
      <c r="V46" s="48" t="s">
        <v>330</v>
      </c>
      <c r="W46" s="48" t="s">
        <v>330</v>
      </c>
      <c r="X46" s="48" t="s">
        <v>330</v>
      </c>
      <c r="Y46" s="49">
        <v>1.9799999999999993</v>
      </c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58"/>
      <c r="AN46" s="58"/>
      <c r="AO46" s="58"/>
      <c r="AP46" s="58"/>
    </row>
    <row r="47" spans="2:42" x14ac:dyDescent="0.25">
      <c r="B47" s="125">
        <v>40087</v>
      </c>
      <c r="C47" s="57">
        <v>0.3</v>
      </c>
      <c r="D47" s="58" t="s">
        <v>330</v>
      </c>
      <c r="E47" s="58">
        <v>1.2</v>
      </c>
      <c r="F47" s="58" t="s">
        <v>330</v>
      </c>
      <c r="G47" s="58" t="s">
        <v>330</v>
      </c>
      <c r="H47" s="58" t="s">
        <v>330</v>
      </c>
      <c r="I47" s="58" t="s">
        <v>330</v>
      </c>
      <c r="J47" s="48" t="s">
        <v>330</v>
      </c>
      <c r="K47" s="48" t="s">
        <v>330</v>
      </c>
      <c r="L47" s="48" t="s">
        <v>330</v>
      </c>
      <c r="M47" s="48">
        <v>1.6</v>
      </c>
      <c r="N47" s="48" t="s">
        <v>330</v>
      </c>
      <c r="O47" s="48" t="s">
        <v>330</v>
      </c>
      <c r="P47" s="48" t="s">
        <v>330</v>
      </c>
      <c r="Q47" s="48" t="s">
        <v>330</v>
      </c>
      <c r="R47" s="48" t="s">
        <v>330</v>
      </c>
      <c r="S47" s="48" t="s">
        <v>330</v>
      </c>
      <c r="T47" s="48" t="s">
        <v>330</v>
      </c>
      <c r="U47" s="48" t="s">
        <v>330</v>
      </c>
      <c r="V47" s="48" t="s">
        <v>330</v>
      </c>
      <c r="W47" s="48">
        <v>1.9187959183673466</v>
      </c>
      <c r="X47" s="48" t="s">
        <v>330</v>
      </c>
      <c r="Y47" s="49" t="s">
        <v>330</v>
      </c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58"/>
      <c r="AN47" s="58"/>
      <c r="AO47" s="58"/>
      <c r="AP47" s="58"/>
    </row>
    <row r="48" spans="2:42" x14ac:dyDescent="0.25">
      <c r="B48" s="125">
        <v>40179</v>
      </c>
      <c r="C48" s="57">
        <v>1.3</v>
      </c>
      <c r="D48" s="58" t="s">
        <v>330</v>
      </c>
      <c r="E48" s="58" t="s">
        <v>330</v>
      </c>
      <c r="F48" s="58" t="s">
        <v>330</v>
      </c>
      <c r="G48" s="58" t="s">
        <v>330</v>
      </c>
      <c r="H48" s="58" t="s">
        <v>330</v>
      </c>
      <c r="I48" s="58" t="s">
        <v>330</v>
      </c>
      <c r="J48" s="48" t="s">
        <v>330</v>
      </c>
      <c r="K48" s="48">
        <v>1.5</v>
      </c>
      <c r="L48" s="48" t="s">
        <v>330</v>
      </c>
      <c r="M48" s="48" t="s">
        <v>330</v>
      </c>
      <c r="N48" s="48" t="s">
        <v>330</v>
      </c>
      <c r="O48" s="48" t="s">
        <v>330</v>
      </c>
      <c r="P48" s="48" t="s">
        <v>330</v>
      </c>
      <c r="Q48" s="48" t="s">
        <v>330</v>
      </c>
      <c r="R48" s="48" t="s">
        <v>330</v>
      </c>
      <c r="S48" s="48" t="s">
        <v>330</v>
      </c>
      <c r="T48" s="48" t="s">
        <v>330</v>
      </c>
      <c r="U48" s="48">
        <v>1.9078313725490197</v>
      </c>
      <c r="V48" s="48" t="s">
        <v>330</v>
      </c>
      <c r="W48" s="48" t="s">
        <v>330</v>
      </c>
      <c r="X48" s="48" t="s">
        <v>330</v>
      </c>
      <c r="Y48" s="49" t="s">
        <v>330</v>
      </c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58"/>
      <c r="AN48" s="58"/>
      <c r="AO48" s="58"/>
      <c r="AP48" s="58"/>
    </row>
    <row r="49" spans="2:42" x14ac:dyDescent="0.25">
      <c r="B49" s="125">
        <v>40269</v>
      </c>
      <c r="C49" s="57">
        <v>1.4</v>
      </c>
      <c r="D49" s="58" t="s">
        <v>330</v>
      </c>
      <c r="E49" s="58" t="s">
        <v>330</v>
      </c>
      <c r="F49" s="58" t="s">
        <v>330</v>
      </c>
      <c r="G49" s="58" t="s">
        <v>330</v>
      </c>
      <c r="H49" s="58" t="s">
        <v>330</v>
      </c>
      <c r="I49" s="58">
        <v>1.5</v>
      </c>
      <c r="J49" s="48" t="s">
        <v>330</v>
      </c>
      <c r="K49" s="48" t="s">
        <v>330</v>
      </c>
      <c r="L49" s="48" t="s">
        <v>330</v>
      </c>
      <c r="M49" s="48" t="s">
        <v>330</v>
      </c>
      <c r="N49" s="48" t="s">
        <v>330</v>
      </c>
      <c r="O49" s="48" t="s">
        <v>330</v>
      </c>
      <c r="P49" s="48">
        <v>1.7</v>
      </c>
      <c r="Q49" s="48" t="s">
        <v>330</v>
      </c>
      <c r="R49" s="48" t="s">
        <v>330</v>
      </c>
      <c r="S49" s="48">
        <v>1.9071056368888886</v>
      </c>
      <c r="T49" s="48" t="s">
        <v>330</v>
      </c>
      <c r="U49" s="48" t="s">
        <v>330</v>
      </c>
      <c r="V49" s="48" t="s">
        <v>330</v>
      </c>
      <c r="W49" s="48" t="s">
        <v>330</v>
      </c>
      <c r="X49" s="48" t="s">
        <v>330</v>
      </c>
      <c r="Y49" s="49" t="s">
        <v>330</v>
      </c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58"/>
      <c r="AN49" s="58"/>
      <c r="AO49" s="58"/>
      <c r="AP49" s="58"/>
    </row>
    <row r="50" spans="2:42" x14ac:dyDescent="0.25">
      <c r="B50" s="125">
        <v>40360</v>
      </c>
      <c r="C50" s="57">
        <v>1.4</v>
      </c>
      <c r="D50" s="58" t="s">
        <v>330</v>
      </c>
      <c r="E50" s="58" t="s">
        <v>330</v>
      </c>
      <c r="F50" s="58" t="s">
        <v>330</v>
      </c>
      <c r="G50" s="58">
        <v>1.5</v>
      </c>
      <c r="H50" s="58" t="s">
        <v>330</v>
      </c>
      <c r="I50" s="58" t="s">
        <v>330</v>
      </c>
      <c r="J50" s="48" t="s">
        <v>330</v>
      </c>
      <c r="K50" s="48" t="s">
        <v>330</v>
      </c>
      <c r="L50" s="48" t="s">
        <v>330</v>
      </c>
      <c r="M50" s="48" t="s">
        <v>330</v>
      </c>
      <c r="N50" s="48" t="s">
        <v>330</v>
      </c>
      <c r="O50" s="48">
        <v>1.7</v>
      </c>
      <c r="P50" s="48" t="s">
        <v>330</v>
      </c>
      <c r="Q50" s="48" t="s">
        <v>330</v>
      </c>
      <c r="R50" s="48" t="s">
        <v>330</v>
      </c>
      <c r="S50" s="48" t="s">
        <v>330</v>
      </c>
      <c r="T50" s="48" t="s">
        <v>330</v>
      </c>
      <c r="U50" s="48" t="s">
        <v>330</v>
      </c>
      <c r="V50" s="48" t="s">
        <v>330</v>
      </c>
      <c r="W50" s="48" t="s">
        <v>330</v>
      </c>
      <c r="X50" s="48" t="s">
        <v>330</v>
      </c>
      <c r="Y50" s="49">
        <v>1.9538151162790691</v>
      </c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58"/>
      <c r="AN50" s="58"/>
      <c r="AO50" s="58"/>
      <c r="AP50" s="58"/>
    </row>
    <row r="51" spans="2:42" x14ac:dyDescent="0.25">
      <c r="B51" s="125">
        <v>40452</v>
      </c>
      <c r="C51" s="57">
        <v>1.5</v>
      </c>
      <c r="D51" s="58" t="s">
        <v>330</v>
      </c>
      <c r="E51" s="58">
        <v>1.5</v>
      </c>
      <c r="F51" s="58" t="s">
        <v>330</v>
      </c>
      <c r="G51" s="58" t="s">
        <v>330</v>
      </c>
      <c r="H51" s="58" t="s">
        <v>330</v>
      </c>
      <c r="I51" s="58" t="s">
        <v>330</v>
      </c>
      <c r="J51" s="48" t="s">
        <v>330</v>
      </c>
      <c r="K51" s="48" t="s">
        <v>330</v>
      </c>
      <c r="L51" s="48" t="s">
        <v>330</v>
      </c>
      <c r="M51" s="48">
        <v>1.6</v>
      </c>
      <c r="N51" s="48" t="s">
        <v>330</v>
      </c>
      <c r="O51" s="48" t="s">
        <v>330</v>
      </c>
      <c r="P51" s="48" t="s">
        <v>330</v>
      </c>
      <c r="Q51" s="48" t="s">
        <v>330</v>
      </c>
      <c r="R51" s="48" t="s">
        <v>330</v>
      </c>
      <c r="S51" s="48" t="s">
        <v>330</v>
      </c>
      <c r="T51" s="48" t="s">
        <v>330</v>
      </c>
      <c r="U51" s="48" t="s">
        <v>330</v>
      </c>
      <c r="V51" s="48" t="s">
        <v>330</v>
      </c>
      <c r="W51" s="48">
        <v>1.8976349479166659</v>
      </c>
      <c r="X51" s="48" t="s">
        <v>330</v>
      </c>
      <c r="Y51" s="49" t="s">
        <v>330</v>
      </c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58"/>
      <c r="AN51" s="58"/>
      <c r="AO51" s="58"/>
      <c r="AP51" s="58"/>
    </row>
    <row r="52" spans="2:42" x14ac:dyDescent="0.25">
      <c r="B52" s="125">
        <v>40544</v>
      </c>
      <c r="C52" s="57">
        <v>1.9</v>
      </c>
      <c r="D52" s="58" t="s">
        <v>330</v>
      </c>
      <c r="E52" s="58" t="s">
        <v>330</v>
      </c>
      <c r="F52" s="58" t="s">
        <v>330</v>
      </c>
      <c r="G52" s="58" t="s">
        <v>330</v>
      </c>
      <c r="H52" s="58" t="s">
        <v>330</v>
      </c>
      <c r="I52" s="58" t="s">
        <v>330</v>
      </c>
      <c r="J52" s="48" t="s">
        <v>330</v>
      </c>
      <c r="K52" s="48">
        <v>1.8</v>
      </c>
      <c r="L52" s="48" t="s">
        <v>330</v>
      </c>
      <c r="M52" s="48" t="s">
        <v>330</v>
      </c>
      <c r="N52" s="48" t="s">
        <v>330</v>
      </c>
      <c r="O52" s="48" t="s">
        <v>330</v>
      </c>
      <c r="P52" s="48" t="s">
        <v>330</v>
      </c>
      <c r="Q52" s="48" t="s">
        <v>330</v>
      </c>
      <c r="R52" s="48" t="s">
        <v>330</v>
      </c>
      <c r="S52" s="48" t="s">
        <v>330</v>
      </c>
      <c r="T52" s="48" t="s">
        <v>330</v>
      </c>
      <c r="U52" s="48">
        <v>1.9499999999999997</v>
      </c>
      <c r="V52" s="48" t="s">
        <v>330</v>
      </c>
      <c r="W52" s="48" t="s">
        <v>330</v>
      </c>
      <c r="X52" s="48" t="s">
        <v>330</v>
      </c>
      <c r="Y52" s="49" t="s">
        <v>330</v>
      </c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58"/>
      <c r="AN52" s="58"/>
      <c r="AO52" s="58"/>
      <c r="AP52" s="58"/>
    </row>
    <row r="53" spans="2:42" x14ac:dyDescent="0.25">
      <c r="B53" s="125">
        <v>40634</v>
      </c>
      <c r="C53" s="57">
        <v>2.5</v>
      </c>
      <c r="D53" s="58" t="s">
        <v>330</v>
      </c>
      <c r="E53" s="58" t="s">
        <v>330</v>
      </c>
      <c r="F53" s="58" t="s">
        <v>330</v>
      </c>
      <c r="G53" s="58" t="s">
        <v>330</v>
      </c>
      <c r="H53" s="58" t="s">
        <v>330</v>
      </c>
      <c r="I53" s="58">
        <v>1.9</v>
      </c>
      <c r="J53" s="48" t="s">
        <v>330</v>
      </c>
      <c r="K53" s="48" t="s">
        <v>330</v>
      </c>
      <c r="L53" s="48" t="s">
        <v>330</v>
      </c>
      <c r="M53" s="48" t="s">
        <v>330</v>
      </c>
      <c r="N53" s="48" t="s">
        <v>330</v>
      </c>
      <c r="O53" s="48" t="s">
        <v>330</v>
      </c>
      <c r="P53" s="48" t="s">
        <v>330</v>
      </c>
      <c r="Q53" s="48" t="s">
        <v>330</v>
      </c>
      <c r="R53" s="48" t="s">
        <v>330</v>
      </c>
      <c r="S53" s="48">
        <v>1.9632892623270832</v>
      </c>
      <c r="T53" s="48" t="s">
        <v>330</v>
      </c>
      <c r="U53" s="48" t="s">
        <v>330</v>
      </c>
      <c r="V53" s="48" t="s">
        <v>330</v>
      </c>
      <c r="W53" s="48" t="s">
        <v>330</v>
      </c>
      <c r="X53" s="48" t="s">
        <v>330</v>
      </c>
      <c r="Y53" s="49" t="s">
        <v>330</v>
      </c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58"/>
      <c r="AN53" s="58"/>
      <c r="AO53" s="58"/>
      <c r="AP53" s="58"/>
    </row>
    <row r="54" spans="2:42" x14ac:dyDescent="0.25">
      <c r="B54" s="125">
        <v>40725</v>
      </c>
      <c r="C54" s="57">
        <v>2.6</v>
      </c>
      <c r="D54" s="58" t="s">
        <v>330</v>
      </c>
      <c r="E54" s="58" t="s">
        <v>330</v>
      </c>
      <c r="F54" s="58" t="s">
        <v>330</v>
      </c>
      <c r="G54" s="58">
        <v>2</v>
      </c>
      <c r="H54" s="58" t="s">
        <v>330</v>
      </c>
      <c r="I54" s="58" t="s">
        <v>330</v>
      </c>
      <c r="J54" s="48" t="s">
        <v>330</v>
      </c>
      <c r="K54" s="48" t="s">
        <v>330</v>
      </c>
      <c r="L54" s="48" t="s">
        <v>330</v>
      </c>
      <c r="M54" s="48" t="s">
        <v>330</v>
      </c>
      <c r="N54" s="48" t="s">
        <v>330</v>
      </c>
      <c r="O54" s="48">
        <v>1.9</v>
      </c>
      <c r="P54" s="48" t="s">
        <v>330</v>
      </c>
      <c r="Q54" s="48" t="s">
        <v>330</v>
      </c>
      <c r="R54" s="48" t="s">
        <v>330</v>
      </c>
      <c r="S54" s="48" t="s">
        <v>330</v>
      </c>
      <c r="T54" s="48" t="s">
        <v>330</v>
      </c>
      <c r="U54" s="48" t="s">
        <v>330</v>
      </c>
      <c r="V54" s="48" t="s">
        <v>330</v>
      </c>
      <c r="W54" s="48" t="s">
        <v>330</v>
      </c>
      <c r="X54" s="48" t="s">
        <v>330</v>
      </c>
      <c r="Y54" s="49">
        <v>2.0067458164538463</v>
      </c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58"/>
      <c r="AN54" s="58"/>
      <c r="AO54" s="58"/>
      <c r="AP54" s="58"/>
    </row>
    <row r="55" spans="2:42" x14ac:dyDescent="0.25">
      <c r="B55" s="125">
        <v>40817</v>
      </c>
      <c r="C55" s="57">
        <v>2.6</v>
      </c>
      <c r="D55" s="58" t="s">
        <v>330</v>
      </c>
      <c r="E55" s="58">
        <v>1.8</v>
      </c>
      <c r="F55" s="58" t="s">
        <v>330</v>
      </c>
      <c r="G55" s="58" t="s">
        <v>330</v>
      </c>
      <c r="H55" s="58" t="s">
        <v>330</v>
      </c>
      <c r="I55" s="58" t="s">
        <v>330</v>
      </c>
      <c r="J55" s="48" t="s">
        <v>330</v>
      </c>
      <c r="K55" s="48" t="s">
        <v>330</v>
      </c>
      <c r="L55" s="48" t="s">
        <v>330</v>
      </c>
      <c r="M55" s="48">
        <v>1.8</v>
      </c>
      <c r="N55" s="48" t="s">
        <v>330</v>
      </c>
      <c r="O55" s="48" t="s">
        <v>330</v>
      </c>
      <c r="P55" s="48" t="s">
        <v>330</v>
      </c>
      <c r="Q55" s="48" t="s">
        <v>330</v>
      </c>
      <c r="R55" s="48" t="s">
        <v>330</v>
      </c>
      <c r="S55" s="48" t="s">
        <v>330</v>
      </c>
      <c r="T55" s="48" t="s">
        <v>330</v>
      </c>
      <c r="U55" s="48" t="s">
        <v>330</v>
      </c>
      <c r="V55" s="48" t="s">
        <v>330</v>
      </c>
      <c r="W55" s="48">
        <v>2.0086294444450981</v>
      </c>
      <c r="X55" s="48" t="s">
        <v>330</v>
      </c>
      <c r="Y55" s="49" t="s">
        <v>330</v>
      </c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58"/>
      <c r="AN55" s="58"/>
      <c r="AO55" s="58"/>
      <c r="AP55" s="58"/>
    </row>
    <row r="56" spans="2:42" x14ac:dyDescent="0.25">
      <c r="B56" s="125">
        <v>40909</v>
      </c>
      <c r="C56" s="57">
        <v>1.9</v>
      </c>
      <c r="D56" s="58" t="s">
        <v>330</v>
      </c>
      <c r="E56" s="58" t="s">
        <v>330</v>
      </c>
      <c r="F56" s="58" t="s">
        <v>330</v>
      </c>
      <c r="G56" s="58" t="s">
        <v>330</v>
      </c>
      <c r="H56" s="58" t="s">
        <v>330</v>
      </c>
      <c r="I56" s="58" t="s">
        <v>330</v>
      </c>
      <c r="J56" s="48" t="s">
        <v>330</v>
      </c>
      <c r="K56" s="48">
        <v>1.7</v>
      </c>
      <c r="L56" s="48" t="s">
        <v>330</v>
      </c>
      <c r="M56" s="48" t="s">
        <v>330</v>
      </c>
      <c r="N56" s="48" t="s">
        <v>330</v>
      </c>
      <c r="O56" s="48" t="s">
        <v>330</v>
      </c>
      <c r="P56" s="48" t="s">
        <v>330</v>
      </c>
      <c r="Q56" s="48" t="s">
        <v>330</v>
      </c>
      <c r="R56" s="48" t="s">
        <v>330</v>
      </c>
      <c r="S56" s="48" t="s">
        <v>330</v>
      </c>
      <c r="T56" s="48" t="s">
        <v>330</v>
      </c>
      <c r="U56" s="48">
        <v>1.9793593976456521</v>
      </c>
      <c r="V56" s="48" t="s">
        <v>330</v>
      </c>
      <c r="W56" s="48" t="s">
        <v>330</v>
      </c>
      <c r="X56" s="48" t="s">
        <v>330</v>
      </c>
      <c r="Y56" s="49" t="s">
        <v>330</v>
      </c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58"/>
      <c r="AN56" s="58"/>
      <c r="AO56" s="58"/>
      <c r="AP56" s="58"/>
    </row>
    <row r="57" spans="2:42" x14ac:dyDescent="0.25">
      <c r="B57" s="125">
        <v>41000</v>
      </c>
      <c r="C57" s="57">
        <v>2.2999999999999998</v>
      </c>
      <c r="D57" s="58" t="s">
        <v>330</v>
      </c>
      <c r="E57" s="58" t="s">
        <v>330</v>
      </c>
      <c r="F57" s="58" t="s">
        <v>330</v>
      </c>
      <c r="G57" s="58" t="s">
        <v>330</v>
      </c>
      <c r="H57" s="58" t="s">
        <v>330</v>
      </c>
      <c r="I57" s="58">
        <v>1.8</v>
      </c>
      <c r="J57" s="48" t="s">
        <v>330</v>
      </c>
      <c r="K57" s="48" t="s">
        <v>330</v>
      </c>
      <c r="L57" s="48" t="s">
        <v>330</v>
      </c>
      <c r="M57" s="48" t="s">
        <v>330</v>
      </c>
      <c r="N57" s="48" t="s">
        <v>330</v>
      </c>
      <c r="O57" s="48" t="s">
        <v>330</v>
      </c>
      <c r="P57" s="48" t="s">
        <v>330</v>
      </c>
      <c r="Q57" s="48" t="s">
        <v>330</v>
      </c>
      <c r="R57" s="48" t="s">
        <v>330</v>
      </c>
      <c r="S57" s="48">
        <v>1.987282420443478</v>
      </c>
      <c r="T57" s="48" t="s">
        <v>330</v>
      </c>
      <c r="U57" s="48" t="s">
        <v>330</v>
      </c>
      <c r="V57" s="48" t="s">
        <v>330</v>
      </c>
      <c r="W57" s="48" t="s">
        <v>330</v>
      </c>
      <c r="X57" s="48" t="s">
        <v>330</v>
      </c>
      <c r="Y57" s="49" t="s">
        <v>330</v>
      </c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58"/>
      <c r="AN57" s="58"/>
      <c r="AO57" s="58"/>
      <c r="AP57" s="58"/>
    </row>
    <row r="58" spans="2:42" x14ac:dyDescent="0.25">
      <c r="B58" s="125">
        <v>41091</v>
      </c>
      <c r="C58" s="57">
        <v>2.2999999999999998</v>
      </c>
      <c r="D58" s="58" t="s">
        <v>330</v>
      </c>
      <c r="E58" s="58" t="s">
        <v>330</v>
      </c>
      <c r="F58" s="58" t="s">
        <v>330</v>
      </c>
      <c r="G58" s="58">
        <v>1.7</v>
      </c>
      <c r="H58" s="58" t="s">
        <v>330</v>
      </c>
      <c r="I58" s="58" t="s">
        <v>330</v>
      </c>
      <c r="J58" s="48" t="s">
        <v>330</v>
      </c>
      <c r="K58" s="48" t="s">
        <v>330</v>
      </c>
      <c r="L58" s="48" t="s">
        <v>330</v>
      </c>
      <c r="M58" s="48" t="s">
        <v>330</v>
      </c>
      <c r="N58" s="48" t="s">
        <v>330</v>
      </c>
      <c r="O58" s="48">
        <v>1.9</v>
      </c>
      <c r="P58" s="48" t="s">
        <v>330</v>
      </c>
      <c r="Q58" s="48" t="s">
        <v>330</v>
      </c>
      <c r="R58" s="48" t="s">
        <v>330</v>
      </c>
      <c r="S58" s="48" t="s">
        <v>330</v>
      </c>
      <c r="T58" s="48" t="s">
        <v>330</v>
      </c>
      <c r="U58" s="48" t="s">
        <v>330</v>
      </c>
      <c r="V58" s="48" t="s">
        <v>330</v>
      </c>
      <c r="W58" s="48" t="s">
        <v>330</v>
      </c>
      <c r="X58" s="48" t="s">
        <v>330</v>
      </c>
      <c r="Y58" s="49">
        <v>2.022608267544737</v>
      </c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58"/>
      <c r="AN58" s="58"/>
      <c r="AO58" s="58"/>
      <c r="AP58" s="58"/>
    </row>
    <row r="59" spans="2:42" x14ac:dyDescent="0.25">
      <c r="B59" s="125">
        <v>41183</v>
      </c>
      <c r="C59" s="57">
        <v>2.5</v>
      </c>
      <c r="D59" s="58" t="s">
        <v>330</v>
      </c>
      <c r="E59" s="58">
        <v>1.9</v>
      </c>
      <c r="F59" s="58" t="s">
        <v>330</v>
      </c>
      <c r="G59" s="58" t="s">
        <v>330</v>
      </c>
      <c r="H59" s="58" t="s">
        <v>330</v>
      </c>
      <c r="I59" s="58" t="s">
        <v>330</v>
      </c>
      <c r="J59" s="48" t="s">
        <v>330</v>
      </c>
      <c r="K59" s="48" t="s">
        <v>330</v>
      </c>
      <c r="L59" s="48" t="s">
        <v>330</v>
      </c>
      <c r="M59" s="48">
        <v>1.9</v>
      </c>
      <c r="N59" s="48" t="s">
        <v>330</v>
      </c>
      <c r="O59" s="48" t="s">
        <v>330</v>
      </c>
      <c r="P59" s="48" t="s">
        <v>330</v>
      </c>
      <c r="Q59" s="48" t="s">
        <v>330</v>
      </c>
      <c r="R59" s="48" t="s">
        <v>330</v>
      </c>
      <c r="S59" s="48" t="s">
        <v>330</v>
      </c>
      <c r="T59" s="48" t="s">
        <v>330</v>
      </c>
      <c r="U59" s="48" t="s">
        <v>330</v>
      </c>
      <c r="V59" s="48" t="s">
        <v>330</v>
      </c>
      <c r="W59" s="48">
        <v>1.9782662847229169</v>
      </c>
      <c r="X59" s="48" t="s">
        <v>330</v>
      </c>
      <c r="Y59" s="49" t="s">
        <v>330</v>
      </c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58"/>
      <c r="AN59" s="58"/>
      <c r="AO59" s="58"/>
      <c r="AP59" s="58"/>
    </row>
    <row r="60" spans="2:42" x14ac:dyDescent="0.25">
      <c r="B60" s="125">
        <v>41275</v>
      </c>
      <c r="C60" s="57">
        <v>1.8</v>
      </c>
      <c r="D60" s="58" t="s">
        <v>330</v>
      </c>
      <c r="E60" s="58" t="s">
        <v>330</v>
      </c>
      <c r="F60" s="58" t="s">
        <v>330</v>
      </c>
      <c r="G60" s="58" t="s">
        <v>330</v>
      </c>
      <c r="H60" s="58" t="s">
        <v>330</v>
      </c>
      <c r="I60" s="58" t="s">
        <v>330</v>
      </c>
      <c r="J60" s="48" t="s">
        <v>330</v>
      </c>
      <c r="K60" s="48">
        <v>1.8</v>
      </c>
      <c r="L60" s="48" t="s">
        <v>330</v>
      </c>
      <c r="M60" s="48" t="s">
        <v>330</v>
      </c>
      <c r="N60" s="48" t="s">
        <v>330</v>
      </c>
      <c r="O60" s="48" t="s">
        <v>330</v>
      </c>
      <c r="P60" s="48" t="s">
        <v>330</v>
      </c>
      <c r="Q60" s="48">
        <v>1.9</v>
      </c>
      <c r="R60" s="48" t="s">
        <v>330</v>
      </c>
      <c r="S60" s="48" t="s">
        <v>330</v>
      </c>
      <c r="T60" s="48" t="s">
        <v>330</v>
      </c>
      <c r="U60" s="48">
        <v>1.9846943617021271</v>
      </c>
      <c r="V60" s="48" t="s">
        <v>330</v>
      </c>
      <c r="W60" s="48" t="s">
        <v>330</v>
      </c>
      <c r="X60" s="48" t="s">
        <v>330</v>
      </c>
      <c r="Y60" s="49" t="s">
        <v>330</v>
      </c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58"/>
      <c r="AN60" s="58"/>
      <c r="AO60" s="58"/>
      <c r="AP60" s="58"/>
    </row>
    <row r="61" spans="2:42" x14ac:dyDescent="0.25">
      <c r="B61" s="125">
        <v>41365</v>
      </c>
      <c r="C61" s="57">
        <v>1.7</v>
      </c>
      <c r="D61" s="58" t="s">
        <v>330</v>
      </c>
      <c r="E61" s="58" t="s">
        <v>330</v>
      </c>
      <c r="F61" s="58" t="s">
        <v>330</v>
      </c>
      <c r="G61" s="58" t="s">
        <v>330</v>
      </c>
      <c r="H61" s="58" t="s">
        <v>330</v>
      </c>
      <c r="I61" s="58">
        <v>1.6</v>
      </c>
      <c r="J61" s="48" t="s">
        <v>330</v>
      </c>
      <c r="K61" s="48" t="s">
        <v>330</v>
      </c>
      <c r="L61" s="48" t="s">
        <v>330</v>
      </c>
      <c r="M61" s="48" t="s">
        <v>330</v>
      </c>
      <c r="N61" s="48" t="s">
        <v>330</v>
      </c>
      <c r="O61" s="48" t="s">
        <v>330</v>
      </c>
      <c r="P61" s="48">
        <v>1.8</v>
      </c>
      <c r="Q61" s="48" t="s">
        <v>330</v>
      </c>
      <c r="R61" s="48" t="s">
        <v>330</v>
      </c>
      <c r="S61" s="48">
        <v>1.9704720539795453</v>
      </c>
      <c r="T61" s="48" t="s">
        <v>330</v>
      </c>
      <c r="U61" s="48" t="s">
        <v>330</v>
      </c>
      <c r="V61" s="48" t="s">
        <v>330</v>
      </c>
      <c r="W61" s="48" t="s">
        <v>330</v>
      </c>
      <c r="X61" s="48" t="s">
        <v>330</v>
      </c>
      <c r="Y61" s="49" t="s">
        <v>330</v>
      </c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58"/>
      <c r="AN61" s="58"/>
      <c r="AO61" s="58"/>
      <c r="AP61" s="48"/>
    </row>
    <row r="62" spans="2:42" x14ac:dyDescent="0.25">
      <c r="B62" s="125">
        <v>41456</v>
      </c>
      <c r="C62" s="57">
        <v>1.5</v>
      </c>
      <c r="D62" s="58" t="s">
        <v>330</v>
      </c>
      <c r="E62" s="58" t="s">
        <v>330</v>
      </c>
      <c r="F62" s="58" t="s">
        <v>330</v>
      </c>
      <c r="G62" s="58">
        <v>1.5</v>
      </c>
      <c r="H62" s="58" t="s">
        <v>330</v>
      </c>
      <c r="I62" s="58" t="s">
        <v>330</v>
      </c>
      <c r="J62" s="48" t="s">
        <v>330</v>
      </c>
      <c r="K62" s="48" t="s">
        <v>330</v>
      </c>
      <c r="L62" s="48" t="s">
        <v>330</v>
      </c>
      <c r="M62" s="48" t="s">
        <v>330</v>
      </c>
      <c r="N62" s="48" t="s">
        <v>330</v>
      </c>
      <c r="O62" s="48">
        <v>1.8</v>
      </c>
      <c r="P62" s="48" t="s">
        <v>330</v>
      </c>
      <c r="Q62" s="48" t="s">
        <v>330</v>
      </c>
      <c r="R62" s="48" t="s">
        <v>330</v>
      </c>
      <c r="S62" s="48" t="s">
        <v>330</v>
      </c>
      <c r="T62" s="48" t="s">
        <v>330</v>
      </c>
      <c r="U62" s="48" t="s">
        <v>330</v>
      </c>
      <c r="V62" s="48" t="s">
        <v>330</v>
      </c>
      <c r="W62" s="48" t="s">
        <v>330</v>
      </c>
      <c r="X62" s="48" t="s">
        <v>330</v>
      </c>
      <c r="Y62" s="49">
        <v>1.9515178749999997</v>
      </c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58"/>
      <c r="AN62" s="58"/>
      <c r="AO62" s="58"/>
      <c r="AP62" s="48"/>
    </row>
    <row r="63" spans="2:42" x14ac:dyDescent="0.25">
      <c r="B63" s="125">
        <v>41548</v>
      </c>
      <c r="C63" s="57">
        <v>1.4</v>
      </c>
      <c r="D63" s="58" t="s">
        <v>330</v>
      </c>
      <c r="E63" s="58">
        <v>1.5</v>
      </c>
      <c r="F63" s="58" t="s">
        <v>330</v>
      </c>
      <c r="G63" s="58" t="s">
        <v>330</v>
      </c>
      <c r="H63" s="58" t="s">
        <v>330</v>
      </c>
      <c r="I63" s="58" t="s">
        <v>330</v>
      </c>
      <c r="J63" s="48" t="s">
        <v>330</v>
      </c>
      <c r="K63" s="48" t="s">
        <v>330</v>
      </c>
      <c r="L63" s="48" t="s">
        <v>330</v>
      </c>
      <c r="M63" s="48">
        <v>1.6</v>
      </c>
      <c r="N63" s="48" t="s">
        <v>330</v>
      </c>
      <c r="O63" s="48" t="s">
        <v>330</v>
      </c>
      <c r="P63" s="48" t="s">
        <v>330</v>
      </c>
      <c r="Q63" s="48" t="s">
        <v>330</v>
      </c>
      <c r="R63" s="48" t="s">
        <v>330</v>
      </c>
      <c r="S63" s="48" t="s">
        <v>330</v>
      </c>
      <c r="T63" s="48" t="s">
        <v>330</v>
      </c>
      <c r="U63" s="48" t="s">
        <v>330</v>
      </c>
      <c r="V63" s="48" t="s">
        <v>330</v>
      </c>
      <c r="W63" s="48">
        <v>1.931046511627907</v>
      </c>
      <c r="X63" s="48" t="s">
        <v>330</v>
      </c>
      <c r="Y63" s="49" t="s">
        <v>330</v>
      </c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58"/>
      <c r="AN63" s="58"/>
      <c r="AO63" s="58"/>
      <c r="AP63" s="48"/>
    </row>
    <row r="64" spans="2:42" x14ac:dyDescent="0.25">
      <c r="B64" s="125">
        <v>41640</v>
      </c>
      <c r="C64" s="57">
        <v>1.1000000000000001</v>
      </c>
      <c r="D64" s="58" t="s">
        <v>330</v>
      </c>
      <c r="E64" s="58" t="s">
        <v>330</v>
      </c>
      <c r="F64" s="58" t="s">
        <v>330</v>
      </c>
      <c r="G64" s="58" t="s">
        <v>330</v>
      </c>
      <c r="H64" s="58" t="s">
        <v>330</v>
      </c>
      <c r="I64" s="58" t="s">
        <v>330</v>
      </c>
      <c r="J64" s="48" t="s">
        <v>330</v>
      </c>
      <c r="K64" s="48">
        <v>1.4</v>
      </c>
      <c r="L64" s="48" t="s">
        <v>330</v>
      </c>
      <c r="M64" s="48" t="s">
        <v>330</v>
      </c>
      <c r="N64" s="48" t="s">
        <v>330</v>
      </c>
      <c r="O64" s="48" t="s">
        <v>330</v>
      </c>
      <c r="P64" s="48" t="s">
        <v>330</v>
      </c>
      <c r="Q64" s="48">
        <v>1.7</v>
      </c>
      <c r="R64" s="48" t="s">
        <v>330</v>
      </c>
      <c r="S64" s="48" t="s">
        <v>330</v>
      </c>
      <c r="T64" s="48" t="s">
        <v>330</v>
      </c>
      <c r="U64" s="48">
        <v>1.87</v>
      </c>
      <c r="V64" s="48" t="s">
        <v>330</v>
      </c>
      <c r="W64" s="48" t="s">
        <v>330</v>
      </c>
      <c r="X64" s="48" t="s">
        <v>330</v>
      </c>
      <c r="Y64" s="49" t="s">
        <v>330</v>
      </c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58"/>
      <c r="AN64" s="58"/>
      <c r="AO64" s="58"/>
      <c r="AP64" s="48"/>
    </row>
    <row r="65" spans="2:42" x14ac:dyDescent="0.25">
      <c r="B65" s="125">
        <v>41730</v>
      </c>
      <c r="C65" s="57">
        <v>0.9</v>
      </c>
      <c r="D65" s="58" t="s">
        <v>330</v>
      </c>
      <c r="E65" s="58" t="s">
        <v>330</v>
      </c>
      <c r="F65" s="58" t="s">
        <v>330</v>
      </c>
      <c r="G65" s="58" t="s">
        <v>330</v>
      </c>
      <c r="H65" s="58" t="s">
        <v>330</v>
      </c>
      <c r="I65" s="58">
        <v>1.3</v>
      </c>
      <c r="J65" s="48" t="s">
        <v>330</v>
      </c>
      <c r="K65" s="48" t="s">
        <v>330</v>
      </c>
      <c r="L65" s="48" t="s">
        <v>330</v>
      </c>
      <c r="M65" s="48" t="s">
        <v>330</v>
      </c>
      <c r="N65" s="48" t="s">
        <v>330</v>
      </c>
      <c r="O65" s="48" t="s">
        <v>330</v>
      </c>
      <c r="P65" s="48">
        <v>1.5</v>
      </c>
      <c r="Q65" s="48" t="s">
        <v>330</v>
      </c>
      <c r="R65" s="48" t="s">
        <v>330</v>
      </c>
      <c r="S65" s="48">
        <v>1.84</v>
      </c>
      <c r="T65" s="48" t="s">
        <v>330</v>
      </c>
      <c r="U65" s="48" t="s">
        <v>330</v>
      </c>
      <c r="V65" s="48" t="s">
        <v>330</v>
      </c>
      <c r="W65" s="48" t="s">
        <v>330</v>
      </c>
      <c r="X65" s="48" t="s">
        <v>330</v>
      </c>
      <c r="Y65" s="49" t="s">
        <v>330</v>
      </c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58"/>
      <c r="AN65" s="58"/>
      <c r="AO65" s="58"/>
      <c r="AP65" s="48"/>
    </row>
    <row r="66" spans="2:42" x14ac:dyDescent="0.25">
      <c r="B66" s="125">
        <v>41821</v>
      </c>
      <c r="C66" s="57">
        <v>0.7</v>
      </c>
      <c r="D66" s="58" t="s">
        <v>330</v>
      </c>
      <c r="E66" s="58" t="s">
        <v>330</v>
      </c>
      <c r="F66" s="58" t="s">
        <v>330</v>
      </c>
      <c r="G66" s="58">
        <v>1.2</v>
      </c>
      <c r="H66" s="58" t="s">
        <v>330</v>
      </c>
      <c r="I66" s="58" t="s">
        <v>330</v>
      </c>
      <c r="J66" s="48" t="s">
        <v>330</v>
      </c>
      <c r="K66" s="48" t="s">
        <v>330</v>
      </c>
      <c r="L66" s="48" t="s">
        <v>330</v>
      </c>
      <c r="M66" s="48" t="s">
        <v>330</v>
      </c>
      <c r="N66" s="48" t="s">
        <v>330</v>
      </c>
      <c r="O66" s="48">
        <v>1.5</v>
      </c>
      <c r="P66" s="48" t="s">
        <v>330</v>
      </c>
      <c r="Q66" s="48" t="s">
        <v>330</v>
      </c>
      <c r="R66" s="48" t="s">
        <v>330</v>
      </c>
      <c r="S66" s="48" t="s">
        <v>330</v>
      </c>
      <c r="T66" s="48" t="s">
        <v>330</v>
      </c>
      <c r="U66" s="48" t="s">
        <v>330</v>
      </c>
      <c r="V66" s="48" t="s">
        <v>330</v>
      </c>
      <c r="W66" s="48" t="s">
        <v>330</v>
      </c>
      <c r="X66" s="48" t="s">
        <v>330</v>
      </c>
      <c r="Y66" s="49">
        <v>1.86</v>
      </c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58"/>
      <c r="AN66" s="58"/>
      <c r="AO66" s="58"/>
      <c r="AP66" s="48"/>
    </row>
    <row r="67" spans="2:42" x14ac:dyDescent="0.25">
      <c r="B67" s="125">
        <v>41913</v>
      </c>
      <c r="C67" s="57">
        <v>0.5</v>
      </c>
      <c r="D67" s="58" t="s">
        <v>330</v>
      </c>
      <c r="E67" s="58">
        <v>1</v>
      </c>
      <c r="F67" s="58" t="s">
        <v>330</v>
      </c>
      <c r="G67" s="58" t="s">
        <v>330</v>
      </c>
      <c r="H67" s="58" t="s">
        <v>330</v>
      </c>
      <c r="I67" s="58" t="s">
        <v>330</v>
      </c>
      <c r="J67" s="48" t="s">
        <v>330</v>
      </c>
      <c r="K67" s="48" t="s">
        <v>330</v>
      </c>
      <c r="L67" s="48" t="s">
        <v>330</v>
      </c>
      <c r="M67" s="48">
        <v>1.4</v>
      </c>
      <c r="N67" s="48" t="s">
        <v>330</v>
      </c>
      <c r="O67" s="48" t="s">
        <v>330</v>
      </c>
      <c r="P67" s="48" t="s">
        <v>330</v>
      </c>
      <c r="Q67" s="48" t="s">
        <v>330</v>
      </c>
      <c r="R67" s="48" t="s">
        <v>330</v>
      </c>
      <c r="S67" s="48" t="s">
        <v>330</v>
      </c>
      <c r="T67" s="48" t="s">
        <v>330</v>
      </c>
      <c r="U67" s="48" t="s">
        <v>330</v>
      </c>
      <c r="V67" s="48" t="s">
        <v>330</v>
      </c>
      <c r="W67" s="48">
        <v>1.8</v>
      </c>
      <c r="X67" s="48" t="s">
        <v>330</v>
      </c>
      <c r="Y67" s="49" t="s">
        <v>330</v>
      </c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58"/>
      <c r="AN67" s="58"/>
      <c r="AO67" s="58"/>
      <c r="AP67" s="48"/>
    </row>
    <row r="68" spans="2:42" x14ac:dyDescent="0.25">
      <c r="B68" s="125">
        <v>42005</v>
      </c>
      <c r="C68" s="57">
        <v>0.3</v>
      </c>
      <c r="D68" s="58" t="s">
        <v>330</v>
      </c>
      <c r="E68" s="58" t="s">
        <v>330</v>
      </c>
      <c r="F68" s="58" t="s">
        <v>330</v>
      </c>
      <c r="G68" s="58" t="s">
        <v>330</v>
      </c>
      <c r="H68" s="58" t="s">
        <v>330</v>
      </c>
      <c r="I68" s="58" t="s">
        <v>330</v>
      </c>
      <c r="J68" s="48" t="s">
        <v>330</v>
      </c>
      <c r="K68" s="48">
        <v>1.1000000000000001</v>
      </c>
      <c r="L68" s="48" t="s">
        <v>330</v>
      </c>
      <c r="M68" s="48" t="s">
        <v>330</v>
      </c>
      <c r="N68" s="48" t="s">
        <v>330</v>
      </c>
      <c r="O68" s="48" t="s">
        <v>330</v>
      </c>
      <c r="P68" s="48" t="s">
        <v>330</v>
      </c>
      <c r="Q68" s="48">
        <v>1.5</v>
      </c>
      <c r="R68" s="48" t="s">
        <v>330</v>
      </c>
      <c r="S68" s="48" t="s">
        <v>330</v>
      </c>
      <c r="T68" s="48" t="s">
        <v>330</v>
      </c>
      <c r="U68" s="48">
        <v>1.77</v>
      </c>
      <c r="V68" s="48" t="s">
        <v>330</v>
      </c>
      <c r="W68" s="48" t="s">
        <v>330</v>
      </c>
      <c r="X68" s="48" t="s">
        <v>330</v>
      </c>
      <c r="Y68" s="49" t="s">
        <v>330</v>
      </c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58"/>
      <c r="AN68" s="58"/>
      <c r="AO68" s="58"/>
      <c r="AP68" s="48"/>
    </row>
    <row r="69" spans="2:42" x14ac:dyDescent="0.25">
      <c r="B69" s="125">
        <v>42095</v>
      </c>
      <c r="C69" s="57">
        <v>0.1</v>
      </c>
      <c r="D69" s="58" t="s">
        <v>330</v>
      </c>
      <c r="E69" s="58" t="s">
        <v>330</v>
      </c>
      <c r="F69" s="58" t="s">
        <v>330</v>
      </c>
      <c r="G69" s="58" t="s">
        <v>330</v>
      </c>
      <c r="H69" s="58" t="s">
        <v>330</v>
      </c>
      <c r="I69" s="58">
        <v>1.2</v>
      </c>
      <c r="J69" s="48" t="s">
        <v>330</v>
      </c>
      <c r="K69" s="48" t="s">
        <v>330</v>
      </c>
      <c r="L69" s="48" t="s">
        <v>330</v>
      </c>
      <c r="M69" s="48" t="s">
        <v>330</v>
      </c>
      <c r="N69" s="48" t="s">
        <v>330</v>
      </c>
      <c r="O69" s="48" t="s">
        <v>330</v>
      </c>
      <c r="P69" s="48">
        <v>1.6</v>
      </c>
      <c r="Q69" s="48" t="s">
        <v>330</v>
      </c>
      <c r="R69" s="48" t="s">
        <v>330</v>
      </c>
      <c r="S69" s="48">
        <v>1.84</v>
      </c>
      <c r="T69" s="48" t="s">
        <v>330</v>
      </c>
      <c r="U69" s="48" t="s">
        <v>330</v>
      </c>
      <c r="V69" s="48" t="s">
        <v>330</v>
      </c>
      <c r="W69" s="48" t="s">
        <v>330</v>
      </c>
      <c r="X69" s="48" t="s">
        <v>330</v>
      </c>
      <c r="Y69" s="49" t="s">
        <v>330</v>
      </c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58"/>
      <c r="AN69" s="58"/>
      <c r="AO69" s="58"/>
      <c r="AP69" s="48"/>
    </row>
    <row r="70" spans="2:42" x14ac:dyDescent="0.25">
      <c r="B70" s="131">
        <v>42186</v>
      </c>
      <c r="C70" s="60">
        <v>0.2</v>
      </c>
      <c r="D70" s="61" t="s">
        <v>330</v>
      </c>
      <c r="E70" s="61" t="s">
        <v>330</v>
      </c>
      <c r="F70" s="61" t="s">
        <v>330</v>
      </c>
      <c r="G70" s="61">
        <v>1.3</v>
      </c>
      <c r="H70" s="61" t="s">
        <v>330</v>
      </c>
      <c r="I70" s="61" t="s">
        <v>330</v>
      </c>
      <c r="J70" s="51" t="s">
        <v>330</v>
      </c>
      <c r="K70" s="51" t="s">
        <v>330</v>
      </c>
      <c r="L70" s="51" t="s">
        <v>330</v>
      </c>
      <c r="M70" s="51" t="s">
        <v>330</v>
      </c>
      <c r="N70" s="51" t="s">
        <v>330</v>
      </c>
      <c r="O70" s="51">
        <v>1.6</v>
      </c>
      <c r="P70" s="51" t="s">
        <v>330</v>
      </c>
      <c r="Q70" s="51" t="s">
        <v>330</v>
      </c>
      <c r="R70" s="51" t="s">
        <v>330</v>
      </c>
      <c r="S70" s="51" t="s">
        <v>330</v>
      </c>
      <c r="T70" s="51" t="s">
        <v>330</v>
      </c>
      <c r="U70" s="51" t="s">
        <v>330</v>
      </c>
      <c r="V70" s="51" t="s">
        <v>330</v>
      </c>
      <c r="W70" s="51" t="s">
        <v>330</v>
      </c>
      <c r="X70" s="51" t="s">
        <v>330</v>
      </c>
      <c r="Y70" s="52">
        <v>1.86</v>
      </c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58"/>
      <c r="AN70" s="58"/>
      <c r="AO70" s="58"/>
      <c r="AP70" s="48"/>
    </row>
    <row r="71" spans="2:42" x14ac:dyDescent="0.25">
      <c r="B71" s="133"/>
      <c r="C71" s="58"/>
      <c r="D71" s="58"/>
      <c r="E71" s="58"/>
      <c r="F71" s="58"/>
      <c r="G71" s="58"/>
      <c r="H71" s="58"/>
      <c r="I71" s="5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58"/>
      <c r="AN71" s="58"/>
      <c r="AO71" s="58"/>
      <c r="AP71" s="48"/>
    </row>
    <row r="72" spans="2:42" x14ac:dyDescent="0.25">
      <c r="B72" s="133"/>
      <c r="C72" s="58"/>
      <c r="D72" s="58"/>
      <c r="E72" s="58"/>
      <c r="F72" s="58"/>
      <c r="G72" s="58"/>
      <c r="H72" s="58"/>
      <c r="I72" s="5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58"/>
      <c r="AN72" s="58"/>
      <c r="AO72" s="58"/>
      <c r="AP72" s="48"/>
    </row>
    <row r="73" spans="2:42" x14ac:dyDescent="0.25">
      <c r="B73" s="133"/>
      <c r="C73" s="58"/>
      <c r="D73" s="58"/>
      <c r="E73" s="58"/>
      <c r="F73" s="58"/>
      <c r="G73" s="58"/>
      <c r="H73" s="58"/>
      <c r="I73" s="5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58"/>
      <c r="AN73" s="58"/>
      <c r="AO73" s="58"/>
      <c r="AP73" s="48"/>
    </row>
    <row r="74" spans="2:42" x14ac:dyDescent="0.25">
      <c r="B74" s="133"/>
      <c r="C74" s="58"/>
      <c r="D74" s="58"/>
      <c r="E74" s="58"/>
      <c r="F74" s="58"/>
      <c r="G74" s="58"/>
      <c r="H74" s="58"/>
      <c r="I74" s="5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58"/>
      <c r="AN74" s="58"/>
      <c r="AO74" s="58"/>
      <c r="AP74" s="48"/>
    </row>
    <row r="75" spans="2:42" x14ac:dyDescent="0.25">
      <c r="B75" s="133"/>
      <c r="C75" s="58"/>
      <c r="D75" s="58"/>
      <c r="E75" s="58"/>
      <c r="F75" s="58"/>
      <c r="G75" s="58"/>
      <c r="H75" s="58"/>
      <c r="I75" s="5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58"/>
      <c r="AN75" s="58"/>
      <c r="AO75" s="58"/>
      <c r="AP75" s="48"/>
    </row>
    <row r="76" spans="2:42" x14ac:dyDescent="0.25">
      <c r="B76" s="133"/>
      <c r="C76" s="58"/>
      <c r="D76" s="58"/>
      <c r="E76" s="58"/>
      <c r="F76" s="58"/>
      <c r="G76" s="58"/>
      <c r="H76" s="58"/>
      <c r="I76" s="5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58"/>
      <c r="AN76" s="58"/>
      <c r="AO76" s="58"/>
      <c r="AP76" s="48"/>
    </row>
    <row r="77" spans="2:42" x14ac:dyDescent="0.25">
      <c r="B77" s="133"/>
      <c r="C77" s="58"/>
      <c r="D77" s="58"/>
      <c r="E77" s="58"/>
      <c r="F77" s="58"/>
      <c r="G77" s="58"/>
      <c r="H77" s="58"/>
      <c r="I77" s="5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58"/>
      <c r="AN77" s="58"/>
      <c r="AO77" s="58"/>
      <c r="AP77" s="48"/>
    </row>
    <row r="78" spans="2:42" x14ac:dyDescent="0.25">
      <c r="B78" s="133"/>
      <c r="C78" s="58"/>
      <c r="D78" s="58"/>
      <c r="E78" s="58"/>
      <c r="F78" s="58"/>
      <c r="G78" s="58"/>
      <c r="H78" s="58"/>
      <c r="I78" s="5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58"/>
      <c r="AN78" s="58"/>
      <c r="AO78" s="58"/>
      <c r="AP78" s="48"/>
    </row>
    <row r="79" spans="2:42" x14ac:dyDescent="0.25">
      <c r="B79" s="133"/>
      <c r="C79" s="58"/>
      <c r="D79" s="58"/>
      <c r="E79" s="58"/>
      <c r="F79" s="58"/>
      <c r="G79" s="58"/>
      <c r="H79" s="58"/>
      <c r="I79" s="5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58"/>
      <c r="AN79" s="58"/>
      <c r="AO79" s="58"/>
      <c r="AP79" s="48"/>
    </row>
    <row r="80" spans="2:42" x14ac:dyDescent="0.25">
      <c r="B80" s="133"/>
      <c r="C80" s="58"/>
      <c r="D80" s="58"/>
      <c r="E80" s="58"/>
      <c r="F80" s="58"/>
      <c r="G80" s="58"/>
      <c r="H80" s="58"/>
      <c r="I80" s="5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58"/>
      <c r="AN80" s="58"/>
      <c r="AO80" s="58"/>
      <c r="AP80" s="48"/>
    </row>
    <row r="81" spans="2:42" x14ac:dyDescent="0.25">
      <c r="B81" s="133"/>
      <c r="C81" s="58"/>
      <c r="D81" s="58"/>
      <c r="E81" s="58"/>
      <c r="F81" s="58"/>
      <c r="G81" s="58"/>
      <c r="H81" s="58"/>
      <c r="I81" s="5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58"/>
      <c r="AN81" s="58"/>
      <c r="AO81" s="58"/>
      <c r="AP81" s="48"/>
    </row>
    <row r="82" spans="2:42" x14ac:dyDescent="0.25">
      <c r="B82" s="133"/>
      <c r="C82" s="58"/>
      <c r="D82" s="58"/>
      <c r="E82" s="58"/>
      <c r="F82" s="58"/>
      <c r="G82" s="58"/>
      <c r="H82" s="58"/>
      <c r="I82" s="5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58"/>
      <c r="AN82" s="58"/>
      <c r="AO82" s="58"/>
      <c r="AP82" s="48"/>
    </row>
    <row r="83" spans="2:42" x14ac:dyDescent="0.25">
      <c r="B83" s="133"/>
      <c r="C83" s="58"/>
      <c r="D83" s="58"/>
      <c r="E83" s="58"/>
      <c r="F83" s="58"/>
      <c r="G83" s="58"/>
      <c r="H83" s="58"/>
      <c r="I83" s="5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58"/>
      <c r="AN83" s="58"/>
      <c r="AO83" s="58"/>
      <c r="AP83" s="48"/>
    </row>
    <row r="84" spans="2:42" x14ac:dyDescent="0.25">
      <c r="B84" s="133"/>
      <c r="C84" s="58"/>
      <c r="D84" s="58"/>
      <c r="E84" s="58"/>
      <c r="F84" s="58"/>
      <c r="G84" s="58"/>
      <c r="H84" s="58"/>
      <c r="I84" s="5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58"/>
      <c r="AN84" s="58"/>
      <c r="AO84" s="58"/>
      <c r="AP84" s="48"/>
    </row>
    <row r="85" spans="2:42" x14ac:dyDescent="0.25">
      <c r="B85" s="133"/>
      <c r="C85" s="58"/>
      <c r="D85" s="58"/>
      <c r="E85" s="58"/>
      <c r="F85" s="58"/>
      <c r="G85" s="58"/>
      <c r="H85" s="58"/>
      <c r="I85" s="5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58"/>
      <c r="AN85" s="58"/>
      <c r="AO85" s="58"/>
      <c r="AP85" s="48"/>
    </row>
    <row r="86" spans="2:42" x14ac:dyDescent="0.25">
      <c r="B86" s="133"/>
      <c r="C86" s="58"/>
      <c r="D86" s="58"/>
      <c r="E86" s="58"/>
      <c r="F86" s="58"/>
      <c r="G86" s="58"/>
      <c r="H86" s="58"/>
      <c r="I86" s="5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58"/>
      <c r="AN86" s="58"/>
      <c r="AO86" s="58"/>
      <c r="AP86" s="48"/>
    </row>
    <row r="87" spans="2:42" x14ac:dyDescent="0.25">
      <c r="B87" s="133"/>
      <c r="C87" s="58"/>
      <c r="D87" s="58"/>
      <c r="E87" s="58"/>
      <c r="F87" s="58"/>
      <c r="G87" s="58"/>
      <c r="H87" s="58"/>
      <c r="I87" s="5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58"/>
      <c r="AN87" s="58"/>
      <c r="AO87" s="58"/>
      <c r="AP87" s="48"/>
    </row>
    <row r="88" spans="2:42" x14ac:dyDescent="0.25">
      <c r="B88" s="133"/>
      <c r="C88" s="58"/>
      <c r="D88" s="58"/>
      <c r="E88" s="58"/>
      <c r="F88" s="58"/>
      <c r="G88" s="58"/>
      <c r="H88" s="58"/>
      <c r="I88" s="5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58"/>
      <c r="AN88" s="58"/>
      <c r="AO88" s="58"/>
      <c r="AP88" s="48"/>
    </row>
    <row r="89" spans="2:42" x14ac:dyDescent="0.25">
      <c r="B89" s="133"/>
      <c r="C89" s="58"/>
      <c r="D89" s="58"/>
      <c r="E89" s="58"/>
      <c r="F89" s="58"/>
      <c r="G89" s="58"/>
      <c r="H89" s="58"/>
      <c r="I89" s="5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58"/>
      <c r="AN89" s="58"/>
      <c r="AO89" s="58"/>
      <c r="AP89" s="48"/>
    </row>
    <row r="90" spans="2:42" x14ac:dyDescent="0.25">
      <c r="B90" s="133"/>
      <c r="C90" s="58"/>
      <c r="D90" s="58"/>
      <c r="E90" s="58"/>
      <c r="F90" s="58"/>
      <c r="G90" s="58"/>
      <c r="H90" s="58"/>
      <c r="I90" s="5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58"/>
      <c r="AN90" s="58"/>
      <c r="AO90" s="58"/>
      <c r="AP90" s="48"/>
    </row>
    <row r="91" spans="2:42" x14ac:dyDescent="0.25">
      <c r="B91" s="133"/>
      <c r="C91" s="58"/>
      <c r="D91" s="58"/>
      <c r="E91" s="58"/>
      <c r="F91" s="58"/>
      <c r="G91" s="58"/>
      <c r="H91" s="58"/>
      <c r="I91" s="5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58"/>
      <c r="AN91" s="48"/>
      <c r="AO91" s="58"/>
      <c r="AP91" s="48"/>
    </row>
    <row r="92" spans="2:42" x14ac:dyDescent="0.25">
      <c r="B92" s="133"/>
      <c r="C92" s="58"/>
      <c r="D92" s="58"/>
      <c r="E92" s="58"/>
      <c r="F92" s="58"/>
      <c r="G92" s="58"/>
      <c r="H92" s="58"/>
      <c r="I92" s="5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58"/>
      <c r="AN92" s="58"/>
      <c r="AO92" s="58"/>
      <c r="AP92" s="48"/>
    </row>
    <row r="93" spans="2:42" x14ac:dyDescent="0.25">
      <c r="B93" s="133"/>
      <c r="C93" s="58"/>
      <c r="D93" s="58"/>
      <c r="E93" s="58"/>
      <c r="F93" s="58"/>
      <c r="G93" s="58"/>
      <c r="H93" s="58"/>
      <c r="I93" s="5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58"/>
      <c r="AN93" s="58"/>
      <c r="AO93" s="58"/>
      <c r="AP93" s="48"/>
    </row>
    <row r="94" spans="2:42" x14ac:dyDescent="0.25">
      <c r="B94" s="133"/>
      <c r="C94" s="58"/>
      <c r="D94" s="58"/>
      <c r="E94" s="58"/>
      <c r="F94" s="58"/>
      <c r="G94" s="58"/>
      <c r="H94" s="58"/>
      <c r="I94" s="5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58"/>
      <c r="AN94" s="58"/>
      <c r="AO94" s="58"/>
      <c r="AP94" s="48"/>
    </row>
    <row r="95" spans="2:42" x14ac:dyDescent="0.25">
      <c r="B95" s="133"/>
      <c r="C95" s="58"/>
      <c r="D95" s="58"/>
      <c r="E95" s="58"/>
      <c r="F95" s="58"/>
      <c r="G95" s="58"/>
      <c r="H95" s="58"/>
      <c r="I95" s="5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58"/>
      <c r="AN95" s="58"/>
      <c r="AO95" s="58"/>
      <c r="AP95" s="48"/>
    </row>
    <row r="96" spans="2:42" x14ac:dyDescent="0.25">
      <c r="B96" s="133"/>
      <c r="C96" s="58"/>
      <c r="D96" s="58"/>
      <c r="E96" s="58"/>
      <c r="F96" s="58"/>
      <c r="G96" s="58"/>
      <c r="H96" s="58"/>
      <c r="I96" s="5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58"/>
      <c r="AN96" s="58"/>
      <c r="AO96" s="58"/>
      <c r="AP96" s="48"/>
    </row>
    <row r="97" spans="2:42" x14ac:dyDescent="0.25">
      <c r="B97" s="133"/>
      <c r="C97" s="58"/>
      <c r="D97" s="58"/>
      <c r="E97" s="58"/>
      <c r="F97" s="58"/>
      <c r="G97" s="58"/>
      <c r="H97" s="58"/>
      <c r="I97" s="5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58"/>
      <c r="AN97" s="58"/>
      <c r="AO97" s="58"/>
      <c r="AP97" s="48"/>
    </row>
    <row r="98" spans="2:42" x14ac:dyDescent="0.25">
      <c r="B98" s="133"/>
      <c r="C98" s="58"/>
      <c r="D98" s="58"/>
      <c r="E98" s="58"/>
      <c r="F98" s="58"/>
      <c r="G98" s="58"/>
      <c r="H98" s="58"/>
      <c r="I98" s="5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58"/>
      <c r="AN98" s="58"/>
      <c r="AO98" s="58"/>
      <c r="AP98" s="48"/>
    </row>
    <row r="99" spans="2:42" x14ac:dyDescent="0.25">
      <c r="B99" s="133"/>
      <c r="C99" s="58"/>
      <c r="D99" s="58"/>
      <c r="E99" s="58"/>
      <c r="F99" s="58"/>
      <c r="G99" s="58"/>
      <c r="H99" s="58"/>
      <c r="I99" s="5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58"/>
      <c r="AN99" s="58"/>
      <c r="AO99" s="58"/>
      <c r="AP99" s="48"/>
    </row>
    <row r="100" spans="2:42" x14ac:dyDescent="0.25">
      <c r="B100" s="133"/>
      <c r="C100" s="58"/>
      <c r="D100" s="58"/>
      <c r="E100" s="58"/>
      <c r="F100" s="58"/>
      <c r="G100" s="58"/>
      <c r="H100" s="58"/>
      <c r="I100" s="5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58"/>
      <c r="AN100" s="58"/>
      <c r="AO100" s="58"/>
      <c r="AP100" s="48"/>
    </row>
    <row r="101" spans="2:42" x14ac:dyDescent="0.25">
      <c r="B101" s="133"/>
      <c r="C101" s="58"/>
      <c r="D101" s="58"/>
      <c r="E101" s="58"/>
      <c r="F101" s="58"/>
      <c r="G101" s="58"/>
      <c r="H101" s="58"/>
      <c r="I101" s="5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58"/>
      <c r="AN101" s="58"/>
      <c r="AO101" s="58"/>
      <c r="AP101" s="48"/>
    </row>
    <row r="102" spans="2:42" x14ac:dyDescent="0.25">
      <c r="B102" s="133"/>
      <c r="C102" s="58"/>
      <c r="D102" s="58"/>
      <c r="E102" s="58"/>
      <c r="F102" s="58"/>
      <c r="G102" s="58"/>
      <c r="H102" s="58"/>
      <c r="I102" s="5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58"/>
      <c r="AN102" s="58"/>
      <c r="AO102" s="58"/>
      <c r="AP102" s="48"/>
    </row>
    <row r="103" spans="2:42" x14ac:dyDescent="0.25">
      <c r="B103" s="133"/>
      <c r="C103" s="58"/>
      <c r="D103" s="58"/>
      <c r="E103" s="58"/>
      <c r="F103" s="58"/>
      <c r="G103" s="58"/>
      <c r="H103" s="58"/>
      <c r="I103" s="5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58"/>
      <c r="AN103" s="48"/>
      <c r="AO103" s="58"/>
      <c r="AP103" s="48"/>
    </row>
    <row r="104" spans="2:42" x14ac:dyDescent="0.25">
      <c r="B104" s="133"/>
      <c r="C104" s="58"/>
      <c r="D104" s="58"/>
      <c r="E104" s="58"/>
      <c r="F104" s="58"/>
      <c r="G104" s="58"/>
      <c r="H104" s="58"/>
      <c r="I104" s="5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58"/>
      <c r="AN104" s="58"/>
      <c r="AO104" s="58"/>
      <c r="AP104" s="48"/>
    </row>
    <row r="105" spans="2:42" x14ac:dyDescent="0.25">
      <c r="B105" s="133"/>
      <c r="C105" s="58"/>
      <c r="D105" s="58"/>
      <c r="E105" s="58"/>
      <c r="F105" s="58"/>
      <c r="G105" s="58"/>
      <c r="H105" s="58"/>
      <c r="I105" s="5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  <c r="AM105" s="58"/>
      <c r="AN105" s="58"/>
      <c r="AO105" s="58"/>
      <c r="AP105" s="48"/>
    </row>
    <row r="106" spans="2:42" x14ac:dyDescent="0.25">
      <c r="B106" s="133"/>
      <c r="C106" s="58"/>
      <c r="D106" s="58"/>
      <c r="E106" s="58"/>
      <c r="F106" s="58"/>
      <c r="G106" s="58"/>
      <c r="H106" s="58"/>
      <c r="I106" s="5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58"/>
      <c r="AN106" s="58"/>
      <c r="AO106" s="58"/>
      <c r="AP106" s="48"/>
    </row>
    <row r="107" spans="2:42" x14ac:dyDescent="0.25">
      <c r="B107" s="133"/>
      <c r="C107" s="58"/>
      <c r="D107" s="58"/>
      <c r="E107" s="58"/>
      <c r="F107" s="58"/>
      <c r="G107" s="58"/>
      <c r="H107" s="58"/>
      <c r="I107" s="5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  <c r="AL107" s="48"/>
      <c r="AM107" s="58"/>
      <c r="AN107" s="58"/>
      <c r="AO107" s="58"/>
      <c r="AP107" s="48"/>
    </row>
    <row r="108" spans="2:42" x14ac:dyDescent="0.25">
      <c r="B108" s="133"/>
      <c r="C108" s="58"/>
      <c r="D108" s="58"/>
      <c r="E108" s="58"/>
      <c r="F108" s="58"/>
      <c r="G108" s="58"/>
      <c r="H108" s="58"/>
      <c r="I108" s="5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/>
      <c r="AM108" s="58"/>
      <c r="AN108" s="58"/>
      <c r="AO108" s="58"/>
      <c r="AP108" s="48"/>
    </row>
    <row r="109" spans="2:42" x14ac:dyDescent="0.25">
      <c r="B109" s="133"/>
      <c r="C109" s="58"/>
      <c r="D109" s="58"/>
      <c r="E109" s="58"/>
      <c r="F109" s="58"/>
      <c r="G109" s="58"/>
      <c r="H109" s="58"/>
      <c r="I109" s="5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58"/>
      <c r="AN109" s="58"/>
      <c r="AO109" s="58"/>
      <c r="AP109" s="48"/>
    </row>
    <row r="110" spans="2:42" x14ac:dyDescent="0.25">
      <c r="B110" s="133"/>
      <c r="C110" s="58"/>
      <c r="D110" s="58"/>
      <c r="E110" s="58"/>
      <c r="F110" s="58"/>
      <c r="G110" s="58"/>
      <c r="H110" s="58"/>
      <c r="I110" s="5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58"/>
      <c r="AN110" s="58"/>
      <c r="AO110" s="58"/>
      <c r="AP110" s="48"/>
    </row>
    <row r="111" spans="2:42" x14ac:dyDescent="0.25">
      <c r="B111" s="133"/>
      <c r="C111" s="58"/>
      <c r="D111" s="58"/>
      <c r="E111" s="58"/>
      <c r="F111" s="58"/>
      <c r="G111" s="58"/>
      <c r="H111" s="58"/>
      <c r="I111" s="5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58"/>
      <c r="AN111" s="58"/>
      <c r="AO111" s="58"/>
      <c r="AP111" s="48"/>
    </row>
    <row r="112" spans="2:42" x14ac:dyDescent="0.25">
      <c r="B112" s="133"/>
      <c r="C112" s="58"/>
      <c r="D112" s="58"/>
      <c r="E112" s="58"/>
      <c r="F112" s="58"/>
      <c r="G112" s="58"/>
      <c r="H112" s="58"/>
      <c r="I112" s="5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58"/>
      <c r="AN112" s="58"/>
      <c r="AO112" s="58"/>
      <c r="AP112" s="48"/>
    </row>
    <row r="113" spans="2:42" x14ac:dyDescent="0.25">
      <c r="B113" s="133"/>
      <c r="C113" s="58"/>
      <c r="D113" s="58"/>
      <c r="E113" s="58"/>
      <c r="F113" s="58"/>
      <c r="G113" s="58"/>
      <c r="H113" s="58"/>
      <c r="I113" s="5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58"/>
      <c r="AN113" s="58"/>
      <c r="AO113" s="58"/>
      <c r="AP113" s="48"/>
    </row>
    <row r="114" spans="2:42" x14ac:dyDescent="0.25">
      <c r="B114" s="133"/>
      <c r="C114" s="58"/>
      <c r="D114" s="58"/>
      <c r="E114" s="58"/>
      <c r="F114" s="58"/>
      <c r="G114" s="58"/>
      <c r="H114" s="58"/>
      <c r="I114" s="5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58"/>
      <c r="AN114" s="58"/>
      <c r="AO114" s="58"/>
      <c r="AP114" s="48"/>
    </row>
    <row r="115" spans="2:42" x14ac:dyDescent="0.25">
      <c r="B115" s="133"/>
      <c r="C115" s="58"/>
      <c r="D115" s="58"/>
      <c r="E115" s="58"/>
      <c r="F115" s="58"/>
      <c r="G115" s="58"/>
      <c r="H115" s="58"/>
      <c r="I115" s="5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58"/>
      <c r="AN115" s="48"/>
      <c r="AO115" s="58"/>
      <c r="AP115" s="48"/>
    </row>
    <row r="116" spans="2:42" x14ac:dyDescent="0.25">
      <c r="B116" s="133"/>
      <c r="C116" s="58"/>
      <c r="D116" s="58"/>
      <c r="E116" s="58"/>
      <c r="F116" s="58"/>
      <c r="G116" s="58"/>
      <c r="H116" s="58"/>
      <c r="I116" s="5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58"/>
      <c r="AN116" s="58"/>
      <c r="AO116" s="58"/>
      <c r="AP116" s="48"/>
    </row>
    <row r="117" spans="2:42" x14ac:dyDescent="0.25">
      <c r="B117" s="133"/>
      <c r="C117" s="58"/>
      <c r="D117" s="58"/>
      <c r="E117" s="58"/>
      <c r="F117" s="58"/>
      <c r="G117" s="58"/>
      <c r="H117" s="58"/>
      <c r="I117" s="5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58"/>
      <c r="AN117" s="58"/>
      <c r="AO117" s="58"/>
      <c r="AP117" s="48"/>
    </row>
    <row r="118" spans="2:42" x14ac:dyDescent="0.25">
      <c r="B118" s="133"/>
      <c r="C118" s="58"/>
      <c r="D118" s="58"/>
      <c r="E118" s="58"/>
      <c r="F118" s="58"/>
      <c r="G118" s="58"/>
      <c r="H118" s="58"/>
      <c r="I118" s="5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58"/>
      <c r="AN118" s="58"/>
      <c r="AO118" s="58"/>
      <c r="AP118" s="48"/>
    </row>
    <row r="119" spans="2:42" x14ac:dyDescent="0.25">
      <c r="B119" s="133"/>
      <c r="C119" s="58"/>
      <c r="D119" s="58"/>
      <c r="E119" s="58"/>
      <c r="F119" s="58"/>
      <c r="G119" s="58"/>
      <c r="H119" s="58"/>
      <c r="I119" s="5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58"/>
      <c r="AN119" s="58"/>
      <c r="AO119" s="58"/>
      <c r="AP119" s="48"/>
    </row>
    <row r="120" spans="2:42" x14ac:dyDescent="0.25">
      <c r="B120" s="133"/>
      <c r="C120" s="58"/>
      <c r="D120" s="58"/>
      <c r="E120" s="58"/>
      <c r="F120" s="58"/>
      <c r="G120" s="58"/>
      <c r="H120" s="58"/>
      <c r="I120" s="5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58"/>
      <c r="AN120" s="58"/>
      <c r="AO120" s="58"/>
      <c r="AP120" s="48"/>
    </row>
    <row r="121" spans="2:42" x14ac:dyDescent="0.25">
      <c r="B121" s="133"/>
      <c r="C121" s="58"/>
      <c r="D121" s="58"/>
      <c r="E121" s="58"/>
      <c r="F121" s="58"/>
      <c r="G121" s="58"/>
      <c r="H121" s="58"/>
      <c r="I121" s="5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58"/>
      <c r="AN121" s="58"/>
      <c r="AO121" s="58"/>
      <c r="AP121" s="48"/>
    </row>
    <row r="122" spans="2:42" x14ac:dyDescent="0.25">
      <c r="B122" s="133"/>
      <c r="C122" s="58"/>
      <c r="D122" s="58"/>
      <c r="E122" s="58"/>
      <c r="F122" s="58"/>
      <c r="G122" s="58"/>
      <c r="H122" s="58"/>
      <c r="I122" s="5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58"/>
      <c r="AN122" s="58"/>
      <c r="AO122" s="58"/>
      <c r="AP122" s="48"/>
    </row>
    <row r="123" spans="2:42" x14ac:dyDescent="0.25">
      <c r="B123" s="133"/>
      <c r="C123" s="58"/>
      <c r="D123" s="58"/>
      <c r="E123" s="58"/>
      <c r="F123" s="58"/>
      <c r="G123" s="58"/>
      <c r="H123" s="58"/>
      <c r="I123" s="5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58"/>
      <c r="AN123" s="58"/>
      <c r="AO123" s="58"/>
      <c r="AP123" s="48"/>
    </row>
    <row r="124" spans="2:42" x14ac:dyDescent="0.25">
      <c r="B124" s="133"/>
      <c r="C124" s="58"/>
      <c r="D124" s="58"/>
      <c r="E124" s="58"/>
      <c r="F124" s="58"/>
      <c r="G124" s="58"/>
      <c r="H124" s="58"/>
      <c r="I124" s="5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58"/>
      <c r="AN124" s="58"/>
      <c r="AO124" s="58"/>
      <c r="AP124" s="48"/>
    </row>
    <row r="125" spans="2:42" x14ac:dyDescent="0.25">
      <c r="B125" s="133"/>
      <c r="C125" s="58"/>
      <c r="D125" s="58"/>
      <c r="E125" s="58"/>
      <c r="F125" s="58"/>
      <c r="G125" s="58"/>
      <c r="H125" s="58"/>
      <c r="I125" s="5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58"/>
      <c r="AN125" s="58"/>
      <c r="AO125" s="58"/>
      <c r="AP125" s="48"/>
    </row>
    <row r="126" spans="2:42" x14ac:dyDescent="0.25">
      <c r="B126" s="133"/>
      <c r="C126" s="58"/>
      <c r="D126" s="58"/>
      <c r="E126" s="58"/>
      <c r="F126" s="58"/>
      <c r="G126" s="58"/>
      <c r="H126" s="58"/>
      <c r="I126" s="5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58"/>
      <c r="AN126" s="58"/>
      <c r="AO126" s="58"/>
      <c r="AP126" s="48"/>
    </row>
    <row r="127" spans="2:42" x14ac:dyDescent="0.25">
      <c r="B127" s="133"/>
      <c r="C127" s="58"/>
      <c r="D127" s="58"/>
      <c r="E127" s="58"/>
      <c r="F127" s="58"/>
      <c r="G127" s="58"/>
      <c r="H127" s="58"/>
      <c r="I127" s="5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58"/>
      <c r="AN127" s="48"/>
      <c r="AO127" s="58"/>
      <c r="AP127" s="48"/>
    </row>
    <row r="128" spans="2:42" x14ac:dyDescent="0.25">
      <c r="B128" s="133"/>
      <c r="C128" s="58"/>
      <c r="D128" s="58"/>
      <c r="E128" s="58"/>
      <c r="F128" s="58"/>
      <c r="G128" s="58"/>
      <c r="H128" s="58"/>
      <c r="I128" s="5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58"/>
      <c r="AN128" s="58"/>
      <c r="AO128" s="58"/>
      <c r="AP128" s="48"/>
    </row>
    <row r="129" spans="2:42" x14ac:dyDescent="0.25">
      <c r="B129" s="133"/>
      <c r="C129" s="58"/>
      <c r="D129" s="58"/>
      <c r="E129" s="58"/>
      <c r="F129" s="58"/>
      <c r="G129" s="58"/>
      <c r="H129" s="58"/>
      <c r="I129" s="5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58"/>
      <c r="AN129" s="58"/>
      <c r="AO129" s="58"/>
      <c r="AP129" s="48"/>
    </row>
    <row r="130" spans="2:42" x14ac:dyDescent="0.25">
      <c r="B130" s="133"/>
      <c r="C130" s="58"/>
      <c r="D130" s="58"/>
      <c r="E130" s="58"/>
      <c r="F130" s="58"/>
      <c r="G130" s="58"/>
      <c r="H130" s="58"/>
      <c r="I130" s="5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58"/>
      <c r="AN130" s="58"/>
      <c r="AO130" s="58"/>
      <c r="AP130" s="48"/>
    </row>
    <row r="131" spans="2:42" x14ac:dyDescent="0.25">
      <c r="B131" s="133"/>
      <c r="C131" s="58"/>
      <c r="D131" s="58"/>
      <c r="E131" s="58"/>
      <c r="F131" s="58"/>
      <c r="G131" s="58"/>
      <c r="H131" s="58"/>
      <c r="I131" s="5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58"/>
      <c r="AN131" s="58"/>
      <c r="AO131" s="58"/>
      <c r="AP131" s="48"/>
    </row>
    <row r="132" spans="2:42" x14ac:dyDescent="0.25">
      <c r="B132" s="133"/>
      <c r="C132" s="58"/>
      <c r="D132" s="58"/>
      <c r="E132" s="58"/>
      <c r="F132" s="58"/>
      <c r="G132" s="58"/>
      <c r="H132" s="58"/>
      <c r="I132" s="5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58"/>
      <c r="AN132" s="58"/>
      <c r="AO132" s="58"/>
      <c r="AP132" s="48"/>
    </row>
    <row r="133" spans="2:42" x14ac:dyDescent="0.25">
      <c r="B133" s="133"/>
      <c r="C133" s="58"/>
      <c r="D133" s="58"/>
      <c r="E133" s="58"/>
      <c r="F133" s="58"/>
      <c r="G133" s="58"/>
      <c r="H133" s="58"/>
      <c r="I133" s="5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58"/>
      <c r="AN133" s="58"/>
      <c r="AO133" s="58"/>
      <c r="AP133" s="48"/>
    </row>
    <row r="134" spans="2:42" x14ac:dyDescent="0.25">
      <c r="B134" s="133"/>
      <c r="C134" s="58"/>
      <c r="D134" s="58"/>
      <c r="E134" s="58"/>
      <c r="F134" s="58"/>
      <c r="G134" s="58"/>
      <c r="H134" s="58"/>
      <c r="I134" s="5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58"/>
      <c r="AN134" s="58"/>
      <c r="AO134" s="58"/>
      <c r="AP134" s="48"/>
    </row>
    <row r="135" spans="2:42" x14ac:dyDescent="0.25">
      <c r="B135" s="133"/>
      <c r="C135" s="58"/>
      <c r="D135" s="58"/>
      <c r="E135" s="58"/>
      <c r="F135" s="58"/>
      <c r="G135" s="58"/>
      <c r="H135" s="58"/>
      <c r="I135" s="5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58"/>
      <c r="AN135" s="58"/>
      <c r="AO135" s="58"/>
      <c r="AP135" s="48"/>
    </row>
    <row r="136" spans="2:42" x14ac:dyDescent="0.25">
      <c r="B136" s="133"/>
      <c r="C136" s="58"/>
      <c r="D136" s="58"/>
      <c r="E136" s="58"/>
      <c r="F136" s="58"/>
      <c r="G136" s="58"/>
      <c r="H136" s="58"/>
      <c r="I136" s="5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58"/>
      <c r="AN136" s="58"/>
      <c r="AO136" s="58"/>
      <c r="AP136" s="48"/>
    </row>
    <row r="137" spans="2:42" x14ac:dyDescent="0.25">
      <c r="B137" s="133"/>
      <c r="C137" s="58"/>
      <c r="D137" s="58"/>
      <c r="E137" s="58"/>
      <c r="F137" s="58"/>
      <c r="G137" s="58"/>
      <c r="H137" s="58"/>
      <c r="I137" s="5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58"/>
      <c r="AN137" s="58"/>
      <c r="AO137" s="58"/>
      <c r="AP137" s="48"/>
    </row>
    <row r="138" spans="2:42" x14ac:dyDescent="0.25">
      <c r="B138" s="133"/>
      <c r="C138" s="58"/>
      <c r="D138" s="58"/>
      <c r="E138" s="58"/>
      <c r="F138" s="58"/>
      <c r="G138" s="58"/>
      <c r="H138" s="58"/>
      <c r="I138" s="5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58"/>
      <c r="AN138" s="58"/>
      <c r="AO138" s="58"/>
      <c r="AP138" s="48"/>
    </row>
    <row r="139" spans="2:42" x14ac:dyDescent="0.25">
      <c r="B139" s="133"/>
      <c r="C139" s="58"/>
      <c r="D139" s="58"/>
      <c r="E139" s="58"/>
      <c r="F139" s="58"/>
      <c r="G139" s="58"/>
      <c r="H139" s="58"/>
      <c r="I139" s="5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58"/>
      <c r="AN139" s="48"/>
      <c r="AO139" s="58"/>
      <c r="AP139" s="48"/>
    </row>
    <row r="140" spans="2:42" x14ac:dyDescent="0.25">
      <c r="B140" s="133"/>
      <c r="C140" s="58"/>
      <c r="D140" s="58"/>
      <c r="E140" s="58"/>
      <c r="F140" s="58"/>
      <c r="G140" s="58"/>
      <c r="H140" s="58"/>
      <c r="I140" s="5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58"/>
      <c r="AN140" s="58"/>
      <c r="AO140" s="58"/>
      <c r="AP140" s="48"/>
    </row>
    <row r="141" spans="2:42" x14ac:dyDescent="0.25">
      <c r="B141" s="133"/>
      <c r="C141" s="58"/>
      <c r="D141" s="58"/>
      <c r="E141" s="58"/>
      <c r="F141" s="58"/>
      <c r="G141" s="58"/>
      <c r="H141" s="58"/>
      <c r="I141" s="5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58"/>
      <c r="AN141" s="58"/>
      <c r="AO141" s="58"/>
      <c r="AP141" s="48"/>
    </row>
    <row r="142" spans="2:42" x14ac:dyDescent="0.25">
      <c r="B142" s="133"/>
      <c r="C142" s="58"/>
      <c r="D142" s="58"/>
      <c r="E142" s="58"/>
      <c r="F142" s="58"/>
      <c r="G142" s="58"/>
      <c r="H142" s="58"/>
      <c r="I142" s="5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58"/>
      <c r="AN142" s="58"/>
      <c r="AO142" s="58"/>
      <c r="AP142" s="48"/>
    </row>
    <row r="143" spans="2:42" x14ac:dyDescent="0.25">
      <c r="B143" s="133"/>
      <c r="C143" s="58"/>
      <c r="D143" s="58"/>
      <c r="E143" s="58"/>
      <c r="F143" s="58"/>
      <c r="G143" s="58"/>
      <c r="H143" s="58"/>
      <c r="I143" s="5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58"/>
      <c r="AN143" s="58"/>
      <c r="AO143" s="58"/>
      <c r="AP143" s="48"/>
    </row>
    <row r="144" spans="2:42" x14ac:dyDescent="0.25">
      <c r="B144" s="133"/>
      <c r="C144" s="58"/>
      <c r="D144" s="58"/>
      <c r="E144" s="58"/>
      <c r="F144" s="58"/>
      <c r="G144" s="58"/>
      <c r="H144" s="58"/>
      <c r="I144" s="5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58"/>
      <c r="AN144" s="58"/>
      <c r="AO144" s="58"/>
      <c r="AP144" s="48"/>
    </row>
    <row r="145" spans="2:42" x14ac:dyDescent="0.25">
      <c r="B145" s="133"/>
      <c r="C145" s="58"/>
      <c r="D145" s="58"/>
      <c r="E145" s="58"/>
      <c r="F145" s="58"/>
      <c r="G145" s="58"/>
      <c r="H145" s="58"/>
      <c r="I145" s="5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58"/>
      <c r="AN145" s="58"/>
      <c r="AO145" s="58"/>
      <c r="AP145" s="48"/>
    </row>
    <row r="146" spans="2:42" x14ac:dyDescent="0.25">
      <c r="B146" s="133"/>
      <c r="C146" s="58"/>
      <c r="D146" s="58"/>
      <c r="E146" s="58"/>
      <c r="F146" s="58"/>
      <c r="G146" s="58"/>
      <c r="H146" s="58"/>
      <c r="I146" s="5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58"/>
      <c r="AN146" s="58"/>
      <c r="AO146" s="58"/>
      <c r="AP146" s="48"/>
    </row>
    <row r="147" spans="2:42" x14ac:dyDescent="0.25">
      <c r="B147" s="133"/>
      <c r="C147" s="58"/>
      <c r="D147" s="58"/>
      <c r="E147" s="58"/>
      <c r="F147" s="58"/>
      <c r="G147" s="58"/>
      <c r="H147" s="58"/>
      <c r="I147" s="5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58"/>
      <c r="AN147" s="58"/>
      <c r="AO147" s="58"/>
      <c r="AP147" s="48"/>
    </row>
    <row r="148" spans="2:42" x14ac:dyDescent="0.25">
      <c r="B148" s="133"/>
      <c r="C148" s="58"/>
      <c r="D148" s="58"/>
      <c r="E148" s="58"/>
      <c r="F148" s="58"/>
      <c r="G148" s="58"/>
      <c r="H148" s="58"/>
      <c r="I148" s="5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58"/>
      <c r="AN148" s="58"/>
      <c r="AO148" s="58"/>
      <c r="AP148" s="48"/>
    </row>
    <row r="149" spans="2:42" x14ac:dyDescent="0.25">
      <c r="B149" s="133"/>
      <c r="C149" s="58"/>
      <c r="D149" s="58"/>
      <c r="E149" s="58"/>
      <c r="F149" s="58"/>
      <c r="G149" s="58"/>
      <c r="H149" s="58"/>
      <c r="I149" s="5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58"/>
      <c r="AN149" s="58"/>
      <c r="AO149" s="58"/>
      <c r="AP149" s="48"/>
    </row>
    <row r="150" spans="2:42" x14ac:dyDescent="0.25">
      <c r="B150" s="133"/>
      <c r="C150" s="58"/>
      <c r="D150" s="58"/>
      <c r="E150" s="58"/>
      <c r="F150" s="58"/>
      <c r="G150" s="58"/>
      <c r="H150" s="58"/>
      <c r="I150" s="5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58"/>
      <c r="AN150" s="58"/>
      <c r="AO150" s="58"/>
      <c r="AP150" s="48"/>
    </row>
    <row r="151" spans="2:42" x14ac:dyDescent="0.25">
      <c r="B151" s="133"/>
      <c r="C151" s="58"/>
      <c r="D151" s="58"/>
      <c r="E151" s="58"/>
      <c r="F151" s="58"/>
      <c r="G151" s="58"/>
      <c r="H151" s="58"/>
      <c r="I151" s="5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58"/>
      <c r="AN151" s="48"/>
      <c r="AO151" s="58"/>
      <c r="AP151" s="48"/>
    </row>
    <row r="152" spans="2:42" x14ac:dyDescent="0.25">
      <c r="B152" s="133"/>
      <c r="C152" s="58"/>
      <c r="D152" s="58"/>
      <c r="E152" s="58"/>
      <c r="F152" s="58"/>
      <c r="G152" s="58"/>
      <c r="H152" s="58"/>
      <c r="I152" s="5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58"/>
      <c r="AN152" s="58"/>
      <c r="AO152" s="58"/>
      <c r="AP152" s="48"/>
    </row>
    <row r="153" spans="2:42" x14ac:dyDescent="0.25">
      <c r="B153" s="133"/>
      <c r="C153" s="58"/>
      <c r="D153" s="58"/>
      <c r="E153" s="58"/>
      <c r="F153" s="58"/>
      <c r="G153" s="58"/>
      <c r="H153" s="58"/>
      <c r="I153" s="5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58"/>
      <c r="AN153" s="58"/>
      <c r="AO153" s="58"/>
      <c r="AP153" s="48"/>
    </row>
    <row r="154" spans="2:42" x14ac:dyDescent="0.25">
      <c r="B154" s="133"/>
      <c r="C154" s="58"/>
      <c r="D154" s="58"/>
      <c r="E154" s="58"/>
      <c r="F154" s="58"/>
      <c r="G154" s="58"/>
      <c r="H154" s="58"/>
      <c r="I154" s="5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58"/>
      <c r="AN154" s="58"/>
      <c r="AO154" s="58"/>
      <c r="AP154" s="48"/>
    </row>
    <row r="155" spans="2:42" x14ac:dyDescent="0.25">
      <c r="B155" s="133"/>
      <c r="C155" s="58"/>
      <c r="D155" s="58"/>
      <c r="E155" s="58"/>
      <c r="F155" s="58"/>
      <c r="G155" s="58"/>
      <c r="H155" s="58"/>
      <c r="I155" s="5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58"/>
      <c r="AN155" s="58"/>
      <c r="AO155" s="58"/>
      <c r="AP155" s="48"/>
    </row>
    <row r="156" spans="2:42" x14ac:dyDescent="0.25">
      <c r="B156" s="133"/>
      <c r="C156" s="58"/>
      <c r="D156" s="58"/>
      <c r="E156" s="58"/>
      <c r="F156" s="58"/>
      <c r="G156" s="58"/>
      <c r="H156" s="58"/>
      <c r="I156" s="5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58"/>
      <c r="AN156" s="58"/>
      <c r="AO156" s="58"/>
      <c r="AP156" s="48"/>
    </row>
    <row r="157" spans="2:42" x14ac:dyDescent="0.25">
      <c r="B157" s="133"/>
      <c r="C157" s="58"/>
      <c r="D157" s="58"/>
      <c r="E157" s="58"/>
      <c r="F157" s="58"/>
      <c r="G157" s="58"/>
      <c r="H157" s="58"/>
      <c r="I157" s="5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58"/>
      <c r="AN157" s="58"/>
      <c r="AO157" s="58"/>
      <c r="AP157" s="48"/>
    </row>
    <row r="158" spans="2:42" x14ac:dyDescent="0.25">
      <c r="B158" s="133"/>
      <c r="C158" s="58"/>
      <c r="D158" s="58"/>
      <c r="E158" s="58"/>
      <c r="F158" s="58"/>
      <c r="G158" s="58"/>
      <c r="H158" s="58"/>
      <c r="I158" s="5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58"/>
      <c r="AN158" s="58"/>
      <c r="AO158" s="58"/>
      <c r="AP158" s="48"/>
    </row>
    <row r="159" spans="2:42" x14ac:dyDescent="0.25">
      <c r="B159" s="133"/>
      <c r="C159" s="58"/>
      <c r="D159" s="58"/>
      <c r="E159" s="58"/>
      <c r="F159" s="58"/>
      <c r="G159" s="58"/>
      <c r="H159" s="58"/>
      <c r="I159" s="5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58"/>
      <c r="AN159" s="58"/>
      <c r="AO159" s="58"/>
      <c r="AP159" s="48"/>
    </row>
    <row r="160" spans="2:42" x14ac:dyDescent="0.25">
      <c r="B160" s="133"/>
      <c r="C160" s="58"/>
      <c r="D160" s="58"/>
      <c r="E160" s="58"/>
      <c r="F160" s="58"/>
      <c r="G160" s="58"/>
      <c r="H160" s="58"/>
      <c r="I160" s="5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58"/>
      <c r="AN160" s="58"/>
      <c r="AO160" s="58"/>
      <c r="AP160" s="48"/>
    </row>
    <row r="161" spans="2:42" x14ac:dyDescent="0.25">
      <c r="B161" s="133"/>
      <c r="C161" s="58"/>
      <c r="D161" s="58"/>
      <c r="E161" s="58"/>
      <c r="F161" s="58"/>
      <c r="G161" s="58"/>
      <c r="H161" s="58"/>
      <c r="I161" s="5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58"/>
      <c r="AN161" s="58"/>
      <c r="AO161" s="58"/>
      <c r="AP161" s="48"/>
    </row>
    <row r="162" spans="2:42" x14ac:dyDescent="0.25">
      <c r="B162" s="133"/>
      <c r="C162" s="58"/>
      <c r="D162" s="58"/>
      <c r="E162" s="58"/>
      <c r="F162" s="58"/>
      <c r="G162" s="58"/>
      <c r="H162" s="58"/>
      <c r="I162" s="5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58"/>
      <c r="AN162" s="58"/>
      <c r="AO162" s="58"/>
      <c r="AP162" s="48"/>
    </row>
    <row r="163" spans="2:42" x14ac:dyDescent="0.25">
      <c r="B163" s="133"/>
      <c r="C163" s="58"/>
      <c r="D163" s="58"/>
      <c r="E163" s="58"/>
      <c r="F163" s="58"/>
      <c r="G163" s="58"/>
      <c r="H163" s="58"/>
      <c r="I163" s="5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58"/>
      <c r="AN163" s="48"/>
      <c r="AO163" s="58"/>
      <c r="AP163" s="48"/>
    </row>
    <row r="164" spans="2:42" x14ac:dyDescent="0.25">
      <c r="B164" s="133"/>
      <c r="C164" s="58"/>
      <c r="D164" s="58"/>
      <c r="E164" s="58"/>
      <c r="F164" s="58"/>
      <c r="G164" s="58"/>
      <c r="H164" s="58"/>
      <c r="I164" s="5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58"/>
      <c r="AN164" s="58"/>
      <c r="AO164" s="58"/>
      <c r="AP164" s="48"/>
    </row>
    <row r="165" spans="2:42" x14ac:dyDescent="0.25">
      <c r="B165" s="133"/>
      <c r="C165" s="58"/>
      <c r="D165" s="58"/>
      <c r="E165" s="58"/>
      <c r="F165" s="58"/>
      <c r="G165" s="58"/>
      <c r="H165" s="58"/>
      <c r="I165" s="5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58"/>
      <c r="AN165" s="58"/>
      <c r="AO165" s="58"/>
      <c r="AP165" s="48"/>
    </row>
    <row r="166" spans="2:42" x14ac:dyDescent="0.25">
      <c r="B166" s="133"/>
      <c r="C166" s="58"/>
      <c r="D166" s="58"/>
      <c r="E166" s="58"/>
      <c r="F166" s="58"/>
      <c r="G166" s="58"/>
      <c r="H166" s="58"/>
      <c r="I166" s="5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58"/>
      <c r="AN166" s="58"/>
      <c r="AO166" s="58"/>
      <c r="AP166" s="48"/>
    </row>
    <row r="167" spans="2:42" x14ac:dyDescent="0.25">
      <c r="B167" s="133"/>
      <c r="C167" s="58"/>
      <c r="D167" s="58"/>
      <c r="E167" s="58"/>
      <c r="F167" s="58"/>
      <c r="G167" s="58"/>
      <c r="H167" s="58"/>
      <c r="I167" s="5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58"/>
      <c r="AN167" s="58"/>
      <c r="AO167" s="58"/>
      <c r="AP167" s="48"/>
    </row>
    <row r="168" spans="2:42" x14ac:dyDescent="0.25">
      <c r="B168" s="133"/>
      <c r="C168" s="58"/>
      <c r="D168" s="58"/>
      <c r="E168" s="58"/>
      <c r="F168" s="58"/>
      <c r="G168" s="58"/>
      <c r="H168" s="58"/>
      <c r="I168" s="5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58"/>
      <c r="AN168" s="58"/>
      <c r="AO168" s="58"/>
      <c r="AP168" s="48"/>
    </row>
    <row r="169" spans="2:42" x14ac:dyDescent="0.25">
      <c r="B169" s="133"/>
      <c r="C169" s="58"/>
      <c r="D169" s="58"/>
      <c r="E169" s="58"/>
      <c r="F169" s="58"/>
      <c r="G169" s="58"/>
      <c r="H169" s="58"/>
      <c r="I169" s="5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58"/>
      <c r="AN169" s="58"/>
      <c r="AO169" s="58"/>
      <c r="AP169" s="48"/>
    </row>
    <row r="170" spans="2:42" x14ac:dyDescent="0.25">
      <c r="B170" s="133"/>
      <c r="C170" s="58"/>
      <c r="D170" s="58"/>
      <c r="E170" s="58"/>
      <c r="F170" s="58"/>
      <c r="G170" s="58"/>
      <c r="H170" s="58"/>
      <c r="I170" s="5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58"/>
      <c r="AN170" s="58"/>
      <c r="AO170" s="58"/>
      <c r="AP170" s="48"/>
    </row>
    <row r="171" spans="2:42" x14ac:dyDescent="0.25">
      <c r="B171" s="133"/>
      <c r="C171" s="58"/>
      <c r="D171" s="58"/>
      <c r="E171" s="58"/>
      <c r="F171" s="58"/>
      <c r="G171" s="58"/>
      <c r="H171" s="58"/>
      <c r="I171" s="5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58"/>
      <c r="AN171" s="58"/>
      <c r="AO171" s="58"/>
      <c r="AP171" s="48"/>
    </row>
    <row r="172" spans="2:42" x14ac:dyDescent="0.25">
      <c r="B172" s="133"/>
      <c r="C172" s="58"/>
      <c r="D172" s="58"/>
      <c r="E172" s="58"/>
      <c r="F172" s="58"/>
      <c r="G172" s="58"/>
      <c r="H172" s="58"/>
      <c r="I172" s="5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48"/>
      <c r="AK172" s="48"/>
      <c r="AL172" s="48"/>
      <c r="AM172" s="58"/>
      <c r="AN172" s="58"/>
      <c r="AO172" s="58"/>
      <c r="AP172" s="48"/>
    </row>
    <row r="173" spans="2:42" x14ac:dyDescent="0.25">
      <c r="B173" s="133"/>
      <c r="C173" s="58"/>
      <c r="D173" s="58"/>
      <c r="E173" s="58"/>
      <c r="F173" s="58"/>
      <c r="G173" s="58"/>
      <c r="H173" s="58"/>
      <c r="I173" s="5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  <c r="AL173" s="48"/>
      <c r="AM173" s="58"/>
      <c r="AN173" s="58"/>
      <c r="AO173" s="58"/>
      <c r="AP173" s="48"/>
    </row>
    <row r="174" spans="2:42" x14ac:dyDescent="0.25">
      <c r="B174" s="133"/>
      <c r="C174" s="58"/>
      <c r="D174" s="58"/>
      <c r="E174" s="58"/>
      <c r="F174" s="58"/>
      <c r="G174" s="58"/>
      <c r="H174" s="58"/>
      <c r="I174" s="5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  <c r="AL174" s="48"/>
      <c r="AM174" s="58"/>
      <c r="AN174" s="58"/>
      <c r="AO174" s="58"/>
      <c r="AP174" s="48"/>
    </row>
    <row r="175" spans="2:42" x14ac:dyDescent="0.25">
      <c r="B175" s="133"/>
      <c r="C175" s="58"/>
      <c r="D175" s="58"/>
      <c r="E175" s="58"/>
      <c r="F175" s="58"/>
      <c r="G175" s="58"/>
      <c r="H175" s="58"/>
      <c r="I175" s="5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48"/>
      <c r="AK175" s="48"/>
      <c r="AL175" s="48"/>
      <c r="AM175" s="58"/>
      <c r="AN175" s="48"/>
      <c r="AO175" s="58"/>
      <c r="AP175" s="48"/>
    </row>
    <row r="176" spans="2:42" x14ac:dyDescent="0.25">
      <c r="B176" s="133"/>
      <c r="C176" s="58"/>
      <c r="D176" s="58"/>
      <c r="E176" s="58"/>
      <c r="F176" s="58"/>
      <c r="G176" s="58"/>
      <c r="H176" s="58"/>
      <c r="I176" s="5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58"/>
      <c r="AN176" s="58"/>
      <c r="AO176" s="58"/>
      <c r="AP176" s="48"/>
    </row>
    <row r="177" spans="2:42" x14ac:dyDescent="0.25">
      <c r="B177" s="133"/>
      <c r="C177" s="58"/>
      <c r="D177" s="58"/>
      <c r="E177" s="58"/>
      <c r="F177" s="58"/>
      <c r="G177" s="58"/>
      <c r="H177" s="58"/>
      <c r="I177" s="5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48"/>
      <c r="AJ177" s="48"/>
      <c r="AK177" s="48"/>
      <c r="AL177" s="48"/>
      <c r="AM177" s="58"/>
      <c r="AN177" s="58"/>
      <c r="AO177" s="58"/>
      <c r="AP177" s="48"/>
    </row>
    <row r="178" spans="2:42" x14ac:dyDescent="0.25">
      <c r="B178" s="133"/>
      <c r="C178" s="58"/>
      <c r="D178" s="58"/>
      <c r="E178" s="58"/>
      <c r="F178" s="58"/>
      <c r="G178" s="58"/>
      <c r="H178" s="58"/>
      <c r="I178" s="5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8"/>
      <c r="AJ178" s="48"/>
      <c r="AK178" s="48"/>
      <c r="AL178" s="48"/>
      <c r="AM178" s="58"/>
      <c r="AN178" s="58"/>
      <c r="AO178" s="58"/>
      <c r="AP178" s="48"/>
    </row>
    <row r="179" spans="2:42" x14ac:dyDescent="0.25">
      <c r="B179" s="133"/>
      <c r="C179" s="58"/>
      <c r="D179" s="58"/>
      <c r="E179" s="58"/>
      <c r="F179" s="58"/>
      <c r="G179" s="58"/>
      <c r="H179" s="58"/>
      <c r="I179" s="5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48"/>
      <c r="AK179" s="48"/>
      <c r="AL179" s="48"/>
      <c r="AM179" s="58"/>
      <c r="AN179" s="58"/>
      <c r="AO179" s="58"/>
      <c r="AP179" s="48"/>
    </row>
    <row r="180" spans="2:42" x14ac:dyDescent="0.25">
      <c r="B180" s="133"/>
      <c r="C180" s="58"/>
      <c r="D180" s="58"/>
      <c r="E180" s="58"/>
      <c r="F180" s="58"/>
      <c r="G180" s="58"/>
      <c r="H180" s="58"/>
      <c r="I180" s="5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  <c r="AK180" s="48"/>
      <c r="AL180" s="48"/>
      <c r="AM180" s="58"/>
      <c r="AN180" s="58"/>
      <c r="AO180" s="58"/>
      <c r="AP180" s="48"/>
    </row>
    <row r="181" spans="2:42" x14ac:dyDescent="0.25">
      <c r="B181" s="133"/>
      <c r="C181" s="58"/>
      <c r="D181" s="58"/>
      <c r="E181" s="58"/>
      <c r="F181" s="58"/>
      <c r="G181" s="58"/>
      <c r="H181" s="58"/>
      <c r="I181" s="5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58"/>
      <c r="AN181" s="58"/>
      <c r="AO181" s="58"/>
      <c r="AP181" s="48"/>
    </row>
    <row r="182" spans="2:42" x14ac:dyDescent="0.25">
      <c r="B182" s="133"/>
      <c r="C182" s="58"/>
      <c r="D182" s="58"/>
      <c r="E182" s="58"/>
      <c r="F182" s="58"/>
      <c r="G182" s="58"/>
      <c r="H182" s="58"/>
      <c r="I182" s="5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48"/>
      <c r="AK182" s="48"/>
      <c r="AL182" s="48"/>
      <c r="AM182" s="58"/>
      <c r="AN182" s="58"/>
      <c r="AO182" s="58"/>
      <c r="AP182" s="48"/>
    </row>
    <row r="183" spans="2:42" x14ac:dyDescent="0.25">
      <c r="B183" s="133"/>
      <c r="C183" s="58"/>
      <c r="D183" s="58"/>
      <c r="E183" s="58"/>
      <c r="F183" s="58"/>
      <c r="G183" s="58"/>
      <c r="H183" s="58"/>
      <c r="I183" s="5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  <c r="AI183" s="48"/>
      <c r="AJ183" s="48"/>
      <c r="AK183" s="48"/>
      <c r="AL183" s="48"/>
      <c r="AM183" s="58"/>
      <c r="AN183" s="58"/>
      <c r="AO183" s="58"/>
      <c r="AP183" s="48"/>
    </row>
    <row r="184" spans="2:42" x14ac:dyDescent="0.25">
      <c r="B184" s="133"/>
      <c r="C184" s="58"/>
      <c r="D184" s="58"/>
      <c r="E184" s="58"/>
      <c r="F184" s="58"/>
      <c r="G184" s="58"/>
      <c r="H184" s="58"/>
      <c r="I184" s="5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I184" s="48"/>
      <c r="AJ184" s="48"/>
      <c r="AK184" s="48"/>
      <c r="AL184" s="48"/>
      <c r="AM184" s="58"/>
      <c r="AN184" s="58"/>
      <c r="AO184" s="58"/>
      <c r="AP184" s="48"/>
    </row>
    <row r="185" spans="2:42" x14ac:dyDescent="0.25">
      <c r="B185" s="133"/>
      <c r="C185" s="58"/>
      <c r="D185" s="58"/>
      <c r="E185" s="58"/>
      <c r="F185" s="58"/>
      <c r="G185" s="58"/>
      <c r="H185" s="58"/>
      <c r="I185" s="5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I185" s="48"/>
      <c r="AJ185" s="48"/>
      <c r="AK185" s="48"/>
      <c r="AL185" s="48"/>
      <c r="AM185" s="58"/>
      <c r="AN185" s="58"/>
      <c r="AO185" s="58"/>
      <c r="AP185" s="48"/>
    </row>
    <row r="186" spans="2:42" x14ac:dyDescent="0.25">
      <c r="B186" s="133"/>
      <c r="C186" s="58"/>
      <c r="D186" s="58"/>
      <c r="E186" s="58"/>
      <c r="F186" s="58"/>
      <c r="G186" s="58"/>
      <c r="H186" s="58"/>
      <c r="I186" s="5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48"/>
      <c r="AK186" s="48"/>
      <c r="AL186" s="48"/>
      <c r="AM186" s="58"/>
      <c r="AN186" s="58"/>
      <c r="AO186" s="58"/>
      <c r="AP186" s="48"/>
    </row>
    <row r="187" spans="2:42" x14ac:dyDescent="0.25">
      <c r="B187" s="133"/>
      <c r="C187" s="58"/>
      <c r="D187" s="58"/>
      <c r="E187" s="58"/>
      <c r="F187" s="58"/>
      <c r="G187" s="58"/>
      <c r="H187" s="58"/>
      <c r="I187" s="5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I187" s="48"/>
      <c r="AJ187" s="48"/>
      <c r="AK187" s="48"/>
      <c r="AL187" s="48"/>
      <c r="AM187" s="58"/>
      <c r="AN187" s="48"/>
      <c r="AO187" s="58"/>
      <c r="AP187" s="48"/>
    </row>
    <row r="188" spans="2:42" x14ac:dyDescent="0.25">
      <c r="B188" s="133"/>
      <c r="C188" s="58"/>
      <c r="D188" s="58"/>
      <c r="E188" s="58"/>
      <c r="F188" s="58"/>
      <c r="G188" s="58"/>
      <c r="H188" s="58"/>
      <c r="I188" s="5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I188" s="48"/>
      <c r="AJ188" s="48"/>
      <c r="AK188" s="48"/>
      <c r="AL188" s="48"/>
      <c r="AM188" s="58"/>
      <c r="AN188" s="58"/>
      <c r="AO188" s="58"/>
      <c r="AP188" s="48"/>
    </row>
    <row r="189" spans="2:42" x14ac:dyDescent="0.25">
      <c r="B189" s="133"/>
      <c r="C189" s="58"/>
      <c r="D189" s="58"/>
      <c r="E189" s="58"/>
      <c r="F189" s="58"/>
      <c r="G189" s="58"/>
      <c r="H189" s="58"/>
      <c r="I189" s="5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  <c r="AI189" s="48"/>
      <c r="AJ189" s="48"/>
      <c r="AK189" s="48"/>
      <c r="AL189" s="48"/>
      <c r="AM189" s="58"/>
      <c r="AN189" s="58"/>
      <c r="AO189" s="58"/>
      <c r="AP189" s="48"/>
    </row>
    <row r="190" spans="2:42" x14ac:dyDescent="0.25">
      <c r="B190" s="133"/>
      <c r="C190" s="58"/>
      <c r="D190" s="58"/>
      <c r="E190" s="58"/>
      <c r="F190" s="58"/>
      <c r="G190" s="58"/>
      <c r="H190" s="58"/>
      <c r="I190" s="5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  <c r="AI190" s="48"/>
      <c r="AJ190" s="48"/>
      <c r="AK190" s="48"/>
      <c r="AL190" s="48"/>
      <c r="AM190" s="58"/>
      <c r="AN190" s="58"/>
      <c r="AO190" s="58"/>
      <c r="AP190" s="48"/>
    </row>
    <row r="191" spans="2:42" x14ac:dyDescent="0.25">
      <c r="B191" s="133"/>
      <c r="C191" s="58"/>
      <c r="D191" s="58"/>
      <c r="E191" s="58"/>
      <c r="F191" s="58"/>
      <c r="G191" s="58"/>
      <c r="H191" s="58"/>
      <c r="I191" s="5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  <c r="AI191" s="48"/>
      <c r="AJ191" s="48"/>
      <c r="AK191" s="48"/>
      <c r="AL191" s="48"/>
      <c r="AM191" s="58"/>
      <c r="AN191" s="58"/>
      <c r="AO191" s="58"/>
      <c r="AP191" s="48"/>
    </row>
    <row r="192" spans="2:42" x14ac:dyDescent="0.25">
      <c r="B192" s="133"/>
      <c r="C192" s="58"/>
      <c r="D192" s="58"/>
      <c r="E192" s="58"/>
      <c r="F192" s="58"/>
      <c r="G192" s="58"/>
      <c r="H192" s="58"/>
      <c r="I192" s="5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  <c r="AI192" s="48"/>
      <c r="AJ192" s="48"/>
      <c r="AK192" s="48"/>
      <c r="AL192" s="48"/>
      <c r="AM192" s="58"/>
      <c r="AN192" s="58"/>
      <c r="AO192" s="58"/>
      <c r="AP192" s="48"/>
    </row>
    <row r="193" spans="2:42" x14ac:dyDescent="0.25">
      <c r="B193" s="133"/>
      <c r="C193" s="58"/>
      <c r="D193" s="58"/>
      <c r="E193" s="58"/>
      <c r="F193" s="58"/>
      <c r="G193" s="58"/>
      <c r="H193" s="58"/>
      <c r="I193" s="5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  <c r="AJ193" s="48"/>
      <c r="AK193" s="48"/>
      <c r="AL193" s="48"/>
      <c r="AM193" s="58"/>
      <c r="AN193" s="58"/>
      <c r="AO193" s="58"/>
      <c r="AP193" s="48"/>
    </row>
    <row r="194" spans="2:42" x14ac:dyDescent="0.25">
      <c r="B194" s="133"/>
      <c r="C194" s="58"/>
      <c r="D194" s="58"/>
      <c r="E194" s="58"/>
      <c r="F194" s="58"/>
      <c r="G194" s="58"/>
      <c r="H194" s="58"/>
      <c r="I194" s="5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  <c r="AJ194" s="48"/>
      <c r="AK194" s="48"/>
      <c r="AL194" s="48"/>
      <c r="AM194" s="58"/>
      <c r="AN194" s="58"/>
      <c r="AO194" s="58"/>
      <c r="AP194" s="48"/>
    </row>
    <row r="195" spans="2:42" x14ac:dyDescent="0.25">
      <c r="B195" s="133"/>
      <c r="C195" s="58"/>
      <c r="D195" s="58"/>
      <c r="E195" s="58"/>
      <c r="F195" s="58"/>
      <c r="G195" s="58"/>
      <c r="H195" s="58"/>
      <c r="I195" s="5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  <c r="AF195" s="48"/>
      <c r="AG195" s="48"/>
      <c r="AH195" s="48"/>
      <c r="AI195" s="48"/>
      <c r="AJ195" s="48"/>
      <c r="AK195" s="48"/>
      <c r="AL195" s="48"/>
      <c r="AM195" s="58"/>
      <c r="AN195" s="58"/>
      <c r="AO195" s="48"/>
      <c r="AP195" s="48"/>
    </row>
    <row r="196" spans="2:42" x14ac:dyDescent="0.25">
      <c r="B196" s="133"/>
      <c r="C196" s="58"/>
      <c r="D196" s="58"/>
      <c r="E196" s="58"/>
      <c r="F196" s="58"/>
      <c r="G196" s="58"/>
      <c r="H196" s="58"/>
      <c r="I196" s="5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  <c r="AF196" s="48"/>
      <c r="AG196" s="48"/>
      <c r="AH196" s="48"/>
      <c r="AI196" s="48"/>
      <c r="AJ196" s="48"/>
      <c r="AK196" s="48"/>
      <c r="AL196" s="48"/>
      <c r="AM196" s="58"/>
      <c r="AN196" s="58"/>
      <c r="AO196" s="48"/>
      <c r="AP196" s="48"/>
    </row>
    <row r="197" spans="2:42" x14ac:dyDescent="0.25">
      <c r="B197" s="133"/>
      <c r="C197" s="58"/>
      <c r="D197" s="58"/>
      <c r="E197" s="58"/>
      <c r="F197" s="58"/>
      <c r="G197" s="58"/>
      <c r="H197" s="58"/>
      <c r="I197" s="5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I197" s="48"/>
      <c r="AJ197" s="48"/>
      <c r="AK197" s="48"/>
      <c r="AL197" s="48"/>
      <c r="AM197" s="58"/>
      <c r="AN197" s="58"/>
      <c r="AO197" s="48"/>
      <c r="AP197" s="48"/>
    </row>
    <row r="198" spans="2:42" x14ac:dyDescent="0.25">
      <c r="B198" s="133"/>
      <c r="C198" s="58"/>
      <c r="D198" s="58"/>
      <c r="E198" s="58"/>
      <c r="F198" s="58"/>
      <c r="G198" s="58"/>
      <c r="H198" s="58"/>
      <c r="I198" s="5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  <c r="AI198" s="48"/>
      <c r="AJ198" s="48"/>
      <c r="AK198" s="48"/>
      <c r="AL198" s="48"/>
      <c r="AM198" s="58"/>
      <c r="AN198" s="58"/>
      <c r="AO198" s="48"/>
      <c r="AP198" s="48"/>
    </row>
    <row r="199" spans="2:42" x14ac:dyDescent="0.25">
      <c r="B199" s="133"/>
      <c r="C199" s="58"/>
      <c r="D199" s="58"/>
      <c r="E199" s="58"/>
      <c r="F199" s="58"/>
      <c r="G199" s="58"/>
      <c r="H199" s="58"/>
      <c r="I199" s="5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  <c r="AI199" s="48"/>
      <c r="AJ199" s="48"/>
      <c r="AK199" s="48"/>
      <c r="AL199" s="48"/>
      <c r="AM199" s="48"/>
      <c r="AN199" s="48"/>
      <c r="AO199" s="48"/>
      <c r="AP199" s="48"/>
    </row>
    <row r="200" spans="2:42" x14ac:dyDescent="0.25">
      <c r="B200" s="133"/>
      <c r="C200" s="58"/>
      <c r="D200" s="58"/>
      <c r="E200" s="58"/>
      <c r="F200" s="58"/>
      <c r="G200" s="58"/>
      <c r="H200" s="58"/>
      <c r="I200" s="5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  <c r="AI200" s="48"/>
      <c r="AJ200" s="48"/>
      <c r="AK200" s="48"/>
      <c r="AL200" s="48"/>
      <c r="AM200" s="48"/>
      <c r="AN200" s="48"/>
      <c r="AO200" s="48"/>
      <c r="AP200" s="48"/>
    </row>
    <row r="201" spans="2:42" x14ac:dyDescent="0.25">
      <c r="B201" s="133"/>
      <c r="C201" s="58"/>
      <c r="D201" s="58"/>
      <c r="E201" s="58"/>
      <c r="F201" s="58"/>
      <c r="G201" s="58"/>
      <c r="H201" s="58"/>
      <c r="I201" s="5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48"/>
      <c r="AJ201" s="48"/>
      <c r="AK201" s="48"/>
      <c r="AL201" s="48"/>
      <c r="AM201" s="48"/>
      <c r="AN201" s="48"/>
      <c r="AO201" s="48"/>
      <c r="AP201" s="48"/>
    </row>
    <row r="202" spans="2:42" x14ac:dyDescent="0.25">
      <c r="B202" s="133"/>
      <c r="C202" s="58"/>
      <c r="D202" s="58"/>
      <c r="E202" s="58"/>
      <c r="F202" s="58"/>
      <c r="G202" s="58"/>
      <c r="H202" s="58"/>
      <c r="I202" s="5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  <c r="AF202" s="48"/>
      <c r="AG202" s="48"/>
      <c r="AH202" s="48"/>
      <c r="AI202" s="48"/>
      <c r="AJ202" s="48"/>
      <c r="AK202" s="48"/>
      <c r="AL202" s="48"/>
      <c r="AM202" s="48"/>
      <c r="AN202" s="48"/>
      <c r="AO202" s="48"/>
      <c r="AP202" s="48"/>
    </row>
    <row r="203" spans="2:42" x14ac:dyDescent="0.25">
      <c r="B203" s="133"/>
      <c r="C203" s="58"/>
      <c r="D203" s="58"/>
      <c r="E203" s="58"/>
      <c r="F203" s="58"/>
      <c r="G203" s="58"/>
      <c r="H203" s="58"/>
      <c r="I203" s="5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  <c r="AH203" s="48"/>
      <c r="AI203" s="48"/>
      <c r="AJ203" s="48"/>
      <c r="AK203" s="48"/>
      <c r="AL203" s="48"/>
      <c r="AM203" s="58"/>
      <c r="AN203" s="58"/>
      <c r="AO203" s="48"/>
      <c r="AP203" s="48"/>
    </row>
    <row r="204" spans="2:42" x14ac:dyDescent="0.25">
      <c r="B204" s="133"/>
      <c r="C204" s="58"/>
      <c r="D204" s="58"/>
      <c r="E204" s="58"/>
      <c r="F204" s="58"/>
      <c r="G204" s="58"/>
      <c r="H204" s="58"/>
      <c r="I204" s="5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  <c r="AI204" s="48"/>
      <c r="AJ204" s="48"/>
      <c r="AK204" s="48"/>
      <c r="AL204" s="48"/>
      <c r="AM204" s="58"/>
      <c r="AN204" s="58"/>
      <c r="AO204" s="48"/>
      <c r="AP204" s="48"/>
    </row>
    <row r="205" spans="2:42" x14ac:dyDescent="0.25">
      <c r="B205" s="133"/>
      <c r="C205" s="58"/>
      <c r="D205" s="58"/>
      <c r="E205" s="58"/>
      <c r="F205" s="58"/>
      <c r="G205" s="58"/>
      <c r="H205" s="58"/>
      <c r="I205" s="5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  <c r="AF205" s="48"/>
      <c r="AG205" s="48"/>
      <c r="AH205" s="48"/>
      <c r="AI205" s="48"/>
      <c r="AJ205" s="48"/>
      <c r="AK205" s="48"/>
      <c r="AL205" s="48"/>
      <c r="AM205" s="58"/>
      <c r="AN205" s="58"/>
      <c r="AO205" s="48"/>
      <c r="AP205" s="48"/>
    </row>
    <row r="206" spans="2:42" x14ac:dyDescent="0.25">
      <c r="B206" s="133"/>
      <c r="C206" s="58"/>
      <c r="D206" s="58"/>
      <c r="E206" s="58"/>
      <c r="F206" s="58"/>
      <c r="G206" s="58"/>
      <c r="H206" s="58"/>
      <c r="I206" s="5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  <c r="AF206" s="48"/>
      <c r="AG206" s="48"/>
      <c r="AH206" s="48"/>
      <c r="AI206" s="48"/>
      <c r="AJ206" s="48"/>
      <c r="AK206" s="48"/>
      <c r="AL206" s="48"/>
      <c r="AM206" s="58"/>
      <c r="AN206" s="58"/>
      <c r="AO206" s="48"/>
      <c r="AP206" s="48"/>
    </row>
    <row r="207" spans="2:42" x14ac:dyDescent="0.25">
      <c r="B207" s="133"/>
      <c r="C207" s="58"/>
      <c r="D207" s="58"/>
      <c r="E207" s="58"/>
      <c r="F207" s="58"/>
      <c r="G207" s="58"/>
      <c r="H207" s="58"/>
      <c r="I207" s="5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  <c r="AL207" s="48"/>
      <c r="AM207" s="58"/>
      <c r="AN207" s="58"/>
      <c r="AO207" s="48"/>
      <c r="AP207" s="48"/>
    </row>
    <row r="208" spans="2:42" x14ac:dyDescent="0.25">
      <c r="B208" s="133"/>
      <c r="C208" s="58"/>
      <c r="D208" s="58"/>
      <c r="E208" s="58"/>
      <c r="F208" s="58"/>
      <c r="G208" s="58"/>
      <c r="H208" s="58"/>
      <c r="I208" s="5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  <c r="AI208" s="48"/>
      <c r="AJ208" s="48"/>
      <c r="AK208" s="48"/>
      <c r="AL208" s="48"/>
      <c r="AM208" s="58"/>
      <c r="AN208" s="58"/>
      <c r="AO208" s="48"/>
      <c r="AP208" s="48"/>
    </row>
    <row r="209" spans="2:42" x14ac:dyDescent="0.25">
      <c r="B209" s="133"/>
      <c r="C209" s="58"/>
      <c r="D209" s="58"/>
      <c r="E209" s="58"/>
      <c r="F209" s="58"/>
      <c r="G209" s="58"/>
      <c r="H209" s="58"/>
      <c r="I209" s="5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  <c r="AF209" s="48"/>
      <c r="AG209" s="48"/>
      <c r="AH209" s="48"/>
      <c r="AI209" s="48"/>
      <c r="AJ209" s="48"/>
      <c r="AK209" s="48"/>
      <c r="AL209" s="48"/>
      <c r="AM209" s="58"/>
      <c r="AN209" s="58"/>
      <c r="AO209" s="58"/>
      <c r="AP209" s="48"/>
    </row>
    <row r="210" spans="2:42" x14ac:dyDescent="0.25">
      <c r="B210" s="133"/>
      <c r="C210" s="58"/>
      <c r="D210" s="58"/>
      <c r="E210" s="58"/>
      <c r="F210" s="58"/>
      <c r="G210" s="58"/>
      <c r="H210" s="58"/>
      <c r="I210" s="5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  <c r="AF210" s="48"/>
      <c r="AG210" s="48"/>
      <c r="AH210" s="48"/>
      <c r="AI210" s="48"/>
      <c r="AJ210" s="48"/>
      <c r="AK210" s="48"/>
      <c r="AL210" s="48"/>
      <c r="AM210" s="58"/>
      <c r="AN210" s="58"/>
      <c r="AO210" s="58"/>
      <c r="AP210" s="48"/>
    </row>
  </sheetData>
  <mergeCells count="1">
    <mergeCell ref="C2:Y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229"/>
  <sheetViews>
    <sheetView workbookViewId="0">
      <selection activeCell="U9" sqref="U9"/>
    </sheetView>
  </sheetViews>
  <sheetFormatPr defaultRowHeight="15" x14ac:dyDescent="0.25"/>
  <cols>
    <col min="1" max="1" width="12" bestFit="1" customWidth="1"/>
    <col min="2" max="2" width="10.85546875" bestFit="1" customWidth="1"/>
    <col min="3" max="10" width="5" bestFit="1" customWidth="1"/>
    <col min="11" max="11" width="5.28515625" bestFit="1" customWidth="1"/>
    <col min="12" max="16" width="5" bestFit="1" customWidth="1"/>
    <col min="17" max="18" width="10.7109375" bestFit="1" customWidth="1"/>
    <col min="19" max="25" width="9.7109375" bestFit="1" customWidth="1"/>
    <col min="26" max="26" width="7.140625" bestFit="1" customWidth="1"/>
    <col min="27" max="31" width="7.42578125" customWidth="1"/>
    <col min="32" max="37" width="5" bestFit="1" customWidth="1"/>
  </cols>
  <sheetData>
    <row r="3" spans="1:31" x14ac:dyDescent="0.25">
      <c r="B3" s="96"/>
      <c r="C3" s="96">
        <v>2</v>
      </c>
      <c r="D3" s="96">
        <v>3</v>
      </c>
      <c r="E3" s="96">
        <v>4</v>
      </c>
      <c r="F3" s="96">
        <v>5</v>
      </c>
      <c r="G3" s="96">
        <v>6</v>
      </c>
      <c r="H3" s="96">
        <v>7</v>
      </c>
      <c r="I3" s="96">
        <v>8</v>
      </c>
      <c r="J3" s="96">
        <v>9</v>
      </c>
      <c r="K3" s="96">
        <v>10</v>
      </c>
      <c r="L3" s="96">
        <v>11</v>
      </c>
      <c r="M3" s="96">
        <v>12</v>
      </c>
      <c r="N3" s="96">
        <v>13</v>
      </c>
      <c r="O3" s="96">
        <v>14</v>
      </c>
      <c r="P3" s="96"/>
      <c r="S3" s="96">
        <v>0</v>
      </c>
      <c r="T3" s="96">
        <v>1</v>
      </c>
      <c r="U3" s="96">
        <v>2</v>
      </c>
      <c r="V3" s="96">
        <v>3</v>
      </c>
      <c r="W3" s="96">
        <v>4</v>
      </c>
      <c r="AA3" s="96">
        <v>0</v>
      </c>
      <c r="AB3" s="96">
        <v>1</v>
      </c>
      <c r="AC3" s="96">
        <v>2</v>
      </c>
      <c r="AD3" s="96">
        <v>3</v>
      </c>
      <c r="AE3" s="96">
        <v>4</v>
      </c>
    </row>
    <row r="4" spans="1:31" x14ac:dyDescent="0.25">
      <c r="B4" s="96"/>
      <c r="C4" s="148">
        <v>2007</v>
      </c>
      <c r="D4" s="149">
        <v>2008</v>
      </c>
      <c r="E4" s="149">
        <v>2009</v>
      </c>
      <c r="F4" s="149">
        <v>2010</v>
      </c>
      <c r="G4" s="149">
        <v>2011</v>
      </c>
      <c r="H4" s="149">
        <v>2012</v>
      </c>
      <c r="I4" s="149">
        <v>2013</v>
      </c>
      <c r="J4" s="149">
        <v>2014</v>
      </c>
      <c r="K4" s="149">
        <v>2015</v>
      </c>
      <c r="L4" s="149">
        <v>2016</v>
      </c>
      <c r="M4" s="149">
        <v>2017</v>
      </c>
      <c r="N4" s="149">
        <v>2018</v>
      </c>
      <c r="O4" s="150">
        <v>2019</v>
      </c>
      <c r="P4" s="20"/>
      <c r="S4" s="100" t="s">
        <v>309</v>
      </c>
      <c r="T4" s="72" t="s">
        <v>310</v>
      </c>
      <c r="U4" s="72" t="s">
        <v>311</v>
      </c>
      <c r="V4" s="72" t="s">
        <v>312</v>
      </c>
      <c r="W4" s="71" t="s">
        <v>313</v>
      </c>
      <c r="AA4" s="100" t="s">
        <v>309</v>
      </c>
      <c r="AB4" s="72" t="s">
        <v>310</v>
      </c>
      <c r="AC4" s="72" t="s">
        <v>311</v>
      </c>
      <c r="AD4" s="72" t="s">
        <v>312</v>
      </c>
      <c r="AE4" s="71" t="s">
        <v>313</v>
      </c>
    </row>
    <row r="5" spans="1:31" s="5" customFormat="1" x14ac:dyDescent="0.25">
      <c r="A5"/>
      <c r="B5" s="151">
        <v>39083</v>
      </c>
      <c r="C5" s="152">
        <v>2.0597505304151902</v>
      </c>
      <c r="D5" s="153">
        <v>1.87996480797443</v>
      </c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4"/>
      <c r="P5" s="18"/>
      <c r="Q5" s="20">
        <f>YEAR(R5)</f>
        <v>2007</v>
      </c>
      <c r="R5" s="85">
        <v>39083</v>
      </c>
      <c r="S5" s="44">
        <f>IF(($Q5+S$3)=$C$4,$C5,IF(($Q5+S$3)=$D$4,$D5,IF(($Q5+S$3)=$E$4,$E5,IF(($Q5+S$3)=$F$4,$F5,IF(($Q5+S$3)=$G$4,$G5,IF(($Q5+S$3)=$H$4,$H5,IF(($Q5+S$3)=$I$4,$I5,IF(($Q5+S$3)=$J$4,$J5,IF(($Q5+S$3)=$K$4,$K5,IF(($Q5+S$3)=$L$4,$L5,IF(($Q5+S$3)=$M$4,$M5,IF(($Q5+S$3)=$N$4,$N5,IF(($Q5+S$3)=$O$4,$O5,"")))))))))))))</f>
        <v>2.0597505304151902</v>
      </c>
      <c r="T5" s="45">
        <f t="shared" ref="T5:W20" si="0">IF(($Q5+T$3)=$C$4,$C5,IF(($Q5+T$3)=$D$4,$D5,IF(($Q5+T$3)=$E$4,$E5,IF(($Q5+T$3)=$F$4,$F5,IF(($Q5+T$3)=$G$4,$G5,IF(($Q5+T$3)=$H$4,$H5,IF(($Q5+T$3)=$I$4,$I5,IF(($Q5+T$3)=$J$4,$J5,IF(($Q5+T$3)=$K$4,$K5,IF(($Q5+T$3)=$L$4,$L5,IF(($Q5+T$3)=$M$4,$M5,IF(($Q5+T$3)=$N$4,$N5,IF(($Q5+T$3)=$O$4,$O5,"")))))))))))))</f>
        <v>1.87996480797443</v>
      </c>
      <c r="U5" s="45">
        <f t="shared" si="0"/>
        <v>0</v>
      </c>
      <c r="V5" s="45">
        <f t="shared" si="0"/>
        <v>0</v>
      </c>
      <c r="W5" s="46">
        <f t="shared" si="0"/>
        <v>0</v>
      </c>
      <c r="Y5" s="20">
        <f>YEAR(Z5)</f>
        <v>2007</v>
      </c>
      <c r="Z5" s="85">
        <v>39083</v>
      </c>
      <c r="AA5" s="44">
        <f>IF(S5=0,"",S5)</f>
        <v>2.0597505304151902</v>
      </c>
      <c r="AB5" s="45">
        <f>IF(T5=0,"",T5)</f>
        <v>1.87996480797443</v>
      </c>
      <c r="AC5" s="45" t="str">
        <f>IF(U5=0,"",U5)</f>
        <v/>
      </c>
      <c r="AD5" s="45" t="str">
        <f>IF(V5=0,"",V5)</f>
        <v/>
      </c>
      <c r="AE5" s="46" t="str">
        <f>IF(W5=0,"",W5)</f>
        <v/>
      </c>
    </row>
    <row r="6" spans="1:31" s="5" customFormat="1" x14ac:dyDescent="0.25">
      <c r="A6"/>
      <c r="B6" s="155">
        <v>39114</v>
      </c>
      <c r="C6" s="156">
        <v>1.9559006134497601</v>
      </c>
      <c r="D6" s="157">
        <v>1.9198004035685501</v>
      </c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8"/>
      <c r="P6" s="18"/>
      <c r="Q6" s="20">
        <f t="shared" ref="Q6:Q69" si="1">YEAR(R6)</f>
        <v>2007</v>
      </c>
      <c r="R6" s="86">
        <v>39114</v>
      </c>
      <c r="S6" s="47">
        <f t="shared" ref="S6:W60" si="2">IF(($Q6+S$3)=$C$4,$C6,IF(($Q6+S$3)=$D$4,$D6,IF(($Q6+S$3)=$E$4,$E6,IF(($Q6+S$3)=$F$4,$F6,IF(($Q6+S$3)=$G$4,$G6,IF(($Q6+S$3)=$H$4,$H6,IF(($Q6+S$3)=$I$4,$I6,IF(($Q6+S$3)=$J$4,$J6,IF(($Q6+S$3)=$K$4,$K6,IF(($Q6+S$3)=$L$4,$L6,IF(($Q6+S$3)=$M$4,$M6,IF(($Q6+S$3)=$N$4,$N6,IF(($Q6+S$3)=$O$4,$O6,"")))))))))))))</f>
        <v>1.9559006134497601</v>
      </c>
      <c r="T6" s="48">
        <f t="shared" si="0"/>
        <v>1.9198004035685501</v>
      </c>
      <c r="U6" s="48">
        <f t="shared" si="0"/>
        <v>0</v>
      </c>
      <c r="V6" s="48">
        <f t="shared" si="0"/>
        <v>0</v>
      </c>
      <c r="W6" s="49">
        <f t="shared" si="0"/>
        <v>0</v>
      </c>
      <c r="Y6" s="20">
        <f t="shared" ref="Y6:Y69" si="3">YEAR(Z6)</f>
        <v>2007</v>
      </c>
      <c r="Z6" s="86">
        <v>39114</v>
      </c>
      <c r="AA6" s="47">
        <f>IF(S6=0,"",S6)</f>
        <v>1.9559006134497601</v>
      </c>
      <c r="AB6" s="48">
        <f>IF(T6=0,"",T6)</f>
        <v>1.9198004035685501</v>
      </c>
      <c r="AC6" s="48" t="str">
        <f>IF(U6=0,"",U6)</f>
        <v/>
      </c>
      <c r="AD6" s="48" t="str">
        <f>IF(V6=0,"",V6)</f>
        <v/>
      </c>
      <c r="AE6" s="49" t="str">
        <f>IF(W6=0,"",W6)</f>
        <v/>
      </c>
    </row>
    <row r="7" spans="1:31" s="5" customFormat="1" x14ac:dyDescent="0.25">
      <c r="A7"/>
      <c r="B7" s="155">
        <v>39142</v>
      </c>
      <c r="C7" s="156">
        <v>1.88943448752583</v>
      </c>
      <c r="D7" s="157">
        <v>1.9292601556722799</v>
      </c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8"/>
      <c r="P7" s="18"/>
      <c r="Q7" s="20">
        <f t="shared" si="1"/>
        <v>2007</v>
      </c>
      <c r="R7" s="86">
        <v>39142</v>
      </c>
      <c r="S7" s="47">
        <f t="shared" si="2"/>
        <v>1.88943448752583</v>
      </c>
      <c r="T7" s="48">
        <f t="shared" si="0"/>
        <v>1.9292601556722799</v>
      </c>
      <c r="U7" s="48">
        <f t="shared" si="0"/>
        <v>0</v>
      </c>
      <c r="V7" s="48">
        <f t="shared" si="0"/>
        <v>0</v>
      </c>
      <c r="W7" s="49">
        <f t="shared" si="0"/>
        <v>0</v>
      </c>
      <c r="Y7" s="20">
        <f t="shared" si="3"/>
        <v>2007</v>
      </c>
      <c r="Z7" s="86">
        <v>39142</v>
      </c>
      <c r="AA7" s="47">
        <f>IF(S7=0,"",S7)</f>
        <v>1.88943448752583</v>
      </c>
      <c r="AB7" s="48">
        <f>IF(T7=0,"",T7)</f>
        <v>1.9292601556722799</v>
      </c>
      <c r="AC7" s="48" t="str">
        <f>IF(U7=0,"",U7)</f>
        <v/>
      </c>
      <c r="AD7" s="48" t="str">
        <f>IF(V7=0,"",V7)</f>
        <v/>
      </c>
      <c r="AE7" s="49" t="str">
        <f>IF(W7=0,"",W7)</f>
        <v/>
      </c>
    </row>
    <row r="8" spans="1:31" s="5" customFormat="1" x14ac:dyDescent="0.25">
      <c r="A8"/>
      <c r="B8" s="155">
        <v>39173</v>
      </c>
      <c r="C8" s="156">
        <v>1.8463817173475801</v>
      </c>
      <c r="D8" s="157">
        <v>1.9399484595266401</v>
      </c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8"/>
      <c r="P8" s="18"/>
      <c r="Q8" s="20">
        <f t="shared" si="1"/>
        <v>2007</v>
      </c>
      <c r="R8" s="86">
        <v>39173</v>
      </c>
      <c r="S8" s="47">
        <f t="shared" si="2"/>
        <v>1.8463817173475801</v>
      </c>
      <c r="T8" s="48">
        <f t="shared" si="0"/>
        <v>1.9399484595266401</v>
      </c>
      <c r="U8" s="48">
        <f t="shared" si="0"/>
        <v>0</v>
      </c>
      <c r="V8" s="48">
        <f t="shared" si="0"/>
        <v>0</v>
      </c>
      <c r="W8" s="49">
        <f t="shared" si="0"/>
        <v>0</v>
      </c>
      <c r="Y8" s="20">
        <f t="shared" si="3"/>
        <v>2007</v>
      </c>
      <c r="Z8" s="86">
        <v>39173</v>
      </c>
      <c r="AA8" s="47">
        <f>IF(S8=0,"",S8)</f>
        <v>1.8463817173475801</v>
      </c>
      <c r="AB8" s="48">
        <f>IF(T8=0,"",T8)</f>
        <v>1.9399484595266401</v>
      </c>
      <c r="AC8" s="48" t="str">
        <f>IF(U8=0,"",U8)</f>
        <v/>
      </c>
      <c r="AD8" s="48" t="str">
        <f>IF(V8=0,"",V8)</f>
        <v/>
      </c>
      <c r="AE8" s="49" t="str">
        <f>IF(W8=0,"",W8)</f>
        <v/>
      </c>
    </row>
    <row r="9" spans="1:31" s="5" customFormat="1" x14ac:dyDescent="0.25">
      <c r="A9"/>
      <c r="B9" s="155">
        <v>39203</v>
      </c>
      <c r="C9" s="156">
        <v>1.89670908939811</v>
      </c>
      <c r="D9" s="157">
        <v>1.96621856625338</v>
      </c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8"/>
      <c r="P9" s="18"/>
      <c r="Q9" s="20">
        <f t="shared" si="1"/>
        <v>2007</v>
      </c>
      <c r="R9" s="86">
        <v>39203</v>
      </c>
      <c r="S9" s="47">
        <f t="shared" si="2"/>
        <v>1.89670908939811</v>
      </c>
      <c r="T9" s="48">
        <f t="shared" si="0"/>
        <v>1.96621856625338</v>
      </c>
      <c r="U9" s="48">
        <f t="shared" si="0"/>
        <v>0</v>
      </c>
      <c r="V9" s="48">
        <f t="shared" si="0"/>
        <v>0</v>
      </c>
      <c r="W9" s="49">
        <f t="shared" si="0"/>
        <v>0</v>
      </c>
      <c r="Y9" s="20">
        <f t="shared" si="3"/>
        <v>2007</v>
      </c>
      <c r="Z9" s="86">
        <v>39203</v>
      </c>
      <c r="AA9" s="47">
        <f>IF(S9=0,"",S9)</f>
        <v>1.89670908939811</v>
      </c>
      <c r="AB9" s="48">
        <f>IF(T9=0,"",T9)</f>
        <v>1.96621856625338</v>
      </c>
      <c r="AC9" s="48" t="str">
        <f>IF(U9=0,"",U9)</f>
        <v/>
      </c>
      <c r="AD9" s="48" t="str">
        <f>IF(V9=0,"",V9)</f>
        <v/>
      </c>
      <c r="AE9" s="49" t="str">
        <f>IF(W9=0,"",W9)</f>
        <v/>
      </c>
    </row>
    <row r="10" spans="1:31" s="5" customFormat="1" x14ac:dyDescent="0.25">
      <c r="A10"/>
      <c r="B10" s="155">
        <v>39234</v>
      </c>
      <c r="C10" s="156">
        <v>1.9555028301250701</v>
      </c>
      <c r="D10" s="157">
        <v>1.9889599489513199</v>
      </c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8"/>
      <c r="P10" s="18"/>
      <c r="Q10" s="20">
        <f t="shared" si="1"/>
        <v>2007</v>
      </c>
      <c r="R10" s="86">
        <v>39234</v>
      </c>
      <c r="S10" s="47">
        <f t="shared" si="2"/>
        <v>1.9555028301250701</v>
      </c>
      <c r="T10" s="48">
        <f t="shared" si="0"/>
        <v>1.9889599489513199</v>
      </c>
      <c r="U10" s="48">
        <f t="shared" si="0"/>
        <v>0</v>
      </c>
      <c r="V10" s="48">
        <f t="shared" si="0"/>
        <v>0</v>
      </c>
      <c r="W10" s="49">
        <f t="shared" si="0"/>
        <v>0</v>
      </c>
      <c r="Y10" s="20">
        <f t="shared" si="3"/>
        <v>2007</v>
      </c>
      <c r="Z10" s="86">
        <v>39234</v>
      </c>
      <c r="AA10" s="47">
        <f>IF(S10=0,"",S10)</f>
        <v>1.9555028301250701</v>
      </c>
      <c r="AB10" s="48">
        <f>IF(T10=0,"",T10)</f>
        <v>1.9889599489513199</v>
      </c>
      <c r="AC10" s="48" t="str">
        <f>IF(U10=0,"",U10)</f>
        <v/>
      </c>
      <c r="AD10" s="48" t="str">
        <f>IF(V10=0,"",V10)</f>
        <v/>
      </c>
      <c r="AE10" s="49" t="str">
        <f>IF(W10=0,"",W10)</f>
        <v/>
      </c>
    </row>
    <row r="11" spans="1:31" s="5" customFormat="1" x14ac:dyDescent="0.25">
      <c r="A11"/>
      <c r="B11" s="155">
        <v>39264</v>
      </c>
      <c r="C11" s="156">
        <v>1.97884278226795</v>
      </c>
      <c r="D11" s="157">
        <v>1.98661653494368</v>
      </c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8"/>
      <c r="P11" s="18"/>
      <c r="Q11" s="20">
        <f t="shared" si="1"/>
        <v>2007</v>
      </c>
      <c r="R11" s="86">
        <v>39264</v>
      </c>
      <c r="S11" s="47">
        <f t="shared" si="2"/>
        <v>1.97884278226795</v>
      </c>
      <c r="T11" s="48">
        <f t="shared" si="0"/>
        <v>1.98661653494368</v>
      </c>
      <c r="U11" s="48">
        <f t="shared" si="0"/>
        <v>0</v>
      </c>
      <c r="V11" s="48">
        <f t="shared" si="0"/>
        <v>0</v>
      </c>
      <c r="W11" s="49">
        <f t="shared" si="0"/>
        <v>0</v>
      </c>
      <c r="Y11" s="20">
        <f t="shared" si="3"/>
        <v>2007</v>
      </c>
      <c r="Z11" s="86">
        <v>39264</v>
      </c>
      <c r="AA11" s="47">
        <f>IF(S11=0,"",S11)</f>
        <v>1.97884278226795</v>
      </c>
      <c r="AB11" s="48">
        <f>IF(T11=0,"",T11)</f>
        <v>1.98661653494368</v>
      </c>
      <c r="AC11" s="48" t="str">
        <f>IF(U11=0,"",U11)</f>
        <v/>
      </c>
      <c r="AD11" s="48" t="str">
        <f>IF(V11=0,"",V11)</f>
        <v/>
      </c>
      <c r="AE11" s="49" t="str">
        <f>IF(W11=0,"",W11)</f>
        <v/>
      </c>
    </row>
    <row r="12" spans="1:31" s="5" customFormat="1" x14ac:dyDescent="0.25">
      <c r="A12"/>
      <c r="B12" s="155">
        <v>39295</v>
      </c>
      <c r="C12" s="156">
        <v>1.9839114371150699</v>
      </c>
      <c r="D12" s="157">
        <v>2.0114503621505402</v>
      </c>
      <c r="E12" s="157"/>
      <c r="F12" s="157"/>
      <c r="G12" s="157"/>
      <c r="H12" s="157"/>
      <c r="I12" s="157"/>
      <c r="J12" s="157"/>
      <c r="K12" s="157"/>
      <c r="L12" s="157"/>
      <c r="M12" s="157"/>
      <c r="N12" s="157"/>
      <c r="O12" s="158"/>
      <c r="P12" s="18"/>
      <c r="Q12" s="20">
        <f t="shared" si="1"/>
        <v>2007</v>
      </c>
      <c r="R12" s="86">
        <v>39295</v>
      </c>
      <c r="S12" s="47">
        <f t="shared" si="2"/>
        <v>1.9839114371150699</v>
      </c>
      <c r="T12" s="48">
        <f t="shared" si="0"/>
        <v>2.0114503621505402</v>
      </c>
      <c r="U12" s="48">
        <f t="shared" si="0"/>
        <v>0</v>
      </c>
      <c r="V12" s="48">
        <f t="shared" si="0"/>
        <v>0</v>
      </c>
      <c r="W12" s="49">
        <f t="shared" si="0"/>
        <v>0</v>
      </c>
      <c r="Y12" s="20">
        <f t="shared" si="3"/>
        <v>2007</v>
      </c>
      <c r="Z12" s="86">
        <v>39295</v>
      </c>
      <c r="AA12" s="47">
        <f>IF(S12=0,"",S12)</f>
        <v>1.9839114371150699</v>
      </c>
      <c r="AB12" s="48">
        <f>IF(T12=0,"",T12)</f>
        <v>2.0114503621505402</v>
      </c>
      <c r="AC12" s="48" t="str">
        <f>IF(U12=0,"",U12)</f>
        <v/>
      </c>
      <c r="AD12" s="48" t="str">
        <f>IF(V12=0,"",V12)</f>
        <v/>
      </c>
      <c r="AE12" s="49" t="str">
        <f>IF(W12=0,"",W12)</f>
        <v/>
      </c>
    </row>
    <row r="13" spans="1:31" s="5" customFormat="1" x14ac:dyDescent="0.25">
      <c r="A13"/>
      <c r="B13" s="155">
        <v>39326</v>
      </c>
      <c r="C13" s="156">
        <v>1.9731674247912701</v>
      </c>
      <c r="D13" s="157">
        <v>1.98871994482297</v>
      </c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8"/>
      <c r="P13" s="18"/>
      <c r="Q13" s="20">
        <f t="shared" si="1"/>
        <v>2007</v>
      </c>
      <c r="R13" s="86">
        <v>39326</v>
      </c>
      <c r="S13" s="47">
        <f t="shared" si="2"/>
        <v>1.9731674247912701</v>
      </c>
      <c r="T13" s="48">
        <f t="shared" si="0"/>
        <v>1.98871994482297</v>
      </c>
      <c r="U13" s="48">
        <f t="shared" si="0"/>
        <v>0</v>
      </c>
      <c r="V13" s="48">
        <f t="shared" si="0"/>
        <v>0</v>
      </c>
      <c r="W13" s="49">
        <f t="shared" si="0"/>
        <v>0</v>
      </c>
      <c r="Y13" s="20">
        <f t="shared" si="3"/>
        <v>2007</v>
      </c>
      <c r="Z13" s="86">
        <v>39326</v>
      </c>
      <c r="AA13" s="47">
        <f>IF(S13=0,"",S13)</f>
        <v>1.9731674247912701</v>
      </c>
      <c r="AB13" s="48">
        <f>IF(T13=0,"",T13)</f>
        <v>1.98871994482297</v>
      </c>
      <c r="AC13" s="48" t="str">
        <f>IF(U13=0,"",U13)</f>
        <v/>
      </c>
      <c r="AD13" s="48" t="str">
        <f>IF(V13=0,"",V13)</f>
        <v/>
      </c>
      <c r="AE13" s="49" t="str">
        <f>IF(W13=0,"",W13)</f>
        <v/>
      </c>
    </row>
    <row r="14" spans="1:31" s="5" customFormat="1" x14ac:dyDescent="0.25">
      <c r="A14"/>
      <c r="B14" s="155">
        <v>39356</v>
      </c>
      <c r="C14" s="156">
        <v>1.98337546794213</v>
      </c>
      <c r="D14" s="157">
        <v>2.01133222375337</v>
      </c>
      <c r="E14" s="157"/>
      <c r="F14" s="157"/>
      <c r="G14" s="157"/>
      <c r="H14" s="157"/>
      <c r="I14" s="157"/>
      <c r="J14" s="157"/>
      <c r="K14" s="157"/>
      <c r="L14" s="157"/>
      <c r="M14" s="157"/>
      <c r="N14" s="157"/>
      <c r="O14" s="158"/>
      <c r="P14" s="18"/>
      <c r="Q14" s="20">
        <f t="shared" si="1"/>
        <v>2007</v>
      </c>
      <c r="R14" s="86">
        <v>39356</v>
      </c>
      <c r="S14" s="47">
        <f t="shared" si="2"/>
        <v>1.98337546794213</v>
      </c>
      <c r="T14" s="48">
        <f t="shared" si="0"/>
        <v>2.01133222375337</v>
      </c>
      <c r="U14" s="48">
        <f t="shared" si="0"/>
        <v>0</v>
      </c>
      <c r="V14" s="48">
        <f t="shared" si="0"/>
        <v>0</v>
      </c>
      <c r="W14" s="49">
        <f t="shared" si="0"/>
        <v>0</v>
      </c>
      <c r="Y14" s="20">
        <f t="shared" si="3"/>
        <v>2007</v>
      </c>
      <c r="Z14" s="86">
        <v>39356</v>
      </c>
      <c r="AA14" s="47">
        <f>IF(S14=0,"",S14)</f>
        <v>1.98337546794213</v>
      </c>
      <c r="AB14" s="48">
        <f>IF(T14=0,"",T14)</f>
        <v>2.01133222375337</v>
      </c>
      <c r="AC14" s="48" t="str">
        <f>IF(U14=0,"",U14)</f>
        <v/>
      </c>
      <c r="AD14" s="48" t="str">
        <f>IF(V14=0,"",V14)</f>
        <v/>
      </c>
      <c r="AE14" s="49" t="str">
        <f>IF(W14=0,"",W14)</f>
        <v/>
      </c>
    </row>
    <row r="15" spans="1:31" s="5" customFormat="1" x14ac:dyDescent="0.25">
      <c r="A15"/>
      <c r="B15" s="155">
        <v>39387</v>
      </c>
      <c r="C15" s="156">
        <v>2.02404456570103</v>
      </c>
      <c r="D15" s="157">
        <v>2.1001891410925602</v>
      </c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58"/>
      <c r="P15" s="18"/>
      <c r="Q15" s="20">
        <f t="shared" si="1"/>
        <v>2007</v>
      </c>
      <c r="R15" s="86">
        <v>39387</v>
      </c>
      <c r="S15" s="47">
        <f t="shared" si="2"/>
        <v>2.02404456570103</v>
      </c>
      <c r="T15" s="48">
        <f t="shared" si="0"/>
        <v>2.1001891410925602</v>
      </c>
      <c r="U15" s="48">
        <f t="shared" si="0"/>
        <v>0</v>
      </c>
      <c r="V15" s="48">
        <f t="shared" si="0"/>
        <v>0</v>
      </c>
      <c r="W15" s="49">
        <f t="shared" si="0"/>
        <v>0</v>
      </c>
      <c r="Y15" s="20">
        <f t="shared" si="3"/>
        <v>2007</v>
      </c>
      <c r="Z15" s="86">
        <v>39387</v>
      </c>
      <c r="AA15" s="47">
        <f>IF(S15=0,"",S15)</f>
        <v>2.02404456570103</v>
      </c>
      <c r="AB15" s="48">
        <f>IF(T15=0,"",T15)</f>
        <v>2.1001891410925602</v>
      </c>
      <c r="AC15" s="48" t="str">
        <f>IF(U15=0,"",U15)</f>
        <v/>
      </c>
      <c r="AD15" s="48" t="str">
        <f>IF(V15=0,"",V15)</f>
        <v/>
      </c>
      <c r="AE15" s="49" t="str">
        <f>IF(W15=0,"",W15)</f>
        <v/>
      </c>
    </row>
    <row r="16" spans="1:31" s="5" customFormat="1" x14ac:dyDescent="0.25">
      <c r="A16"/>
      <c r="B16" s="155">
        <v>39417</v>
      </c>
      <c r="C16" s="156">
        <v>2.0805588004495599</v>
      </c>
      <c r="D16" s="157">
        <v>2.23185315263669</v>
      </c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8"/>
      <c r="P16" s="18"/>
      <c r="Q16" s="20">
        <f t="shared" si="1"/>
        <v>2007</v>
      </c>
      <c r="R16" s="86">
        <v>39417</v>
      </c>
      <c r="S16" s="47">
        <f t="shared" si="2"/>
        <v>2.0805588004495599</v>
      </c>
      <c r="T16" s="48">
        <f t="shared" si="0"/>
        <v>2.23185315263669</v>
      </c>
      <c r="U16" s="48">
        <f t="shared" si="0"/>
        <v>0</v>
      </c>
      <c r="V16" s="48">
        <f t="shared" si="0"/>
        <v>0</v>
      </c>
      <c r="W16" s="49">
        <f t="shared" si="0"/>
        <v>0</v>
      </c>
      <c r="Y16" s="20">
        <f t="shared" si="3"/>
        <v>2007</v>
      </c>
      <c r="Z16" s="86">
        <v>39417</v>
      </c>
      <c r="AA16" s="47">
        <f>IF(S16=0,"",S16)</f>
        <v>2.0805588004495599</v>
      </c>
      <c r="AB16" s="48">
        <f>IF(T16=0,"",T16)</f>
        <v>2.23185315263669</v>
      </c>
      <c r="AC16" s="48" t="str">
        <f>IF(U16=0,"",U16)</f>
        <v/>
      </c>
      <c r="AD16" s="48" t="str">
        <f>IF(V16=0,"",V16)</f>
        <v/>
      </c>
      <c r="AE16" s="49" t="str">
        <f>IF(W16=0,"",W16)</f>
        <v/>
      </c>
    </row>
    <row r="17" spans="1:31" s="5" customFormat="1" x14ac:dyDescent="0.25">
      <c r="A17"/>
      <c r="B17" s="155">
        <v>39448</v>
      </c>
      <c r="C17" s="159"/>
      <c r="D17" s="157">
        <v>2.4023714830884599</v>
      </c>
      <c r="E17" s="157">
        <v>1.9411302222907501</v>
      </c>
      <c r="F17" s="160"/>
      <c r="G17" s="160"/>
      <c r="H17" s="160"/>
      <c r="I17" s="160"/>
      <c r="J17" s="160"/>
      <c r="K17" s="160"/>
      <c r="L17" s="160"/>
      <c r="M17" s="160"/>
      <c r="N17" s="160"/>
      <c r="O17" s="161"/>
      <c r="P17" s="18"/>
      <c r="Q17" s="20">
        <f t="shared" si="1"/>
        <v>2008</v>
      </c>
      <c r="R17" s="86">
        <v>39448</v>
      </c>
      <c r="S17" s="47">
        <f t="shared" si="2"/>
        <v>2.4023714830884599</v>
      </c>
      <c r="T17" s="48">
        <f t="shared" si="0"/>
        <v>1.9411302222907501</v>
      </c>
      <c r="U17" s="48">
        <f t="shared" si="0"/>
        <v>0</v>
      </c>
      <c r="V17" s="48">
        <f t="shared" si="0"/>
        <v>0</v>
      </c>
      <c r="W17" s="49">
        <f t="shared" si="0"/>
        <v>0</v>
      </c>
      <c r="Y17" s="20">
        <f t="shared" si="3"/>
        <v>2008</v>
      </c>
      <c r="Z17" s="86">
        <v>39448</v>
      </c>
      <c r="AA17" s="47">
        <f>IF(S17=0,"",S17)</f>
        <v>2.4023714830884599</v>
      </c>
      <c r="AB17" s="48">
        <f>IF(T17=0,"",T17)</f>
        <v>1.9411302222907501</v>
      </c>
      <c r="AC17" s="48" t="str">
        <f>IF(U17=0,"",U17)</f>
        <v/>
      </c>
      <c r="AD17" s="48" t="str">
        <f>IF(V17=0,"",V17)</f>
        <v/>
      </c>
      <c r="AE17" s="49" t="str">
        <f>IF(W17=0,"",W17)</f>
        <v/>
      </c>
    </row>
    <row r="18" spans="1:31" s="5" customFormat="1" x14ac:dyDescent="0.25">
      <c r="A18"/>
      <c r="B18" s="155">
        <v>39479</v>
      </c>
      <c r="C18" s="156"/>
      <c r="D18" s="157">
        <v>2.4448861715980899</v>
      </c>
      <c r="E18" s="157">
        <v>1.9729080147684901</v>
      </c>
      <c r="F18" s="157"/>
      <c r="G18" s="157"/>
      <c r="H18" s="157"/>
      <c r="I18" s="157"/>
      <c r="J18" s="157"/>
      <c r="K18" s="157"/>
      <c r="L18" s="157"/>
      <c r="M18" s="157"/>
      <c r="N18" s="157"/>
      <c r="O18" s="158"/>
      <c r="P18" s="18"/>
      <c r="Q18" s="20">
        <f t="shared" si="1"/>
        <v>2008</v>
      </c>
      <c r="R18" s="86">
        <v>39479</v>
      </c>
      <c r="S18" s="47">
        <f t="shared" si="2"/>
        <v>2.4448861715980899</v>
      </c>
      <c r="T18" s="48">
        <f t="shared" si="0"/>
        <v>1.9729080147684901</v>
      </c>
      <c r="U18" s="48">
        <f t="shared" si="0"/>
        <v>0</v>
      </c>
      <c r="V18" s="48">
        <f t="shared" si="0"/>
        <v>0</v>
      </c>
      <c r="W18" s="49">
        <f t="shared" si="0"/>
        <v>0</v>
      </c>
      <c r="Y18" s="20">
        <f t="shared" si="3"/>
        <v>2008</v>
      </c>
      <c r="Z18" s="86">
        <v>39479</v>
      </c>
      <c r="AA18" s="47">
        <f>IF(S18=0,"",S18)</f>
        <v>2.4448861715980899</v>
      </c>
      <c r="AB18" s="48">
        <f>IF(T18=0,"",T18)</f>
        <v>1.9729080147684901</v>
      </c>
      <c r="AC18" s="48" t="str">
        <f>IF(U18=0,"",U18)</f>
        <v/>
      </c>
      <c r="AD18" s="48" t="str">
        <f>IF(V18=0,"",V18)</f>
        <v/>
      </c>
      <c r="AE18" s="49" t="str">
        <f>IF(W18=0,"",W18)</f>
        <v/>
      </c>
    </row>
    <row r="19" spans="1:31" s="5" customFormat="1" x14ac:dyDescent="0.25">
      <c r="A19"/>
      <c r="B19" s="155">
        <v>39508</v>
      </c>
      <c r="C19" s="156"/>
      <c r="D19" s="157">
        <v>2.6384387412494501</v>
      </c>
      <c r="E19" s="157">
        <v>2.01672647144412</v>
      </c>
      <c r="F19" s="157"/>
      <c r="G19" s="157"/>
      <c r="H19" s="157"/>
      <c r="I19" s="157"/>
      <c r="J19" s="157"/>
      <c r="K19" s="157"/>
      <c r="L19" s="157"/>
      <c r="M19" s="157"/>
      <c r="N19" s="157"/>
      <c r="O19" s="158"/>
      <c r="P19" s="18"/>
      <c r="Q19" s="20">
        <f t="shared" si="1"/>
        <v>2008</v>
      </c>
      <c r="R19" s="86">
        <v>39508</v>
      </c>
      <c r="S19" s="47">
        <f t="shared" si="2"/>
        <v>2.6384387412494501</v>
      </c>
      <c r="T19" s="48">
        <f t="shared" si="0"/>
        <v>2.01672647144412</v>
      </c>
      <c r="U19" s="48">
        <f t="shared" si="0"/>
        <v>0</v>
      </c>
      <c r="V19" s="48">
        <f t="shared" si="0"/>
        <v>0</v>
      </c>
      <c r="W19" s="49">
        <f t="shared" si="0"/>
        <v>0</v>
      </c>
      <c r="Y19" s="20">
        <f t="shared" si="3"/>
        <v>2008</v>
      </c>
      <c r="Z19" s="86">
        <v>39508</v>
      </c>
      <c r="AA19" s="47">
        <f>IF(S19=0,"",S19)</f>
        <v>2.6384387412494501</v>
      </c>
      <c r="AB19" s="48">
        <f>IF(T19=0,"",T19)</f>
        <v>2.01672647144412</v>
      </c>
      <c r="AC19" s="48" t="str">
        <f>IF(U19=0,"",U19)</f>
        <v/>
      </c>
      <c r="AD19" s="48" t="str">
        <f>IF(V19=0,"",V19)</f>
        <v/>
      </c>
      <c r="AE19" s="49" t="str">
        <f>IF(W19=0,"",W19)</f>
        <v/>
      </c>
    </row>
    <row r="20" spans="1:31" s="5" customFormat="1" x14ac:dyDescent="0.25">
      <c r="A20"/>
      <c r="B20" s="155">
        <v>39539</v>
      </c>
      <c r="C20" s="156"/>
      <c r="D20" s="157">
        <v>2.92681854400514</v>
      </c>
      <c r="E20" s="157">
        <v>2.0818444277097301</v>
      </c>
      <c r="F20" s="157"/>
      <c r="G20" s="157"/>
      <c r="H20" s="157"/>
      <c r="I20" s="157"/>
      <c r="J20" s="157"/>
      <c r="K20" s="157"/>
      <c r="L20" s="157"/>
      <c r="M20" s="157"/>
      <c r="N20" s="157"/>
      <c r="O20" s="158"/>
      <c r="P20" s="18"/>
      <c r="Q20" s="20">
        <f t="shared" si="1"/>
        <v>2008</v>
      </c>
      <c r="R20" s="86">
        <v>39539</v>
      </c>
      <c r="S20" s="47">
        <f t="shared" si="2"/>
        <v>2.92681854400514</v>
      </c>
      <c r="T20" s="48">
        <f t="shared" si="0"/>
        <v>2.0818444277097301</v>
      </c>
      <c r="U20" s="48">
        <f t="shared" si="0"/>
        <v>0</v>
      </c>
      <c r="V20" s="48">
        <f t="shared" si="0"/>
        <v>0</v>
      </c>
      <c r="W20" s="49">
        <f t="shared" si="0"/>
        <v>0</v>
      </c>
      <c r="Y20" s="20">
        <f t="shared" si="3"/>
        <v>2008</v>
      </c>
      <c r="Z20" s="86">
        <v>39539</v>
      </c>
      <c r="AA20" s="47">
        <f>IF(S20=0,"",S20)</f>
        <v>2.92681854400514</v>
      </c>
      <c r="AB20" s="48">
        <f>IF(T20=0,"",T20)</f>
        <v>2.0818444277097301</v>
      </c>
      <c r="AC20" s="48" t="str">
        <f>IF(U20=0,"",U20)</f>
        <v/>
      </c>
      <c r="AD20" s="48" t="str">
        <f>IF(V20=0,"",V20)</f>
        <v/>
      </c>
      <c r="AE20" s="49" t="str">
        <f>IF(W20=0,"",W20)</f>
        <v/>
      </c>
    </row>
    <row r="21" spans="1:31" s="5" customFormat="1" x14ac:dyDescent="0.25">
      <c r="A21"/>
      <c r="B21" s="155">
        <v>39569</v>
      </c>
      <c r="C21" s="156"/>
      <c r="D21" s="157">
        <v>3.0753161226757202</v>
      </c>
      <c r="E21" s="157">
        <v>2.1485980729092602</v>
      </c>
      <c r="F21" s="157"/>
      <c r="G21" s="157"/>
      <c r="H21" s="157"/>
      <c r="I21" s="157"/>
      <c r="J21" s="157"/>
      <c r="K21" s="157"/>
      <c r="L21" s="157"/>
      <c r="M21" s="157"/>
      <c r="N21" s="157"/>
      <c r="O21" s="158"/>
      <c r="P21" s="18"/>
      <c r="Q21" s="20">
        <f t="shared" si="1"/>
        <v>2008</v>
      </c>
      <c r="R21" s="86">
        <v>39569</v>
      </c>
      <c r="S21" s="47">
        <f t="shared" si="2"/>
        <v>3.0753161226757202</v>
      </c>
      <c r="T21" s="48">
        <f t="shared" si="2"/>
        <v>2.1485980729092602</v>
      </c>
      <c r="U21" s="48">
        <f t="shared" si="2"/>
        <v>0</v>
      </c>
      <c r="V21" s="48">
        <f t="shared" si="2"/>
        <v>0</v>
      </c>
      <c r="W21" s="49">
        <f t="shared" si="2"/>
        <v>0</v>
      </c>
      <c r="Y21" s="20">
        <f t="shared" si="3"/>
        <v>2008</v>
      </c>
      <c r="Z21" s="86">
        <v>39569</v>
      </c>
      <c r="AA21" s="47">
        <f>IF(S21=0,"",S21)</f>
        <v>3.0753161226757202</v>
      </c>
      <c r="AB21" s="48">
        <f>IF(T21=0,"",T21)</f>
        <v>2.1485980729092602</v>
      </c>
      <c r="AC21" s="48" t="str">
        <f>IF(U21=0,"",U21)</f>
        <v/>
      </c>
      <c r="AD21" s="48" t="str">
        <f>IF(V21=0,"",V21)</f>
        <v/>
      </c>
      <c r="AE21" s="49" t="str">
        <f>IF(W21=0,"",W21)</f>
        <v/>
      </c>
    </row>
    <row r="22" spans="1:31" s="5" customFormat="1" x14ac:dyDescent="0.25">
      <c r="A22"/>
      <c r="B22" s="155">
        <v>39600</v>
      </c>
      <c r="C22" s="156"/>
      <c r="D22" s="157">
        <v>3.2732613386045899</v>
      </c>
      <c r="E22" s="157">
        <v>2.2997907991790001</v>
      </c>
      <c r="F22" s="157"/>
      <c r="G22" s="157"/>
      <c r="H22" s="157"/>
      <c r="I22" s="157"/>
      <c r="J22" s="157"/>
      <c r="K22" s="157"/>
      <c r="L22" s="157"/>
      <c r="M22" s="157"/>
      <c r="N22" s="157"/>
      <c r="O22" s="158"/>
      <c r="P22" s="18"/>
      <c r="Q22" s="20">
        <f t="shared" si="1"/>
        <v>2008</v>
      </c>
      <c r="R22" s="86">
        <v>39600</v>
      </c>
      <c r="S22" s="47">
        <f t="shared" si="2"/>
        <v>3.2732613386045899</v>
      </c>
      <c r="T22" s="48">
        <f t="shared" si="2"/>
        <v>2.2997907991790001</v>
      </c>
      <c r="U22" s="48">
        <f t="shared" si="2"/>
        <v>0</v>
      </c>
      <c r="V22" s="48">
        <f t="shared" si="2"/>
        <v>0</v>
      </c>
      <c r="W22" s="49">
        <f t="shared" si="2"/>
        <v>0</v>
      </c>
      <c r="Y22" s="20">
        <f t="shared" si="3"/>
        <v>2008</v>
      </c>
      <c r="Z22" s="86">
        <v>39600</v>
      </c>
      <c r="AA22" s="47">
        <f>IF(S22=0,"",S22)</f>
        <v>3.2732613386045899</v>
      </c>
      <c r="AB22" s="48">
        <f>IF(T22=0,"",T22)</f>
        <v>2.2997907991790001</v>
      </c>
      <c r="AC22" s="48" t="str">
        <f>IF(U22=0,"",U22)</f>
        <v/>
      </c>
      <c r="AD22" s="48" t="str">
        <f>IF(V22=0,"",V22)</f>
        <v/>
      </c>
      <c r="AE22" s="49" t="str">
        <f>IF(W22=0,"",W22)</f>
        <v/>
      </c>
    </row>
    <row r="23" spans="1:31" x14ac:dyDescent="0.25">
      <c r="B23" s="155">
        <v>39630</v>
      </c>
      <c r="C23" s="156"/>
      <c r="D23" s="157">
        <v>3.5631440301573201</v>
      </c>
      <c r="E23" s="157">
        <v>2.44647521992685</v>
      </c>
      <c r="F23" s="157"/>
      <c r="G23" s="157"/>
      <c r="H23" s="157"/>
      <c r="I23" s="157"/>
      <c r="J23" s="157"/>
      <c r="K23" s="157"/>
      <c r="L23" s="157"/>
      <c r="M23" s="157"/>
      <c r="N23" s="157"/>
      <c r="O23" s="158"/>
      <c r="P23" s="96"/>
      <c r="Q23" s="20">
        <f t="shared" si="1"/>
        <v>2008</v>
      </c>
      <c r="R23" s="86">
        <v>39630</v>
      </c>
      <c r="S23" s="47">
        <f t="shared" si="2"/>
        <v>3.5631440301573201</v>
      </c>
      <c r="T23" s="48">
        <f t="shared" si="2"/>
        <v>2.44647521992685</v>
      </c>
      <c r="U23" s="48">
        <f t="shared" si="2"/>
        <v>0</v>
      </c>
      <c r="V23" s="48">
        <f t="shared" si="2"/>
        <v>0</v>
      </c>
      <c r="W23" s="49">
        <f t="shared" si="2"/>
        <v>0</v>
      </c>
      <c r="Y23" s="20">
        <f t="shared" si="3"/>
        <v>2008</v>
      </c>
      <c r="Z23" s="86">
        <v>39630</v>
      </c>
      <c r="AA23" s="47">
        <f>IF(S23=0,"",S23)</f>
        <v>3.5631440301573201</v>
      </c>
      <c r="AB23" s="48">
        <f>IF(T23=0,"",T23)</f>
        <v>2.44647521992685</v>
      </c>
      <c r="AC23" s="48" t="str">
        <f>IF(U23=0,"",U23)</f>
        <v/>
      </c>
      <c r="AD23" s="48" t="str">
        <f>IF(V23=0,"",V23)</f>
        <v/>
      </c>
      <c r="AE23" s="49" t="str">
        <f>IF(W23=0,"",W23)</f>
        <v/>
      </c>
    </row>
    <row r="24" spans="1:31" x14ac:dyDescent="0.25">
      <c r="B24" s="155">
        <v>39661</v>
      </c>
      <c r="C24" s="156"/>
      <c r="D24" s="157">
        <v>3.5792255167054599</v>
      </c>
      <c r="E24" s="157">
        <v>2.4609323176828499</v>
      </c>
      <c r="F24" s="157"/>
      <c r="G24" s="157"/>
      <c r="H24" s="157"/>
      <c r="I24" s="157"/>
      <c r="J24" s="157"/>
      <c r="K24" s="157"/>
      <c r="L24" s="157"/>
      <c r="M24" s="157"/>
      <c r="N24" s="157"/>
      <c r="O24" s="158"/>
      <c r="P24" s="96"/>
      <c r="Q24" s="20">
        <f t="shared" si="1"/>
        <v>2008</v>
      </c>
      <c r="R24" s="86">
        <v>39661</v>
      </c>
      <c r="S24" s="47">
        <f t="shared" si="2"/>
        <v>3.5792255167054599</v>
      </c>
      <c r="T24" s="48">
        <f t="shared" si="2"/>
        <v>2.4609323176828499</v>
      </c>
      <c r="U24" s="48">
        <f t="shared" si="2"/>
        <v>0</v>
      </c>
      <c r="V24" s="48">
        <f t="shared" si="2"/>
        <v>0</v>
      </c>
      <c r="W24" s="49">
        <f t="shared" si="2"/>
        <v>0</v>
      </c>
      <c r="Y24" s="20">
        <f t="shared" si="3"/>
        <v>2008</v>
      </c>
      <c r="Z24" s="86">
        <v>39661</v>
      </c>
      <c r="AA24" s="47">
        <f>IF(S24=0,"",S24)</f>
        <v>3.5792255167054599</v>
      </c>
      <c r="AB24" s="48">
        <f>IF(T24=0,"",T24)</f>
        <v>2.4609323176828499</v>
      </c>
      <c r="AC24" s="48" t="str">
        <f>IF(U24=0,"",U24)</f>
        <v/>
      </c>
      <c r="AD24" s="48" t="str">
        <f>IF(V24=0,"",V24)</f>
        <v/>
      </c>
      <c r="AE24" s="49" t="str">
        <f>IF(W24=0,"",W24)</f>
        <v/>
      </c>
    </row>
    <row r="25" spans="1:31" x14ac:dyDescent="0.25">
      <c r="B25" s="155">
        <v>39692</v>
      </c>
      <c r="C25" s="156"/>
      <c r="D25" s="157">
        <v>3.5419603318556501</v>
      </c>
      <c r="E25" s="157">
        <v>2.3966350653366102</v>
      </c>
      <c r="F25" s="157"/>
      <c r="G25" s="157"/>
      <c r="H25" s="157"/>
      <c r="I25" s="157"/>
      <c r="J25" s="157"/>
      <c r="K25" s="157"/>
      <c r="L25" s="157"/>
      <c r="M25" s="157"/>
      <c r="N25" s="157"/>
      <c r="O25" s="158"/>
      <c r="P25" s="96"/>
      <c r="Q25" s="20">
        <f t="shared" si="1"/>
        <v>2008</v>
      </c>
      <c r="R25" s="86">
        <v>39692</v>
      </c>
      <c r="S25" s="47">
        <f t="shared" si="2"/>
        <v>3.5419603318556501</v>
      </c>
      <c r="T25" s="48">
        <f t="shared" si="2"/>
        <v>2.3966350653366102</v>
      </c>
      <c r="U25" s="48">
        <f t="shared" si="2"/>
        <v>0</v>
      </c>
      <c r="V25" s="48">
        <f t="shared" si="2"/>
        <v>0</v>
      </c>
      <c r="W25" s="49">
        <f t="shared" si="2"/>
        <v>0</v>
      </c>
      <c r="Y25" s="20">
        <f t="shared" si="3"/>
        <v>2008</v>
      </c>
      <c r="Z25" s="86">
        <v>39692</v>
      </c>
      <c r="AA25" s="47">
        <f>IF(S25=0,"",S25)</f>
        <v>3.5419603318556501</v>
      </c>
      <c r="AB25" s="48">
        <f>IF(T25=0,"",T25)</f>
        <v>2.3966350653366102</v>
      </c>
      <c r="AC25" s="48" t="str">
        <f>IF(U25=0,"",U25)</f>
        <v/>
      </c>
      <c r="AD25" s="48" t="str">
        <f>IF(V25=0,"",V25)</f>
        <v/>
      </c>
      <c r="AE25" s="49" t="str">
        <f>IF(W25=0,"",W25)</f>
        <v/>
      </c>
    </row>
    <row r="26" spans="1:31" x14ac:dyDescent="0.25">
      <c r="B26" s="155">
        <v>39722</v>
      </c>
      <c r="C26" s="156"/>
      <c r="D26" s="157">
        <v>3.4713210242500598</v>
      </c>
      <c r="E26" s="157">
        <v>2.2809963473891401</v>
      </c>
      <c r="F26" s="157"/>
      <c r="G26" s="157"/>
      <c r="H26" s="157"/>
      <c r="I26" s="157"/>
      <c r="J26" s="157"/>
      <c r="K26" s="157"/>
      <c r="L26" s="157"/>
      <c r="M26" s="157"/>
      <c r="N26" s="157"/>
      <c r="O26" s="158"/>
      <c r="P26" s="96"/>
      <c r="Q26" s="20">
        <f t="shared" si="1"/>
        <v>2008</v>
      </c>
      <c r="R26" s="86">
        <v>39722</v>
      </c>
      <c r="S26" s="47">
        <f t="shared" si="2"/>
        <v>3.4713210242500598</v>
      </c>
      <c r="T26" s="48">
        <f t="shared" si="2"/>
        <v>2.2809963473891401</v>
      </c>
      <c r="U26" s="48">
        <f t="shared" si="2"/>
        <v>0</v>
      </c>
      <c r="V26" s="48">
        <f t="shared" si="2"/>
        <v>0</v>
      </c>
      <c r="W26" s="49">
        <f t="shared" si="2"/>
        <v>0</v>
      </c>
      <c r="Y26" s="20">
        <f t="shared" si="3"/>
        <v>2008</v>
      </c>
      <c r="Z26" s="86">
        <v>39722</v>
      </c>
      <c r="AA26" s="47">
        <f>IF(S26=0,"",S26)</f>
        <v>3.4713210242500598</v>
      </c>
      <c r="AB26" s="48">
        <f>IF(T26=0,"",T26)</f>
        <v>2.2809963473891401</v>
      </c>
      <c r="AC26" s="48" t="str">
        <f>IF(U26=0,"",U26)</f>
        <v/>
      </c>
      <c r="AD26" s="48" t="str">
        <f>IF(V26=0,"",V26)</f>
        <v/>
      </c>
      <c r="AE26" s="49" t="str">
        <f>IF(W26=0,"",W26)</f>
        <v/>
      </c>
    </row>
    <row r="27" spans="1:31" x14ac:dyDescent="0.25">
      <c r="B27" s="155">
        <v>39753</v>
      </c>
      <c r="C27" s="156"/>
      <c r="D27" s="157">
        <v>3.37607554206076</v>
      </c>
      <c r="E27" s="157">
        <v>1.8245040246177799</v>
      </c>
      <c r="F27" s="157"/>
      <c r="G27" s="157"/>
      <c r="H27" s="157"/>
      <c r="I27" s="157"/>
      <c r="J27" s="157"/>
      <c r="K27" s="157"/>
      <c r="L27" s="157"/>
      <c r="M27" s="157"/>
      <c r="N27" s="157"/>
      <c r="O27" s="158"/>
      <c r="P27" s="96"/>
      <c r="Q27" s="20">
        <f t="shared" si="1"/>
        <v>2008</v>
      </c>
      <c r="R27" s="86">
        <v>39753</v>
      </c>
      <c r="S27" s="47">
        <f t="shared" si="2"/>
        <v>3.37607554206076</v>
      </c>
      <c r="T27" s="48">
        <f t="shared" si="2"/>
        <v>1.8245040246177799</v>
      </c>
      <c r="U27" s="48">
        <f t="shared" si="2"/>
        <v>0</v>
      </c>
      <c r="V27" s="48">
        <f t="shared" si="2"/>
        <v>0</v>
      </c>
      <c r="W27" s="49">
        <f t="shared" si="2"/>
        <v>0</v>
      </c>
      <c r="Y27" s="20">
        <f t="shared" si="3"/>
        <v>2008</v>
      </c>
      <c r="Z27" s="86">
        <v>39753</v>
      </c>
      <c r="AA27" s="47">
        <f>IF(S27=0,"",S27)</f>
        <v>3.37607554206076</v>
      </c>
      <c r="AB27" s="48">
        <f>IF(T27=0,"",T27)</f>
        <v>1.8245040246177799</v>
      </c>
      <c r="AC27" s="48" t="str">
        <f>IF(U27=0,"",U27)</f>
        <v/>
      </c>
      <c r="AD27" s="48" t="str">
        <f>IF(V27=0,"",V27)</f>
        <v/>
      </c>
      <c r="AE27" s="49" t="str">
        <f>IF(W27=0,"",W27)</f>
        <v/>
      </c>
    </row>
    <row r="28" spans="1:31" x14ac:dyDescent="0.25">
      <c r="B28" s="155">
        <v>39783</v>
      </c>
      <c r="C28" s="156"/>
      <c r="D28" s="157">
        <v>3.3139533385959399</v>
      </c>
      <c r="E28" s="157">
        <v>1.3662023098595899</v>
      </c>
      <c r="F28" s="157"/>
      <c r="G28" s="157"/>
      <c r="H28" s="157"/>
      <c r="I28" s="157"/>
      <c r="J28" s="157"/>
      <c r="K28" s="157"/>
      <c r="L28" s="157"/>
      <c r="M28" s="157"/>
      <c r="N28" s="157"/>
      <c r="O28" s="158"/>
      <c r="P28" s="96"/>
      <c r="Q28" s="20">
        <f t="shared" si="1"/>
        <v>2008</v>
      </c>
      <c r="R28" s="86">
        <v>39783</v>
      </c>
      <c r="S28" s="47">
        <f t="shared" si="2"/>
        <v>3.3139533385959399</v>
      </c>
      <c r="T28" s="48">
        <f t="shared" si="2"/>
        <v>1.3662023098595899</v>
      </c>
      <c r="U28" s="48">
        <f t="shared" si="2"/>
        <v>0</v>
      </c>
      <c r="V28" s="48">
        <f t="shared" si="2"/>
        <v>0</v>
      </c>
      <c r="W28" s="49">
        <f t="shared" si="2"/>
        <v>0</v>
      </c>
      <c r="Y28" s="20">
        <f t="shared" si="3"/>
        <v>2008</v>
      </c>
      <c r="Z28" s="86">
        <v>39783</v>
      </c>
      <c r="AA28" s="47">
        <f>IF(S28=0,"",S28)</f>
        <v>3.3139533385959399</v>
      </c>
      <c r="AB28" s="48">
        <f>IF(T28=0,"",T28)</f>
        <v>1.3662023098595899</v>
      </c>
      <c r="AC28" s="48" t="str">
        <f>IF(U28=0,"",U28)</f>
        <v/>
      </c>
      <c r="AD28" s="48" t="str">
        <f>IF(V28=0,"",V28)</f>
        <v/>
      </c>
      <c r="AE28" s="49" t="str">
        <f>IF(W28=0,"",W28)</f>
        <v/>
      </c>
    </row>
    <row r="29" spans="1:31" x14ac:dyDescent="0.25">
      <c r="B29" s="155">
        <v>39814</v>
      </c>
      <c r="C29" s="156"/>
      <c r="D29" s="77"/>
      <c r="E29" s="157">
        <v>0.96897162014604898</v>
      </c>
      <c r="F29" s="157">
        <v>1.6028521972984899</v>
      </c>
      <c r="G29" s="157"/>
      <c r="H29" s="157"/>
      <c r="I29" s="157"/>
      <c r="J29" s="157"/>
      <c r="K29" s="157"/>
      <c r="L29" s="157"/>
      <c r="M29" s="157"/>
      <c r="N29" s="157"/>
      <c r="O29" s="158"/>
      <c r="P29" s="96"/>
      <c r="Q29" s="20">
        <f t="shared" si="1"/>
        <v>2009</v>
      </c>
      <c r="R29" s="86">
        <v>39814</v>
      </c>
      <c r="S29" s="47">
        <f t="shared" si="2"/>
        <v>0.96897162014604898</v>
      </c>
      <c r="T29" s="48">
        <f t="shared" si="2"/>
        <v>1.6028521972984899</v>
      </c>
      <c r="U29" s="48">
        <f t="shared" si="2"/>
        <v>0</v>
      </c>
      <c r="V29" s="48">
        <f t="shared" si="2"/>
        <v>0</v>
      </c>
      <c r="W29" s="49">
        <f t="shared" si="2"/>
        <v>0</v>
      </c>
      <c r="Y29" s="20">
        <f t="shared" si="3"/>
        <v>2009</v>
      </c>
      <c r="Z29" s="86">
        <v>39814</v>
      </c>
      <c r="AA29" s="47">
        <f>IF(S29=0,"",S29)</f>
        <v>0.96897162014604898</v>
      </c>
      <c r="AB29" s="48">
        <f>IF(T29=0,"",T29)</f>
        <v>1.6028521972984899</v>
      </c>
      <c r="AC29" s="48" t="str">
        <f>IF(U29=0,"",U29)</f>
        <v/>
      </c>
      <c r="AD29" s="48" t="str">
        <f>IF(V29=0,"",V29)</f>
        <v/>
      </c>
      <c r="AE29" s="49" t="str">
        <f>IF(W29=0,"",W29)</f>
        <v/>
      </c>
    </row>
    <row r="30" spans="1:31" x14ac:dyDescent="0.25">
      <c r="B30" s="155">
        <v>39845</v>
      </c>
      <c r="C30" s="159"/>
      <c r="D30" s="160"/>
      <c r="E30" s="157">
        <v>0.70403438972860399</v>
      </c>
      <c r="F30" s="157">
        <v>1.5701499853523999</v>
      </c>
      <c r="G30" s="160"/>
      <c r="H30" s="160"/>
      <c r="I30" s="160"/>
      <c r="J30" s="160"/>
      <c r="K30" s="160"/>
      <c r="L30" s="160"/>
      <c r="M30" s="160"/>
      <c r="N30" s="160"/>
      <c r="O30" s="161"/>
      <c r="P30" s="96"/>
      <c r="Q30" s="20">
        <f t="shared" si="1"/>
        <v>2009</v>
      </c>
      <c r="R30" s="86">
        <v>39845</v>
      </c>
      <c r="S30" s="47">
        <f t="shared" si="2"/>
        <v>0.70403438972860399</v>
      </c>
      <c r="T30" s="48">
        <f t="shared" si="2"/>
        <v>1.5701499853523999</v>
      </c>
      <c r="U30" s="48">
        <f t="shared" si="2"/>
        <v>0</v>
      </c>
      <c r="V30" s="48">
        <f t="shared" si="2"/>
        <v>0</v>
      </c>
      <c r="W30" s="49">
        <f t="shared" si="2"/>
        <v>0</v>
      </c>
      <c r="Y30" s="20">
        <f t="shared" si="3"/>
        <v>2009</v>
      </c>
      <c r="Z30" s="86">
        <v>39845</v>
      </c>
      <c r="AA30" s="47">
        <f>IF(S30=0,"",S30)</f>
        <v>0.70403438972860399</v>
      </c>
      <c r="AB30" s="48">
        <f>IF(T30=0,"",T30)</f>
        <v>1.5701499853523999</v>
      </c>
      <c r="AC30" s="48" t="str">
        <f>IF(U30=0,"",U30)</f>
        <v/>
      </c>
      <c r="AD30" s="48" t="str">
        <f>IF(V30=0,"",V30)</f>
        <v/>
      </c>
      <c r="AE30" s="49" t="str">
        <f>IF(W30=0,"",W30)</f>
        <v/>
      </c>
    </row>
    <row r="31" spans="1:31" x14ac:dyDescent="0.25">
      <c r="B31" s="155">
        <v>39873</v>
      </c>
      <c r="C31" s="156"/>
      <c r="D31" s="157"/>
      <c r="E31" s="157">
        <v>0.568197350031454</v>
      </c>
      <c r="F31" s="157">
        <v>1.39664353931478</v>
      </c>
      <c r="G31" s="157"/>
      <c r="H31" s="157"/>
      <c r="I31" s="157"/>
      <c r="J31" s="157"/>
      <c r="K31" s="157"/>
      <c r="L31" s="157"/>
      <c r="M31" s="157"/>
      <c r="N31" s="157"/>
      <c r="O31" s="158"/>
      <c r="P31" s="96"/>
      <c r="Q31" s="20">
        <f t="shared" si="1"/>
        <v>2009</v>
      </c>
      <c r="R31" s="86">
        <v>39873</v>
      </c>
      <c r="S31" s="47">
        <f t="shared" si="2"/>
        <v>0.568197350031454</v>
      </c>
      <c r="T31" s="48">
        <f t="shared" si="2"/>
        <v>1.39664353931478</v>
      </c>
      <c r="U31" s="48">
        <f t="shared" si="2"/>
        <v>0</v>
      </c>
      <c r="V31" s="48">
        <f t="shared" si="2"/>
        <v>0</v>
      </c>
      <c r="W31" s="49">
        <f t="shared" si="2"/>
        <v>0</v>
      </c>
      <c r="Y31" s="20">
        <f t="shared" si="3"/>
        <v>2009</v>
      </c>
      <c r="Z31" s="86">
        <v>39873</v>
      </c>
      <c r="AA31" s="47">
        <f>IF(S31=0,"",S31)</f>
        <v>0.568197350031454</v>
      </c>
      <c r="AB31" s="48">
        <f>IF(T31=0,"",T31)</f>
        <v>1.39664353931478</v>
      </c>
      <c r="AC31" s="48" t="str">
        <f>IF(U31=0,"",U31)</f>
        <v/>
      </c>
      <c r="AD31" s="48" t="str">
        <f>IF(V31=0,"",V31)</f>
        <v/>
      </c>
      <c r="AE31" s="49" t="str">
        <f>IF(W31=0,"",W31)</f>
        <v/>
      </c>
    </row>
    <row r="32" spans="1:31" x14ac:dyDescent="0.25">
      <c r="B32" s="155">
        <v>39904</v>
      </c>
      <c r="C32" s="156"/>
      <c r="D32" s="157"/>
      <c r="E32" s="157">
        <v>0.47160827344442502</v>
      </c>
      <c r="F32" s="157">
        <v>1.2460021347402099</v>
      </c>
      <c r="G32" s="157"/>
      <c r="H32" s="157"/>
      <c r="I32" s="157"/>
      <c r="J32" s="157"/>
      <c r="K32" s="157"/>
      <c r="L32" s="157"/>
      <c r="M32" s="157"/>
      <c r="N32" s="157"/>
      <c r="O32" s="158"/>
      <c r="P32" s="96"/>
      <c r="Q32" s="20">
        <f t="shared" si="1"/>
        <v>2009</v>
      </c>
      <c r="R32" s="86">
        <v>39904</v>
      </c>
      <c r="S32" s="47">
        <f t="shared" si="2"/>
        <v>0.47160827344442502</v>
      </c>
      <c r="T32" s="48">
        <f t="shared" si="2"/>
        <v>1.2460021347402099</v>
      </c>
      <c r="U32" s="48">
        <f t="shared" si="2"/>
        <v>0</v>
      </c>
      <c r="V32" s="48">
        <f t="shared" si="2"/>
        <v>0</v>
      </c>
      <c r="W32" s="49">
        <f t="shared" si="2"/>
        <v>0</v>
      </c>
      <c r="Y32" s="20">
        <f t="shared" si="3"/>
        <v>2009</v>
      </c>
      <c r="Z32" s="86">
        <v>39904</v>
      </c>
      <c r="AA32" s="47">
        <f>IF(S32=0,"",S32)</f>
        <v>0.47160827344442502</v>
      </c>
      <c r="AB32" s="48">
        <f>IF(T32=0,"",T32)</f>
        <v>1.2460021347402099</v>
      </c>
      <c r="AC32" s="48" t="str">
        <f>IF(U32=0,"",U32)</f>
        <v/>
      </c>
      <c r="AD32" s="48" t="str">
        <f>IF(V32=0,"",V32)</f>
        <v/>
      </c>
      <c r="AE32" s="49" t="str">
        <f>IF(W32=0,"",W32)</f>
        <v/>
      </c>
    </row>
    <row r="33" spans="2:31" x14ac:dyDescent="0.25">
      <c r="B33" s="155">
        <v>39934</v>
      </c>
      <c r="C33" s="156"/>
      <c r="D33" s="157"/>
      <c r="E33" s="157">
        <v>0.39726024508163599</v>
      </c>
      <c r="F33" s="157">
        <v>1.1316215847645801</v>
      </c>
      <c r="G33" s="157"/>
      <c r="H33" s="157"/>
      <c r="I33" s="157"/>
      <c r="J33" s="157"/>
      <c r="K33" s="157"/>
      <c r="L33" s="157"/>
      <c r="M33" s="157"/>
      <c r="N33" s="157"/>
      <c r="O33" s="158"/>
      <c r="P33" s="96"/>
      <c r="Q33" s="20">
        <f t="shared" si="1"/>
        <v>2009</v>
      </c>
      <c r="R33" s="86">
        <v>39934</v>
      </c>
      <c r="S33" s="47">
        <f t="shared" si="2"/>
        <v>0.39726024508163599</v>
      </c>
      <c r="T33" s="48">
        <f t="shared" si="2"/>
        <v>1.1316215847645801</v>
      </c>
      <c r="U33" s="48">
        <f t="shared" si="2"/>
        <v>0</v>
      </c>
      <c r="V33" s="48">
        <f t="shared" si="2"/>
        <v>0</v>
      </c>
      <c r="W33" s="49">
        <f t="shared" si="2"/>
        <v>0</v>
      </c>
      <c r="Y33" s="20">
        <f t="shared" si="3"/>
        <v>2009</v>
      </c>
      <c r="Z33" s="86">
        <v>39934</v>
      </c>
      <c r="AA33" s="47">
        <f>IF(S33=0,"",S33)</f>
        <v>0.39726024508163599</v>
      </c>
      <c r="AB33" s="48">
        <f>IF(T33=0,"",T33)</f>
        <v>1.1316215847645801</v>
      </c>
      <c r="AC33" s="48" t="str">
        <f>IF(U33=0,"",U33)</f>
        <v/>
      </c>
      <c r="AD33" s="48" t="str">
        <f>IF(V33=0,"",V33)</f>
        <v/>
      </c>
      <c r="AE33" s="49" t="str">
        <f>IF(W33=0,"",W33)</f>
        <v/>
      </c>
    </row>
    <row r="34" spans="2:31" x14ac:dyDescent="0.25">
      <c r="B34" s="155">
        <v>39965</v>
      </c>
      <c r="C34" s="156"/>
      <c r="D34" s="157"/>
      <c r="E34" s="157">
        <v>0.385583773987065</v>
      </c>
      <c r="F34" s="157">
        <v>1.1494188213079399</v>
      </c>
      <c r="G34" s="157"/>
      <c r="H34" s="157"/>
      <c r="I34" s="157"/>
      <c r="J34" s="157"/>
      <c r="K34" s="157"/>
      <c r="L34" s="157"/>
      <c r="M34" s="157"/>
      <c r="N34" s="157"/>
      <c r="O34" s="158"/>
      <c r="P34" s="96"/>
      <c r="Q34" s="20">
        <f t="shared" si="1"/>
        <v>2009</v>
      </c>
      <c r="R34" s="86">
        <v>39965</v>
      </c>
      <c r="S34" s="47">
        <f t="shared" si="2"/>
        <v>0.385583773987065</v>
      </c>
      <c r="T34" s="48">
        <f t="shared" si="2"/>
        <v>1.1494188213079399</v>
      </c>
      <c r="U34" s="48">
        <f t="shared" si="2"/>
        <v>0</v>
      </c>
      <c r="V34" s="48">
        <f t="shared" si="2"/>
        <v>0</v>
      </c>
      <c r="W34" s="49">
        <f t="shared" si="2"/>
        <v>0</v>
      </c>
      <c r="Y34" s="20">
        <f t="shared" si="3"/>
        <v>2009</v>
      </c>
      <c r="Z34" s="86">
        <v>39965</v>
      </c>
      <c r="AA34" s="47">
        <f>IF(S34=0,"",S34)</f>
        <v>0.385583773987065</v>
      </c>
      <c r="AB34" s="48">
        <f>IF(T34=0,"",T34)</f>
        <v>1.1494188213079399</v>
      </c>
      <c r="AC34" s="48" t="str">
        <f>IF(U34=0,"",U34)</f>
        <v/>
      </c>
      <c r="AD34" s="48" t="str">
        <f>IF(V34=0,"",V34)</f>
        <v/>
      </c>
      <c r="AE34" s="49" t="str">
        <f>IF(W34=0,"",W34)</f>
        <v/>
      </c>
    </row>
    <row r="35" spans="2:31" x14ac:dyDescent="0.25">
      <c r="B35" s="155">
        <v>39995</v>
      </c>
      <c r="C35" s="156"/>
      <c r="D35" s="157"/>
      <c r="E35" s="157">
        <v>0.361669283606879</v>
      </c>
      <c r="F35" s="157">
        <v>1.1673669917048499</v>
      </c>
      <c r="G35" s="157"/>
      <c r="H35" s="157"/>
      <c r="I35" s="157"/>
      <c r="J35" s="157"/>
      <c r="K35" s="157"/>
      <c r="L35" s="157"/>
      <c r="M35" s="157"/>
      <c r="N35" s="157"/>
      <c r="O35" s="158"/>
      <c r="P35" s="96"/>
      <c r="Q35" s="20">
        <f t="shared" si="1"/>
        <v>2009</v>
      </c>
      <c r="R35" s="86">
        <v>39995</v>
      </c>
      <c r="S35" s="47">
        <f t="shared" si="2"/>
        <v>0.361669283606879</v>
      </c>
      <c r="T35" s="48">
        <f t="shared" si="2"/>
        <v>1.1673669917048499</v>
      </c>
      <c r="U35" s="48">
        <f t="shared" si="2"/>
        <v>0</v>
      </c>
      <c r="V35" s="48">
        <f t="shared" si="2"/>
        <v>0</v>
      </c>
      <c r="W35" s="49">
        <f t="shared" si="2"/>
        <v>0</v>
      </c>
      <c r="Y35" s="20">
        <f t="shared" si="3"/>
        <v>2009</v>
      </c>
      <c r="Z35" s="86">
        <v>39995</v>
      </c>
      <c r="AA35" s="47">
        <f>IF(S35=0,"",S35)</f>
        <v>0.361669283606879</v>
      </c>
      <c r="AB35" s="48">
        <f>IF(T35=0,"",T35)</f>
        <v>1.1673669917048499</v>
      </c>
      <c r="AC35" s="48" t="str">
        <f>IF(U35=0,"",U35)</f>
        <v/>
      </c>
      <c r="AD35" s="48" t="str">
        <f>IF(V35=0,"",V35)</f>
        <v/>
      </c>
      <c r="AE35" s="49" t="str">
        <f>IF(W35=0,"",W35)</f>
        <v/>
      </c>
    </row>
    <row r="36" spans="2:31" x14ac:dyDescent="0.25">
      <c r="B36" s="155">
        <v>40026</v>
      </c>
      <c r="C36" s="156"/>
      <c r="D36" s="157"/>
      <c r="E36" s="157">
        <v>0.28837220678247</v>
      </c>
      <c r="F36" s="157">
        <v>1.1513640812781401</v>
      </c>
      <c r="G36" s="157"/>
      <c r="H36" s="157"/>
      <c r="I36" s="157"/>
      <c r="J36" s="157"/>
      <c r="K36" s="157"/>
      <c r="L36" s="157"/>
      <c r="M36" s="157"/>
      <c r="N36" s="157"/>
      <c r="O36" s="158"/>
      <c r="P36" s="96"/>
      <c r="Q36" s="20">
        <f t="shared" si="1"/>
        <v>2009</v>
      </c>
      <c r="R36" s="86">
        <v>40026</v>
      </c>
      <c r="S36" s="47">
        <f t="shared" si="2"/>
        <v>0.28837220678247</v>
      </c>
      <c r="T36" s="48">
        <f t="shared" si="2"/>
        <v>1.1513640812781401</v>
      </c>
      <c r="U36" s="48">
        <f t="shared" si="2"/>
        <v>0</v>
      </c>
      <c r="V36" s="48">
        <f t="shared" si="2"/>
        <v>0</v>
      </c>
      <c r="W36" s="49">
        <f t="shared" si="2"/>
        <v>0</v>
      </c>
      <c r="Y36" s="20">
        <f t="shared" si="3"/>
        <v>2009</v>
      </c>
      <c r="Z36" s="86">
        <v>40026</v>
      </c>
      <c r="AA36" s="47">
        <f>IF(S36=0,"",S36)</f>
        <v>0.28837220678247</v>
      </c>
      <c r="AB36" s="48">
        <f>IF(T36=0,"",T36)</f>
        <v>1.1513640812781401</v>
      </c>
      <c r="AC36" s="48" t="str">
        <f>IF(U36=0,"",U36)</f>
        <v/>
      </c>
      <c r="AD36" s="48" t="str">
        <f>IF(V36=0,"",V36)</f>
        <v/>
      </c>
      <c r="AE36" s="49" t="str">
        <f>IF(W36=0,"",W36)</f>
        <v/>
      </c>
    </row>
    <row r="37" spans="2:31" x14ac:dyDescent="0.25">
      <c r="B37" s="155">
        <v>40057</v>
      </c>
      <c r="C37" s="156"/>
      <c r="D37" s="157"/>
      <c r="E37" s="157">
        <v>0.28674313872524998</v>
      </c>
      <c r="F37" s="157">
        <v>1.1534579514477701</v>
      </c>
      <c r="G37" s="157"/>
      <c r="H37" s="157"/>
      <c r="I37" s="157"/>
      <c r="J37" s="157"/>
      <c r="K37" s="157"/>
      <c r="L37" s="157"/>
      <c r="M37" s="157"/>
      <c r="N37" s="157"/>
      <c r="O37" s="158"/>
      <c r="P37" s="96"/>
      <c r="Q37" s="20">
        <f t="shared" si="1"/>
        <v>2009</v>
      </c>
      <c r="R37" s="86">
        <v>40057</v>
      </c>
      <c r="S37" s="47">
        <f t="shared" si="2"/>
        <v>0.28674313872524998</v>
      </c>
      <c r="T37" s="48">
        <f t="shared" si="2"/>
        <v>1.1534579514477701</v>
      </c>
      <c r="U37" s="48">
        <f t="shared" si="2"/>
        <v>0</v>
      </c>
      <c r="V37" s="48">
        <f t="shared" si="2"/>
        <v>0</v>
      </c>
      <c r="W37" s="49">
        <f t="shared" si="2"/>
        <v>0</v>
      </c>
      <c r="Y37" s="20">
        <f t="shared" si="3"/>
        <v>2009</v>
      </c>
      <c r="Z37" s="86">
        <v>40057</v>
      </c>
      <c r="AA37" s="47">
        <f>IF(S37=0,"",S37)</f>
        <v>0.28674313872524998</v>
      </c>
      <c r="AB37" s="48">
        <f>IF(T37=0,"",T37)</f>
        <v>1.1534579514477701</v>
      </c>
      <c r="AC37" s="48" t="str">
        <f>IF(U37=0,"",U37)</f>
        <v/>
      </c>
      <c r="AD37" s="48" t="str">
        <f>IF(V37=0,"",V37)</f>
        <v/>
      </c>
      <c r="AE37" s="49" t="str">
        <f>IF(W37=0,"",W37)</f>
        <v/>
      </c>
    </row>
    <row r="38" spans="2:31" x14ac:dyDescent="0.25">
      <c r="B38" s="155">
        <v>40087</v>
      </c>
      <c r="C38" s="156"/>
      <c r="D38" s="157"/>
      <c r="E38" s="157">
        <v>0.27682038125590203</v>
      </c>
      <c r="F38" s="157">
        <v>1.0959216738540201</v>
      </c>
      <c r="G38" s="157"/>
      <c r="H38" s="157"/>
      <c r="I38" s="157"/>
      <c r="J38" s="157"/>
      <c r="K38" s="157"/>
      <c r="L38" s="157"/>
      <c r="M38" s="157"/>
      <c r="N38" s="157"/>
      <c r="O38" s="158"/>
      <c r="P38" s="96"/>
      <c r="Q38" s="20">
        <f t="shared" si="1"/>
        <v>2009</v>
      </c>
      <c r="R38" s="86">
        <v>40087</v>
      </c>
      <c r="S38" s="47">
        <f t="shared" si="2"/>
        <v>0.27682038125590203</v>
      </c>
      <c r="T38" s="48">
        <f t="shared" si="2"/>
        <v>1.0959216738540201</v>
      </c>
      <c r="U38" s="48">
        <f t="shared" si="2"/>
        <v>0</v>
      </c>
      <c r="V38" s="48">
        <f t="shared" si="2"/>
        <v>0</v>
      </c>
      <c r="W38" s="49">
        <f t="shared" si="2"/>
        <v>0</v>
      </c>
      <c r="Y38" s="20">
        <f t="shared" si="3"/>
        <v>2009</v>
      </c>
      <c r="Z38" s="86">
        <v>40087</v>
      </c>
      <c r="AA38" s="47">
        <f>IF(S38=0,"",S38)</f>
        <v>0.27682038125590203</v>
      </c>
      <c r="AB38" s="48">
        <f>IF(T38=0,"",T38)</f>
        <v>1.0959216738540201</v>
      </c>
      <c r="AC38" s="48" t="str">
        <f>IF(U38=0,"",U38)</f>
        <v/>
      </c>
      <c r="AD38" s="48" t="str">
        <f>IF(V38=0,"",V38)</f>
        <v/>
      </c>
      <c r="AE38" s="49" t="str">
        <f>IF(W38=0,"",W38)</f>
        <v/>
      </c>
    </row>
    <row r="39" spans="2:31" x14ac:dyDescent="0.25">
      <c r="B39" s="155">
        <v>40118</v>
      </c>
      <c r="C39" s="156"/>
      <c r="D39" s="157"/>
      <c r="E39" s="157">
        <v>0.26489170070248802</v>
      </c>
      <c r="F39" s="157">
        <v>1.1082119513872799</v>
      </c>
      <c r="G39" s="157"/>
      <c r="H39" s="157"/>
      <c r="I39" s="157"/>
      <c r="J39" s="157"/>
      <c r="K39" s="157"/>
      <c r="L39" s="157"/>
      <c r="M39" s="157"/>
      <c r="N39" s="157"/>
      <c r="O39" s="158"/>
      <c r="P39" s="96"/>
      <c r="Q39" s="20">
        <f t="shared" si="1"/>
        <v>2009</v>
      </c>
      <c r="R39" s="86">
        <v>40118</v>
      </c>
      <c r="S39" s="47">
        <f t="shared" si="2"/>
        <v>0.26489170070248802</v>
      </c>
      <c r="T39" s="48">
        <f t="shared" si="2"/>
        <v>1.1082119513872799</v>
      </c>
      <c r="U39" s="48">
        <f t="shared" si="2"/>
        <v>0</v>
      </c>
      <c r="V39" s="48">
        <f t="shared" si="2"/>
        <v>0</v>
      </c>
      <c r="W39" s="49">
        <f t="shared" si="2"/>
        <v>0</v>
      </c>
      <c r="Y39" s="20">
        <f t="shared" si="3"/>
        <v>2009</v>
      </c>
      <c r="Z39" s="86">
        <v>40118</v>
      </c>
      <c r="AA39" s="47">
        <f>IF(S39=0,"",S39)</f>
        <v>0.26489170070248802</v>
      </c>
      <c r="AB39" s="48">
        <f>IF(T39=0,"",T39)</f>
        <v>1.1082119513872799</v>
      </c>
      <c r="AC39" s="48" t="str">
        <f>IF(U39=0,"",U39)</f>
        <v/>
      </c>
      <c r="AD39" s="48" t="str">
        <f>IF(V39=0,"",V39)</f>
        <v/>
      </c>
      <c r="AE39" s="49" t="str">
        <f>IF(W39=0,"",W39)</f>
        <v/>
      </c>
    </row>
    <row r="40" spans="2:31" x14ac:dyDescent="0.25">
      <c r="B40" s="155">
        <v>40148</v>
      </c>
      <c r="C40" s="156"/>
      <c r="D40" s="157"/>
      <c r="E40" s="157">
        <v>0.28745267686613901</v>
      </c>
      <c r="F40" s="157">
        <v>1.15661199188329</v>
      </c>
      <c r="G40" s="157"/>
      <c r="H40" s="157"/>
      <c r="I40" s="157"/>
      <c r="J40" s="157"/>
      <c r="K40" s="157"/>
      <c r="L40" s="157"/>
      <c r="M40" s="157"/>
      <c r="N40" s="157"/>
      <c r="O40" s="158"/>
      <c r="P40" s="96"/>
      <c r="Q40" s="20">
        <f t="shared" si="1"/>
        <v>2009</v>
      </c>
      <c r="R40" s="86">
        <v>40148</v>
      </c>
      <c r="S40" s="47">
        <f t="shared" si="2"/>
        <v>0.28745267686613901</v>
      </c>
      <c r="T40" s="48">
        <f t="shared" si="2"/>
        <v>1.15661199188329</v>
      </c>
      <c r="U40" s="48">
        <f t="shared" si="2"/>
        <v>0</v>
      </c>
      <c r="V40" s="48">
        <f t="shared" si="2"/>
        <v>0</v>
      </c>
      <c r="W40" s="49">
        <f t="shared" si="2"/>
        <v>0</v>
      </c>
      <c r="Y40" s="20">
        <f t="shared" si="3"/>
        <v>2009</v>
      </c>
      <c r="Z40" s="86">
        <v>40148</v>
      </c>
      <c r="AA40" s="47">
        <f>IF(S40=0,"",S40)</f>
        <v>0.28745267686613901</v>
      </c>
      <c r="AB40" s="48">
        <f>IF(T40=0,"",T40)</f>
        <v>1.15661199188329</v>
      </c>
      <c r="AC40" s="48" t="str">
        <f>IF(U40=0,"",U40)</f>
        <v/>
      </c>
      <c r="AD40" s="48" t="str">
        <f>IF(V40=0,"",V40)</f>
        <v/>
      </c>
      <c r="AE40" s="49" t="str">
        <f>IF(W40=0,"",W40)</f>
        <v/>
      </c>
    </row>
    <row r="41" spans="2:31" x14ac:dyDescent="0.25">
      <c r="B41" s="155">
        <v>40179</v>
      </c>
      <c r="C41" s="156"/>
      <c r="D41" s="157"/>
      <c r="E41" s="157">
        <v>0.29599421832644301</v>
      </c>
      <c r="F41" s="157">
        <v>1.1554817051328901</v>
      </c>
      <c r="G41" s="157">
        <v>1.5436591183772801</v>
      </c>
      <c r="H41" s="157">
        <v>2.0112690176565597</v>
      </c>
      <c r="I41" s="157">
        <v>2.0118820559239801</v>
      </c>
      <c r="J41" s="157">
        <v>1.90287966870169</v>
      </c>
      <c r="K41" s="157"/>
      <c r="L41" s="157"/>
      <c r="M41" s="157"/>
      <c r="N41" s="157"/>
      <c r="O41" s="158"/>
      <c r="P41" s="96"/>
      <c r="Q41" s="20">
        <f t="shared" si="1"/>
        <v>2010</v>
      </c>
      <c r="R41" s="86">
        <v>40179</v>
      </c>
      <c r="S41" s="47">
        <f t="shared" si="2"/>
        <v>1.1554817051328901</v>
      </c>
      <c r="T41" s="48">
        <f t="shared" si="2"/>
        <v>1.5436591183772801</v>
      </c>
      <c r="U41" s="48">
        <f t="shared" si="2"/>
        <v>2.0112690176565597</v>
      </c>
      <c r="V41" s="48">
        <f t="shared" si="2"/>
        <v>2.0118820559239801</v>
      </c>
      <c r="W41" s="49">
        <f t="shared" si="2"/>
        <v>1.90287966870169</v>
      </c>
      <c r="X41" s="49"/>
      <c r="Y41" s="20">
        <f t="shared" si="3"/>
        <v>2010</v>
      </c>
      <c r="Z41" s="86">
        <v>40179</v>
      </c>
      <c r="AA41" s="47">
        <f>IF(S41=0,"",S41)</f>
        <v>1.1554817051328901</v>
      </c>
      <c r="AB41" s="48">
        <f>IF(T41=0,"",T41)</f>
        <v>1.5436591183772801</v>
      </c>
      <c r="AC41" s="48">
        <f>IF(U41=0,"",U41)</f>
        <v>2.0112690176565597</v>
      </c>
      <c r="AD41" s="48">
        <f>IF(V41=0,"",V41)</f>
        <v>2.0118820559239801</v>
      </c>
      <c r="AE41" s="49">
        <f>IF(W41=0,"",W41)</f>
        <v>1.90287966870169</v>
      </c>
    </row>
    <row r="42" spans="2:31" x14ac:dyDescent="0.25">
      <c r="B42" s="155">
        <v>40210</v>
      </c>
      <c r="C42" s="156"/>
      <c r="D42" s="157"/>
      <c r="E42" s="157">
        <v>0.3</v>
      </c>
      <c r="F42" s="157">
        <v>1.2009472363227001</v>
      </c>
      <c r="G42" s="157">
        <v>1.5188129557858101</v>
      </c>
      <c r="H42" s="157"/>
      <c r="I42" s="157"/>
      <c r="J42" s="157"/>
      <c r="K42" s="157"/>
      <c r="L42" s="157"/>
      <c r="M42" s="157"/>
      <c r="N42" s="157"/>
      <c r="O42" s="158"/>
      <c r="P42" s="96"/>
      <c r="Q42" s="20">
        <f t="shared" si="1"/>
        <v>2010</v>
      </c>
      <c r="R42" s="86">
        <v>40210</v>
      </c>
      <c r="S42" s="47">
        <f t="shared" si="2"/>
        <v>1.2009472363227001</v>
      </c>
      <c r="T42" s="48">
        <f t="shared" si="2"/>
        <v>1.5188129557858101</v>
      </c>
      <c r="U42" s="48">
        <f t="shared" si="2"/>
        <v>0</v>
      </c>
      <c r="V42" s="48">
        <f t="shared" si="2"/>
        <v>0</v>
      </c>
      <c r="W42" s="49">
        <f t="shared" si="2"/>
        <v>0</v>
      </c>
      <c r="Y42" s="20">
        <f t="shared" si="3"/>
        <v>2010</v>
      </c>
      <c r="Z42" s="86">
        <v>40210</v>
      </c>
      <c r="AA42" s="47">
        <f>IF(S42=0,"",S42)</f>
        <v>1.2009472363227001</v>
      </c>
      <c r="AB42" s="48">
        <f>IF(T42=0,"",T42)</f>
        <v>1.5188129557858101</v>
      </c>
      <c r="AC42" s="48" t="str">
        <f>IF(U42=0,"",U42)</f>
        <v/>
      </c>
      <c r="AD42" s="48" t="str">
        <f>IF(V42=0,"",V42)</f>
        <v/>
      </c>
      <c r="AE42" s="49" t="str">
        <f>IF(W42=0,"",W42)</f>
        <v/>
      </c>
    </row>
    <row r="43" spans="2:31" x14ac:dyDescent="0.25">
      <c r="B43" s="155">
        <v>40238</v>
      </c>
      <c r="C43" s="159"/>
      <c r="D43" s="160"/>
      <c r="E43" s="157">
        <v>0.3</v>
      </c>
      <c r="F43" s="157">
        <v>1.14090813837768</v>
      </c>
      <c r="G43" s="157">
        <v>1.4212386581574101</v>
      </c>
      <c r="H43" s="157"/>
      <c r="I43" s="157"/>
      <c r="J43" s="157"/>
      <c r="K43" s="160"/>
      <c r="L43" s="160"/>
      <c r="M43" s="160"/>
      <c r="N43" s="160"/>
      <c r="O43" s="161"/>
      <c r="P43" s="96"/>
      <c r="Q43" s="20">
        <f t="shared" si="1"/>
        <v>2010</v>
      </c>
      <c r="R43" s="86">
        <v>40238</v>
      </c>
      <c r="S43" s="47">
        <f t="shared" si="2"/>
        <v>1.14090813837768</v>
      </c>
      <c r="T43" s="48">
        <f t="shared" si="2"/>
        <v>1.4212386581574101</v>
      </c>
      <c r="U43" s="48">
        <f t="shared" si="2"/>
        <v>0</v>
      </c>
      <c r="V43" s="48">
        <f t="shared" si="2"/>
        <v>0</v>
      </c>
      <c r="W43" s="49">
        <f t="shared" si="2"/>
        <v>0</v>
      </c>
      <c r="Y43" s="20">
        <f t="shared" si="3"/>
        <v>2010</v>
      </c>
      <c r="Z43" s="86">
        <v>40238</v>
      </c>
      <c r="AA43" s="47">
        <f>IF(S43=0,"",S43)</f>
        <v>1.14090813837768</v>
      </c>
      <c r="AB43" s="48">
        <f>IF(T43=0,"",T43)</f>
        <v>1.4212386581574101</v>
      </c>
      <c r="AC43" s="48" t="str">
        <f>IF(U43=0,"",U43)</f>
        <v/>
      </c>
      <c r="AD43" s="48" t="str">
        <f>IF(V43=0,"",V43)</f>
        <v/>
      </c>
      <c r="AE43" s="49" t="str">
        <f>IF(W43=0,"",W43)</f>
        <v/>
      </c>
    </row>
    <row r="44" spans="2:31" x14ac:dyDescent="0.25">
      <c r="B44" s="155">
        <v>40269</v>
      </c>
      <c r="C44" s="156"/>
      <c r="D44" s="157"/>
      <c r="E44" s="157">
        <v>0.3</v>
      </c>
      <c r="F44" s="157">
        <v>1.1908015360631401</v>
      </c>
      <c r="G44" s="157">
        <v>1.4624304726441801</v>
      </c>
      <c r="H44" s="157">
        <v>1.7325946859213901</v>
      </c>
      <c r="I44" s="157">
        <v>1.9015845441984898</v>
      </c>
      <c r="J44" s="157">
        <v>2.0593456772955703</v>
      </c>
      <c r="K44" s="157"/>
      <c r="L44" s="157"/>
      <c r="M44" s="157"/>
      <c r="N44" s="157"/>
      <c r="O44" s="158"/>
      <c r="P44" s="96"/>
      <c r="Q44" s="20">
        <f t="shared" si="1"/>
        <v>2010</v>
      </c>
      <c r="R44" s="86">
        <v>40269</v>
      </c>
      <c r="S44" s="47">
        <f t="shared" si="2"/>
        <v>1.1908015360631401</v>
      </c>
      <c r="T44" s="48">
        <f t="shared" si="2"/>
        <v>1.4624304726441801</v>
      </c>
      <c r="U44" s="48">
        <f t="shared" si="2"/>
        <v>1.7325946859213901</v>
      </c>
      <c r="V44" s="48">
        <f t="shared" si="2"/>
        <v>1.9015845441984898</v>
      </c>
      <c r="W44" s="49">
        <f t="shared" si="2"/>
        <v>2.0593456772955703</v>
      </c>
      <c r="Y44" s="20">
        <f t="shared" si="3"/>
        <v>2010</v>
      </c>
      <c r="Z44" s="86">
        <v>40269</v>
      </c>
      <c r="AA44" s="47">
        <f>IF(S44=0,"",S44)</f>
        <v>1.1908015360631401</v>
      </c>
      <c r="AB44" s="48">
        <f>IF(T44=0,"",T44)</f>
        <v>1.4624304726441801</v>
      </c>
      <c r="AC44" s="48">
        <f>IF(U44=0,"",U44)</f>
        <v>1.7325946859213901</v>
      </c>
      <c r="AD44" s="48">
        <f>IF(V44=0,"",V44)</f>
        <v>1.9015845441984898</v>
      </c>
      <c r="AE44" s="49">
        <f>IF(W44=0,"",W44)</f>
        <v>2.0593456772955703</v>
      </c>
    </row>
    <row r="45" spans="2:31" x14ac:dyDescent="0.25">
      <c r="B45" s="155">
        <v>40299</v>
      </c>
      <c r="C45" s="156"/>
      <c r="D45" s="157"/>
      <c r="E45" s="157">
        <v>0.3</v>
      </c>
      <c r="F45" s="157">
        <v>1.3218321334602299</v>
      </c>
      <c r="G45" s="157">
        <v>1.45670208547185</v>
      </c>
      <c r="H45" s="157"/>
      <c r="I45" s="157"/>
      <c r="J45" s="157"/>
      <c r="K45" s="157"/>
      <c r="L45" s="157"/>
      <c r="M45" s="157"/>
      <c r="N45" s="157"/>
      <c r="O45" s="158"/>
      <c r="P45" s="96"/>
      <c r="Q45" s="20">
        <f t="shared" si="1"/>
        <v>2010</v>
      </c>
      <c r="R45" s="86">
        <v>40299</v>
      </c>
      <c r="S45" s="47">
        <f t="shared" si="2"/>
        <v>1.3218321334602299</v>
      </c>
      <c r="T45" s="48">
        <f t="shared" si="2"/>
        <v>1.45670208547185</v>
      </c>
      <c r="U45" s="48">
        <f t="shared" si="2"/>
        <v>0</v>
      </c>
      <c r="V45" s="48">
        <f t="shared" si="2"/>
        <v>0</v>
      </c>
      <c r="W45" s="49">
        <f t="shared" si="2"/>
        <v>0</v>
      </c>
      <c r="Y45" s="20">
        <f t="shared" si="3"/>
        <v>2010</v>
      </c>
      <c r="Z45" s="86">
        <v>40299</v>
      </c>
      <c r="AA45" s="47">
        <f>IF(S45=0,"",S45)</f>
        <v>1.3218321334602299</v>
      </c>
      <c r="AB45" s="48">
        <f>IF(T45=0,"",T45)</f>
        <v>1.45670208547185</v>
      </c>
      <c r="AC45" s="48" t="str">
        <f>IF(U45=0,"",U45)</f>
        <v/>
      </c>
      <c r="AD45" s="48" t="str">
        <f>IF(V45=0,"",V45)</f>
        <v/>
      </c>
      <c r="AE45" s="49" t="str">
        <f>IF(W45=0,"",W45)</f>
        <v/>
      </c>
    </row>
    <row r="46" spans="2:31" x14ac:dyDescent="0.25">
      <c r="B46" s="155">
        <v>40330</v>
      </c>
      <c r="C46" s="156"/>
      <c r="D46" s="157"/>
      <c r="E46" s="157">
        <v>0.3</v>
      </c>
      <c r="F46" s="157">
        <v>1.3844690508747701</v>
      </c>
      <c r="G46" s="157">
        <v>1.4692833457411001</v>
      </c>
      <c r="H46" s="157"/>
      <c r="I46" s="157"/>
      <c r="J46" s="157"/>
      <c r="K46" s="157"/>
      <c r="L46" s="157"/>
      <c r="M46" s="157"/>
      <c r="N46" s="157"/>
      <c r="O46" s="158"/>
      <c r="P46" s="96"/>
      <c r="Q46" s="20">
        <f t="shared" si="1"/>
        <v>2010</v>
      </c>
      <c r="R46" s="86">
        <v>40330</v>
      </c>
      <c r="S46" s="47">
        <f t="shared" si="2"/>
        <v>1.3844690508747701</v>
      </c>
      <c r="T46" s="48">
        <f t="shared" si="2"/>
        <v>1.4692833457411001</v>
      </c>
      <c r="U46" s="48">
        <f t="shared" si="2"/>
        <v>0</v>
      </c>
      <c r="V46" s="48">
        <f t="shared" si="2"/>
        <v>0</v>
      </c>
      <c r="W46" s="49">
        <f t="shared" si="2"/>
        <v>0</v>
      </c>
      <c r="Y46" s="20">
        <f t="shared" si="3"/>
        <v>2010</v>
      </c>
      <c r="Z46" s="86">
        <v>40330</v>
      </c>
      <c r="AA46" s="47">
        <f>IF(S46=0,"",S46)</f>
        <v>1.3844690508747701</v>
      </c>
      <c r="AB46" s="48">
        <f>IF(T46=0,"",T46)</f>
        <v>1.4692833457411001</v>
      </c>
      <c r="AC46" s="48" t="str">
        <f>IF(U46=0,"",U46)</f>
        <v/>
      </c>
      <c r="AD46" s="48" t="str">
        <f>IF(V46=0,"",V46)</f>
        <v/>
      </c>
      <c r="AE46" s="49" t="str">
        <f>IF(W46=0,"",W46)</f>
        <v/>
      </c>
    </row>
    <row r="47" spans="2:31" x14ac:dyDescent="0.25">
      <c r="B47" s="155">
        <v>40360</v>
      </c>
      <c r="C47" s="156"/>
      <c r="D47" s="157"/>
      <c r="E47" s="157">
        <v>0.3</v>
      </c>
      <c r="F47" s="157">
        <v>1.44751524132924</v>
      </c>
      <c r="G47" s="157">
        <v>1.51463016523285</v>
      </c>
      <c r="H47" s="157">
        <v>1.63531357085909</v>
      </c>
      <c r="I47" s="157">
        <v>1.7623228362601699</v>
      </c>
      <c r="J47" s="157">
        <v>1.9151041564926601</v>
      </c>
      <c r="K47" s="157"/>
      <c r="L47" s="157"/>
      <c r="M47" s="157"/>
      <c r="N47" s="157"/>
      <c r="O47" s="158"/>
      <c r="P47" s="96"/>
      <c r="Q47" s="20">
        <f t="shared" si="1"/>
        <v>2010</v>
      </c>
      <c r="R47" s="86">
        <v>40360</v>
      </c>
      <c r="S47" s="47">
        <f t="shared" si="2"/>
        <v>1.44751524132924</v>
      </c>
      <c r="T47" s="48">
        <f t="shared" si="2"/>
        <v>1.51463016523285</v>
      </c>
      <c r="U47" s="48">
        <f t="shared" si="2"/>
        <v>1.63531357085909</v>
      </c>
      <c r="V47" s="48">
        <f t="shared" si="2"/>
        <v>1.7623228362601699</v>
      </c>
      <c r="W47" s="49">
        <f t="shared" si="2"/>
        <v>1.9151041564926601</v>
      </c>
      <c r="Y47" s="20">
        <f t="shared" si="3"/>
        <v>2010</v>
      </c>
      <c r="Z47" s="86">
        <v>40360</v>
      </c>
      <c r="AA47" s="47">
        <f>IF(S47=0,"",S47)</f>
        <v>1.44751524132924</v>
      </c>
      <c r="AB47" s="48">
        <f>IF(T47=0,"",T47)</f>
        <v>1.51463016523285</v>
      </c>
      <c r="AC47" s="48">
        <f>IF(U47=0,"",U47)</f>
        <v>1.63531357085909</v>
      </c>
      <c r="AD47" s="48">
        <f>IF(V47=0,"",V47)</f>
        <v>1.7623228362601699</v>
      </c>
      <c r="AE47" s="49">
        <f>IF(W47=0,"",W47)</f>
        <v>1.9151041564926601</v>
      </c>
    </row>
    <row r="48" spans="2:31" x14ac:dyDescent="0.25">
      <c r="B48" s="155">
        <v>40391</v>
      </c>
      <c r="C48" s="156"/>
      <c r="D48" s="157"/>
      <c r="E48" s="157">
        <v>0.3</v>
      </c>
      <c r="F48" s="157">
        <v>1.4332091737886201</v>
      </c>
      <c r="G48" s="157">
        <v>1.5162925413736998</v>
      </c>
      <c r="H48" s="157"/>
      <c r="I48" s="157"/>
      <c r="J48" s="157"/>
      <c r="K48" s="157"/>
      <c r="L48" s="157"/>
      <c r="M48" s="157"/>
      <c r="N48" s="157"/>
      <c r="O48" s="158"/>
      <c r="P48" s="96"/>
      <c r="Q48" s="20">
        <f t="shared" si="1"/>
        <v>2010</v>
      </c>
      <c r="R48" s="86">
        <v>40391</v>
      </c>
      <c r="S48" s="47">
        <f t="shared" si="2"/>
        <v>1.4332091737886201</v>
      </c>
      <c r="T48" s="48">
        <f t="shared" si="2"/>
        <v>1.5162925413736998</v>
      </c>
      <c r="U48" s="48">
        <f t="shared" si="2"/>
        <v>0</v>
      </c>
      <c r="V48" s="48">
        <f t="shared" si="2"/>
        <v>0</v>
      </c>
      <c r="W48" s="49">
        <f t="shared" si="2"/>
        <v>0</v>
      </c>
      <c r="Y48" s="20">
        <f t="shared" si="3"/>
        <v>2010</v>
      </c>
      <c r="Z48" s="86">
        <v>40391</v>
      </c>
      <c r="AA48" s="47">
        <f>IF(S48=0,"",S48)</f>
        <v>1.4332091737886201</v>
      </c>
      <c r="AB48" s="48">
        <f>IF(T48=0,"",T48)</f>
        <v>1.5162925413736998</v>
      </c>
      <c r="AC48" s="48" t="str">
        <f>IF(U48=0,"",U48)</f>
        <v/>
      </c>
      <c r="AD48" s="48" t="str">
        <f>IF(V48=0,"",V48)</f>
        <v/>
      </c>
      <c r="AE48" s="49" t="str">
        <f>IF(W48=0,"",W48)</f>
        <v/>
      </c>
    </row>
    <row r="49" spans="2:31" x14ac:dyDescent="0.25">
      <c r="B49" s="155">
        <v>40422</v>
      </c>
      <c r="C49" s="156"/>
      <c r="D49" s="157"/>
      <c r="E49" s="157">
        <v>0.3</v>
      </c>
      <c r="F49" s="157">
        <v>1.4847704738410801</v>
      </c>
      <c r="G49" s="157">
        <v>1.49430335906319</v>
      </c>
      <c r="H49" s="157"/>
      <c r="I49" s="157"/>
      <c r="J49" s="157"/>
      <c r="K49" s="157"/>
      <c r="L49" s="157"/>
      <c r="M49" s="157"/>
      <c r="N49" s="157"/>
      <c r="O49" s="158"/>
      <c r="P49" s="96"/>
      <c r="Q49" s="20">
        <f t="shared" si="1"/>
        <v>2010</v>
      </c>
      <c r="R49" s="86">
        <v>40422</v>
      </c>
      <c r="S49" s="47">
        <f t="shared" si="2"/>
        <v>1.4847704738410801</v>
      </c>
      <c r="T49" s="48">
        <f t="shared" si="2"/>
        <v>1.49430335906319</v>
      </c>
      <c r="U49" s="48">
        <f t="shared" si="2"/>
        <v>0</v>
      </c>
      <c r="V49" s="48">
        <f t="shared" si="2"/>
        <v>0</v>
      </c>
      <c r="W49" s="49">
        <f t="shared" si="2"/>
        <v>0</v>
      </c>
      <c r="Y49" s="20">
        <f t="shared" si="3"/>
        <v>2010</v>
      </c>
      <c r="Z49" s="86">
        <v>40422</v>
      </c>
      <c r="AA49" s="47">
        <f>IF(S49=0,"",S49)</f>
        <v>1.4847704738410801</v>
      </c>
      <c r="AB49" s="48">
        <f>IF(T49=0,"",T49)</f>
        <v>1.49430335906319</v>
      </c>
      <c r="AC49" s="48" t="str">
        <f>IF(U49=0,"",U49)</f>
        <v/>
      </c>
      <c r="AD49" s="48" t="str">
        <f>IF(V49=0,"",V49)</f>
        <v/>
      </c>
      <c r="AE49" s="49" t="str">
        <f>IF(W49=0,"",W49)</f>
        <v/>
      </c>
    </row>
    <row r="50" spans="2:31" x14ac:dyDescent="0.25">
      <c r="B50" s="155">
        <v>40452</v>
      </c>
      <c r="C50" s="156"/>
      <c r="D50" s="157"/>
      <c r="E50" s="157">
        <v>0.3</v>
      </c>
      <c r="F50" s="157">
        <v>1.5006812029743199</v>
      </c>
      <c r="G50" s="157">
        <v>1.44769291373452</v>
      </c>
      <c r="H50" s="157">
        <v>1.6508563200573401</v>
      </c>
      <c r="I50" s="157">
        <v>1.7802505670942599</v>
      </c>
      <c r="J50" s="157">
        <v>1.8668449132792402</v>
      </c>
      <c r="K50" s="157"/>
      <c r="L50" s="157"/>
      <c r="M50" s="157"/>
      <c r="N50" s="157"/>
      <c r="O50" s="158"/>
      <c r="P50" s="96"/>
      <c r="Q50" s="20">
        <f t="shared" si="1"/>
        <v>2010</v>
      </c>
      <c r="R50" s="86">
        <v>40452</v>
      </c>
      <c r="S50" s="47">
        <f t="shared" si="2"/>
        <v>1.5006812029743199</v>
      </c>
      <c r="T50" s="48">
        <f t="shared" si="2"/>
        <v>1.44769291373452</v>
      </c>
      <c r="U50" s="48">
        <f t="shared" si="2"/>
        <v>1.6508563200573401</v>
      </c>
      <c r="V50" s="48">
        <f t="shared" si="2"/>
        <v>1.7802505670942599</v>
      </c>
      <c r="W50" s="49">
        <f t="shared" si="2"/>
        <v>1.8668449132792402</v>
      </c>
      <c r="Y50" s="20">
        <f t="shared" si="3"/>
        <v>2010</v>
      </c>
      <c r="Z50" s="86">
        <v>40452</v>
      </c>
      <c r="AA50" s="47">
        <f>IF(S50=0,"",S50)</f>
        <v>1.5006812029743199</v>
      </c>
      <c r="AB50" s="48">
        <f>IF(T50=0,"",T50)</f>
        <v>1.44769291373452</v>
      </c>
      <c r="AC50" s="48">
        <f>IF(U50=0,"",U50)</f>
        <v>1.6508563200573401</v>
      </c>
      <c r="AD50" s="48">
        <f>IF(V50=0,"",V50)</f>
        <v>1.7802505670942599</v>
      </c>
      <c r="AE50" s="49">
        <f>IF(W50=0,"",W50)</f>
        <v>1.8668449132792402</v>
      </c>
    </row>
    <row r="51" spans="2:31" x14ac:dyDescent="0.25">
      <c r="B51" s="155">
        <v>40483</v>
      </c>
      <c r="C51" s="156"/>
      <c r="D51" s="157"/>
      <c r="E51" s="157">
        <v>0.3</v>
      </c>
      <c r="F51" s="157">
        <v>1.5063965316074102</v>
      </c>
      <c r="G51" s="157">
        <v>1.4979277299197802</v>
      </c>
      <c r="H51" s="157"/>
      <c r="I51" s="157"/>
      <c r="J51" s="157"/>
      <c r="K51" s="157"/>
      <c r="L51" s="157"/>
      <c r="M51" s="157"/>
      <c r="N51" s="157"/>
      <c r="O51" s="158"/>
      <c r="P51" s="96"/>
      <c r="Q51" s="20">
        <f t="shared" si="1"/>
        <v>2010</v>
      </c>
      <c r="R51" s="86">
        <v>40483</v>
      </c>
      <c r="S51" s="47">
        <f t="shared" si="2"/>
        <v>1.5063965316074102</v>
      </c>
      <c r="T51" s="48">
        <f t="shared" si="2"/>
        <v>1.4979277299197802</v>
      </c>
      <c r="U51" s="48">
        <f t="shared" si="2"/>
        <v>0</v>
      </c>
      <c r="V51" s="48">
        <f t="shared" si="2"/>
        <v>0</v>
      </c>
      <c r="W51" s="49">
        <f t="shared" si="2"/>
        <v>0</v>
      </c>
      <c r="Y51" s="20">
        <f t="shared" si="3"/>
        <v>2010</v>
      </c>
      <c r="Z51" s="86">
        <v>40483</v>
      </c>
      <c r="AA51" s="47">
        <f>IF(S51=0,"",S51)</f>
        <v>1.5063965316074102</v>
      </c>
      <c r="AB51" s="48">
        <f>IF(T51=0,"",T51)</f>
        <v>1.4979277299197802</v>
      </c>
      <c r="AC51" s="48" t="str">
        <f>IF(U51=0,"",U51)</f>
        <v/>
      </c>
      <c r="AD51" s="48" t="str">
        <f>IF(V51=0,"",V51)</f>
        <v/>
      </c>
      <c r="AE51" s="49" t="str">
        <f>IF(W51=0,"",W51)</f>
        <v/>
      </c>
    </row>
    <row r="52" spans="2:31" x14ac:dyDescent="0.25">
      <c r="B52" s="155">
        <v>40513</v>
      </c>
      <c r="C52" s="156"/>
      <c r="D52" s="157"/>
      <c r="E52" s="157">
        <v>0.3</v>
      </c>
      <c r="F52" s="157">
        <v>1.5323063926798</v>
      </c>
      <c r="G52" s="157">
        <v>1.5696219800471201</v>
      </c>
      <c r="H52" s="157"/>
      <c r="I52" s="157"/>
      <c r="J52" s="157"/>
      <c r="K52" s="157"/>
      <c r="L52" s="157"/>
      <c r="M52" s="157"/>
      <c r="N52" s="157"/>
      <c r="O52" s="158"/>
      <c r="P52" s="96"/>
      <c r="Q52" s="20">
        <f t="shared" si="1"/>
        <v>2010</v>
      </c>
      <c r="R52" s="86">
        <v>40513</v>
      </c>
      <c r="S52" s="47">
        <f t="shared" si="2"/>
        <v>1.5323063926798</v>
      </c>
      <c r="T52" s="48">
        <f t="shared" si="2"/>
        <v>1.5696219800471201</v>
      </c>
      <c r="U52" s="48">
        <f t="shared" si="2"/>
        <v>0</v>
      </c>
      <c r="V52" s="48">
        <f t="shared" si="2"/>
        <v>0</v>
      </c>
      <c r="W52" s="49">
        <f t="shared" si="2"/>
        <v>0</v>
      </c>
      <c r="Y52" s="20">
        <f t="shared" si="3"/>
        <v>2010</v>
      </c>
      <c r="Z52" s="86">
        <v>40513</v>
      </c>
      <c r="AA52" s="47">
        <f>IF(S52=0,"",S52)</f>
        <v>1.5323063926798</v>
      </c>
      <c r="AB52" s="48">
        <f>IF(T52=0,"",T52)</f>
        <v>1.5696219800471201</v>
      </c>
      <c r="AC52" s="48" t="str">
        <f>IF(U52=0,"",U52)</f>
        <v/>
      </c>
      <c r="AD52" s="48" t="str">
        <f>IF(V52=0,"",V52)</f>
        <v/>
      </c>
      <c r="AE52" s="49" t="str">
        <f>IF(W52=0,"",W52)</f>
        <v/>
      </c>
    </row>
    <row r="53" spans="2:31" x14ac:dyDescent="0.25">
      <c r="B53" s="155">
        <v>40544</v>
      </c>
      <c r="C53" s="156"/>
      <c r="D53" s="157"/>
      <c r="E53" s="77"/>
      <c r="F53" s="157">
        <v>1.5338499456213899</v>
      </c>
      <c r="G53" s="157">
        <v>1.7298858595378401</v>
      </c>
      <c r="H53" s="157">
        <v>1.6968069300127302</v>
      </c>
      <c r="I53" s="157">
        <v>1.8968937488865001</v>
      </c>
      <c r="J53" s="157">
        <v>1.9628156366938001</v>
      </c>
      <c r="K53" s="157">
        <v>2.0296130513126802</v>
      </c>
      <c r="L53" s="157"/>
      <c r="M53" s="157"/>
      <c r="N53" s="157"/>
      <c r="O53" s="158"/>
      <c r="P53" s="96"/>
      <c r="Q53" s="20">
        <f t="shared" si="1"/>
        <v>2011</v>
      </c>
      <c r="R53" s="86">
        <v>40544</v>
      </c>
      <c r="S53" s="47">
        <f t="shared" si="2"/>
        <v>1.7298858595378401</v>
      </c>
      <c r="T53" s="48">
        <f t="shared" si="2"/>
        <v>1.6968069300127302</v>
      </c>
      <c r="U53" s="48">
        <f t="shared" si="2"/>
        <v>1.8968937488865001</v>
      </c>
      <c r="V53" s="48">
        <f t="shared" si="2"/>
        <v>1.9628156366938001</v>
      </c>
      <c r="W53" s="49">
        <f t="shared" si="2"/>
        <v>2.0296130513126802</v>
      </c>
      <c r="Y53" s="20">
        <f t="shared" si="3"/>
        <v>2011</v>
      </c>
      <c r="Z53" s="86">
        <v>40544</v>
      </c>
      <c r="AA53" s="47">
        <f>IF(S53=0,"",S53)</f>
        <v>1.7298858595378401</v>
      </c>
      <c r="AB53" s="48">
        <f>IF(T53=0,"",T53)</f>
        <v>1.6968069300127302</v>
      </c>
      <c r="AC53" s="48">
        <f>IF(U53=0,"",U53)</f>
        <v>1.8968937488865001</v>
      </c>
      <c r="AD53" s="48">
        <f>IF(V53=0,"",V53)</f>
        <v>1.9628156366938001</v>
      </c>
      <c r="AE53" s="49">
        <f>IF(W53=0,"",W53)</f>
        <v>2.0296130513126802</v>
      </c>
    </row>
    <row r="54" spans="2:31" x14ac:dyDescent="0.25">
      <c r="B54" s="155">
        <v>40575</v>
      </c>
      <c r="C54" s="156"/>
      <c r="D54" s="157"/>
      <c r="E54" s="77"/>
      <c r="F54" s="157">
        <v>1.6</v>
      </c>
      <c r="G54" s="157">
        <v>2.0243707706664997</v>
      </c>
      <c r="H54" s="157">
        <v>1.75791215676891</v>
      </c>
      <c r="I54" s="157"/>
      <c r="J54" s="157"/>
      <c r="K54" s="157"/>
      <c r="L54" s="157"/>
      <c r="M54" s="157"/>
      <c r="N54" s="157"/>
      <c r="O54" s="158"/>
      <c r="P54" s="96"/>
      <c r="Q54" s="20">
        <f t="shared" si="1"/>
        <v>2011</v>
      </c>
      <c r="R54" s="86">
        <v>40575</v>
      </c>
      <c r="S54" s="47">
        <f t="shared" si="2"/>
        <v>2.0243707706664997</v>
      </c>
      <c r="T54" s="48">
        <f t="shared" si="2"/>
        <v>1.75791215676891</v>
      </c>
      <c r="U54" s="48">
        <f t="shared" si="2"/>
        <v>0</v>
      </c>
      <c r="V54" s="48">
        <f t="shared" si="2"/>
        <v>0</v>
      </c>
      <c r="W54" s="49">
        <f t="shared" si="2"/>
        <v>0</v>
      </c>
      <c r="Y54" s="20">
        <f t="shared" si="3"/>
        <v>2011</v>
      </c>
      <c r="Z54" s="86">
        <v>40575</v>
      </c>
      <c r="AA54" s="47">
        <f>IF(S54=0,"",S54)</f>
        <v>2.0243707706664997</v>
      </c>
      <c r="AB54" s="48">
        <f>IF(T54=0,"",T54)</f>
        <v>1.75791215676891</v>
      </c>
      <c r="AC54" s="48" t="str">
        <f>IF(U54=0,"",U54)</f>
        <v/>
      </c>
      <c r="AD54" s="48" t="str">
        <f>IF(V54=0,"",V54)</f>
        <v/>
      </c>
      <c r="AE54" s="49" t="str">
        <f>IF(W54=0,"",W54)</f>
        <v/>
      </c>
    </row>
    <row r="55" spans="2:31" x14ac:dyDescent="0.25">
      <c r="B55" s="155">
        <v>40603</v>
      </c>
      <c r="C55" s="156"/>
      <c r="D55" s="157"/>
      <c r="E55" s="77"/>
      <c r="F55" s="157">
        <v>1.6</v>
      </c>
      <c r="G55" s="157">
        <v>2.2178537645924004</v>
      </c>
      <c r="H55" s="157">
        <v>1.7726579868028001</v>
      </c>
      <c r="I55" s="157"/>
      <c r="J55" s="157"/>
      <c r="K55" s="157"/>
      <c r="L55" s="157"/>
      <c r="M55" s="157"/>
      <c r="N55" s="157"/>
      <c r="O55" s="158"/>
      <c r="P55" s="96"/>
      <c r="Q55" s="20">
        <f t="shared" si="1"/>
        <v>2011</v>
      </c>
      <c r="R55" s="86">
        <v>40603</v>
      </c>
      <c r="S55" s="47">
        <f t="shared" si="2"/>
        <v>2.2178537645924004</v>
      </c>
      <c r="T55" s="48">
        <f t="shared" si="2"/>
        <v>1.7726579868028001</v>
      </c>
      <c r="U55" s="48">
        <f t="shared" si="2"/>
        <v>0</v>
      </c>
      <c r="V55" s="48">
        <f t="shared" si="2"/>
        <v>0</v>
      </c>
      <c r="W55" s="49">
        <f t="shared" si="2"/>
        <v>0</v>
      </c>
      <c r="Y55" s="20">
        <f t="shared" si="3"/>
        <v>2011</v>
      </c>
      <c r="Z55" s="86">
        <v>40603</v>
      </c>
      <c r="AA55" s="47">
        <f>IF(S55=0,"",S55)</f>
        <v>2.2178537645924004</v>
      </c>
      <c r="AB55" s="48">
        <f>IF(T55=0,"",T55)</f>
        <v>1.7726579868028001</v>
      </c>
      <c r="AC55" s="48" t="str">
        <f>IF(U55=0,"",U55)</f>
        <v/>
      </c>
      <c r="AD55" s="48" t="str">
        <f>IF(V55=0,"",V55)</f>
        <v/>
      </c>
      <c r="AE55" s="49" t="str">
        <f>IF(W55=0,"",W55)</f>
        <v/>
      </c>
    </row>
    <row r="56" spans="2:31" x14ac:dyDescent="0.25">
      <c r="B56" s="155">
        <v>40634</v>
      </c>
      <c r="C56" s="159"/>
      <c r="D56" s="160"/>
      <c r="E56" s="160"/>
      <c r="F56" s="157">
        <v>1.6</v>
      </c>
      <c r="G56" s="157">
        <v>2.3989696177562103</v>
      </c>
      <c r="H56" s="157">
        <v>1.8336181723490799</v>
      </c>
      <c r="I56" s="157">
        <v>1.99308690699927</v>
      </c>
      <c r="J56" s="157">
        <v>1.94335186812823</v>
      </c>
      <c r="K56" s="157">
        <v>2.14277010172979</v>
      </c>
      <c r="L56" s="160"/>
      <c r="M56" s="160"/>
      <c r="N56" s="160"/>
      <c r="O56" s="161"/>
      <c r="P56" s="96"/>
      <c r="Q56" s="20">
        <f t="shared" si="1"/>
        <v>2011</v>
      </c>
      <c r="R56" s="86">
        <v>40634</v>
      </c>
      <c r="S56" s="47">
        <f t="shared" si="2"/>
        <v>2.3989696177562103</v>
      </c>
      <c r="T56" s="48">
        <f t="shared" si="2"/>
        <v>1.8336181723490799</v>
      </c>
      <c r="U56" s="48">
        <f t="shared" si="2"/>
        <v>1.99308690699927</v>
      </c>
      <c r="V56" s="48">
        <f t="shared" si="2"/>
        <v>1.94335186812823</v>
      </c>
      <c r="W56" s="49">
        <f t="shared" si="2"/>
        <v>2.14277010172979</v>
      </c>
      <c r="Y56" s="20">
        <f t="shared" si="3"/>
        <v>2011</v>
      </c>
      <c r="Z56" s="86">
        <v>40634</v>
      </c>
      <c r="AA56" s="47">
        <f>IF(S56=0,"",S56)</f>
        <v>2.3989696177562103</v>
      </c>
      <c r="AB56" s="48">
        <f>IF(T56=0,"",T56)</f>
        <v>1.8336181723490799</v>
      </c>
      <c r="AC56" s="48">
        <f>IF(U56=0,"",U56)</f>
        <v>1.99308690699927</v>
      </c>
      <c r="AD56" s="48">
        <f>IF(V56=0,"",V56)</f>
        <v>1.94335186812823</v>
      </c>
      <c r="AE56" s="49">
        <f>IF(W56=0,"",W56)</f>
        <v>2.14277010172979</v>
      </c>
    </row>
    <row r="57" spans="2:31" x14ac:dyDescent="0.25">
      <c r="B57" s="155">
        <v>40664</v>
      </c>
      <c r="C57" s="156"/>
      <c r="D57" s="157"/>
      <c r="E57" s="157"/>
      <c r="F57" s="157">
        <v>1.6</v>
      </c>
      <c r="G57" s="157">
        <v>2.5700309195800299</v>
      </c>
      <c r="H57" s="157">
        <v>1.8898511896364698</v>
      </c>
      <c r="I57" s="157"/>
      <c r="J57" s="157"/>
      <c r="K57" s="157"/>
      <c r="L57" s="157"/>
      <c r="M57" s="157"/>
      <c r="N57" s="157"/>
      <c r="O57" s="158"/>
      <c r="P57" s="96"/>
      <c r="Q57" s="20">
        <f t="shared" si="1"/>
        <v>2011</v>
      </c>
      <c r="R57" s="86">
        <v>40664</v>
      </c>
      <c r="S57" s="47">
        <f t="shared" si="2"/>
        <v>2.5700309195800299</v>
      </c>
      <c r="T57" s="48">
        <f t="shared" si="2"/>
        <v>1.8898511896364698</v>
      </c>
      <c r="U57" s="48">
        <f t="shared" si="2"/>
        <v>0</v>
      </c>
      <c r="V57" s="48">
        <f t="shared" si="2"/>
        <v>0</v>
      </c>
      <c r="W57" s="49">
        <f t="shared" si="2"/>
        <v>0</v>
      </c>
      <c r="Y57" s="20">
        <f t="shared" si="3"/>
        <v>2011</v>
      </c>
      <c r="Z57" s="86">
        <v>40664</v>
      </c>
      <c r="AA57" s="47">
        <f>IF(S57=0,"",S57)</f>
        <v>2.5700309195800299</v>
      </c>
      <c r="AB57" s="48">
        <f>IF(T57=0,"",T57)</f>
        <v>1.8898511896364698</v>
      </c>
      <c r="AC57" s="48" t="str">
        <f>IF(U57=0,"",U57)</f>
        <v/>
      </c>
      <c r="AD57" s="48" t="str">
        <f>IF(V57=0,"",V57)</f>
        <v/>
      </c>
      <c r="AE57" s="49" t="str">
        <f>IF(W57=0,"",W57)</f>
        <v/>
      </c>
    </row>
    <row r="58" spans="2:31" x14ac:dyDescent="0.25">
      <c r="B58" s="155">
        <v>40695</v>
      </c>
      <c r="C58" s="156"/>
      <c r="D58" s="157"/>
      <c r="E58" s="157"/>
      <c r="F58" s="157">
        <v>1.6</v>
      </c>
      <c r="G58" s="157">
        <v>2.6233751652981203</v>
      </c>
      <c r="H58" s="157">
        <v>1.9504498595413999</v>
      </c>
      <c r="I58" s="157"/>
      <c r="J58" s="157"/>
      <c r="K58" s="157"/>
      <c r="L58" s="157"/>
      <c r="M58" s="157"/>
      <c r="N58" s="157"/>
      <c r="O58" s="158"/>
      <c r="P58" s="96"/>
      <c r="Q58" s="20">
        <f t="shared" si="1"/>
        <v>2011</v>
      </c>
      <c r="R58" s="86">
        <v>40695</v>
      </c>
      <c r="S58" s="47">
        <f t="shared" si="2"/>
        <v>2.6233751652981203</v>
      </c>
      <c r="T58" s="48">
        <f t="shared" si="2"/>
        <v>1.9504498595413999</v>
      </c>
      <c r="U58" s="48">
        <f t="shared" si="2"/>
        <v>0</v>
      </c>
      <c r="V58" s="48">
        <f t="shared" si="2"/>
        <v>0</v>
      </c>
      <c r="W58" s="49">
        <f t="shared" si="2"/>
        <v>0</v>
      </c>
      <c r="Y58" s="20">
        <f t="shared" si="3"/>
        <v>2011</v>
      </c>
      <c r="Z58" s="86">
        <v>40695</v>
      </c>
      <c r="AA58" s="47">
        <f>IF(S58=0,"",S58)</f>
        <v>2.6233751652981203</v>
      </c>
      <c r="AB58" s="48">
        <f>IF(T58=0,"",T58)</f>
        <v>1.9504498595413999</v>
      </c>
      <c r="AC58" s="48" t="str">
        <f>IF(U58=0,"",U58)</f>
        <v/>
      </c>
      <c r="AD58" s="48" t="str">
        <f>IF(V58=0,"",V58)</f>
        <v/>
      </c>
      <c r="AE58" s="49" t="str">
        <f>IF(W58=0,"",W58)</f>
        <v/>
      </c>
    </row>
    <row r="59" spans="2:31" x14ac:dyDescent="0.25">
      <c r="B59" s="155">
        <v>40725</v>
      </c>
      <c r="C59" s="156"/>
      <c r="D59" s="157"/>
      <c r="E59" s="157"/>
      <c r="F59" s="157">
        <v>1.6</v>
      </c>
      <c r="G59" s="157">
        <v>2.6266301672960899</v>
      </c>
      <c r="H59" s="157">
        <v>1.8940136560407901</v>
      </c>
      <c r="I59" s="157">
        <v>1.9103934093139499</v>
      </c>
      <c r="J59" s="157">
        <v>1.9442142682019299</v>
      </c>
      <c r="K59" s="157">
        <v>2.0815465112973097</v>
      </c>
      <c r="L59" s="157"/>
      <c r="M59" s="157"/>
      <c r="N59" s="157"/>
      <c r="O59" s="158"/>
      <c r="P59" s="96"/>
      <c r="Q59" s="20">
        <f t="shared" si="1"/>
        <v>2011</v>
      </c>
      <c r="R59" s="86">
        <v>40725</v>
      </c>
      <c r="S59" s="47">
        <f t="shared" si="2"/>
        <v>2.6266301672960899</v>
      </c>
      <c r="T59" s="48">
        <f t="shared" si="2"/>
        <v>1.8940136560407901</v>
      </c>
      <c r="U59" s="48">
        <f t="shared" si="2"/>
        <v>1.9103934093139499</v>
      </c>
      <c r="V59" s="48">
        <f t="shared" si="2"/>
        <v>1.9442142682019299</v>
      </c>
      <c r="W59" s="49">
        <f t="shared" si="2"/>
        <v>2.0815465112973097</v>
      </c>
      <c r="Y59" s="20">
        <f t="shared" si="3"/>
        <v>2011</v>
      </c>
      <c r="Z59" s="86">
        <v>40725</v>
      </c>
      <c r="AA59" s="47">
        <f>IF(S59=0,"",S59)</f>
        <v>2.6266301672960899</v>
      </c>
      <c r="AB59" s="48">
        <f>IF(T59=0,"",T59)</f>
        <v>1.8940136560407901</v>
      </c>
      <c r="AC59" s="48">
        <f>IF(U59=0,"",U59)</f>
        <v>1.9103934093139499</v>
      </c>
      <c r="AD59" s="48">
        <f>IF(V59=0,"",V59)</f>
        <v>1.9442142682019299</v>
      </c>
      <c r="AE59" s="49">
        <f>IF(W59=0,"",W59)</f>
        <v>2.0815465112973097</v>
      </c>
    </row>
    <row r="60" spans="2:31" x14ac:dyDescent="0.25">
      <c r="B60" s="155">
        <v>40756</v>
      </c>
      <c r="C60" s="156"/>
      <c r="D60" s="157"/>
      <c r="E60" s="157"/>
      <c r="F60" s="157">
        <v>1.6</v>
      </c>
      <c r="G60" s="157">
        <v>2.61178581177289</v>
      </c>
      <c r="H60" s="157">
        <v>1.9085376808249501</v>
      </c>
      <c r="I60" s="157"/>
      <c r="J60" s="157"/>
      <c r="K60" s="157"/>
      <c r="L60" s="157"/>
      <c r="M60" s="157"/>
      <c r="N60" s="157"/>
      <c r="O60" s="158"/>
      <c r="P60" s="96"/>
      <c r="Q60" s="20">
        <f t="shared" si="1"/>
        <v>2011</v>
      </c>
      <c r="R60" s="86">
        <v>40756</v>
      </c>
      <c r="S60" s="47">
        <f t="shared" si="2"/>
        <v>2.61178581177289</v>
      </c>
      <c r="T60" s="48">
        <f t="shared" si="2"/>
        <v>1.9085376808249501</v>
      </c>
      <c r="U60" s="48">
        <f t="shared" si="2"/>
        <v>0</v>
      </c>
      <c r="V60" s="48">
        <f t="shared" si="2"/>
        <v>0</v>
      </c>
      <c r="W60" s="49">
        <f t="shared" si="2"/>
        <v>0</v>
      </c>
      <c r="Y60" s="20">
        <f t="shared" si="3"/>
        <v>2011</v>
      </c>
      <c r="Z60" s="86">
        <v>40756</v>
      </c>
      <c r="AA60" s="47">
        <f>IF(S60=0,"",S60)</f>
        <v>2.61178581177289</v>
      </c>
      <c r="AB60" s="48">
        <f>IF(T60=0,"",T60)</f>
        <v>1.9085376808249501</v>
      </c>
      <c r="AC60" s="48" t="str">
        <f>IF(U60=0,"",U60)</f>
        <v/>
      </c>
      <c r="AD60" s="48" t="str">
        <f>IF(V60=0,"",V60)</f>
        <v/>
      </c>
      <c r="AE60" s="49" t="str">
        <f>IF(W60=0,"",W60)</f>
        <v/>
      </c>
    </row>
    <row r="61" spans="2:31" x14ac:dyDescent="0.25">
      <c r="B61" s="155">
        <v>40787</v>
      </c>
      <c r="C61" s="156"/>
      <c r="D61" s="157"/>
      <c r="E61" s="157"/>
      <c r="F61" s="157">
        <v>1.6</v>
      </c>
      <c r="G61" s="157">
        <v>2.5907867796874902</v>
      </c>
      <c r="H61" s="157">
        <v>1.79371093179442</v>
      </c>
      <c r="I61" s="157"/>
      <c r="J61" s="157"/>
      <c r="K61" s="157"/>
      <c r="L61" s="157"/>
      <c r="M61" s="157"/>
      <c r="N61" s="157"/>
      <c r="O61" s="158"/>
      <c r="P61" s="96"/>
      <c r="Q61" s="20">
        <f t="shared" si="1"/>
        <v>2011</v>
      </c>
      <c r="R61" s="86">
        <v>40787</v>
      </c>
      <c r="S61" s="47">
        <f t="shared" ref="S61:W92" si="4">IF(($Q61+S$3)=$C$4,$C61,IF(($Q61+S$3)=$D$4,$D61,IF(($Q61+S$3)=$E$4,$E61,IF(($Q61+S$3)=$F$4,$F61,IF(($Q61+S$3)=$G$4,$G61,IF(($Q61+S$3)=$H$4,$H61,IF(($Q61+S$3)=$I$4,$I61,IF(($Q61+S$3)=$J$4,$J61,IF(($Q61+S$3)=$K$4,$K61,IF(($Q61+S$3)=$L$4,$L61,IF(($Q61+S$3)=$M$4,$M61,IF(($Q61+S$3)=$N$4,$N61,IF(($Q61+S$3)=$O$4,$O61,"")))))))))))))</f>
        <v>2.5907867796874902</v>
      </c>
      <c r="T61" s="48">
        <f t="shared" si="4"/>
        <v>1.79371093179442</v>
      </c>
      <c r="U61" s="48">
        <f t="shared" si="4"/>
        <v>0</v>
      </c>
      <c r="V61" s="48">
        <f t="shared" si="4"/>
        <v>0</v>
      </c>
      <c r="W61" s="49">
        <f t="shared" si="4"/>
        <v>0</v>
      </c>
      <c r="Y61" s="20">
        <f t="shared" si="3"/>
        <v>2011</v>
      </c>
      <c r="Z61" s="86">
        <v>40787</v>
      </c>
      <c r="AA61" s="47">
        <f>IF(S61=0,"",S61)</f>
        <v>2.5907867796874902</v>
      </c>
      <c r="AB61" s="48">
        <f>IF(T61=0,"",T61)</f>
        <v>1.79371093179442</v>
      </c>
      <c r="AC61" s="48" t="str">
        <f>IF(U61=0,"",U61)</f>
        <v/>
      </c>
      <c r="AD61" s="48" t="str">
        <f>IF(V61=0,"",V61)</f>
        <v/>
      </c>
      <c r="AE61" s="49" t="str">
        <f>IF(W61=0,"",W61)</f>
        <v/>
      </c>
    </row>
    <row r="62" spans="2:31" x14ac:dyDescent="0.25">
      <c r="B62" s="155">
        <v>40817</v>
      </c>
      <c r="C62" s="156"/>
      <c r="D62" s="157"/>
      <c r="E62" s="157"/>
      <c r="F62" s="157">
        <v>1.6</v>
      </c>
      <c r="G62" s="157">
        <v>2.58109106535432</v>
      </c>
      <c r="H62" s="157">
        <v>1.7445710924400899</v>
      </c>
      <c r="I62" s="157">
        <v>1.7380854366191401</v>
      </c>
      <c r="J62" s="157">
        <v>1.7732722192127499</v>
      </c>
      <c r="K62" s="157">
        <v>1.9021431784393901</v>
      </c>
      <c r="L62" s="157"/>
      <c r="M62" s="157"/>
      <c r="N62" s="157"/>
      <c r="O62" s="158"/>
      <c r="P62" s="96"/>
      <c r="Q62" s="20">
        <f t="shared" si="1"/>
        <v>2011</v>
      </c>
      <c r="R62" s="86">
        <v>40817</v>
      </c>
      <c r="S62" s="47">
        <f t="shared" si="4"/>
        <v>2.58109106535432</v>
      </c>
      <c r="T62" s="48">
        <f t="shared" si="4"/>
        <v>1.7445710924400899</v>
      </c>
      <c r="U62" s="48">
        <f t="shared" si="4"/>
        <v>1.7380854366191401</v>
      </c>
      <c r="V62" s="48">
        <f t="shared" si="4"/>
        <v>1.7732722192127499</v>
      </c>
      <c r="W62" s="49">
        <f t="shared" si="4"/>
        <v>1.9021431784393901</v>
      </c>
      <c r="Y62" s="20">
        <f t="shared" si="3"/>
        <v>2011</v>
      </c>
      <c r="Z62" s="86">
        <v>40817</v>
      </c>
      <c r="AA62" s="47">
        <f>IF(S62=0,"",S62)</f>
        <v>2.58109106535432</v>
      </c>
      <c r="AB62" s="48">
        <f>IF(T62=0,"",T62)</f>
        <v>1.7445710924400899</v>
      </c>
      <c r="AC62" s="48">
        <f>IF(U62=0,"",U62)</f>
        <v>1.7380854366191401</v>
      </c>
      <c r="AD62" s="48">
        <f>IF(V62=0,"",V62)</f>
        <v>1.7732722192127499</v>
      </c>
      <c r="AE62" s="49">
        <f>IF(W62=0,"",W62)</f>
        <v>1.9021431784393901</v>
      </c>
    </row>
    <row r="63" spans="2:31" x14ac:dyDescent="0.25">
      <c r="B63" s="155">
        <v>40848</v>
      </c>
      <c r="C63" s="156"/>
      <c r="D63" s="157"/>
      <c r="E63" s="157"/>
      <c r="F63" s="157">
        <v>1.6</v>
      </c>
      <c r="G63" s="157">
        <v>2.6679757093342098</v>
      </c>
      <c r="H63" s="157">
        <v>1.78759213513572</v>
      </c>
      <c r="I63" s="157"/>
      <c r="J63" s="157"/>
      <c r="K63" s="157"/>
      <c r="L63" s="157"/>
      <c r="M63" s="157"/>
      <c r="N63" s="157"/>
      <c r="O63" s="158"/>
      <c r="P63" s="96"/>
      <c r="Q63" s="20">
        <f t="shared" si="1"/>
        <v>2011</v>
      </c>
      <c r="R63" s="86">
        <v>40848</v>
      </c>
      <c r="S63" s="47">
        <f t="shared" si="4"/>
        <v>2.6679757093342098</v>
      </c>
      <c r="T63" s="48">
        <f t="shared" si="4"/>
        <v>1.78759213513572</v>
      </c>
      <c r="U63" s="48">
        <f t="shared" si="4"/>
        <v>0</v>
      </c>
      <c r="V63" s="48">
        <f t="shared" si="4"/>
        <v>0</v>
      </c>
      <c r="W63" s="49">
        <f t="shared" si="4"/>
        <v>0</v>
      </c>
      <c r="Y63" s="20">
        <f t="shared" si="3"/>
        <v>2011</v>
      </c>
      <c r="Z63" s="86">
        <v>40848</v>
      </c>
      <c r="AA63" s="47">
        <f>IF(S63=0,"",S63)</f>
        <v>2.6679757093342098</v>
      </c>
      <c r="AB63" s="48">
        <f>IF(T63=0,"",T63)</f>
        <v>1.78759213513572</v>
      </c>
      <c r="AC63" s="48" t="str">
        <f>IF(U63=0,"",U63)</f>
        <v/>
      </c>
      <c r="AD63" s="48" t="str">
        <f>IF(V63=0,"",V63)</f>
        <v/>
      </c>
      <c r="AE63" s="49" t="str">
        <f>IF(W63=0,"",W63)</f>
        <v/>
      </c>
    </row>
    <row r="64" spans="2:31" x14ac:dyDescent="0.25">
      <c r="B64" s="155">
        <v>40878</v>
      </c>
      <c r="C64" s="156"/>
      <c r="D64" s="157"/>
      <c r="E64" s="157"/>
      <c r="F64" s="157">
        <v>1.6</v>
      </c>
      <c r="G64" s="157">
        <v>2.6938578264177901</v>
      </c>
      <c r="H64" s="157">
        <v>1.8054379210209901</v>
      </c>
      <c r="I64" s="157"/>
      <c r="J64" s="157"/>
      <c r="K64" s="157"/>
      <c r="L64" s="157"/>
      <c r="M64" s="157"/>
      <c r="N64" s="157"/>
      <c r="O64" s="158"/>
      <c r="P64" s="96"/>
      <c r="Q64" s="20">
        <f t="shared" si="1"/>
        <v>2011</v>
      </c>
      <c r="R64" s="86">
        <v>40878</v>
      </c>
      <c r="S64" s="47">
        <f t="shared" si="4"/>
        <v>2.6938578264177901</v>
      </c>
      <c r="T64" s="48">
        <f t="shared" si="4"/>
        <v>1.8054379210209901</v>
      </c>
      <c r="U64" s="48">
        <f t="shared" si="4"/>
        <v>0</v>
      </c>
      <c r="V64" s="48">
        <f t="shared" si="4"/>
        <v>0</v>
      </c>
      <c r="W64" s="49">
        <f t="shared" si="4"/>
        <v>0</v>
      </c>
      <c r="Y64" s="20">
        <f t="shared" si="3"/>
        <v>2011</v>
      </c>
      <c r="Z64" s="86">
        <v>40878</v>
      </c>
      <c r="AA64" s="47">
        <f>IF(S64=0,"",S64)</f>
        <v>2.6938578264177901</v>
      </c>
      <c r="AB64" s="48">
        <f>IF(T64=0,"",T64)</f>
        <v>1.8054379210209901</v>
      </c>
      <c r="AC64" s="48" t="str">
        <f>IF(U64=0,"",U64)</f>
        <v/>
      </c>
      <c r="AD64" s="48" t="str">
        <f>IF(V64=0,"",V64)</f>
        <v/>
      </c>
      <c r="AE64" s="49" t="str">
        <f>IF(W64=0,"",W64)</f>
        <v/>
      </c>
    </row>
    <row r="65" spans="2:31" x14ac:dyDescent="0.25">
      <c r="B65" s="155">
        <v>40909</v>
      </c>
      <c r="C65" s="156"/>
      <c r="D65" s="157"/>
      <c r="E65" s="157"/>
      <c r="F65" s="77"/>
      <c r="G65" s="157">
        <v>2.6971633883931898</v>
      </c>
      <c r="H65" s="157">
        <v>1.8389368763506</v>
      </c>
      <c r="I65" s="157">
        <v>1.71556331582459</v>
      </c>
      <c r="J65" s="157">
        <v>1.8620970453739301</v>
      </c>
      <c r="K65" s="157">
        <v>1.9602213176387</v>
      </c>
      <c r="L65" s="157">
        <v>2.0626821150244199</v>
      </c>
      <c r="M65" s="157"/>
      <c r="N65" s="157"/>
      <c r="O65" s="158"/>
      <c r="P65" s="96"/>
      <c r="Q65" s="20">
        <f t="shared" si="1"/>
        <v>2012</v>
      </c>
      <c r="R65" s="86">
        <v>40909</v>
      </c>
      <c r="S65" s="47">
        <f t="shared" si="4"/>
        <v>1.8389368763506</v>
      </c>
      <c r="T65" s="48">
        <f t="shared" si="4"/>
        <v>1.71556331582459</v>
      </c>
      <c r="U65" s="48">
        <f t="shared" si="4"/>
        <v>1.8620970453739301</v>
      </c>
      <c r="V65" s="48">
        <f t="shared" si="4"/>
        <v>1.9602213176387</v>
      </c>
      <c r="W65" s="49">
        <f t="shared" si="4"/>
        <v>2.0626821150244199</v>
      </c>
      <c r="Y65" s="20">
        <f t="shared" si="3"/>
        <v>2012</v>
      </c>
      <c r="Z65" s="86">
        <v>40909</v>
      </c>
      <c r="AA65" s="47">
        <f>IF(S65=0,"",S65)</f>
        <v>1.8389368763506</v>
      </c>
      <c r="AB65" s="48">
        <f>IF(T65=0,"",T65)</f>
        <v>1.71556331582459</v>
      </c>
      <c r="AC65" s="48">
        <f>IF(U65=0,"",U65)</f>
        <v>1.8620970453739301</v>
      </c>
      <c r="AD65" s="48">
        <f>IF(V65=0,"",V65)</f>
        <v>1.9602213176387</v>
      </c>
      <c r="AE65" s="49">
        <f>IF(W65=0,"",W65)</f>
        <v>2.0626821150244199</v>
      </c>
    </row>
    <row r="66" spans="2:31" x14ac:dyDescent="0.25">
      <c r="B66" s="155">
        <v>40940</v>
      </c>
      <c r="C66" s="156"/>
      <c r="D66" s="157"/>
      <c r="E66" s="157"/>
      <c r="F66" s="77"/>
      <c r="G66" s="157">
        <v>2.7</v>
      </c>
      <c r="H66" s="157">
        <v>2.0009093782115102</v>
      </c>
      <c r="I66" s="157">
        <v>1.69386887771748</v>
      </c>
      <c r="J66" s="157"/>
      <c r="K66" s="157"/>
      <c r="L66" s="157"/>
      <c r="M66" s="157"/>
      <c r="N66" s="157"/>
      <c r="O66" s="158"/>
      <c r="P66" s="96"/>
      <c r="Q66" s="20">
        <f t="shared" si="1"/>
        <v>2012</v>
      </c>
      <c r="R66" s="86">
        <v>40940</v>
      </c>
      <c r="S66" s="47">
        <f t="shared" si="4"/>
        <v>2.0009093782115102</v>
      </c>
      <c r="T66" s="48">
        <f t="shared" si="4"/>
        <v>1.69386887771748</v>
      </c>
      <c r="U66" s="48">
        <f t="shared" si="4"/>
        <v>0</v>
      </c>
      <c r="V66" s="48">
        <f t="shared" si="4"/>
        <v>0</v>
      </c>
      <c r="W66" s="49">
        <f t="shared" si="4"/>
        <v>0</v>
      </c>
      <c r="Y66" s="20">
        <f t="shared" si="3"/>
        <v>2012</v>
      </c>
      <c r="Z66" s="86">
        <v>40940</v>
      </c>
      <c r="AA66" s="47">
        <f>IF(S66=0,"",S66)</f>
        <v>2.0009093782115102</v>
      </c>
      <c r="AB66" s="48">
        <f>IF(T66=0,"",T66)</f>
        <v>1.69386887771748</v>
      </c>
      <c r="AC66" s="48" t="str">
        <f>IF(U66=0,"",U66)</f>
        <v/>
      </c>
      <c r="AD66" s="48" t="str">
        <f>IF(V66=0,"",V66)</f>
        <v/>
      </c>
      <c r="AE66" s="49" t="str">
        <f>IF(W66=0,"",W66)</f>
        <v/>
      </c>
    </row>
    <row r="67" spans="2:31" x14ac:dyDescent="0.25">
      <c r="B67" s="155">
        <v>40969</v>
      </c>
      <c r="C67" s="156"/>
      <c r="D67" s="157"/>
      <c r="E67" s="157"/>
      <c r="F67" s="77"/>
      <c r="G67" s="157">
        <v>2.7</v>
      </c>
      <c r="H67" s="157">
        <v>2.1356355905446001</v>
      </c>
      <c r="I67" s="157">
        <v>1.75472739866372</v>
      </c>
      <c r="J67" s="157"/>
      <c r="K67" s="157"/>
      <c r="L67" s="157"/>
      <c r="M67" s="157"/>
      <c r="N67" s="157"/>
      <c r="O67" s="158"/>
      <c r="P67" s="96"/>
      <c r="Q67" s="20">
        <f t="shared" si="1"/>
        <v>2012</v>
      </c>
      <c r="R67" s="86">
        <v>40969</v>
      </c>
      <c r="S67" s="47">
        <f t="shared" si="4"/>
        <v>2.1356355905446001</v>
      </c>
      <c r="T67" s="48">
        <f t="shared" si="4"/>
        <v>1.75472739866372</v>
      </c>
      <c r="U67" s="48">
        <f t="shared" si="4"/>
        <v>0</v>
      </c>
      <c r="V67" s="48">
        <f t="shared" si="4"/>
        <v>0</v>
      </c>
      <c r="W67" s="49">
        <f t="shared" si="4"/>
        <v>0</v>
      </c>
      <c r="Y67" s="20">
        <f t="shared" si="3"/>
        <v>2012</v>
      </c>
      <c r="Z67" s="86">
        <v>40969</v>
      </c>
      <c r="AA67" s="47">
        <f>IF(S67=0,"",S67)</f>
        <v>2.1356355905446001</v>
      </c>
      <c r="AB67" s="48">
        <f>IF(T67=0,"",T67)</f>
        <v>1.75472739866372</v>
      </c>
      <c r="AC67" s="48" t="str">
        <f>IF(U67=0,"",U67)</f>
        <v/>
      </c>
      <c r="AD67" s="48" t="str">
        <f>IF(V67=0,"",V67)</f>
        <v/>
      </c>
      <c r="AE67" s="49" t="str">
        <f>IF(W67=0,"",W67)</f>
        <v/>
      </c>
    </row>
    <row r="68" spans="2:31" x14ac:dyDescent="0.25">
      <c r="B68" s="155">
        <v>41000</v>
      </c>
      <c r="C68" s="156"/>
      <c r="D68" s="157"/>
      <c r="E68" s="157"/>
      <c r="F68" s="77"/>
      <c r="G68" s="157">
        <v>2.7</v>
      </c>
      <c r="H68" s="157">
        <v>2.3065474226804099</v>
      </c>
      <c r="I68" s="157">
        <v>1.7972567010309299</v>
      </c>
      <c r="J68" s="157">
        <v>1.9142857142857099</v>
      </c>
      <c r="K68" s="157">
        <v>2.0142857142857098</v>
      </c>
      <c r="L68" s="157">
        <v>2.0833333333333299</v>
      </c>
      <c r="M68" s="157"/>
      <c r="N68" s="157"/>
      <c r="O68" s="158"/>
      <c r="P68" s="17"/>
      <c r="Q68" s="20">
        <f t="shared" si="1"/>
        <v>2012</v>
      </c>
      <c r="R68" s="86">
        <v>41000</v>
      </c>
      <c r="S68" s="47">
        <f t="shared" si="4"/>
        <v>2.3065474226804099</v>
      </c>
      <c r="T68" s="48">
        <f t="shared" si="4"/>
        <v>1.7972567010309299</v>
      </c>
      <c r="U68" s="48">
        <f t="shared" si="4"/>
        <v>1.9142857142857099</v>
      </c>
      <c r="V68" s="48">
        <f t="shared" si="4"/>
        <v>2.0142857142857098</v>
      </c>
      <c r="W68" s="49">
        <f t="shared" si="4"/>
        <v>2.0833333333333299</v>
      </c>
      <c r="Y68" s="20">
        <f t="shared" si="3"/>
        <v>2012</v>
      </c>
      <c r="Z68" s="86">
        <v>41000</v>
      </c>
      <c r="AA68" s="47">
        <f>IF(S68=0,"",S68)</f>
        <v>2.3065474226804099</v>
      </c>
      <c r="AB68" s="48">
        <f>IF(T68=0,"",T68)</f>
        <v>1.7972567010309299</v>
      </c>
      <c r="AC68" s="48">
        <f>IF(U68=0,"",U68)</f>
        <v>1.9142857142857099</v>
      </c>
      <c r="AD68" s="48">
        <f>IF(V68=0,"",V68)</f>
        <v>2.0142857142857098</v>
      </c>
      <c r="AE68" s="49">
        <f>IF(W68=0,"",W68)</f>
        <v>2.0833333333333299</v>
      </c>
    </row>
    <row r="69" spans="2:31" x14ac:dyDescent="0.25">
      <c r="B69" s="155">
        <v>41030</v>
      </c>
      <c r="C69" s="159"/>
      <c r="D69" s="160"/>
      <c r="E69" s="160"/>
      <c r="F69" s="160"/>
      <c r="G69" s="157">
        <v>2.7</v>
      </c>
      <c r="H69" s="157">
        <v>2.39047619047619</v>
      </c>
      <c r="I69" s="157">
        <v>1.85238095238095</v>
      </c>
      <c r="J69" s="157"/>
      <c r="K69" s="157"/>
      <c r="L69" s="157"/>
      <c r="M69" s="160"/>
      <c r="N69" s="160"/>
      <c r="O69" s="161"/>
      <c r="P69" s="17"/>
      <c r="Q69" s="20">
        <f t="shared" si="1"/>
        <v>2012</v>
      </c>
      <c r="R69" s="86">
        <v>41030</v>
      </c>
      <c r="S69" s="47">
        <f t="shared" si="4"/>
        <v>2.39047619047619</v>
      </c>
      <c r="T69" s="48">
        <f t="shared" si="4"/>
        <v>1.85238095238095</v>
      </c>
      <c r="U69" s="48">
        <f t="shared" si="4"/>
        <v>0</v>
      </c>
      <c r="V69" s="48">
        <f t="shared" si="4"/>
        <v>0</v>
      </c>
      <c r="W69" s="49">
        <f t="shared" si="4"/>
        <v>0</v>
      </c>
      <c r="Y69" s="20">
        <f t="shared" si="3"/>
        <v>2012</v>
      </c>
      <c r="Z69" s="86">
        <v>41030</v>
      </c>
      <c r="AA69" s="47">
        <f>IF(S69=0,"",S69)</f>
        <v>2.39047619047619</v>
      </c>
      <c r="AB69" s="48">
        <f>IF(T69=0,"",T69)</f>
        <v>1.85238095238095</v>
      </c>
      <c r="AC69" s="48" t="str">
        <f>IF(U69=0,"",U69)</f>
        <v/>
      </c>
      <c r="AD69" s="48" t="str">
        <f>IF(V69=0,"",V69)</f>
        <v/>
      </c>
      <c r="AE69" s="49" t="str">
        <f>IF(W69=0,"",W69)</f>
        <v/>
      </c>
    </row>
    <row r="70" spans="2:31" x14ac:dyDescent="0.25">
      <c r="B70" s="155">
        <v>41061</v>
      </c>
      <c r="C70" s="156"/>
      <c r="D70" s="157"/>
      <c r="E70" s="157"/>
      <c r="F70" s="157"/>
      <c r="G70" s="157">
        <v>2.7</v>
      </c>
      <c r="H70" s="157">
        <v>2.38095238095238</v>
      </c>
      <c r="I70" s="157">
        <v>1.82380952380952</v>
      </c>
      <c r="J70" s="157"/>
      <c r="K70" s="157"/>
      <c r="L70" s="157"/>
      <c r="M70" s="157"/>
      <c r="N70" s="157"/>
      <c r="O70" s="158"/>
      <c r="P70" s="17"/>
      <c r="Q70" s="20">
        <f t="shared" ref="Q70:Q108" si="5">YEAR(R70)</f>
        <v>2012</v>
      </c>
      <c r="R70" s="86">
        <v>41061</v>
      </c>
      <c r="S70" s="47">
        <f t="shared" si="4"/>
        <v>2.38095238095238</v>
      </c>
      <c r="T70" s="48">
        <f t="shared" si="4"/>
        <v>1.82380952380952</v>
      </c>
      <c r="U70" s="48">
        <f t="shared" si="4"/>
        <v>0</v>
      </c>
      <c r="V70" s="48">
        <f t="shared" si="4"/>
        <v>0</v>
      </c>
      <c r="W70" s="49">
        <f t="shared" si="4"/>
        <v>0</v>
      </c>
      <c r="Y70" s="20">
        <f t="shared" ref="Y70:Y108" si="6">YEAR(Z70)</f>
        <v>2012</v>
      </c>
      <c r="Z70" s="86">
        <v>41061</v>
      </c>
      <c r="AA70" s="47">
        <f>IF(S70=0,"",S70)</f>
        <v>2.38095238095238</v>
      </c>
      <c r="AB70" s="48">
        <f>IF(T70=0,"",T70)</f>
        <v>1.82380952380952</v>
      </c>
      <c r="AC70" s="48" t="str">
        <f>IF(U70=0,"",U70)</f>
        <v/>
      </c>
      <c r="AD70" s="48" t="str">
        <f>IF(V70=0,"",V70)</f>
        <v/>
      </c>
      <c r="AE70" s="49" t="str">
        <f>IF(W70=0,"",W70)</f>
        <v/>
      </c>
    </row>
    <row r="71" spans="2:31" x14ac:dyDescent="0.25">
      <c r="B71" s="155">
        <v>41091</v>
      </c>
      <c r="C71" s="156"/>
      <c r="D71" s="157"/>
      <c r="E71" s="157"/>
      <c r="F71" s="157"/>
      <c r="G71" s="157">
        <v>2.7</v>
      </c>
      <c r="H71" s="157">
        <v>2.3222222222222202</v>
      </c>
      <c r="I71" s="157">
        <v>1.80555555555556</v>
      </c>
      <c r="J71" s="157">
        <v>1.98</v>
      </c>
      <c r="K71" s="157">
        <v>2.08</v>
      </c>
      <c r="L71" s="157">
        <v>2.1800000000000002</v>
      </c>
      <c r="M71" s="157"/>
      <c r="N71" s="157"/>
      <c r="O71" s="158"/>
      <c r="P71" s="17"/>
      <c r="Q71" s="20">
        <f t="shared" si="5"/>
        <v>2012</v>
      </c>
      <c r="R71" s="86">
        <v>41091</v>
      </c>
      <c r="S71" s="47">
        <f t="shared" si="4"/>
        <v>2.3222222222222202</v>
      </c>
      <c r="T71" s="48">
        <f t="shared" si="4"/>
        <v>1.80555555555556</v>
      </c>
      <c r="U71" s="48">
        <f t="shared" si="4"/>
        <v>1.98</v>
      </c>
      <c r="V71" s="48">
        <f t="shared" si="4"/>
        <v>2.08</v>
      </c>
      <c r="W71" s="49">
        <f t="shared" si="4"/>
        <v>2.1800000000000002</v>
      </c>
      <c r="Y71" s="20">
        <f t="shared" si="6"/>
        <v>2012</v>
      </c>
      <c r="Z71" s="86">
        <v>41091</v>
      </c>
      <c r="AA71" s="47">
        <f>IF(S71=0,"",S71)</f>
        <v>2.3222222222222202</v>
      </c>
      <c r="AB71" s="48">
        <f>IF(T71=0,"",T71)</f>
        <v>1.80555555555556</v>
      </c>
      <c r="AC71" s="48">
        <f>IF(U71=0,"",U71)</f>
        <v>1.98</v>
      </c>
      <c r="AD71" s="48">
        <f>IF(V71=0,"",V71)</f>
        <v>2.08</v>
      </c>
      <c r="AE71" s="49">
        <f>IF(W71=0,"",W71)</f>
        <v>2.1800000000000002</v>
      </c>
    </row>
    <row r="72" spans="2:31" x14ac:dyDescent="0.25">
      <c r="B72" s="155">
        <v>41122</v>
      </c>
      <c r="C72" s="156"/>
      <c r="D72" s="157"/>
      <c r="E72" s="157"/>
      <c r="F72" s="157"/>
      <c r="G72" s="157">
        <v>2.7</v>
      </c>
      <c r="H72" s="157">
        <v>2.33</v>
      </c>
      <c r="I72" s="157">
        <v>1.77</v>
      </c>
      <c r="J72" s="157"/>
      <c r="K72" s="157"/>
      <c r="L72" s="157"/>
      <c r="M72" s="157"/>
      <c r="N72" s="157"/>
      <c r="O72" s="158"/>
      <c r="P72" s="17"/>
      <c r="Q72" s="20">
        <f t="shared" si="5"/>
        <v>2012</v>
      </c>
      <c r="R72" s="86">
        <v>41122</v>
      </c>
      <c r="S72" s="47">
        <f t="shared" si="4"/>
        <v>2.33</v>
      </c>
      <c r="T72" s="48">
        <f t="shared" si="4"/>
        <v>1.77</v>
      </c>
      <c r="U72" s="48">
        <f t="shared" si="4"/>
        <v>0</v>
      </c>
      <c r="V72" s="48">
        <f t="shared" si="4"/>
        <v>0</v>
      </c>
      <c r="W72" s="49">
        <f t="shared" si="4"/>
        <v>0</v>
      </c>
      <c r="Y72" s="20">
        <f t="shared" si="6"/>
        <v>2012</v>
      </c>
      <c r="Z72" s="86">
        <v>41122</v>
      </c>
      <c r="AA72" s="47">
        <f>IF(S72=0,"",S72)</f>
        <v>2.33</v>
      </c>
      <c r="AB72" s="48">
        <f>IF(T72=0,"",T72)</f>
        <v>1.77</v>
      </c>
      <c r="AC72" s="48" t="str">
        <f>IF(U72=0,"",U72)</f>
        <v/>
      </c>
      <c r="AD72" s="48" t="str">
        <f>IF(V72=0,"",V72)</f>
        <v/>
      </c>
      <c r="AE72" s="49" t="str">
        <f>IF(W72=0,"",W72)</f>
        <v/>
      </c>
    </row>
    <row r="73" spans="2:31" x14ac:dyDescent="0.25">
      <c r="B73" s="155">
        <v>41153</v>
      </c>
      <c r="C73" s="156"/>
      <c r="D73" s="157"/>
      <c r="E73" s="157"/>
      <c r="F73" s="157"/>
      <c r="G73" s="157">
        <v>2.7</v>
      </c>
      <c r="H73" s="157">
        <v>2.4047619047619002</v>
      </c>
      <c r="I73" s="157">
        <v>1.8190476190476199</v>
      </c>
      <c r="J73" s="157"/>
      <c r="K73" s="157"/>
      <c r="L73" s="157"/>
      <c r="M73" s="157"/>
      <c r="N73" s="157"/>
      <c r="O73" s="158"/>
      <c r="P73" s="17"/>
      <c r="Q73" s="20">
        <f t="shared" si="5"/>
        <v>2012</v>
      </c>
      <c r="R73" s="86">
        <v>41153</v>
      </c>
      <c r="S73" s="47">
        <f t="shared" si="4"/>
        <v>2.4047619047619002</v>
      </c>
      <c r="T73" s="48">
        <f t="shared" si="4"/>
        <v>1.8190476190476199</v>
      </c>
      <c r="U73" s="48">
        <f t="shared" si="4"/>
        <v>0</v>
      </c>
      <c r="V73" s="48">
        <f t="shared" si="4"/>
        <v>0</v>
      </c>
      <c r="W73" s="49">
        <f t="shared" si="4"/>
        <v>0</v>
      </c>
      <c r="Y73" s="20">
        <f t="shared" si="6"/>
        <v>2012</v>
      </c>
      <c r="Z73" s="86">
        <v>41153</v>
      </c>
      <c r="AA73" s="47">
        <f>IF(S73=0,"",S73)</f>
        <v>2.4047619047619002</v>
      </c>
      <c r="AB73" s="48">
        <f>IF(T73=0,"",T73)</f>
        <v>1.8190476190476199</v>
      </c>
      <c r="AC73" s="48" t="str">
        <f>IF(U73=0,"",U73)</f>
        <v/>
      </c>
      <c r="AD73" s="48" t="str">
        <f>IF(V73=0,"",V73)</f>
        <v/>
      </c>
      <c r="AE73" s="49" t="str">
        <f>IF(W73=0,"",W73)</f>
        <v/>
      </c>
    </row>
    <row r="74" spans="2:31" x14ac:dyDescent="0.25">
      <c r="B74" s="155">
        <v>41183</v>
      </c>
      <c r="C74" s="156"/>
      <c r="D74" s="157"/>
      <c r="E74" s="157"/>
      <c r="F74" s="157"/>
      <c r="G74" s="157">
        <v>2.7</v>
      </c>
      <c r="H74" s="157">
        <v>2.44761904761905</v>
      </c>
      <c r="I74" s="157">
        <v>1.86666666666667</v>
      </c>
      <c r="J74" s="157">
        <v>1.9</v>
      </c>
      <c r="K74" s="157">
        <v>2</v>
      </c>
      <c r="L74" s="157">
        <v>2</v>
      </c>
      <c r="M74" s="157"/>
      <c r="N74" s="157"/>
      <c r="O74" s="158"/>
      <c r="P74" s="17"/>
      <c r="Q74" s="20">
        <f t="shared" si="5"/>
        <v>2012</v>
      </c>
      <c r="R74" s="86">
        <v>41183</v>
      </c>
      <c r="S74" s="47">
        <f t="shared" si="4"/>
        <v>2.44761904761905</v>
      </c>
      <c r="T74" s="48">
        <f t="shared" si="4"/>
        <v>1.86666666666667</v>
      </c>
      <c r="U74" s="48">
        <f t="shared" si="4"/>
        <v>1.9</v>
      </c>
      <c r="V74" s="48">
        <f t="shared" si="4"/>
        <v>2</v>
      </c>
      <c r="W74" s="49">
        <f t="shared" si="4"/>
        <v>2</v>
      </c>
      <c r="Y74" s="20">
        <f t="shared" si="6"/>
        <v>2012</v>
      </c>
      <c r="Z74" s="86">
        <v>41183</v>
      </c>
      <c r="AA74" s="47">
        <f>IF(S74=0,"",S74)</f>
        <v>2.44761904761905</v>
      </c>
      <c r="AB74" s="48">
        <f>IF(T74=0,"",T74)</f>
        <v>1.86666666666667</v>
      </c>
      <c r="AC74" s="48">
        <f>IF(U74=0,"",U74)</f>
        <v>1.9</v>
      </c>
      <c r="AD74" s="48">
        <f>IF(V74=0,"",V74)</f>
        <v>2</v>
      </c>
      <c r="AE74" s="49">
        <f>IF(W74=0,"",W74)</f>
        <v>2</v>
      </c>
    </row>
    <row r="75" spans="2:31" x14ac:dyDescent="0.25">
      <c r="B75" s="155">
        <v>41214</v>
      </c>
      <c r="C75" s="156"/>
      <c r="D75" s="157"/>
      <c r="E75" s="157"/>
      <c r="F75" s="157"/>
      <c r="G75" s="157">
        <v>2.7</v>
      </c>
      <c r="H75" s="157">
        <v>2.45714285714286</v>
      </c>
      <c r="I75" s="157">
        <v>1.9142857142857099</v>
      </c>
      <c r="J75" s="157"/>
      <c r="K75" s="157"/>
      <c r="L75" s="157"/>
      <c r="M75" s="157"/>
      <c r="N75" s="157"/>
      <c r="O75" s="158"/>
      <c r="P75" s="17"/>
      <c r="Q75" s="20">
        <f t="shared" si="5"/>
        <v>2012</v>
      </c>
      <c r="R75" s="86">
        <v>41214</v>
      </c>
      <c r="S75" s="47">
        <f t="shared" si="4"/>
        <v>2.45714285714286</v>
      </c>
      <c r="T75" s="48">
        <f t="shared" si="4"/>
        <v>1.9142857142857099</v>
      </c>
      <c r="U75" s="48">
        <f t="shared" si="4"/>
        <v>0</v>
      </c>
      <c r="V75" s="48">
        <f t="shared" si="4"/>
        <v>0</v>
      </c>
      <c r="W75" s="49">
        <f t="shared" si="4"/>
        <v>0</v>
      </c>
      <c r="Y75" s="20">
        <f t="shared" si="6"/>
        <v>2012</v>
      </c>
      <c r="Z75" s="86">
        <v>41214</v>
      </c>
      <c r="AA75" s="47">
        <f>IF(S75=0,"",S75)</f>
        <v>2.45714285714286</v>
      </c>
      <c r="AB75" s="48">
        <f>IF(T75=0,"",T75)</f>
        <v>1.9142857142857099</v>
      </c>
      <c r="AC75" s="48" t="str">
        <f>IF(U75=0,"",U75)</f>
        <v/>
      </c>
      <c r="AD75" s="48" t="str">
        <f>IF(V75=0,"",V75)</f>
        <v/>
      </c>
      <c r="AE75" s="49" t="str">
        <f>IF(W75=0,"",W75)</f>
        <v/>
      </c>
    </row>
    <row r="76" spans="2:31" x14ac:dyDescent="0.25">
      <c r="B76" s="155">
        <v>41244</v>
      </c>
      <c r="C76" s="156"/>
      <c r="D76" s="157"/>
      <c r="E76" s="157"/>
      <c r="F76" s="157"/>
      <c r="G76" s="157">
        <v>2.7</v>
      </c>
      <c r="H76" s="157">
        <v>2.5</v>
      </c>
      <c r="I76" s="157">
        <v>1.9238095238095201</v>
      </c>
      <c r="J76" s="157"/>
      <c r="K76" s="157"/>
      <c r="L76" s="157"/>
      <c r="M76" s="157"/>
      <c r="N76" s="157"/>
      <c r="O76" s="158"/>
      <c r="P76" s="17"/>
      <c r="Q76" s="20">
        <f t="shared" si="5"/>
        <v>2012</v>
      </c>
      <c r="R76" s="86">
        <v>41244</v>
      </c>
      <c r="S76" s="47">
        <f t="shared" si="4"/>
        <v>2.5</v>
      </c>
      <c r="T76" s="48">
        <f t="shared" si="4"/>
        <v>1.9238095238095201</v>
      </c>
      <c r="U76" s="48">
        <f t="shared" si="4"/>
        <v>0</v>
      </c>
      <c r="V76" s="48">
        <f t="shared" si="4"/>
        <v>0</v>
      </c>
      <c r="W76" s="49">
        <f t="shared" si="4"/>
        <v>0</v>
      </c>
      <c r="Y76" s="20">
        <f t="shared" si="6"/>
        <v>2012</v>
      </c>
      <c r="Z76" s="86">
        <v>41244</v>
      </c>
      <c r="AA76" s="47">
        <f>IF(S76=0,"",S76)</f>
        <v>2.5</v>
      </c>
      <c r="AB76" s="48">
        <f>IF(T76=0,"",T76)</f>
        <v>1.9238095238095201</v>
      </c>
      <c r="AC76" s="48" t="str">
        <f>IF(U76=0,"",U76)</f>
        <v/>
      </c>
      <c r="AD76" s="48" t="str">
        <f>IF(V76=0,"",V76)</f>
        <v/>
      </c>
      <c r="AE76" s="49" t="str">
        <f>IF(W76=0,"",W76)</f>
        <v/>
      </c>
    </row>
    <row r="77" spans="2:31" x14ac:dyDescent="0.25">
      <c r="B77" s="155">
        <v>41275</v>
      </c>
      <c r="C77" s="156"/>
      <c r="D77" s="157"/>
      <c r="E77" s="157"/>
      <c r="F77" s="157"/>
      <c r="G77" s="77"/>
      <c r="H77" s="157">
        <v>2.5049999999999999</v>
      </c>
      <c r="I77" s="157">
        <v>1.87</v>
      </c>
      <c r="J77" s="157">
        <v>1.78823529411765</v>
      </c>
      <c r="K77" s="157">
        <v>1.8714285714285701</v>
      </c>
      <c r="L77" s="157">
        <v>1.95714285714286</v>
      </c>
      <c r="M77" s="157">
        <v>2.0142857142857098</v>
      </c>
      <c r="N77" s="157"/>
      <c r="O77" s="158"/>
      <c r="P77" s="17"/>
      <c r="Q77" s="20">
        <f t="shared" si="5"/>
        <v>2013</v>
      </c>
      <c r="R77" s="86">
        <v>41275</v>
      </c>
      <c r="S77" s="47">
        <f t="shared" si="4"/>
        <v>1.87</v>
      </c>
      <c r="T77" s="48">
        <f t="shared" si="4"/>
        <v>1.78823529411765</v>
      </c>
      <c r="U77" s="48">
        <f t="shared" si="4"/>
        <v>1.8714285714285701</v>
      </c>
      <c r="V77" s="48">
        <f t="shared" si="4"/>
        <v>1.95714285714286</v>
      </c>
      <c r="W77" s="49">
        <f t="shared" si="4"/>
        <v>2.0142857142857098</v>
      </c>
      <c r="Y77" s="20">
        <f t="shared" si="6"/>
        <v>2013</v>
      </c>
      <c r="Z77" s="86">
        <v>41275</v>
      </c>
      <c r="AA77" s="47">
        <f>IF(S77=0,"",S77)</f>
        <v>1.87</v>
      </c>
      <c r="AB77" s="48">
        <f>IF(T77=0,"",T77)</f>
        <v>1.78823529411765</v>
      </c>
      <c r="AC77" s="48">
        <f>IF(U77=0,"",U77)</f>
        <v>1.8714285714285701</v>
      </c>
      <c r="AD77" s="48">
        <f>IF(V77=0,"",V77)</f>
        <v>1.95714285714286</v>
      </c>
      <c r="AE77" s="49">
        <f>IF(W77=0,"",W77)</f>
        <v>2.0142857142857098</v>
      </c>
    </row>
    <row r="78" spans="2:31" x14ac:dyDescent="0.25">
      <c r="B78" s="155">
        <v>41306</v>
      </c>
      <c r="C78" s="156"/>
      <c r="D78" s="157"/>
      <c r="E78" s="157"/>
      <c r="F78" s="157"/>
      <c r="G78" s="77"/>
      <c r="H78" s="157">
        <v>2.5</v>
      </c>
      <c r="I78" s="157">
        <v>1.86363636363636</v>
      </c>
      <c r="J78" s="157">
        <v>1.76</v>
      </c>
      <c r="K78" s="157"/>
      <c r="L78" s="157"/>
      <c r="M78" s="157"/>
      <c r="N78" s="157"/>
      <c r="O78" s="158"/>
      <c r="P78" s="17"/>
      <c r="Q78" s="20">
        <f t="shared" si="5"/>
        <v>2013</v>
      </c>
      <c r="R78" s="86">
        <v>41306</v>
      </c>
      <c r="S78" s="47">
        <f t="shared" si="4"/>
        <v>1.86363636363636</v>
      </c>
      <c r="T78" s="48">
        <f t="shared" si="4"/>
        <v>1.76</v>
      </c>
      <c r="U78" s="48">
        <f t="shared" si="4"/>
        <v>0</v>
      </c>
      <c r="V78" s="48">
        <f t="shared" si="4"/>
        <v>0</v>
      </c>
      <c r="W78" s="49">
        <f t="shared" si="4"/>
        <v>0</v>
      </c>
      <c r="Y78" s="20">
        <f t="shared" si="6"/>
        <v>2013</v>
      </c>
      <c r="Z78" s="86">
        <v>41306</v>
      </c>
      <c r="AA78" s="47">
        <f>IF(S78=0,"",S78)</f>
        <v>1.86363636363636</v>
      </c>
      <c r="AB78" s="48">
        <f>IF(T78=0,"",T78)</f>
        <v>1.76</v>
      </c>
      <c r="AC78" s="48" t="str">
        <f>IF(U78=0,"",U78)</f>
        <v/>
      </c>
      <c r="AD78" s="48" t="str">
        <f>IF(V78=0,"",V78)</f>
        <v/>
      </c>
      <c r="AE78" s="49" t="str">
        <f>IF(W78=0,"",W78)</f>
        <v/>
      </c>
    </row>
    <row r="79" spans="2:31" x14ac:dyDescent="0.25">
      <c r="B79" s="155">
        <v>41334</v>
      </c>
      <c r="C79" s="156"/>
      <c r="D79" s="157"/>
      <c r="E79" s="157"/>
      <c r="F79" s="157"/>
      <c r="G79" s="77"/>
      <c r="H79" s="157">
        <v>2.5</v>
      </c>
      <c r="I79" s="157">
        <v>1.82380952380952</v>
      </c>
      <c r="J79" s="157">
        <v>1.74</v>
      </c>
      <c r="K79" s="157"/>
      <c r="L79" s="157"/>
      <c r="M79" s="157"/>
      <c r="N79" s="157"/>
      <c r="O79" s="158"/>
      <c r="P79" s="17"/>
      <c r="Q79" s="20">
        <f t="shared" si="5"/>
        <v>2013</v>
      </c>
      <c r="R79" s="86">
        <v>41334</v>
      </c>
      <c r="S79" s="47">
        <f t="shared" si="4"/>
        <v>1.82380952380952</v>
      </c>
      <c r="T79" s="48">
        <f t="shared" si="4"/>
        <v>1.74</v>
      </c>
      <c r="U79" s="48">
        <f t="shared" si="4"/>
        <v>0</v>
      </c>
      <c r="V79" s="48">
        <f t="shared" si="4"/>
        <v>0</v>
      </c>
      <c r="W79" s="49">
        <f t="shared" si="4"/>
        <v>0</v>
      </c>
      <c r="Y79" s="20">
        <f t="shared" si="6"/>
        <v>2013</v>
      </c>
      <c r="Z79" s="86">
        <v>41334</v>
      </c>
      <c r="AA79" s="47">
        <f>IF(S79=0,"",S79)</f>
        <v>1.82380952380952</v>
      </c>
      <c r="AB79" s="48">
        <f>IF(T79=0,"",T79)</f>
        <v>1.74</v>
      </c>
      <c r="AC79" s="48" t="str">
        <f>IF(U79=0,"",U79)</f>
        <v/>
      </c>
      <c r="AD79" s="48" t="str">
        <f>IF(V79=0,"",V79)</f>
        <v/>
      </c>
      <c r="AE79" s="49" t="str">
        <f>IF(W79=0,"",W79)</f>
        <v/>
      </c>
    </row>
    <row r="80" spans="2:31" x14ac:dyDescent="0.25">
      <c r="B80" s="155">
        <v>41365</v>
      </c>
      <c r="C80" s="156"/>
      <c r="D80" s="157"/>
      <c r="E80" s="157"/>
      <c r="F80" s="157"/>
      <c r="G80" s="77"/>
      <c r="H80" s="157">
        <v>2.5</v>
      </c>
      <c r="I80" s="157">
        <v>1.74545454545455</v>
      </c>
      <c r="J80" s="157">
        <v>1.7</v>
      </c>
      <c r="K80" s="157">
        <v>1.75</v>
      </c>
      <c r="L80" s="157">
        <v>1.8625</v>
      </c>
      <c r="M80" s="157">
        <v>1.9</v>
      </c>
      <c r="N80" s="157"/>
      <c r="O80" s="158"/>
      <c r="P80" s="17"/>
      <c r="Q80" s="20">
        <f t="shared" si="5"/>
        <v>2013</v>
      </c>
      <c r="R80" s="86">
        <v>41365</v>
      </c>
      <c r="S80" s="47">
        <f t="shared" si="4"/>
        <v>1.74545454545455</v>
      </c>
      <c r="T80" s="48">
        <f t="shared" si="4"/>
        <v>1.7</v>
      </c>
      <c r="U80" s="48">
        <f t="shared" si="4"/>
        <v>1.75</v>
      </c>
      <c r="V80" s="48">
        <f t="shared" si="4"/>
        <v>1.8625</v>
      </c>
      <c r="W80" s="49">
        <f t="shared" si="4"/>
        <v>1.9</v>
      </c>
      <c r="Y80" s="20">
        <f t="shared" si="6"/>
        <v>2013</v>
      </c>
      <c r="Z80" s="86">
        <v>41365</v>
      </c>
      <c r="AA80" s="47">
        <f>IF(S80=0,"",S80)</f>
        <v>1.74545454545455</v>
      </c>
      <c r="AB80" s="48">
        <f>IF(T80=0,"",T80)</f>
        <v>1.7</v>
      </c>
      <c r="AC80" s="48">
        <f>IF(U80=0,"",U80)</f>
        <v>1.75</v>
      </c>
      <c r="AD80" s="48">
        <f>IF(V80=0,"",V80)</f>
        <v>1.8625</v>
      </c>
      <c r="AE80" s="49">
        <f>IF(W80=0,"",W80)</f>
        <v>1.9</v>
      </c>
    </row>
    <row r="81" spans="2:31" x14ac:dyDescent="0.25">
      <c r="B81" s="155">
        <v>41395</v>
      </c>
      <c r="C81" s="156"/>
      <c r="D81" s="157"/>
      <c r="E81" s="157"/>
      <c r="F81" s="157"/>
      <c r="G81" s="77"/>
      <c r="H81" s="157">
        <v>2.5</v>
      </c>
      <c r="I81" s="157">
        <v>1.6</v>
      </c>
      <c r="J81" s="157">
        <v>1.6047619047618999</v>
      </c>
      <c r="K81" s="157"/>
      <c r="L81" s="157"/>
      <c r="M81" s="157"/>
      <c r="N81" s="157"/>
      <c r="O81" s="158"/>
      <c r="P81" s="17"/>
      <c r="Q81" s="20">
        <f t="shared" si="5"/>
        <v>2013</v>
      </c>
      <c r="R81" s="86">
        <v>41395</v>
      </c>
      <c r="S81" s="47">
        <f t="shared" si="4"/>
        <v>1.6</v>
      </c>
      <c r="T81" s="48">
        <f t="shared" si="4"/>
        <v>1.6047619047618999</v>
      </c>
      <c r="U81" s="48">
        <f t="shared" si="4"/>
        <v>0</v>
      </c>
      <c r="V81" s="48">
        <f t="shared" si="4"/>
        <v>0</v>
      </c>
      <c r="W81" s="49">
        <f t="shared" si="4"/>
        <v>0</v>
      </c>
      <c r="Y81" s="20">
        <f t="shared" si="6"/>
        <v>2013</v>
      </c>
      <c r="Z81" s="86">
        <v>41395</v>
      </c>
      <c r="AA81" s="47">
        <f>IF(S81=0,"",S81)</f>
        <v>1.6</v>
      </c>
      <c r="AB81" s="48">
        <f>IF(T81=0,"",T81)</f>
        <v>1.6047619047618999</v>
      </c>
      <c r="AC81" s="48" t="str">
        <f>IF(U81=0,"",U81)</f>
        <v/>
      </c>
      <c r="AD81" s="48" t="str">
        <f>IF(V81=0,"",V81)</f>
        <v/>
      </c>
      <c r="AE81" s="49" t="str">
        <f>IF(W81=0,"",W81)</f>
        <v/>
      </c>
    </row>
    <row r="82" spans="2:31" x14ac:dyDescent="0.25">
      <c r="B82" s="155">
        <v>41426</v>
      </c>
      <c r="C82" s="159"/>
      <c r="D82" s="160"/>
      <c r="E82" s="160"/>
      <c r="F82" s="160"/>
      <c r="G82" s="160"/>
      <c r="H82" s="157">
        <v>2.5</v>
      </c>
      <c r="I82" s="157">
        <v>1.5619047619047599</v>
      </c>
      <c r="J82" s="157">
        <v>1.53809523809524</v>
      </c>
      <c r="K82" s="157"/>
      <c r="L82" s="157"/>
      <c r="M82" s="157"/>
      <c r="N82" s="160"/>
      <c r="O82" s="161"/>
      <c r="P82" s="17"/>
      <c r="Q82" s="20">
        <f t="shared" si="5"/>
        <v>2013</v>
      </c>
      <c r="R82" s="86">
        <v>41426</v>
      </c>
      <c r="S82" s="47">
        <f t="shared" si="4"/>
        <v>1.5619047619047599</v>
      </c>
      <c r="T82" s="48">
        <f t="shared" si="4"/>
        <v>1.53809523809524</v>
      </c>
      <c r="U82" s="48">
        <f t="shared" si="4"/>
        <v>0</v>
      </c>
      <c r="V82" s="48">
        <f t="shared" si="4"/>
        <v>0</v>
      </c>
      <c r="W82" s="49">
        <f t="shared" si="4"/>
        <v>0</v>
      </c>
      <c r="Y82" s="20">
        <f t="shared" si="6"/>
        <v>2013</v>
      </c>
      <c r="Z82" s="86">
        <v>41426</v>
      </c>
      <c r="AA82" s="47">
        <f>IF(S82=0,"",S82)</f>
        <v>1.5619047619047599</v>
      </c>
      <c r="AB82" s="48">
        <f>IF(T82=0,"",T82)</f>
        <v>1.53809523809524</v>
      </c>
      <c r="AC82" s="48" t="str">
        <f>IF(U82=0,"",U82)</f>
        <v/>
      </c>
      <c r="AD82" s="48" t="str">
        <f>IF(V82=0,"",V82)</f>
        <v/>
      </c>
      <c r="AE82" s="49" t="str">
        <f>IF(W82=0,"",W82)</f>
        <v/>
      </c>
    </row>
    <row r="83" spans="2:31" x14ac:dyDescent="0.25">
      <c r="B83" s="155">
        <v>41456</v>
      </c>
      <c r="C83" s="156"/>
      <c r="D83" s="157"/>
      <c r="E83" s="157"/>
      <c r="F83" s="157"/>
      <c r="G83" s="157"/>
      <c r="H83" s="157">
        <v>2.5</v>
      </c>
      <c r="I83" s="157">
        <v>1.52380952380952</v>
      </c>
      <c r="J83" s="157">
        <v>1.5190476190476201</v>
      </c>
      <c r="K83" s="157">
        <v>1.7250000000000001</v>
      </c>
      <c r="L83" s="157">
        <v>1.8</v>
      </c>
      <c r="M83" s="157">
        <v>1.8</v>
      </c>
      <c r="N83" s="157"/>
      <c r="O83" s="158"/>
      <c r="P83" s="17"/>
      <c r="Q83" s="20">
        <f t="shared" si="5"/>
        <v>2013</v>
      </c>
      <c r="R83" s="86">
        <v>41456</v>
      </c>
      <c r="S83" s="47">
        <f t="shared" si="4"/>
        <v>1.52380952380952</v>
      </c>
      <c r="T83" s="48">
        <f t="shared" si="4"/>
        <v>1.5190476190476201</v>
      </c>
      <c r="U83" s="48">
        <f t="shared" si="4"/>
        <v>1.7250000000000001</v>
      </c>
      <c r="V83" s="48">
        <f t="shared" si="4"/>
        <v>1.8</v>
      </c>
      <c r="W83" s="49">
        <f t="shared" si="4"/>
        <v>1.8</v>
      </c>
      <c r="Y83" s="20">
        <f t="shared" si="6"/>
        <v>2013</v>
      </c>
      <c r="Z83" s="86">
        <v>41456</v>
      </c>
      <c r="AA83" s="47">
        <f>IF(S83=0,"",S83)</f>
        <v>1.52380952380952</v>
      </c>
      <c r="AB83" s="48">
        <f>IF(T83=0,"",T83)</f>
        <v>1.5190476190476201</v>
      </c>
      <c r="AC83" s="48">
        <f>IF(U83=0,"",U83)</f>
        <v>1.7250000000000001</v>
      </c>
      <c r="AD83" s="48">
        <f>IF(V83=0,"",V83)</f>
        <v>1.8</v>
      </c>
      <c r="AE83" s="49">
        <f>IF(W83=0,"",W83)</f>
        <v>1.8</v>
      </c>
    </row>
    <row r="84" spans="2:31" x14ac:dyDescent="0.25">
      <c r="B84" s="155">
        <v>41487</v>
      </c>
      <c r="C84" s="156"/>
      <c r="D84" s="157"/>
      <c r="E84" s="157"/>
      <c r="F84" s="157"/>
      <c r="G84" s="157"/>
      <c r="H84" s="157">
        <v>2.5</v>
      </c>
      <c r="I84" s="157">
        <v>1.5249999999999999</v>
      </c>
      <c r="J84" s="157">
        <v>1.5149999999999999</v>
      </c>
      <c r="K84" s="157"/>
      <c r="L84" s="157"/>
      <c r="M84" s="157"/>
      <c r="N84" s="157"/>
      <c r="O84" s="158"/>
      <c r="P84" s="17"/>
      <c r="Q84" s="20">
        <f t="shared" si="5"/>
        <v>2013</v>
      </c>
      <c r="R84" s="86">
        <v>41487</v>
      </c>
      <c r="S84" s="47">
        <f t="shared" si="4"/>
        <v>1.5249999999999999</v>
      </c>
      <c r="T84" s="48">
        <f t="shared" si="4"/>
        <v>1.5149999999999999</v>
      </c>
      <c r="U84" s="48">
        <f t="shared" si="4"/>
        <v>0</v>
      </c>
      <c r="V84" s="48">
        <f t="shared" si="4"/>
        <v>0</v>
      </c>
      <c r="W84" s="49">
        <f t="shared" si="4"/>
        <v>0</v>
      </c>
      <c r="Y84" s="20">
        <f t="shared" si="6"/>
        <v>2013</v>
      </c>
      <c r="Z84" s="86">
        <v>41487</v>
      </c>
      <c r="AA84" s="47">
        <f>IF(S84=0,"",S84)</f>
        <v>1.5249999999999999</v>
      </c>
      <c r="AB84" s="48">
        <f>IF(T84=0,"",T84)</f>
        <v>1.5149999999999999</v>
      </c>
      <c r="AC84" s="48" t="str">
        <f>IF(U84=0,"",U84)</f>
        <v/>
      </c>
      <c r="AD84" s="48" t="str">
        <f>IF(V84=0,"",V84)</f>
        <v/>
      </c>
      <c r="AE84" s="49" t="str">
        <f>IF(W84=0,"",W84)</f>
        <v/>
      </c>
    </row>
    <row r="85" spans="2:31" x14ac:dyDescent="0.25">
      <c r="B85" s="155">
        <v>41518</v>
      </c>
      <c r="C85" s="156"/>
      <c r="D85" s="157"/>
      <c r="E85" s="157"/>
      <c r="F85" s="157"/>
      <c r="G85" s="157"/>
      <c r="H85" s="157">
        <v>2.5</v>
      </c>
      <c r="I85" s="157">
        <v>1.52857142857143</v>
      </c>
      <c r="J85" s="157">
        <v>1.4809523809523799</v>
      </c>
      <c r="K85" s="157"/>
      <c r="L85" s="157"/>
      <c r="M85" s="157"/>
      <c r="N85" s="157"/>
      <c r="O85" s="158"/>
      <c r="P85" s="17"/>
      <c r="Q85" s="20">
        <f t="shared" si="5"/>
        <v>2013</v>
      </c>
      <c r="R85" s="86">
        <v>41518</v>
      </c>
      <c r="S85" s="47">
        <f t="shared" si="4"/>
        <v>1.52857142857143</v>
      </c>
      <c r="T85" s="48">
        <f t="shared" si="4"/>
        <v>1.4809523809523799</v>
      </c>
      <c r="U85" s="48">
        <f t="shared" si="4"/>
        <v>0</v>
      </c>
      <c r="V85" s="48">
        <f t="shared" si="4"/>
        <v>0</v>
      </c>
      <c r="W85" s="49">
        <f t="shared" si="4"/>
        <v>0</v>
      </c>
      <c r="Y85" s="20">
        <f t="shared" si="6"/>
        <v>2013</v>
      </c>
      <c r="Z85" s="86">
        <v>41518</v>
      </c>
      <c r="AA85" s="47">
        <f>IF(S85=0,"",S85)</f>
        <v>1.52857142857143</v>
      </c>
      <c r="AB85" s="48">
        <f>IF(T85=0,"",T85)</f>
        <v>1.4809523809523799</v>
      </c>
      <c r="AC85" s="48" t="str">
        <f>IF(U85=0,"",U85)</f>
        <v/>
      </c>
      <c r="AD85" s="48" t="str">
        <f>IF(V85=0,"",V85)</f>
        <v/>
      </c>
      <c r="AE85" s="49" t="str">
        <f>IF(W85=0,"",W85)</f>
        <v/>
      </c>
    </row>
    <row r="86" spans="2:31" x14ac:dyDescent="0.25">
      <c r="B86" s="155">
        <v>41548</v>
      </c>
      <c r="C86" s="156"/>
      <c r="D86" s="157"/>
      <c r="E86" s="157"/>
      <c r="F86" s="157"/>
      <c r="G86" s="157"/>
      <c r="H86" s="157">
        <v>2.5</v>
      </c>
      <c r="I86" s="157">
        <v>1.5149999999999999</v>
      </c>
      <c r="J86" s="157">
        <v>1.4650000000000001</v>
      </c>
      <c r="K86" s="157">
        <v>1.62</v>
      </c>
      <c r="L86" s="157">
        <v>1.85</v>
      </c>
      <c r="M86" s="157">
        <v>2</v>
      </c>
      <c r="N86" s="157"/>
      <c r="O86" s="158"/>
      <c r="P86" s="17"/>
      <c r="Q86" s="20">
        <f t="shared" si="5"/>
        <v>2013</v>
      </c>
      <c r="R86" s="86">
        <v>41548</v>
      </c>
      <c r="S86" s="47">
        <f t="shared" si="4"/>
        <v>1.5149999999999999</v>
      </c>
      <c r="T86" s="48">
        <f t="shared" si="4"/>
        <v>1.4650000000000001</v>
      </c>
      <c r="U86" s="48">
        <f t="shared" si="4"/>
        <v>1.62</v>
      </c>
      <c r="V86" s="48">
        <f t="shared" si="4"/>
        <v>1.85</v>
      </c>
      <c r="W86" s="49">
        <f t="shared" si="4"/>
        <v>2</v>
      </c>
      <c r="Y86" s="20">
        <f t="shared" si="6"/>
        <v>2013</v>
      </c>
      <c r="Z86" s="86">
        <v>41548</v>
      </c>
      <c r="AA86" s="47">
        <f>IF(S86=0,"",S86)</f>
        <v>1.5149999999999999</v>
      </c>
      <c r="AB86" s="48">
        <f>IF(T86=0,"",T86)</f>
        <v>1.4650000000000001</v>
      </c>
      <c r="AC86" s="48">
        <f>IF(U86=0,"",U86)</f>
        <v>1.62</v>
      </c>
      <c r="AD86" s="48">
        <f>IF(V86=0,"",V86)</f>
        <v>1.85</v>
      </c>
      <c r="AE86" s="49">
        <f>IF(W86=0,"",W86)</f>
        <v>2</v>
      </c>
    </row>
    <row r="87" spans="2:31" x14ac:dyDescent="0.25">
      <c r="B87" s="155">
        <v>41579</v>
      </c>
      <c r="C87" s="156"/>
      <c r="D87" s="157"/>
      <c r="E87" s="157"/>
      <c r="F87" s="157"/>
      <c r="G87" s="157"/>
      <c r="H87" s="157">
        <v>2.5</v>
      </c>
      <c r="I87" s="157">
        <v>1.4650000000000001</v>
      </c>
      <c r="J87" s="157">
        <v>1.38</v>
      </c>
      <c r="K87" s="157"/>
      <c r="L87" s="157"/>
      <c r="M87" s="157"/>
      <c r="N87" s="157"/>
      <c r="O87" s="158"/>
      <c r="P87" s="17"/>
      <c r="Q87" s="20">
        <f t="shared" si="5"/>
        <v>2013</v>
      </c>
      <c r="R87" s="86">
        <v>41579</v>
      </c>
      <c r="S87" s="47">
        <f t="shared" si="4"/>
        <v>1.4650000000000001</v>
      </c>
      <c r="T87" s="48">
        <f t="shared" si="4"/>
        <v>1.38</v>
      </c>
      <c r="U87" s="48">
        <f t="shared" si="4"/>
        <v>0</v>
      </c>
      <c r="V87" s="48">
        <f t="shared" si="4"/>
        <v>0</v>
      </c>
      <c r="W87" s="49">
        <f t="shared" si="4"/>
        <v>0</v>
      </c>
      <c r="Y87" s="20">
        <f t="shared" si="6"/>
        <v>2013</v>
      </c>
      <c r="Z87" s="86">
        <v>41579</v>
      </c>
      <c r="AA87" s="47">
        <f>IF(S87=0,"",S87)</f>
        <v>1.4650000000000001</v>
      </c>
      <c r="AB87" s="48">
        <f>IF(T87=0,"",T87)</f>
        <v>1.38</v>
      </c>
      <c r="AC87" s="48" t="str">
        <f>IF(U87=0,"",U87)</f>
        <v/>
      </c>
      <c r="AD87" s="48" t="str">
        <f>IF(V87=0,"",V87)</f>
        <v/>
      </c>
      <c r="AE87" s="49" t="str">
        <f>IF(W87=0,"",W87)</f>
        <v/>
      </c>
    </row>
    <row r="88" spans="2:31" x14ac:dyDescent="0.25">
      <c r="B88" s="155">
        <v>41609</v>
      </c>
      <c r="C88" s="156"/>
      <c r="D88" s="157"/>
      <c r="E88" s="157"/>
      <c r="F88" s="157"/>
      <c r="G88" s="157"/>
      <c r="H88" s="157">
        <v>2.5</v>
      </c>
      <c r="I88" s="157">
        <v>1.3944444444444399</v>
      </c>
      <c r="J88" s="157">
        <v>1.1315789473684199</v>
      </c>
      <c r="K88" s="157"/>
      <c r="L88" s="157"/>
      <c r="M88" s="157"/>
      <c r="N88" s="157"/>
      <c r="O88" s="158"/>
      <c r="P88" s="17"/>
      <c r="Q88" s="20">
        <f t="shared" si="5"/>
        <v>2013</v>
      </c>
      <c r="R88" s="86">
        <v>41609</v>
      </c>
      <c r="S88" s="47">
        <f t="shared" si="4"/>
        <v>1.3944444444444399</v>
      </c>
      <c r="T88" s="48">
        <f t="shared" si="4"/>
        <v>1.1315789473684199</v>
      </c>
      <c r="U88" s="48">
        <f t="shared" si="4"/>
        <v>0</v>
      </c>
      <c r="V88" s="48">
        <f t="shared" si="4"/>
        <v>0</v>
      </c>
      <c r="W88" s="49">
        <f t="shared" si="4"/>
        <v>0</v>
      </c>
      <c r="Y88" s="20">
        <f t="shared" si="6"/>
        <v>2013</v>
      </c>
      <c r="Z88" s="86">
        <v>41609</v>
      </c>
      <c r="AA88" s="47">
        <f>IF(S88=0,"",S88)</f>
        <v>1.3944444444444399</v>
      </c>
      <c r="AB88" s="48">
        <f>IF(T88=0,"",T88)</f>
        <v>1.1315789473684199</v>
      </c>
      <c r="AC88" s="48" t="str">
        <f>IF(U88=0,"",U88)</f>
        <v/>
      </c>
      <c r="AD88" s="48" t="str">
        <f>IF(V88=0,"",V88)</f>
        <v/>
      </c>
      <c r="AE88" s="49" t="str">
        <f>IF(W88=0,"",W88)</f>
        <v/>
      </c>
    </row>
    <row r="89" spans="2:31" x14ac:dyDescent="0.25">
      <c r="B89" s="155">
        <v>41640</v>
      </c>
      <c r="C89" s="156"/>
      <c r="D89" s="157"/>
      <c r="E89" s="157"/>
      <c r="F89" s="157"/>
      <c r="G89" s="157"/>
      <c r="H89" s="77"/>
      <c r="I89" s="157">
        <v>1.37777777777778</v>
      </c>
      <c r="J89" s="157">
        <v>1.1052631578947401</v>
      </c>
      <c r="K89" s="157">
        <v>1.44285714285714</v>
      </c>
      <c r="L89" s="157">
        <v>1.78</v>
      </c>
      <c r="M89" s="157">
        <v>1.84</v>
      </c>
      <c r="N89" s="157">
        <v>1.84</v>
      </c>
      <c r="O89" s="158"/>
      <c r="P89" s="17"/>
      <c r="Q89" s="20">
        <f t="shared" si="5"/>
        <v>2014</v>
      </c>
      <c r="R89" s="86">
        <v>41640</v>
      </c>
      <c r="S89" s="47">
        <f t="shared" si="4"/>
        <v>1.1052631578947401</v>
      </c>
      <c r="T89" s="48">
        <f t="shared" si="4"/>
        <v>1.44285714285714</v>
      </c>
      <c r="U89" s="48">
        <f t="shared" si="4"/>
        <v>1.78</v>
      </c>
      <c r="V89" s="48">
        <f t="shared" si="4"/>
        <v>1.84</v>
      </c>
      <c r="W89" s="49">
        <f t="shared" si="4"/>
        <v>1.84</v>
      </c>
      <c r="Y89" s="20">
        <f t="shared" si="6"/>
        <v>2014</v>
      </c>
      <c r="Z89" s="86">
        <v>41640</v>
      </c>
      <c r="AA89" s="47">
        <f>IF(S89=0,"",S89)</f>
        <v>1.1052631578947401</v>
      </c>
      <c r="AB89" s="48">
        <f>IF(T89=0,"",T89)</f>
        <v>1.44285714285714</v>
      </c>
      <c r="AC89" s="48">
        <f>IF(U89=0,"",U89)</f>
        <v>1.78</v>
      </c>
      <c r="AD89" s="48">
        <f>IF(V89=0,"",V89)</f>
        <v>1.84</v>
      </c>
      <c r="AE89" s="49">
        <f>IF(W89=0,"",W89)</f>
        <v>1.84</v>
      </c>
    </row>
    <row r="90" spans="2:31" x14ac:dyDescent="0.25">
      <c r="B90" s="155">
        <v>41671</v>
      </c>
      <c r="C90" s="156"/>
      <c r="D90" s="157"/>
      <c r="E90" s="157"/>
      <c r="F90" s="157"/>
      <c r="G90" s="157"/>
      <c r="H90" s="77"/>
      <c r="I90" s="157">
        <v>1.4</v>
      </c>
      <c r="J90" s="157">
        <v>1.0210526315789501</v>
      </c>
      <c r="K90" s="157">
        <v>1.3470588235294101</v>
      </c>
      <c r="L90" s="157"/>
      <c r="M90" s="157"/>
      <c r="N90" s="157"/>
      <c r="O90" s="158"/>
      <c r="P90" s="17"/>
      <c r="Q90" s="20">
        <f t="shared" si="5"/>
        <v>2014</v>
      </c>
      <c r="R90" s="86">
        <v>41671</v>
      </c>
      <c r="S90" s="47">
        <f t="shared" si="4"/>
        <v>1.0210526315789501</v>
      </c>
      <c r="T90" s="48">
        <f t="shared" si="4"/>
        <v>1.3470588235294101</v>
      </c>
      <c r="U90" s="48">
        <f t="shared" si="4"/>
        <v>0</v>
      </c>
      <c r="V90" s="48">
        <f t="shared" si="4"/>
        <v>0</v>
      </c>
      <c r="W90" s="49">
        <f t="shared" si="4"/>
        <v>0</v>
      </c>
      <c r="Y90" s="20">
        <f t="shared" si="6"/>
        <v>2014</v>
      </c>
      <c r="Z90" s="86">
        <v>41671</v>
      </c>
      <c r="AA90" s="47">
        <f>IF(S90=0,"",S90)</f>
        <v>1.0210526315789501</v>
      </c>
      <c r="AB90" s="48">
        <f>IF(T90=0,"",T90)</f>
        <v>1.3470588235294101</v>
      </c>
      <c r="AC90" s="48" t="str">
        <f>IF(U90=0,"",U90)</f>
        <v/>
      </c>
      <c r="AD90" s="48" t="str">
        <f>IF(V90=0,"",V90)</f>
        <v/>
      </c>
      <c r="AE90" s="49" t="str">
        <f>IF(W90=0,"",W90)</f>
        <v/>
      </c>
    </row>
    <row r="91" spans="2:31" x14ac:dyDescent="0.25">
      <c r="B91" s="155">
        <v>41699</v>
      </c>
      <c r="C91" s="156"/>
      <c r="D91" s="157"/>
      <c r="E91" s="157"/>
      <c r="F91" s="157"/>
      <c r="G91" s="157"/>
      <c r="H91" s="77"/>
      <c r="I91" s="157">
        <v>1.4</v>
      </c>
      <c r="J91" s="157">
        <v>0.96499999999999997</v>
      </c>
      <c r="K91" s="157">
        <v>1.31578947368421</v>
      </c>
      <c r="L91" s="157"/>
      <c r="M91" s="157"/>
      <c r="N91" s="157"/>
      <c r="O91" s="158"/>
      <c r="P91" s="17"/>
      <c r="Q91" s="20">
        <f t="shared" si="5"/>
        <v>2014</v>
      </c>
      <c r="R91" s="86">
        <v>41699</v>
      </c>
      <c r="S91" s="47">
        <f t="shared" si="4"/>
        <v>0.96499999999999997</v>
      </c>
      <c r="T91" s="48">
        <f t="shared" si="4"/>
        <v>1.31578947368421</v>
      </c>
      <c r="U91" s="48">
        <f t="shared" si="4"/>
        <v>0</v>
      </c>
      <c r="V91" s="48">
        <f t="shared" si="4"/>
        <v>0</v>
      </c>
      <c r="W91" s="49">
        <f t="shared" si="4"/>
        <v>0</v>
      </c>
      <c r="Y91" s="20">
        <f t="shared" si="6"/>
        <v>2014</v>
      </c>
      <c r="Z91" s="86">
        <v>41699</v>
      </c>
      <c r="AA91" s="47">
        <f>IF(S91=0,"",S91)</f>
        <v>0.96499999999999997</v>
      </c>
      <c r="AB91" s="48">
        <f>IF(T91=0,"",T91)</f>
        <v>1.31578947368421</v>
      </c>
      <c r="AC91" s="48" t="str">
        <f>IF(U91=0,"",U91)</f>
        <v/>
      </c>
      <c r="AD91" s="48" t="str">
        <f>IF(V91=0,"",V91)</f>
        <v/>
      </c>
      <c r="AE91" s="49" t="str">
        <f>IF(W91=0,"",W91)</f>
        <v/>
      </c>
    </row>
    <row r="92" spans="2:31" x14ac:dyDescent="0.25">
      <c r="B92" s="155">
        <v>41730</v>
      </c>
      <c r="C92" s="156"/>
      <c r="D92" s="157"/>
      <c r="E92" s="157"/>
      <c r="F92" s="157"/>
      <c r="G92" s="157"/>
      <c r="H92" s="77"/>
      <c r="I92" s="157">
        <v>1.4</v>
      </c>
      <c r="J92" s="157">
        <v>0.92105263157894701</v>
      </c>
      <c r="K92" s="157">
        <v>1.26111111111111</v>
      </c>
      <c r="L92" s="157">
        <v>1.71428571428571</v>
      </c>
      <c r="M92" s="157">
        <v>1.8142857142857101</v>
      </c>
      <c r="N92" s="157">
        <v>1.8</v>
      </c>
      <c r="O92" s="158"/>
      <c r="P92" s="17"/>
      <c r="Q92" s="20">
        <f t="shared" si="5"/>
        <v>2014</v>
      </c>
      <c r="R92" s="86">
        <v>41730</v>
      </c>
      <c r="S92" s="47">
        <f t="shared" si="4"/>
        <v>0.92105263157894701</v>
      </c>
      <c r="T92" s="48">
        <f t="shared" si="4"/>
        <v>1.26111111111111</v>
      </c>
      <c r="U92" s="48">
        <f t="shared" si="4"/>
        <v>1.71428571428571</v>
      </c>
      <c r="V92" s="48">
        <f t="shared" si="4"/>
        <v>1.8142857142857101</v>
      </c>
      <c r="W92" s="49">
        <f t="shared" si="4"/>
        <v>1.8</v>
      </c>
      <c r="Y92" s="20">
        <f t="shared" si="6"/>
        <v>2014</v>
      </c>
      <c r="Z92" s="86">
        <v>41730</v>
      </c>
      <c r="AA92" s="47">
        <f>IF(S92=0,"",S92)</f>
        <v>0.92105263157894701</v>
      </c>
      <c r="AB92" s="48">
        <f>IF(T92=0,"",T92)</f>
        <v>1.26111111111111</v>
      </c>
      <c r="AC92" s="48">
        <f>IF(U92=0,"",U92)</f>
        <v>1.71428571428571</v>
      </c>
      <c r="AD92" s="48">
        <f>IF(V92=0,"",V92)</f>
        <v>1.8142857142857101</v>
      </c>
      <c r="AE92" s="49">
        <f>IF(W92=0,"",W92)</f>
        <v>1.8</v>
      </c>
    </row>
    <row r="93" spans="2:31" x14ac:dyDescent="0.25">
      <c r="B93" s="155">
        <v>41760</v>
      </c>
      <c r="C93" s="156"/>
      <c r="D93" s="157"/>
      <c r="E93" s="157"/>
      <c r="F93" s="157"/>
      <c r="G93" s="157"/>
      <c r="H93" s="77"/>
      <c r="I93" s="157">
        <v>1.4</v>
      </c>
      <c r="J93" s="157">
        <v>0.81666666666666698</v>
      </c>
      <c r="K93" s="157">
        <v>1.23888888888889</v>
      </c>
      <c r="L93" s="157"/>
      <c r="M93" s="157"/>
      <c r="N93" s="157"/>
      <c r="O93" s="158"/>
      <c r="P93" s="17"/>
      <c r="Q93" s="20">
        <f t="shared" si="5"/>
        <v>2014</v>
      </c>
      <c r="R93" s="86">
        <v>41760</v>
      </c>
      <c r="S93" s="47">
        <f>IF(($Q93+S$3)=$C$4,$C93,IF(($Q93+S$3)=$D$4,$D93,IF(($Q93+S$3)=$E$4,$E93,IF(($Q93+S$3)=$F$4,$F93,IF(($Q93+S$3)=$G$4,$G93,IF(($Q93+S$3)=$H$4,$H93,IF(($Q93+S$3)=$I$4,$I93,IF(($Q93+S$3)=$J$4,$J93,IF(($Q93+S$3)=$K$4,$K93,IF(($Q93+S$3)=$L$4,$L93,IF(($Q93+S$3)=$M$4,$M93,IF(($Q93+S$3)=$N$4,$N93,IF(($Q93+S$3)=$O$4,$O93,"")))))))))))))</f>
        <v>0.81666666666666698</v>
      </c>
      <c r="T93" s="48">
        <f>IF(($Q93+T$3)=$C$4,$C93,IF(($Q93+T$3)=$D$4,$D93,IF(($Q93+T$3)=$E$4,$E93,IF(($Q93+T$3)=$F$4,$F93,IF(($Q93+T$3)=$G$4,$G93,IF(($Q93+T$3)=$H$4,$H93,IF(($Q93+T$3)=$I$4,$I93,IF(($Q93+T$3)=$J$4,$J93,IF(($Q93+T$3)=$K$4,$K93,IF(($Q93+T$3)=$L$4,$L93,IF(($Q93+T$3)=$M$4,$M93,IF(($Q93+T$3)=$N$4,$N93,IF(($Q93+T$3)=$O$4,$O93,"")))))))))))))</f>
        <v>1.23888888888889</v>
      </c>
      <c r="U93" s="48">
        <f>IF(($Q93+U$3)=$C$4,$C93,IF(($Q93+U$3)=$D$4,$D93,IF(($Q93+U$3)=$E$4,$E93,IF(($Q93+U$3)=$F$4,$F93,IF(($Q93+U$3)=$G$4,$G93,IF(($Q93+U$3)=$H$4,$H93,IF(($Q93+U$3)=$I$4,$I93,IF(($Q93+U$3)=$J$4,$J93,IF(($Q93+U$3)=$K$4,$K93,IF(($Q93+U$3)=$L$4,$L93,IF(($Q93+U$3)=$M$4,$M93,IF(($Q93+U$3)=$N$4,$N93,IF(($Q93+U$3)=$O$4,$O93,"")))))))))))))</f>
        <v>0</v>
      </c>
      <c r="V93" s="48">
        <f>IF(($Q93+V$3)=$C$4,$C93,IF(($Q93+V$3)=$D$4,$D93,IF(($Q93+V$3)=$E$4,$E93,IF(($Q93+V$3)=$F$4,$F93,IF(($Q93+V$3)=$G$4,$G93,IF(($Q93+V$3)=$H$4,$H93,IF(($Q93+V$3)=$I$4,$I93,IF(($Q93+V$3)=$J$4,$J93,IF(($Q93+V$3)=$K$4,$K93,IF(($Q93+V$3)=$L$4,$L93,IF(($Q93+V$3)=$M$4,$M93,IF(($Q93+V$3)=$N$4,$N93,IF(($Q93+V$3)=$O$4,$O93,"")))))))))))))</f>
        <v>0</v>
      </c>
      <c r="W93" s="49">
        <f>IF(($Q93+W$3)=$C$4,$C93,IF(($Q93+W$3)=$D$4,$D93,IF(($Q93+W$3)=$E$4,$E93,IF(($Q93+W$3)=$F$4,$F93,IF(($Q93+W$3)=$G$4,$G93,IF(($Q93+W$3)=$H$4,$H93,IF(($Q93+W$3)=$I$4,$I93,IF(($Q93+W$3)=$J$4,$J93,IF(($Q93+W$3)=$K$4,$K93,IF(($Q93+W$3)=$L$4,$L93,IF(($Q93+W$3)=$M$4,$M93,IF(($Q93+W$3)=$N$4,$N93,IF(($Q93+W$3)=$O$4,$O93,"")))))))))))))</f>
        <v>0</v>
      </c>
      <c r="Y93" s="20">
        <f t="shared" si="6"/>
        <v>2014</v>
      </c>
      <c r="Z93" s="86">
        <v>41760</v>
      </c>
      <c r="AA93" s="47">
        <f>IF(S93=0,"",S93)</f>
        <v>0.81666666666666698</v>
      </c>
      <c r="AB93" s="48">
        <f>IF(T93=0,"",T93)</f>
        <v>1.23888888888889</v>
      </c>
      <c r="AC93" s="48" t="str">
        <f>IF(U93=0,"",U93)</f>
        <v/>
      </c>
      <c r="AD93" s="48" t="str">
        <f>IF(V93=0,"",V93)</f>
        <v/>
      </c>
      <c r="AE93" s="49" t="str">
        <f>IF(W93=0,"",W93)</f>
        <v/>
      </c>
    </row>
    <row r="94" spans="2:31" x14ac:dyDescent="0.25">
      <c r="B94" s="155">
        <v>41791</v>
      </c>
      <c r="C94" s="156"/>
      <c r="D94" s="157"/>
      <c r="E94" s="157"/>
      <c r="F94" s="157"/>
      <c r="G94" s="157"/>
      <c r="H94" s="77"/>
      <c r="I94" s="157">
        <v>1.4</v>
      </c>
      <c r="J94" s="157">
        <v>0.71578947368421098</v>
      </c>
      <c r="K94" s="157">
        <v>1.2052631578947399</v>
      </c>
      <c r="L94" s="157"/>
      <c r="M94" s="157"/>
      <c r="N94" s="157"/>
      <c r="O94" s="158"/>
      <c r="P94" s="17"/>
      <c r="Q94" s="20">
        <f t="shared" si="5"/>
        <v>2014</v>
      </c>
      <c r="R94" s="86">
        <v>41791</v>
      </c>
      <c r="S94" s="47">
        <f>IF(($Q94+S$3)=$C$4,$C94,IF(($Q94+S$3)=$D$4,$D94,IF(($Q94+S$3)=$E$4,$E94,IF(($Q94+S$3)=$F$4,$F94,IF(($Q94+S$3)=$G$4,$G94,IF(($Q94+S$3)=$H$4,$H94,IF(($Q94+S$3)=$I$4,$I94,IF(($Q94+S$3)=$J$4,$J94,IF(($Q94+S$3)=$K$4,$K94,IF(($Q94+S$3)=$L$4,$L94,IF(($Q94+S$3)=$M$4,$M94,IF(($Q94+S$3)=$N$4,$N94,IF(($Q94+S$3)=$O$4,$O94,"")))))))))))))</f>
        <v>0.71578947368421098</v>
      </c>
      <c r="T94" s="48">
        <f>IF(($Q94+T$3)=$C$4,$C94,IF(($Q94+T$3)=$D$4,$D94,IF(($Q94+T$3)=$E$4,$E94,IF(($Q94+T$3)=$F$4,$F94,IF(($Q94+T$3)=$G$4,$G94,IF(($Q94+T$3)=$H$4,$H94,IF(($Q94+T$3)=$I$4,$I94,IF(($Q94+T$3)=$J$4,$J94,IF(($Q94+T$3)=$K$4,$K94,IF(($Q94+T$3)=$L$4,$L94,IF(($Q94+T$3)=$M$4,$M94,IF(($Q94+T$3)=$N$4,$N94,IF(($Q94+T$3)=$O$4,$O94,"")))))))))))))</f>
        <v>1.2052631578947399</v>
      </c>
      <c r="U94" s="48">
        <f>IF(($Q94+U$3)=$C$4,$C94,IF(($Q94+U$3)=$D$4,$D94,IF(($Q94+U$3)=$E$4,$E94,IF(($Q94+U$3)=$F$4,$F94,IF(($Q94+U$3)=$G$4,$G94,IF(($Q94+U$3)=$H$4,$H94,IF(($Q94+U$3)=$I$4,$I94,IF(($Q94+U$3)=$J$4,$J94,IF(($Q94+U$3)=$K$4,$K94,IF(($Q94+U$3)=$L$4,$L94,IF(($Q94+U$3)=$M$4,$M94,IF(($Q94+U$3)=$N$4,$N94,IF(($Q94+U$3)=$O$4,$O94,"")))))))))))))</f>
        <v>0</v>
      </c>
      <c r="V94" s="48">
        <f>IF(($Q94+V$3)=$C$4,$C94,IF(($Q94+V$3)=$D$4,$D94,IF(($Q94+V$3)=$E$4,$E94,IF(($Q94+V$3)=$F$4,$F94,IF(($Q94+V$3)=$G$4,$G94,IF(($Q94+V$3)=$H$4,$H94,IF(($Q94+V$3)=$I$4,$I94,IF(($Q94+V$3)=$J$4,$J94,IF(($Q94+V$3)=$K$4,$K94,IF(($Q94+V$3)=$L$4,$L94,IF(($Q94+V$3)=$M$4,$M94,IF(($Q94+V$3)=$N$4,$N94,IF(($Q94+V$3)=$O$4,$O94,"")))))))))))))</f>
        <v>0</v>
      </c>
      <c r="W94" s="49">
        <f>IF(($Q94+W$3)=$C$4,$C94,IF(($Q94+W$3)=$D$4,$D94,IF(($Q94+W$3)=$E$4,$E94,IF(($Q94+W$3)=$F$4,$F94,IF(($Q94+W$3)=$G$4,$G94,IF(($Q94+W$3)=$H$4,$H94,IF(($Q94+W$3)=$I$4,$I94,IF(($Q94+W$3)=$J$4,$J94,IF(($Q94+W$3)=$K$4,$K94,IF(($Q94+W$3)=$L$4,$L94,IF(($Q94+W$3)=$M$4,$M94,IF(($Q94+W$3)=$N$4,$N94,IF(($Q94+W$3)=$O$4,$O94,"")))))))))))))</f>
        <v>0</v>
      </c>
      <c r="Y94" s="20">
        <f t="shared" si="6"/>
        <v>2014</v>
      </c>
      <c r="Z94" s="86">
        <v>41791</v>
      </c>
      <c r="AA94" s="47">
        <f>IF(S94=0,"",S94)</f>
        <v>0.71578947368421098</v>
      </c>
      <c r="AB94" s="48">
        <f>IF(T94=0,"",T94)</f>
        <v>1.2052631578947399</v>
      </c>
      <c r="AC94" s="48" t="str">
        <f>IF(U94=0,"",U94)</f>
        <v/>
      </c>
      <c r="AD94" s="48" t="str">
        <f>IF(V94=0,"",V94)</f>
        <v/>
      </c>
      <c r="AE94" s="49" t="str">
        <f>IF(W94=0,"",W94)</f>
        <v/>
      </c>
    </row>
    <row r="95" spans="2:31" x14ac:dyDescent="0.25">
      <c r="B95" s="155">
        <v>41821</v>
      </c>
      <c r="C95" s="159"/>
      <c r="D95" s="160"/>
      <c r="E95" s="160"/>
      <c r="F95" s="160"/>
      <c r="G95" s="160"/>
      <c r="H95" s="160"/>
      <c r="I95" s="157">
        <v>1.4</v>
      </c>
      <c r="J95" s="157">
        <v>0.68421052631578905</v>
      </c>
      <c r="K95" s="157">
        <v>1.1684210526315799</v>
      </c>
      <c r="L95" s="157">
        <v>1.5166666666666699</v>
      </c>
      <c r="M95" s="157">
        <v>1.68333333333333</v>
      </c>
      <c r="N95" s="157">
        <v>1.7833333333333301</v>
      </c>
      <c r="O95" s="161"/>
      <c r="P95" s="17"/>
      <c r="Q95" s="20">
        <f t="shared" si="5"/>
        <v>2014</v>
      </c>
      <c r="R95" s="86">
        <v>41821</v>
      </c>
      <c r="S95" s="47">
        <f>IF(($Q95+S$3)=$C$4,$C95,IF(($Q95+S$3)=$D$4,$D95,IF(($Q95+S$3)=$E$4,$E95,IF(($Q95+S$3)=$F$4,$F95,IF(($Q95+S$3)=$G$4,$G95,IF(($Q95+S$3)=$H$4,$H95,IF(($Q95+S$3)=$I$4,$I95,IF(($Q95+S$3)=$J$4,$J95,IF(($Q95+S$3)=$K$4,$K95,IF(($Q95+S$3)=$L$4,$L95,IF(($Q95+S$3)=$M$4,$M95,IF(($Q95+S$3)=$N$4,$N95,IF(($Q95+S$3)=$O$4,$O95,"")))))))))))))</f>
        <v>0.68421052631578905</v>
      </c>
      <c r="T95" s="48">
        <f>IF(($Q95+T$3)=$C$4,$C95,IF(($Q95+T$3)=$D$4,$D95,IF(($Q95+T$3)=$E$4,$E95,IF(($Q95+T$3)=$F$4,$F95,IF(($Q95+T$3)=$G$4,$G95,IF(($Q95+T$3)=$H$4,$H95,IF(($Q95+T$3)=$I$4,$I95,IF(($Q95+T$3)=$J$4,$J95,IF(($Q95+T$3)=$K$4,$K95,IF(($Q95+T$3)=$L$4,$L95,IF(($Q95+T$3)=$M$4,$M95,IF(($Q95+T$3)=$N$4,$N95,IF(($Q95+T$3)=$O$4,$O95,"")))))))))))))</f>
        <v>1.1684210526315799</v>
      </c>
      <c r="U95" s="48">
        <f>IF(($Q95+U$3)=$C$4,$C95,IF(($Q95+U$3)=$D$4,$D95,IF(($Q95+U$3)=$E$4,$E95,IF(($Q95+U$3)=$F$4,$F95,IF(($Q95+U$3)=$G$4,$G95,IF(($Q95+U$3)=$H$4,$H95,IF(($Q95+U$3)=$I$4,$I95,IF(($Q95+U$3)=$J$4,$J95,IF(($Q95+U$3)=$K$4,$K95,IF(($Q95+U$3)=$L$4,$L95,IF(($Q95+U$3)=$M$4,$M95,IF(($Q95+U$3)=$N$4,$N95,IF(($Q95+U$3)=$O$4,$O95,"")))))))))))))</f>
        <v>1.5166666666666699</v>
      </c>
      <c r="V95" s="48">
        <f>IF(($Q95+V$3)=$C$4,$C95,IF(($Q95+V$3)=$D$4,$D95,IF(($Q95+V$3)=$E$4,$E95,IF(($Q95+V$3)=$F$4,$F95,IF(($Q95+V$3)=$G$4,$G95,IF(($Q95+V$3)=$H$4,$H95,IF(($Q95+V$3)=$I$4,$I95,IF(($Q95+V$3)=$J$4,$J95,IF(($Q95+V$3)=$K$4,$K95,IF(($Q95+V$3)=$L$4,$L95,IF(($Q95+V$3)=$M$4,$M95,IF(($Q95+V$3)=$N$4,$N95,IF(($Q95+V$3)=$O$4,$O95,"")))))))))))))</f>
        <v>1.68333333333333</v>
      </c>
      <c r="W95" s="49">
        <f>IF(($Q95+W$3)=$C$4,$C95,IF(($Q95+W$3)=$D$4,$D95,IF(($Q95+W$3)=$E$4,$E95,IF(($Q95+W$3)=$F$4,$F95,IF(($Q95+W$3)=$G$4,$G95,IF(($Q95+W$3)=$H$4,$H95,IF(($Q95+W$3)=$I$4,$I95,IF(($Q95+W$3)=$J$4,$J95,IF(($Q95+W$3)=$K$4,$K95,IF(($Q95+W$3)=$L$4,$L95,IF(($Q95+W$3)=$M$4,$M95,IF(($Q95+W$3)=$N$4,$N95,IF(($Q95+W$3)=$O$4,$O95,"")))))))))))))</f>
        <v>1.7833333333333301</v>
      </c>
      <c r="Y95" s="20">
        <f t="shared" si="6"/>
        <v>2014</v>
      </c>
      <c r="Z95" s="86">
        <v>41821</v>
      </c>
      <c r="AA95" s="47">
        <f>IF(S95=0,"",S95)</f>
        <v>0.68421052631578905</v>
      </c>
      <c r="AB95" s="48">
        <f>IF(T95=0,"",T95)</f>
        <v>1.1684210526315799</v>
      </c>
      <c r="AC95" s="48">
        <f>IF(U95=0,"",U95)</f>
        <v>1.5166666666666699</v>
      </c>
      <c r="AD95" s="48">
        <f>IF(V95=0,"",V95)</f>
        <v>1.68333333333333</v>
      </c>
      <c r="AE95" s="49">
        <f>IF(W95=0,"",W95)</f>
        <v>1.7833333333333301</v>
      </c>
    </row>
    <row r="96" spans="2:31" x14ac:dyDescent="0.25">
      <c r="B96" s="155">
        <v>41852</v>
      </c>
      <c r="C96" s="156"/>
      <c r="D96" s="157"/>
      <c r="E96" s="157"/>
      <c r="F96" s="157"/>
      <c r="G96" s="157"/>
      <c r="H96" s="157"/>
      <c r="I96" s="157">
        <v>1.4</v>
      </c>
      <c r="J96" s="157">
        <v>0.63</v>
      </c>
      <c r="K96" s="157">
        <v>1.1200000000000001</v>
      </c>
      <c r="L96" s="157"/>
      <c r="M96" s="157"/>
      <c r="N96" s="157"/>
      <c r="O96" s="158"/>
      <c r="P96" s="17"/>
      <c r="Q96" s="20">
        <f t="shared" si="5"/>
        <v>2014</v>
      </c>
      <c r="R96" s="86">
        <v>41852</v>
      </c>
      <c r="S96" s="47">
        <f>IF(($Q96+S$3)=$C$4,$C96,IF(($Q96+S$3)=$D$4,$D96,IF(($Q96+S$3)=$E$4,$E96,IF(($Q96+S$3)=$F$4,$F96,IF(($Q96+S$3)=$G$4,$G96,IF(($Q96+S$3)=$H$4,$H96,IF(($Q96+S$3)=$I$4,$I96,IF(($Q96+S$3)=$J$4,$J96,IF(($Q96+S$3)=$K$4,$K96,IF(($Q96+S$3)=$L$4,$L96,IF(($Q96+S$3)=$M$4,$M96,IF(($Q96+S$3)=$N$4,$N96,IF(($Q96+S$3)=$O$4,$O96,"")))))))))))))</f>
        <v>0.63</v>
      </c>
      <c r="T96" s="48">
        <f>IF(($Q96+T$3)=$C$4,$C96,IF(($Q96+T$3)=$D$4,$D96,IF(($Q96+T$3)=$E$4,$E96,IF(($Q96+T$3)=$F$4,$F96,IF(($Q96+T$3)=$G$4,$G96,IF(($Q96+T$3)=$H$4,$H96,IF(($Q96+T$3)=$I$4,$I96,IF(($Q96+T$3)=$J$4,$J96,IF(($Q96+T$3)=$K$4,$K96,IF(($Q96+T$3)=$L$4,$L96,IF(($Q96+T$3)=$M$4,$M96,IF(($Q96+T$3)=$N$4,$N96,IF(($Q96+T$3)=$O$4,$O96,"")))))))))))))</f>
        <v>1.1200000000000001</v>
      </c>
      <c r="U96" s="48">
        <f>IF(($Q96+U$3)=$C$4,$C96,IF(($Q96+U$3)=$D$4,$D96,IF(($Q96+U$3)=$E$4,$E96,IF(($Q96+U$3)=$F$4,$F96,IF(($Q96+U$3)=$G$4,$G96,IF(($Q96+U$3)=$H$4,$H96,IF(($Q96+U$3)=$I$4,$I96,IF(($Q96+U$3)=$J$4,$J96,IF(($Q96+U$3)=$K$4,$K96,IF(($Q96+U$3)=$L$4,$L96,IF(($Q96+U$3)=$M$4,$M96,IF(($Q96+U$3)=$N$4,$N96,IF(($Q96+U$3)=$O$4,$O96,"")))))))))))))</f>
        <v>0</v>
      </c>
      <c r="V96" s="48">
        <f>IF(($Q96+V$3)=$C$4,$C96,IF(($Q96+V$3)=$D$4,$D96,IF(($Q96+V$3)=$E$4,$E96,IF(($Q96+V$3)=$F$4,$F96,IF(($Q96+V$3)=$G$4,$G96,IF(($Q96+V$3)=$H$4,$H96,IF(($Q96+V$3)=$I$4,$I96,IF(($Q96+V$3)=$J$4,$J96,IF(($Q96+V$3)=$K$4,$K96,IF(($Q96+V$3)=$L$4,$L96,IF(($Q96+V$3)=$M$4,$M96,IF(($Q96+V$3)=$N$4,$N96,IF(($Q96+V$3)=$O$4,$O96,"")))))))))))))</f>
        <v>0</v>
      </c>
      <c r="W96" s="49">
        <f>IF(($Q96+W$3)=$C$4,$C96,IF(($Q96+W$3)=$D$4,$D96,IF(($Q96+W$3)=$E$4,$E96,IF(($Q96+W$3)=$F$4,$F96,IF(($Q96+W$3)=$G$4,$G96,IF(($Q96+W$3)=$H$4,$H96,IF(($Q96+W$3)=$I$4,$I96,IF(($Q96+W$3)=$J$4,$J96,IF(($Q96+W$3)=$K$4,$K96,IF(($Q96+W$3)=$L$4,$L96,IF(($Q96+W$3)=$M$4,$M96,IF(($Q96+W$3)=$N$4,$N96,IF(($Q96+W$3)=$O$4,$O96,"")))))))))))))</f>
        <v>0</v>
      </c>
      <c r="Y96" s="20">
        <f t="shared" si="6"/>
        <v>2014</v>
      </c>
      <c r="Z96" s="86">
        <v>41852</v>
      </c>
      <c r="AA96" s="47">
        <f>IF(S96=0,"",S96)</f>
        <v>0.63</v>
      </c>
      <c r="AB96" s="48">
        <f>IF(T96=0,"",T96)</f>
        <v>1.1200000000000001</v>
      </c>
      <c r="AC96" s="48" t="str">
        <f>IF(U96=0,"",U96)</f>
        <v/>
      </c>
      <c r="AD96" s="48" t="str">
        <f>IF(V96=0,"",V96)</f>
        <v/>
      </c>
      <c r="AE96" s="49" t="str">
        <f>IF(W96=0,"",W96)</f>
        <v/>
      </c>
    </row>
    <row r="97" spans="2:31" x14ac:dyDescent="0.25">
      <c r="B97" s="155">
        <v>41883</v>
      </c>
      <c r="C97" s="156"/>
      <c r="D97" s="157"/>
      <c r="E97" s="157"/>
      <c r="F97" s="157"/>
      <c r="G97" s="157"/>
      <c r="H97" s="157"/>
      <c r="I97" s="157">
        <v>1.4</v>
      </c>
      <c r="J97" s="157">
        <v>0.56842105263157905</v>
      </c>
      <c r="K97" s="157">
        <v>1.0473684210526299</v>
      </c>
      <c r="L97" s="157"/>
      <c r="M97" s="157"/>
      <c r="N97" s="157"/>
      <c r="O97" s="158"/>
      <c r="P97" s="17"/>
      <c r="Q97" s="20">
        <f t="shared" si="5"/>
        <v>2014</v>
      </c>
      <c r="R97" s="86">
        <v>41883</v>
      </c>
      <c r="S97" s="47">
        <f>IF(($Q97+S$3)=$C$4,$C97,IF(($Q97+S$3)=$D$4,$D97,IF(($Q97+S$3)=$E$4,$E97,IF(($Q97+S$3)=$F$4,$F97,IF(($Q97+S$3)=$G$4,$G97,IF(($Q97+S$3)=$H$4,$H97,IF(($Q97+S$3)=$I$4,$I97,IF(($Q97+S$3)=$J$4,$J97,IF(($Q97+S$3)=$K$4,$K97,IF(($Q97+S$3)=$L$4,$L97,IF(($Q97+S$3)=$M$4,$M97,IF(($Q97+S$3)=$N$4,$N97,IF(($Q97+S$3)=$O$4,$O97,"")))))))))))))</f>
        <v>0.56842105263157905</v>
      </c>
      <c r="T97" s="48">
        <f>IF(($Q97+T$3)=$C$4,$C97,IF(($Q97+T$3)=$D$4,$D97,IF(($Q97+T$3)=$E$4,$E97,IF(($Q97+T$3)=$F$4,$F97,IF(($Q97+T$3)=$G$4,$G97,IF(($Q97+T$3)=$H$4,$H97,IF(($Q97+T$3)=$I$4,$I97,IF(($Q97+T$3)=$J$4,$J97,IF(($Q97+T$3)=$K$4,$K97,IF(($Q97+T$3)=$L$4,$L97,IF(($Q97+T$3)=$M$4,$M97,IF(($Q97+T$3)=$N$4,$N97,IF(($Q97+T$3)=$O$4,$O97,"")))))))))))))</f>
        <v>1.0473684210526299</v>
      </c>
      <c r="U97" s="48">
        <f>IF(($Q97+U$3)=$C$4,$C97,IF(($Q97+U$3)=$D$4,$D97,IF(($Q97+U$3)=$E$4,$E97,IF(($Q97+U$3)=$F$4,$F97,IF(($Q97+U$3)=$G$4,$G97,IF(($Q97+U$3)=$H$4,$H97,IF(($Q97+U$3)=$I$4,$I97,IF(($Q97+U$3)=$J$4,$J97,IF(($Q97+U$3)=$K$4,$K97,IF(($Q97+U$3)=$L$4,$L97,IF(($Q97+U$3)=$M$4,$M97,IF(($Q97+U$3)=$N$4,$N97,IF(($Q97+U$3)=$O$4,$O97,"")))))))))))))</f>
        <v>0</v>
      </c>
      <c r="V97" s="48">
        <f>IF(($Q97+V$3)=$C$4,$C97,IF(($Q97+V$3)=$D$4,$D97,IF(($Q97+V$3)=$E$4,$E97,IF(($Q97+V$3)=$F$4,$F97,IF(($Q97+V$3)=$G$4,$G97,IF(($Q97+V$3)=$H$4,$H97,IF(($Q97+V$3)=$I$4,$I97,IF(($Q97+V$3)=$J$4,$J97,IF(($Q97+V$3)=$K$4,$K97,IF(($Q97+V$3)=$L$4,$L97,IF(($Q97+V$3)=$M$4,$M97,IF(($Q97+V$3)=$N$4,$N97,IF(($Q97+V$3)=$O$4,$O97,"")))))))))))))</f>
        <v>0</v>
      </c>
      <c r="W97" s="49">
        <f>IF(($Q97+W$3)=$C$4,$C97,IF(($Q97+W$3)=$D$4,$D97,IF(($Q97+W$3)=$E$4,$E97,IF(($Q97+W$3)=$F$4,$F97,IF(($Q97+W$3)=$G$4,$G97,IF(($Q97+W$3)=$H$4,$H97,IF(($Q97+W$3)=$I$4,$I97,IF(($Q97+W$3)=$J$4,$J97,IF(($Q97+W$3)=$K$4,$K97,IF(($Q97+W$3)=$L$4,$L97,IF(($Q97+W$3)=$M$4,$M97,IF(($Q97+W$3)=$N$4,$N97,IF(($Q97+W$3)=$O$4,$O97,"")))))))))))))</f>
        <v>0</v>
      </c>
      <c r="Y97" s="20">
        <f t="shared" si="6"/>
        <v>2014</v>
      </c>
      <c r="Z97" s="86">
        <v>41883</v>
      </c>
      <c r="AA97" s="47">
        <f>IF(S97=0,"",S97)</f>
        <v>0.56842105263157905</v>
      </c>
      <c r="AB97" s="48">
        <f>IF(T97=0,"",T97)</f>
        <v>1.0473684210526299</v>
      </c>
      <c r="AC97" s="48" t="str">
        <f>IF(U97=0,"",U97)</f>
        <v/>
      </c>
      <c r="AD97" s="48" t="str">
        <f>IF(V97=0,"",V97)</f>
        <v/>
      </c>
      <c r="AE97" s="49" t="str">
        <f>IF(W97=0,"",W97)</f>
        <v/>
      </c>
    </row>
    <row r="98" spans="2:31" x14ac:dyDescent="0.25">
      <c r="B98" s="155">
        <v>41913</v>
      </c>
      <c r="C98" s="156"/>
      <c r="D98" s="157"/>
      <c r="E98" s="157"/>
      <c r="F98" s="157"/>
      <c r="G98" s="157"/>
      <c r="H98" s="157"/>
      <c r="I98" s="157">
        <v>1.4</v>
      </c>
      <c r="J98" s="157">
        <v>0.52500000000000002</v>
      </c>
      <c r="K98" s="157">
        <v>0.98</v>
      </c>
      <c r="L98" s="157">
        <v>1.32222222222222</v>
      </c>
      <c r="M98" s="157">
        <v>1.6428571428571399</v>
      </c>
      <c r="N98" s="157">
        <v>1.77142857142857</v>
      </c>
      <c r="O98" s="158"/>
      <c r="P98" s="17"/>
      <c r="Q98" s="20">
        <f t="shared" si="5"/>
        <v>2014</v>
      </c>
      <c r="R98" s="86">
        <v>41913</v>
      </c>
      <c r="S98" s="47">
        <f>IF(($Q98+S$3)=$C$4,$C98,IF(($Q98+S$3)=$D$4,$D98,IF(($Q98+S$3)=$E$4,$E98,IF(($Q98+S$3)=$F$4,$F98,IF(($Q98+S$3)=$G$4,$G98,IF(($Q98+S$3)=$H$4,$H98,IF(($Q98+S$3)=$I$4,$I98,IF(($Q98+S$3)=$J$4,$J98,IF(($Q98+S$3)=$K$4,$K98,IF(($Q98+S$3)=$L$4,$L98,IF(($Q98+S$3)=$M$4,$M98,IF(($Q98+S$3)=$N$4,$N98,IF(($Q98+S$3)=$O$4,$O98,"")))))))))))))</f>
        <v>0.52500000000000002</v>
      </c>
      <c r="T98" s="48">
        <f>IF(($Q98+T$3)=$C$4,$C98,IF(($Q98+T$3)=$D$4,$D98,IF(($Q98+T$3)=$E$4,$E98,IF(($Q98+T$3)=$F$4,$F98,IF(($Q98+T$3)=$G$4,$G98,IF(($Q98+T$3)=$H$4,$H98,IF(($Q98+T$3)=$I$4,$I98,IF(($Q98+T$3)=$J$4,$J98,IF(($Q98+T$3)=$K$4,$K98,IF(($Q98+T$3)=$L$4,$L98,IF(($Q98+T$3)=$M$4,$M98,IF(($Q98+T$3)=$N$4,$N98,IF(($Q98+T$3)=$O$4,$O98,"")))))))))))))</f>
        <v>0.98</v>
      </c>
      <c r="U98" s="48">
        <f>IF(($Q98+U$3)=$C$4,$C98,IF(($Q98+U$3)=$D$4,$D98,IF(($Q98+U$3)=$E$4,$E98,IF(($Q98+U$3)=$F$4,$F98,IF(($Q98+U$3)=$G$4,$G98,IF(($Q98+U$3)=$H$4,$H98,IF(($Q98+U$3)=$I$4,$I98,IF(($Q98+U$3)=$J$4,$J98,IF(($Q98+U$3)=$K$4,$K98,IF(($Q98+U$3)=$L$4,$L98,IF(($Q98+U$3)=$M$4,$M98,IF(($Q98+U$3)=$N$4,$N98,IF(($Q98+U$3)=$O$4,$O98,"")))))))))))))</f>
        <v>1.32222222222222</v>
      </c>
      <c r="V98" s="48">
        <f>IF(($Q98+V$3)=$C$4,$C98,IF(($Q98+V$3)=$D$4,$D98,IF(($Q98+V$3)=$E$4,$E98,IF(($Q98+V$3)=$F$4,$F98,IF(($Q98+V$3)=$G$4,$G98,IF(($Q98+V$3)=$H$4,$H98,IF(($Q98+V$3)=$I$4,$I98,IF(($Q98+V$3)=$J$4,$J98,IF(($Q98+V$3)=$K$4,$K98,IF(($Q98+V$3)=$L$4,$L98,IF(($Q98+V$3)=$M$4,$M98,IF(($Q98+V$3)=$N$4,$N98,IF(($Q98+V$3)=$O$4,$O98,"")))))))))))))</f>
        <v>1.6428571428571399</v>
      </c>
      <c r="W98" s="49">
        <f>IF(($Q98+W$3)=$C$4,$C98,IF(($Q98+W$3)=$D$4,$D98,IF(($Q98+W$3)=$E$4,$E98,IF(($Q98+W$3)=$F$4,$F98,IF(($Q98+W$3)=$G$4,$G98,IF(($Q98+W$3)=$H$4,$H98,IF(($Q98+W$3)=$I$4,$I98,IF(($Q98+W$3)=$J$4,$J98,IF(($Q98+W$3)=$K$4,$K98,IF(($Q98+W$3)=$L$4,$L98,IF(($Q98+W$3)=$M$4,$M98,IF(($Q98+W$3)=$N$4,$N98,IF(($Q98+W$3)=$O$4,$O98,"")))))))))))))</f>
        <v>1.77142857142857</v>
      </c>
      <c r="Y98" s="20">
        <f t="shared" si="6"/>
        <v>2014</v>
      </c>
      <c r="Z98" s="86">
        <v>41913</v>
      </c>
      <c r="AA98" s="47">
        <f>IF(S98=0,"",S98)</f>
        <v>0.52500000000000002</v>
      </c>
      <c r="AB98" s="48">
        <f>IF(T98=0,"",T98)</f>
        <v>0.98</v>
      </c>
      <c r="AC98" s="48">
        <f>IF(U98=0,"",U98)</f>
        <v>1.32222222222222</v>
      </c>
      <c r="AD98" s="48">
        <f>IF(V98=0,"",V98)</f>
        <v>1.6428571428571399</v>
      </c>
      <c r="AE98" s="49">
        <f>IF(W98=0,"",W98)</f>
        <v>1.77142857142857</v>
      </c>
    </row>
    <row r="99" spans="2:31" x14ac:dyDescent="0.25">
      <c r="B99" s="155">
        <v>41944</v>
      </c>
      <c r="C99" s="156"/>
      <c r="D99" s="157"/>
      <c r="E99" s="157"/>
      <c r="F99" s="157"/>
      <c r="G99" s="157"/>
      <c r="H99" s="157"/>
      <c r="I99" s="157">
        <v>1.4</v>
      </c>
      <c r="J99" s="157">
        <v>0.49473684210526298</v>
      </c>
      <c r="K99" s="157">
        <v>0.85263157894736796</v>
      </c>
      <c r="L99" s="157"/>
      <c r="M99" s="157"/>
      <c r="N99" s="157"/>
      <c r="O99" s="158"/>
      <c r="P99" s="17"/>
      <c r="Q99" s="20">
        <f t="shared" si="5"/>
        <v>2014</v>
      </c>
      <c r="R99" s="86">
        <v>41944</v>
      </c>
      <c r="S99" s="47">
        <f>IF(($Q99+S$3)=$C$4,$C99,IF(($Q99+S$3)=$D$4,$D99,IF(($Q99+S$3)=$E$4,$E99,IF(($Q99+S$3)=$F$4,$F99,IF(($Q99+S$3)=$G$4,$G99,IF(($Q99+S$3)=$H$4,$H99,IF(($Q99+S$3)=$I$4,$I99,IF(($Q99+S$3)=$J$4,$J99,IF(($Q99+S$3)=$K$4,$K99,IF(($Q99+S$3)=$L$4,$L99,IF(($Q99+S$3)=$M$4,$M99,IF(($Q99+S$3)=$N$4,$N99,IF(($Q99+S$3)=$O$4,$O99,"")))))))))))))</f>
        <v>0.49473684210526298</v>
      </c>
      <c r="T99" s="48">
        <f>IF(($Q99+T$3)=$C$4,$C99,IF(($Q99+T$3)=$D$4,$D99,IF(($Q99+T$3)=$E$4,$E99,IF(($Q99+T$3)=$F$4,$F99,IF(($Q99+T$3)=$G$4,$G99,IF(($Q99+T$3)=$H$4,$H99,IF(($Q99+T$3)=$I$4,$I99,IF(($Q99+T$3)=$J$4,$J99,IF(($Q99+T$3)=$K$4,$K99,IF(($Q99+T$3)=$L$4,$L99,IF(($Q99+T$3)=$M$4,$M99,IF(($Q99+T$3)=$N$4,$N99,IF(($Q99+T$3)=$O$4,$O99,"")))))))))))))</f>
        <v>0.85263157894736796</v>
      </c>
      <c r="U99" s="48">
        <f>IF(($Q99+U$3)=$C$4,$C99,IF(($Q99+U$3)=$D$4,$D99,IF(($Q99+U$3)=$E$4,$E99,IF(($Q99+U$3)=$F$4,$F99,IF(($Q99+U$3)=$G$4,$G99,IF(($Q99+U$3)=$H$4,$H99,IF(($Q99+U$3)=$I$4,$I99,IF(($Q99+U$3)=$J$4,$J99,IF(($Q99+U$3)=$K$4,$K99,IF(($Q99+U$3)=$L$4,$L99,IF(($Q99+U$3)=$M$4,$M99,IF(($Q99+U$3)=$N$4,$N99,IF(($Q99+U$3)=$O$4,$O99,"")))))))))))))</f>
        <v>0</v>
      </c>
      <c r="V99" s="48">
        <f>IF(($Q99+V$3)=$C$4,$C99,IF(($Q99+V$3)=$D$4,$D99,IF(($Q99+V$3)=$E$4,$E99,IF(($Q99+V$3)=$F$4,$F99,IF(($Q99+V$3)=$G$4,$G99,IF(($Q99+V$3)=$H$4,$H99,IF(($Q99+V$3)=$I$4,$I99,IF(($Q99+V$3)=$J$4,$J99,IF(($Q99+V$3)=$K$4,$K99,IF(($Q99+V$3)=$L$4,$L99,IF(($Q99+V$3)=$M$4,$M99,IF(($Q99+V$3)=$N$4,$N99,IF(($Q99+V$3)=$O$4,$O99,"")))))))))))))</f>
        <v>0</v>
      </c>
      <c r="W99" s="49">
        <f>IF(($Q99+W$3)=$C$4,$C99,IF(($Q99+W$3)=$D$4,$D99,IF(($Q99+W$3)=$E$4,$E99,IF(($Q99+W$3)=$F$4,$F99,IF(($Q99+W$3)=$G$4,$G99,IF(($Q99+W$3)=$H$4,$H99,IF(($Q99+W$3)=$I$4,$I99,IF(($Q99+W$3)=$J$4,$J99,IF(($Q99+W$3)=$K$4,$K99,IF(($Q99+W$3)=$L$4,$L99,IF(($Q99+W$3)=$M$4,$M99,IF(($Q99+W$3)=$N$4,$N99,IF(($Q99+W$3)=$O$4,$O99,"")))))))))))))</f>
        <v>0</v>
      </c>
      <c r="Y99" s="20">
        <f t="shared" si="6"/>
        <v>2014</v>
      </c>
      <c r="Z99" s="86">
        <v>41944</v>
      </c>
      <c r="AA99" s="47">
        <f>IF(S99=0,"",S99)</f>
        <v>0.49473684210526298</v>
      </c>
      <c r="AB99" s="48">
        <f>IF(T99=0,"",T99)</f>
        <v>0.85263157894736796</v>
      </c>
      <c r="AC99" s="48" t="str">
        <f>IF(U99=0,"",U99)</f>
        <v/>
      </c>
      <c r="AD99" s="48" t="str">
        <f>IF(V99=0,"",V99)</f>
        <v/>
      </c>
      <c r="AE99" s="49" t="str">
        <f>IF(W99=0,"",W99)</f>
        <v/>
      </c>
    </row>
    <row r="100" spans="2:31" x14ac:dyDescent="0.25">
      <c r="B100" s="155">
        <v>41974</v>
      </c>
      <c r="C100" s="156"/>
      <c r="D100" s="157"/>
      <c r="E100" s="157"/>
      <c r="F100" s="157"/>
      <c r="G100" s="157"/>
      <c r="H100" s="157"/>
      <c r="I100" s="157">
        <v>1.4</v>
      </c>
      <c r="J100" s="157">
        <v>0.46315789473684199</v>
      </c>
      <c r="K100" s="157">
        <v>0.61578947368421</v>
      </c>
      <c r="L100" s="157"/>
      <c r="M100" s="157"/>
      <c r="N100" s="157"/>
      <c r="O100" s="158"/>
      <c r="P100" s="17"/>
      <c r="Q100" s="20">
        <f t="shared" si="5"/>
        <v>2014</v>
      </c>
      <c r="R100" s="86">
        <v>41974</v>
      </c>
      <c r="S100" s="47">
        <f>IF(($Q100+S$3)=$C$4,$C100,IF(($Q100+S$3)=$D$4,$D100,IF(($Q100+S$3)=$E$4,$E100,IF(($Q100+S$3)=$F$4,$F100,IF(($Q100+S$3)=$G$4,$G100,IF(($Q100+S$3)=$H$4,$H100,IF(($Q100+S$3)=$I$4,$I100,IF(($Q100+S$3)=$J$4,$J100,IF(($Q100+S$3)=$K$4,$K100,IF(($Q100+S$3)=$L$4,$L100,IF(($Q100+S$3)=$M$4,$M100,IF(($Q100+S$3)=$N$4,$N100,IF(($Q100+S$3)=$O$4,$O100,"")))))))))))))</f>
        <v>0.46315789473684199</v>
      </c>
      <c r="T100" s="48">
        <f>IF(($Q100+T$3)=$C$4,$C100,IF(($Q100+T$3)=$D$4,$D100,IF(($Q100+T$3)=$E$4,$E100,IF(($Q100+T$3)=$F$4,$F100,IF(($Q100+T$3)=$G$4,$G100,IF(($Q100+T$3)=$H$4,$H100,IF(($Q100+T$3)=$I$4,$I100,IF(($Q100+T$3)=$J$4,$J100,IF(($Q100+T$3)=$K$4,$K100,IF(($Q100+T$3)=$L$4,$L100,IF(($Q100+T$3)=$M$4,$M100,IF(($Q100+T$3)=$N$4,$N100,IF(($Q100+T$3)=$O$4,$O100,"")))))))))))))</f>
        <v>0.61578947368421</v>
      </c>
      <c r="U100" s="48">
        <f>IF(($Q100+U$3)=$C$4,$C100,IF(($Q100+U$3)=$D$4,$D100,IF(($Q100+U$3)=$E$4,$E100,IF(($Q100+U$3)=$F$4,$F100,IF(($Q100+U$3)=$G$4,$G100,IF(($Q100+U$3)=$H$4,$H100,IF(($Q100+U$3)=$I$4,$I100,IF(($Q100+U$3)=$J$4,$J100,IF(($Q100+U$3)=$K$4,$K100,IF(($Q100+U$3)=$L$4,$L100,IF(($Q100+U$3)=$M$4,$M100,IF(($Q100+U$3)=$N$4,$N100,IF(($Q100+U$3)=$O$4,$O100,"")))))))))))))</f>
        <v>0</v>
      </c>
      <c r="V100" s="48">
        <f>IF(($Q100+V$3)=$C$4,$C100,IF(($Q100+V$3)=$D$4,$D100,IF(($Q100+V$3)=$E$4,$E100,IF(($Q100+V$3)=$F$4,$F100,IF(($Q100+V$3)=$G$4,$G100,IF(($Q100+V$3)=$H$4,$H100,IF(($Q100+V$3)=$I$4,$I100,IF(($Q100+V$3)=$J$4,$J100,IF(($Q100+V$3)=$K$4,$K100,IF(($Q100+V$3)=$L$4,$L100,IF(($Q100+V$3)=$M$4,$M100,IF(($Q100+V$3)=$N$4,$N100,IF(($Q100+V$3)=$O$4,$O100,"")))))))))))))</f>
        <v>0</v>
      </c>
      <c r="W100" s="49">
        <f>IF(($Q100+W$3)=$C$4,$C100,IF(($Q100+W$3)=$D$4,$D100,IF(($Q100+W$3)=$E$4,$E100,IF(($Q100+W$3)=$F$4,$F100,IF(($Q100+W$3)=$G$4,$G100,IF(($Q100+W$3)=$H$4,$H100,IF(($Q100+W$3)=$I$4,$I100,IF(($Q100+W$3)=$J$4,$J100,IF(($Q100+W$3)=$K$4,$K100,IF(($Q100+W$3)=$L$4,$L100,IF(($Q100+W$3)=$M$4,$M100,IF(($Q100+W$3)=$N$4,$N100,IF(($Q100+W$3)=$O$4,$O100,"")))))))))))))</f>
        <v>0</v>
      </c>
      <c r="Y100" s="20">
        <f t="shared" si="6"/>
        <v>2014</v>
      </c>
      <c r="Z100" s="86">
        <v>41974</v>
      </c>
      <c r="AA100" s="47">
        <f>IF(S100=0,"",S100)</f>
        <v>0.46315789473684199</v>
      </c>
      <c r="AB100" s="48">
        <f>IF(T100=0,"",T100)</f>
        <v>0.61578947368421</v>
      </c>
      <c r="AC100" s="48" t="str">
        <f>IF(U100=0,"",U100)</f>
        <v/>
      </c>
      <c r="AD100" s="48" t="str">
        <f>IF(V100=0,"",V100)</f>
        <v/>
      </c>
      <c r="AE100" s="49" t="str">
        <f>IF(W100=0,"",W100)</f>
        <v/>
      </c>
    </row>
    <row r="101" spans="2:31" x14ac:dyDescent="0.25">
      <c r="B101" s="155">
        <v>42005</v>
      </c>
      <c r="C101" s="156"/>
      <c r="D101" s="157"/>
      <c r="E101" s="157"/>
      <c r="F101" s="157"/>
      <c r="G101" s="157"/>
      <c r="H101" s="157"/>
      <c r="I101" s="77"/>
      <c r="J101" s="157">
        <v>0.4</v>
      </c>
      <c r="K101" s="157">
        <v>7.8947368421052599E-2</v>
      </c>
      <c r="L101" s="157">
        <v>1.2</v>
      </c>
      <c r="M101" s="157">
        <v>1.52857142857143</v>
      </c>
      <c r="N101" s="157">
        <v>1.72857142857143</v>
      </c>
      <c r="O101" s="158">
        <v>1.86666666666667</v>
      </c>
      <c r="P101" s="17"/>
      <c r="Q101" s="20">
        <f t="shared" si="5"/>
        <v>2015</v>
      </c>
      <c r="R101" s="86">
        <v>42005</v>
      </c>
      <c r="S101" s="47">
        <f>IF(($Q101+S$3)=$C$4,$C101,IF(($Q101+S$3)=$D$4,$D101,IF(($Q101+S$3)=$E$4,$E101,IF(($Q101+S$3)=$F$4,$F101,IF(($Q101+S$3)=$G$4,$G101,IF(($Q101+S$3)=$H$4,$H101,IF(($Q101+S$3)=$I$4,$I101,IF(($Q101+S$3)=$J$4,$J101,IF(($Q101+S$3)=$K$4,$K101,IF(($Q101+S$3)=$L$4,$L101,IF(($Q101+S$3)=$M$4,$M101,IF(($Q101+S$3)=$N$4,$N101,IF(($Q101+S$3)=$O$4,$O101,"")))))))))))))</f>
        <v>7.8947368421052599E-2</v>
      </c>
      <c r="T101" s="48">
        <f>IF(($Q101+T$3)=$C$4,$C101,IF(($Q101+T$3)=$D$4,$D101,IF(($Q101+T$3)=$E$4,$E101,IF(($Q101+T$3)=$F$4,$F101,IF(($Q101+T$3)=$G$4,$G101,IF(($Q101+T$3)=$H$4,$H101,IF(($Q101+T$3)=$I$4,$I101,IF(($Q101+T$3)=$J$4,$J101,IF(($Q101+T$3)=$K$4,$K101,IF(($Q101+T$3)=$L$4,$L101,IF(($Q101+T$3)=$M$4,$M101,IF(($Q101+T$3)=$N$4,$N101,IF(($Q101+T$3)=$O$4,$O101,"")))))))))))))</f>
        <v>1.2</v>
      </c>
      <c r="U101" s="48">
        <f>IF(($Q101+U$3)=$C$4,$C101,IF(($Q101+U$3)=$D$4,$D101,IF(($Q101+U$3)=$E$4,$E101,IF(($Q101+U$3)=$F$4,$F101,IF(($Q101+U$3)=$G$4,$G101,IF(($Q101+U$3)=$H$4,$H101,IF(($Q101+U$3)=$I$4,$I101,IF(($Q101+U$3)=$J$4,$J101,IF(($Q101+U$3)=$K$4,$K101,IF(($Q101+U$3)=$L$4,$L101,IF(($Q101+U$3)=$M$4,$M101,IF(($Q101+U$3)=$N$4,$N101,IF(($Q101+U$3)=$O$4,$O101,"")))))))))))))</f>
        <v>1.52857142857143</v>
      </c>
      <c r="V101" s="48">
        <f>IF(($Q101+V$3)=$C$4,$C101,IF(($Q101+V$3)=$D$4,$D101,IF(($Q101+V$3)=$E$4,$E101,IF(($Q101+V$3)=$F$4,$F101,IF(($Q101+V$3)=$G$4,$G101,IF(($Q101+V$3)=$H$4,$H101,IF(($Q101+V$3)=$I$4,$I101,IF(($Q101+V$3)=$J$4,$J101,IF(($Q101+V$3)=$K$4,$K101,IF(($Q101+V$3)=$L$4,$L101,IF(($Q101+V$3)=$M$4,$M101,IF(($Q101+V$3)=$N$4,$N101,IF(($Q101+V$3)=$O$4,$O101,"")))))))))))))</f>
        <v>1.72857142857143</v>
      </c>
      <c r="W101" s="49">
        <f>IF(($Q101+W$3)=$C$4,$C101,IF(($Q101+W$3)=$D$4,$D101,IF(($Q101+W$3)=$E$4,$E101,IF(($Q101+W$3)=$F$4,$F101,IF(($Q101+W$3)=$G$4,$G101,IF(($Q101+W$3)=$H$4,$H101,IF(($Q101+W$3)=$I$4,$I101,IF(($Q101+W$3)=$J$4,$J101,IF(($Q101+W$3)=$K$4,$K101,IF(($Q101+W$3)=$L$4,$L101,IF(($Q101+W$3)=$M$4,$M101,IF(($Q101+W$3)=$N$4,$N101,IF(($Q101+W$3)=$O$4,$O101,"")))))))))))))</f>
        <v>1.86666666666667</v>
      </c>
      <c r="Y101" s="20">
        <f t="shared" si="6"/>
        <v>2015</v>
      </c>
      <c r="Z101" s="86">
        <v>42005</v>
      </c>
      <c r="AA101" s="47">
        <f>IF(S101=0,"",S101)</f>
        <v>7.8947368421052599E-2</v>
      </c>
      <c r="AB101" s="48">
        <f>IF(T101=0,"",T101)</f>
        <v>1.2</v>
      </c>
      <c r="AC101" s="48">
        <f>IF(U101=0,"",U101)</f>
        <v>1.52857142857143</v>
      </c>
      <c r="AD101" s="48">
        <f>IF(V101=0,"",V101)</f>
        <v>1.72857142857143</v>
      </c>
      <c r="AE101" s="49">
        <f>IF(W101=0,"",W101)</f>
        <v>1.86666666666667</v>
      </c>
    </row>
    <row r="102" spans="2:31" x14ac:dyDescent="0.25">
      <c r="B102" s="155">
        <v>42036</v>
      </c>
      <c r="C102" s="156"/>
      <c r="D102" s="157"/>
      <c r="E102" s="157"/>
      <c r="F102" s="157"/>
      <c r="G102" s="157"/>
      <c r="H102" s="157"/>
      <c r="I102" s="77"/>
      <c r="J102" s="157">
        <v>0.4</v>
      </c>
      <c r="K102" s="157">
        <v>-0.13684210526315799</v>
      </c>
      <c r="L102" s="157">
        <v>1.1263157894736799</v>
      </c>
      <c r="M102" s="157"/>
      <c r="N102" s="157"/>
      <c r="O102" s="158"/>
      <c r="P102" s="17"/>
      <c r="Q102" s="20">
        <f t="shared" si="5"/>
        <v>2015</v>
      </c>
      <c r="R102" s="86">
        <v>42036</v>
      </c>
      <c r="S102" s="47">
        <f>IF(($Q102+S$3)=$C$4,$C102,IF(($Q102+S$3)=$D$4,$D102,IF(($Q102+S$3)=$E$4,$E102,IF(($Q102+S$3)=$F$4,$F102,IF(($Q102+S$3)=$G$4,$G102,IF(($Q102+S$3)=$H$4,$H102,IF(($Q102+S$3)=$I$4,$I102,IF(($Q102+S$3)=$J$4,$J102,IF(($Q102+S$3)=$K$4,$K102,IF(($Q102+S$3)=$L$4,$L102,IF(($Q102+S$3)=$M$4,$M102,IF(($Q102+S$3)=$N$4,$N102,IF(($Q102+S$3)=$O$4,$O102,"")))))))))))))</f>
        <v>-0.13684210526315799</v>
      </c>
      <c r="T102" s="48">
        <f>IF(($Q102+T$3)=$C$4,$C102,IF(($Q102+T$3)=$D$4,$D102,IF(($Q102+T$3)=$E$4,$E102,IF(($Q102+T$3)=$F$4,$F102,IF(($Q102+T$3)=$G$4,$G102,IF(($Q102+T$3)=$H$4,$H102,IF(($Q102+T$3)=$I$4,$I102,IF(($Q102+T$3)=$J$4,$J102,IF(($Q102+T$3)=$K$4,$K102,IF(($Q102+T$3)=$L$4,$L102,IF(($Q102+T$3)=$M$4,$M102,IF(($Q102+T$3)=$N$4,$N102,IF(($Q102+T$3)=$O$4,$O102,"")))))))))))))</f>
        <v>1.1263157894736799</v>
      </c>
      <c r="U102" s="48">
        <f>IF(($Q102+U$3)=$C$4,$C102,IF(($Q102+U$3)=$D$4,$D102,IF(($Q102+U$3)=$E$4,$E102,IF(($Q102+U$3)=$F$4,$F102,IF(($Q102+U$3)=$G$4,$G102,IF(($Q102+U$3)=$H$4,$H102,IF(($Q102+U$3)=$I$4,$I102,IF(($Q102+U$3)=$J$4,$J102,IF(($Q102+U$3)=$K$4,$K102,IF(($Q102+U$3)=$L$4,$L102,IF(($Q102+U$3)=$M$4,$M102,IF(($Q102+U$3)=$N$4,$N102,IF(($Q102+U$3)=$O$4,$O102,"")))))))))))))</f>
        <v>0</v>
      </c>
      <c r="V102" s="48">
        <f>IF(($Q102+V$3)=$C$4,$C102,IF(($Q102+V$3)=$D$4,$D102,IF(($Q102+V$3)=$E$4,$E102,IF(($Q102+V$3)=$F$4,$F102,IF(($Q102+V$3)=$G$4,$G102,IF(($Q102+V$3)=$H$4,$H102,IF(($Q102+V$3)=$I$4,$I102,IF(($Q102+V$3)=$J$4,$J102,IF(($Q102+V$3)=$K$4,$K102,IF(($Q102+V$3)=$L$4,$L102,IF(($Q102+V$3)=$M$4,$M102,IF(($Q102+V$3)=$N$4,$N102,IF(($Q102+V$3)=$O$4,$O102,"")))))))))))))</f>
        <v>0</v>
      </c>
      <c r="W102" s="49">
        <f>IF(($Q102+W$3)=$C$4,$C102,IF(($Q102+W$3)=$D$4,$D102,IF(($Q102+W$3)=$E$4,$E102,IF(($Q102+W$3)=$F$4,$F102,IF(($Q102+W$3)=$G$4,$G102,IF(($Q102+W$3)=$H$4,$H102,IF(($Q102+W$3)=$I$4,$I102,IF(($Q102+W$3)=$J$4,$J102,IF(($Q102+W$3)=$K$4,$K102,IF(($Q102+W$3)=$L$4,$L102,IF(($Q102+W$3)=$M$4,$M102,IF(($Q102+W$3)=$N$4,$N102,IF(($Q102+W$3)=$O$4,$O102,"")))))))))))))</f>
        <v>0</v>
      </c>
      <c r="Y102" s="20">
        <f t="shared" si="6"/>
        <v>2015</v>
      </c>
      <c r="Z102" s="86">
        <v>42036</v>
      </c>
      <c r="AA102" s="47">
        <f>IF(S102=0,"",S102)</f>
        <v>-0.13684210526315799</v>
      </c>
      <c r="AB102" s="48">
        <f>IF(T102=0,"",T102)</f>
        <v>1.1263157894736799</v>
      </c>
      <c r="AC102" s="48" t="str">
        <f>IF(U102=0,"",U102)</f>
        <v/>
      </c>
      <c r="AD102" s="48" t="str">
        <f>IF(V102=0,"",V102)</f>
        <v/>
      </c>
      <c r="AE102" s="49" t="str">
        <f>IF(W102=0,"",W102)</f>
        <v/>
      </c>
    </row>
    <row r="103" spans="2:31" x14ac:dyDescent="0.25">
      <c r="B103" s="155">
        <v>42064</v>
      </c>
      <c r="C103" s="156"/>
      <c r="D103" s="157"/>
      <c r="E103" s="157"/>
      <c r="F103" s="157"/>
      <c r="G103" s="157"/>
      <c r="H103" s="157"/>
      <c r="I103" s="77"/>
      <c r="J103" s="157">
        <v>0.4</v>
      </c>
      <c r="K103" s="157">
        <v>-4.7368421052631601E-2</v>
      </c>
      <c r="L103" s="157">
        <v>1.1631578947368399</v>
      </c>
      <c r="M103" s="157"/>
      <c r="N103" s="157"/>
      <c r="O103" s="158"/>
      <c r="P103" s="17"/>
      <c r="Q103" s="20">
        <f t="shared" si="5"/>
        <v>2015</v>
      </c>
      <c r="R103" s="86">
        <v>42064</v>
      </c>
      <c r="S103" s="47">
        <f>IF(($Q103+S$3)=$C$4,$C103,IF(($Q103+S$3)=$D$4,$D103,IF(($Q103+S$3)=$E$4,$E103,IF(($Q103+S$3)=$F$4,$F103,IF(($Q103+S$3)=$G$4,$G103,IF(($Q103+S$3)=$H$4,$H103,IF(($Q103+S$3)=$I$4,$I103,IF(($Q103+S$3)=$J$4,$J103,IF(($Q103+S$3)=$K$4,$K103,IF(($Q103+S$3)=$L$4,$L103,IF(($Q103+S$3)=$M$4,$M103,IF(($Q103+S$3)=$N$4,$N103,IF(($Q103+S$3)=$O$4,$O103,"")))))))))))))</f>
        <v>-4.7368421052631601E-2</v>
      </c>
      <c r="T103" s="48">
        <f>IF(($Q103+T$3)=$C$4,$C103,IF(($Q103+T$3)=$D$4,$D103,IF(($Q103+T$3)=$E$4,$E103,IF(($Q103+T$3)=$F$4,$F103,IF(($Q103+T$3)=$G$4,$G103,IF(($Q103+T$3)=$H$4,$H103,IF(($Q103+T$3)=$I$4,$I103,IF(($Q103+T$3)=$J$4,$J103,IF(($Q103+T$3)=$K$4,$K103,IF(($Q103+T$3)=$L$4,$L103,IF(($Q103+T$3)=$M$4,$M103,IF(($Q103+T$3)=$N$4,$N103,IF(($Q103+T$3)=$O$4,$O103,"")))))))))))))</f>
        <v>1.1631578947368399</v>
      </c>
      <c r="U103" s="48">
        <f>IF(($Q103+U$3)=$C$4,$C103,IF(($Q103+U$3)=$D$4,$D103,IF(($Q103+U$3)=$E$4,$E103,IF(($Q103+U$3)=$F$4,$F103,IF(($Q103+U$3)=$G$4,$G103,IF(($Q103+U$3)=$H$4,$H103,IF(($Q103+U$3)=$I$4,$I103,IF(($Q103+U$3)=$J$4,$J103,IF(($Q103+U$3)=$K$4,$K103,IF(($Q103+U$3)=$L$4,$L103,IF(($Q103+U$3)=$M$4,$M103,IF(($Q103+U$3)=$N$4,$N103,IF(($Q103+U$3)=$O$4,$O103,"")))))))))))))</f>
        <v>0</v>
      </c>
      <c r="V103" s="48">
        <f>IF(($Q103+V$3)=$C$4,$C103,IF(($Q103+V$3)=$D$4,$D103,IF(($Q103+V$3)=$E$4,$E103,IF(($Q103+V$3)=$F$4,$F103,IF(($Q103+V$3)=$G$4,$G103,IF(($Q103+V$3)=$H$4,$H103,IF(($Q103+V$3)=$I$4,$I103,IF(($Q103+V$3)=$J$4,$J103,IF(($Q103+V$3)=$K$4,$K103,IF(($Q103+V$3)=$L$4,$L103,IF(($Q103+V$3)=$M$4,$M103,IF(($Q103+V$3)=$N$4,$N103,IF(($Q103+V$3)=$O$4,$O103,"")))))))))))))</f>
        <v>0</v>
      </c>
      <c r="W103" s="49">
        <f>IF(($Q103+W$3)=$C$4,$C103,IF(($Q103+W$3)=$D$4,$D103,IF(($Q103+W$3)=$E$4,$E103,IF(($Q103+W$3)=$F$4,$F103,IF(($Q103+W$3)=$G$4,$G103,IF(($Q103+W$3)=$H$4,$H103,IF(($Q103+W$3)=$I$4,$I103,IF(($Q103+W$3)=$J$4,$J103,IF(($Q103+W$3)=$K$4,$K103,IF(($Q103+W$3)=$L$4,$L103,IF(($Q103+W$3)=$M$4,$M103,IF(($Q103+W$3)=$N$4,$N103,IF(($Q103+W$3)=$O$4,$O103,"")))))))))))))</f>
        <v>0</v>
      </c>
      <c r="Y103" s="20">
        <f t="shared" si="6"/>
        <v>2015</v>
      </c>
      <c r="Z103" s="86">
        <v>42064</v>
      </c>
      <c r="AA103" s="47">
        <f>IF(S103=0,"",S103)</f>
        <v>-4.7368421052631601E-2</v>
      </c>
      <c r="AB103" s="48">
        <f>IF(T103=0,"",T103)</f>
        <v>1.1631578947368399</v>
      </c>
      <c r="AC103" s="48" t="str">
        <f>IF(U103=0,"",U103)</f>
        <v/>
      </c>
      <c r="AD103" s="48" t="str">
        <f>IF(V103=0,"",V103)</f>
        <v/>
      </c>
      <c r="AE103" s="49" t="str">
        <f>IF(W103=0,"",W103)</f>
        <v/>
      </c>
    </row>
    <row r="104" spans="2:31" x14ac:dyDescent="0.25">
      <c r="B104" s="155">
        <v>42095</v>
      </c>
      <c r="C104" s="156"/>
      <c r="D104" s="157"/>
      <c r="E104" s="157"/>
      <c r="F104" s="157"/>
      <c r="G104" s="157"/>
      <c r="H104" s="157"/>
      <c r="I104" s="77"/>
      <c r="J104" s="157">
        <v>0.4</v>
      </c>
      <c r="K104" s="157">
        <v>4.4999999999999998E-2</v>
      </c>
      <c r="L104" s="157">
        <v>1.19</v>
      </c>
      <c r="M104" s="157">
        <v>1.5874999999999999</v>
      </c>
      <c r="N104" s="157">
        <v>1.71428571428571</v>
      </c>
      <c r="O104" s="158">
        <v>1.8333333333333299</v>
      </c>
      <c r="P104" s="17"/>
      <c r="Q104" s="20">
        <f t="shared" si="5"/>
        <v>2015</v>
      </c>
      <c r="R104" s="86">
        <v>42095</v>
      </c>
      <c r="S104" s="47">
        <f>IF(($Q104+S$3)=$C$4,$C104,IF(($Q104+S$3)=$D$4,$D104,IF(($Q104+S$3)=$E$4,$E104,IF(($Q104+S$3)=$F$4,$F104,IF(($Q104+S$3)=$G$4,$G104,IF(($Q104+S$3)=$H$4,$H104,IF(($Q104+S$3)=$I$4,$I104,IF(($Q104+S$3)=$J$4,$J104,IF(($Q104+S$3)=$K$4,$K104,IF(($Q104+S$3)=$L$4,$L104,IF(($Q104+S$3)=$M$4,$M104,IF(($Q104+S$3)=$N$4,$N104,IF(($Q104+S$3)=$O$4,$O104,"")))))))))))))</f>
        <v>4.4999999999999998E-2</v>
      </c>
      <c r="T104" s="48">
        <f>IF(($Q104+T$3)=$C$4,$C104,IF(($Q104+T$3)=$D$4,$D104,IF(($Q104+T$3)=$E$4,$E104,IF(($Q104+T$3)=$F$4,$F104,IF(($Q104+T$3)=$G$4,$G104,IF(($Q104+T$3)=$H$4,$H104,IF(($Q104+T$3)=$I$4,$I104,IF(($Q104+T$3)=$J$4,$J104,IF(($Q104+T$3)=$K$4,$K104,IF(($Q104+T$3)=$L$4,$L104,IF(($Q104+T$3)=$M$4,$M104,IF(($Q104+T$3)=$N$4,$N104,IF(($Q104+T$3)=$O$4,$O104,"")))))))))))))</f>
        <v>1.19</v>
      </c>
      <c r="U104" s="48">
        <f>IF(($Q104+U$3)=$C$4,$C104,IF(($Q104+U$3)=$D$4,$D104,IF(($Q104+U$3)=$E$4,$E104,IF(($Q104+U$3)=$F$4,$F104,IF(($Q104+U$3)=$G$4,$G104,IF(($Q104+U$3)=$H$4,$H104,IF(($Q104+U$3)=$I$4,$I104,IF(($Q104+U$3)=$J$4,$J104,IF(($Q104+U$3)=$K$4,$K104,IF(($Q104+U$3)=$L$4,$L104,IF(($Q104+U$3)=$M$4,$M104,IF(($Q104+U$3)=$N$4,$N104,IF(($Q104+U$3)=$O$4,$O104,"")))))))))))))</f>
        <v>1.5874999999999999</v>
      </c>
      <c r="V104" s="48">
        <f>IF(($Q104+V$3)=$C$4,$C104,IF(($Q104+V$3)=$D$4,$D104,IF(($Q104+V$3)=$E$4,$E104,IF(($Q104+V$3)=$F$4,$F104,IF(($Q104+V$3)=$G$4,$G104,IF(($Q104+V$3)=$H$4,$H104,IF(($Q104+V$3)=$I$4,$I104,IF(($Q104+V$3)=$J$4,$J104,IF(($Q104+V$3)=$K$4,$K104,IF(($Q104+V$3)=$L$4,$L104,IF(($Q104+V$3)=$M$4,$M104,IF(($Q104+V$3)=$N$4,$N104,IF(($Q104+V$3)=$O$4,$O104,"")))))))))))))</f>
        <v>1.71428571428571</v>
      </c>
      <c r="W104" s="49">
        <f>IF(($Q104+W$3)=$C$4,$C104,IF(($Q104+W$3)=$D$4,$D104,IF(($Q104+W$3)=$E$4,$E104,IF(($Q104+W$3)=$F$4,$F104,IF(($Q104+W$3)=$G$4,$G104,IF(($Q104+W$3)=$H$4,$H104,IF(($Q104+W$3)=$I$4,$I104,IF(($Q104+W$3)=$J$4,$J104,IF(($Q104+W$3)=$K$4,$K104,IF(($Q104+W$3)=$L$4,$L104,IF(($Q104+W$3)=$M$4,$M104,IF(($Q104+W$3)=$N$4,$N104,IF(($Q104+W$3)=$O$4,$O104,"")))))))))))))</f>
        <v>1.8333333333333299</v>
      </c>
      <c r="Y104" s="20">
        <f t="shared" si="6"/>
        <v>2015</v>
      </c>
      <c r="Z104" s="86">
        <v>42095</v>
      </c>
      <c r="AA104" s="47">
        <f>IF(S104=0,"",S104)</f>
        <v>4.4999999999999998E-2</v>
      </c>
      <c r="AB104" s="48">
        <f>IF(T104=0,"",T104)</f>
        <v>1.19</v>
      </c>
      <c r="AC104" s="48">
        <f>IF(U104=0,"",U104)</f>
        <v>1.5874999999999999</v>
      </c>
      <c r="AD104" s="48">
        <f>IF(V104=0,"",V104)</f>
        <v>1.71428571428571</v>
      </c>
      <c r="AE104" s="49">
        <f>IF(W104=0,"",W104)</f>
        <v>1.8333333333333299</v>
      </c>
    </row>
    <row r="105" spans="2:31" x14ac:dyDescent="0.25">
      <c r="B105" s="155">
        <v>42125</v>
      </c>
      <c r="C105" s="156"/>
      <c r="D105" s="157"/>
      <c r="E105" s="157"/>
      <c r="F105" s="157"/>
      <c r="G105" s="157"/>
      <c r="H105" s="157"/>
      <c r="I105" s="77"/>
      <c r="J105" s="157">
        <v>0.4</v>
      </c>
      <c r="K105" s="157">
        <v>0.12</v>
      </c>
      <c r="L105" s="157">
        <v>1.23</v>
      </c>
      <c r="M105" s="157"/>
      <c r="N105" s="157"/>
      <c r="O105" s="158"/>
      <c r="P105" s="17"/>
      <c r="Q105" s="20">
        <f t="shared" si="5"/>
        <v>2015</v>
      </c>
      <c r="R105" s="86">
        <v>42125</v>
      </c>
      <c r="S105" s="47">
        <f>IF(($Q105+S$3)=$C$4,$C105,IF(($Q105+S$3)=$D$4,$D105,IF(($Q105+S$3)=$E$4,$E105,IF(($Q105+S$3)=$F$4,$F105,IF(($Q105+S$3)=$G$4,$G105,IF(($Q105+S$3)=$H$4,$H105,IF(($Q105+S$3)=$I$4,$I105,IF(($Q105+S$3)=$J$4,$J105,IF(($Q105+S$3)=$K$4,$K105,IF(($Q105+S$3)=$L$4,$L105,IF(($Q105+S$3)=$M$4,$M105,IF(($Q105+S$3)=$N$4,$N105,IF(($Q105+S$3)=$O$4,$O105,"")))))))))))))</f>
        <v>0.12</v>
      </c>
      <c r="T105" s="48">
        <f>IF(($Q105+T$3)=$C$4,$C105,IF(($Q105+T$3)=$D$4,$D105,IF(($Q105+T$3)=$E$4,$E105,IF(($Q105+T$3)=$F$4,$F105,IF(($Q105+T$3)=$G$4,$G105,IF(($Q105+T$3)=$H$4,$H105,IF(($Q105+T$3)=$I$4,$I105,IF(($Q105+T$3)=$J$4,$J105,IF(($Q105+T$3)=$K$4,$K105,IF(($Q105+T$3)=$L$4,$L105,IF(($Q105+T$3)=$M$4,$M105,IF(($Q105+T$3)=$N$4,$N105,IF(($Q105+T$3)=$O$4,$O105,"")))))))))))))</f>
        <v>1.23</v>
      </c>
      <c r="U105" s="48">
        <f>IF(($Q105+U$3)=$C$4,$C105,IF(($Q105+U$3)=$D$4,$D105,IF(($Q105+U$3)=$E$4,$E105,IF(($Q105+U$3)=$F$4,$F105,IF(($Q105+U$3)=$G$4,$G105,IF(($Q105+U$3)=$H$4,$H105,IF(($Q105+U$3)=$I$4,$I105,IF(($Q105+U$3)=$J$4,$J105,IF(($Q105+U$3)=$K$4,$K105,IF(($Q105+U$3)=$L$4,$L105,IF(($Q105+U$3)=$M$4,$M105,IF(($Q105+U$3)=$N$4,$N105,IF(($Q105+U$3)=$O$4,$O105,"")))))))))))))</f>
        <v>0</v>
      </c>
      <c r="V105" s="48">
        <f>IF(($Q105+V$3)=$C$4,$C105,IF(($Q105+V$3)=$D$4,$D105,IF(($Q105+V$3)=$E$4,$E105,IF(($Q105+V$3)=$F$4,$F105,IF(($Q105+V$3)=$G$4,$G105,IF(($Q105+V$3)=$H$4,$H105,IF(($Q105+V$3)=$I$4,$I105,IF(($Q105+V$3)=$J$4,$J105,IF(($Q105+V$3)=$K$4,$K105,IF(($Q105+V$3)=$L$4,$L105,IF(($Q105+V$3)=$M$4,$M105,IF(($Q105+V$3)=$N$4,$N105,IF(($Q105+V$3)=$O$4,$O105,"")))))))))))))</f>
        <v>0</v>
      </c>
      <c r="W105" s="49">
        <f>IF(($Q105+W$3)=$C$4,$C105,IF(($Q105+W$3)=$D$4,$D105,IF(($Q105+W$3)=$E$4,$E105,IF(($Q105+W$3)=$F$4,$F105,IF(($Q105+W$3)=$G$4,$G105,IF(($Q105+W$3)=$H$4,$H105,IF(($Q105+W$3)=$I$4,$I105,IF(($Q105+W$3)=$J$4,$J105,IF(($Q105+W$3)=$K$4,$K105,IF(($Q105+W$3)=$L$4,$L105,IF(($Q105+W$3)=$M$4,$M105,IF(($Q105+W$3)=$N$4,$N105,IF(($Q105+W$3)=$O$4,$O105,"")))))))))))))</f>
        <v>0</v>
      </c>
      <c r="Y105" s="20">
        <f t="shared" si="6"/>
        <v>2015</v>
      </c>
      <c r="Z105" s="86">
        <v>42125</v>
      </c>
      <c r="AA105" s="47">
        <f>IF(S105=0,"",S105)</f>
        <v>0.12</v>
      </c>
      <c r="AB105" s="48">
        <f>IF(T105=0,"",T105)</f>
        <v>1.23</v>
      </c>
      <c r="AC105" s="48" t="str">
        <f>IF(U105=0,"",U105)</f>
        <v/>
      </c>
      <c r="AD105" s="48" t="str">
        <f>IF(V105=0,"",V105)</f>
        <v/>
      </c>
      <c r="AE105" s="49" t="str">
        <f>IF(W105=0,"",W105)</f>
        <v/>
      </c>
    </row>
    <row r="106" spans="2:31" x14ac:dyDescent="0.25">
      <c r="B106" s="155">
        <v>42156</v>
      </c>
      <c r="C106" s="156"/>
      <c r="D106" s="157"/>
      <c r="E106" s="157"/>
      <c r="F106" s="157"/>
      <c r="G106" s="157"/>
      <c r="H106" s="157"/>
      <c r="I106" s="77"/>
      <c r="J106" s="157">
        <v>0.4</v>
      </c>
      <c r="K106" s="157">
        <v>0.23499999999999999</v>
      </c>
      <c r="L106" s="157">
        <v>1.28</v>
      </c>
      <c r="M106" s="157"/>
      <c r="N106" s="157"/>
      <c r="O106" s="158"/>
      <c r="P106" s="17"/>
      <c r="Q106" s="20">
        <f t="shared" si="5"/>
        <v>2015</v>
      </c>
      <c r="R106" s="86">
        <v>42156</v>
      </c>
      <c r="S106" s="47">
        <f>IF(($Q106+S$3)=$C$4,$C106,IF(($Q106+S$3)=$D$4,$D106,IF(($Q106+S$3)=$E$4,$E106,IF(($Q106+S$3)=$F$4,$F106,IF(($Q106+S$3)=$G$4,$G106,IF(($Q106+S$3)=$H$4,$H106,IF(($Q106+S$3)=$I$4,$I106,IF(($Q106+S$3)=$J$4,$J106,IF(($Q106+S$3)=$K$4,$K106,IF(($Q106+S$3)=$L$4,$L106,IF(($Q106+S$3)=$M$4,$M106,IF(($Q106+S$3)=$N$4,$N106,IF(($Q106+S$3)=$O$4,$O106,"")))))))))))))</f>
        <v>0.23499999999999999</v>
      </c>
      <c r="T106" s="48">
        <f>IF(($Q106+T$3)=$C$4,$C106,IF(($Q106+T$3)=$D$4,$D106,IF(($Q106+T$3)=$E$4,$E106,IF(($Q106+T$3)=$F$4,$F106,IF(($Q106+T$3)=$G$4,$G106,IF(($Q106+T$3)=$H$4,$H106,IF(($Q106+T$3)=$I$4,$I106,IF(($Q106+T$3)=$J$4,$J106,IF(($Q106+T$3)=$K$4,$K106,IF(($Q106+T$3)=$L$4,$L106,IF(($Q106+T$3)=$M$4,$M106,IF(($Q106+T$3)=$N$4,$N106,IF(($Q106+T$3)=$O$4,$O106,"")))))))))))))</f>
        <v>1.28</v>
      </c>
      <c r="U106" s="48">
        <f>IF(($Q106+U$3)=$C$4,$C106,IF(($Q106+U$3)=$D$4,$D106,IF(($Q106+U$3)=$E$4,$E106,IF(($Q106+U$3)=$F$4,$F106,IF(($Q106+U$3)=$G$4,$G106,IF(($Q106+U$3)=$H$4,$H106,IF(($Q106+U$3)=$I$4,$I106,IF(($Q106+U$3)=$J$4,$J106,IF(($Q106+U$3)=$K$4,$K106,IF(($Q106+U$3)=$L$4,$L106,IF(($Q106+U$3)=$M$4,$M106,IF(($Q106+U$3)=$N$4,$N106,IF(($Q106+U$3)=$O$4,$O106,"")))))))))))))</f>
        <v>0</v>
      </c>
      <c r="V106" s="48">
        <f>IF(($Q106+V$3)=$C$4,$C106,IF(($Q106+V$3)=$D$4,$D106,IF(($Q106+V$3)=$E$4,$E106,IF(($Q106+V$3)=$F$4,$F106,IF(($Q106+V$3)=$G$4,$G106,IF(($Q106+V$3)=$H$4,$H106,IF(($Q106+V$3)=$I$4,$I106,IF(($Q106+V$3)=$J$4,$J106,IF(($Q106+V$3)=$K$4,$K106,IF(($Q106+V$3)=$L$4,$L106,IF(($Q106+V$3)=$M$4,$M106,IF(($Q106+V$3)=$N$4,$N106,IF(($Q106+V$3)=$O$4,$O106,"")))))))))))))</f>
        <v>0</v>
      </c>
      <c r="W106" s="49">
        <f>IF(($Q106+W$3)=$C$4,$C106,IF(($Q106+W$3)=$D$4,$D106,IF(($Q106+W$3)=$E$4,$E106,IF(($Q106+W$3)=$F$4,$F106,IF(($Q106+W$3)=$G$4,$G106,IF(($Q106+W$3)=$H$4,$H106,IF(($Q106+W$3)=$I$4,$I106,IF(($Q106+W$3)=$J$4,$J106,IF(($Q106+W$3)=$K$4,$K106,IF(($Q106+W$3)=$L$4,$L106,IF(($Q106+W$3)=$M$4,$M106,IF(($Q106+W$3)=$N$4,$N106,IF(($Q106+W$3)=$O$4,$O106,"")))))))))))))</f>
        <v>0</v>
      </c>
      <c r="Y106" s="20">
        <f t="shared" si="6"/>
        <v>2015</v>
      </c>
      <c r="Z106" s="86">
        <v>42156</v>
      </c>
      <c r="AA106" s="47">
        <f>IF(S106=0,"",S106)</f>
        <v>0.23499999999999999</v>
      </c>
      <c r="AB106" s="48">
        <f>IF(T106=0,"",T106)</f>
        <v>1.28</v>
      </c>
      <c r="AC106" s="48" t="str">
        <f>IF(U106=0,"",U106)</f>
        <v/>
      </c>
      <c r="AD106" s="48" t="str">
        <f>IF(V106=0,"",V106)</f>
        <v/>
      </c>
      <c r="AE106" s="49" t="str">
        <f>IF(W106=0,"",W106)</f>
        <v/>
      </c>
    </row>
    <row r="107" spans="2:31" x14ac:dyDescent="0.25">
      <c r="B107" s="155">
        <v>42186</v>
      </c>
      <c r="C107" s="156"/>
      <c r="D107" s="157"/>
      <c r="E107" s="157"/>
      <c r="F107" s="157"/>
      <c r="G107" s="157"/>
      <c r="H107" s="157"/>
      <c r="I107" s="77"/>
      <c r="J107" s="157">
        <v>0.4</v>
      </c>
      <c r="K107" s="157">
        <v>0.245</v>
      </c>
      <c r="L107" s="157">
        <v>1.2949999999999999</v>
      </c>
      <c r="M107" s="157">
        <v>1.61666666666667</v>
      </c>
      <c r="N107" s="157">
        <v>1.7333333333333301</v>
      </c>
      <c r="O107" s="158">
        <v>1.7833333333333301</v>
      </c>
      <c r="P107" s="17"/>
      <c r="Q107" s="20">
        <f t="shared" si="5"/>
        <v>2015</v>
      </c>
      <c r="R107" s="86">
        <v>42186</v>
      </c>
      <c r="S107" s="47">
        <f>IF(($Q107+S$3)=$C$4,$C107,IF(($Q107+S$3)=$D$4,$D107,IF(($Q107+S$3)=$E$4,$E107,IF(($Q107+S$3)=$F$4,$F107,IF(($Q107+S$3)=$G$4,$G107,IF(($Q107+S$3)=$H$4,$H107,IF(($Q107+S$3)=$I$4,$I107,IF(($Q107+S$3)=$J$4,$J107,IF(($Q107+S$3)=$K$4,$K107,IF(($Q107+S$3)=$L$4,$L107,IF(($Q107+S$3)=$M$4,$M107,IF(($Q107+S$3)=$N$4,$N107,IF(($Q107+S$3)=$O$4,$O107,"")))))))))))))</f>
        <v>0.245</v>
      </c>
      <c r="T107" s="48">
        <f>IF(($Q107+T$3)=$C$4,$C107,IF(($Q107+T$3)=$D$4,$D107,IF(($Q107+T$3)=$E$4,$E107,IF(($Q107+T$3)=$F$4,$F107,IF(($Q107+T$3)=$G$4,$G107,IF(($Q107+T$3)=$H$4,$H107,IF(($Q107+T$3)=$I$4,$I107,IF(($Q107+T$3)=$J$4,$J107,IF(($Q107+T$3)=$K$4,$K107,IF(($Q107+T$3)=$L$4,$L107,IF(($Q107+T$3)=$M$4,$M107,IF(($Q107+T$3)=$N$4,$N107,IF(($Q107+T$3)=$O$4,$O107,"")))))))))))))</f>
        <v>1.2949999999999999</v>
      </c>
      <c r="U107" s="48">
        <f>IF(($Q107+U$3)=$C$4,$C107,IF(($Q107+U$3)=$D$4,$D107,IF(($Q107+U$3)=$E$4,$E107,IF(($Q107+U$3)=$F$4,$F107,IF(($Q107+U$3)=$G$4,$G107,IF(($Q107+U$3)=$H$4,$H107,IF(($Q107+U$3)=$I$4,$I107,IF(($Q107+U$3)=$J$4,$J107,IF(($Q107+U$3)=$K$4,$K107,IF(($Q107+U$3)=$L$4,$L107,IF(($Q107+U$3)=$M$4,$M107,IF(($Q107+U$3)=$N$4,$N107,IF(($Q107+U$3)=$O$4,$O107,"")))))))))))))</f>
        <v>1.61666666666667</v>
      </c>
      <c r="V107" s="48">
        <f>IF(($Q107+V$3)=$C$4,$C107,IF(($Q107+V$3)=$D$4,$D107,IF(($Q107+V$3)=$E$4,$E107,IF(($Q107+V$3)=$F$4,$F107,IF(($Q107+V$3)=$G$4,$G107,IF(($Q107+V$3)=$H$4,$H107,IF(($Q107+V$3)=$I$4,$I107,IF(($Q107+V$3)=$J$4,$J107,IF(($Q107+V$3)=$K$4,$K107,IF(($Q107+V$3)=$L$4,$L107,IF(($Q107+V$3)=$M$4,$M107,IF(($Q107+V$3)=$N$4,$N107,IF(($Q107+V$3)=$O$4,$O107,"")))))))))))))</f>
        <v>1.7333333333333301</v>
      </c>
      <c r="W107" s="49">
        <f>IF(($Q107+W$3)=$C$4,$C107,IF(($Q107+W$3)=$D$4,$D107,IF(($Q107+W$3)=$E$4,$E107,IF(($Q107+W$3)=$F$4,$F107,IF(($Q107+W$3)=$G$4,$G107,IF(($Q107+W$3)=$H$4,$H107,IF(($Q107+W$3)=$I$4,$I107,IF(($Q107+W$3)=$J$4,$J107,IF(($Q107+W$3)=$K$4,$K107,IF(($Q107+W$3)=$L$4,$L107,IF(($Q107+W$3)=$M$4,$M107,IF(($Q107+W$3)=$N$4,$N107,IF(($Q107+W$3)=$O$4,$O107,"")))))))))))))</f>
        <v>1.7833333333333301</v>
      </c>
      <c r="Y107" s="20">
        <f t="shared" si="6"/>
        <v>2015</v>
      </c>
      <c r="Z107" s="86">
        <v>42186</v>
      </c>
      <c r="AA107" s="47">
        <f>IF(S107=0,"",S107)</f>
        <v>0.245</v>
      </c>
      <c r="AB107" s="48">
        <f>IF(T107=0,"",T107)</f>
        <v>1.2949999999999999</v>
      </c>
      <c r="AC107" s="48">
        <f>IF(U107=0,"",U107)</f>
        <v>1.61666666666667</v>
      </c>
      <c r="AD107" s="48">
        <f>IF(V107=0,"",V107)</f>
        <v>1.7333333333333301</v>
      </c>
      <c r="AE107" s="49">
        <f>IF(W107=0,"",W107)</f>
        <v>1.7833333333333301</v>
      </c>
    </row>
    <row r="108" spans="2:31" x14ac:dyDescent="0.25">
      <c r="B108" s="162">
        <v>42217</v>
      </c>
      <c r="C108" s="163"/>
      <c r="D108" s="164"/>
      <c r="E108" s="164"/>
      <c r="F108" s="164"/>
      <c r="G108" s="164"/>
      <c r="H108" s="164"/>
      <c r="I108" s="164"/>
      <c r="J108" s="165">
        <v>0.4</v>
      </c>
      <c r="K108" s="165">
        <v>0.233333333333333</v>
      </c>
      <c r="L108" s="165">
        <v>1.2476190476190501</v>
      </c>
      <c r="M108" s="165"/>
      <c r="N108" s="165"/>
      <c r="O108" s="166"/>
      <c r="P108" s="17"/>
      <c r="Q108" s="20">
        <f t="shared" si="5"/>
        <v>2015</v>
      </c>
      <c r="R108" s="87">
        <v>42217</v>
      </c>
      <c r="S108" s="50">
        <f>IF(($Q108+S$3)=$C$4,$C108,IF(($Q108+S$3)=$D$4,$D108,IF(($Q108+S$3)=$E$4,$E108,IF(($Q108+S$3)=$F$4,$F108,IF(($Q108+S$3)=$G$4,$G108,IF(($Q108+S$3)=$H$4,$H108,IF(($Q108+S$3)=$I$4,$I108,IF(($Q108+S$3)=$J$4,$J108,IF(($Q108+S$3)=$K$4,$K108,IF(($Q108+S$3)=$L$4,$L108,IF(($Q108+S$3)=$M$4,$M108,IF(($Q108+S$3)=$N$4,$N108,IF(($Q108+S$3)=$O$4,$O108,"")))))))))))))</f>
        <v>0.233333333333333</v>
      </c>
      <c r="T108" s="51">
        <f>IF(($Q108+T$3)=$C$4,$C108,IF(($Q108+T$3)=$D$4,$D108,IF(($Q108+T$3)=$E$4,$E108,IF(($Q108+T$3)=$F$4,$F108,IF(($Q108+T$3)=$G$4,$G108,IF(($Q108+T$3)=$H$4,$H108,IF(($Q108+T$3)=$I$4,$I108,IF(($Q108+T$3)=$J$4,$J108,IF(($Q108+T$3)=$K$4,$K108,IF(($Q108+T$3)=$L$4,$L108,IF(($Q108+T$3)=$M$4,$M108,IF(($Q108+T$3)=$N$4,$N108,IF(($Q108+T$3)=$O$4,$O108,"")))))))))))))</f>
        <v>1.2476190476190501</v>
      </c>
      <c r="U108" s="51">
        <f>IF(($Q108+U$3)=$C$4,$C108,IF(($Q108+U$3)=$D$4,$D108,IF(($Q108+U$3)=$E$4,$E108,IF(($Q108+U$3)=$F$4,$F108,IF(($Q108+U$3)=$G$4,$G108,IF(($Q108+U$3)=$H$4,$H108,IF(($Q108+U$3)=$I$4,$I108,IF(($Q108+U$3)=$J$4,$J108,IF(($Q108+U$3)=$K$4,$K108,IF(($Q108+U$3)=$L$4,$L108,IF(($Q108+U$3)=$M$4,$M108,IF(($Q108+U$3)=$N$4,$N108,IF(($Q108+U$3)=$O$4,$O108,"")))))))))))))</f>
        <v>0</v>
      </c>
      <c r="V108" s="51">
        <f>IF(($Q108+V$3)=$C$4,$C108,IF(($Q108+V$3)=$D$4,$D108,IF(($Q108+V$3)=$E$4,$E108,IF(($Q108+V$3)=$F$4,$F108,IF(($Q108+V$3)=$G$4,$G108,IF(($Q108+V$3)=$H$4,$H108,IF(($Q108+V$3)=$I$4,$I108,IF(($Q108+V$3)=$J$4,$J108,IF(($Q108+V$3)=$K$4,$K108,IF(($Q108+V$3)=$L$4,$L108,IF(($Q108+V$3)=$M$4,$M108,IF(($Q108+V$3)=$N$4,$N108,IF(($Q108+V$3)=$O$4,$O108,"")))))))))))))</f>
        <v>0</v>
      </c>
      <c r="W108" s="52">
        <f>IF(($Q108+W$3)=$C$4,$C108,IF(($Q108+W$3)=$D$4,$D108,IF(($Q108+W$3)=$E$4,$E108,IF(($Q108+W$3)=$F$4,$F108,IF(($Q108+W$3)=$G$4,$G108,IF(($Q108+W$3)=$H$4,$H108,IF(($Q108+W$3)=$I$4,$I108,IF(($Q108+W$3)=$J$4,$J108,IF(($Q108+W$3)=$K$4,$K108,IF(($Q108+W$3)=$L$4,$L108,IF(($Q108+W$3)=$M$4,$M108,IF(($Q108+W$3)=$N$4,$N108,IF(($Q108+W$3)=$O$4,$O108,"")))))))))))))</f>
        <v>0</v>
      </c>
      <c r="Y108" s="20">
        <f t="shared" si="6"/>
        <v>2015</v>
      </c>
      <c r="Z108" s="87">
        <v>42217</v>
      </c>
      <c r="AA108" s="50">
        <f>IF(S108=0,"",S108)</f>
        <v>0.233333333333333</v>
      </c>
      <c r="AB108" s="51">
        <f>IF(T108=0,"",T108)</f>
        <v>1.2476190476190501</v>
      </c>
      <c r="AC108" s="51" t="str">
        <f>IF(U108=0,"",U108)</f>
        <v/>
      </c>
      <c r="AD108" s="51" t="str">
        <f>IF(V108=0,"",V108)</f>
        <v/>
      </c>
      <c r="AE108" s="52" t="str">
        <f>IF(W108=0,"",W108)</f>
        <v/>
      </c>
    </row>
    <row r="109" spans="2:31" x14ac:dyDescent="0.25">
      <c r="B109" s="14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20"/>
      <c r="R109" s="14"/>
      <c r="S109" s="18"/>
      <c r="T109" s="18"/>
      <c r="U109" s="18"/>
      <c r="V109" s="18"/>
      <c r="W109" s="18"/>
      <c r="Y109" s="20"/>
      <c r="Z109" s="14"/>
      <c r="AA109" s="18"/>
      <c r="AB109" s="18"/>
      <c r="AC109" s="18"/>
      <c r="AD109" s="18"/>
      <c r="AE109" s="18"/>
    </row>
    <row r="110" spans="2:31" x14ac:dyDescent="0.25">
      <c r="B110" s="14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20"/>
      <c r="R110" s="14"/>
      <c r="S110" s="18"/>
      <c r="T110" s="18"/>
      <c r="U110" s="18"/>
      <c r="V110" s="18"/>
      <c r="W110" s="18"/>
      <c r="Y110" s="20"/>
      <c r="Z110" s="14"/>
      <c r="AA110" s="18"/>
      <c r="AB110" s="18"/>
      <c r="AC110" s="18"/>
      <c r="AD110" s="18"/>
      <c r="AE110" s="18"/>
    </row>
    <row r="111" spans="2:31" x14ac:dyDescent="0.25">
      <c r="B111" s="14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20"/>
      <c r="R111" s="14"/>
      <c r="S111" s="18"/>
      <c r="T111" s="18"/>
      <c r="U111" s="18"/>
      <c r="V111" s="18"/>
      <c r="W111" s="18"/>
      <c r="Y111" s="20"/>
      <c r="Z111" s="14"/>
      <c r="AA111" s="18"/>
      <c r="AB111" s="18"/>
      <c r="AC111" s="18"/>
      <c r="AD111" s="18"/>
      <c r="AE111" s="18"/>
    </row>
    <row r="112" spans="2:31" x14ac:dyDescent="0.25">
      <c r="B112" s="14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20"/>
      <c r="R112" s="14"/>
      <c r="S112" s="18"/>
      <c r="T112" s="18"/>
      <c r="U112" s="18"/>
      <c r="V112" s="18"/>
      <c r="W112" s="18"/>
      <c r="Y112" s="20"/>
      <c r="Z112" s="14"/>
      <c r="AA112" s="18"/>
      <c r="AB112" s="18"/>
      <c r="AC112" s="18"/>
      <c r="AD112" s="18"/>
      <c r="AE112" s="18"/>
    </row>
    <row r="113" spans="2:31" x14ac:dyDescent="0.25">
      <c r="B113" s="14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20"/>
      <c r="R113" s="14"/>
      <c r="S113" s="18"/>
      <c r="T113" s="18"/>
      <c r="U113" s="18"/>
      <c r="V113" s="18"/>
      <c r="W113" s="18"/>
      <c r="Y113" s="20"/>
      <c r="Z113" s="14"/>
      <c r="AA113" s="18"/>
      <c r="AB113" s="18"/>
      <c r="AC113" s="18"/>
      <c r="AD113" s="18"/>
      <c r="AE113" s="18"/>
    </row>
    <row r="114" spans="2:31" x14ac:dyDescent="0.25">
      <c r="B114" s="14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20"/>
      <c r="R114" s="14"/>
      <c r="S114" s="18"/>
      <c r="T114" s="18"/>
      <c r="U114" s="18"/>
      <c r="V114" s="18"/>
      <c r="W114" s="18"/>
      <c r="Y114" s="20"/>
      <c r="Z114" s="14"/>
      <c r="AA114" s="18"/>
      <c r="AB114" s="18"/>
      <c r="AC114" s="18"/>
      <c r="AD114" s="18"/>
      <c r="AE114" s="18"/>
    </row>
    <row r="115" spans="2:31" x14ac:dyDescent="0.25">
      <c r="B115" s="14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20"/>
      <c r="R115" s="14"/>
      <c r="S115" s="18"/>
      <c r="T115" s="18"/>
      <c r="U115" s="18"/>
      <c r="V115" s="18"/>
      <c r="W115" s="18"/>
      <c r="Y115" s="20"/>
      <c r="Z115" s="14"/>
      <c r="AA115" s="18"/>
      <c r="AB115" s="18"/>
      <c r="AC115" s="18"/>
      <c r="AD115" s="18"/>
      <c r="AE115" s="18"/>
    </row>
    <row r="116" spans="2:31" x14ac:dyDescent="0.25">
      <c r="B116" s="14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20"/>
      <c r="R116" s="14"/>
      <c r="S116" s="18"/>
      <c r="T116" s="18"/>
      <c r="U116" s="18"/>
      <c r="V116" s="18"/>
      <c r="W116" s="18"/>
      <c r="Y116" s="20"/>
      <c r="Z116" s="14"/>
      <c r="AA116" s="18"/>
      <c r="AB116" s="18"/>
      <c r="AC116" s="18"/>
      <c r="AD116" s="18"/>
      <c r="AE116" s="18"/>
    </row>
    <row r="117" spans="2:31" x14ac:dyDescent="0.25">
      <c r="B117" s="14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20"/>
      <c r="R117" s="14"/>
      <c r="S117" s="18"/>
      <c r="T117" s="18"/>
      <c r="U117" s="18"/>
      <c r="V117" s="18"/>
      <c r="W117" s="18"/>
      <c r="Y117" s="20"/>
      <c r="Z117" s="14"/>
      <c r="AA117" s="18"/>
      <c r="AB117" s="18"/>
      <c r="AC117" s="18"/>
      <c r="AD117" s="18"/>
      <c r="AE117" s="18"/>
    </row>
    <row r="118" spans="2:31" x14ac:dyDescent="0.25">
      <c r="B118" s="14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20"/>
      <c r="R118" s="14"/>
      <c r="S118" s="18"/>
      <c r="T118" s="18"/>
      <c r="U118" s="18"/>
      <c r="V118" s="18"/>
      <c r="W118" s="18"/>
      <c r="Y118" s="20"/>
      <c r="Z118" s="14"/>
      <c r="AA118" s="18"/>
      <c r="AB118" s="18"/>
      <c r="AC118" s="18"/>
      <c r="AD118" s="18"/>
      <c r="AE118" s="18"/>
    </row>
    <row r="119" spans="2:31" x14ac:dyDescent="0.25">
      <c r="B119" s="14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20"/>
      <c r="R119" s="14"/>
      <c r="S119" s="18"/>
      <c r="T119" s="18"/>
      <c r="U119" s="18"/>
      <c r="V119" s="18"/>
      <c r="W119" s="18"/>
      <c r="Y119" s="20"/>
      <c r="Z119" s="14"/>
      <c r="AA119" s="18"/>
      <c r="AB119" s="18"/>
      <c r="AC119" s="18"/>
      <c r="AD119" s="18"/>
      <c r="AE119" s="18"/>
    </row>
    <row r="120" spans="2:31" x14ac:dyDescent="0.25">
      <c r="B120" s="14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20"/>
      <c r="R120" s="14"/>
      <c r="S120" s="18"/>
      <c r="T120" s="18"/>
      <c r="U120" s="18"/>
      <c r="V120" s="18"/>
      <c r="W120" s="18"/>
      <c r="Y120" s="20"/>
      <c r="Z120" s="14"/>
      <c r="AA120" s="18"/>
      <c r="AB120" s="18"/>
      <c r="AC120" s="18"/>
      <c r="AD120" s="18"/>
      <c r="AE120" s="18"/>
    </row>
    <row r="121" spans="2:31" x14ac:dyDescent="0.25">
      <c r="B121" s="14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20"/>
      <c r="R121" s="14"/>
      <c r="S121" s="18"/>
      <c r="T121" s="18"/>
      <c r="U121" s="18"/>
      <c r="V121" s="18"/>
      <c r="W121" s="18"/>
      <c r="Y121" s="20"/>
      <c r="Z121" s="14"/>
      <c r="AA121" s="18"/>
      <c r="AB121" s="18"/>
      <c r="AC121" s="18"/>
      <c r="AD121" s="18"/>
      <c r="AE121" s="18"/>
    </row>
    <row r="122" spans="2:31" x14ac:dyDescent="0.25">
      <c r="B122" s="14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20"/>
      <c r="R122" s="14"/>
      <c r="S122" s="18"/>
      <c r="T122" s="18"/>
      <c r="U122" s="18"/>
      <c r="V122" s="18"/>
      <c r="W122" s="18"/>
      <c r="Y122" s="20"/>
      <c r="Z122" s="14"/>
      <c r="AA122" s="18"/>
      <c r="AB122" s="18"/>
      <c r="AC122" s="18"/>
      <c r="AD122" s="18"/>
      <c r="AE122" s="18"/>
    </row>
    <row r="123" spans="2:31" x14ac:dyDescent="0.25">
      <c r="B123" s="14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20"/>
      <c r="R123" s="14"/>
      <c r="S123" s="18"/>
      <c r="T123" s="18"/>
      <c r="U123" s="18"/>
      <c r="V123" s="18"/>
      <c r="W123" s="18"/>
      <c r="Y123" s="20"/>
      <c r="Z123" s="14"/>
      <c r="AA123" s="18"/>
      <c r="AB123" s="18"/>
      <c r="AC123" s="18"/>
      <c r="AD123" s="18"/>
      <c r="AE123" s="18"/>
    </row>
    <row r="124" spans="2:31" x14ac:dyDescent="0.25">
      <c r="B124" s="14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20"/>
      <c r="R124" s="14"/>
      <c r="S124" s="18"/>
      <c r="T124" s="18"/>
      <c r="U124" s="18"/>
      <c r="V124" s="18"/>
      <c r="W124" s="18"/>
      <c r="Y124" s="20"/>
      <c r="Z124" s="14"/>
      <c r="AA124" s="18"/>
      <c r="AB124" s="18"/>
      <c r="AC124" s="18"/>
      <c r="AD124" s="18"/>
      <c r="AE124" s="18"/>
    </row>
    <row r="125" spans="2:31" x14ac:dyDescent="0.25">
      <c r="B125" s="14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20"/>
      <c r="R125" s="14"/>
      <c r="S125" s="18"/>
      <c r="T125" s="18"/>
      <c r="U125" s="18"/>
      <c r="V125" s="18"/>
      <c r="W125" s="18"/>
      <c r="Y125" s="20"/>
      <c r="Z125" s="14"/>
      <c r="AA125" s="18"/>
      <c r="AB125" s="18"/>
      <c r="AC125" s="18"/>
      <c r="AD125" s="18"/>
      <c r="AE125" s="18"/>
    </row>
    <row r="126" spans="2:31" x14ac:dyDescent="0.25">
      <c r="B126" s="14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20"/>
      <c r="R126" s="14"/>
      <c r="S126" s="18"/>
      <c r="T126" s="18"/>
      <c r="U126" s="18"/>
      <c r="V126" s="18"/>
      <c r="W126" s="18"/>
      <c r="Y126" s="20"/>
      <c r="Z126" s="14"/>
      <c r="AA126" s="18"/>
      <c r="AB126" s="18"/>
      <c r="AC126" s="18"/>
      <c r="AD126" s="18"/>
      <c r="AE126" s="18"/>
    </row>
    <row r="127" spans="2:31" x14ac:dyDescent="0.25">
      <c r="B127" s="14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20"/>
      <c r="R127" s="14"/>
      <c r="S127" s="18"/>
      <c r="T127" s="18"/>
      <c r="U127" s="18"/>
      <c r="V127" s="18"/>
      <c r="W127" s="18"/>
      <c r="Y127" s="20"/>
      <c r="Z127" s="14"/>
      <c r="AA127" s="18"/>
      <c r="AB127" s="18"/>
      <c r="AC127" s="18"/>
      <c r="AD127" s="18"/>
      <c r="AE127" s="18"/>
    </row>
    <row r="128" spans="2:31" x14ac:dyDescent="0.25">
      <c r="B128" s="14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20"/>
      <c r="R128" s="14"/>
      <c r="S128" s="18"/>
      <c r="T128" s="18"/>
      <c r="U128" s="18"/>
      <c r="V128" s="18"/>
      <c r="W128" s="18"/>
      <c r="Y128" s="20"/>
      <c r="Z128" s="14"/>
      <c r="AA128" s="18"/>
      <c r="AB128" s="18"/>
      <c r="AC128" s="18"/>
      <c r="AD128" s="18"/>
      <c r="AE128" s="18"/>
    </row>
    <row r="129" spans="2:31" x14ac:dyDescent="0.25">
      <c r="B129" s="14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20"/>
      <c r="R129" s="14"/>
      <c r="S129" s="18"/>
      <c r="T129" s="18"/>
      <c r="U129" s="18"/>
      <c r="V129" s="18"/>
      <c r="W129" s="18"/>
      <c r="Y129" s="20"/>
      <c r="Z129" s="14"/>
      <c r="AA129" s="18"/>
      <c r="AB129" s="18"/>
      <c r="AC129" s="18"/>
      <c r="AD129" s="18"/>
      <c r="AE129" s="18"/>
    </row>
    <row r="130" spans="2:31" x14ac:dyDescent="0.25">
      <c r="B130" s="14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20"/>
      <c r="R130" s="14"/>
      <c r="S130" s="18"/>
      <c r="T130" s="18"/>
      <c r="U130" s="18"/>
      <c r="V130" s="18"/>
      <c r="W130" s="18"/>
      <c r="Y130" s="20"/>
      <c r="Z130" s="14"/>
      <c r="AA130" s="18"/>
      <c r="AB130" s="18"/>
      <c r="AC130" s="18"/>
      <c r="AD130" s="18"/>
      <c r="AE130" s="18"/>
    </row>
    <row r="131" spans="2:31" x14ac:dyDescent="0.25">
      <c r="B131" s="14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20"/>
      <c r="R131" s="14"/>
      <c r="S131" s="18"/>
      <c r="T131" s="18"/>
      <c r="U131" s="18"/>
      <c r="V131" s="18"/>
      <c r="W131" s="18"/>
      <c r="Y131" s="20"/>
      <c r="Z131" s="14"/>
      <c r="AA131" s="18"/>
      <c r="AB131" s="18"/>
      <c r="AC131" s="18"/>
      <c r="AD131" s="18"/>
      <c r="AE131" s="18"/>
    </row>
    <row r="132" spans="2:31" x14ac:dyDescent="0.25">
      <c r="B132" s="14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20"/>
      <c r="R132" s="14"/>
      <c r="S132" s="18"/>
      <c r="T132" s="18"/>
      <c r="U132" s="18"/>
      <c r="V132" s="18"/>
      <c r="W132" s="18"/>
      <c r="Y132" s="20"/>
      <c r="Z132" s="14"/>
      <c r="AA132" s="18"/>
      <c r="AB132" s="18"/>
      <c r="AC132" s="18"/>
      <c r="AD132" s="18"/>
      <c r="AE132" s="18"/>
    </row>
    <row r="133" spans="2:31" x14ac:dyDescent="0.25">
      <c r="B133" s="14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20"/>
      <c r="R133" s="14"/>
      <c r="S133" s="18"/>
      <c r="T133" s="18"/>
      <c r="U133" s="18"/>
      <c r="V133" s="18"/>
      <c r="W133" s="18"/>
      <c r="Y133" s="20"/>
      <c r="Z133" s="14"/>
      <c r="AA133" s="18"/>
      <c r="AB133" s="18"/>
      <c r="AC133" s="18"/>
      <c r="AD133" s="18"/>
      <c r="AE133" s="18"/>
    </row>
    <row r="134" spans="2:31" x14ac:dyDescent="0.25">
      <c r="B134" s="14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20"/>
      <c r="R134" s="14"/>
      <c r="S134" s="18"/>
      <c r="T134" s="18"/>
      <c r="U134" s="18"/>
      <c r="V134" s="18"/>
      <c r="W134" s="18"/>
      <c r="Y134" s="20"/>
      <c r="Z134" s="14"/>
      <c r="AA134" s="18"/>
      <c r="AB134" s="18"/>
      <c r="AC134" s="18"/>
      <c r="AD134" s="18"/>
      <c r="AE134" s="18"/>
    </row>
    <row r="135" spans="2:31" x14ac:dyDescent="0.25">
      <c r="B135" s="14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20"/>
      <c r="R135" s="14"/>
      <c r="S135" s="18"/>
      <c r="T135" s="18"/>
      <c r="U135" s="18"/>
      <c r="V135" s="18"/>
      <c r="W135" s="18"/>
      <c r="Y135" s="20"/>
      <c r="Z135" s="14"/>
      <c r="AA135" s="18"/>
      <c r="AB135" s="18"/>
      <c r="AC135" s="18"/>
      <c r="AD135" s="18"/>
      <c r="AE135" s="18"/>
    </row>
    <row r="136" spans="2:31" x14ac:dyDescent="0.25">
      <c r="B136" s="14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20"/>
      <c r="R136" s="14"/>
      <c r="S136" s="18"/>
      <c r="T136" s="18"/>
      <c r="U136" s="18"/>
      <c r="V136" s="18"/>
      <c r="W136" s="18"/>
      <c r="Y136" s="20"/>
      <c r="Z136" s="14"/>
      <c r="AA136" s="18"/>
      <c r="AB136" s="18"/>
      <c r="AC136" s="18"/>
      <c r="AD136" s="18"/>
      <c r="AE136" s="18"/>
    </row>
    <row r="137" spans="2:31" x14ac:dyDescent="0.25">
      <c r="B137" s="14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20"/>
      <c r="R137" s="14"/>
      <c r="S137" s="18"/>
      <c r="T137" s="18"/>
      <c r="U137" s="18"/>
      <c r="V137" s="18"/>
      <c r="W137" s="18"/>
      <c r="Y137" s="20"/>
      <c r="Z137" s="14"/>
      <c r="AA137" s="18"/>
      <c r="AB137" s="18"/>
      <c r="AC137" s="18"/>
      <c r="AD137" s="18"/>
      <c r="AE137" s="18"/>
    </row>
    <row r="138" spans="2:31" x14ac:dyDescent="0.25">
      <c r="B138" s="14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20"/>
      <c r="R138" s="14"/>
      <c r="S138" s="18"/>
      <c r="T138" s="18"/>
      <c r="U138" s="18"/>
      <c r="V138" s="18"/>
      <c r="W138" s="18"/>
      <c r="Y138" s="20"/>
      <c r="Z138" s="14"/>
      <c r="AA138" s="18"/>
      <c r="AB138" s="18"/>
      <c r="AC138" s="18"/>
      <c r="AD138" s="18"/>
      <c r="AE138" s="18"/>
    </row>
    <row r="139" spans="2:31" x14ac:dyDescent="0.25">
      <c r="B139" s="14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20"/>
      <c r="R139" s="14"/>
      <c r="S139" s="18"/>
      <c r="T139" s="18"/>
      <c r="U139" s="18"/>
      <c r="V139" s="18"/>
      <c r="W139" s="18"/>
      <c r="Y139" s="20"/>
      <c r="Z139" s="14"/>
      <c r="AA139" s="18"/>
      <c r="AB139" s="18"/>
      <c r="AC139" s="18"/>
      <c r="AD139" s="18"/>
      <c r="AE139" s="18"/>
    </row>
    <row r="140" spans="2:31" x14ac:dyDescent="0.25">
      <c r="B140" s="14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20"/>
      <c r="R140" s="14"/>
      <c r="S140" s="18"/>
      <c r="T140" s="18"/>
      <c r="U140" s="18"/>
      <c r="V140" s="18"/>
      <c r="W140" s="18"/>
      <c r="Y140" s="20"/>
      <c r="Z140" s="14"/>
      <c r="AA140" s="18"/>
      <c r="AB140" s="18"/>
      <c r="AC140" s="18"/>
      <c r="AD140" s="18"/>
      <c r="AE140" s="18"/>
    </row>
    <row r="141" spans="2:31" x14ac:dyDescent="0.25">
      <c r="B141" s="14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20"/>
      <c r="R141" s="14"/>
      <c r="S141" s="18"/>
      <c r="T141" s="18"/>
      <c r="U141" s="18"/>
      <c r="V141" s="18"/>
      <c r="W141" s="18"/>
      <c r="Y141" s="20"/>
      <c r="Z141" s="14"/>
      <c r="AA141" s="18"/>
      <c r="AB141" s="18"/>
      <c r="AC141" s="18"/>
      <c r="AD141" s="18"/>
      <c r="AE141" s="18"/>
    </row>
    <row r="142" spans="2:31" x14ac:dyDescent="0.25">
      <c r="B142" s="14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20"/>
      <c r="R142" s="14"/>
      <c r="S142" s="18"/>
      <c r="T142" s="18"/>
      <c r="U142" s="18"/>
      <c r="V142" s="18"/>
      <c r="W142" s="18"/>
      <c r="Y142" s="20"/>
      <c r="Z142" s="14"/>
      <c r="AA142" s="18"/>
      <c r="AB142" s="18"/>
      <c r="AC142" s="18"/>
      <c r="AD142" s="18"/>
      <c r="AE142" s="18"/>
    </row>
    <row r="143" spans="2:31" x14ac:dyDescent="0.25">
      <c r="B143" s="14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20"/>
      <c r="R143" s="14"/>
      <c r="S143" s="18"/>
      <c r="T143" s="18"/>
      <c r="U143" s="18"/>
      <c r="V143" s="18"/>
      <c r="W143" s="18"/>
      <c r="Y143" s="20"/>
      <c r="Z143" s="14"/>
      <c r="AA143" s="18"/>
      <c r="AB143" s="18"/>
      <c r="AC143" s="18"/>
      <c r="AD143" s="18"/>
      <c r="AE143" s="18"/>
    </row>
    <row r="144" spans="2:31" x14ac:dyDescent="0.25">
      <c r="B144" s="14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20"/>
      <c r="R144" s="14"/>
      <c r="S144" s="18"/>
      <c r="T144" s="18"/>
      <c r="U144" s="18"/>
      <c r="V144" s="18"/>
      <c r="W144" s="18"/>
      <c r="Y144" s="20"/>
      <c r="Z144" s="14"/>
      <c r="AA144" s="18"/>
      <c r="AB144" s="18"/>
      <c r="AC144" s="18"/>
      <c r="AD144" s="18"/>
      <c r="AE144" s="18"/>
    </row>
    <row r="145" spans="2:31" x14ac:dyDescent="0.25">
      <c r="B145" s="14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20"/>
      <c r="R145" s="14"/>
      <c r="S145" s="18"/>
      <c r="T145" s="18"/>
      <c r="U145" s="18"/>
      <c r="V145" s="18"/>
      <c r="W145" s="18"/>
      <c r="Y145" s="20"/>
      <c r="Z145" s="14"/>
      <c r="AA145" s="18"/>
      <c r="AB145" s="18"/>
      <c r="AC145" s="18"/>
      <c r="AD145" s="18"/>
      <c r="AE145" s="18"/>
    </row>
    <row r="146" spans="2:31" x14ac:dyDescent="0.25">
      <c r="B146" s="14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20"/>
      <c r="R146" s="14"/>
      <c r="S146" s="18"/>
      <c r="T146" s="18"/>
      <c r="U146" s="18"/>
      <c r="V146" s="18"/>
      <c r="W146" s="18"/>
      <c r="Y146" s="20"/>
      <c r="Z146" s="14"/>
      <c r="AA146" s="18"/>
      <c r="AB146" s="18"/>
      <c r="AC146" s="18"/>
      <c r="AD146" s="18"/>
      <c r="AE146" s="18"/>
    </row>
    <row r="147" spans="2:31" x14ac:dyDescent="0.25">
      <c r="B147" s="14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20"/>
      <c r="R147" s="14"/>
      <c r="S147" s="18"/>
      <c r="T147" s="18"/>
      <c r="U147" s="18"/>
      <c r="V147" s="18"/>
      <c r="W147" s="18"/>
      <c r="Y147" s="20"/>
      <c r="Z147" s="14"/>
      <c r="AA147" s="18"/>
      <c r="AB147" s="18"/>
      <c r="AC147" s="18"/>
      <c r="AD147" s="18"/>
      <c r="AE147" s="18"/>
    </row>
    <row r="148" spans="2:31" x14ac:dyDescent="0.25">
      <c r="B148" s="14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20"/>
      <c r="R148" s="14"/>
      <c r="S148" s="18"/>
      <c r="T148" s="18"/>
      <c r="U148" s="18"/>
      <c r="V148" s="18"/>
      <c r="W148" s="18"/>
      <c r="Y148" s="20"/>
      <c r="Z148" s="14"/>
      <c r="AA148" s="18"/>
      <c r="AB148" s="18"/>
      <c r="AC148" s="18"/>
      <c r="AD148" s="18"/>
      <c r="AE148" s="18"/>
    </row>
    <row r="149" spans="2:31" x14ac:dyDescent="0.25">
      <c r="B149" s="14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20"/>
      <c r="R149" s="14"/>
      <c r="S149" s="18"/>
      <c r="T149" s="18"/>
      <c r="U149" s="18"/>
      <c r="V149" s="18"/>
      <c r="W149" s="18"/>
      <c r="Y149" s="20"/>
      <c r="Z149" s="14"/>
      <c r="AA149" s="18"/>
      <c r="AB149" s="18"/>
      <c r="AC149" s="18"/>
      <c r="AD149" s="18"/>
      <c r="AE149" s="18"/>
    </row>
    <row r="150" spans="2:31" x14ac:dyDescent="0.25">
      <c r="B150" s="14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20"/>
      <c r="R150" s="14"/>
      <c r="S150" s="18"/>
      <c r="T150" s="18"/>
      <c r="U150" s="18"/>
      <c r="V150" s="18"/>
      <c r="W150" s="18"/>
      <c r="Y150" s="20"/>
      <c r="Z150" s="14"/>
      <c r="AA150" s="18"/>
      <c r="AB150" s="18"/>
      <c r="AC150" s="18"/>
      <c r="AD150" s="18"/>
      <c r="AE150" s="18"/>
    </row>
    <row r="151" spans="2:31" x14ac:dyDescent="0.25">
      <c r="B151" s="14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20"/>
      <c r="R151" s="14"/>
      <c r="S151" s="18"/>
      <c r="T151" s="18"/>
      <c r="U151" s="18"/>
      <c r="V151" s="18"/>
      <c r="W151" s="18"/>
      <c r="Y151" s="20"/>
      <c r="Z151" s="14"/>
      <c r="AA151" s="18"/>
      <c r="AB151" s="18"/>
      <c r="AC151" s="18"/>
      <c r="AD151" s="18"/>
      <c r="AE151" s="18"/>
    </row>
    <row r="152" spans="2:31" x14ac:dyDescent="0.25">
      <c r="B152" s="14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20"/>
      <c r="R152" s="14"/>
      <c r="S152" s="18"/>
      <c r="T152" s="18"/>
      <c r="U152" s="18"/>
      <c r="V152" s="18"/>
      <c r="W152" s="18"/>
      <c r="Y152" s="20"/>
      <c r="Z152" s="14"/>
      <c r="AA152" s="18"/>
      <c r="AB152" s="18"/>
      <c r="AC152" s="18"/>
      <c r="AD152" s="18"/>
      <c r="AE152" s="18"/>
    </row>
    <row r="153" spans="2:31" x14ac:dyDescent="0.25">
      <c r="B153" s="14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20"/>
      <c r="R153" s="14"/>
      <c r="S153" s="18"/>
      <c r="T153" s="18"/>
      <c r="U153" s="18"/>
      <c r="V153" s="18"/>
      <c r="W153" s="18"/>
      <c r="Y153" s="20"/>
      <c r="Z153" s="14"/>
      <c r="AA153" s="18"/>
      <c r="AB153" s="18"/>
      <c r="AC153" s="18"/>
      <c r="AD153" s="18"/>
      <c r="AE153" s="18"/>
    </row>
    <row r="154" spans="2:31" x14ac:dyDescent="0.25">
      <c r="B154" s="14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20"/>
      <c r="R154" s="14"/>
      <c r="S154" s="18"/>
      <c r="T154" s="18"/>
      <c r="U154" s="18"/>
      <c r="V154" s="18"/>
      <c r="W154" s="18"/>
      <c r="Y154" s="20"/>
      <c r="Z154" s="14"/>
      <c r="AA154" s="18"/>
      <c r="AB154" s="18"/>
      <c r="AC154" s="18"/>
      <c r="AD154" s="18"/>
      <c r="AE154" s="18"/>
    </row>
    <row r="155" spans="2:31" x14ac:dyDescent="0.25">
      <c r="B155" s="14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20"/>
      <c r="R155" s="14"/>
      <c r="S155" s="18"/>
      <c r="T155" s="18"/>
      <c r="U155" s="18"/>
      <c r="V155" s="18"/>
      <c r="W155" s="18"/>
      <c r="Y155" s="20"/>
      <c r="Z155" s="14"/>
      <c r="AA155" s="18"/>
      <c r="AB155" s="18"/>
      <c r="AC155" s="18"/>
      <c r="AD155" s="18"/>
      <c r="AE155" s="18"/>
    </row>
    <row r="156" spans="2:31" x14ac:dyDescent="0.25">
      <c r="B156" s="14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20"/>
      <c r="R156" s="14"/>
      <c r="S156" s="18"/>
      <c r="T156" s="18"/>
      <c r="U156" s="18"/>
      <c r="V156" s="18"/>
      <c r="W156" s="18"/>
      <c r="Y156" s="20"/>
      <c r="Z156" s="14"/>
      <c r="AA156" s="18"/>
      <c r="AB156" s="18"/>
      <c r="AC156" s="18"/>
      <c r="AD156" s="18"/>
      <c r="AE156" s="18"/>
    </row>
    <row r="157" spans="2:31" x14ac:dyDescent="0.25">
      <c r="B157" s="14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20"/>
      <c r="R157" s="14"/>
      <c r="S157" s="18"/>
      <c r="T157" s="18"/>
      <c r="U157" s="18"/>
      <c r="V157" s="18"/>
      <c r="W157" s="18"/>
      <c r="Y157" s="20"/>
      <c r="Z157" s="14"/>
      <c r="AA157" s="18"/>
      <c r="AB157" s="18"/>
      <c r="AC157" s="18"/>
      <c r="AD157" s="18"/>
      <c r="AE157" s="18"/>
    </row>
    <row r="158" spans="2:31" x14ac:dyDescent="0.25">
      <c r="B158" s="14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20"/>
      <c r="R158" s="14"/>
      <c r="S158" s="18"/>
      <c r="T158" s="18"/>
      <c r="U158" s="18"/>
      <c r="V158" s="18"/>
      <c r="W158" s="18"/>
      <c r="Y158" s="20"/>
      <c r="Z158" s="14"/>
      <c r="AA158" s="18"/>
      <c r="AB158" s="18"/>
      <c r="AC158" s="18"/>
      <c r="AD158" s="18"/>
      <c r="AE158" s="18"/>
    </row>
    <row r="159" spans="2:31" x14ac:dyDescent="0.25">
      <c r="B159" s="14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20"/>
      <c r="R159" s="14"/>
      <c r="S159" s="18"/>
      <c r="T159" s="18"/>
      <c r="U159" s="18"/>
      <c r="V159" s="18"/>
      <c r="W159" s="18"/>
      <c r="Y159" s="20"/>
      <c r="Z159" s="14"/>
      <c r="AA159" s="18"/>
      <c r="AB159" s="18"/>
      <c r="AC159" s="18"/>
      <c r="AD159" s="18"/>
      <c r="AE159" s="18"/>
    </row>
    <row r="160" spans="2:31" x14ac:dyDescent="0.25">
      <c r="B160" s="14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20"/>
      <c r="R160" s="14"/>
      <c r="S160" s="18"/>
      <c r="T160" s="18"/>
      <c r="U160" s="18"/>
      <c r="V160" s="18"/>
      <c r="W160" s="18"/>
      <c r="Y160" s="20"/>
      <c r="Z160" s="14"/>
      <c r="AA160" s="18"/>
      <c r="AB160" s="18"/>
      <c r="AC160" s="18"/>
      <c r="AD160" s="18"/>
      <c r="AE160" s="18"/>
    </row>
    <row r="161" spans="2:31" x14ac:dyDescent="0.25">
      <c r="B161" s="14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20"/>
      <c r="R161" s="14"/>
      <c r="S161" s="18"/>
      <c r="T161" s="18"/>
      <c r="U161" s="18"/>
      <c r="V161" s="18"/>
      <c r="W161" s="18"/>
      <c r="Y161" s="20"/>
      <c r="Z161" s="14"/>
      <c r="AA161" s="18"/>
      <c r="AB161" s="18"/>
      <c r="AC161" s="18"/>
      <c r="AD161" s="18"/>
      <c r="AE161" s="18"/>
    </row>
    <row r="162" spans="2:31" x14ac:dyDescent="0.25">
      <c r="B162" s="14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20"/>
      <c r="R162" s="14"/>
      <c r="S162" s="18"/>
      <c r="T162" s="18"/>
      <c r="U162" s="18"/>
      <c r="V162" s="18"/>
      <c r="W162" s="18"/>
      <c r="Y162" s="20"/>
      <c r="Z162" s="14"/>
      <c r="AA162" s="18"/>
      <c r="AB162" s="18"/>
      <c r="AC162" s="18"/>
      <c r="AD162" s="18"/>
      <c r="AE162" s="18"/>
    </row>
    <row r="163" spans="2:31" x14ac:dyDescent="0.25">
      <c r="B163" s="14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20"/>
      <c r="R163" s="14"/>
      <c r="S163" s="18"/>
      <c r="T163" s="18"/>
      <c r="U163" s="18"/>
      <c r="V163" s="18"/>
      <c r="W163" s="18"/>
      <c r="Y163" s="20"/>
      <c r="Z163" s="14"/>
      <c r="AA163" s="18"/>
      <c r="AB163" s="18"/>
      <c r="AC163" s="18"/>
      <c r="AD163" s="18"/>
      <c r="AE163" s="18"/>
    </row>
    <row r="164" spans="2:31" x14ac:dyDescent="0.25">
      <c r="B164" s="14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20"/>
      <c r="R164" s="14"/>
      <c r="S164" s="18"/>
      <c r="T164" s="18"/>
      <c r="U164" s="18"/>
      <c r="V164" s="18"/>
      <c r="W164" s="18"/>
      <c r="Y164" s="20"/>
      <c r="Z164" s="14"/>
      <c r="AA164" s="18"/>
      <c r="AB164" s="18"/>
      <c r="AC164" s="18"/>
      <c r="AD164" s="18"/>
      <c r="AE164" s="18"/>
    </row>
    <row r="165" spans="2:31" x14ac:dyDescent="0.25">
      <c r="B165" s="14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20"/>
      <c r="R165" s="14"/>
      <c r="S165" s="18"/>
      <c r="T165" s="18"/>
      <c r="U165" s="18"/>
      <c r="V165" s="18"/>
      <c r="W165" s="18"/>
      <c r="Y165" s="20"/>
      <c r="Z165" s="14"/>
      <c r="AA165" s="18"/>
      <c r="AB165" s="18"/>
      <c r="AC165" s="18"/>
      <c r="AD165" s="18"/>
      <c r="AE165" s="18"/>
    </row>
    <row r="166" spans="2:31" x14ac:dyDescent="0.25">
      <c r="B166" s="14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20"/>
      <c r="R166" s="14"/>
      <c r="S166" s="18"/>
      <c r="T166" s="18"/>
      <c r="U166" s="18"/>
      <c r="V166" s="18"/>
      <c r="W166" s="18"/>
      <c r="Y166" s="20"/>
      <c r="Z166" s="14"/>
      <c r="AA166" s="18"/>
      <c r="AB166" s="18"/>
      <c r="AC166" s="18"/>
      <c r="AD166" s="18"/>
      <c r="AE166" s="18"/>
    </row>
    <row r="167" spans="2:31" x14ac:dyDescent="0.25">
      <c r="B167" s="14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20"/>
      <c r="R167" s="14"/>
      <c r="S167" s="18"/>
      <c r="T167" s="18"/>
      <c r="U167" s="18"/>
      <c r="V167" s="18"/>
      <c r="W167" s="18"/>
      <c r="Y167" s="20"/>
      <c r="Z167" s="14"/>
      <c r="AA167" s="18"/>
      <c r="AB167" s="18"/>
      <c r="AC167" s="18"/>
      <c r="AD167" s="18"/>
      <c r="AE167" s="18"/>
    </row>
    <row r="168" spans="2:31" x14ac:dyDescent="0.25">
      <c r="B168" s="14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20"/>
      <c r="R168" s="14"/>
      <c r="S168" s="18"/>
      <c r="T168" s="18"/>
      <c r="U168" s="18"/>
      <c r="V168" s="18"/>
      <c r="W168" s="18"/>
      <c r="Y168" s="20"/>
      <c r="Z168" s="14"/>
      <c r="AA168" s="18"/>
      <c r="AB168" s="18"/>
      <c r="AC168" s="18"/>
      <c r="AD168" s="18"/>
      <c r="AE168" s="18"/>
    </row>
    <row r="169" spans="2:31" x14ac:dyDescent="0.25">
      <c r="B169" s="14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20"/>
      <c r="R169" s="14"/>
      <c r="S169" s="18"/>
      <c r="T169" s="18"/>
      <c r="U169" s="18"/>
      <c r="V169" s="18"/>
      <c r="W169" s="18"/>
      <c r="Y169" s="20"/>
      <c r="Z169" s="14"/>
      <c r="AA169" s="18"/>
      <c r="AB169" s="18"/>
      <c r="AC169" s="18"/>
      <c r="AD169" s="18"/>
      <c r="AE169" s="18"/>
    </row>
    <row r="170" spans="2:31" x14ac:dyDescent="0.25">
      <c r="B170" s="14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20"/>
      <c r="R170" s="14"/>
      <c r="S170" s="18"/>
      <c r="T170" s="18"/>
      <c r="U170" s="18"/>
      <c r="V170" s="18"/>
      <c r="W170" s="18"/>
      <c r="Y170" s="20"/>
      <c r="Z170" s="14"/>
      <c r="AA170" s="18"/>
      <c r="AB170" s="18"/>
      <c r="AC170" s="18"/>
      <c r="AD170" s="18"/>
      <c r="AE170" s="18"/>
    </row>
    <row r="171" spans="2:31" x14ac:dyDescent="0.25">
      <c r="B171" s="14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20"/>
      <c r="R171" s="14"/>
      <c r="S171" s="18"/>
      <c r="T171" s="18"/>
      <c r="U171" s="18"/>
      <c r="V171" s="18"/>
      <c r="W171" s="18"/>
      <c r="Y171" s="20"/>
      <c r="Z171" s="14"/>
      <c r="AA171" s="18"/>
      <c r="AB171" s="18"/>
      <c r="AC171" s="18"/>
      <c r="AD171" s="18"/>
      <c r="AE171" s="18"/>
    </row>
    <row r="172" spans="2:31" x14ac:dyDescent="0.25">
      <c r="B172" s="14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20"/>
      <c r="R172" s="14"/>
      <c r="S172" s="18"/>
      <c r="T172" s="18"/>
      <c r="U172" s="18"/>
      <c r="V172" s="18"/>
      <c r="W172" s="18"/>
      <c r="Y172" s="20"/>
      <c r="Z172" s="14"/>
      <c r="AA172" s="18"/>
      <c r="AB172" s="18"/>
      <c r="AC172" s="18"/>
      <c r="AD172" s="18"/>
      <c r="AE172" s="18"/>
    </row>
    <row r="173" spans="2:31" x14ac:dyDescent="0.25">
      <c r="B173" s="14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20"/>
      <c r="R173" s="14"/>
      <c r="S173" s="18"/>
      <c r="T173" s="18"/>
      <c r="U173" s="18"/>
      <c r="V173" s="18"/>
      <c r="W173" s="18"/>
      <c r="Y173" s="20"/>
      <c r="Z173" s="14"/>
      <c r="AA173" s="18"/>
      <c r="AB173" s="18"/>
      <c r="AC173" s="18"/>
      <c r="AD173" s="18"/>
      <c r="AE173" s="18"/>
    </row>
    <row r="174" spans="2:31" x14ac:dyDescent="0.25">
      <c r="B174" s="14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20"/>
      <c r="R174" s="14"/>
      <c r="S174" s="18"/>
      <c r="T174" s="18"/>
      <c r="U174" s="18"/>
      <c r="V174" s="18"/>
      <c r="W174" s="18"/>
      <c r="Y174" s="20"/>
      <c r="Z174" s="14"/>
      <c r="AA174" s="18"/>
      <c r="AB174" s="18"/>
      <c r="AC174" s="18"/>
      <c r="AD174" s="18"/>
      <c r="AE174" s="18"/>
    </row>
    <row r="175" spans="2:31" x14ac:dyDescent="0.25">
      <c r="B175" s="14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20"/>
      <c r="R175" s="14"/>
      <c r="S175" s="18"/>
      <c r="T175" s="18"/>
      <c r="U175" s="18"/>
      <c r="V175" s="18"/>
      <c r="W175" s="18"/>
      <c r="Y175" s="20"/>
      <c r="Z175" s="14"/>
      <c r="AA175" s="18"/>
      <c r="AB175" s="18"/>
      <c r="AC175" s="18"/>
      <c r="AD175" s="18"/>
      <c r="AE175" s="18"/>
    </row>
    <row r="176" spans="2:31" x14ac:dyDescent="0.25">
      <c r="B176" s="14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20"/>
      <c r="R176" s="14"/>
      <c r="S176" s="18"/>
      <c r="T176" s="18"/>
      <c r="U176" s="18"/>
      <c r="V176" s="18"/>
      <c r="W176" s="18"/>
      <c r="Y176" s="20"/>
      <c r="Z176" s="14"/>
      <c r="AA176" s="18"/>
      <c r="AB176" s="18"/>
      <c r="AC176" s="18"/>
      <c r="AD176" s="18"/>
      <c r="AE176" s="18"/>
    </row>
    <row r="177" spans="2:31" x14ac:dyDescent="0.25">
      <c r="B177" s="14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20"/>
      <c r="R177" s="14"/>
      <c r="S177" s="18"/>
      <c r="T177" s="18"/>
      <c r="U177" s="18"/>
      <c r="V177" s="18"/>
      <c r="W177" s="18"/>
      <c r="Y177" s="20"/>
      <c r="Z177" s="14"/>
      <c r="AA177" s="18"/>
      <c r="AB177" s="18"/>
      <c r="AC177" s="18"/>
      <c r="AD177" s="18"/>
      <c r="AE177" s="18"/>
    </row>
    <row r="178" spans="2:31" x14ac:dyDescent="0.25">
      <c r="B178" s="14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20"/>
      <c r="R178" s="14"/>
      <c r="S178" s="18"/>
      <c r="T178" s="18"/>
      <c r="U178" s="18"/>
      <c r="V178" s="18"/>
      <c r="W178" s="18"/>
      <c r="Y178" s="20"/>
      <c r="Z178" s="14"/>
      <c r="AA178" s="18"/>
      <c r="AB178" s="18"/>
      <c r="AC178" s="18"/>
      <c r="AD178" s="18"/>
      <c r="AE178" s="18"/>
    </row>
    <row r="179" spans="2:31" x14ac:dyDescent="0.25">
      <c r="B179" s="14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20"/>
      <c r="R179" s="14"/>
      <c r="S179" s="18"/>
      <c r="T179" s="18"/>
      <c r="U179" s="18"/>
      <c r="V179" s="18"/>
      <c r="W179" s="18"/>
      <c r="Y179" s="20"/>
      <c r="Z179" s="14"/>
      <c r="AA179" s="18"/>
      <c r="AB179" s="18"/>
      <c r="AC179" s="18"/>
      <c r="AD179" s="18"/>
      <c r="AE179" s="18"/>
    </row>
    <row r="180" spans="2:31" x14ac:dyDescent="0.25">
      <c r="B180" s="14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20"/>
      <c r="R180" s="14"/>
      <c r="S180" s="18"/>
      <c r="T180" s="18"/>
      <c r="U180" s="18"/>
      <c r="V180" s="18"/>
      <c r="W180" s="18"/>
      <c r="Y180" s="20"/>
      <c r="Z180" s="14"/>
      <c r="AA180" s="18"/>
      <c r="AB180" s="18"/>
      <c r="AC180" s="18"/>
      <c r="AD180" s="18"/>
      <c r="AE180" s="18"/>
    </row>
    <row r="181" spans="2:31" x14ac:dyDescent="0.25">
      <c r="B181" s="14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20"/>
      <c r="R181" s="14"/>
      <c r="S181" s="18"/>
      <c r="T181" s="18"/>
      <c r="U181" s="18"/>
      <c r="V181" s="18"/>
      <c r="W181" s="18"/>
      <c r="Y181" s="20"/>
      <c r="Z181" s="14"/>
      <c r="AA181" s="18"/>
      <c r="AB181" s="18"/>
      <c r="AC181" s="18"/>
      <c r="AD181" s="18"/>
      <c r="AE181" s="18"/>
    </row>
    <row r="182" spans="2:31" x14ac:dyDescent="0.25">
      <c r="B182" s="14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20"/>
      <c r="R182" s="14"/>
      <c r="S182" s="18"/>
      <c r="T182" s="18"/>
      <c r="U182" s="18"/>
      <c r="V182" s="18"/>
      <c r="W182" s="18"/>
      <c r="Y182" s="20"/>
      <c r="Z182" s="14"/>
      <c r="AA182" s="18"/>
      <c r="AB182" s="18"/>
      <c r="AC182" s="18"/>
      <c r="AD182" s="18"/>
      <c r="AE182" s="18"/>
    </row>
    <row r="183" spans="2:31" x14ac:dyDescent="0.25">
      <c r="B183" s="14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20"/>
      <c r="R183" s="14"/>
      <c r="S183" s="18"/>
      <c r="T183" s="18"/>
      <c r="U183" s="18"/>
      <c r="V183" s="18"/>
      <c r="W183" s="18"/>
      <c r="Y183" s="20"/>
      <c r="Z183" s="14"/>
      <c r="AA183" s="18"/>
      <c r="AB183" s="18"/>
      <c r="AC183" s="18"/>
      <c r="AD183" s="18"/>
      <c r="AE183" s="18"/>
    </row>
    <row r="184" spans="2:31" x14ac:dyDescent="0.25">
      <c r="B184" s="14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20"/>
      <c r="R184" s="14"/>
      <c r="S184" s="18"/>
      <c r="T184" s="18"/>
      <c r="U184" s="18"/>
      <c r="V184" s="18"/>
      <c r="W184" s="18"/>
      <c r="Y184" s="20"/>
      <c r="Z184" s="14"/>
      <c r="AA184" s="18"/>
      <c r="AB184" s="18"/>
      <c r="AC184" s="18"/>
      <c r="AD184" s="18"/>
      <c r="AE184" s="18"/>
    </row>
    <row r="185" spans="2:31" x14ac:dyDescent="0.25">
      <c r="B185" s="14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20"/>
      <c r="R185" s="14"/>
      <c r="S185" s="18"/>
      <c r="T185" s="18"/>
      <c r="U185" s="18"/>
      <c r="V185" s="18"/>
      <c r="W185" s="18"/>
      <c r="Y185" s="20"/>
      <c r="Z185" s="14"/>
      <c r="AA185" s="18"/>
      <c r="AB185" s="18"/>
      <c r="AC185" s="18"/>
      <c r="AD185" s="18"/>
      <c r="AE185" s="18"/>
    </row>
    <row r="186" spans="2:31" x14ac:dyDescent="0.25">
      <c r="B186" s="14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20"/>
      <c r="R186" s="14"/>
      <c r="S186" s="18"/>
      <c r="T186" s="18"/>
      <c r="U186" s="18"/>
      <c r="V186" s="18"/>
      <c r="W186" s="18"/>
      <c r="Y186" s="20"/>
      <c r="Z186" s="14"/>
      <c r="AA186" s="18"/>
      <c r="AB186" s="18"/>
      <c r="AC186" s="18"/>
      <c r="AD186" s="18"/>
      <c r="AE186" s="18"/>
    </row>
    <row r="187" spans="2:31" x14ac:dyDescent="0.25">
      <c r="B187" s="14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20"/>
      <c r="R187" s="14"/>
      <c r="S187" s="18"/>
      <c r="T187" s="18"/>
      <c r="U187" s="18"/>
      <c r="V187" s="18"/>
      <c r="W187" s="18"/>
      <c r="Y187" s="20"/>
      <c r="Z187" s="14"/>
      <c r="AA187" s="18"/>
      <c r="AB187" s="18"/>
      <c r="AC187" s="18"/>
      <c r="AD187" s="18"/>
      <c r="AE187" s="18"/>
    </row>
    <row r="188" spans="2:31" x14ac:dyDescent="0.25">
      <c r="B188" s="14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20"/>
      <c r="R188" s="14"/>
      <c r="S188" s="18"/>
      <c r="T188" s="18"/>
      <c r="U188" s="18"/>
      <c r="V188" s="18"/>
      <c r="W188" s="18"/>
      <c r="Y188" s="20"/>
      <c r="Z188" s="14"/>
      <c r="AA188" s="18"/>
      <c r="AB188" s="18"/>
      <c r="AC188" s="18"/>
      <c r="AD188" s="18"/>
      <c r="AE188" s="18"/>
    </row>
    <row r="189" spans="2:31" x14ac:dyDescent="0.25">
      <c r="B189" s="14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20"/>
      <c r="R189" s="14"/>
      <c r="S189" s="18"/>
      <c r="T189" s="18"/>
      <c r="U189" s="18"/>
      <c r="V189" s="18"/>
      <c r="W189" s="18"/>
      <c r="Y189" s="20"/>
      <c r="Z189" s="14"/>
      <c r="AA189" s="18"/>
      <c r="AB189" s="18"/>
      <c r="AC189" s="18"/>
      <c r="AD189" s="18"/>
      <c r="AE189" s="18"/>
    </row>
    <row r="190" spans="2:31" x14ac:dyDescent="0.25">
      <c r="B190" s="14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20"/>
      <c r="R190" s="14"/>
      <c r="S190" s="18"/>
      <c r="T190" s="18"/>
      <c r="U190" s="18"/>
      <c r="V190" s="18"/>
      <c r="W190" s="18"/>
      <c r="Y190" s="20"/>
      <c r="Z190" s="14"/>
      <c r="AA190" s="18"/>
      <c r="AB190" s="18"/>
      <c r="AC190" s="18"/>
      <c r="AD190" s="18"/>
      <c r="AE190" s="18"/>
    </row>
    <row r="191" spans="2:31" x14ac:dyDescent="0.25">
      <c r="B191" s="14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20"/>
      <c r="R191" s="14"/>
      <c r="S191" s="18"/>
      <c r="T191" s="18"/>
      <c r="U191" s="18"/>
      <c r="V191" s="18"/>
      <c r="W191" s="18"/>
      <c r="Y191" s="20"/>
      <c r="Z191" s="14"/>
      <c r="AA191" s="18"/>
      <c r="AB191" s="18"/>
      <c r="AC191" s="18"/>
      <c r="AD191" s="18"/>
      <c r="AE191" s="18"/>
    </row>
    <row r="192" spans="2:31" x14ac:dyDescent="0.25">
      <c r="B192" s="14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20"/>
      <c r="R192" s="14"/>
      <c r="S192" s="18"/>
      <c r="T192" s="18"/>
      <c r="U192" s="18"/>
      <c r="V192" s="18"/>
      <c r="W192" s="18"/>
      <c r="Y192" s="20"/>
      <c r="Z192" s="14"/>
      <c r="AA192" s="18"/>
      <c r="AB192" s="18"/>
      <c r="AC192" s="18"/>
      <c r="AD192" s="18"/>
      <c r="AE192" s="18"/>
    </row>
    <row r="193" spans="2:31" x14ac:dyDescent="0.25">
      <c r="B193" s="14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20"/>
      <c r="R193" s="14"/>
      <c r="S193" s="18"/>
      <c r="T193" s="18"/>
      <c r="U193" s="18"/>
      <c r="V193" s="18"/>
      <c r="W193" s="18"/>
      <c r="Y193" s="20"/>
      <c r="Z193" s="14"/>
      <c r="AA193" s="18"/>
      <c r="AB193" s="18"/>
      <c r="AC193" s="18"/>
      <c r="AD193" s="18"/>
      <c r="AE193" s="18"/>
    </row>
    <row r="194" spans="2:31" x14ac:dyDescent="0.25">
      <c r="B194" s="14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20"/>
      <c r="R194" s="14"/>
      <c r="S194" s="18"/>
      <c r="T194" s="18"/>
      <c r="U194" s="18"/>
      <c r="V194" s="18"/>
      <c r="W194" s="18"/>
      <c r="Y194" s="20"/>
      <c r="Z194" s="14"/>
      <c r="AA194" s="18"/>
      <c r="AB194" s="18"/>
      <c r="AC194" s="18"/>
      <c r="AD194" s="18"/>
      <c r="AE194" s="18"/>
    </row>
    <row r="195" spans="2:31" x14ac:dyDescent="0.25">
      <c r="B195" s="14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20"/>
      <c r="R195" s="14"/>
      <c r="S195" s="18"/>
      <c r="T195" s="18"/>
      <c r="U195" s="18"/>
      <c r="V195" s="18"/>
      <c r="W195" s="18"/>
      <c r="Y195" s="20"/>
      <c r="Z195" s="14"/>
      <c r="AA195" s="18"/>
      <c r="AB195" s="18"/>
      <c r="AC195" s="18"/>
      <c r="AD195" s="18"/>
      <c r="AE195" s="18"/>
    </row>
    <row r="196" spans="2:31" x14ac:dyDescent="0.25">
      <c r="B196" s="14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20"/>
      <c r="R196" s="14"/>
      <c r="S196" s="18"/>
      <c r="T196" s="18"/>
      <c r="U196" s="18"/>
      <c r="V196" s="18"/>
      <c r="W196" s="18"/>
      <c r="Y196" s="20"/>
      <c r="Z196" s="14"/>
      <c r="AA196" s="18"/>
      <c r="AB196" s="18"/>
      <c r="AC196" s="18"/>
      <c r="AD196" s="18"/>
      <c r="AE196" s="18"/>
    </row>
    <row r="197" spans="2:31" x14ac:dyDescent="0.25">
      <c r="B197" s="14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20"/>
      <c r="R197" s="14"/>
      <c r="S197" s="18"/>
      <c r="T197" s="18"/>
      <c r="U197" s="18"/>
      <c r="V197" s="18"/>
      <c r="W197" s="18"/>
      <c r="Y197" s="20"/>
      <c r="Z197" s="14"/>
      <c r="AA197" s="18"/>
      <c r="AB197" s="18"/>
      <c r="AC197" s="18"/>
      <c r="AD197" s="18"/>
      <c r="AE197" s="18"/>
    </row>
    <row r="198" spans="2:31" x14ac:dyDescent="0.25">
      <c r="B198" s="14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20"/>
      <c r="R198" s="14"/>
      <c r="S198" s="18"/>
      <c r="T198" s="18"/>
      <c r="U198" s="18"/>
      <c r="V198" s="18"/>
      <c r="W198" s="18"/>
      <c r="Y198" s="20"/>
      <c r="Z198" s="14"/>
      <c r="AA198" s="18"/>
      <c r="AB198" s="18"/>
      <c r="AC198" s="18"/>
      <c r="AD198" s="18"/>
      <c r="AE198" s="18"/>
    </row>
    <row r="199" spans="2:31" x14ac:dyDescent="0.25">
      <c r="B199" s="14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20"/>
      <c r="R199" s="14"/>
      <c r="S199" s="18"/>
      <c r="T199" s="18"/>
      <c r="U199" s="18"/>
      <c r="V199" s="18"/>
      <c r="W199" s="18"/>
      <c r="Y199" s="20"/>
      <c r="Z199" s="14"/>
      <c r="AA199" s="18"/>
      <c r="AB199" s="18"/>
      <c r="AC199" s="18"/>
      <c r="AD199" s="18"/>
      <c r="AE199" s="18"/>
    </row>
    <row r="200" spans="2:31" x14ac:dyDescent="0.25">
      <c r="B200" s="14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20"/>
      <c r="R200" s="14"/>
      <c r="S200" s="18"/>
      <c r="T200" s="18"/>
      <c r="U200" s="18"/>
      <c r="V200" s="18"/>
      <c r="W200" s="18"/>
      <c r="Y200" s="20"/>
      <c r="Z200" s="14"/>
      <c r="AA200" s="18"/>
      <c r="AB200" s="18"/>
      <c r="AC200" s="18"/>
      <c r="AD200" s="18"/>
      <c r="AE200" s="18"/>
    </row>
    <row r="201" spans="2:31" x14ac:dyDescent="0.25">
      <c r="B201" s="14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20"/>
      <c r="R201" s="14"/>
      <c r="S201" s="18"/>
      <c r="T201" s="18"/>
      <c r="U201" s="18"/>
      <c r="V201" s="18"/>
      <c r="W201" s="18"/>
      <c r="Y201" s="20"/>
      <c r="Z201" s="14"/>
      <c r="AA201" s="18"/>
      <c r="AB201" s="18"/>
      <c r="AC201" s="18"/>
      <c r="AD201" s="18"/>
      <c r="AE201" s="18"/>
    </row>
    <row r="202" spans="2:31" x14ac:dyDescent="0.25">
      <c r="B202" s="14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20"/>
      <c r="R202" s="14"/>
      <c r="S202" s="18"/>
      <c r="T202" s="18"/>
      <c r="U202" s="18"/>
      <c r="V202" s="18"/>
      <c r="W202" s="18"/>
      <c r="Y202" s="20"/>
      <c r="Z202" s="14"/>
      <c r="AA202" s="18"/>
      <c r="AB202" s="18"/>
      <c r="AC202" s="18"/>
      <c r="AD202" s="18"/>
      <c r="AE202" s="18"/>
    </row>
    <row r="203" spans="2:31" x14ac:dyDescent="0.25">
      <c r="B203" s="14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20"/>
      <c r="R203" s="14"/>
      <c r="S203" s="18"/>
      <c r="T203" s="18"/>
      <c r="U203" s="18"/>
      <c r="V203" s="18"/>
      <c r="W203" s="18"/>
      <c r="Y203" s="20"/>
      <c r="Z203" s="14"/>
      <c r="AA203" s="18"/>
      <c r="AB203" s="18"/>
      <c r="AC203" s="18"/>
      <c r="AD203" s="18"/>
      <c r="AE203" s="18"/>
    </row>
    <row r="204" spans="2:31" x14ac:dyDescent="0.25">
      <c r="B204" s="14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20"/>
      <c r="R204" s="14"/>
      <c r="S204" s="18"/>
      <c r="T204" s="18"/>
      <c r="U204" s="18"/>
      <c r="V204" s="18"/>
      <c r="W204" s="18"/>
      <c r="Y204" s="20"/>
      <c r="Z204" s="14"/>
      <c r="AA204" s="18"/>
      <c r="AB204" s="18"/>
      <c r="AC204" s="18"/>
      <c r="AD204" s="18"/>
      <c r="AE204" s="18"/>
    </row>
    <row r="205" spans="2:31" x14ac:dyDescent="0.25">
      <c r="B205" s="14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20"/>
      <c r="R205" s="14"/>
      <c r="S205" s="18"/>
      <c r="T205" s="18"/>
      <c r="U205" s="18"/>
      <c r="V205" s="18"/>
      <c r="W205" s="18"/>
      <c r="Y205" s="20"/>
      <c r="Z205" s="14"/>
      <c r="AA205" s="18"/>
      <c r="AB205" s="18"/>
      <c r="AC205" s="18"/>
      <c r="AD205" s="18"/>
      <c r="AE205" s="18"/>
    </row>
    <row r="206" spans="2:31" x14ac:dyDescent="0.25">
      <c r="B206" s="14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20"/>
      <c r="R206" s="14"/>
      <c r="S206" s="18"/>
      <c r="T206" s="18"/>
      <c r="U206" s="18"/>
      <c r="V206" s="18"/>
      <c r="W206" s="18"/>
      <c r="Y206" s="20"/>
      <c r="Z206" s="14"/>
      <c r="AA206" s="18"/>
      <c r="AB206" s="18"/>
      <c r="AC206" s="18"/>
      <c r="AD206" s="18"/>
      <c r="AE206" s="18"/>
    </row>
    <row r="207" spans="2:31" x14ac:dyDescent="0.25">
      <c r="B207" s="14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20"/>
      <c r="R207" s="14"/>
      <c r="S207" s="18"/>
      <c r="T207" s="18"/>
      <c r="U207" s="18"/>
      <c r="V207" s="18"/>
      <c r="W207" s="18"/>
      <c r="Y207" s="20"/>
      <c r="Z207" s="14"/>
      <c r="AA207" s="18"/>
      <c r="AB207" s="18"/>
      <c r="AC207" s="18"/>
      <c r="AD207" s="18"/>
      <c r="AE207" s="18"/>
    </row>
    <row r="208" spans="2:31" x14ac:dyDescent="0.25">
      <c r="B208" s="14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20"/>
      <c r="R208" s="14"/>
      <c r="S208" s="18"/>
      <c r="T208" s="18"/>
      <c r="U208" s="18"/>
      <c r="V208" s="18"/>
      <c r="W208" s="18"/>
      <c r="Y208" s="20"/>
      <c r="Z208" s="14"/>
      <c r="AA208" s="18"/>
      <c r="AB208" s="18"/>
      <c r="AC208" s="18"/>
      <c r="AD208" s="18"/>
      <c r="AE208" s="18"/>
    </row>
    <row r="209" spans="2:31" x14ac:dyDescent="0.25">
      <c r="B209" s="14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20"/>
      <c r="R209" s="14"/>
      <c r="S209" s="18"/>
      <c r="T209" s="18"/>
      <c r="U209" s="18"/>
      <c r="V209" s="18"/>
      <c r="W209" s="18"/>
      <c r="Y209" s="20"/>
      <c r="Z209" s="14"/>
      <c r="AA209" s="18"/>
      <c r="AB209" s="18"/>
      <c r="AC209" s="18"/>
      <c r="AD209" s="18"/>
      <c r="AE209" s="18"/>
    </row>
    <row r="210" spans="2:31" x14ac:dyDescent="0.25">
      <c r="B210" s="14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20"/>
      <c r="R210" s="14"/>
      <c r="S210" s="18"/>
      <c r="T210" s="18"/>
      <c r="U210" s="18"/>
      <c r="V210" s="18"/>
      <c r="W210" s="18"/>
      <c r="Y210" s="20"/>
      <c r="Z210" s="14"/>
      <c r="AA210" s="18"/>
      <c r="AB210" s="18"/>
      <c r="AC210" s="18"/>
      <c r="AD210" s="18"/>
      <c r="AE210" s="18"/>
    </row>
    <row r="211" spans="2:31" x14ac:dyDescent="0.25">
      <c r="B211" s="14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20"/>
      <c r="R211" s="14"/>
      <c r="S211" s="18"/>
      <c r="T211" s="18"/>
      <c r="U211" s="18"/>
      <c r="V211" s="18"/>
      <c r="W211" s="18"/>
      <c r="Y211" s="20"/>
      <c r="Z211" s="14"/>
      <c r="AA211" s="18"/>
      <c r="AB211" s="18"/>
      <c r="AC211" s="18"/>
      <c r="AD211" s="18"/>
      <c r="AE211" s="18"/>
    </row>
    <row r="212" spans="2:31" x14ac:dyDescent="0.25">
      <c r="Q212" s="19"/>
    </row>
    <row r="213" spans="2:31" x14ac:dyDescent="0.25">
      <c r="Q213" s="19"/>
    </row>
    <row r="214" spans="2:31" x14ac:dyDescent="0.25">
      <c r="Q214" s="19"/>
    </row>
    <row r="215" spans="2:31" x14ac:dyDescent="0.25">
      <c r="Q215" s="19"/>
    </row>
    <row r="216" spans="2:31" x14ac:dyDescent="0.25">
      <c r="Q216" s="19"/>
    </row>
    <row r="217" spans="2:31" x14ac:dyDescent="0.25">
      <c r="Q217" s="19"/>
    </row>
    <row r="218" spans="2:31" x14ac:dyDescent="0.25">
      <c r="Q218" s="19"/>
    </row>
    <row r="219" spans="2:31" x14ac:dyDescent="0.25">
      <c r="Q219" s="19"/>
    </row>
    <row r="220" spans="2:31" x14ac:dyDescent="0.25">
      <c r="Q220" s="19"/>
    </row>
    <row r="221" spans="2:31" x14ac:dyDescent="0.25">
      <c r="Q221" s="19"/>
    </row>
    <row r="222" spans="2:31" x14ac:dyDescent="0.25">
      <c r="Q222" s="19"/>
    </row>
    <row r="223" spans="2:31" x14ac:dyDescent="0.25">
      <c r="Q223" s="19"/>
    </row>
    <row r="224" spans="2:31" x14ac:dyDescent="0.25">
      <c r="Q224" s="19"/>
    </row>
    <row r="225" spans="17:17" x14ac:dyDescent="0.25">
      <c r="Q225" s="19"/>
    </row>
    <row r="226" spans="17:17" x14ac:dyDescent="0.25">
      <c r="Q226" s="19"/>
    </row>
    <row r="227" spans="17:17" x14ac:dyDescent="0.25">
      <c r="Q227" s="19"/>
    </row>
    <row r="228" spans="17:17" x14ac:dyDescent="0.25">
      <c r="Q228" s="19"/>
    </row>
    <row r="229" spans="17:17" x14ac:dyDescent="0.25">
      <c r="Q229" s="19"/>
    </row>
  </sheetData>
  <pageMargins left="0.7" right="0.7" top="0.75" bottom="0.75" header="0.3" footer="0.3"/>
  <pageSetup orientation="portrait" horizontalDpi="4294967294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Q234"/>
  <sheetViews>
    <sheetView zoomScale="85" zoomScaleNormal="85" workbookViewId="0">
      <selection activeCell="BH5" sqref="BH5"/>
    </sheetView>
  </sheetViews>
  <sheetFormatPr defaultRowHeight="15" x14ac:dyDescent="0.25"/>
  <cols>
    <col min="2" max="2" width="7.5703125" style="24" customWidth="1"/>
    <col min="3" max="8" width="7.5703125" customWidth="1"/>
    <col min="9" max="9" width="6.7109375" customWidth="1"/>
    <col min="10" max="16" width="8.42578125" bestFit="1" customWidth="1"/>
    <col min="17" max="17" width="12.5703125" customWidth="1"/>
    <col min="18" max="24" width="8.140625" customWidth="1"/>
    <col min="25" max="25" width="9.42578125" bestFit="1" customWidth="1"/>
  </cols>
  <sheetData>
    <row r="1" spans="2:121" x14ac:dyDescent="0.25">
      <c r="C1" s="96">
        <v>2</v>
      </c>
      <c r="D1" s="96">
        <v>3</v>
      </c>
      <c r="E1" s="96">
        <v>4</v>
      </c>
      <c r="F1" s="96">
        <v>5</v>
      </c>
      <c r="G1" s="96">
        <v>6</v>
      </c>
      <c r="H1" s="96"/>
      <c r="I1" s="96"/>
      <c r="J1" s="96">
        <v>2</v>
      </c>
      <c r="K1" s="96">
        <v>3</v>
      </c>
      <c r="L1" s="96">
        <v>4</v>
      </c>
      <c r="M1" s="96">
        <v>5</v>
      </c>
      <c r="N1" s="96">
        <v>6</v>
      </c>
      <c r="O1" s="96">
        <v>7</v>
      </c>
      <c r="P1" s="96">
        <v>8</v>
      </c>
      <c r="Q1" s="96"/>
      <c r="R1" s="96"/>
      <c r="S1" s="96"/>
      <c r="T1" s="96"/>
      <c r="U1" s="96"/>
      <c r="V1" s="96"/>
      <c r="W1" s="96"/>
      <c r="X1" s="96"/>
      <c r="Y1" s="96"/>
    </row>
    <row r="2" spans="2:121" x14ac:dyDescent="0.25"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2:121" x14ac:dyDescent="0.25">
      <c r="C3" s="138" t="s">
        <v>329</v>
      </c>
      <c r="D3" s="138"/>
      <c r="E3" s="138"/>
      <c r="F3" s="138"/>
      <c r="G3" s="138"/>
      <c r="H3" s="118"/>
      <c r="I3" s="96"/>
      <c r="AF3" s="167"/>
      <c r="AG3" s="114" t="s">
        <v>309</v>
      </c>
      <c r="AH3" s="115">
        <v>12</v>
      </c>
      <c r="AI3" s="115">
        <v>24</v>
      </c>
      <c r="AJ3" s="115">
        <v>36</v>
      </c>
      <c r="AK3" s="115">
        <v>48</v>
      </c>
      <c r="AL3" s="115">
        <v>11</v>
      </c>
      <c r="AM3" s="115">
        <v>10</v>
      </c>
      <c r="AN3" s="115">
        <v>9</v>
      </c>
      <c r="AO3" s="115">
        <f>AN3+12</f>
        <v>21</v>
      </c>
      <c r="AP3" s="115">
        <f>AO3+12</f>
        <v>33</v>
      </c>
      <c r="AQ3" s="115">
        <f>AP3+12</f>
        <v>45</v>
      </c>
      <c r="AR3" s="115">
        <v>8</v>
      </c>
      <c r="AS3" s="115">
        <v>7</v>
      </c>
      <c r="AT3" s="115">
        <v>6</v>
      </c>
      <c r="AU3" s="115">
        <f>AT3+12</f>
        <v>18</v>
      </c>
      <c r="AV3" s="115">
        <f>AU3+12</f>
        <v>30</v>
      </c>
      <c r="AW3" s="115">
        <f>AV3+12</f>
        <v>42</v>
      </c>
      <c r="AX3" s="115">
        <v>5</v>
      </c>
      <c r="AY3" s="115">
        <v>4</v>
      </c>
      <c r="AZ3" s="115">
        <v>3</v>
      </c>
      <c r="BA3" s="115">
        <f>AZ3+12</f>
        <v>15</v>
      </c>
      <c r="BB3" s="115">
        <f>BA3+12</f>
        <v>27</v>
      </c>
      <c r="BC3" s="115">
        <f>BB3+12</f>
        <v>39</v>
      </c>
      <c r="BD3" s="115">
        <v>2</v>
      </c>
      <c r="BE3" s="168">
        <v>1</v>
      </c>
      <c r="BH3" s="135" t="s">
        <v>329</v>
      </c>
      <c r="BI3" s="135"/>
      <c r="BJ3" s="135"/>
      <c r="BK3" s="135"/>
      <c r="BL3" s="135"/>
      <c r="BM3" s="135"/>
      <c r="BN3" s="135"/>
      <c r="BO3" s="135"/>
      <c r="BP3" s="135"/>
      <c r="BQ3" s="135"/>
      <c r="BR3" s="135"/>
      <c r="BS3" s="135"/>
      <c r="BT3" s="135"/>
      <c r="BU3" s="135"/>
      <c r="BV3" s="135"/>
      <c r="BW3" s="135"/>
      <c r="BX3" s="135"/>
      <c r="BY3" s="135"/>
      <c r="BZ3" s="135"/>
      <c r="CA3" s="135"/>
      <c r="CB3" s="135"/>
      <c r="CC3" s="135"/>
      <c r="CD3" s="135"/>
      <c r="CE3" s="135"/>
      <c r="CF3" s="135"/>
      <c r="CO3" s="135" t="s">
        <v>329</v>
      </c>
      <c r="CP3" s="135"/>
      <c r="CQ3" s="135"/>
      <c r="CR3" s="135"/>
      <c r="CS3" s="135"/>
      <c r="CT3" s="135"/>
      <c r="CU3" s="135"/>
      <c r="CV3" s="135"/>
      <c r="CW3" s="135"/>
      <c r="CX3" s="135"/>
      <c r="CY3" s="135"/>
      <c r="CZ3" s="135"/>
      <c r="DA3" s="135"/>
      <c r="DB3" s="135"/>
      <c r="DC3" s="135"/>
      <c r="DD3" s="135"/>
      <c r="DE3" s="135"/>
      <c r="DF3" s="135"/>
      <c r="DG3" s="135"/>
      <c r="DH3" s="135"/>
      <c r="DI3" s="135"/>
      <c r="DJ3" s="135"/>
      <c r="DK3" s="135"/>
      <c r="DL3" s="135"/>
      <c r="DM3" s="135"/>
      <c r="DN3" s="33"/>
      <c r="DO3" s="33"/>
      <c r="DP3" s="33"/>
      <c r="DQ3" s="33"/>
    </row>
    <row r="4" spans="2:121" x14ac:dyDescent="0.25">
      <c r="C4" s="21" t="s">
        <v>309</v>
      </c>
      <c r="D4" s="21">
        <v>12</v>
      </c>
      <c r="E4" s="21">
        <v>24</v>
      </c>
      <c r="F4" s="21">
        <v>36</v>
      </c>
      <c r="G4" s="21">
        <v>48</v>
      </c>
      <c r="H4" s="21"/>
      <c r="I4" s="10"/>
      <c r="AF4" s="119">
        <v>39083</v>
      </c>
      <c r="AG4" s="44">
        <f>VLOOKUP($AF4,'Barometer annual'!$Z$5:$AE$211,'Per month Barometer'!C$1,FALSE)</f>
        <v>2.0597505304151902</v>
      </c>
      <c r="AH4" s="45">
        <f>VLOOKUP($AF4,'Barometer annual'!$Z$5:$AE$211,'Per month Barometer'!D$1,FALSE)</f>
        <v>1.87996480797443</v>
      </c>
      <c r="AI4" s="45" t="str">
        <f>VLOOKUP($AF4,'Barometer annual'!$Z$5:$AE$211,'Per month Barometer'!E$1,FALSE)</f>
        <v/>
      </c>
      <c r="AJ4" s="45" t="str">
        <f>VLOOKUP($AF4,'Barometer annual'!$Z$5:$AE$211,'Per month Barometer'!F$1,FALSE)</f>
        <v/>
      </c>
      <c r="AK4" s="45" t="str">
        <f>VLOOKUP($AF4,'Barometer annual'!$Z$5:$AE$211,'Per month Barometer'!G$1,FALSE)</f>
        <v/>
      </c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1"/>
      <c r="BG4" s="96"/>
      <c r="BH4" s="96" t="s">
        <v>309</v>
      </c>
      <c r="BI4" s="34">
        <v>1</v>
      </c>
      <c r="BJ4" s="34">
        <v>2</v>
      </c>
      <c r="BK4" s="34">
        <v>3</v>
      </c>
      <c r="BL4" s="34">
        <v>4</v>
      </c>
      <c r="BM4" s="34">
        <v>5</v>
      </c>
      <c r="BN4" s="34">
        <v>6</v>
      </c>
      <c r="BO4" s="34">
        <v>7</v>
      </c>
      <c r="BP4" s="34">
        <v>8</v>
      </c>
      <c r="BQ4" s="34">
        <v>9</v>
      </c>
      <c r="BR4" s="34">
        <v>10</v>
      </c>
      <c r="BS4" s="34">
        <v>11</v>
      </c>
      <c r="BT4" s="34">
        <v>12</v>
      </c>
      <c r="BU4" s="34">
        <v>15</v>
      </c>
      <c r="BV4" s="34">
        <v>18</v>
      </c>
      <c r="BW4" s="34">
        <v>21</v>
      </c>
      <c r="BX4" s="34">
        <v>24</v>
      </c>
      <c r="BY4" s="34">
        <v>27</v>
      </c>
      <c r="BZ4" s="34">
        <v>30</v>
      </c>
      <c r="CA4" s="34">
        <v>33</v>
      </c>
      <c r="CB4" s="34">
        <v>36</v>
      </c>
      <c r="CC4" s="34">
        <v>39</v>
      </c>
      <c r="CD4" s="34">
        <v>42</v>
      </c>
      <c r="CE4" s="34">
        <v>45</v>
      </c>
      <c r="CF4" s="34">
        <v>48</v>
      </c>
      <c r="CO4" s="96" t="s">
        <v>309</v>
      </c>
      <c r="CP4" s="34">
        <v>1</v>
      </c>
      <c r="CQ4" s="34">
        <v>2</v>
      </c>
      <c r="CR4" s="34">
        <v>3</v>
      </c>
      <c r="CS4" s="34">
        <v>4</v>
      </c>
      <c r="CT4" s="34">
        <v>5</v>
      </c>
      <c r="CU4" s="34">
        <v>6</v>
      </c>
      <c r="CV4" s="34">
        <v>7</v>
      </c>
      <c r="CW4" s="34">
        <v>8</v>
      </c>
      <c r="CX4" s="34">
        <v>9</v>
      </c>
      <c r="CY4" s="34">
        <v>10</v>
      </c>
      <c r="CZ4" s="34">
        <v>11</v>
      </c>
      <c r="DA4" s="34">
        <v>12</v>
      </c>
      <c r="DB4" s="34">
        <v>15</v>
      </c>
      <c r="DC4" s="34">
        <v>18</v>
      </c>
      <c r="DD4" s="34">
        <v>21</v>
      </c>
      <c r="DE4" s="34">
        <v>24</v>
      </c>
      <c r="DF4" s="34">
        <v>27</v>
      </c>
      <c r="DG4" s="34">
        <v>30</v>
      </c>
      <c r="DH4" s="34">
        <v>33</v>
      </c>
      <c r="DI4" s="34">
        <v>36</v>
      </c>
      <c r="DJ4" s="34">
        <v>39</v>
      </c>
      <c r="DK4" s="34">
        <v>42</v>
      </c>
      <c r="DL4" s="34">
        <v>45</v>
      </c>
      <c r="DM4" s="34">
        <v>48</v>
      </c>
      <c r="DN4" s="34"/>
      <c r="DO4" s="34"/>
      <c r="DP4" s="34"/>
      <c r="DQ4" s="34"/>
    </row>
    <row r="5" spans="2:121" x14ac:dyDescent="0.25">
      <c r="B5" s="22">
        <v>39083</v>
      </c>
      <c r="C5" s="18">
        <f>VLOOKUP($B5,'Barometer annual'!$Z$5:$AE$211,'Per month Barometer'!C$1,FALSE)</f>
        <v>2.0597505304151902</v>
      </c>
      <c r="D5" s="18">
        <f>VLOOKUP($B5,'Barometer annual'!$Z$5:$AE$211,'Per month Barometer'!D$1,FALSE)</f>
        <v>1.87996480797443</v>
      </c>
      <c r="E5" s="18" t="str">
        <f>VLOOKUP($B5,'Barometer annual'!$Z$5:$AE$211,'Per month Barometer'!E$1,FALSE)</f>
        <v/>
      </c>
      <c r="F5" s="18" t="str">
        <f>VLOOKUP($B5,'Barometer annual'!$Z$5:$AE$211,'Per month Barometer'!F$1,FALSE)</f>
        <v/>
      </c>
      <c r="G5" s="18" t="str">
        <f>VLOOKUP($B5,'Barometer annual'!$Z$5:$AE$211,'Per month Barometer'!G$1,FALSE)</f>
        <v/>
      </c>
      <c r="H5" s="18"/>
      <c r="I5" s="18"/>
      <c r="J5" s="5"/>
      <c r="K5" s="5"/>
      <c r="L5" s="5"/>
      <c r="M5" s="5"/>
      <c r="N5" s="5"/>
      <c r="AF5" s="125">
        <v>39448</v>
      </c>
      <c r="AG5" s="47">
        <f>VLOOKUP($AF5,'Barometer annual'!$Z$5:$AE$211,'Per month Barometer'!C$1,FALSE)</f>
        <v>2.4023714830884599</v>
      </c>
      <c r="AH5" s="48">
        <f>VLOOKUP($AF5,'Barometer annual'!$Z$5:$AE$211,'Per month Barometer'!D$1,FALSE)</f>
        <v>1.9411302222907501</v>
      </c>
      <c r="AI5" s="48" t="str">
        <f>VLOOKUP($AF5,'Barometer annual'!$Z$5:$AE$211,'Per month Barometer'!E$1,FALSE)</f>
        <v/>
      </c>
      <c r="AJ5" s="48" t="str">
        <f>VLOOKUP($AF5,'Barometer annual'!$Z$5:$AE$211,'Per month Barometer'!F$1,FALSE)</f>
        <v/>
      </c>
      <c r="AK5" s="48" t="str">
        <f>VLOOKUP($AF5,'Barometer annual'!$Z$5:$AE$211,'Per month Barometer'!G$1,FALSE)</f>
        <v/>
      </c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126"/>
      <c r="BG5" s="151">
        <v>39083</v>
      </c>
      <c r="BH5" s="18">
        <f>IF(ISNA(INDEX($AG$4:$BE$107,MATCH('Per month Barometer'!$BG5,$AF$4:$AF$107,0),MATCH('Per month Barometer'!BH$4,'Per month Barometer'!$AG$3:$BE$3,0))),"",INDEX($AG$4:$BE$107,MATCH('Per month Barometer'!$BG5,$AF$4:$AF$107,0),MATCH('Per month Barometer'!BH$4,'Per month Barometer'!$AG$3:$BE$3,0)))</f>
        <v>2.0597505304151902</v>
      </c>
      <c r="BI5" s="18">
        <f>IF(ISNA(INDEX($AG$4:$BE$107,MATCH('Per month Barometer'!$BG5,$AF$4:$AF$107,0),MATCH('Per month Barometer'!BI$4,'Per month Barometer'!$AG$3:$BE$3,0))),"",INDEX($AG$4:$BE$107,MATCH('Per month Barometer'!$BG5,$AF$4:$AF$107,0),MATCH('Per month Barometer'!BI$4,'Per month Barometer'!$AG$3:$BE$3,0)))</f>
        <v>0</v>
      </c>
      <c r="BJ5" s="18">
        <f>IF(ISNA(INDEX($AG$4:$BE$107,MATCH('Per month Barometer'!$BG5,$AF$4:$AF$107,0),MATCH('Per month Barometer'!BJ$4,'Per month Barometer'!$AG$3:$BE$3,0))),"",INDEX($AG$4:$BE$107,MATCH('Per month Barometer'!$BG5,$AF$4:$AF$107,0),MATCH('Per month Barometer'!BJ$4,'Per month Barometer'!$AG$3:$BE$3,0)))</f>
        <v>0</v>
      </c>
      <c r="BK5" s="18">
        <f>IF(ISNA(INDEX($AG$4:$BE$107,MATCH('Per month Barometer'!$BG5,$AF$4:$AF$107,0),MATCH('Per month Barometer'!BK$4,'Per month Barometer'!$AG$3:$BE$3,0))),"",INDEX($AG$4:$BE$107,MATCH('Per month Barometer'!$BG5,$AF$4:$AF$107,0),MATCH('Per month Barometer'!BK$4,'Per month Barometer'!$AG$3:$BE$3,0)))</f>
        <v>0</v>
      </c>
      <c r="BL5" s="18">
        <f>IF(ISNA(INDEX($AG$4:$BE$107,MATCH('Per month Barometer'!$BG5,$AF$4:$AF$107,0),MATCH('Per month Barometer'!BL$4,'Per month Barometer'!$AG$3:$BE$3,0))),"",INDEX($AG$4:$BE$107,MATCH('Per month Barometer'!$BG5,$AF$4:$AF$107,0),MATCH('Per month Barometer'!BL$4,'Per month Barometer'!$AG$3:$BE$3,0)))</f>
        <v>0</v>
      </c>
      <c r="BM5" s="18">
        <f>IF(ISNA(INDEX($AG$4:$BE$107,MATCH('Per month Barometer'!$BG5,$AF$4:$AF$107,0),MATCH('Per month Barometer'!BM$4,'Per month Barometer'!$AG$3:$BE$3,0))),"",INDEX($AG$4:$BE$107,MATCH('Per month Barometer'!$BG5,$AF$4:$AF$107,0),MATCH('Per month Barometer'!BM$4,'Per month Barometer'!$AG$3:$BE$3,0)))</f>
        <v>0</v>
      </c>
      <c r="BN5" s="18">
        <f>IF(ISNA(INDEX($AG$4:$BE$107,MATCH('Per month Barometer'!$BG5,$AF$4:$AF$107,0),MATCH('Per month Barometer'!BN$4,'Per month Barometer'!$AG$3:$BE$3,0))),"",INDEX($AG$4:$BE$107,MATCH('Per month Barometer'!$BG5,$AF$4:$AF$107,0),MATCH('Per month Barometer'!BN$4,'Per month Barometer'!$AG$3:$BE$3,0)))</f>
        <v>0</v>
      </c>
      <c r="BO5" s="18">
        <f>IF(ISNA(INDEX($AG$4:$BE$107,MATCH('Per month Barometer'!$BG5,$AF$4:$AF$107,0),MATCH('Per month Barometer'!BO$4,'Per month Barometer'!$AG$3:$BE$3,0))),"",INDEX($AG$4:$BE$107,MATCH('Per month Barometer'!$BG5,$AF$4:$AF$107,0),MATCH('Per month Barometer'!BO$4,'Per month Barometer'!$AG$3:$BE$3,0)))</f>
        <v>0</v>
      </c>
      <c r="BP5" s="18">
        <f>IF(ISNA(INDEX($AG$4:$BE$107,MATCH('Per month Barometer'!$BG5,$AF$4:$AF$107,0),MATCH('Per month Barometer'!BP$4,'Per month Barometer'!$AG$3:$BE$3,0))),"",INDEX($AG$4:$BE$107,MATCH('Per month Barometer'!$BG5,$AF$4:$AF$107,0),MATCH('Per month Barometer'!BP$4,'Per month Barometer'!$AG$3:$BE$3,0)))</f>
        <v>0</v>
      </c>
      <c r="BQ5" s="18">
        <f>IF(ISNA(INDEX($AG$4:$BE$107,MATCH('Per month Barometer'!$BG5,$AF$4:$AF$107,0),MATCH('Per month Barometer'!BQ$4,'Per month Barometer'!$AG$3:$BE$3,0))),"",INDEX($AG$4:$BE$107,MATCH('Per month Barometer'!$BG5,$AF$4:$AF$107,0),MATCH('Per month Barometer'!BQ$4,'Per month Barometer'!$AG$3:$BE$3,0)))</f>
        <v>0</v>
      </c>
      <c r="BR5" s="18">
        <f>IF(ISNA(INDEX($AG$4:$BE$107,MATCH('Per month Barometer'!$BG5,$AF$4:$AF$107,0),MATCH('Per month Barometer'!BR$4,'Per month Barometer'!$AG$3:$BE$3,0))),"",INDEX($AG$4:$BE$107,MATCH('Per month Barometer'!$BG5,$AF$4:$AF$107,0),MATCH('Per month Barometer'!BR$4,'Per month Barometer'!$AG$3:$BE$3,0)))</f>
        <v>0</v>
      </c>
      <c r="BS5" s="18">
        <f>IF(ISNA(INDEX($AG$4:$BE$107,MATCH('Per month Barometer'!$BG5,$AF$4:$AF$107,0),MATCH('Per month Barometer'!BS$4,'Per month Barometer'!$AG$3:$BE$3,0))),"",INDEX($AG$4:$BE$107,MATCH('Per month Barometer'!$BG5,$AF$4:$AF$107,0),MATCH('Per month Barometer'!BS$4,'Per month Barometer'!$AG$3:$BE$3,0)))</f>
        <v>0</v>
      </c>
      <c r="BT5" s="18">
        <f>IF(ISNA(INDEX($AG$4:$BE$107,MATCH('Per month Barometer'!$BG5,$AF$4:$AF$107,0),MATCH('Per month Barometer'!BT$4,'Per month Barometer'!$AG$3:$BE$3,0))),"",INDEX($AG$4:$BE$107,MATCH('Per month Barometer'!$BG5,$AF$4:$AF$107,0),MATCH('Per month Barometer'!BT$4,'Per month Barometer'!$AG$3:$BE$3,0)))</f>
        <v>1.87996480797443</v>
      </c>
      <c r="BU5" s="18">
        <f>IF(ISNA(INDEX($AG$4:$BE$107,MATCH('Per month Barometer'!$BG5,$AF$4:$AF$107,0),MATCH('Per month Barometer'!BU$4,'Per month Barometer'!$AG$3:$BE$3,0))),"",INDEX($AG$4:$BE$107,MATCH('Per month Barometer'!$BG5,$AF$4:$AF$107,0),MATCH('Per month Barometer'!BU$4,'Per month Barometer'!$AG$3:$BE$3,0)))</f>
        <v>0</v>
      </c>
      <c r="BV5" s="18">
        <f>IF(ISNA(INDEX($AG$4:$BE$107,MATCH('Per month Barometer'!$BG5,$AF$4:$AF$107,0),MATCH('Per month Barometer'!BV$4,'Per month Barometer'!$AG$3:$BE$3,0))),"",INDEX($AG$4:$BE$107,MATCH('Per month Barometer'!$BG5,$AF$4:$AF$107,0),MATCH('Per month Barometer'!BV$4,'Per month Barometer'!$AG$3:$BE$3,0)))</f>
        <v>0</v>
      </c>
      <c r="BW5" s="18">
        <f>IF(ISNA(INDEX($AG$4:$BE$107,MATCH('Per month Barometer'!$BG5,$AF$4:$AF$107,0),MATCH('Per month Barometer'!BW$4,'Per month Barometer'!$AG$3:$BE$3,0))),"",INDEX($AG$4:$BE$107,MATCH('Per month Barometer'!$BG5,$AF$4:$AF$107,0),MATCH('Per month Barometer'!BW$4,'Per month Barometer'!$AG$3:$BE$3,0)))</f>
        <v>0</v>
      </c>
      <c r="BX5" s="18" t="str">
        <f>IF(ISNA(INDEX($AG$4:$BE$107,MATCH('Per month Barometer'!$BG5,$AF$4:$AF$107,0),MATCH('Per month Barometer'!BX$4,'Per month Barometer'!$AG$3:$BE$3,0))),"",INDEX($AG$4:$BE$107,MATCH('Per month Barometer'!$BG5,$AF$4:$AF$107,0),MATCH('Per month Barometer'!BX$4,'Per month Barometer'!$AG$3:$BE$3,0)))</f>
        <v/>
      </c>
      <c r="BY5" s="18">
        <f>IF(ISNA(INDEX($AG$4:$BE$107,MATCH('Per month Barometer'!$BG5,$AF$4:$AF$107,0),MATCH('Per month Barometer'!BY$4,'Per month Barometer'!$AG$3:$BE$3,0))),"",INDEX($AG$4:$BE$107,MATCH('Per month Barometer'!$BG5,$AF$4:$AF$107,0),MATCH('Per month Barometer'!BY$4,'Per month Barometer'!$AG$3:$BE$3,0)))</f>
        <v>0</v>
      </c>
      <c r="BZ5" s="18">
        <f>IF(ISNA(INDEX($AG$4:$BE$107,MATCH('Per month Barometer'!$BG5,$AF$4:$AF$107,0),MATCH('Per month Barometer'!BZ$4,'Per month Barometer'!$AG$3:$BE$3,0))),"",INDEX($AG$4:$BE$107,MATCH('Per month Barometer'!$BG5,$AF$4:$AF$107,0),MATCH('Per month Barometer'!BZ$4,'Per month Barometer'!$AG$3:$BE$3,0)))</f>
        <v>0</v>
      </c>
      <c r="CA5" s="18">
        <f>IF(ISNA(INDEX($AG$4:$BE$107,MATCH('Per month Barometer'!$BG5,$AF$4:$AF$107,0),MATCH('Per month Barometer'!CA$4,'Per month Barometer'!$AG$3:$BE$3,0))),"",INDEX($AG$4:$BE$107,MATCH('Per month Barometer'!$BG5,$AF$4:$AF$107,0),MATCH('Per month Barometer'!CA$4,'Per month Barometer'!$AG$3:$BE$3,0)))</f>
        <v>0</v>
      </c>
      <c r="CB5" s="18" t="str">
        <f>IF(ISNA(INDEX($AG$4:$BE$107,MATCH('Per month Barometer'!$BG5,$AF$4:$AF$107,0),MATCH('Per month Barometer'!CB$4,'Per month Barometer'!$AG$3:$BE$3,0))),"",INDEX($AG$4:$BE$107,MATCH('Per month Barometer'!$BG5,$AF$4:$AF$107,0),MATCH('Per month Barometer'!CB$4,'Per month Barometer'!$AG$3:$BE$3,0)))</f>
        <v/>
      </c>
      <c r="CC5" s="18">
        <f>IF(ISNA(INDEX($AG$4:$BE$107,MATCH('Per month Barometer'!$BG5,$AF$4:$AF$107,0),MATCH('Per month Barometer'!CC$4,'Per month Barometer'!$AG$3:$BE$3,0))),"",INDEX($AG$4:$BE$107,MATCH('Per month Barometer'!$BG5,$AF$4:$AF$107,0),MATCH('Per month Barometer'!CC$4,'Per month Barometer'!$AG$3:$BE$3,0)))</f>
        <v>0</v>
      </c>
      <c r="CD5" s="18">
        <f>IF(ISNA(INDEX($AG$4:$BE$107,MATCH('Per month Barometer'!$BG5,$AF$4:$AF$107,0),MATCH('Per month Barometer'!CD$4,'Per month Barometer'!$AG$3:$BE$3,0))),"",INDEX($AG$4:$BE$107,MATCH('Per month Barometer'!$BG5,$AF$4:$AF$107,0),MATCH('Per month Barometer'!CD$4,'Per month Barometer'!$AG$3:$BE$3,0)))</f>
        <v>0</v>
      </c>
      <c r="CE5" s="18">
        <f>IF(ISNA(INDEX($AG$4:$BE$107,MATCH('Per month Barometer'!$BG5,$AF$4:$AF$107,0),MATCH('Per month Barometer'!CE$4,'Per month Barometer'!$AG$3:$BE$3,0))),"",INDEX($AG$4:$BE$107,MATCH('Per month Barometer'!$BG5,$AF$4:$AF$107,0),MATCH('Per month Barometer'!CE$4,'Per month Barometer'!$AG$3:$BE$3,0)))</f>
        <v>0</v>
      </c>
      <c r="CF5" s="18" t="str">
        <f>IF(ISNA(INDEX($AG$4:$BE$107,MATCH('Per month Barometer'!$BG5,$AF$4:$AF$107,0),MATCH('Per month Barometer'!CF$4,'Per month Barometer'!$AG$3:$BE$3,0))),"",INDEX($AG$4:$BE$107,MATCH('Per month Barometer'!$BG5,$AF$4:$AF$107,0),MATCH('Per month Barometer'!CF$4,'Per month Barometer'!$AG$3:$BE$3,0)))</f>
        <v/>
      </c>
      <c r="CO5" s="18">
        <f>IF(BH5=0,"",BH5)</f>
        <v>2.0597505304151902</v>
      </c>
      <c r="CP5" s="18" t="str">
        <f>IF(BI5=0,"",BI5)</f>
        <v/>
      </c>
      <c r="CQ5" s="18" t="str">
        <f>IF(BJ5=0,"",BJ5)</f>
        <v/>
      </c>
      <c r="CR5" s="18" t="str">
        <f>IF(BK5=0,"",BK5)</f>
        <v/>
      </c>
      <c r="CS5" s="18" t="str">
        <f>IF(BL5=0,"",BL5)</f>
        <v/>
      </c>
      <c r="CT5" s="18" t="str">
        <f>IF(BM5=0,"",BM5)</f>
        <v/>
      </c>
      <c r="CU5" s="18" t="str">
        <f>IF(BN5=0,"",BN5)</f>
        <v/>
      </c>
      <c r="CV5" s="18" t="str">
        <f>IF(BO5=0,"",BO5)</f>
        <v/>
      </c>
      <c r="CW5" s="18" t="str">
        <f>IF(BP5=0,"",BP5)</f>
        <v/>
      </c>
      <c r="CX5" s="18" t="str">
        <f>IF(BQ5=0,"",BQ5)</f>
        <v/>
      </c>
      <c r="CY5" s="18" t="str">
        <f>IF(BR5=0,"",BR5)</f>
        <v/>
      </c>
      <c r="CZ5" s="18" t="str">
        <f>IF(BS5=0,"",BS5)</f>
        <v/>
      </c>
      <c r="DA5" s="18">
        <f>IF(BT5=0,"",BT5)</f>
        <v>1.87996480797443</v>
      </c>
      <c r="DB5" s="18" t="str">
        <f>IF(BU5=0,"",BU5)</f>
        <v/>
      </c>
      <c r="DC5" s="18" t="str">
        <f>IF(BV5=0,"",BV5)</f>
        <v/>
      </c>
      <c r="DD5" s="18" t="str">
        <f>IF(BW5=0,"",BW5)</f>
        <v/>
      </c>
      <c r="DE5" s="18" t="str">
        <f>IF(BX5=0,"",BX5)</f>
        <v/>
      </c>
      <c r="DF5" s="18" t="str">
        <f>IF(BY5=0,"",BY5)</f>
        <v/>
      </c>
      <c r="DG5" s="18" t="str">
        <f>IF(BZ5=0,"",BZ5)</f>
        <v/>
      </c>
      <c r="DH5" s="18" t="str">
        <f>IF(CA5=0,"",CA5)</f>
        <v/>
      </c>
      <c r="DI5" s="18" t="str">
        <f>IF(CB5=0,"",CB5)</f>
        <v/>
      </c>
      <c r="DJ5" s="18" t="str">
        <f>IF(CC5=0,"",CC5)</f>
        <v/>
      </c>
      <c r="DK5" s="18" t="str">
        <f>IF(CD5=0,"",CD5)</f>
        <v/>
      </c>
      <c r="DL5" s="18" t="str">
        <f>IF(CE5=0,"",CE5)</f>
        <v/>
      </c>
      <c r="DM5" s="18" t="str">
        <f>IF(CF5=0,"",CF5)</f>
        <v/>
      </c>
      <c r="DN5" s="18"/>
      <c r="DO5" s="18"/>
      <c r="DP5" s="18"/>
      <c r="DQ5" s="18"/>
    </row>
    <row r="6" spans="2:121" x14ac:dyDescent="0.25">
      <c r="B6" s="22">
        <v>39448</v>
      </c>
      <c r="C6" s="18">
        <f>VLOOKUP($B6,'Barometer annual'!$Z$5:$AE$211,'Per month Barometer'!C$1,FALSE)</f>
        <v>2.4023714830884599</v>
      </c>
      <c r="D6" s="18">
        <f>VLOOKUP($B6,'Barometer annual'!$Z$5:$AE$211,'Per month Barometer'!D$1,FALSE)</f>
        <v>1.9411302222907501</v>
      </c>
      <c r="E6" s="18" t="str">
        <f>VLOOKUP($B6,'Barometer annual'!$Z$5:$AE$211,'Per month Barometer'!E$1,FALSE)</f>
        <v/>
      </c>
      <c r="F6" s="18" t="str">
        <f>VLOOKUP($B6,'Barometer annual'!$Z$5:$AE$211,'Per month Barometer'!F$1,FALSE)</f>
        <v/>
      </c>
      <c r="G6" s="18" t="str">
        <f>VLOOKUP($B6,'Barometer annual'!$Z$5:$AE$211,'Per month Barometer'!G$1,FALSE)</f>
        <v/>
      </c>
      <c r="H6" s="18"/>
      <c r="I6" s="27"/>
      <c r="J6" s="5"/>
      <c r="K6" s="5"/>
      <c r="L6" s="5"/>
      <c r="M6" s="5"/>
      <c r="N6" s="5"/>
      <c r="AF6" s="125">
        <v>39814</v>
      </c>
      <c r="AG6" s="47">
        <f>VLOOKUP($AF6,'Barometer annual'!$Z$5:$AE$211,'Per month Barometer'!C$1,FALSE)</f>
        <v>0.96897162014604898</v>
      </c>
      <c r="AH6" s="48">
        <f>VLOOKUP($AF6,'Barometer annual'!$Z$5:$AE$211,'Per month Barometer'!D$1,FALSE)</f>
        <v>1.6028521972984899</v>
      </c>
      <c r="AI6" s="48" t="str">
        <f>VLOOKUP($AF6,'Barometer annual'!$Z$5:$AE$211,'Per month Barometer'!E$1,FALSE)</f>
        <v/>
      </c>
      <c r="AJ6" s="48" t="str">
        <f>VLOOKUP($AF6,'Barometer annual'!$Z$5:$AE$211,'Per month Barometer'!F$1,FALSE)</f>
        <v/>
      </c>
      <c r="AK6" s="48" t="str">
        <f>VLOOKUP($AF6,'Barometer annual'!$Z$5:$AE$211,'Per month Barometer'!G$1,FALSE)</f>
        <v/>
      </c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126"/>
      <c r="BG6" s="155">
        <v>39114</v>
      </c>
      <c r="BH6" s="18">
        <f>IF(ISNA(INDEX($AG$4:$BE$107,MATCH('Per month Barometer'!$BG6,$AF$4:$AF$107,0),MATCH('Per month Barometer'!BH$4,'Per month Barometer'!$AG$3:$BE$3,0))),"",INDEX($AG$4:$BE$107,MATCH('Per month Barometer'!$BG6,$AF$4:$AF$107,0),MATCH('Per month Barometer'!BH$4,'Per month Barometer'!$AG$3:$BE$3,0)))</f>
        <v>1.9559006134497601</v>
      </c>
      <c r="BI6" s="18">
        <f>IF(ISNA(INDEX($AG$4:$BE$107,MATCH('Per month Barometer'!$BG6,$AF$4:$AF$107,0),MATCH('Per month Barometer'!BI$4,'Per month Barometer'!$AG$3:$BE$3,0))),"",INDEX($AG$4:$BE$107,MATCH('Per month Barometer'!$BG6,$AF$4:$AF$107,0),MATCH('Per month Barometer'!BI$4,'Per month Barometer'!$AG$3:$BE$3,0)))</f>
        <v>0</v>
      </c>
      <c r="BJ6" s="18">
        <f>IF(ISNA(INDEX($AG$4:$BE$107,MATCH('Per month Barometer'!$BG6,$AF$4:$AF$107,0),MATCH('Per month Barometer'!BJ$4,'Per month Barometer'!$AG$3:$BE$3,0))),"",INDEX($AG$4:$BE$107,MATCH('Per month Barometer'!$BG6,$AF$4:$AF$107,0),MATCH('Per month Barometer'!BJ$4,'Per month Barometer'!$AG$3:$BE$3,0)))</f>
        <v>0</v>
      </c>
      <c r="BK6" s="18">
        <f>IF(ISNA(INDEX($AG$4:$BE$107,MATCH('Per month Barometer'!$BG6,$AF$4:$AF$107,0),MATCH('Per month Barometer'!BK$4,'Per month Barometer'!$AG$3:$BE$3,0))),"",INDEX($AG$4:$BE$107,MATCH('Per month Barometer'!$BG6,$AF$4:$AF$107,0),MATCH('Per month Barometer'!BK$4,'Per month Barometer'!$AG$3:$BE$3,0)))</f>
        <v>0</v>
      </c>
      <c r="BL6" s="18">
        <f>IF(ISNA(INDEX($AG$4:$BE$107,MATCH('Per month Barometer'!$BG6,$AF$4:$AF$107,0),MATCH('Per month Barometer'!BL$4,'Per month Barometer'!$AG$3:$BE$3,0))),"",INDEX($AG$4:$BE$107,MATCH('Per month Barometer'!$BG6,$AF$4:$AF$107,0),MATCH('Per month Barometer'!BL$4,'Per month Barometer'!$AG$3:$BE$3,0)))</f>
        <v>0</v>
      </c>
      <c r="BM6" s="18">
        <f>IF(ISNA(INDEX($AG$4:$BE$107,MATCH('Per month Barometer'!$BG6,$AF$4:$AF$107,0),MATCH('Per month Barometer'!BM$4,'Per month Barometer'!$AG$3:$BE$3,0))),"",INDEX($AG$4:$BE$107,MATCH('Per month Barometer'!$BG6,$AF$4:$AF$107,0),MATCH('Per month Barometer'!BM$4,'Per month Barometer'!$AG$3:$BE$3,0)))</f>
        <v>0</v>
      </c>
      <c r="BN6" s="18">
        <f>IF(ISNA(INDEX($AG$4:$BE$107,MATCH('Per month Barometer'!$BG6,$AF$4:$AF$107,0),MATCH('Per month Barometer'!BN$4,'Per month Barometer'!$AG$3:$BE$3,0))),"",INDEX($AG$4:$BE$107,MATCH('Per month Barometer'!$BG6,$AF$4:$AF$107,0),MATCH('Per month Barometer'!BN$4,'Per month Barometer'!$AG$3:$BE$3,0)))</f>
        <v>0</v>
      </c>
      <c r="BO6" s="18">
        <f>IF(ISNA(INDEX($AG$4:$BE$107,MATCH('Per month Barometer'!$BG6,$AF$4:$AF$107,0),MATCH('Per month Barometer'!BO$4,'Per month Barometer'!$AG$3:$BE$3,0))),"",INDEX($AG$4:$BE$107,MATCH('Per month Barometer'!$BG6,$AF$4:$AF$107,0),MATCH('Per month Barometer'!BO$4,'Per month Barometer'!$AG$3:$BE$3,0)))</f>
        <v>0</v>
      </c>
      <c r="BP6" s="18">
        <f>IF(ISNA(INDEX($AG$4:$BE$107,MATCH('Per month Barometer'!$BG6,$AF$4:$AF$107,0),MATCH('Per month Barometer'!BP$4,'Per month Barometer'!$AG$3:$BE$3,0))),"",INDEX($AG$4:$BE$107,MATCH('Per month Barometer'!$BG6,$AF$4:$AF$107,0),MATCH('Per month Barometer'!BP$4,'Per month Barometer'!$AG$3:$BE$3,0)))</f>
        <v>0</v>
      </c>
      <c r="BQ6" s="18">
        <f>IF(ISNA(INDEX($AG$4:$BE$107,MATCH('Per month Barometer'!$BG6,$AF$4:$AF$107,0),MATCH('Per month Barometer'!BQ$4,'Per month Barometer'!$AG$3:$BE$3,0))),"",INDEX($AG$4:$BE$107,MATCH('Per month Barometer'!$BG6,$AF$4:$AF$107,0),MATCH('Per month Barometer'!BQ$4,'Per month Barometer'!$AG$3:$BE$3,0)))</f>
        <v>0</v>
      </c>
      <c r="BR6" s="18">
        <f>IF(ISNA(INDEX($AG$4:$BE$107,MATCH('Per month Barometer'!$BG6,$AF$4:$AF$107,0),MATCH('Per month Barometer'!BR$4,'Per month Barometer'!$AG$3:$BE$3,0))),"",INDEX($AG$4:$BE$107,MATCH('Per month Barometer'!$BG6,$AF$4:$AF$107,0),MATCH('Per month Barometer'!BR$4,'Per month Barometer'!$AG$3:$BE$3,0)))</f>
        <v>0</v>
      </c>
      <c r="BS6" s="18">
        <f>IF(ISNA(INDEX($AG$4:$BE$107,MATCH('Per month Barometer'!$BG6,$AF$4:$AF$107,0),MATCH('Per month Barometer'!BS$4,'Per month Barometer'!$AG$3:$BE$3,0))),"",INDEX($AG$4:$BE$107,MATCH('Per month Barometer'!$BG6,$AF$4:$AF$107,0),MATCH('Per month Barometer'!BS$4,'Per month Barometer'!$AG$3:$BE$3,0)))</f>
        <v>1.9198004035685501</v>
      </c>
      <c r="BT6" s="18">
        <f>IF(ISNA(INDEX($AG$4:$BE$107,MATCH('Per month Barometer'!$BG6,$AF$4:$AF$107,0),MATCH('Per month Barometer'!BT$4,'Per month Barometer'!$AG$3:$BE$3,0))),"",INDEX($AG$4:$BE$107,MATCH('Per month Barometer'!$BG6,$AF$4:$AF$107,0),MATCH('Per month Barometer'!BT$4,'Per month Barometer'!$AG$3:$BE$3,0)))</f>
        <v>0</v>
      </c>
      <c r="BU6" s="18">
        <f>IF(ISNA(INDEX($AG$4:$BE$107,MATCH('Per month Barometer'!$BG6,$AF$4:$AF$107,0),MATCH('Per month Barometer'!BU$4,'Per month Barometer'!$AG$3:$BE$3,0))),"",INDEX($AG$4:$BE$107,MATCH('Per month Barometer'!$BG6,$AF$4:$AF$107,0),MATCH('Per month Barometer'!BU$4,'Per month Barometer'!$AG$3:$BE$3,0)))</f>
        <v>0</v>
      </c>
      <c r="BV6" s="18">
        <f>IF(ISNA(INDEX($AG$4:$BE$107,MATCH('Per month Barometer'!$BG6,$AF$4:$AF$107,0),MATCH('Per month Barometer'!BV$4,'Per month Barometer'!$AG$3:$BE$3,0))),"",INDEX($AG$4:$BE$107,MATCH('Per month Barometer'!$BG6,$AF$4:$AF$107,0),MATCH('Per month Barometer'!BV$4,'Per month Barometer'!$AG$3:$BE$3,0)))</f>
        <v>0</v>
      </c>
      <c r="BW6" s="18">
        <f>IF(ISNA(INDEX($AG$4:$BE$107,MATCH('Per month Barometer'!$BG6,$AF$4:$AF$107,0),MATCH('Per month Barometer'!BW$4,'Per month Barometer'!$AG$3:$BE$3,0))),"",INDEX($AG$4:$BE$107,MATCH('Per month Barometer'!$BG6,$AF$4:$AF$107,0),MATCH('Per month Barometer'!BW$4,'Per month Barometer'!$AG$3:$BE$3,0)))</f>
        <v>0</v>
      </c>
      <c r="BX6" s="18" t="str">
        <f>IF(ISNA(INDEX($AG$4:$BE$107,MATCH('Per month Barometer'!$BG6,$AF$4:$AF$107,0),MATCH('Per month Barometer'!BX$4,'Per month Barometer'!$AG$3:$BE$3,0))),"",INDEX($AG$4:$BE$107,MATCH('Per month Barometer'!$BG6,$AF$4:$AF$107,0),MATCH('Per month Barometer'!BX$4,'Per month Barometer'!$AG$3:$BE$3,0)))</f>
        <v/>
      </c>
      <c r="BY6" s="18">
        <f>IF(ISNA(INDEX($AG$4:$BE$107,MATCH('Per month Barometer'!$BG6,$AF$4:$AF$107,0),MATCH('Per month Barometer'!BY$4,'Per month Barometer'!$AG$3:$BE$3,0))),"",INDEX($AG$4:$BE$107,MATCH('Per month Barometer'!$BG6,$AF$4:$AF$107,0),MATCH('Per month Barometer'!BY$4,'Per month Barometer'!$AG$3:$BE$3,0)))</f>
        <v>0</v>
      </c>
      <c r="BZ6" s="18">
        <f>IF(ISNA(INDEX($AG$4:$BE$107,MATCH('Per month Barometer'!$BG6,$AF$4:$AF$107,0),MATCH('Per month Barometer'!BZ$4,'Per month Barometer'!$AG$3:$BE$3,0))),"",INDEX($AG$4:$BE$107,MATCH('Per month Barometer'!$BG6,$AF$4:$AF$107,0),MATCH('Per month Barometer'!BZ$4,'Per month Barometer'!$AG$3:$BE$3,0)))</f>
        <v>0</v>
      </c>
      <c r="CA6" s="18">
        <f>IF(ISNA(INDEX($AG$4:$BE$107,MATCH('Per month Barometer'!$BG6,$AF$4:$AF$107,0),MATCH('Per month Barometer'!CA$4,'Per month Barometer'!$AG$3:$BE$3,0))),"",INDEX($AG$4:$BE$107,MATCH('Per month Barometer'!$BG6,$AF$4:$AF$107,0),MATCH('Per month Barometer'!CA$4,'Per month Barometer'!$AG$3:$BE$3,0)))</f>
        <v>0</v>
      </c>
      <c r="CB6" s="18" t="str">
        <f>IF(ISNA(INDEX($AG$4:$BE$107,MATCH('Per month Barometer'!$BG6,$AF$4:$AF$107,0),MATCH('Per month Barometer'!CB$4,'Per month Barometer'!$AG$3:$BE$3,0))),"",INDEX($AG$4:$BE$107,MATCH('Per month Barometer'!$BG6,$AF$4:$AF$107,0),MATCH('Per month Barometer'!CB$4,'Per month Barometer'!$AG$3:$BE$3,0)))</f>
        <v/>
      </c>
      <c r="CC6" s="18">
        <f>IF(ISNA(INDEX($AG$4:$BE$107,MATCH('Per month Barometer'!$BG6,$AF$4:$AF$107,0),MATCH('Per month Barometer'!CC$4,'Per month Barometer'!$AG$3:$BE$3,0))),"",INDEX($AG$4:$BE$107,MATCH('Per month Barometer'!$BG6,$AF$4:$AF$107,0),MATCH('Per month Barometer'!CC$4,'Per month Barometer'!$AG$3:$BE$3,0)))</f>
        <v>0</v>
      </c>
      <c r="CD6" s="18">
        <f>IF(ISNA(INDEX($AG$4:$BE$107,MATCH('Per month Barometer'!$BG6,$AF$4:$AF$107,0),MATCH('Per month Barometer'!CD$4,'Per month Barometer'!$AG$3:$BE$3,0))),"",INDEX($AG$4:$BE$107,MATCH('Per month Barometer'!$BG6,$AF$4:$AF$107,0),MATCH('Per month Barometer'!CD$4,'Per month Barometer'!$AG$3:$BE$3,0)))</f>
        <v>0</v>
      </c>
      <c r="CE6" s="18">
        <f>IF(ISNA(INDEX($AG$4:$BE$107,MATCH('Per month Barometer'!$BG6,$AF$4:$AF$107,0),MATCH('Per month Barometer'!CE$4,'Per month Barometer'!$AG$3:$BE$3,0))),"",INDEX($AG$4:$BE$107,MATCH('Per month Barometer'!$BG6,$AF$4:$AF$107,0),MATCH('Per month Barometer'!CE$4,'Per month Barometer'!$AG$3:$BE$3,0)))</f>
        <v>0</v>
      </c>
      <c r="CF6" s="18" t="str">
        <f>IF(ISNA(INDEX($AG$4:$BE$107,MATCH('Per month Barometer'!$BG6,$AF$4:$AF$107,0),MATCH('Per month Barometer'!CF$4,'Per month Barometer'!$AG$3:$BE$3,0))),"",INDEX($AG$4:$BE$107,MATCH('Per month Barometer'!$BG6,$AF$4:$AF$107,0),MATCH('Per month Barometer'!CF$4,'Per month Barometer'!$AG$3:$BE$3,0)))</f>
        <v/>
      </c>
      <c r="CO6" s="18">
        <f>IF(BH6=0,"",BH6)</f>
        <v>1.9559006134497601</v>
      </c>
      <c r="CP6" s="18" t="str">
        <f>IF(BI6=0,"",BI6)</f>
        <v/>
      </c>
      <c r="CQ6" s="18" t="str">
        <f>IF(BJ6=0,"",BJ6)</f>
        <v/>
      </c>
      <c r="CR6" s="18" t="str">
        <f>IF(BK6=0,"",BK6)</f>
        <v/>
      </c>
      <c r="CS6" s="18" t="str">
        <f>IF(BL6=0,"",BL6)</f>
        <v/>
      </c>
      <c r="CT6" s="18" t="str">
        <f>IF(BM6=0,"",BM6)</f>
        <v/>
      </c>
      <c r="CU6" s="18" t="str">
        <f>IF(BN6=0,"",BN6)</f>
        <v/>
      </c>
      <c r="CV6" s="18" t="str">
        <f>IF(BO6=0,"",BO6)</f>
        <v/>
      </c>
      <c r="CW6" s="18" t="str">
        <f>IF(BP6=0,"",BP6)</f>
        <v/>
      </c>
      <c r="CX6" s="18" t="str">
        <f>IF(BQ6=0,"",BQ6)</f>
        <v/>
      </c>
      <c r="CY6" s="18" t="str">
        <f>IF(BR6=0,"",BR6)</f>
        <v/>
      </c>
      <c r="CZ6" s="18">
        <f>IF(BS6=0,"",BS6)</f>
        <v>1.9198004035685501</v>
      </c>
      <c r="DA6" s="18" t="str">
        <f>IF(BT6=0,"",BT6)</f>
        <v/>
      </c>
      <c r="DB6" s="18" t="str">
        <f>IF(BU6=0,"",BU6)</f>
        <v/>
      </c>
      <c r="DC6" s="18" t="str">
        <f>IF(BV6=0,"",BV6)</f>
        <v/>
      </c>
      <c r="DD6" s="18" t="str">
        <f>IF(BW6=0,"",BW6)</f>
        <v/>
      </c>
      <c r="DE6" s="18" t="str">
        <f>IF(BX6=0,"",BX6)</f>
        <v/>
      </c>
      <c r="DF6" s="18" t="str">
        <f>IF(BY6=0,"",BY6)</f>
        <v/>
      </c>
      <c r="DG6" s="18" t="str">
        <f>IF(BZ6=0,"",BZ6)</f>
        <v/>
      </c>
      <c r="DH6" s="18" t="str">
        <f>IF(CA6=0,"",CA6)</f>
        <v/>
      </c>
      <c r="DI6" s="18" t="str">
        <f>IF(CB6=0,"",CB6)</f>
        <v/>
      </c>
      <c r="DJ6" s="18" t="str">
        <f>IF(CC6=0,"",CC6)</f>
        <v/>
      </c>
      <c r="DK6" s="18" t="str">
        <f>IF(CD6=0,"",CD6)</f>
        <v/>
      </c>
      <c r="DL6" s="18" t="str">
        <f>IF(CE6=0,"",CE6)</f>
        <v/>
      </c>
      <c r="DM6" s="18" t="str">
        <f>IF(CF6=0,"",CF6)</f>
        <v/>
      </c>
      <c r="DN6" s="18"/>
      <c r="DO6" s="18"/>
      <c r="DP6" s="18"/>
      <c r="DQ6" s="18"/>
    </row>
    <row r="7" spans="2:121" x14ac:dyDescent="0.25">
      <c r="B7" s="22">
        <v>39814</v>
      </c>
      <c r="C7" s="18">
        <f>VLOOKUP($B7,'Barometer annual'!$Z$5:$AE$211,'Per month Barometer'!C$1,FALSE)</f>
        <v>0.96897162014604898</v>
      </c>
      <c r="D7" s="18">
        <f>VLOOKUP($B7,'Barometer annual'!$Z$5:$AE$211,'Per month Barometer'!D$1,FALSE)</f>
        <v>1.6028521972984899</v>
      </c>
      <c r="E7" s="18" t="str">
        <f>VLOOKUP($B7,'Barometer annual'!$Z$5:$AE$211,'Per month Barometer'!E$1,FALSE)</f>
        <v/>
      </c>
      <c r="F7" s="18" t="str">
        <f>VLOOKUP($B7,'Barometer annual'!$Z$5:$AE$211,'Per month Barometer'!F$1,FALSE)</f>
        <v/>
      </c>
      <c r="G7" s="18" t="str">
        <f>VLOOKUP($B7,'Barometer annual'!$Z$5:$AE$211,'Per month Barometer'!G$1,FALSE)</f>
        <v/>
      </c>
      <c r="H7" s="18"/>
      <c r="I7" s="27"/>
      <c r="J7" s="5"/>
      <c r="K7" s="5"/>
      <c r="L7" s="5"/>
      <c r="M7" s="5"/>
      <c r="N7" s="5"/>
      <c r="AF7" s="125">
        <v>40179</v>
      </c>
      <c r="AG7" s="47">
        <f>VLOOKUP($AF7,'Barometer annual'!$Z$5:$AE$211,'Per month Barometer'!C$1,FALSE)</f>
        <v>1.1554817051328901</v>
      </c>
      <c r="AH7" s="48">
        <f>VLOOKUP($AF7,'Barometer annual'!$Z$5:$AE$211,'Per month Barometer'!D$1,FALSE)</f>
        <v>1.5436591183772801</v>
      </c>
      <c r="AI7" s="48">
        <f>VLOOKUP($AF7,'Barometer annual'!$Z$5:$AE$211,'Per month Barometer'!E$1,FALSE)</f>
        <v>2.0112690176565597</v>
      </c>
      <c r="AJ7" s="48">
        <f>VLOOKUP($AF7,'Barometer annual'!$Z$5:$AE$211,'Per month Barometer'!F$1,FALSE)</f>
        <v>2.0118820559239801</v>
      </c>
      <c r="AK7" s="48">
        <f>VLOOKUP($AF7,'Barometer annual'!$Z$5:$AE$211,'Per month Barometer'!G$1,FALSE)</f>
        <v>1.90287966870169</v>
      </c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126"/>
      <c r="BG7" s="155">
        <v>39142</v>
      </c>
      <c r="BH7" s="18">
        <f>IF(ISNA(INDEX($AG$4:$BE$107,MATCH('Per month Barometer'!$BG7,$AF$4:$AF$107,0),MATCH('Per month Barometer'!BH$4,'Per month Barometer'!$AG$3:$BE$3,0))),"",INDEX($AG$4:$BE$107,MATCH('Per month Barometer'!$BG7,$AF$4:$AF$107,0),MATCH('Per month Barometer'!BH$4,'Per month Barometer'!$AG$3:$BE$3,0)))</f>
        <v>1.88943448752583</v>
      </c>
      <c r="BI7" s="18">
        <f>IF(ISNA(INDEX($AG$4:$BE$107,MATCH('Per month Barometer'!$BG7,$AF$4:$AF$107,0),MATCH('Per month Barometer'!BI$4,'Per month Barometer'!$AG$3:$BE$3,0))),"",INDEX($AG$4:$BE$107,MATCH('Per month Barometer'!$BG7,$AF$4:$AF$107,0),MATCH('Per month Barometer'!BI$4,'Per month Barometer'!$AG$3:$BE$3,0)))</f>
        <v>0</v>
      </c>
      <c r="BJ7" s="18">
        <f>IF(ISNA(INDEX($AG$4:$BE$107,MATCH('Per month Barometer'!$BG7,$AF$4:$AF$107,0),MATCH('Per month Barometer'!BJ$4,'Per month Barometer'!$AG$3:$BE$3,0))),"",INDEX($AG$4:$BE$107,MATCH('Per month Barometer'!$BG7,$AF$4:$AF$107,0),MATCH('Per month Barometer'!BJ$4,'Per month Barometer'!$AG$3:$BE$3,0)))</f>
        <v>0</v>
      </c>
      <c r="BK7" s="18">
        <f>IF(ISNA(INDEX($AG$4:$BE$107,MATCH('Per month Barometer'!$BG7,$AF$4:$AF$107,0),MATCH('Per month Barometer'!BK$4,'Per month Barometer'!$AG$3:$BE$3,0))),"",INDEX($AG$4:$BE$107,MATCH('Per month Barometer'!$BG7,$AF$4:$AF$107,0),MATCH('Per month Barometer'!BK$4,'Per month Barometer'!$AG$3:$BE$3,0)))</f>
        <v>0</v>
      </c>
      <c r="BL7" s="18">
        <f>IF(ISNA(INDEX($AG$4:$BE$107,MATCH('Per month Barometer'!$BG7,$AF$4:$AF$107,0),MATCH('Per month Barometer'!BL$4,'Per month Barometer'!$AG$3:$BE$3,0))),"",INDEX($AG$4:$BE$107,MATCH('Per month Barometer'!$BG7,$AF$4:$AF$107,0),MATCH('Per month Barometer'!BL$4,'Per month Barometer'!$AG$3:$BE$3,0)))</f>
        <v>0</v>
      </c>
      <c r="BM7" s="18">
        <f>IF(ISNA(INDEX($AG$4:$BE$107,MATCH('Per month Barometer'!$BG7,$AF$4:$AF$107,0),MATCH('Per month Barometer'!BM$4,'Per month Barometer'!$AG$3:$BE$3,0))),"",INDEX($AG$4:$BE$107,MATCH('Per month Barometer'!$BG7,$AF$4:$AF$107,0),MATCH('Per month Barometer'!BM$4,'Per month Barometer'!$AG$3:$BE$3,0)))</f>
        <v>0</v>
      </c>
      <c r="BN7" s="18">
        <f>IF(ISNA(INDEX($AG$4:$BE$107,MATCH('Per month Barometer'!$BG7,$AF$4:$AF$107,0),MATCH('Per month Barometer'!BN$4,'Per month Barometer'!$AG$3:$BE$3,0))),"",INDEX($AG$4:$BE$107,MATCH('Per month Barometer'!$BG7,$AF$4:$AF$107,0),MATCH('Per month Barometer'!BN$4,'Per month Barometer'!$AG$3:$BE$3,0)))</f>
        <v>0</v>
      </c>
      <c r="BO7" s="18">
        <f>IF(ISNA(INDEX($AG$4:$BE$107,MATCH('Per month Barometer'!$BG7,$AF$4:$AF$107,0),MATCH('Per month Barometer'!BO$4,'Per month Barometer'!$AG$3:$BE$3,0))),"",INDEX($AG$4:$BE$107,MATCH('Per month Barometer'!$BG7,$AF$4:$AF$107,0),MATCH('Per month Barometer'!BO$4,'Per month Barometer'!$AG$3:$BE$3,0)))</f>
        <v>0</v>
      </c>
      <c r="BP7" s="18">
        <f>IF(ISNA(INDEX($AG$4:$BE$107,MATCH('Per month Barometer'!$BG7,$AF$4:$AF$107,0),MATCH('Per month Barometer'!BP$4,'Per month Barometer'!$AG$3:$BE$3,0))),"",INDEX($AG$4:$BE$107,MATCH('Per month Barometer'!$BG7,$AF$4:$AF$107,0),MATCH('Per month Barometer'!BP$4,'Per month Barometer'!$AG$3:$BE$3,0)))</f>
        <v>0</v>
      </c>
      <c r="BQ7" s="18">
        <f>IF(ISNA(INDEX($AG$4:$BE$107,MATCH('Per month Barometer'!$BG7,$AF$4:$AF$107,0),MATCH('Per month Barometer'!BQ$4,'Per month Barometer'!$AG$3:$BE$3,0))),"",INDEX($AG$4:$BE$107,MATCH('Per month Barometer'!$BG7,$AF$4:$AF$107,0),MATCH('Per month Barometer'!BQ$4,'Per month Barometer'!$AG$3:$BE$3,0)))</f>
        <v>0</v>
      </c>
      <c r="BR7" s="18">
        <f>IF(ISNA(INDEX($AG$4:$BE$107,MATCH('Per month Barometer'!$BG7,$AF$4:$AF$107,0),MATCH('Per month Barometer'!BR$4,'Per month Barometer'!$AG$3:$BE$3,0))),"",INDEX($AG$4:$BE$107,MATCH('Per month Barometer'!$BG7,$AF$4:$AF$107,0),MATCH('Per month Barometer'!BR$4,'Per month Barometer'!$AG$3:$BE$3,0)))</f>
        <v>1.9292601556722799</v>
      </c>
      <c r="BS7" s="18">
        <f>IF(ISNA(INDEX($AG$4:$BE$107,MATCH('Per month Barometer'!$BG7,$AF$4:$AF$107,0),MATCH('Per month Barometer'!BS$4,'Per month Barometer'!$AG$3:$BE$3,0))),"",INDEX($AG$4:$BE$107,MATCH('Per month Barometer'!$BG7,$AF$4:$AF$107,0),MATCH('Per month Barometer'!BS$4,'Per month Barometer'!$AG$3:$BE$3,0)))</f>
        <v>0</v>
      </c>
      <c r="BT7" s="18">
        <f>IF(ISNA(INDEX($AG$4:$BE$107,MATCH('Per month Barometer'!$BG7,$AF$4:$AF$107,0),MATCH('Per month Barometer'!BT$4,'Per month Barometer'!$AG$3:$BE$3,0))),"",INDEX($AG$4:$BE$107,MATCH('Per month Barometer'!$BG7,$AF$4:$AF$107,0),MATCH('Per month Barometer'!BT$4,'Per month Barometer'!$AG$3:$BE$3,0)))</f>
        <v>0</v>
      </c>
      <c r="BU7" s="18">
        <f>IF(ISNA(INDEX($AG$4:$BE$107,MATCH('Per month Barometer'!$BG7,$AF$4:$AF$107,0),MATCH('Per month Barometer'!BU$4,'Per month Barometer'!$AG$3:$BE$3,0))),"",INDEX($AG$4:$BE$107,MATCH('Per month Barometer'!$BG7,$AF$4:$AF$107,0),MATCH('Per month Barometer'!BU$4,'Per month Barometer'!$AG$3:$BE$3,0)))</f>
        <v>0</v>
      </c>
      <c r="BV7" s="18">
        <f>IF(ISNA(INDEX($AG$4:$BE$107,MATCH('Per month Barometer'!$BG7,$AF$4:$AF$107,0),MATCH('Per month Barometer'!BV$4,'Per month Barometer'!$AG$3:$BE$3,0))),"",INDEX($AG$4:$BE$107,MATCH('Per month Barometer'!$BG7,$AF$4:$AF$107,0),MATCH('Per month Barometer'!BV$4,'Per month Barometer'!$AG$3:$BE$3,0)))</f>
        <v>0</v>
      </c>
      <c r="BW7" s="18">
        <f>IF(ISNA(INDEX($AG$4:$BE$107,MATCH('Per month Barometer'!$BG7,$AF$4:$AF$107,0),MATCH('Per month Barometer'!BW$4,'Per month Barometer'!$AG$3:$BE$3,0))),"",INDEX($AG$4:$BE$107,MATCH('Per month Barometer'!$BG7,$AF$4:$AF$107,0),MATCH('Per month Barometer'!BW$4,'Per month Barometer'!$AG$3:$BE$3,0)))</f>
        <v>0</v>
      </c>
      <c r="BX7" s="18">
        <f>IF(ISNA(INDEX($AG$4:$BE$107,MATCH('Per month Barometer'!$BG7,$AF$4:$AF$107,0),MATCH('Per month Barometer'!BX$4,'Per month Barometer'!$AG$3:$BE$3,0))),"",INDEX($AG$4:$BE$107,MATCH('Per month Barometer'!$BG7,$AF$4:$AF$107,0),MATCH('Per month Barometer'!BX$4,'Per month Barometer'!$AG$3:$BE$3,0)))</f>
        <v>0</v>
      </c>
      <c r="BY7" s="18">
        <f>IF(ISNA(INDEX($AG$4:$BE$107,MATCH('Per month Barometer'!$BG7,$AF$4:$AF$107,0),MATCH('Per month Barometer'!BY$4,'Per month Barometer'!$AG$3:$BE$3,0))),"",INDEX($AG$4:$BE$107,MATCH('Per month Barometer'!$BG7,$AF$4:$AF$107,0),MATCH('Per month Barometer'!BY$4,'Per month Barometer'!$AG$3:$BE$3,0)))</f>
        <v>0</v>
      </c>
      <c r="BZ7" s="18">
        <f>IF(ISNA(INDEX($AG$4:$BE$107,MATCH('Per month Barometer'!$BG7,$AF$4:$AF$107,0),MATCH('Per month Barometer'!BZ$4,'Per month Barometer'!$AG$3:$BE$3,0))),"",INDEX($AG$4:$BE$107,MATCH('Per month Barometer'!$BG7,$AF$4:$AF$107,0),MATCH('Per month Barometer'!BZ$4,'Per month Barometer'!$AG$3:$BE$3,0)))</f>
        <v>0</v>
      </c>
      <c r="CA7" s="18">
        <f>IF(ISNA(INDEX($AG$4:$BE$107,MATCH('Per month Barometer'!$BG7,$AF$4:$AF$107,0),MATCH('Per month Barometer'!CA$4,'Per month Barometer'!$AG$3:$BE$3,0))),"",INDEX($AG$4:$BE$107,MATCH('Per month Barometer'!$BG7,$AF$4:$AF$107,0),MATCH('Per month Barometer'!CA$4,'Per month Barometer'!$AG$3:$BE$3,0)))</f>
        <v>0</v>
      </c>
      <c r="CB7" s="18">
        <f>IF(ISNA(INDEX($AG$4:$BE$107,MATCH('Per month Barometer'!$BG7,$AF$4:$AF$107,0),MATCH('Per month Barometer'!CB$4,'Per month Barometer'!$AG$3:$BE$3,0))),"",INDEX($AG$4:$BE$107,MATCH('Per month Barometer'!$BG7,$AF$4:$AF$107,0),MATCH('Per month Barometer'!CB$4,'Per month Barometer'!$AG$3:$BE$3,0)))</f>
        <v>0</v>
      </c>
      <c r="CC7" s="18">
        <f>IF(ISNA(INDEX($AG$4:$BE$107,MATCH('Per month Barometer'!$BG7,$AF$4:$AF$107,0),MATCH('Per month Barometer'!CC$4,'Per month Barometer'!$AG$3:$BE$3,0))),"",INDEX($AG$4:$BE$107,MATCH('Per month Barometer'!$BG7,$AF$4:$AF$107,0),MATCH('Per month Barometer'!CC$4,'Per month Barometer'!$AG$3:$BE$3,0)))</f>
        <v>0</v>
      </c>
      <c r="CD7" s="18">
        <f>IF(ISNA(INDEX($AG$4:$BE$107,MATCH('Per month Barometer'!$BG7,$AF$4:$AF$107,0),MATCH('Per month Barometer'!CD$4,'Per month Barometer'!$AG$3:$BE$3,0))),"",INDEX($AG$4:$BE$107,MATCH('Per month Barometer'!$BG7,$AF$4:$AF$107,0),MATCH('Per month Barometer'!CD$4,'Per month Barometer'!$AG$3:$BE$3,0)))</f>
        <v>0</v>
      </c>
      <c r="CE7" s="18">
        <f>IF(ISNA(INDEX($AG$4:$BE$107,MATCH('Per month Barometer'!$BG7,$AF$4:$AF$107,0),MATCH('Per month Barometer'!CE$4,'Per month Barometer'!$AG$3:$BE$3,0))),"",INDEX($AG$4:$BE$107,MATCH('Per month Barometer'!$BG7,$AF$4:$AF$107,0),MATCH('Per month Barometer'!CE$4,'Per month Barometer'!$AG$3:$BE$3,0)))</f>
        <v>0</v>
      </c>
      <c r="CF7" s="18">
        <f>IF(ISNA(INDEX($AG$4:$BE$107,MATCH('Per month Barometer'!$BG7,$AF$4:$AF$107,0),MATCH('Per month Barometer'!CF$4,'Per month Barometer'!$AG$3:$BE$3,0))),"",INDEX($AG$4:$BE$107,MATCH('Per month Barometer'!$BG7,$AF$4:$AF$107,0),MATCH('Per month Barometer'!CF$4,'Per month Barometer'!$AG$3:$BE$3,0)))</f>
        <v>0</v>
      </c>
      <c r="CO7" s="18">
        <f>IF(BH7=0,"",BH7)</f>
        <v>1.88943448752583</v>
      </c>
      <c r="CP7" s="18" t="str">
        <f>IF(BI7=0,"",BI7)</f>
        <v/>
      </c>
      <c r="CQ7" s="18" t="str">
        <f>IF(BJ7=0,"",BJ7)</f>
        <v/>
      </c>
      <c r="CR7" s="18" t="str">
        <f>IF(BK7=0,"",BK7)</f>
        <v/>
      </c>
      <c r="CS7" s="18" t="str">
        <f>IF(BL7=0,"",BL7)</f>
        <v/>
      </c>
      <c r="CT7" s="18" t="str">
        <f>IF(BM7=0,"",BM7)</f>
        <v/>
      </c>
      <c r="CU7" s="18" t="str">
        <f>IF(BN7=0,"",BN7)</f>
        <v/>
      </c>
      <c r="CV7" s="18" t="str">
        <f>IF(BO7=0,"",BO7)</f>
        <v/>
      </c>
      <c r="CW7" s="18" t="str">
        <f>IF(BP7=0,"",BP7)</f>
        <v/>
      </c>
      <c r="CX7" s="18" t="str">
        <f>IF(BQ7=0,"",BQ7)</f>
        <v/>
      </c>
      <c r="CY7" s="18">
        <f>IF(BR7=0,"",BR7)</f>
        <v>1.9292601556722799</v>
      </c>
      <c r="CZ7" s="18" t="str">
        <f>IF(BS7=0,"",BS7)</f>
        <v/>
      </c>
      <c r="DA7" s="18" t="str">
        <f>IF(BT7=0,"",BT7)</f>
        <v/>
      </c>
      <c r="DB7" s="18" t="str">
        <f>IF(BU7=0,"",BU7)</f>
        <v/>
      </c>
      <c r="DC7" s="18" t="str">
        <f>IF(BV7=0,"",BV7)</f>
        <v/>
      </c>
      <c r="DD7" s="18" t="str">
        <f>IF(BW7=0,"",BW7)</f>
        <v/>
      </c>
      <c r="DE7" s="18" t="str">
        <f>IF(BX7=0,"",BX7)</f>
        <v/>
      </c>
      <c r="DF7" s="18" t="str">
        <f>IF(BY7=0,"",BY7)</f>
        <v/>
      </c>
      <c r="DG7" s="18" t="str">
        <f>IF(BZ7=0,"",BZ7)</f>
        <v/>
      </c>
      <c r="DH7" s="18" t="str">
        <f>IF(CA7=0,"",CA7)</f>
        <v/>
      </c>
      <c r="DI7" s="18" t="str">
        <f>IF(CB7=0,"",CB7)</f>
        <v/>
      </c>
      <c r="DJ7" s="18" t="str">
        <f>IF(CC7=0,"",CC7)</f>
        <v/>
      </c>
      <c r="DK7" s="18" t="str">
        <f>IF(CD7=0,"",CD7)</f>
        <v/>
      </c>
      <c r="DL7" s="18" t="str">
        <f>IF(CE7=0,"",CE7)</f>
        <v/>
      </c>
      <c r="DM7" s="18" t="str">
        <f>IF(CF7=0,"",CF7)</f>
        <v/>
      </c>
      <c r="DN7" s="18"/>
      <c r="DO7" s="18"/>
      <c r="DP7" s="18"/>
      <c r="DQ7" s="18"/>
    </row>
    <row r="8" spans="2:121" x14ac:dyDescent="0.25">
      <c r="B8" s="22">
        <v>40179</v>
      </c>
      <c r="C8" s="18">
        <f>VLOOKUP($B8,'Barometer annual'!$Z$5:$AE$211,'Per month Barometer'!C$1,FALSE)</f>
        <v>1.1554817051328901</v>
      </c>
      <c r="D8" s="18">
        <f>VLOOKUP($B8,'Barometer annual'!$Z$5:$AE$211,'Per month Barometer'!D$1,FALSE)</f>
        <v>1.5436591183772801</v>
      </c>
      <c r="E8" s="18">
        <f>VLOOKUP($B8,'Barometer annual'!$Z$5:$AE$211,'Per month Barometer'!E$1,FALSE)</f>
        <v>2.0112690176565597</v>
      </c>
      <c r="F8" s="18">
        <f>VLOOKUP($B8,'Barometer annual'!$Z$5:$AE$211,'Per month Barometer'!F$1,FALSE)</f>
        <v>2.0118820559239801</v>
      </c>
      <c r="G8" s="18">
        <f>VLOOKUP($B8,'Barometer annual'!$Z$5:$AE$211,'Per month Barometer'!G$1,FALSE)</f>
        <v>1.90287966870169</v>
      </c>
      <c r="H8" s="18"/>
      <c r="I8" s="27"/>
      <c r="J8" s="5"/>
      <c r="K8" s="5"/>
      <c r="L8" s="5"/>
      <c r="M8" s="5"/>
      <c r="N8" s="5"/>
      <c r="AF8" s="125">
        <v>40544</v>
      </c>
      <c r="AG8" s="47">
        <f>VLOOKUP($AF8,'Barometer annual'!$Z$5:$AE$211,'Per month Barometer'!C$1,FALSE)</f>
        <v>1.7298858595378401</v>
      </c>
      <c r="AH8" s="48">
        <f>VLOOKUP($AF8,'Barometer annual'!$Z$5:$AE$211,'Per month Barometer'!D$1,FALSE)</f>
        <v>1.6968069300127302</v>
      </c>
      <c r="AI8" s="48">
        <f>VLOOKUP($AF8,'Barometer annual'!$Z$5:$AE$211,'Per month Barometer'!E$1,FALSE)</f>
        <v>1.8968937488865001</v>
      </c>
      <c r="AJ8" s="48">
        <f>VLOOKUP($AF8,'Barometer annual'!$Z$5:$AE$211,'Per month Barometer'!F$1,FALSE)</f>
        <v>1.9628156366938001</v>
      </c>
      <c r="AK8" s="48">
        <f>VLOOKUP($AF8,'Barometer annual'!$Z$5:$AE$211,'Per month Barometer'!G$1,FALSE)</f>
        <v>2.0296130513126802</v>
      </c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126"/>
      <c r="BG8" s="155">
        <v>39173</v>
      </c>
      <c r="BH8" s="18">
        <f>IF(ISNA(INDEX($AG$4:$BE$107,MATCH('Per month Barometer'!$BG8,$AF$4:$AF$107,0),MATCH('Per month Barometer'!BH$4,'Per month Barometer'!$AG$3:$BE$3,0))),"",INDEX($AG$4:$BE$107,MATCH('Per month Barometer'!$BG8,$AF$4:$AF$107,0),MATCH('Per month Barometer'!BH$4,'Per month Barometer'!$AG$3:$BE$3,0)))</f>
        <v>1.8463817173475801</v>
      </c>
      <c r="BI8" s="18">
        <f>IF(ISNA(INDEX($AG$4:$BE$107,MATCH('Per month Barometer'!$BG8,$AF$4:$AF$107,0),MATCH('Per month Barometer'!BI$4,'Per month Barometer'!$AG$3:$BE$3,0))),"",INDEX($AG$4:$BE$107,MATCH('Per month Barometer'!$BG8,$AF$4:$AF$107,0),MATCH('Per month Barometer'!BI$4,'Per month Barometer'!$AG$3:$BE$3,0)))</f>
        <v>0</v>
      </c>
      <c r="BJ8" s="18">
        <f>IF(ISNA(INDEX($AG$4:$BE$107,MATCH('Per month Barometer'!$BG8,$AF$4:$AF$107,0),MATCH('Per month Barometer'!BJ$4,'Per month Barometer'!$AG$3:$BE$3,0))),"",INDEX($AG$4:$BE$107,MATCH('Per month Barometer'!$BG8,$AF$4:$AF$107,0),MATCH('Per month Barometer'!BJ$4,'Per month Barometer'!$AG$3:$BE$3,0)))</f>
        <v>0</v>
      </c>
      <c r="BK8" s="18">
        <f>IF(ISNA(INDEX($AG$4:$BE$107,MATCH('Per month Barometer'!$BG8,$AF$4:$AF$107,0),MATCH('Per month Barometer'!BK$4,'Per month Barometer'!$AG$3:$BE$3,0))),"",INDEX($AG$4:$BE$107,MATCH('Per month Barometer'!$BG8,$AF$4:$AF$107,0),MATCH('Per month Barometer'!BK$4,'Per month Barometer'!$AG$3:$BE$3,0)))</f>
        <v>0</v>
      </c>
      <c r="BL8" s="18">
        <f>IF(ISNA(INDEX($AG$4:$BE$107,MATCH('Per month Barometer'!$BG8,$AF$4:$AF$107,0),MATCH('Per month Barometer'!BL$4,'Per month Barometer'!$AG$3:$BE$3,0))),"",INDEX($AG$4:$BE$107,MATCH('Per month Barometer'!$BG8,$AF$4:$AF$107,0),MATCH('Per month Barometer'!BL$4,'Per month Barometer'!$AG$3:$BE$3,0)))</f>
        <v>0</v>
      </c>
      <c r="BM8" s="18">
        <f>IF(ISNA(INDEX($AG$4:$BE$107,MATCH('Per month Barometer'!$BG8,$AF$4:$AF$107,0),MATCH('Per month Barometer'!BM$4,'Per month Barometer'!$AG$3:$BE$3,0))),"",INDEX($AG$4:$BE$107,MATCH('Per month Barometer'!$BG8,$AF$4:$AF$107,0),MATCH('Per month Barometer'!BM$4,'Per month Barometer'!$AG$3:$BE$3,0)))</f>
        <v>0</v>
      </c>
      <c r="BN8" s="18">
        <f>IF(ISNA(INDEX($AG$4:$BE$107,MATCH('Per month Barometer'!$BG8,$AF$4:$AF$107,0),MATCH('Per month Barometer'!BN$4,'Per month Barometer'!$AG$3:$BE$3,0))),"",INDEX($AG$4:$BE$107,MATCH('Per month Barometer'!$BG8,$AF$4:$AF$107,0),MATCH('Per month Barometer'!BN$4,'Per month Barometer'!$AG$3:$BE$3,0)))</f>
        <v>0</v>
      </c>
      <c r="BO8" s="18">
        <f>IF(ISNA(INDEX($AG$4:$BE$107,MATCH('Per month Barometer'!$BG8,$AF$4:$AF$107,0),MATCH('Per month Barometer'!BO$4,'Per month Barometer'!$AG$3:$BE$3,0))),"",INDEX($AG$4:$BE$107,MATCH('Per month Barometer'!$BG8,$AF$4:$AF$107,0),MATCH('Per month Barometer'!BO$4,'Per month Barometer'!$AG$3:$BE$3,0)))</f>
        <v>0</v>
      </c>
      <c r="BP8" s="18">
        <f>IF(ISNA(INDEX($AG$4:$BE$107,MATCH('Per month Barometer'!$BG8,$AF$4:$AF$107,0),MATCH('Per month Barometer'!BP$4,'Per month Barometer'!$AG$3:$BE$3,0))),"",INDEX($AG$4:$BE$107,MATCH('Per month Barometer'!$BG8,$AF$4:$AF$107,0),MATCH('Per month Barometer'!BP$4,'Per month Barometer'!$AG$3:$BE$3,0)))</f>
        <v>0</v>
      </c>
      <c r="BQ8" s="18">
        <f>IF(ISNA(INDEX($AG$4:$BE$107,MATCH('Per month Barometer'!$BG8,$AF$4:$AF$107,0),MATCH('Per month Barometer'!BQ$4,'Per month Barometer'!$AG$3:$BE$3,0))),"",INDEX($AG$4:$BE$107,MATCH('Per month Barometer'!$BG8,$AF$4:$AF$107,0),MATCH('Per month Barometer'!BQ$4,'Per month Barometer'!$AG$3:$BE$3,0)))</f>
        <v>1.9399484595266401</v>
      </c>
      <c r="BR8" s="18">
        <f>IF(ISNA(INDEX($AG$4:$BE$107,MATCH('Per month Barometer'!$BG8,$AF$4:$AF$107,0),MATCH('Per month Barometer'!BR$4,'Per month Barometer'!$AG$3:$BE$3,0))),"",INDEX($AG$4:$BE$107,MATCH('Per month Barometer'!$BG8,$AF$4:$AF$107,0),MATCH('Per month Barometer'!BR$4,'Per month Barometer'!$AG$3:$BE$3,0)))</f>
        <v>0</v>
      </c>
      <c r="BS8" s="18">
        <f>IF(ISNA(INDEX($AG$4:$BE$107,MATCH('Per month Barometer'!$BG8,$AF$4:$AF$107,0),MATCH('Per month Barometer'!BS$4,'Per month Barometer'!$AG$3:$BE$3,0))),"",INDEX($AG$4:$BE$107,MATCH('Per month Barometer'!$BG8,$AF$4:$AF$107,0),MATCH('Per month Barometer'!BS$4,'Per month Barometer'!$AG$3:$BE$3,0)))</f>
        <v>0</v>
      </c>
      <c r="BT8" s="18">
        <f>IF(ISNA(INDEX($AG$4:$BE$107,MATCH('Per month Barometer'!$BG8,$AF$4:$AF$107,0),MATCH('Per month Barometer'!BT$4,'Per month Barometer'!$AG$3:$BE$3,0))),"",INDEX($AG$4:$BE$107,MATCH('Per month Barometer'!$BG8,$AF$4:$AF$107,0),MATCH('Per month Barometer'!BT$4,'Per month Barometer'!$AG$3:$BE$3,0)))</f>
        <v>0</v>
      </c>
      <c r="BU8" s="18">
        <f>IF(ISNA(INDEX($AG$4:$BE$107,MATCH('Per month Barometer'!$BG8,$AF$4:$AF$107,0),MATCH('Per month Barometer'!BU$4,'Per month Barometer'!$AG$3:$BE$3,0))),"",INDEX($AG$4:$BE$107,MATCH('Per month Barometer'!$BG8,$AF$4:$AF$107,0),MATCH('Per month Barometer'!BU$4,'Per month Barometer'!$AG$3:$BE$3,0)))</f>
        <v>0</v>
      </c>
      <c r="BV8" s="18">
        <f>IF(ISNA(INDEX($AG$4:$BE$107,MATCH('Per month Barometer'!$BG8,$AF$4:$AF$107,0),MATCH('Per month Barometer'!BV$4,'Per month Barometer'!$AG$3:$BE$3,0))),"",INDEX($AG$4:$BE$107,MATCH('Per month Barometer'!$BG8,$AF$4:$AF$107,0),MATCH('Per month Barometer'!BV$4,'Per month Barometer'!$AG$3:$BE$3,0)))</f>
        <v>0</v>
      </c>
      <c r="BW8" s="18" t="str">
        <f>IF(ISNA(INDEX($AG$4:$BE$107,MATCH('Per month Barometer'!$BG8,$AF$4:$AF$107,0),MATCH('Per month Barometer'!BW$4,'Per month Barometer'!$AG$3:$BE$3,0))),"",INDEX($AG$4:$BE$107,MATCH('Per month Barometer'!$BG8,$AF$4:$AF$107,0),MATCH('Per month Barometer'!BW$4,'Per month Barometer'!$AG$3:$BE$3,0)))</f>
        <v/>
      </c>
      <c r="BX8" s="18">
        <f>IF(ISNA(INDEX($AG$4:$BE$107,MATCH('Per month Barometer'!$BG8,$AF$4:$AF$107,0),MATCH('Per month Barometer'!BX$4,'Per month Barometer'!$AG$3:$BE$3,0))),"",INDEX($AG$4:$BE$107,MATCH('Per month Barometer'!$BG8,$AF$4:$AF$107,0),MATCH('Per month Barometer'!BX$4,'Per month Barometer'!$AG$3:$BE$3,0)))</f>
        <v>0</v>
      </c>
      <c r="BY8" s="18">
        <f>IF(ISNA(INDEX($AG$4:$BE$107,MATCH('Per month Barometer'!$BG8,$AF$4:$AF$107,0),MATCH('Per month Barometer'!BY$4,'Per month Barometer'!$AG$3:$BE$3,0))),"",INDEX($AG$4:$BE$107,MATCH('Per month Barometer'!$BG8,$AF$4:$AF$107,0),MATCH('Per month Barometer'!BY$4,'Per month Barometer'!$AG$3:$BE$3,0)))</f>
        <v>0</v>
      </c>
      <c r="BZ8" s="18">
        <f>IF(ISNA(INDEX($AG$4:$BE$107,MATCH('Per month Barometer'!$BG8,$AF$4:$AF$107,0),MATCH('Per month Barometer'!BZ$4,'Per month Barometer'!$AG$3:$BE$3,0))),"",INDEX($AG$4:$BE$107,MATCH('Per month Barometer'!$BG8,$AF$4:$AF$107,0),MATCH('Per month Barometer'!BZ$4,'Per month Barometer'!$AG$3:$BE$3,0)))</f>
        <v>0</v>
      </c>
      <c r="CA8" s="18" t="str">
        <f>IF(ISNA(INDEX($AG$4:$BE$107,MATCH('Per month Barometer'!$BG8,$AF$4:$AF$107,0),MATCH('Per month Barometer'!CA$4,'Per month Barometer'!$AG$3:$BE$3,0))),"",INDEX($AG$4:$BE$107,MATCH('Per month Barometer'!$BG8,$AF$4:$AF$107,0),MATCH('Per month Barometer'!CA$4,'Per month Barometer'!$AG$3:$BE$3,0)))</f>
        <v/>
      </c>
      <c r="CB8" s="18">
        <f>IF(ISNA(INDEX($AG$4:$BE$107,MATCH('Per month Barometer'!$BG8,$AF$4:$AF$107,0),MATCH('Per month Barometer'!CB$4,'Per month Barometer'!$AG$3:$BE$3,0))),"",INDEX($AG$4:$BE$107,MATCH('Per month Barometer'!$BG8,$AF$4:$AF$107,0),MATCH('Per month Barometer'!CB$4,'Per month Barometer'!$AG$3:$BE$3,0)))</f>
        <v>0</v>
      </c>
      <c r="CC8" s="18">
        <f>IF(ISNA(INDEX($AG$4:$BE$107,MATCH('Per month Barometer'!$BG8,$AF$4:$AF$107,0),MATCH('Per month Barometer'!CC$4,'Per month Barometer'!$AG$3:$BE$3,0))),"",INDEX($AG$4:$BE$107,MATCH('Per month Barometer'!$BG8,$AF$4:$AF$107,0),MATCH('Per month Barometer'!CC$4,'Per month Barometer'!$AG$3:$BE$3,0)))</f>
        <v>0</v>
      </c>
      <c r="CD8" s="18">
        <f>IF(ISNA(INDEX($AG$4:$BE$107,MATCH('Per month Barometer'!$BG8,$AF$4:$AF$107,0),MATCH('Per month Barometer'!CD$4,'Per month Barometer'!$AG$3:$BE$3,0))),"",INDEX($AG$4:$BE$107,MATCH('Per month Barometer'!$BG8,$AF$4:$AF$107,0),MATCH('Per month Barometer'!CD$4,'Per month Barometer'!$AG$3:$BE$3,0)))</f>
        <v>0</v>
      </c>
      <c r="CE8" s="18" t="str">
        <f>IF(ISNA(INDEX($AG$4:$BE$107,MATCH('Per month Barometer'!$BG8,$AF$4:$AF$107,0),MATCH('Per month Barometer'!CE$4,'Per month Barometer'!$AG$3:$BE$3,0))),"",INDEX($AG$4:$BE$107,MATCH('Per month Barometer'!$BG8,$AF$4:$AF$107,0),MATCH('Per month Barometer'!CE$4,'Per month Barometer'!$AG$3:$BE$3,0)))</f>
        <v/>
      </c>
      <c r="CF8" s="18">
        <f>IF(ISNA(INDEX($AG$4:$BE$107,MATCH('Per month Barometer'!$BG8,$AF$4:$AF$107,0),MATCH('Per month Barometer'!CF$4,'Per month Barometer'!$AG$3:$BE$3,0))),"",INDEX($AG$4:$BE$107,MATCH('Per month Barometer'!$BG8,$AF$4:$AF$107,0),MATCH('Per month Barometer'!CF$4,'Per month Barometer'!$AG$3:$BE$3,0)))</f>
        <v>0</v>
      </c>
      <c r="CO8" s="18">
        <f>IF(BH8=0,"",BH8)</f>
        <v>1.8463817173475801</v>
      </c>
      <c r="CP8" s="18" t="str">
        <f>IF(BI8=0,"",BI8)</f>
        <v/>
      </c>
      <c r="CQ8" s="18" t="str">
        <f>IF(BJ8=0,"",BJ8)</f>
        <v/>
      </c>
      <c r="CR8" s="18" t="str">
        <f>IF(BK8=0,"",BK8)</f>
        <v/>
      </c>
      <c r="CS8" s="18" t="str">
        <f>IF(BL8=0,"",BL8)</f>
        <v/>
      </c>
      <c r="CT8" s="18" t="str">
        <f>IF(BM8=0,"",BM8)</f>
        <v/>
      </c>
      <c r="CU8" s="18" t="str">
        <f>IF(BN8=0,"",BN8)</f>
        <v/>
      </c>
      <c r="CV8" s="18" t="str">
        <f>IF(BO8=0,"",BO8)</f>
        <v/>
      </c>
      <c r="CW8" s="18" t="str">
        <f>IF(BP8=0,"",BP8)</f>
        <v/>
      </c>
      <c r="CX8" s="18">
        <f>IF(BQ8=0,"",BQ8)</f>
        <v>1.9399484595266401</v>
      </c>
      <c r="CY8" s="18" t="str">
        <f>IF(BR8=0,"",BR8)</f>
        <v/>
      </c>
      <c r="CZ8" s="18" t="str">
        <f>IF(BS8=0,"",BS8)</f>
        <v/>
      </c>
      <c r="DA8" s="18" t="str">
        <f>IF(BT8=0,"",BT8)</f>
        <v/>
      </c>
      <c r="DB8" s="18" t="str">
        <f>IF(BU8=0,"",BU8)</f>
        <v/>
      </c>
      <c r="DC8" s="18" t="str">
        <f>IF(BV8=0,"",BV8)</f>
        <v/>
      </c>
      <c r="DD8" s="18" t="str">
        <f>IF(BW8=0,"",BW8)</f>
        <v/>
      </c>
      <c r="DE8" s="18" t="str">
        <f>IF(BX8=0,"",BX8)</f>
        <v/>
      </c>
      <c r="DF8" s="18" t="str">
        <f>IF(BY8=0,"",BY8)</f>
        <v/>
      </c>
      <c r="DG8" s="18" t="str">
        <f>IF(BZ8=0,"",BZ8)</f>
        <v/>
      </c>
      <c r="DH8" s="18" t="str">
        <f>IF(CA8=0,"",CA8)</f>
        <v/>
      </c>
      <c r="DI8" s="18" t="str">
        <f>IF(CB8=0,"",CB8)</f>
        <v/>
      </c>
      <c r="DJ8" s="18" t="str">
        <f>IF(CC8=0,"",CC8)</f>
        <v/>
      </c>
      <c r="DK8" s="18" t="str">
        <f>IF(CD8=0,"",CD8)</f>
        <v/>
      </c>
      <c r="DL8" s="18" t="str">
        <f>IF(CE8=0,"",CE8)</f>
        <v/>
      </c>
      <c r="DM8" s="18" t="str">
        <f>IF(CF8=0,"",CF8)</f>
        <v/>
      </c>
      <c r="DN8" s="18"/>
      <c r="DO8" s="18"/>
      <c r="DP8" s="18"/>
      <c r="DQ8" s="18"/>
    </row>
    <row r="9" spans="2:121" x14ac:dyDescent="0.25">
      <c r="B9" s="22">
        <v>40544</v>
      </c>
      <c r="C9" s="18">
        <f>VLOOKUP($B9,'Barometer annual'!$Z$5:$AE$211,'Per month Barometer'!C$1,FALSE)</f>
        <v>1.7298858595378401</v>
      </c>
      <c r="D9" s="18">
        <f>VLOOKUP($B9,'Barometer annual'!$Z$5:$AE$211,'Per month Barometer'!D$1,FALSE)</f>
        <v>1.6968069300127302</v>
      </c>
      <c r="E9" s="18">
        <f>VLOOKUP($B9,'Barometer annual'!$Z$5:$AE$211,'Per month Barometer'!E$1,FALSE)</f>
        <v>1.8968937488865001</v>
      </c>
      <c r="F9" s="18">
        <f>VLOOKUP($B9,'Barometer annual'!$Z$5:$AE$211,'Per month Barometer'!F$1,FALSE)</f>
        <v>1.9628156366938001</v>
      </c>
      <c r="G9" s="18">
        <f>VLOOKUP($B9,'Barometer annual'!$Z$5:$AE$211,'Per month Barometer'!G$1,FALSE)</f>
        <v>2.0296130513126802</v>
      </c>
      <c r="H9" s="18"/>
      <c r="I9" s="27"/>
      <c r="J9" s="5"/>
      <c r="K9" s="5"/>
      <c r="L9" s="5"/>
      <c r="M9" s="5"/>
      <c r="N9" s="5"/>
      <c r="AF9" s="125">
        <v>40909</v>
      </c>
      <c r="AG9" s="47">
        <f>VLOOKUP($AF9,'Barometer annual'!$Z$5:$AE$211,'Per month Barometer'!C$1,FALSE)</f>
        <v>1.8389368763506</v>
      </c>
      <c r="AH9" s="48">
        <f>VLOOKUP($AF9,'Barometer annual'!$Z$5:$AE$211,'Per month Barometer'!D$1,FALSE)</f>
        <v>1.71556331582459</v>
      </c>
      <c r="AI9" s="48">
        <f>VLOOKUP($AF9,'Barometer annual'!$Z$5:$AE$211,'Per month Barometer'!E$1,FALSE)</f>
        <v>1.8620970453739301</v>
      </c>
      <c r="AJ9" s="48">
        <f>VLOOKUP($AF9,'Barometer annual'!$Z$5:$AE$211,'Per month Barometer'!F$1,FALSE)</f>
        <v>1.9602213176387</v>
      </c>
      <c r="AK9" s="48">
        <f>VLOOKUP($AF9,'Barometer annual'!$Z$5:$AE$211,'Per month Barometer'!G$1,FALSE)</f>
        <v>2.0626821150244199</v>
      </c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126"/>
      <c r="BG9" s="155">
        <v>39203</v>
      </c>
      <c r="BH9" s="18">
        <f>IF(ISNA(INDEX($AG$4:$BE$107,MATCH('Per month Barometer'!$BG9,$AF$4:$AF$107,0),MATCH('Per month Barometer'!BH$4,'Per month Barometer'!$AG$3:$BE$3,0))),"",INDEX($AG$4:$BE$107,MATCH('Per month Barometer'!$BG9,$AF$4:$AF$107,0),MATCH('Per month Barometer'!BH$4,'Per month Barometer'!$AG$3:$BE$3,0)))</f>
        <v>1.89670908939811</v>
      </c>
      <c r="BI9" s="18">
        <f>IF(ISNA(INDEX($AG$4:$BE$107,MATCH('Per month Barometer'!$BG9,$AF$4:$AF$107,0),MATCH('Per month Barometer'!BI$4,'Per month Barometer'!$AG$3:$BE$3,0))),"",INDEX($AG$4:$BE$107,MATCH('Per month Barometer'!$BG9,$AF$4:$AF$107,0),MATCH('Per month Barometer'!BI$4,'Per month Barometer'!$AG$3:$BE$3,0)))</f>
        <v>0</v>
      </c>
      <c r="BJ9" s="18">
        <f>IF(ISNA(INDEX($AG$4:$BE$107,MATCH('Per month Barometer'!$BG9,$AF$4:$AF$107,0),MATCH('Per month Barometer'!BJ$4,'Per month Barometer'!$AG$3:$BE$3,0))),"",INDEX($AG$4:$BE$107,MATCH('Per month Barometer'!$BG9,$AF$4:$AF$107,0),MATCH('Per month Barometer'!BJ$4,'Per month Barometer'!$AG$3:$BE$3,0)))</f>
        <v>0</v>
      </c>
      <c r="BK9" s="18">
        <f>IF(ISNA(INDEX($AG$4:$BE$107,MATCH('Per month Barometer'!$BG9,$AF$4:$AF$107,0),MATCH('Per month Barometer'!BK$4,'Per month Barometer'!$AG$3:$BE$3,0))),"",INDEX($AG$4:$BE$107,MATCH('Per month Barometer'!$BG9,$AF$4:$AF$107,0),MATCH('Per month Barometer'!BK$4,'Per month Barometer'!$AG$3:$BE$3,0)))</f>
        <v>0</v>
      </c>
      <c r="BL9" s="18">
        <f>IF(ISNA(INDEX($AG$4:$BE$107,MATCH('Per month Barometer'!$BG9,$AF$4:$AF$107,0),MATCH('Per month Barometer'!BL$4,'Per month Barometer'!$AG$3:$BE$3,0))),"",INDEX($AG$4:$BE$107,MATCH('Per month Barometer'!$BG9,$AF$4:$AF$107,0),MATCH('Per month Barometer'!BL$4,'Per month Barometer'!$AG$3:$BE$3,0)))</f>
        <v>0</v>
      </c>
      <c r="BM9" s="18">
        <f>IF(ISNA(INDEX($AG$4:$BE$107,MATCH('Per month Barometer'!$BG9,$AF$4:$AF$107,0),MATCH('Per month Barometer'!BM$4,'Per month Barometer'!$AG$3:$BE$3,0))),"",INDEX($AG$4:$BE$107,MATCH('Per month Barometer'!$BG9,$AF$4:$AF$107,0),MATCH('Per month Barometer'!BM$4,'Per month Barometer'!$AG$3:$BE$3,0)))</f>
        <v>0</v>
      </c>
      <c r="BN9" s="18">
        <f>IF(ISNA(INDEX($AG$4:$BE$107,MATCH('Per month Barometer'!$BG9,$AF$4:$AF$107,0),MATCH('Per month Barometer'!BN$4,'Per month Barometer'!$AG$3:$BE$3,0))),"",INDEX($AG$4:$BE$107,MATCH('Per month Barometer'!$BG9,$AF$4:$AF$107,0),MATCH('Per month Barometer'!BN$4,'Per month Barometer'!$AG$3:$BE$3,0)))</f>
        <v>0</v>
      </c>
      <c r="BO9" s="18">
        <f>IF(ISNA(INDEX($AG$4:$BE$107,MATCH('Per month Barometer'!$BG9,$AF$4:$AF$107,0),MATCH('Per month Barometer'!BO$4,'Per month Barometer'!$AG$3:$BE$3,0))),"",INDEX($AG$4:$BE$107,MATCH('Per month Barometer'!$BG9,$AF$4:$AF$107,0),MATCH('Per month Barometer'!BO$4,'Per month Barometer'!$AG$3:$BE$3,0)))</f>
        <v>0</v>
      </c>
      <c r="BP9" s="18">
        <f>IF(ISNA(INDEX($AG$4:$BE$107,MATCH('Per month Barometer'!$BG9,$AF$4:$AF$107,0),MATCH('Per month Barometer'!BP$4,'Per month Barometer'!$AG$3:$BE$3,0))),"",INDEX($AG$4:$BE$107,MATCH('Per month Barometer'!$BG9,$AF$4:$AF$107,0),MATCH('Per month Barometer'!BP$4,'Per month Barometer'!$AG$3:$BE$3,0)))</f>
        <v>1.96621856625338</v>
      </c>
      <c r="BQ9" s="18">
        <f>IF(ISNA(INDEX($AG$4:$BE$107,MATCH('Per month Barometer'!$BG9,$AF$4:$AF$107,0),MATCH('Per month Barometer'!BQ$4,'Per month Barometer'!$AG$3:$BE$3,0))),"",INDEX($AG$4:$BE$107,MATCH('Per month Barometer'!$BG9,$AF$4:$AF$107,0),MATCH('Per month Barometer'!BQ$4,'Per month Barometer'!$AG$3:$BE$3,0)))</f>
        <v>0</v>
      </c>
      <c r="BR9" s="18">
        <f>IF(ISNA(INDEX($AG$4:$BE$107,MATCH('Per month Barometer'!$BG9,$AF$4:$AF$107,0),MATCH('Per month Barometer'!BR$4,'Per month Barometer'!$AG$3:$BE$3,0))),"",INDEX($AG$4:$BE$107,MATCH('Per month Barometer'!$BG9,$AF$4:$AF$107,0),MATCH('Per month Barometer'!BR$4,'Per month Barometer'!$AG$3:$BE$3,0)))</f>
        <v>0</v>
      </c>
      <c r="BS9" s="18">
        <f>IF(ISNA(INDEX($AG$4:$BE$107,MATCH('Per month Barometer'!$BG9,$AF$4:$AF$107,0),MATCH('Per month Barometer'!BS$4,'Per month Barometer'!$AG$3:$BE$3,0))),"",INDEX($AG$4:$BE$107,MATCH('Per month Barometer'!$BG9,$AF$4:$AF$107,0),MATCH('Per month Barometer'!BS$4,'Per month Barometer'!$AG$3:$BE$3,0)))</f>
        <v>0</v>
      </c>
      <c r="BT9" s="18">
        <f>IF(ISNA(INDEX($AG$4:$BE$107,MATCH('Per month Barometer'!$BG9,$AF$4:$AF$107,0),MATCH('Per month Barometer'!BT$4,'Per month Barometer'!$AG$3:$BE$3,0))),"",INDEX($AG$4:$BE$107,MATCH('Per month Barometer'!$BG9,$AF$4:$AF$107,0),MATCH('Per month Barometer'!BT$4,'Per month Barometer'!$AG$3:$BE$3,0)))</f>
        <v>0</v>
      </c>
      <c r="BU9" s="18">
        <f>IF(ISNA(INDEX($AG$4:$BE$107,MATCH('Per month Barometer'!$BG9,$AF$4:$AF$107,0),MATCH('Per month Barometer'!BU$4,'Per month Barometer'!$AG$3:$BE$3,0))),"",INDEX($AG$4:$BE$107,MATCH('Per month Barometer'!$BG9,$AF$4:$AF$107,0),MATCH('Per month Barometer'!BU$4,'Per month Barometer'!$AG$3:$BE$3,0)))</f>
        <v>0</v>
      </c>
      <c r="BV9" s="18">
        <f>IF(ISNA(INDEX($AG$4:$BE$107,MATCH('Per month Barometer'!$BG9,$AF$4:$AF$107,0),MATCH('Per month Barometer'!BV$4,'Per month Barometer'!$AG$3:$BE$3,0))),"",INDEX($AG$4:$BE$107,MATCH('Per month Barometer'!$BG9,$AF$4:$AF$107,0),MATCH('Per month Barometer'!BV$4,'Per month Barometer'!$AG$3:$BE$3,0)))</f>
        <v>0</v>
      </c>
      <c r="BW9" s="18">
        <f>IF(ISNA(INDEX($AG$4:$BE$107,MATCH('Per month Barometer'!$BG9,$AF$4:$AF$107,0),MATCH('Per month Barometer'!BW$4,'Per month Barometer'!$AG$3:$BE$3,0))),"",INDEX($AG$4:$BE$107,MATCH('Per month Barometer'!$BG9,$AF$4:$AF$107,0),MATCH('Per month Barometer'!BW$4,'Per month Barometer'!$AG$3:$BE$3,0)))</f>
        <v>0</v>
      </c>
      <c r="BX9" s="18">
        <f>IF(ISNA(INDEX($AG$4:$BE$107,MATCH('Per month Barometer'!$BG9,$AF$4:$AF$107,0),MATCH('Per month Barometer'!BX$4,'Per month Barometer'!$AG$3:$BE$3,0))),"",INDEX($AG$4:$BE$107,MATCH('Per month Barometer'!$BG9,$AF$4:$AF$107,0),MATCH('Per month Barometer'!BX$4,'Per month Barometer'!$AG$3:$BE$3,0)))</f>
        <v>0</v>
      </c>
      <c r="BY9" s="18">
        <f>IF(ISNA(INDEX($AG$4:$BE$107,MATCH('Per month Barometer'!$BG9,$AF$4:$AF$107,0),MATCH('Per month Barometer'!BY$4,'Per month Barometer'!$AG$3:$BE$3,0))),"",INDEX($AG$4:$BE$107,MATCH('Per month Barometer'!$BG9,$AF$4:$AF$107,0),MATCH('Per month Barometer'!BY$4,'Per month Barometer'!$AG$3:$BE$3,0)))</f>
        <v>0</v>
      </c>
      <c r="BZ9" s="18">
        <f>IF(ISNA(INDEX($AG$4:$BE$107,MATCH('Per month Barometer'!$BG9,$AF$4:$AF$107,0),MATCH('Per month Barometer'!BZ$4,'Per month Barometer'!$AG$3:$BE$3,0))),"",INDEX($AG$4:$BE$107,MATCH('Per month Barometer'!$BG9,$AF$4:$AF$107,0),MATCH('Per month Barometer'!BZ$4,'Per month Barometer'!$AG$3:$BE$3,0)))</f>
        <v>0</v>
      </c>
      <c r="CA9" s="18">
        <f>IF(ISNA(INDEX($AG$4:$BE$107,MATCH('Per month Barometer'!$BG9,$AF$4:$AF$107,0),MATCH('Per month Barometer'!CA$4,'Per month Barometer'!$AG$3:$BE$3,0))),"",INDEX($AG$4:$BE$107,MATCH('Per month Barometer'!$BG9,$AF$4:$AF$107,0),MATCH('Per month Barometer'!CA$4,'Per month Barometer'!$AG$3:$BE$3,0)))</f>
        <v>0</v>
      </c>
      <c r="CB9" s="18">
        <f>IF(ISNA(INDEX($AG$4:$BE$107,MATCH('Per month Barometer'!$BG9,$AF$4:$AF$107,0),MATCH('Per month Barometer'!CB$4,'Per month Barometer'!$AG$3:$BE$3,0))),"",INDEX($AG$4:$BE$107,MATCH('Per month Barometer'!$BG9,$AF$4:$AF$107,0),MATCH('Per month Barometer'!CB$4,'Per month Barometer'!$AG$3:$BE$3,0)))</f>
        <v>0</v>
      </c>
      <c r="CC9" s="18">
        <f>IF(ISNA(INDEX($AG$4:$BE$107,MATCH('Per month Barometer'!$BG9,$AF$4:$AF$107,0),MATCH('Per month Barometer'!CC$4,'Per month Barometer'!$AG$3:$BE$3,0))),"",INDEX($AG$4:$BE$107,MATCH('Per month Barometer'!$BG9,$AF$4:$AF$107,0),MATCH('Per month Barometer'!CC$4,'Per month Barometer'!$AG$3:$BE$3,0)))</f>
        <v>0</v>
      </c>
      <c r="CD9" s="18">
        <f>IF(ISNA(INDEX($AG$4:$BE$107,MATCH('Per month Barometer'!$BG9,$AF$4:$AF$107,0),MATCH('Per month Barometer'!CD$4,'Per month Barometer'!$AG$3:$BE$3,0))),"",INDEX($AG$4:$BE$107,MATCH('Per month Barometer'!$BG9,$AF$4:$AF$107,0),MATCH('Per month Barometer'!CD$4,'Per month Barometer'!$AG$3:$BE$3,0)))</f>
        <v>0</v>
      </c>
      <c r="CE9" s="18">
        <f>IF(ISNA(INDEX($AG$4:$BE$107,MATCH('Per month Barometer'!$BG9,$AF$4:$AF$107,0),MATCH('Per month Barometer'!CE$4,'Per month Barometer'!$AG$3:$BE$3,0))),"",INDEX($AG$4:$BE$107,MATCH('Per month Barometer'!$BG9,$AF$4:$AF$107,0),MATCH('Per month Barometer'!CE$4,'Per month Barometer'!$AG$3:$BE$3,0)))</f>
        <v>0</v>
      </c>
      <c r="CF9" s="18">
        <f>IF(ISNA(INDEX($AG$4:$BE$107,MATCH('Per month Barometer'!$BG9,$AF$4:$AF$107,0),MATCH('Per month Barometer'!CF$4,'Per month Barometer'!$AG$3:$BE$3,0))),"",INDEX($AG$4:$BE$107,MATCH('Per month Barometer'!$BG9,$AF$4:$AF$107,0),MATCH('Per month Barometer'!CF$4,'Per month Barometer'!$AG$3:$BE$3,0)))</f>
        <v>0</v>
      </c>
      <c r="CO9" s="18">
        <f>IF(BH9=0,"",BH9)</f>
        <v>1.89670908939811</v>
      </c>
      <c r="CP9" s="18" t="str">
        <f>IF(BI9=0,"",BI9)</f>
        <v/>
      </c>
      <c r="CQ9" s="18" t="str">
        <f>IF(BJ9=0,"",BJ9)</f>
        <v/>
      </c>
      <c r="CR9" s="18" t="str">
        <f>IF(BK9=0,"",BK9)</f>
        <v/>
      </c>
      <c r="CS9" s="18" t="str">
        <f>IF(BL9=0,"",BL9)</f>
        <v/>
      </c>
      <c r="CT9" s="18" t="str">
        <f>IF(BM9=0,"",BM9)</f>
        <v/>
      </c>
      <c r="CU9" s="18" t="str">
        <f>IF(BN9=0,"",BN9)</f>
        <v/>
      </c>
      <c r="CV9" s="18" t="str">
        <f>IF(BO9=0,"",BO9)</f>
        <v/>
      </c>
      <c r="CW9" s="18">
        <f>IF(BP9=0,"",BP9)</f>
        <v>1.96621856625338</v>
      </c>
      <c r="CX9" s="18" t="str">
        <f>IF(BQ9=0,"",BQ9)</f>
        <v/>
      </c>
      <c r="CY9" s="18" t="str">
        <f>IF(BR9=0,"",BR9)</f>
        <v/>
      </c>
      <c r="CZ9" s="18" t="str">
        <f>IF(BS9=0,"",BS9)</f>
        <v/>
      </c>
      <c r="DA9" s="18" t="str">
        <f>IF(BT9=0,"",BT9)</f>
        <v/>
      </c>
      <c r="DB9" s="18" t="str">
        <f>IF(BU9=0,"",BU9)</f>
        <v/>
      </c>
      <c r="DC9" s="18" t="str">
        <f>IF(BV9=0,"",BV9)</f>
        <v/>
      </c>
      <c r="DD9" s="18" t="str">
        <f>IF(BW9=0,"",BW9)</f>
        <v/>
      </c>
      <c r="DE9" s="18" t="str">
        <f>IF(BX9=0,"",BX9)</f>
        <v/>
      </c>
      <c r="DF9" s="18" t="str">
        <f>IF(BY9=0,"",BY9)</f>
        <v/>
      </c>
      <c r="DG9" s="18" t="str">
        <f>IF(BZ9=0,"",BZ9)</f>
        <v/>
      </c>
      <c r="DH9" s="18" t="str">
        <f>IF(CA9=0,"",CA9)</f>
        <v/>
      </c>
      <c r="DI9" s="18" t="str">
        <f>IF(CB9=0,"",CB9)</f>
        <v/>
      </c>
      <c r="DJ9" s="18" t="str">
        <f>IF(CC9=0,"",CC9)</f>
        <v/>
      </c>
      <c r="DK9" s="18" t="str">
        <f>IF(CD9=0,"",CD9)</f>
        <v/>
      </c>
      <c r="DL9" s="18" t="str">
        <f>IF(CE9=0,"",CE9)</f>
        <v/>
      </c>
      <c r="DM9" s="18" t="str">
        <f>IF(CF9=0,"",CF9)</f>
        <v/>
      </c>
      <c r="DN9" s="18"/>
      <c r="DO9" s="18"/>
      <c r="DP9" s="18"/>
      <c r="DQ9" s="18"/>
    </row>
    <row r="10" spans="2:121" x14ac:dyDescent="0.25">
      <c r="B10" s="22">
        <v>40909</v>
      </c>
      <c r="C10" s="18">
        <f>VLOOKUP($B10,'Barometer annual'!$Z$5:$AE$211,'Per month Barometer'!C$1,FALSE)</f>
        <v>1.8389368763506</v>
      </c>
      <c r="D10" s="18">
        <f>VLOOKUP($B10,'Barometer annual'!$Z$5:$AE$211,'Per month Barometer'!D$1,FALSE)</f>
        <v>1.71556331582459</v>
      </c>
      <c r="E10" s="18">
        <f>VLOOKUP($B10,'Barometer annual'!$Z$5:$AE$211,'Per month Barometer'!E$1,FALSE)</f>
        <v>1.8620970453739301</v>
      </c>
      <c r="F10" s="18">
        <f>VLOOKUP($B10,'Barometer annual'!$Z$5:$AE$211,'Per month Barometer'!F$1,FALSE)</f>
        <v>1.9602213176387</v>
      </c>
      <c r="G10" s="18">
        <f>VLOOKUP($B10,'Barometer annual'!$Z$5:$AE$211,'Per month Barometer'!G$1,FALSE)</f>
        <v>2.0626821150244199</v>
      </c>
      <c r="H10" s="18"/>
      <c r="I10" s="27"/>
      <c r="J10" s="5"/>
      <c r="K10" s="5"/>
      <c r="L10" s="5"/>
      <c r="M10" s="5"/>
      <c r="N10" s="5"/>
      <c r="AF10" s="125">
        <v>41275</v>
      </c>
      <c r="AG10" s="47">
        <f>VLOOKUP($AF10,'Barometer annual'!$Z$5:$AE$211,'Per month Barometer'!C$1,FALSE)</f>
        <v>1.87</v>
      </c>
      <c r="AH10" s="48">
        <f>VLOOKUP($AF10,'Barometer annual'!$Z$5:$AE$211,'Per month Barometer'!D$1,FALSE)</f>
        <v>1.78823529411765</v>
      </c>
      <c r="AI10" s="48">
        <f>VLOOKUP($AF10,'Barometer annual'!$Z$5:$AE$211,'Per month Barometer'!E$1,FALSE)</f>
        <v>1.8714285714285701</v>
      </c>
      <c r="AJ10" s="48">
        <f>VLOOKUP($AF10,'Barometer annual'!$Z$5:$AE$211,'Per month Barometer'!F$1,FALSE)</f>
        <v>1.95714285714286</v>
      </c>
      <c r="AK10" s="48">
        <f>VLOOKUP($AF10,'Barometer annual'!$Z$5:$AE$211,'Per month Barometer'!G$1,FALSE)</f>
        <v>2.0142857142857098</v>
      </c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126"/>
      <c r="BG10" s="155">
        <v>39234</v>
      </c>
      <c r="BH10" s="18">
        <f>IF(ISNA(INDEX($AG$4:$BE$107,MATCH('Per month Barometer'!$BG10,$AF$4:$AF$107,0),MATCH('Per month Barometer'!BH$4,'Per month Barometer'!$AG$3:$BE$3,0))),"",INDEX($AG$4:$BE$107,MATCH('Per month Barometer'!$BG10,$AF$4:$AF$107,0),MATCH('Per month Barometer'!BH$4,'Per month Barometer'!$AG$3:$BE$3,0)))</f>
        <v>1.9555028301250701</v>
      </c>
      <c r="BI10" s="18">
        <f>IF(ISNA(INDEX($AG$4:$BE$107,MATCH('Per month Barometer'!$BG10,$AF$4:$AF$107,0),MATCH('Per month Barometer'!BI$4,'Per month Barometer'!$AG$3:$BE$3,0))),"",INDEX($AG$4:$BE$107,MATCH('Per month Barometer'!$BG10,$AF$4:$AF$107,0),MATCH('Per month Barometer'!BI$4,'Per month Barometer'!$AG$3:$BE$3,0)))</f>
        <v>0</v>
      </c>
      <c r="BJ10" s="18">
        <f>IF(ISNA(INDEX($AG$4:$BE$107,MATCH('Per month Barometer'!$BG10,$AF$4:$AF$107,0),MATCH('Per month Barometer'!BJ$4,'Per month Barometer'!$AG$3:$BE$3,0))),"",INDEX($AG$4:$BE$107,MATCH('Per month Barometer'!$BG10,$AF$4:$AF$107,0),MATCH('Per month Barometer'!BJ$4,'Per month Barometer'!$AG$3:$BE$3,0)))</f>
        <v>0</v>
      </c>
      <c r="BK10" s="18">
        <f>IF(ISNA(INDEX($AG$4:$BE$107,MATCH('Per month Barometer'!$BG10,$AF$4:$AF$107,0),MATCH('Per month Barometer'!BK$4,'Per month Barometer'!$AG$3:$BE$3,0))),"",INDEX($AG$4:$BE$107,MATCH('Per month Barometer'!$BG10,$AF$4:$AF$107,0),MATCH('Per month Barometer'!BK$4,'Per month Barometer'!$AG$3:$BE$3,0)))</f>
        <v>0</v>
      </c>
      <c r="BL10" s="18">
        <f>IF(ISNA(INDEX($AG$4:$BE$107,MATCH('Per month Barometer'!$BG10,$AF$4:$AF$107,0),MATCH('Per month Barometer'!BL$4,'Per month Barometer'!$AG$3:$BE$3,0))),"",INDEX($AG$4:$BE$107,MATCH('Per month Barometer'!$BG10,$AF$4:$AF$107,0),MATCH('Per month Barometer'!BL$4,'Per month Barometer'!$AG$3:$BE$3,0)))</f>
        <v>0</v>
      </c>
      <c r="BM10" s="18">
        <f>IF(ISNA(INDEX($AG$4:$BE$107,MATCH('Per month Barometer'!$BG10,$AF$4:$AF$107,0),MATCH('Per month Barometer'!BM$4,'Per month Barometer'!$AG$3:$BE$3,0))),"",INDEX($AG$4:$BE$107,MATCH('Per month Barometer'!$BG10,$AF$4:$AF$107,0),MATCH('Per month Barometer'!BM$4,'Per month Barometer'!$AG$3:$BE$3,0)))</f>
        <v>0</v>
      </c>
      <c r="BN10" s="18">
        <f>IF(ISNA(INDEX($AG$4:$BE$107,MATCH('Per month Barometer'!$BG10,$AF$4:$AF$107,0),MATCH('Per month Barometer'!BN$4,'Per month Barometer'!$AG$3:$BE$3,0))),"",INDEX($AG$4:$BE$107,MATCH('Per month Barometer'!$BG10,$AF$4:$AF$107,0),MATCH('Per month Barometer'!BN$4,'Per month Barometer'!$AG$3:$BE$3,0)))</f>
        <v>0</v>
      </c>
      <c r="BO10" s="18">
        <f>IF(ISNA(INDEX($AG$4:$BE$107,MATCH('Per month Barometer'!$BG10,$AF$4:$AF$107,0),MATCH('Per month Barometer'!BO$4,'Per month Barometer'!$AG$3:$BE$3,0))),"",INDEX($AG$4:$BE$107,MATCH('Per month Barometer'!$BG10,$AF$4:$AF$107,0),MATCH('Per month Barometer'!BO$4,'Per month Barometer'!$AG$3:$BE$3,0)))</f>
        <v>1.9889599489513199</v>
      </c>
      <c r="BP10" s="18">
        <f>IF(ISNA(INDEX($AG$4:$BE$107,MATCH('Per month Barometer'!$BG10,$AF$4:$AF$107,0),MATCH('Per month Barometer'!BP$4,'Per month Barometer'!$AG$3:$BE$3,0))),"",INDEX($AG$4:$BE$107,MATCH('Per month Barometer'!$BG10,$AF$4:$AF$107,0),MATCH('Per month Barometer'!BP$4,'Per month Barometer'!$AG$3:$BE$3,0)))</f>
        <v>0</v>
      </c>
      <c r="BQ10" s="18">
        <f>IF(ISNA(INDEX($AG$4:$BE$107,MATCH('Per month Barometer'!$BG10,$AF$4:$AF$107,0),MATCH('Per month Barometer'!BQ$4,'Per month Barometer'!$AG$3:$BE$3,0))),"",INDEX($AG$4:$BE$107,MATCH('Per month Barometer'!$BG10,$AF$4:$AF$107,0),MATCH('Per month Barometer'!BQ$4,'Per month Barometer'!$AG$3:$BE$3,0)))</f>
        <v>0</v>
      </c>
      <c r="BR10" s="18">
        <f>IF(ISNA(INDEX($AG$4:$BE$107,MATCH('Per month Barometer'!$BG10,$AF$4:$AF$107,0),MATCH('Per month Barometer'!BR$4,'Per month Barometer'!$AG$3:$BE$3,0))),"",INDEX($AG$4:$BE$107,MATCH('Per month Barometer'!$BG10,$AF$4:$AF$107,0),MATCH('Per month Barometer'!BR$4,'Per month Barometer'!$AG$3:$BE$3,0)))</f>
        <v>0</v>
      </c>
      <c r="BS10" s="18">
        <f>IF(ISNA(INDEX($AG$4:$BE$107,MATCH('Per month Barometer'!$BG10,$AF$4:$AF$107,0),MATCH('Per month Barometer'!BS$4,'Per month Barometer'!$AG$3:$BE$3,0))),"",INDEX($AG$4:$BE$107,MATCH('Per month Barometer'!$BG10,$AF$4:$AF$107,0),MATCH('Per month Barometer'!BS$4,'Per month Barometer'!$AG$3:$BE$3,0)))</f>
        <v>0</v>
      </c>
      <c r="BT10" s="18">
        <f>IF(ISNA(INDEX($AG$4:$BE$107,MATCH('Per month Barometer'!$BG10,$AF$4:$AF$107,0),MATCH('Per month Barometer'!BT$4,'Per month Barometer'!$AG$3:$BE$3,0))),"",INDEX($AG$4:$BE$107,MATCH('Per month Barometer'!$BG10,$AF$4:$AF$107,0),MATCH('Per month Barometer'!BT$4,'Per month Barometer'!$AG$3:$BE$3,0)))</f>
        <v>0</v>
      </c>
      <c r="BU10" s="18">
        <f>IF(ISNA(INDEX($AG$4:$BE$107,MATCH('Per month Barometer'!$BG10,$AF$4:$AF$107,0),MATCH('Per month Barometer'!BU$4,'Per month Barometer'!$AG$3:$BE$3,0))),"",INDEX($AG$4:$BE$107,MATCH('Per month Barometer'!$BG10,$AF$4:$AF$107,0),MATCH('Per month Barometer'!BU$4,'Per month Barometer'!$AG$3:$BE$3,0)))</f>
        <v>0</v>
      </c>
      <c r="BV10" s="18">
        <f>IF(ISNA(INDEX($AG$4:$BE$107,MATCH('Per month Barometer'!$BG10,$AF$4:$AF$107,0),MATCH('Per month Barometer'!BV$4,'Per month Barometer'!$AG$3:$BE$3,0))),"",INDEX($AG$4:$BE$107,MATCH('Per month Barometer'!$BG10,$AF$4:$AF$107,0),MATCH('Per month Barometer'!BV$4,'Per month Barometer'!$AG$3:$BE$3,0)))</f>
        <v>0</v>
      </c>
      <c r="BW10" s="18">
        <f>IF(ISNA(INDEX($AG$4:$BE$107,MATCH('Per month Barometer'!$BG10,$AF$4:$AF$107,0),MATCH('Per month Barometer'!BW$4,'Per month Barometer'!$AG$3:$BE$3,0))),"",INDEX($AG$4:$BE$107,MATCH('Per month Barometer'!$BG10,$AF$4:$AF$107,0),MATCH('Per month Barometer'!BW$4,'Per month Barometer'!$AG$3:$BE$3,0)))</f>
        <v>0</v>
      </c>
      <c r="BX10" s="18">
        <f>IF(ISNA(INDEX($AG$4:$BE$107,MATCH('Per month Barometer'!$BG10,$AF$4:$AF$107,0),MATCH('Per month Barometer'!BX$4,'Per month Barometer'!$AG$3:$BE$3,0))),"",INDEX($AG$4:$BE$107,MATCH('Per month Barometer'!$BG10,$AF$4:$AF$107,0),MATCH('Per month Barometer'!BX$4,'Per month Barometer'!$AG$3:$BE$3,0)))</f>
        <v>0</v>
      </c>
      <c r="BY10" s="18">
        <f>IF(ISNA(INDEX($AG$4:$BE$107,MATCH('Per month Barometer'!$BG10,$AF$4:$AF$107,0),MATCH('Per month Barometer'!BY$4,'Per month Barometer'!$AG$3:$BE$3,0))),"",INDEX($AG$4:$BE$107,MATCH('Per month Barometer'!$BG10,$AF$4:$AF$107,0),MATCH('Per month Barometer'!BY$4,'Per month Barometer'!$AG$3:$BE$3,0)))</f>
        <v>0</v>
      </c>
      <c r="BZ10" s="18">
        <f>IF(ISNA(INDEX($AG$4:$BE$107,MATCH('Per month Barometer'!$BG10,$AF$4:$AF$107,0),MATCH('Per month Barometer'!BZ$4,'Per month Barometer'!$AG$3:$BE$3,0))),"",INDEX($AG$4:$BE$107,MATCH('Per month Barometer'!$BG10,$AF$4:$AF$107,0),MATCH('Per month Barometer'!BZ$4,'Per month Barometer'!$AG$3:$BE$3,0)))</f>
        <v>0</v>
      </c>
      <c r="CA10" s="18">
        <f>IF(ISNA(INDEX($AG$4:$BE$107,MATCH('Per month Barometer'!$BG10,$AF$4:$AF$107,0),MATCH('Per month Barometer'!CA$4,'Per month Barometer'!$AG$3:$BE$3,0))),"",INDEX($AG$4:$BE$107,MATCH('Per month Barometer'!$BG10,$AF$4:$AF$107,0),MATCH('Per month Barometer'!CA$4,'Per month Barometer'!$AG$3:$BE$3,0)))</f>
        <v>0</v>
      </c>
      <c r="CB10" s="18">
        <f>IF(ISNA(INDEX($AG$4:$BE$107,MATCH('Per month Barometer'!$BG10,$AF$4:$AF$107,0),MATCH('Per month Barometer'!CB$4,'Per month Barometer'!$AG$3:$BE$3,0))),"",INDEX($AG$4:$BE$107,MATCH('Per month Barometer'!$BG10,$AF$4:$AF$107,0),MATCH('Per month Barometer'!CB$4,'Per month Barometer'!$AG$3:$BE$3,0)))</f>
        <v>0</v>
      </c>
      <c r="CC10" s="18">
        <f>IF(ISNA(INDEX($AG$4:$BE$107,MATCH('Per month Barometer'!$BG10,$AF$4:$AF$107,0),MATCH('Per month Barometer'!CC$4,'Per month Barometer'!$AG$3:$BE$3,0))),"",INDEX($AG$4:$BE$107,MATCH('Per month Barometer'!$BG10,$AF$4:$AF$107,0),MATCH('Per month Barometer'!CC$4,'Per month Barometer'!$AG$3:$BE$3,0)))</f>
        <v>0</v>
      </c>
      <c r="CD10" s="18">
        <f>IF(ISNA(INDEX($AG$4:$BE$107,MATCH('Per month Barometer'!$BG10,$AF$4:$AF$107,0),MATCH('Per month Barometer'!CD$4,'Per month Barometer'!$AG$3:$BE$3,0))),"",INDEX($AG$4:$BE$107,MATCH('Per month Barometer'!$BG10,$AF$4:$AF$107,0),MATCH('Per month Barometer'!CD$4,'Per month Barometer'!$AG$3:$BE$3,0)))</f>
        <v>0</v>
      </c>
      <c r="CE10" s="18">
        <f>IF(ISNA(INDEX($AG$4:$BE$107,MATCH('Per month Barometer'!$BG10,$AF$4:$AF$107,0),MATCH('Per month Barometer'!CE$4,'Per month Barometer'!$AG$3:$BE$3,0))),"",INDEX($AG$4:$BE$107,MATCH('Per month Barometer'!$BG10,$AF$4:$AF$107,0),MATCH('Per month Barometer'!CE$4,'Per month Barometer'!$AG$3:$BE$3,0)))</f>
        <v>0</v>
      </c>
      <c r="CF10" s="18">
        <f>IF(ISNA(INDEX($AG$4:$BE$107,MATCH('Per month Barometer'!$BG10,$AF$4:$AF$107,0),MATCH('Per month Barometer'!CF$4,'Per month Barometer'!$AG$3:$BE$3,0))),"",INDEX($AG$4:$BE$107,MATCH('Per month Barometer'!$BG10,$AF$4:$AF$107,0),MATCH('Per month Barometer'!CF$4,'Per month Barometer'!$AG$3:$BE$3,0)))</f>
        <v>0</v>
      </c>
      <c r="CO10" s="18">
        <f>IF(BH10=0,"",BH10)</f>
        <v>1.9555028301250701</v>
      </c>
      <c r="CP10" s="18" t="str">
        <f>IF(BI10=0,"",BI10)</f>
        <v/>
      </c>
      <c r="CQ10" s="18" t="str">
        <f>IF(BJ10=0,"",BJ10)</f>
        <v/>
      </c>
      <c r="CR10" s="18" t="str">
        <f>IF(BK10=0,"",BK10)</f>
        <v/>
      </c>
      <c r="CS10" s="18" t="str">
        <f>IF(BL10=0,"",BL10)</f>
        <v/>
      </c>
      <c r="CT10" s="18" t="str">
        <f>IF(BM10=0,"",BM10)</f>
        <v/>
      </c>
      <c r="CU10" s="18" t="str">
        <f>IF(BN10=0,"",BN10)</f>
        <v/>
      </c>
      <c r="CV10" s="18">
        <f>IF(BO10=0,"",BO10)</f>
        <v>1.9889599489513199</v>
      </c>
      <c r="CW10" s="18" t="str">
        <f>IF(BP10=0,"",BP10)</f>
        <v/>
      </c>
      <c r="CX10" s="18" t="str">
        <f>IF(BQ10=0,"",BQ10)</f>
        <v/>
      </c>
      <c r="CY10" s="18" t="str">
        <f>IF(BR10=0,"",BR10)</f>
        <v/>
      </c>
      <c r="CZ10" s="18" t="str">
        <f>IF(BS10=0,"",BS10)</f>
        <v/>
      </c>
      <c r="DA10" s="18" t="str">
        <f>IF(BT10=0,"",BT10)</f>
        <v/>
      </c>
      <c r="DB10" s="18" t="str">
        <f>IF(BU10=0,"",BU10)</f>
        <v/>
      </c>
      <c r="DC10" s="18" t="str">
        <f>IF(BV10=0,"",BV10)</f>
        <v/>
      </c>
      <c r="DD10" s="18" t="str">
        <f>IF(BW10=0,"",BW10)</f>
        <v/>
      </c>
      <c r="DE10" s="18" t="str">
        <f>IF(BX10=0,"",BX10)</f>
        <v/>
      </c>
      <c r="DF10" s="18" t="str">
        <f>IF(BY10=0,"",BY10)</f>
        <v/>
      </c>
      <c r="DG10" s="18" t="str">
        <f>IF(BZ10=0,"",BZ10)</f>
        <v/>
      </c>
      <c r="DH10" s="18" t="str">
        <f>IF(CA10=0,"",CA10)</f>
        <v/>
      </c>
      <c r="DI10" s="18" t="str">
        <f>IF(CB10=0,"",CB10)</f>
        <v/>
      </c>
      <c r="DJ10" s="18" t="str">
        <f>IF(CC10=0,"",CC10)</f>
        <v/>
      </c>
      <c r="DK10" s="18" t="str">
        <f>IF(CD10=0,"",CD10)</f>
        <v/>
      </c>
      <c r="DL10" s="18" t="str">
        <f>IF(CE10=0,"",CE10)</f>
        <v/>
      </c>
      <c r="DM10" s="18" t="str">
        <f>IF(CF10=0,"",CF10)</f>
        <v/>
      </c>
      <c r="DN10" s="18"/>
      <c r="DO10" s="18"/>
      <c r="DP10" s="18"/>
      <c r="DQ10" s="18"/>
    </row>
    <row r="11" spans="2:121" x14ac:dyDescent="0.25">
      <c r="B11" s="22">
        <v>41275</v>
      </c>
      <c r="C11" s="18">
        <f>VLOOKUP($B11,'Barometer annual'!$Z$5:$AE$211,'Per month Barometer'!C$1,FALSE)</f>
        <v>1.87</v>
      </c>
      <c r="D11" s="18">
        <f>VLOOKUP($B11,'Barometer annual'!$Z$5:$AE$211,'Per month Barometer'!D$1,FALSE)</f>
        <v>1.78823529411765</v>
      </c>
      <c r="E11" s="18">
        <f>VLOOKUP($B11,'Barometer annual'!$Z$5:$AE$211,'Per month Barometer'!E$1,FALSE)</f>
        <v>1.8714285714285701</v>
      </c>
      <c r="F11" s="18">
        <f>VLOOKUP($B11,'Barometer annual'!$Z$5:$AE$211,'Per month Barometer'!F$1,FALSE)</f>
        <v>1.95714285714286</v>
      </c>
      <c r="G11" s="18">
        <f>VLOOKUP($B11,'Barometer annual'!$Z$5:$AE$211,'Per month Barometer'!G$1,FALSE)</f>
        <v>2.0142857142857098</v>
      </c>
      <c r="H11" s="18"/>
      <c r="I11" s="27"/>
      <c r="J11" s="5"/>
      <c r="K11" s="5"/>
      <c r="L11" s="5"/>
      <c r="M11" s="5"/>
      <c r="N11" s="5"/>
      <c r="AF11" s="125">
        <v>41640</v>
      </c>
      <c r="AG11" s="47">
        <f>VLOOKUP($AF11,'Barometer annual'!$Z$5:$AE$211,'Per month Barometer'!C$1,FALSE)</f>
        <v>1.1052631578947401</v>
      </c>
      <c r="AH11" s="48">
        <f>VLOOKUP($AF11,'Barometer annual'!$Z$5:$AE$211,'Per month Barometer'!D$1,FALSE)</f>
        <v>1.44285714285714</v>
      </c>
      <c r="AI11" s="48">
        <f>VLOOKUP($AF11,'Barometer annual'!$Z$5:$AE$211,'Per month Barometer'!E$1,FALSE)</f>
        <v>1.78</v>
      </c>
      <c r="AJ11" s="48">
        <f>VLOOKUP($AF11,'Barometer annual'!$Z$5:$AE$211,'Per month Barometer'!F$1,FALSE)</f>
        <v>1.84</v>
      </c>
      <c r="AK11" s="48">
        <f>VLOOKUP($AF11,'Barometer annual'!$Z$5:$AE$211,'Per month Barometer'!G$1,FALSE)</f>
        <v>1.84</v>
      </c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126"/>
      <c r="BG11" s="155">
        <v>39264</v>
      </c>
      <c r="BH11" s="18">
        <f>IF(ISNA(INDEX($AG$4:$BE$107,MATCH('Per month Barometer'!$BG11,$AF$4:$AF$107,0),MATCH('Per month Barometer'!BH$4,'Per month Barometer'!$AG$3:$BE$3,0))),"",INDEX($AG$4:$BE$107,MATCH('Per month Barometer'!$BG11,$AF$4:$AF$107,0),MATCH('Per month Barometer'!BH$4,'Per month Barometer'!$AG$3:$BE$3,0)))</f>
        <v>1.97884278226795</v>
      </c>
      <c r="BI11" s="18">
        <f>IF(ISNA(INDEX($AG$4:$BE$107,MATCH('Per month Barometer'!$BG11,$AF$4:$AF$107,0),MATCH('Per month Barometer'!BI$4,'Per month Barometer'!$AG$3:$BE$3,0))),"",INDEX($AG$4:$BE$107,MATCH('Per month Barometer'!$BG11,$AF$4:$AF$107,0),MATCH('Per month Barometer'!BI$4,'Per month Barometer'!$AG$3:$BE$3,0)))</f>
        <v>0</v>
      </c>
      <c r="BJ11" s="18">
        <f>IF(ISNA(INDEX($AG$4:$BE$107,MATCH('Per month Barometer'!$BG11,$AF$4:$AF$107,0),MATCH('Per month Barometer'!BJ$4,'Per month Barometer'!$AG$3:$BE$3,0))),"",INDEX($AG$4:$BE$107,MATCH('Per month Barometer'!$BG11,$AF$4:$AF$107,0),MATCH('Per month Barometer'!BJ$4,'Per month Barometer'!$AG$3:$BE$3,0)))</f>
        <v>0</v>
      </c>
      <c r="BK11" s="18">
        <f>IF(ISNA(INDEX($AG$4:$BE$107,MATCH('Per month Barometer'!$BG11,$AF$4:$AF$107,0),MATCH('Per month Barometer'!BK$4,'Per month Barometer'!$AG$3:$BE$3,0))),"",INDEX($AG$4:$BE$107,MATCH('Per month Barometer'!$BG11,$AF$4:$AF$107,0),MATCH('Per month Barometer'!BK$4,'Per month Barometer'!$AG$3:$BE$3,0)))</f>
        <v>0</v>
      </c>
      <c r="BL11" s="18">
        <f>IF(ISNA(INDEX($AG$4:$BE$107,MATCH('Per month Barometer'!$BG11,$AF$4:$AF$107,0),MATCH('Per month Barometer'!BL$4,'Per month Barometer'!$AG$3:$BE$3,0))),"",INDEX($AG$4:$BE$107,MATCH('Per month Barometer'!$BG11,$AF$4:$AF$107,0),MATCH('Per month Barometer'!BL$4,'Per month Barometer'!$AG$3:$BE$3,0)))</f>
        <v>0</v>
      </c>
      <c r="BM11" s="18">
        <f>IF(ISNA(INDEX($AG$4:$BE$107,MATCH('Per month Barometer'!$BG11,$AF$4:$AF$107,0),MATCH('Per month Barometer'!BM$4,'Per month Barometer'!$AG$3:$BE$3,0))),"",INDEX($AG$4:$BE$107,MATCH('Per month Barometer'!$BG11,$AF$4:$AF$107,0),MATCH('Per month Barometer'!BM$4,'Per month Barometer'!$AG$3:$BE$3,0)))</f>
        <v>0</v>
      </c>
      <c r="BN11" s="18">
        <f>IF(ISNA(INDEX($AG$4:$BE$107,MATCH('Per month Barometer'!$BG11,$AF$4:$AF$107,0),MATCH('Per month Barometer'!BN$4,'Per month Barometer'!$AG$3:$BE$3,0))),"",INDEX($AG$4:$BE$107,MATCH('Per month Barometer'!$BG11,$AF$4:$AF$107,0),MATCH('Per month Barometer'!BN$4,'Per month Barometer'!$AG$3:$BE$3,0)))</f>
        <v>1.98661653494368</v>
      </c>
      <c r="BO11" s="18">
        <f>IF(ISNA(INDEX($AG$4:$BE$107,MATCH('Per month Barometer'!$BG11,$AF$4:$AF$107,0),MATCH('Per month Barometer'!BO$4,'Per month Barometer'!$AG$3:$BE$3,0))),"",INDEX($AG$4:$BE$107,MATCH('Per month Barometer'!$BG11,$AF$4:$AF$107,0),MATCH('Per month Barometer'!BO$4,'Per month Barometer'!$AG$3:$BE$3,0)))</f>
        <v>0</v>
      </c>
      <c r="BP11" s="18">
        <f>IF(ISNA(INDEX($AG$4:$BE$107,MATCH('Per month Barometer'!$BG11,$AF$4:$AF$107,0),MATCH('Per month Barometer'!BP$4,'Per month Barometer'!$AG$3:$BE$3,0))),"",INDEX($AG$4:$BE$107,MATCH('Per month Barometer'!$BG11,$AF$4:$AF$107,0),MATCH('Per month Barometer'!BP$4,'Per month Barometer'!$AG$3:$BE$3,0)))</f>
        <v>0</v>
      </c>
      <c r="BQ11" s="18">
        <f>IF(ISNA(INDEX($AG$4:$BE$107,MATCH('Per month Barometer'!$BG11,$AF$4:$AF$107,0),MATCH('Per month Barometer'!BQ$4,'Per month Barometer'!$AG$3:$BE$3,0))),"",INDEX($AG$4:$BE$107,MATCH('Per month Barometer'!$BG11,$AF$4:$AF$107,0),MATCH('Per month Barometer'!BQ$4,'Per month Barometer'!$AG$3:$BE$3,0)))</f>
        <v>0</v>
      </c>
      <c r="BR11" s="18">
        <f>IF(ISNA(INDEX($AG$4:$BE$107,MATCH('Per month Barometer'!$BG11,$AF$4:$AF$107,0),MATCH('Per month Barometer'!BR$4,'Per month Barometer'!$AG$3:$BE$3,0))),"",INDEX($AG$4:$BE$107,MATCH('Per month Barometer'!$BG11,$AF$4:$AF$107,0),MATCH('Per month Barometer'!BR$4,'Per month Barometer'!$AG$3:$BE$3,0)))</f>
        <v>0</v>
      </c>
      <c r="BS11" s="18">
        <f>IF(ISNA(INDEX($AG$4:$BE$107,MATCH('Per month Barometer'!$BG11,$AF$4:$AF$107,0),MATCH('Per month Barometer'!BS$4,'Per month Barometer'!$AG$3:$BE$3,0))),"",INDEX($AG$4:$BE$107,MATCH('Per month Barometer'!$BG11,$AF$4:$AF$107,0),MATCH('Per month Barometer'!BS$4,'Per month Barometer'!$AG$3:$BE$3,0)))</f>
        <v>0</v>
      </c>
      <c r="BT11" s="18">
        <f>IF(ISNA(INDEX($AG$4:$BE$107,MATCH('Per month Barometer'!$BG11,$AF$4:$AF$107,0),MATCH('Per month Barometer'!BT$4,'Per month Barometer'!$AG$3:$BE$3,0))),"",INDEX($AG$4:$BE$107,MATCH('Per month Barometer'!$BG11,$AF$4:$AF$107,0),MATCH('Per month Barometer'!BT$4,'Per month Barometer'!$AG$3:$BE$3,0)))</f>
        <v>0</v>
      </c>
      <c r="BU11" s="18">
        <f>IF(ISNA(INDEX($AG$4:$BE$107,MATCH('Per month Barometer'!$BG11,$AF$4:$AF$107,0),MATCH('Per month Barometer'!BU$4,'Per month Barometer'!$AG$3:$BE$3,0))),"",INDEX($AG$4:$BE$107,MATCH('Per month Barometer'!$BG11,$AF$4:$AF$107,0),MATCH('Per month Barometer'!BU$4,'Per month Barometer'!$AG$3:$BE$3,0)))</f>
        <v>0</v>
      </c>
      <c r="BV11" s="18" t="str">
        <f>IF(ISNA(INDEX($AG$4:$BE$107,MATCH('Per month Barometer'!$BG11,$AF$4:$AF$107,0),MATCH('Per month Barometer'!BV$4,'Per month Barometer'!$AG$3:$BE$3,0))),"",INDEX($AG$4:$BE$107,MATCH('Per month Barometer'!$BG11,$AF$4:$AF$107,0),MATCH('Per month Barometer'!BV$4,'Per month Barometer'!$AG$3:$BE$3,0)))</f>
        <v/>
      </c>
      <c r="BW11" s="18">
        <f>IF(ISNA(INDEX($AG$4:$BE$107,MATCH('Per month Barometer'!$BG11,$AF$4:$AF$107,0),MATCH('Per month Barometer'!BW$4,'Per month Barometer'!$AG$3:$BE$3,0))),"",INDEX($AG$4:$BE$107,MATCH('Per month Barometer'!$BG11,$AF$4:$AF$107,0),MATCH('Per month Barometer'!BW$4,'Per month Barometer'!$AG$3:$BE$3,0)))</f>
        <v>0</v>
      </c>
      <c r="BX11" s="18">
        <f>IF(ISNA(INDEX($AG$4:$BE$107,MATCH('Per month Barometer'!$BG11,$AF$4:$AF$107,0),MATCH('Per month Barometer'!BX$4,'Per month Barometer'!$AG$3:$BE$3,0))),"",INDEX($AG$4:$BE$107,MATCH('Per month Barometer'!$BG11,$AF$4:$AF$107,0),MATCH('Per month Barometer'!BX$4,'Per month Barometer'!$AG$3:$BE$3,0)))</f>
        <v>0</v>
      </c>
      <c r="BY11" s="18">
        <f>IF(ISNA(INDEX($AG$4:$BE$107,MATCH('Per month Barometer'!$BG11,$AF$4:$AF$107,0),MATCH('Per month Barometer'!BY$4,'Per month Barometer'!$AG$3:$BE$3,0))),"",INDEX($AG$4:$BE$107,MATCH('Per month Barometer'!$BG11,$AF$4:$AF$107,0),MATCH('Per month Barometer'!BY$4,'Per month Barometer'!$AG$3:$BE$3,0)))</f>
        <v>0</v>
      </c>
      <c r="BZ11" s="18" t="str">
        <f>IF(ISNA(INDEX($AG$4:$BE$107,MATCH('Per month Barometer'!$BG11,$AF$4:$AF$107,0),MATCH('Per month Barometer'!BZ$4,'Per month Barometer'!$AG$3:$BE$3,0))),"",INDEX($AG$4:$BE$107,MATCH('Per month Barometer'!$BG11,$AF$4:$AF$107,0),MATCH('Per month Barometer'!BZ$4,'Per month Barometer'!$AG$3:$BE$3,0)))</f>
        <v/>
      </c>
      <c r="CA11" s="18">
        <f>IF(ISNA(INDEX($AG$4:$BE$107,MATCH('Per month Barometer'!$BG11,$AF$4:$AF$107,0),MATCH('Per month Barometer'!CA$4,'Per month Barometer'!$AG$3:$BE$3,0))),"",INDEX($AG$4:$BE$107,MATCH('Per month Barometer'!$BG11,$AF$4:$AF$107,0),MATCH('Per month Barometer'!CA$4,'Per month Barometer'!$AG$3:$BE$3,0)))</f>
        <v>0</v>
      </c>
      <c r="CB11" s="18">
        <f>IF(ISNA(INDEX($AG$4:$BE$107,MATCH('Per month Barometer'!$BG11,$AF$4:$AF$107,0),MATCH('Per month Barometer'!CB$4,'Per month Barometer'!$AG$3:$BE$3,0))),"",INDEX($AG$4:$BE$107,MATCH('Per month Barometer'!$BG11,$AF$4:$AF$107,0),MATCH('Per month Barometer'!CB$4,'Per month Barometer'!$AG$3:$BE$3,0)))</f>
        <v>0</v>
      </c>
      <c r="CC11" s="18">
        <f>IF(ISNA(INDEX($AG$4:$BE$107,MATCH('Per month Barometer'!$BG11,$AF$4:$AF$107,0),MATCH('Per month Barometer'!CC$4,'Per month Barometer'!$AG$3:$BE$3,0))),"",INDEX($AG$4:$BE$107,MATCH('Per month Barometer'!$BG11,$AF$4:$AF$107,0),MATCH('Per month Barometer'!CC$4,'Per month Barometer'!$AG$3:$BE$3,0)))</f>
        <v>0</v>
      </c>
      <c r="CD11" s="18" t="str">
        <f>IF(ISNA(INDEX($AG$4:$BE$107,MATCH('Per month Barometer'!$BG11,$AF$4:$AF$107,0),MATCH('Per month Barometer'!CD$4,'Per month Barometer'!$AG$3:$BE$3,0))),"",INDEX($AG$4:$BE$107,MATCH('Per month Barometer'!$BG11,$AF$4:$AF$107,0),MATCH('Per month Barometer'!CD$4,'Per month Barometer'!$AG$3:$BE$3,0)))</f>
        <v/>
      </c>
      <c r="CE11" s="18">
        <f>IF(ISNA(INDEX($AG$4:$BE$107,MATCH('Per month Barometer'!$BG11,$AF$4:$AF$107,0),MATCH('Per month Barometer'!CE$4,'Per month Barometer'!$AG$3:$BE$3,0))),"",INDEX($AG$4:$BE$107,MATCH('Per month Barometer'!$BG11,$AF$4:$AF$107,0),MATCH('Per month Barometer'!CE$4,'Per month Barometer'!$AG$3:$BE$3,0)))</f>
        <v>0</v>
      </c>
      <c r="CF11" s="18">
        <f>IF(ISNA(INDEX($AG$4:$BE$107,MATCH('Per month Barometer'!$BG11,$AF$4:$AF$107,0),MATCH('Per month Barometer'!CF$4,'Per month Barometer'!$AG$3:$BE$3,0))),"",INDEX($AG$4:$BE$107,MATCH('Per month Barometer'!$BG11,$AF$4:$AF$107,0),MATCH('Per month Barometer'!CF$4,'Per month Barometer'!$AG$3:$BE$3,0)))</f>
        <v>0</v>
      </c>
      <c r="CO11" s="18">
        <f>IF(BH11=0,"",BH11)</f>
        <v>1.97884278226795</v>
      </c>
      <c r="CP11" s="18" t="str">
        <f>IF(BI11=0,"",BI11)</f>
        <v/>
      </c>
      <c r="CQ11" s="18" t="str">
        <f>IF(BJ11=0,"",BJ11)</f>
        <v/>
      </c>
      <c r="CR11" s="18" t="str">
        <f>IF(BK11=0,"",BK11)</f>
        <v/>
      </c>
      <c r="CS11" s="18" t="str">
        <f>IF(BL11=0,"",BL11)</f>
        <v/>
      </c>
      <c r="CT11" s="18" t="str">
        <f>IF(BM11=0,"",BM11)</f>
        <v/>
      </c>
      <c r="CU11" s="18">
        <f>IF(BN11=0,"",BN11)</f>
        <v>1.98661653494368</v>
      </c>
      <c r="CV11" s="18" t="str">
        <f>IF(BO11=0,"",BO11)</f>
        <v/>
      </c>
      <c r="CW11" s="18" t="str">
        <f>IF(BP11=0,"",BP11)</f>
        <v/>
      </c>
      <c r="CX11" s="18" t="str">
        <f>IF(BQ11=0,"",BQ11)</f>
        <v/>
      </c>
      <c r="CY11" s="18" t="str">
        <f>IF(BR11=0,"",BR11)</f>
        <v/>
      </c>
      <c r="CZ11" s="18" t="str">
        <f>IF(BS11=0,"",BS11)</f>
        <v/>
      </c>
      <c r="DA11" s="18" t="str">
        <f>IF(BT11=0,"",BT11)</f>
        <v/>
      </c>
      <c r="DB11" s="18" t="str">
        <f>IF(BU11=0,"",BU11)</f>
        <v/>
      </c>
      <c r="DC11" s="18" t="str">
        <f>IF(BV11=0,"",BV11)</f>
        <v/>
      </c>
      <c r="DD11" s="18" t="str">
        <f>IF(BW11=0,"",BW11)</f>
        <v/>
      </c>
      <c r="DE11" s="18" t="str">
        <f>IF(BX11=0,"",BX11)</f>
        <v/>
      </c>
      <c r="DF11" s="18" t="str">
        <f>IF(BY11=0,"",BY11)</f>
        <v/>
      </c>
      <c r="DG11" s="18" t="str">
        <f>IF(BZ11=0,"",BZ11)</f>
        <v/>
      </c>
      <c r="DH11" s="18" t="str">
        <f>IF(CA11=0,"",CA11)</f>
        <v/>
      </c>
      <c r="DI11" s="18" t="str">
        <f>IF(CB11=0,"",CB11)</f>
        <v/>
      </c>
      <c r="DJ11" s="18" t="str">
        <f>IF(CC11=0,"",CC11)</f>
        <v/>
      </c>
      <c r="DK11" s="18" t="str">
        <f>IF(CD11=0,"",CD11)</f>
        <v/>
      </c>
      <c r="DL11" s="18" t="str">
        <f>IF(CE11=0,"",CE11)</f>
        <v/>
      </c>
      <c r="DM11" s="18" t="str">
        <f>IF(CF11=0,"",CF11)</f>
        <v/>
      </c>
      <c r="DN11" s="18"/>
      <c r="DO11" s="18"/>
      <c r="DP11" s="18"/>
      <c r="DQ11" s="18"/>
    </row>
    <row r="12" spans="2:121" x14ac:dyDescent="0.25">
      <c r="B12" s="22">
        <v>41640</v>
      </c>
      <c r="C12" s="18">
        <f>VLOOKUP($B12,'Barometer annual'!$Z$5:$AE$211,'Per month Barometer'!C$1,FALSE)</f>
        <v>1.1052631578947401</v>
      </c>
      <c r="D12" s="18">
        <f>VLOOKUP($B12,'Barometer annual'!$Z$5:$AE$211,'Per month Barometer'!D$1,FALSE)</f>
        <v>1.44285714285714</v>
      </c>
      <c r="E12" s="18">
        <f>VLOOKUP($B12,'Barometer annual'!$Z$5:$AE$211,'Per month Barometer'!E$1,FALSE)</f>
        <v>1.78</v>
      </c>
      <c r="F12" s="18">
        <f>VLOOKUP($B12,'Barometer annual'!$Z$5:$AE$211,'Per month Barometer'!F$1,FALSE)</f>
        <v>1.84</v>
      </c>
      <c r="G12" s="18">
        <f>VLOOKUP($B12,'Barometer annual'!$Z$5:$AE$211,'Per month Barometer'!G$1,FALSE)</f>
        <v>1.84</v>
      </c>
      <c r="H12" s="18"/>
      <c r="I12" s="27"/>
      <c r="J12" s="5"/>
      <c r="K12" s="5"/>
      <c r="L12" s="5"/>
      <c r="M12" s="5"/>
      <c r="N12" s="5"/>
      <c r="AF12" s="125">
        <v>42005</v>
      </c>
      <c r="AG12" s="47">
        <f>VLOOKUP($AF12,'Barometer annual'!$Z$5:$AE$211,'Per month Barometer'!C$1,FALSE)</f>
        <v>7.8947368421052599E-2</v>
      </c>
      <c r="AH12" s="48">
        <f>VLOOKUP($AF12,'Barometer annual'!$Z$5:$AE$211,'Per month Barometer'!D$1,FALSE)</f>
        <v>1.2</v>
      </c>
      <c r="AI12" s="48">
        <f>VLOOKUP($AF12,'Barometer annual'!$Z$5:$AE$211,'Per month Barometer'!E$1,FALSE)</f>
        <v>1.52857142857143</v>
      </c>
      <c r="AJ12" s="48">
        <f>VLOOKUP($AF12,'Barometer annual'!$Z$5:$AE$211,'Per month Barometer'!F$1,FALSE)</f>
        <v>1.72857142857143</v>
      </c>
      <c r="AK12" s="48">
        <f>VLOOKUP($AF12,'Barometer annual'!$Z$5:$AE$211,'Per month Barometer'!G$1,FALSE)</f>
        <v>1.86666666666667</v>
      </c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126"/>
      <c r="BG12" s="155">
        <v>39295</v>
      </c>
      <c r="BH12" s="18">
        <f>IF(ISNA(INDEX($AG$4:$BE$107,MATCH('Per month Barometer'!$BG12,$AF$4:$AF$107,0),MATCH('Per month Barometer'!BH$4,'Per month Barometer'!$AG$3:$BE$3,0))),"",INDEX($AG$4:$BE$107,MATCH('Per month Barometer'!$BG12,$AF$4:$AF$107,0),MATCH('Per month Barometer'!BH$4,'Per month Barometer'!$AG$3:$BE$3,0)))</f>
        <v>1.9839114371150699</v>
      </c>
      <c r="BI12" s="18">
        <f>IF(ISNA(INDEX($AG$4:$BE$107,MATCH('Per month Barometer'!$BG12,$AF$4:$AF$107,0),MATCH('Per month Barometer'!BI$4,'Per month Barometer'!$AG$3:$BE$3,0))),"",INDEX($AG$4:$BE$107,MATCH('Per month Barometer'!$BG12,$AF$4:$AF$107,0),MATCH('Per month Barometer'!BI$4,'Per month Barometer'!$AG$3:$BE$3,0)))</f>
        <v>0</v>
      </c>
      <c r="BJ12" s="18">
        <f>IF(ISNA(INDEX($AG$4:$BE$107,MATCH('Per month Barometer'!$BG12,$AF$4:$AF$107,0),MATCH('Per month Barometer'!BJ$4,'Per month Barometer'!$AG$3:$BE$3,0))),"",INDEX($AG$4:$BE$107,MATCH('Per month Barometer'!$BG12,$AF$4:$AF$107,0),MATCH('Per month Barometer'!BJ$4,'Per month Barometer'!$AG$3:$BE$3,0)))</f>
        <v>0</v>
      </c>
      <c r="BK12" s="18">
        <f>IF(ISNA(INDEX($AG$4:$BE$107,MATCH('Per month Barometer'!$BG12,$AF$4:$AF$107,0),MATCH('Per month Barometer'!BK$4,'Per month Barometer'!$AG$3:$BE$3,0))),"",INDEX($AG$4:$BE$107,MATCH('Per month Barometer'!$BG12,$AF$4:$AF$107,0),MATCH('Per month Barometer'!BK$4,'Per month Barometer'!$AG$3:$BE$3,0)))</f>
        <v>0</v>
      </c>
      <c r="BL12" s="18">
        <f>IF(ISNA(INDEX($AG$4:$BE$107,MATCH('Per month Barometer'!$BG12,$AF$4:$AF$107,0),MATCH('Per month Barometer'!BL$4,'Per month Barometer'!$AG$3:$BE$3,0))),"",INDEX($AG$4:$BE$107,MATCH('Per month Barometer'!$BG12,$AF$4:$AF$107,0),MATCH('Per month Barometer'!BL$4,'Per month Barometer'!$AG$3:$BE$3,0)))</f>
        <v>0</v>
      </c>
      <c r="BM12" s="18">
        <f>IF(ISNA(INDEX($AG$4:$BE$107,MATCH('Per month Barometer'!$BG12,$AF$4:$AF$107,0),MATCH('Per month Barometer'!BM$4,'Per month Barometer'!$AG$3:$BE$3,0))),"",INDEX($AG$4:$BE$107,MATCH('Per month Barometer'!$BG12,$AF$4:$AF$107,0),MATCH('Per month Barometer'!BM$4,'Per month Barometer'!$AG$3:$BE$3,0)))</f>
        <v>2.0114503621505402</v>
      </c>
      <c r="BN12" s="18">
        <f>IF(ISNA(INDEX($AG$4:$BE$107,MATCH('Per month Barometer'!$BG12,$AF$4:$AF$107,0),MATCH('Per month Barometer'!BN$4,'Per month Barometer'!$AG$3:$BE$3,0))),"",INDEX($AG$4:$BE$107,MATCH('Per month Barometer'!$BG12,$AF$4:$AF$107,0),MATCH('Per month Barometer'!BN$4,'Per month Barometer'!$AG$3:$BE$3,0)))</f>
        <v>0</v>
      </c>
      <c r="BO12" s="18">
        <f>IF(ISNA(INDEX($AG$4:$BE$107,MATCH('Per month Barometer'!$BG12,$AF$4:$AF$107,0),MATCH('Per month Barometer'!BO$4,'Per month Barometer'!$AG$3:$BE$3,0))),"",INDEX($AG$4:$BE$107,MATCH('Per month Barometer'!$BG12,$AF$4:$AF$107,0),MATCH('Per month Barometer'!BO$4,'Per month Barometer'!$AG$3:$BE$3,0)))</f>
        <v>0</v>
      </c>
      <c r="BP12" s="18">
        <f>IF(ISNA(INDEX($AG$4:$BE$107,MATCH('Per month Barometer'!$BG12,$AF$4:$AF$107,0),MATCH('Per month Barometer'!BP$4,'Per month Barometer'!$AG$3:$BE$3,0))),"",INDEX($AG$4:$BE$107,MATCH('Per month Barometer'!$BG12,$AF$4:$AF$107,0),MATCH('Per month Barometer'!BP$4,'Per month Barometer'!$AG$3:$BE$3,0)))</f>
        <v>0</v>
      </c>
      <c r="BQ12" s="18">
        <f>IF(ISNA(INDEX($AG$4:$BE$107,MATCH('Per month Barometer'!$BG12,$AF$4:$AF$107,0),MATCH('Per month Barometer'!BQ$4,'Per month Barometer'!$AG$3:$BE$3,0))),"",INDEX($AG$4:$BE$107,MATCH('Per month Barometer'!$BG12,$AF$4:$AF$107,0),MATCH('Per month Barometer'!BQ$4,'Per month Barometer'!$AG$3:$BE$3,0)))</f>
        <v>0</v>
      </c>
      <c r="BR12" s="18">
        <f>IF(ISNA(INDEX($AG$4:$BE$107,MATCH('Per month Barometer'!$BG12,$AF$4:$AF$107,0),MATCH('Per month Barometer'!BR$4,'Per month Barometer'!$AG$3:$BE$3,0))),"",INDEX($AG$4:$BE$107,MATCH('Per month Barometer'!$BG12,$AF$4:$AF$107,0),MATCH('Per month Barometer'!BR$4,'Per month Barometer'!$AG$3:$BE$3,0)))</f>
        <v>0</v>
      </c>
      <c r="BS12" s="18">
        <f>IF(ISNA(INDEX($AG$4:$BE$107,MATCH('Per month Barometer'!$BG12,$AF$4:$AF$107,0),MATCH('Per month Barometer'!BS$4,'Per month Barometer'!$AG$3:$BE$3,0))),"",INDEX($AG$4:$BE$107,MATCH('Per month Barometer'!$BG12,$AF$4:$AF$107,0),MATCH('Per month Barometer'!BS$4,'Per month Barometer'!$AG$3:$BE$3,0)))</f>
        <v>0</v>
      </c>
      <c r="BT12" s="18">
        <f>IF(ISNA(INDEX($AG$4:$BE$107,MATCH('Per month Barometer'!$BG12,$AF$4:$AF$107,0),MATCH('Per month Barometer'!BT$4,'Per month Barometer'!$AG$3:$BE$3,0))),"",INDEX($AG$4:$BE$107,MATCH('Per month Barometer'!$BG12,$AF$4:$AF$107,0),MATCH('Per month Barometer'!BT$4,'Per month Barometer'!$AG$3:$BE$3,0)))</f>
        <v>0</v>
      </c>
      <c r="BU12" s="18">
        <f>IF(ISNA(INDEX($AG$4:$BE$107,MATCH('Per month Barometer'!$BG12,$AF$4:$AF$107,0),MATCH('Per month Barometer'!BU$4,'Per month Barometer'!$AG$3:$BE$3,0))),"",INDEX($AG$4:$BE$107,MATCH('Per month Barometer'!$BG12,$AF$4:$AF$107,0),MATCH('Per month Barometer'!BU$4,'Per month Barometer'!$AG$3:$BE$3,0)))</f>
        <v>0</v>
      </c>
      <c r="BV12" s="18">
        <f>IF(ISNA(INDEX($AG$4:$BE$107,MATCH('Per month Barometer'!$BG12,$AF$4:$AF$107,0),MATCH('Per month Barometer'!BV$4,'Per month Barometer'!$AG$3:$BE$3,0))),"",INDEX($AG$4:$BE$107,MATCH('Per month Barometer'!$BG12,$AF$4:$AF$107,0),MATCH('Per month Barometer'!BV$4,'Per month Barometer'!$AG$3:$BE$3,0)))</f>
        <v>0</v>
      </c>
      <c r="BW12" s="18">
        <f>IF(ISNA(INDEX($AG$4:$BE$107,MATCH('Per month Barometer'!$BG12,$AF$4:$AF$107,0),MATCH('Per month Barometer'!BW$4,'Per month Barometer'!$AG$3:$BE$3,0))),"",INDEX($AG$4:$BE$107,MATCH('Per month Barometer'!$BG12,$AF$4:$AF$107,0),MATCH('Per month Barometer'!BW$4,'Per month Barometer'!$AG$3:$BE$3,0)))</f>
        <v>0</v>
      </c>
      <c r="BX12" s="18">
        <f>IF(ISNA(INDEX($AG$4:$BE$107,MATCH('Per month Barometer'!$BG12,$AF$4:$AF$107,0),MATCH('Per month Barometer'!BX$4,'Per month Barometer'!$AG$3:$BE$3,0))),"",INDEX($AG$4:$BE$107,MATCH('Per month Barometer'!$BG12,$AF$4:$AF$107,0),MATCH('Per month Barometer'!BX$4,'Per month Barometer'!$AG$3:$BE$3,0)))</f>
        <v>0</v>
      </c>
      <c r="BY12" s="18">
        <f>IF(ISNA(INDEX($AG$4:$BE$107,MATCH('Per month Barometer'!$BG12,$AF$4:$AF$107,0),MATCH('Per month Barometer'!BY$4,'Per month Barometer'!$AG$3:$BE$3,0))),"",INDEX($AG$4:$BE$107,MATCH('Per month Barometer'!$BG12,$AF$4:$AF$107,0),MATCH('Per month Barometer'!BY$4,'Per month Barometer'!$AG$3:$BE$3,0)))</f>
        <v>0</v>
      </c>
      <c r="BZ12" s="18">
        <f>IF(ISNA(INDEX($AG$4:$BE$107,MATCH('Per month Barometer'!$BG12,$AF$4:$AF$107,0),MATCH('Per month Barometer'!BZ$4,'Per month Barometer'!$AG$3:$BE$3,0))),"",INDEX($AG$4:$BE$107,MATCH('Per month Barometer'!$BG12,$AF$4:$AF$107,0),MATCH('Per month Barometer'!BZ$4,'Per month Barometer'!$AG$3:$BE$3,0)))</f>
        <v>0</v>
      </c>
      <c r="CA12" s="18">
        <f>IF(ISNA(INDEX($AG$4:$BE$107,MATCH('Per month Barometer'!$BG12,$AF$4:$AF$107,0),MATCH('Per month Barometer'!CA$4,'Per month Barometer'!$AG$3:$BE$3,0))),"",INDEX($AG$4:$BE$107,MATCH('Per month Barometer'!$BG12,$AF$4:$AF$107,0),MATCH('Per month Barometer'!CA$4,'Per month Barometer'!$AG$3:$BE$3,0)))</f>
        <v>0</v>
      </c>
      <c r="CB12" s="18">
        <f>IF(ISNA(INDEX($AG$4:$BE$107,MATCH('Per month Barometer'!$BG12,$AF$4:$AF$107,0),MATCH('Per month Barometer'!CB$4,'Per month Barometer'!$AG$3:$BE$3,0))),"",INDEX($AG$4:$BE$107,MATCH('Per month Barometer'!$BG12,$AF$4:$AF$107,0),MATCH('Per month Barometer'!CB$4,'Per month Barometer'!$AG$3:$BE$3,0)))</f>
        <v>0</v>
      </c>
      <c r="CC12" s="18">
        <f>IF(ISNA(INDEX($AG$4:$BE$107,MATCH('Per month Barometer'!$BG12,$AF$4:$AF$107,0),MATCH('Per month Barometer'!CC$4,'Per month Barometer'!$AG$3:$BE$3,0))),"",INDEX($AG$4:$BE$107,MATCH('Per month Barometer'!$BG12,$AF$4:$AF$107,0),MATCH('Per month Barometer'!CC$4,'Per month Barometer'!$AG$3:$BE$3,0)))</f>
        <v>0</v>
      </c>
      <c r="CD12" s="18">
        <f>IF(ISNA(INDEX($AG$4:$BE$107,MATCH('Per month Barometer'!$BG12,$AF$4:$AF$107,0),MATCH('Per month Barometer'!CD$4,'Per month Barometer'!$AG$3:$BE$3,0))),"",INDEX($AG$4:$BE$107,MATCH('Per month Barometer'!$BG12,$AF$4:$AF$107,0),MATCH('Per month Barometer'!CD$4,'Per month Barometer'!$AG$3:$BE$3,0)))</f>
        <v>0</v>
      </c>
      <c r="CE12" s="18">
        <f>IF(ISNA(INDEX($AG$4:$BE$107,MATCH('Per month Barometer'!$BG12,$AF$4:$AF$107,0),MATCH('Per month Barometer'!CE$4,'Per month Barometer'!$AG$3:$BE$3,0))),"",INDEX($AG$4:$BE$107,MATCH('Per month Barometer'!$BG12,$AF$4:$AF$107,0),MATCH('Per month Barometer'!CE$4,'Per month Barometer'!$AG$3:$BE$3,0)))</f>
        <v>0</v>
      </c>
      <c r="CF12" s="18">
        <f>IF(ISNA(INDEX($AG$4:$BE$107,MATCH('Per month Barometer'!$BG12,$AF$4:$AF$107,0),MATCH('Per month Barometer'!CF$4,'Per month Barometer'!$AG$3:$BE$3,0))),"",INDEX($AG$4:$BE$107,MATCH('Per month Barometer'!$BG12,$AF$4:$AF$107,0),MATCH('Per month Barometer'!CF$4,'Per month Barometer'!$AG$3:$BE$3,0)))</f>
        <v>0</v>
      </c>
      <c r="CO12" s="18">
        <f>IF(BH12=0,"",BH12)</f>
        <v>1.9839114371150699</v>
      </c>
      <c r="CP12" s="18" t="str">
        <f>IF(BI12=0,"",BI12)</f>
        <v/>
      </c>
      <c r="CQ12" s="18" t="str">
        <f>IF(BJ12=0,"",BJ12)</f>
        <v/>
      </c>
      <c r="CR12" s="18" t="str">
        <f>IF(BK12=0,"",BK12)</f>
        <v/>
      </c>
      <c r="CS12" s="18" t="str">
        <f>IF(BL12=0,"",BL12)</f>
        <v/>
      </c>
      <c r="CT12" s="18">
        <f>IF(BM12=0,"",BM12)</f>
        <v>2.0114503621505402</v>
      </c>
      <c r="CU12" s="18" t="str">
        <f>IF(BN12=0,"",BN12)</f>
        <v/>
      </c>
      <c r="CV12" s="18" t="str">
        <f>IF(BO12=0,"",BO12)</f>
        <v/>
      </c>
      <c r="CW12" s="18" t="str">
        <f>IF(BP12=0,"",BP12)</f>
        <v/>
      </c>
      <c r="CX12" s="18" t="str">
        <f>IF(BQ12=0,"",BQ12)</f>
        <v/>
      </c>
      <c r="CY12" s="18" t="str">
        <f>IF(BR12=0,"",BR12)</f>
        <v/>
      </c>
      <c r="CZ12" s="18" t="str">
        <f>IF(BS12=0,"",BS12)</f>
        <v/>
      </c>
      <c r="DA12" s="18" t="str">
        <f>IF(BT12=0,"",BT12)</f>
        <v/>
      </c>
      <c r="DB12" s="18" t="str">
        <f>IF(BU12=0,"",BU12)</f>
        <v/>
      </c>
      <c r="DC12" s="18" t="str">
        <f>IF(BV12=0,"",BV12)</f>
        <v/>
      </c>
      <c r="DD12" s="18" t="str">
        <f>IF(BW12=0,"",BW12)</f>
        <v/>
      </c>
      <c r="DE12" s="18" t="str">
        <f>IF(BX12=0,"",BX12)</f>
        <v/>
      </c>
      <c r="DF12" s="18" t="str">
        <f>IF(BY12=0,"",BY12)</f>
        <v/>
      </c>
      <c r="DG12" s="18" t="str">
        <f>IF(BZ12=0,"",BZ12)</f>
        <v/>
      </c>
      <c r="DH12" s="18" t="str">
        <f>IF(CA12=0,"",CA12)</f>
        <v/>
      </c>
      <c r="DI12" s="18" t="str">
        <f>IF(CB12=0,"",CB12)</f>
        <v/>
      </c>
      <c r="DJ12" s="18" t="str">
        <f>IF(CC12=0,"",CC12)</f>
        <v/>
      </c>
      <c r="DK12" s="18" t="str">
        <f>IF(CD12=0,"",CD12)</f>
        <v/>
      </c>
      <c r="DL12" s="18" t="str">
        <f>IF(CE12=0,"",CE12)</f>
        <v/>
      </c>
      <c r="DM12" s="18" t="str">
        <f>IF(CF12=0,"",CF12)</f>
        <v/>
      </c>
      <c r="DN12" s="18"/>
      <c r="DO12" s="18"/>
      <c r="DP12" s="18"/>
      <c r="DQ12" s="18"/>
    </row>
    <row r="13" spans="2:121" x14ac:dyDescent="0.25">
      <c r="B13" s="22">
        <v>42005</v>
      </c>
      <c r="C13" s="18">
        <f>VLOOKUP($B13,'Barometer annual'!$Z$5:$AE$211,'Per month Barometer'!C$1,FALSE)</f>
        <v>7.8947368421052599E-2</v>
      </c>
      <c r="D13" s="18">
        <f>VLOOKUP($B13,'Barometer annual'!$Z$5:$AE$211,'Per month Barometer'!D$1,FALSE)</f>
        <v>1.2</v>
      </c>
      <c r="E13" s="18">
        <f>VLOOKUP($B13,'Barometer annual'!$Z$5:$AE$211,'Per month Barometer'!E$1,FALSE)</f>
        <v>1.52857142857143</v>
      </c>
      <c r="F13" s="18">
        <f>VLOOKUP($B13,'Barometer annual'!$Z$5:$AE$211,'Per month Barometer'!F$1,FALSE)</f>
        <v>1.72857142857143</v>
      </c>
      <c r="G13" s="18">
        <f>VLOOKUP($B13,'Barometer annual'!$Z$5:$AE$211,'Per month Barometer'!G$1,FALSE)</f>
        <v>1.86666666666667</v>
      </c>
      <c r="H13" s="18"/>
      <c r="I13" s="27"/>
      <c r="J13" s="5"/>
      <c r="K13" s="5"/>
      <c r="L13" s="5"/>
      <c r="M13" s="5"/>
      <c r="N13" s="5"/>
      <c r="AF13" s="125">
        <v>39114</v>
      </c>
      <c r="AG13" s="47">
        <f>VLOOKUP($AF13,'Barometer annual'!$Z$5:$AE$211,'Per month Barometer'!C$1,FALSE)</f>
        <v>1.9559006134497601</v>
      </c>
      <c r="AH13" s="77"/>
      <c r="AI13" s="48" t="str">
        <f>VLOOKUP($AF13,'Barometer annual'!$Z$5:$AE$211,'Per month Barometer'!E$1,FALSE)</f>
        <v/>
      </c>
      <c r="AJ13" s="48" t="str">
        <f>VLOOKUP($AF13,'Barometer annual'!$Z$5:$AE$211,'Per month Barometer'!F$1,FALSE)</f>
        <v/>
      </c>
      <c r="AK13" s="48" t="str">
        <f>VLOOKUP($AF13,'Barometer annual'!$Z$5:$AE$211,'Per month Barometer'!G$1,FALSE)</f>
        <v/>
      </c>
      <c r="AL13" s="48">
        <f>VLOOKUP($AF13,'Barometer annual'!$Z$5:$AE$211,'Per month Barometer'!D$1,FALSE)</f>
        <v>1.9198004035685501</v>
      </c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126"/>
      <c r="BG13" s="155">
        <v>39326</v>
      </c>
      <c r="BH13" s="18">
        <f>IF(ISNA(INDEX($AG$4:$BE$107,MATCH('Per month Barometer'!$BG13,$AF$4:$AF$107,0),MATCH('Per month Barometer'!BH$4,'Per month Barometer'!$AG$3:$BE$3,0))),"",INDEX($AG$4:$BE$107,MATCH('Per month Barometer'!$BG13,$AF$4:$AF$107,0),MATCH('Per month Barometer'!BH$4,'Per month Barometer'!$AG$3:$BE$3,0)))</f>
        <v>1.9731674247912701</v>
      </c>
      <c r="BI13" s="18">
        <f>IF(ISNA(INDEX($AG$4:$BE$107,MATCH('Per month Barometer'!$BG13,$AF$4:$AF$107,0),MATCH('Per month Barometer'!BI$4,'Per month Barometer'!$AG$3:$BE$3,0))),"",INDEX($AG$4:$BE$107,MATCH('Per month Barometer'!$BG13,$AF$4:$AF$107,0),MATCH('Per month Barometer'!BI$4,'Per month Barometer'!$AG$3:$BE$3,0)))</f>
        <v>0</v>
      </c>
      <c r="BJ13" s="18">
        <f>IF(ISNA(INDEX($AG$4:$BE$107,MATCH('Per month Barometer'!$BG13,$AF$4:$AF$107,0),MATCH('Per month Barometer'!BJ$4,'Per month Barometer'!$AG$3:$BE$3,0))),"",INDEX($AG$4:$BE$107,MATCH('Per month Barometer'!$BG13,$AF$4:$AF$107,0),MATCH('Per month Barometer'!BJ$4,'Per month Barometer'!$AG$3:$BE$3,0)))</f>
        <v>0</v>
      </c>
      <c r="BK13" s="18">
        <f>IF(ISNA(INDEX($AG$4:$BE$107,MATCH('Per month Barometer'!$BG13,$AF$4:$AF$107,0),MATCH('Per month Barometer'!BK$4,'Per month Barometer'!$AG$3:$BE$3,0))),"",INDEX($AG$4:$BE$107,MATCH('Per month Barometer'!$BG13,$AF$4:$AF$107,0),MATCH('Per month Barometer'!BK$4,'Per month Barometer'!$AG$3:$BE$3,0)))</f>
        <v>0</v>
      </c>
      <c r="BL13" s="18">
        <f>IF(ISNA(INDEX($AG$4:$BE$107,MATCH('Per month Barometer'!$BG13,$AF$4:$AF$107,0),MATCH('Per month Barometer'!BL$4,'Per month Barometer'!$AG$3:$BE$3,0))),"",INDEX($AG$4:$BE$107,MATCH('Per month Barometer'!$BG13,$AF$4:$AF$107,0),MATCH('Per month Barometer'!BL$4,'Per month Barometer'!$AG$3:$BE$3,0)))</f>
        <v>1.98871994482297</v>
      </c>
      <c r="BM13" s="18">
        <f>IF(ISNA(INDEX($AG$4:$BE$107,MATCH('Per month Barometer'!$BG13,$AF$4:$AF$107,0),MATCH('Per month Barometer'!BM$4,'Per month Barometer'!$AG$3:$BE$3,0))),"",INDEX($AG$4:$BE$107,MATCH('Per month Barometer'!$BG13,$AF$4:$AF$107,0),MATCH('Per month Barometer'!BM$4,'Per month Barometer'!$AG$3:$BE$3,0)))</f>
        <v>0</v>
      </c>
      <c r="BN13" s="18">
        <f>IF(ISNA(INDEX($AG$4:$BE$107,MATCH('Per month Barometer'!$BG13,$AF$4:$AF$107,0),MATCH('Per month Barometer'!BN$4,'Per month Barometer'!$AG$3:$BE$3,0))),"",INDEX($AG$4:$BE$107,MATCH('Per month Barometer'!$BG13,$AF$4:$AF$107,0),MATCH('Per month Barometer'!BN$4,'Per month Barometer'!$AG$3:$BE$3,0)))</f>
        <v>0</v>
      </c>
      <c r="BO13" s="18">
        <f>IF(ISNA(INDEX($AG$4:$BE$107,MATCH('Per month Barometer'!$BG13,$AF$4:$AF$107,0),MATCH('Per month Barometer'!BO$4,'Per month Barometer'!$AG$3:$BE$3,0))),"",INDEX($AG$4:$BE$107,MATCH('Per month Barometer'!$BG13,$AF$4:$AF$107,0),MATCH('Per month Barometer'!BO$4,'Per month Barometer'!$AG$3:$BE$3,0)))</f>
        <v>0</v>
      </c>
      <c r="BP13" s="18">
        <f>IF(ISNA(INDEX($AG$4:$BE$107,MATCH('Per month Barometer'!$BG13,$AF$4:$AF$107,0),MATCH('Per month Barometer'!BP$4,'Per month Barometer'!$AG$3:$BE$3,0))),"",INDEX($AG$4:$BE$107,MATCH('Per month Barometer'!$BG13,$AF$4:$AF$107,0),MATCH('Per month Barometer'!BP$4,'Per month Barometer'!$AG$3:$BE$3,0)))</f>
        <v>0</v>
      </c>
      <c r="BQ13" s="18">
        <f>IF(ISNA(INDEX($AG$4:$BE$107,MATCH('Per month Barometer'!$BG13,$AF$4:$AF$107,0),MATCH('Per month Barometer'!BQ$4,'Per month Barometer'!$AG$3:$BE$3,0))),"",INDEX($AG$4:$BE$107,MATCH('Per month Barometer'!$BG13,$AF$4:$AF$107,0),MATCH('Per month Barometer'!BQ$4,'Per month Barometer'!$AG$3:$BE$3,0)))</f>
        <v>0</v>
      </c>
      <c r="BR13" s="18">
        <f>IF(ISNA(INDEX($AG$4:$BE$107,MATCH('Per month Barometer'!$BG13,$AF$4:$AF$107,0),MATCH('Per month Barometer'!BR$4,'Per month Barometer'!$AG$3:$BE$3,0))),"",INDEX($AG$4:$BE$107,MATCH('Per month Barometer'!$BG13,$AF$4:$AF$107,0),MATCH('Per month Barometer'!BR$4,'Per month Barometer'!$AG$3:$BE$3,0)))</f>
        <v>0</v>
      </c>
      <c r="BS13" s="18">
        <f>IF(ISNA(INDEX($AG$4:$BE$107,MATCH('Per month Barometer'!$BG13,$AF$4:$AF$107,0),MATCH('Per month Barometer'!BS$4,'Per month Barometer'!$AG$3:$BE$3,0))),"",INDEX($AG$4:$BE$107,MATCH('Per month Barometer'!$BG13,$AF$4:$AF$107,0),MATCH('Per month Barometer'!BS$4,'Per month Barometer'!$AG$3:$BE$3,0)))</f>
        <v>0</v>
      </c>
      <c r="BT13" s="18">
        <f>IF(ISNA(INDEX($AG$4:$BE$107,MATCH('Per month Barometer'!$BG13,$AF$4:$AF$107,0),MATCH('Per month Barometer'!BT$4,'Per month Barometer'!$AG$3:$BE$3,0))),"",INDEX($AG$4:$BE$107,MATCH('Per month Barometer'!$BG13,$AF$4:$AF$107,0),MATCH('Per month Barometer'!BT$4,'Per month Barometer'!$AG$3:$BE$3,0)))</f>
        <v>0</v>
      </c>
      <c r="BU13" s="18">
        <f>IF(ISNA(INDEX($AG$4:$BE$107,MATCH('Per month Barometer'!$BG13,$AF$4:$AF$107,0),MATCH('Per month Barometer'!BU$4,'Per month Barometer'!$AG$3:$BE$3,0))),"",INDEX($AG$4:$BE$107,MATCH('Per month Barometer'!$BG13,$AF$4:$AF$107,0),MATCH('Per month Barometer'!BU$4,'Per month Barometer'!$AG$3:$BE$3,0)))</f>
        <v>0</v>
      </c>
      <c r="BV13" s="18">
        <f>IF(ISNA(INDEX($AG$4:$BE$107,MATCH('Per month Barometer'!$BG13,$AF$4:$AF$107,0),MATCH('Per month Barometer'!BV$4,'Per month Barometer'!$AG$3:$BE$3,0))),"",INDEX($AG$4:$BE$107,MATCH('Per month Barometer'!$BG13,$AF$4:$AF$107,0),MATCH('Per month Barometer'!BV$4,'Per month Barometer'!$AG$3:$BE$3,0)))</f>
        <v>0</v>
      </c>
      <c r="BW13" s="18">
        <f>IF(ISNA(INDEX($AG$4:$BE$107,MATCH('Per month Barometer'!$BG13,$AF$4:$AF$107,0),MATCH('Per month Barometer'!BW$4,'Per month Barometer'!$AG$3:$BE$3,0))),"",INDEX($AG$4:$BE$107,MATCH('Per month Barometer'!$BG13,$AF$4:$AF$107,0),MATCH('Per month Barometer'!BW$4,'Per month Barometer'!$AG$3:$BE$3,0)))</f>
        <v>0</v>
      </c>
      <c r="BX13" s="18">
        <f>IF(ISNA(INDEX($AG$4:$BE$107,MATCH('Per month Barometer'!$BG13,$AF$4:$AF$107,0),MATCH('Per month Barometer'!BX$4,'Per month Barometer'!$AG$3:$BE$3,0))),"",INDEX($AG$4:$BE$107,MATCH('Per month Barometer'!$BG13,$AF$4:$AF$107,0),MATCH('Per month Barometer'!BX$4,'Per month Barometer'!$AG$3:$BE$3,0)))</f>
        <v>0</v>
      </c>
      <c r="BY13" s="18">
        <f>IF(ISNA(INDEX($AG$4:$BE$107,MATCH('Per month Barometer'!$BG13,$AF$4:$AF$107,0),MATCH('Per month Barometer'!BY$4,'Per month Barometer'!$AG$3:$BE$3,0))),"",INDEX($AG$4:$BE$107,MATCH('Per month Barometer'!$BG13,$AF$4:$AF$107,0),MATCH('Per month Barometer'!BY$4,'Per month Barometer'!$AG$3:$BE$3,0)))</f>
        <v>0</v>
      </c>
      <c r="BZ13" s="18">
        <f>IF(ISNA(INDEX($AG$4:$BE$107,MATCH('Per month Barometer'!$BG13,$AF$4:$AF$107,0),MATCH('Per month Barometer'!BZ$4,'Per month Barometer'!$AG$3:$BE$3,0))),"",INDEX($AG$4:$BE$107,MATCH('Per month Barometer'!$BG13,$AF$4:$AF$107,0),MATCH('Per month Barometer'!BZ$4,'Per month Barometer'!$AG$3:$BE$3,0)))</f>
        <v>0</v>
      </c>
      <c r="CA13" s="18">
        <f>IF(ISNA(INDEX($AG$4:$BE$107,MATCH('Per month Barometer'!$BG13,$AF$4:$AF$107,0),MATCH('Per month Barometer'!CA$4,'Per month Barometer'!$AG$3:$BE$3,0))),"",INDEX($AG$4:$BE$107,MATCH('Per month Barometer'!$BG13,$AF$4:$AF$107,0),MATCH('Per month Barometer'!CA$4,'Per month Barometer'!$AG$3:$BE$3,0)))</f>
        <v>0</v>
      </c>
      <c r="CB13" s="18">
        <f>IF(ISNA(INDEX($AG$4:$BE$107,MATCH('Per month Barometer'!$BG13,$AF$4:$AF$107,0),MATCH('Per month Barometer'!CB$4,'Per month Barometer'!$AG$3:$BE$3,0))),"",INDEX($AG$4:$BE$107,MATCH('Per month Barometer'!$BG13,$AF$4:$AF$107,0),MATCH('Per month Barometer'!CB$4,'Per month Barometer'!$AG$3:$BE$3,0)))</f>
        <v>0</v>
      </c>
      <c r="CC13" s="18">
        <f>IF(ISNA(INDEX($AG$4:$BE$107,MATCH('Per month Barometer'!$BG13,$AF$4:$AF$107,0),MATCH('Per month Barometer'!CC$4,'Per month Barometer'!$AG$3:$BE$3,0))),"",INDEX($AG$4:$BE$107,MATCH('Per month Barometer'!$BG13,$AF$4:$AF$107,0),MATCH('Per month Barometer'!CC$4,'Per month Barometer'!$AG$3:$BE$3,0)))</f>
        <v>0</v>
      </c>
      <c r="CD13" s="18">
        <f>IF(ISNA(INDEX($AG$4:$BE$107,MATCH('Per month Barometer'!$BG13,$AF$4:$AF$107,0),MATCH('Per month Barometer'!CD$4,'Per month Barometer'!$AG$3:$BE$3,0))),"",INDEX($AG$4:$BE$107,MATCH('Per month Barometer'!$BG13,$AF$4:$AF$107,0),MATCH('Per month Barometer'!CD$4,'Per month Barometer'!$AG$3:$BE$3,0)))</f>
        <v>0</v>
      </c>
      <c r="CE13" s="18">
        <f>IF(ISNA(INDEX($AG$4:$BE$107,MATCH('Per month Barometer'!$BG13,$AF$4:$AF$107,0),MATCH('Per month Barometer'!CE$4,'Per month Barometer'!$AG$3:$BE$3,0))),"",INDEX($AG$4:$BE$107,MATCH('Per month Barometer'!$BG13,$AF$4:$AF$107,0),MATCH('Per month Barometer'!CE$4,'Per month Barometer'!$AG$3:$BE$3,0)))</f>
        <v>0</v>
      </c>
      <c r="CF13" s="18">
        <f>IF(ISNA(INDEX($AG$4:$BE$107,MATCH('Per month Barometer'!$BG13,$AF$4:$AF$107,0),MATCH('Per month Barometer'!CF$4,'Per month Barometer'!$AG$3:$BE$3,0))),"",INDEX($AG$4:$BE$107,MATCH('Per month Barometer'!$BG13,$AF$4:$AF$107,0),MATCH('Per month Barometer'!CF$4,'Per month Barometer'!$AG$3:$BE$3,0)))</f>
        <v>0</v>
      </c>
      <c r="CO13" s="18">
        <f>IF(BH13=0,"",BH13)</f>
        <v>1.9731674247912701</v>
      </c>
      <c r="CP13" s="18" t="str">
        <f>IF(BI13=0,"",BI13)</f>
        <v/>
      </c>
      <c r="CQ13" s="18" t="str">
        <f>IF(BJ13=0,"",BJ13)</f>
        <v/>
      </c>
      <c r="CR13" s="18" t="str">
        <f>IF(BK13=0,"",BK13)</f>
        <v/>
      </c>
      <c r="CS13" s="18">
        <f>IF(BL13=0,"",BL13)</f>
        <v>1.98871994482297</v>
      </c>
      <c r="CT13" s="18" t="str">
        <f>IF(BM13=0,"",BM13)</f>
        <v/>
      </c>
      <c r="CU13" s="18" t="str">
        <f>IF(BN13=0,"",BN13)</f>
        <v/>
      </c>
      <c r="CV13" s="18" t="str">
        <f>IF(BO13=0,"",BO13)</f>
        <v/>
      </c>
      <c r="CW13" s="18" t="str">
        <f>IF(BP13=0,"",BP13)</f>
        <v/>
      </c>
      <c r="CX13" s="18" t="str">
        <f>IF(BQ13=0,"",BQ13)</f>
        <v/>
      </c>
      <c r="CY13" s="18" t="str">
        <f>IF(BR13=0,"",BR13)</f>
        <v/>
      </c>
      <c r="CZ13" s="18" t="str">
        <f>IF(BS13=0,"",BS13)</f>
        <v/>
      </c>
      <c r="DA13" s="18" t="str">
        <f>IF(BT13=0,"",BT13)</f>
        <v/>
      </c>
      <c r="DB13" s="18" t="str">
        <f>IF(BU13=0,"",BU13)</f>
        <v/>
      </c>
      <c r="DC13" s="18" t="str">
        <f>IF(BV13=0,"",BV13)</f>
        <v/>
      </c>
      <c r="DD13" s="18" t="str">
        <f>IF(BW13=0,"",BW13)</f>
        <v/>
      </c>
      <c r="DE13" s="18" t="str">
        <f>IF(BX13=0,"",BX13)</f>
        <v/>
      </c>
      <c r="DF13" s="18" t="str">
        <f>IF(BY13=0,"",BY13)</f>
        <v/>
      </c>
      <c r="DG13" s="18" t="str">
        <f>IF(BZ13=0,"",BZ13)</f>
        <v/>
      </c>
      <c r="DH13" s="18" t="str">
        <f>IF(CA13=0,"",CA13)</f>
        <v/>
      </c>
      <c r="DI13" s="18" t="str">
        <f>IF(CB13=0,"",CB13)</f>
        <v/>
      </c>
      <c r="DJ13" s="18" t="str">
        <f>IF(CC13=0,"",CC13)</f>
        <v/>
      </c>
      <c r="DK13" s="18" t="str">
        <f>IF(CD13=0,"",CD13)</f>
        <v/>
      </c>
      <c r="DL13" s="18" t="str">
        <f>IF(CE13=0,"",CE13)</f>
        <v/>
      </c>
      <c r="DM13" s="18" t="str">
        <f>IF(CF13=0,"",CF13)</f>
        <v/>
      </c>
      <c r="DN13" s="18"/>
      <c r="DO13" s="18"/>
      <c r="DP13" s="18"/>
      <c r="DQ13" s="18"/>
    </row>
    <row r="14" spans="2:121" x14ac:dyDescent="0.25">
      <c r="I14" s="27"/>
      <c r="J14" s="5"/>
      <c r="K14" s="5"/>
      <c r="L14" s="5"/>
      <c r="M14" s="5"/>
      <c r="N14" s="5"/>
      <c r="AF14" s="125">
        <v>39479</v>
      </c>
      <c r="AG14" s="47">
        <f>VLOOKUP($AF14,'Barometer annual'!$Z$5:$AE$211,'Per month Barometer'!C$1,FALSE)</f>
        <v>2.4448861715980899</v>
      </c>
      <c r="AH14" s="77"/>
      <c r="AI14" s="48" t="str">
        <f>VLOOKUP($AF14,'Barometer annual'!$Z$5:$AE$211,'Per month Barometer'!E$1,FALSE)</f>
        <v/>
      </c>
      <c r="AJ14" s="48" t="str">
        <f>VLOOKUP($AF14,'Barometer annual'!$Z$5:$AE$211,'Per month Barometer'!F$1,FALSE)</f>
        <v/>
      </c>
      <c r="AK14" s="48" t="str">
        <f>VLOOKUP($AF14,'Barometer annual'!$Z$5:$AE$211,'Per month Barometer'!G$1,FALSE)</f>
        <v/>
      </c>
      <c r="AL14" s="48">
        <f>VLOOKUP($AF14,'Barometer annual'!$Z$5:$AE$211,'Per month Barometer'!D$1,FALSE)</f>
        <v>1.9729080147684901</v>
      </c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126"/>
      <c r="BG14" s="155">
        <v>39356</v>
      </c>
      <c r="BH14" s="18">
        <f>IF(ISNA(INDEX($AG$4:$BE$107,MATCH('Per month Barometer'!$BG14,$AF$4:$AF$107,0),MATCH('Per month Barometer'!BH$4,'Per month Barometer'!$AG$3:$BE$3,0))),"",INDEX($AG$4:$BE$107,MATCH('Per month Barometer'!$BG14,$AF$4:$AF$107,0),MATCH('Per month Barometer'!BH$4,'Per month Barometer'!$AG$3:$BE$3,0)))</f>
        <v>1.98337546794213</v>
      </c>
      <c r="BI14" s="18">
        <f>IF(ISNA(INDEX($AG$4:$BE$107,MATCH('Per month Barometer'!$BG14,$AF$4:$AF$107,0),MATCH('Per month Barometer'!BI$4,'Per month Barometer'!$AG$3:$BE$3,0))),"",INDEX($AG$4:$BE$107,MATCH('Per month Barometer'!$BG14,$AF$4:$AF$107,0),MATCH('Per month Barometer'!BI$4,'Per month Barometer'!$AG$3:$BE$3,0)))</f>
        <v>0</v>
      </c>
      <c r="BJ14" s="18">
        <f>IF(ISNA(INDEX($AG$4:$BE$107,MATCH('Per month Barometer'!$BG14,$AF$4:$AF$107,0),MATCH('Per month Barometer'!BJ$4,'Per month Barometer'!$AG$3:$BE$3,0))),"",INDEX($AG$4:$BE$107,MATCH('Per month Barometer'!$BG14,$AF$4:$AF$107,0),MATCH('Per month Barometer'!BJ$4,'Per month Barometer'!$AG$3:$BE$3,0)))</f>
        <v>0</v>
      </c>
      <c r="BK14" s="18">
        <f>IF(ISNA(INDEX($AG$4:$BE$107,MATCH('Per month Barometer'!$BG14,$AF$4:$AF$107,0),MATCH('Per month Barometer'!BK$4,'Per month Barometer'!$AG$3:$BE$3,0))),"",INDEX($AG$4:$BE$107,MATCH('Per month Barometer'!$BG14,$AF$4:$AF$107,0),MATCH('Per month Barometer'!BK$4,'Per month Barometer'!$AG$3:$BE$3,0)))</f>
        <v>2.01133222375337</v>
      </c>
      <c r="BL14" s="18">
        <f>IF(ISNA(INDEX($AG$4:$BE$107,MATCH('Per month Barometer'!$BG14,$AF$4:$AF$107,0),MATCH('Per month Barometer'!BL$4,'Per month Barometer'!$AG$3:$BE$3,0))),"",INDEX($AG$4:$BE$107,MATCH('Per month Barometer'!$BG14,$AF$4:$AF$107,0),MATCH('Per month Barometer'!BL$4,'Per month Barometer'!$AG$3:$BE$3,0)))</f>
        <v>0</v>
      </c>
      <c r="BM14" s="18">
        <f>IF(ISNA(INDEX($AG$4:$BE$107,MATCH('Per month Barometer'!$BG14,$AF$4:$AF$107,0),MATCH('Per month Barometer'!BM$4,'Per month Barometer'!$AG$3:$BE$3,0))),"",INDEX($AG$4:$BE$107,MATCH('Per month Barometer'!$BG14,$AF$4:$AF$107,0),MATCH('Per month Barometer'!BM$4,'Per month Barometer'!$AG$3:$BE$3,0)))</f>
        <v>0</v>
      </c>
      <c r="BN14" s="18">
        <f>IF(ISNA(INDEX($AG$4:$BE$107,MATCH('Per month Barometer'!$BG14,$AF$4:$AF$107,0),MATCH('Per month Barometer'!BN$4,'Per month Barometer'!$AG$3:$BE$3,0))),"",INDEX($AG$4:$BE$107,MATCH('Per month Barometer'!$BG14,$AF$4:$AF$107,0),MATCH('Per month Barometer'!BN$4,'Per month Barometer'!$AG$3:$BE$3,0)))</f>
        <v>0</v>
      </c>
      <c r="BO14" s="18">
        <f>IF(ISNA(INDEX($AG$4:$BE$107,MATCH('Per month Barometer'!$BG14,$AF$4:$AF$107,0),MATCH('Per month Barometer'!BO$4,'Per month Barometer'!$AG$3:$BE$3,0))),"",INDEX($AG$4:$BE$107,MATCH('Per month Barometer'!$BG14,$AF$4:$AF$107,0),MATCH('Per month Barometer'!BO$4,'Per month Barometer'!$AG$3:$BE$3,0)))</f>
        <v>0</v>
      </c>
      <c r="BP14" s="18">
        <f>IF(ISNA(INDEX($AG$4:$BE$107,MATCH('Per month Barometer'!$BG14,$AF$4:$AF$107,0),MATCH('Per month Barometer'!BP$4,'Per month Barometer'!$AG$3:$BE$3,0))),"",INDEX($AG$4:$BE$107,MATCH('Per month Barometer'!$BG14,$AF$4:$AF$107,0),MATCH('Per month Barometer'!BP$4,'Per month Barometer'!$AG$3:$BE$3,0)))</f>
        <v>0</v>
      </c>
      <c r="BQ14" s="18">
        <f>IF(ISNA(INDEX($AG$4:$BE$107,MATCH('Per month Barometer'!$BG14,$AF$4:$AF$107,0),MATCH('Per month Barometer'!BQ$4,'Per month Barometer'!$AG$3:$BE$3,0))),"",INDEX($AG$4:$BE$107,MATCH('Per month Barometer'!$BG14,$AF$4:$AF$107,0),MATCH('Per month Barometer'!BQ$4,'Per month Barometer'!$AG$3:$BE$3,0)))</f>
        <v>0</v>
      </c>
      <c r="BR14" s="18">
        <f>IF(ISNA(INDEX($AG$4:$BE$107,MATCH('Per month Barometer'!$BG14,$AF$4:$AF$107,0),MATCH('Per month Barometer'!BR$4,'Per month Barometer'!$AG$3:$BE$3,0))),"",INDEX($AG$4:$BE$107,MATCH('Per month Barometer'!$BG14,$AF$4:$AF$107,0),MATCH('Per month Barometer'!BR$4,'Per month Barometer'!$AG$3:$BE$3,0)))</f>
        <v>0</v>
      </c>
      <c r="BS14" s="18">
        <f>IF(ISNA(INDEX($AG$4:$BE$107,MATCH('Per month Barometer'!$BG14,$AF$4:$AF$107,0),MATCH('Per month Barometer'!BS$4,'Per month Barometer'!$AG$3:$BE$3,0))),"",INDEX($AG$4:$BE$107,MATCH('Per month Barometer'!$BG14,$AF$4:$AF$107,0),MATCH('Per month Barometer'!BS$4,'Per month Barometer'!$AG$3:$BE$3,0)))</f>
        <v>0</v>
      </c>
      <c r="BT14" s="18">
        <f>IF(ISNA(INDEX($AG$4:$BE$107,MATCH('Per month Barometer'!$BG14,$AF$4:$AF$107,0),MATCH('Per month Barometer'!BT$4,'Per month Barometer'!$AG$3:$BE$3,0))),"",INDEX($AG$4:$BE$107,MATCH('Per month Barometer'!$BG14,$AF$4:$AF$107,0),MATCH('Per month Barometer'!BT$4,'Per month Barometer'!$AG$3:$BE$3,0)))</f>
        <v>0</v>
      </c>
      <c r="BU14" s="18" t="str">
        <f>IF(ISNA(INDEX($AG$4:$BE$107,MATCH('Per month Barometer'!$BG14,$AF$4:$AF$107,0),MATCH('Per month Barometer'!BU$4,'Per month Barometer'!$AG$3:$BE$3,0))),"",INDEX($AG$4:$BE$107,MATCH('Per month Barometer'!$BG14,$AF$4:$AF$107,0),MATCH('Per month Barometer'!BU$4,'Per month Barometer'!$AG$3:$BE$3,0)))</f>
        <v/>
      </c>
      <c r="BV14" s="18">
        <f>IF(ISNA(INDEX($AG$4:$BE$107,MATCH('Per month Barometer'!$BG14,$AF$4:$AF$107,0),MATCH('Per month Barometer'!BV$4,'Per month Barometer'!$AG$3:$BE$3,0))),"",INDEX($AG$4:$BE$107,MATCH('Per month Barometer'!$BG14,$AF$4:$AF$107,0),MATCH('Per month Barometer'!BV$4,'Per month Barometer'!$AG$3:$BE$3,0)))</f>
        <v>0</v>
      </c>
      <c r="BW14" s="18">
        <f>IF(ISNA(INDEX($AG$4:$BE$107,MATCH('Per month Barometer'!$BG14,$AF$4:$AF$107,0),MATCH('Per month Barometer'!BW$4,'Per month Barometer'!$AG$3:$BE$3,0))),"",INDEX($AG$4:$BE$107,MATCH('Per month Barometer'!$BG14,$AF$4:$AF$107,0),MATCH('Per month Barometer'!BW$4,'Per month Barometer'!$AG$3:$BE$3,0)))</f>
        <v>0</v>
      </c>
      <c r="BX14" s="18">
        <f>IF(ISNA(INDEX($AG$4:$BE$107,MATCH('Per month Barometer'!$BG14,$AF$4:$AF$107,0),MATCH('Per month Barometer'!BX$4,'Per month Barometer'!$AG$3:$BE$3,0))),"",INDEX($AG$4:$BE$107,MATCH('Per month Barometer'!$BG14,$AF$4:$AF$107,0),MATCH('Per month Barometer'!BX$4,'Per month Barometer'!$AG$3:$BE$3,0)))</f>
        <v>0</v>
      </c>
      <c r="BY14" s="18" t="str">
        <f>IF(ISNA(INDEX($AG$4:$BE$107,MATCH('Per month Barometer'!$BG14,$AF$4:$AF$107,0),MATCH('Per month Barometer'!BY$4,'Per month Barometer'!$AG$3:$BE$3,0))),"",INDEX($AG$4:$BE$107,MATCH('Per month Barometer'!$BG14,$AF$4:$AF$107,0),MATCH('Per month Barometer'!BY$4,'Per month Barometer'!$AG$3:$BE$3,0)))</f>
        <v/>
      </c>
      <c r="BZ14" s="18">
        <f>IF(ISNA(INDEX($AG$4:$BE$107,MATCH('Per month Barometer'!$BG14,$AF$4:$AF$107,0),MATCH('Per month Barometer'!BZ$4,'Per month Barometer'!$AG$3:$BE$3,0))),"",INDEX($AG$4:$BE$107,MATCH('Per month Barometer'!$BG14,$AF$4:$AF$107,0),MATCH('Per month Barometer'!BZ$4,'Per month Barometer'!$AG$3:$BE$3,0)))</f>
        <v>0</v>
      </c>
      <c r="CA14" s="18">
        <f>IF(ISNA(INDEX($AG$4:$BE$107,MATCH('Per month Barometer'!$BG14,$AF$4:$AF$107,0),MATCH('Per month Barometer'!CA$4,'Per month Barometer'!$AG$3:$BE$3,0))),"",INDEX($AG$4:$BE$107,MATCH('Per month Barometer'!$BG14,$AF$4:$AF$107,0),MATCH('Per month Barometer'!CA$4,'Per month Barometer'!$AG$3:$BE$3,0)))</f>
        <v>0</v>
      </c>
      <c r="CB14" s="18">
        <f>IF(ISNA(INDEX($AG$4:$BE$107,MATCH('Per month Barometer'!$BG14,$AF$4:$AF$107,0),MATCH('Per month Barometer'!CB$4,'Per month Barometer'!$AG$3:$BE$3,0))),"",INDEX($AG$4:$BE$107,MATCH('Per month Barometer'!$BG14,$AF$4:$AF$107,0),MATCH('Per month Barometer'!CB$4,'Per month Barometer'!$AG$3:$BE$3,0)))</f>
        <v>0</v>
      </c>
      <c r="CC14" s="18" t="str">
        <f>IF(ISNA(INDEX($AG$4:$BE$107,MATCH('Per month Barometer'!$BG14,$AF$4:$AF$107,0),MATCH('Per month Barometer'!CC$4,'Per month Barometer'!$AG$3:$BE$3,0))),"",INDEX($AG$4:$BE$107,MATCH('Per month Barometer'!$BG14,$AF$4:$AF$107,0),MATCH('Per month Barometer'!CC$4,'Per month Barometer'!$AG$3:$BE$3,0)))</f>
        <v/>
      </c>
      <c r="CD14" s="18">
        <f>IF(ISNA(INDEX($AG$4:$BE$107,MATCH('Per month Barometer'!$BG14,$AF$4:$AF$107,0),MATCH('Per month Barometer'!CD$4,'Per month Barometer'!$AG$3:$BE$3,0))),"",INDEX($AG$4:$BE$107,MATCH('Per month Barometer'!$BG14,$AF$4:$AF$107,0),MATCH('Per month Barometer'!CD$4,'Per month Barometer'!$AG$3:$BE$3,0)))</f>
        <v>0</v>
      </c>
      <c r="CE14" s="18">
        <f>IF(ISNA(INDEX($AG$4:$BE$107,MATCH('Per month Barometer'!$BG14,$AF$4:$AF$107,0),MATCH('Per month Barometer'!CE$4,'Per month Barometer'!$AG$3:$BE$3,0))),"",INDEX($AG$4:$BE$107,MATCH('Per month Barometer'!$BG14,$AF$4:$AF$107,0),MATCH('Per month Barometer'!CE$4,'Per month Barometer'!$AG$3:$BE$3,0)))</f>
        <v>0</v>
      </c>
      <c r="CF14" s="18">
        <f>IF(ISNA(INDEX($AG$4:$BE$107,MATCH('Per month Barometer'!$BG14,$AF$4:$AF$107,0),MATCH('Per month Barometer'!CF$4,'Per month Barometer'!$AG$3:$BE$3,0))),"",INDEX($AG$4:$BE$107,MATCH('Per month Barometer'!$BG14,$AF$4:$AF$107,0),MATCH('Per month Barometer'!CF$4,'Per month Barometer'!$AG$3:$BE$3,0)))</f>
        <v>0</v>
      </c>
      <c r="CO14" s="18">
        <f>IF(BH14=0,"",BH14)</f>
        <v>1.98337546794213</v>
      </c>
      <c r="CP14" s="18" t="str">
        <f>IF(BI14=0,"",BI14)</f>
        <v/>
      </c>
      <c r="CQ14" s="18" t="str">
        <f>IF(BJ14=0,"",BJ14)</f>
        <v/>
      </c>
      <c r="CR14" s="18">
        <f>IF(BK14=0,"",BK14)</f>
        <v>2.01133222375337</v>
      </c>
      <c r="CS14" s="18" t="str">
        <f>IF(BL14=0,"",BL14)</f>
        <v/>
      </c>
      <c r="CT14" s="18" t="str">
        <f>IF(BM14=0,"",BM14)</f>
        <v/>
      </c>
      <c r="CU14" s="18" t="str">
        <f>IF(BN14=0,"",BN14)</f>
        <v/>
      </c>
      <c r="CV14" s="18" t="str">
        <f>IF(BO14=0,"",BO14)</f>
        <v/>
      </c>
      <c r="CW14" s="18" t="str">
        <f>IF(BP14=0,"",BP14)</f>
        <v/>
      </c>
      <c r="CX14" s="18" t="str">
        <f>IF(BQ14=0,"",BQ14)</f>
        <v/>
      </c>
      <c r="CY14" s="18" t="str">
        <f>IF(BR14=0,"",BR14)</f>
        <v/>
      </c>
      <c r="CZ14" s="18" t="str">
        <f>IF(BS14=0,"",BS14)</f>
        <v/>
      </c>
      <c r="DA14" s="18" t="str">
        <f>IF(BT14=0,"",BT14)</f>
        <v/>
      </c>
      <c r="DB14" s="18" t="str">
        <f>IF(BU14=0,"",BU14)</f>
        <v/>
      </c>
      <c r="DC14" s="18" t="str">
        <f>IF(BV14=0,"",BV14)</f>
        <v/>
      </c>
      <c r="DD14" s="18" t="str">
        <f>IF(BW14=0,"",BW14)</f>
        <v/>
      </c>
      <c r="DE14" s="18" t="str">
        <f>IF(BX14=0,"",BX14)</f>
        <v/>
      </c>
      <c r="DF14" s="18" t="str">
        <f>IF(BY14=0,"",BY14)</f>
        <v/>
      </c>
      <c r="DG14" s="18" t="str">
        <f>IF(BZ14=0,"",BZ14)</f>
        <v/>
      </c>
      <c r="DH14" s="18" t="str">
        <f>IF(CA14=0,"",CA14)</f>
        <v/>
      </c>
      <c r="DI14" s="18" t="str">
        <f>IF(CB14=0,"",CB14)</f>
        <v/>
      </c>
      <c r="DJ14" s="18" t="str">
        <f>IF(CC14=0,"",CC14)</f>
        <v/>
      </c>
      <c r="DK14" s="18" t="str">
        <f>IF(CD14=0,"",CD14)</f>
        <v/>
      </c>
      <c r="DL14" s="18" t="str">
        <f>IF(CE14=0,"",CE14)</f>
        <v/>
      </c>
      <c r="DM14" s="18" t="str">
        <f>IF(CF14=0,"",CF14)</f>
        <v/>
      </c>
      <c r="DN14" s="18"/>
      <c r="DO14" s="18"/>
      <c r="DP14" s="18"/>
      <c r="DQ14" s="18"/>
    </row>
    <row r="15" spans="2:121" x14ac:dyDescent="0.25">
      <c r="I15" s="27"/>
      <c r="J15" s="5"/>
      <c r="K15" s="5"/>
      <c r="L15" s="5"/>
      <c r="M15" s="5"/>
      <c r="N15" s="5"/>
      <c r="AF15" s="125">
        <v>39845</v>
      </c>
      <c r="AG15" s="47">
        <f>VLOOKUP($AF15,'Barometer annual'!$Z$5:$AE$211,'Per month Barometer'!C$1,FALSE)</f>
        <v>0.70403438972860399</v>
      </c>
      <c r="AH15" s="77"/>
      <c r="AI15" s="48" t="str">
        <f>VLOOKUP($AF15,'Barometer annual'!$Z$5:$AE$211,'Per month Barometer'!E$1,FALSE)</f>
        <v/>
      </c>
      <c r="AJ15" s="48" t="str">
        <f>VLOOKUP($AF15,'Barometer annual'!$Z$5:$AE$211,'Per month Barometer'!F$1,FALSE)</f>
        <v/>
      </c>
      <c r="AK15" s="48" t="str">
        <f>VLOOKUP($AF15,'Barometer annual'!$Z$5:$AE$211,'Per month Barometer'!G$1,FALSE)</f>
        <v/>
      </c>
      <c r="AL15" s="48">
        <f>VLOOKUP($AF15,'Barometer annual'!$Z$5:$AE$211,'Per month Barometer'!D$1,FALSE)</f>
        <v>1.5701499853523999</v>
      </c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126"/>
      <c r="BG15" s="155">
        <v>39387</v>
      </c>
      <c r="BH15" s="18">
        <f>IF(ISNA(INDEX($AG$4:$BE$107,MATCH('Per month Barometer'!$BG15,$AF$4:$AF$107,0),MATCH('Per month Barometer'!BH$4,'Per month Barometer'!$AG$3:$BE$3,0))),"",INDEX($AG$4:$BE$107,MATCH('Per month Barometer'!$BG15,$AF$4:$AF$107,0),MATCH('Per month Barometer'!BH$4,'Per month Barometer'!$AG$3:$BE$3,0)))</f>
        <v>2.02404456570103</v>
      </c>
      <c r="BI15" s="18">
        <f>IF(ISNA(INDEX($AG$4:$BE$107,MATCH('Per month Barometer'!$BG15,$AF$4:$AF$107,0),MATCH('Per month Barometer'!BI$4,'Per month Barometer'!$AG$3:$BE$3,0))),"",INDEX($AG$4:$BE$107,MATCH('Per month Barometer'!$BG15,$AF$4:$AF$107,0),MATCH('Per month Barometer'!BI$4,'Per month Barometer'!$AG$3:$BE$3,0)))</f>
        <v>0</v>
      </c>
      <c r="BJ15" s="18">
        <f>IF(ISNA(INDEX($AG$4:$BE$107,MATCH('Per month Barometer'!$BG15,$AF$4:$AF$107,0),MATCH('Per month Barometer'!BJ$4,'Per month Barometer'!$AG$3:$BE$3,0))),"",INDEX($AG$4:$BE$107,MATCH('Per month Barometer'!$BG15,$AF$4:$AF$107,0),MATCH('Per month Barometer'!BJ$4,'Per month Barometer'!$AG$3:$BE$3,0)))</f>
        <v>2.1001891410925602</v>
      </c>
      <c r="BK15" s="18">
        <f>IF(ISNA(INDEX($AG$4:$BE$107,MATCH('Per month Barometer'!$BG15,$AF$4:$AF$107,0),MATCH('Per month Barometer'!BK$4,'Per month Barometer'!$AG$3:$BE$3,0))),"",INDEX($AG$4:$BE$107,MATCH('Per month Barometer'!$BG15,$AF$4:$AF$107,0),MATCH('Per month Barometer'!BK$4,'Per month Barometer'!$AG$3:$BE$3,0)))</f>
        <v>0</v>
      </c>
      <c r="BL15" s="18">
        <f>IF(ISNA(INDEX($AG$4:$BE$107,MATCH('Per month Barometer'!$BG15,$AF$4:$AF$107,0),MATCH('Per month Barometer'!BL$4,'Per month Barometer'!$AG$3:$BE$3,0))),"",INDEX($AG$4:$BE$107,MATCH('Per month Barometer'!$BG15,$AF$4:$AF$107,0),MATCH('Per month Barometer'!BL$4,'Per month Barometer'!$AG$3:$BE$3,0)))</f>
        <v>0</v>
      </c>
      <c r="BM15" s="18">
        <f>IF(ISNA(INDEX($AG$4:$BE$107,MATCH('Per month Barometer'!$BG15,$AF$4:$AF$107,0),MATCH('Per month Barometer'!BM$4,'Per month Barometer'!$AG$3:$BE$3,0))),"",INDEX($AG$4:$BE$107,MATCH('Per month Barometer'!$BG15,$AF$4:$AF$107,0),MATCH('Per month Barometer'!BM$4,'Per month Barometer'!$AG$3:$BE$3,0)))</f>
        <v>0</v>
      </c>
      <c r="BN15" s="18">
        <f>IF(ISNA(INDEX($AG$4:$BE$107,MATCH('Per month Barometer'!$BG15,$AF$4:$AF$107,0),MATCH('Per month Barometer'!BN$4,'Per month Barometer'!$AG$3:$BE$3,0))),"",INDEX($AG$4:$BE$107,MATCH('Per month Barometer'!$BG15,$AF$4:$AF$107,0),MATCH('Per month Barometer'!BN$4,'Per month Barometer'!$AG$3:$BE$3,0)))</f>
        <v>0</v>
      </c>
      <c r="BO15" s="18">
        <f>IF(ISNA(INDEX($AG$4:$BE$107,MATCH('Per month Barometer'!$BG15,$AF$4:$AF$107,0),MATCH('Per month Barometer'!BO$4,'Per month Barometer'!$AG$3:$BE$3,0))),"",INDEX($AG$4:$BE$107,MATCH('Per month Barometer'!$BG15,$AF$4:$AF$107,0),MATCH('Per month Barometer'!BO$4,'Per month Barometer'!$AG$3:$BE$3,0)))</f>
        <v>0</v>
      </c>
      <c r="BP15" s="18">
        <f>IF(ISNA(INDEX($AG$4:$BE$107,MATCH('Per month Barometer'!$BG15,$AF$4:$AF$107,0),MATCH('Per month Barometer'!BP$4,'Per month Barometer'!$AG$3:$BE$3,0))),"",INDEX($AG$4:$BE$107,MATCH('Per month Barometer'!$BG15,$AF$4:$AF$107,0),MATCH('Per month Barometer'!BP$4,'Per month Barometer'!$AG$3:$BE$3,0)))</f>
        <v>0</v>
      </c>
      <c r="BQ15" s="18">
        <f>IF(ISNA(INDEX($AG$4:$BE$107,MATCH('Per month Barometer'!$BG15,$AF$4:$AF$107,0),MATCH('Per month Barometer'!BQ$4,'Per month Barometer'!$AG$3:$BE$3,0))),"",INDEX($AG$4:$BE$107,MATCH('Per month Barometer'!$BG15,$AF$4:$AF$107,0),MATCH('Per month Barometer'!BQ$4,'Per month Barometer'!$AG$3:$BE$3,0)))</f>
        <v>0</v>
      </c>
      <c r="BR15" s="18">
        <f>IF(ISNA(INDEX($AG$4:$BE$107,MATCH('Per month Barometer'!$BG15,$AF$4:$AF$107,0),MATCH('Per month Barometer'!BR$4,'Per month Barometer'!$AG$3:$BE$3,0))),"",INDEX($AG$4:$BE$107,MATCH('Per month Barometer'!$BG15,$AF$4:$AF$107,0),MATCH('Per month Barometer'!BR$4,'Per month Barometer'!$AG$3:$BE$3,0)))</f>
        <v>0</v>
      </c>
      <c r="BS15" s="18">
        <f>IF(ISNA(INDEX($AG$4:$BE$107,MATCH('Per month Barometer'!$BG15,$AF$4:$AF$107,0),MATCH('Per month Barometer'!BS$4,'Per month Barometer'!$AG$3:$BE$3,0))),"",INDEX($AG$4:$BE$107,MATCH('Per month Barometer'!$BG15,$AF$4:$AF$107,0),MATCH('Per month Barometer'!BS$4,'Per month Barometer'!$AG$3:$BE$3,0)))</f>
        <v>0</v>
      </c>
      <c r="BT15" s="18">
        <f>IF(ISNA(INDEX($AG$4:$BE$107,MATCH('Per month Barometer'!$BG15,$AF$4:$AF$107,0),MATCH('Per month Barometer'!BT$4,'Per month Barometer'!$AG$3:$BE$3,0))),"",INDEX($AG$4:$BE$107,MATCH('Per month Barometer'!$BG15,$AF$4:$AF$107,0),MATCH('Per month Barometer'!BT$4,'Per month Barometer'!$AG$3:$BE$3,0)))</f>
        <v>0</v>
      </c>
      <c r="BU15" s="18">
        <f>IF(ISNA(INDEX($AG$4:$BE$107,MATCH('Per month Barometer'!$BG15,$AF$4:$AF$107,0),MATCH('Per month Barometer'!BU$4,'Per month Barometer'!$AG$3:$BE$3,0))),"",INDEX($AG$4:$BE$107,MATCH('Per month Barometer'!$BG15,$AF$4:$AF$107,0),MATCH('Per month Barometer'!BU$4,'Per month Barometer'!$AG$3:$BE$3,0)))</f>
        <v>0</v>
      </c>
      <c r="BV15" s="18">
        <f>IF(ISNA(INDEX($AG$4:$BE$107,MATCH('Per month Barometer'!$BG15,$AF$4:$AF$107,0),MATCH('Per month Barometer'!BV$4,'Per month Barometer'!$AG$3:$BE$3,0))),"",INDEX($AG$4:$BE$107,MATCH('Per month Barometer'!$BG15,$AF$4:$AF$107,0),MATCH('Per month Barometer'!BV$4,'Per month Barometer'!$AG$3:$BE$3,0)))</f>
        <v>0</v>
      </c>
      <c r="BW15" s="18">
        <f>IF(ISNA(INDEX($AG$4:$BE$107,MATCH('Per month Barometer'!$BG15,$AF$4:$AF$107,0),MATCH('Per month Barometer'!BW$4,'Per month Barometer'!$AG$3:$BE$3,0))),"",INDEX($AG$4:$BE$107,MATCH('Per month Barometer'!$BG15,$AF$4:$AF$107,0),MATCH('Per month Barometer'!BW$4,'Per month Barometer'!$AG$3:$BE$3,0)))</f>
        <v>0</v>
      </c>
      <c r="BX15" s="18">
        <f>IF(ISNA(INDEX($AG$4:$BE$107,MATCH('Per month Barometer'!$BG15,$AF$4:$AF$107,0),MATCH('Per month Barometer'!BX$4,'Per month Barometer'!$AG$3:$BE$3,0))),"",INDEX($AG$4:$BE$107,MATCH('Per month Barometer'!$BG15,$AF$4:$AF$107,0),MATCH('Per month Barometer'!BX$4,'Per month Barometer'!$AG$3:$BE$3,0)))</f>
        <v>0</v>
      </c>
      <c r="BY15" s="18">
        <f>IF(ISNA(INDEX($AG$4:$BE$107,MATCH('Per month Barometer'!$BG15,$AF$4:$AF$107,0),MATCH('Per month Barometer'!BY$4,'Per month Barometer'!$AG$3:$BE$3,0))),"",INDEX($AG$4:$BE$107,MATCH('Per month Barometer'!$BG15,$AF$4:$AF$107,0),MATCH('Per month Barometer'!BY$4,'Per month Barometer'!$AG$3:$BE$3,0)))</f>
        <v>0</v>
      </c>
      <c r="BZ15" s="18">
        <f>IF(ISNA(INDEX($AG$4:$BE$107,MATCH('Per month Barometer'!$BG15,$AF$4:$AF$107,0),MATCH('Per month Barometer'!BZ$4,'Per month Barometer'!$AG$3:$BE$3,0))),"",INDEX($AG$4:$BE$107,MATCH('Per month Barometer'!$BG15,$AF$4:$AF$107,0),MATCH('Per month Barometer'!BZ$4,'Per month Barometer'!$AG$3:$BE$3,0)))</f>
        <v>0</v>
      </c>
      <c r="CA15" s="18">
        <f>IF(ISNA(INDEX($AG$4:$BE$107,MATCH('Per month Barometer'!$BG15,$AF$4:$AF$107,0),MATCH('Per month Barometer'!CA$4,'Per month Barometer'!$AG$3:$BE$3,0))),"",INDEX($AG$4:$BE$107,MATCH('Per month Barometer'!$BG15,$AF$4:$AF$107,0),MATCH('Per month Barometer'!CA$4,'Per month Barometer'!$AG$3:$BE$3,0)))</f>
        <v>0</v>
      </c>
      <c r="CB15" s="18">
        <f>IF(ISNA(INDEX($AG$4:$BE$107,MATCH('Per month Barometer'!$BG15,$AF$4:$AF$107,0),MATCH('Per month Barometer'!CB$4,'Per month Barometer'!$AG$3:$BE$3,0))),"",INDEX($AG$4:$BE$107,MATCH('Per month Barometer'!$BG15,$AF$4:$AF$107,0),MATCH('Per month Barometer'!CB$4,'Per month Barometer'!$AG$3:$BE$3,0)))</f>
        <v>0</v>
      </c>
      <c r="CC15" s="18">
        <f>IF(ISNA(INDEX($AG$4:$BE$107,MATCH('Per month Barometer'!$BG15,$AF$4:$AF$107,0),MATCH('Per month Barometer'!CC$4,'Per month Barometer'!$AG$3:$BE$3,0))),"",INDEX($AG$4:$BE$107,MATCH('Per month Barometer'!$BG15,$AF$4:$AF$107,0),MATCH('Per month Barometer'!CC$4,'Per month Barometer'!$AG$3:$BE$3,0)))</f>
        <v>0</v>
      </c>
      <c r="CD15" s="18">
        <f>IF(ISNA(INDEX($AG$4:$BE$107,MATCH('Per month Barometer'!$BG15,$AF$4:$AF$107,0),MATCH('Per month Barometer'!CD$4,'Per month Barometer'!$AG$3:$BE$3,0))),"",INDEX($AG$4:$BE$107,MATCH('Per month Barometer'!$BG15,$AF$4:$AF$107,0),MATCH('Per month Barometer'!CD$4,'Per month Barometer'!$AG$3:$BE$3,0)))</f>
        <v>0</v>
      </c>
      <c r="CE15" s="18">
        <f>IF(ISNA(INDEX($AG$4:$BE$107,MATCH('Per month Barometer'!$BG15,$AF$4:$AF$107,0),MATCH('Per month Barometer'!CE$4,'Per month Barometer'!$AG$3:$BE$3,0))),"",INDEX($AG$4:$BE$107,MATCH('Per month Barometer'!$BG15,$AF$4:$AF$107,0),MATCH('Per month Barometer'!CE$4,'Per month Barometer'!$AG$3:$BE$3,0)))</f>
        <v>0</v>
      </c>
      <c r="CF15" s="18">
        <f>IF(ISNA(INDEX($AG$4:$BE$107,MATCH('Per month Barometer'!$BG15,$AF$4:$AF$107,0),MATCH('Per month Barometer'!CF$4,'Per month Barometer'!$AG$3:$BE$3,0))),"",INDEX($AG$4:$BE$107,MATCH('Per month Barometer'!$BG15,$AF$4:$AF$107,0),MATCH('Per month Barometer'!CF$4,'Per month Barometer'!$AG$3:$BE$3,0)))</f>
        <v>0</v>
      </c>
      <c r="CO15" s="18">
        <f>IF(BH15=0,"",BH15)</f>
        <v>2.02404456570103</v>
      </c>
      <c r="CP15" s="18" t="str">
        <f>IF(BI15=0,"",BI15)</f>
        <v/>
      </c>
      <c r="CQ15" s="18">
        <f>IF(BJ15=0,"",BJ15)</f>
        <v>2.1001891410925602</v>
      </c>
      <c r="CR15" s="18" t="str">
        <f>IF(BK15=0,"",BK15)</f>
        <v/>
      </c>
      <c r="CS15" s="18" t="str">
        <f>IF(BL15=0,"",BL15)</f>
        <v/>
      </c>
      <c r="CT15" s="18" t="str">
        <f>IF(BM15=0,"",BM15)</f>
        <v/>
      </c>
      <c r="CU15" s="18" t="str">
        <f>IF(BN15=0,"",BN15)</f>
        <v/>
      </c>
      <c r="CV15" s="18" t="str">
        <f>IF(BO15=0,"",BO15)</f>
        <v/>
      </c>
      <c r="CW15" s="18" t="str">
        <f>IF(BP15=0,"",BP15)</f>
        <v/>
      </c>
      <c r="CX15" s="18" t="str">
        <f>IF(BQ15=0,"",BQ15)</f>
        <v/>
      </c>
      <c r="CY15" s="18" t="str">
        <f>IF(BR15=0,"",BR15)</f>
        <v/>
      </c>
      <c r="CZ15" s="18" t="str">
        <f>IF(BS15=0,"",BS15)</f>
        <v/>
      </c>
      <c r="DA15" s="18" t="str">
        <f>IF(BT15=0,"",BT15)</f>
        <v/>
      </c>
      <c r="DB15" s="18" t="str">
        <f>IF(BU15=0,"",BU15)</f>
        <v/>
      </c>
      <c r="DC15" s="18" t="str">
        <f>IF(BV15=0,"",BV15)</f>
        <v/>
      </c>
      <c r="DD15" s="18" t="str">
        <f>IF(BW15=0,"",BW15)</f>
        <v/>
      </c>
      <c r="DE15" s="18" t="str">
        <f>IF(BX15=0,"",BX15)</f>
        <v/>
      </c>
      <c r="DF15" s="18" t="str">
        <f>IF(BY15=0,"",BY15)</f>
        <v/>
      </c>
      <c r="DG15" s="18" t="str">
        <f>IF(BZ15=0,"",BZ15)</f>
        <v/>
      </c>
      <c r="DH15" s="18" t="str">
        <f>IF(CA15=0,"",CA15)</f>
        <v/>
      </c>
      <c r="DI15" s="18" t="str">
        <f>IF(CB15=0,"",CB15)</f>
        <v/>
      </c>
      <c r="DJ15" s="18" t="str">
        <f>IF(CC15=0,"",CC15)</f>
        <v/>
      </c>
      <c r="DK15" s="18" t="str">
        <f>IF(CD15=0,"",CD15)</f>
        <v/>
      </c>
      <c r="DL15" s="18" t="str">
        <f>IF(CE15=0,"",CE15)</f>
        <v/>
      </c>
      <c r="DM15" s="18" t="str">
        <f>IF(CF15=0,"",CF15)</f>
        <v/>
      </c>
      <c r="DN15" s="18"/>
      <c r="DO15" s="18"/>
      <c r="DP15" s="18"/>
      <c r="DQ15" s="18"/>
    </row>
    <row r="16" spans="2:121" x14ac:dyDescent="0.25">
      <c r="C16" s="98" t="s">
        <v>309</v>
      </c>
      <c r="D16" s="97">
        <v>11</v>
      </c>
      <c r="I16" s="27"/>
      <c r="J16" s="5"/>
      <c r="K16" s="5"/>
      <c r="L16" s="5"/>
      <c r="M16" s="5"/>
      <c r="N16" s="5"/>
      <c r="AF16" s="125">
        <v>40210</v>
      </c>
      <c r="AG16" s="47">
        <f>VLOOKUP($AF16,'Barometer annual'!$Z$5:$AE$211,'Per month Barometer'!C$1,FALSE)</f>
        <v>1.2009472363227001</v>
      </c>
      <c r="AH16" s="77"/>
      <c r="AI16" s="48" t="str">
        <f>VLOOKUP($AF16,'Barometer annual'!$Z$5:$AE$211,'Per month Barometer'!E$1,FALSE)</f>
        <v/>
      </c>
      <c r="AJ16" s="48" t="str">
        <f>VLOOKUP($AF16,'Barometer annual'!$Z$5:$AE$211,'Per month Barometer'!F$1,FALSE)</f>
        <v/>
      </c>
      <c r="AK16" s="48" t="str">
        <f>VLOOKUP($AF16,'Barometer annual'!$Z$5:$AE$211,'Per month Barometer'!G$1,FALSE)</f>
        <v/>
      </c>
      <c r="AL16" s="48">
        <f>VLOOKUP($AF16,'Barometer annual'!$Z$5:$AE$211,'Per month Barometer'!D$1,FALSE)</f>
        <v>1.5188129557858101</v>
      </c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126"/>
      <c r="BG16" s="155">
        <v>39417</v>
      </c>
      <c r="BH16" s="18">
        <f>IF(ISNA(INDEX($AG$4:$BE$107,MATCH('Per month Barometer'!$BG16,$AF$4:$AF$107,0),MATCH('Per month Barometer'!BH$4,'Per month Barometer'!$AG$3:$BE$3,0))),"",INDEX($AG$4:$BE$107,MATCH('Per month Barometer'!$BG16,$AF$4:$AF$107,0),MATCH('Per month Barometer'!BH$4,'Per month Barometer'!$AG$3:$BE$3,0)))</f>
        <v>2.0805588004495599</v>
      </c>
      <c r="BI16" s="18">
        <f>IF(ISNA(INDEX($AG$4:$BE$107,MATCH('Per month Barometer'!$BG16,$AF$4:$AF$107,0),MATCH('Per month Barometer'!BI$4,'Per month Barometer'!$AG$3:$BE$3,0))),"",INDEX($AG$4:$BE$107,MATCH('Per month Barometer'!$BG16,$AF$4:$AF$107,0),MATCH('Per month Barometer'!BI$4,'Per month Barometer'!$AG$3:$BE$3,0)))</f>
        <v>2.23185315263669</v>
      </c>
      <c r="BJ16" s="18">
        <f>IF(ISNA(INDEX($AG$4:$BE$107,MATCH('Per month Barometer'!$BG16,$AF$4:$AF$107,0),MATCH('Per month Barometer'!BJ$4,'Per month Barometer'!$AG$3:$BE$3,0))),"",INDEX($AG$4:$BE$107,MATCH('Per month Barometer'!$BG16,$AF$4:$AF$107,0),MATCH('Per month Barometer'!BJ$4,'Per month Barometer'!$AG$3:$BE$3,0)))</f>
        <v>0</v>
      </c>
      <c r="BK16" s="18">
        <f>IF(ISNA(INDEX($AG$4:$BE$107,MATCH('Per month Barometer'!$BG16,$AF$4:$AF$107,0),MATCH('Per month Barometer'!BK$4,'Per month Barometer'!$AG$3:$BE$3,0))),"",INDEX($AG$4:$BE$107,MATCH('Per month Barometer'!$BG16,$AF$4:$AF$107,0),MATCH('Per month Barometer'!BK$4,'Per month Barometer'!$AG$3:$BE$3,0)))</f>
        <v>0</v>
      </c>
      <c r="BL16" s="18">
        <f>IF(ISNA(INDEX($AG$4:$BE$107,MATCH('Per month Barometer'!$BG16,$AF$4:$AF$107,0),MATCH('Per month Barometer'!BL$4,'Per month Barometer'!$AG$3:$BE$3,0))),"",INDEX($AG$4:$BE$107,MATCH('Per month Barometer'!$BG16,$AF$4:$AF$107,0),MATCH('Per month Barometer'!BL$4,'Per month Barometer'!$AG$3:$BE$3,0)))</f>
        <v>0</v>
      </c>
      <c r="BM16" s="18">
        <f>IF(ISNA(INDEX($AG$4:$BE$107,MATCH('Per month Barometer'!$BG16,$AF$4:$AF$107,0),MATCH('Per month Barometer'!BM$4,'Per month Barometer'!$AG$3:$BE$3,0))),"",INDEX($AG$4:$BE$107,MATCH('Per month Barometer'!$BG16,$AF$4:$AF$107,0),MATCH('Per month Barometer'!BM$4,'Per month Barometer'!$AG$3:$BE$3,0)))</f>
        <v>0</v>
      </c>
      <c r="BN16" s="18">
        <f>IF(ISNA(INDEX($AG$4:$BE$107,MATCH('Per month Barometer'!$BG16,$AF$4:$AF$107,0),MATCH('Per month Barometer'!BN$4,'Per month Barometer'!$AG$3:$BE$3,0))),"",INDEX($AG$4:$BE$107,MATCH('Per month Barometer'!$BG16,$AF$4:$AF$107,0),MATCH('Per month Barometer'!BN$4,'Per month Barometer'!$AG$3:$BE$3,0)))</f>
        <v>0</v>
      </c>
      <c r="BO16" s="18">
        <f>IF(ISNA(INDEX($AG$4:$BE$107,MATCH('Per month Barometer'!$BG16,$AF$4:$AF$107,0),MATCH('Per month Barometer'!BO$4,'Per month Barometer'!$AG$3:$BE$3,0))),"",INDEX($AG$4:$BE$107,MATCH('Per month Barometer'!$BG16,$AF$4:$AF$107,0),MATCH('Per month Barometer'!BO$4,'Per month Barometer'!$AG$3:$BE$3,0)))</f>
        <v>0</v>
      </c>
      <c r="BP16" s="18">
        <f>IF(ISNA(INDEX($AG$4:$BE$107,MATCH('Per month Barometer'!$BG16,$AF$4:$AF$107,0),MATCH('Per month Barometer'!BP$4,'Per month Barometer'!$AG$3:$BE$3,0))),"",INDEX($AG$4:$BE$107,MATCH('Per month Barometer'!$BG16,$AF$4:$AF$107,0),MATCH('Per month Barometer'!BP$4,'Per month Barometer'!$AG$3:$BE$3,0)))</f>
        <v>0</v>
      </c>
      <c r="BQ16" s="18">
        <f>IF(ISNA(INDEX($AG$4:$BE$107,MATCH('Per month Barometer'!$BG16,$AF$4:$AF$107,0),MATCH('Per month Barometer'!BQ$4,'Per month Barometer'!$AG$3:$BE$3,0))),"",INDEX($AG$4:$BE$107,MATCH('Per month Barometer'!$BG16,$AF$4:$AF$107,0),MATCH('Per month Barometer'!BQ$4,'Per month Barometer'!$AG$3:$BE$3,0)))</f>
        <v>0</v>
      </c>
      <c r="BR16" s="18">
        <f>IF(ISNA(INDEX($AG$4:$BE$107,MATCH('Per month Barometer'!$BG16,$AF$4:$AF$107,0),MATCH('Per month Barometer'!BR$4,'Per month Barometer'!$AG$3:$BE$3,0))),"",INDEX($AG$4:$BE$107,MATCH('Per month Barometer'!$BG16,$AF$4:$AF$107,0),MATCH('Per month Barometer'!BR$4,'Per month Barometer'!$AG$3:$BE$3,0)))</f>
        <v>0</v>
      </c>
      <c r="BS16" s="18">
        <f>IF(ISNA(INDEX($AG$4:$BE$107,MATCH('Per month Barometer'!$BG16,$AF$4:$AF$107,0),MATCH('Per month Barometer'!BS$4,'Per month Barometer'!$AG$3:$BE$3,0))),"",INDEX($AG$4:$BE$107,MATCH('Per month Barometer'!$BG16,$AF$4:$AF$107,0),MATCH('Per month Barometer'!BS$4,'Per month Barometer'!$AG$3:$BE$3,0)))</f>
        <v>0</v>
      </c>
      <c r="BT16" s="18">
        <f>IF(ISNA(INDEX($AG$4:$BE$107,MATCH('Per month Barometer'!$BG16,$AF$4:$AF$107,0),MATCH('Per month Barometer'!BT$4,'Per month Barometer'!$AG$3:$BE$3,0))),"",INDEX($AG$4:$BE$107,MATCH('Per month Barometer'!$BG16,$AF$4:$AF$107,0),MATCH('Per month Barometer'!BT$4,'Per month Barometer'!$AG$3:$BE$3,0)))</f>
        <v>0</v>
      </c>
      <c r="BU16" s="18">
        <f>IF(ISNA(INDEX($AG$4:$BE$107,MATCH('Per month Barometer'!$BG16,$AF$4:$AF$107,0),MATCH('Per month Barometer'!BU$4,'Per month Barometer'!$AG$3:$BE$3,0))),"",INDEX($AG$4:$BE$107,MATCH('Per month Barometer'!$BG16,$AF$4:$AF$107,0),MATCH('Per month Barometer'!BU$4,'Per month Barometer'!$AG$3:$BE$3,0)))</f>
        <v>0</v>
      </c>
      <c r="BV16" s="18">
        <f>IF(ISNA(INDEX($AG$4:$BE$107,MATCH('Per month Barometer'!$BG16,$AF$4:$AF$107,0),MATCH('Per month Barometer'!BV$4,'Per month Barometer'!$AG$3:$BE$3,0))),"",INDEX($AG$4:$BE$107,MATCH('Per month Barometer'!$BG16,$AF$4:$AF$107,0),MATCH('Per month Barometer'!BV$4,'Per month Barometer'!$AG$3:$BE$3,0)))</f>
        <v>0</v>
      </c>
      <c r="BW16" s="18">
        <f>IF(ISNA(INDEX($AG$4:$BE$107,MATCH('Per month Barometer'!$BG16,$AF$4:$AF$107,0),MATCH('Per month Barometer'!BW$4,'Per month Barometer'!$AG$3:$BE$3,0))),"",INDEX($AG$4:$BE$107,MATCH('Per month Barometer'!$BG16,$AF$4:$AF$107,0),MATCH('Per month Barometer'!BW$4,'Per month Barometer'!$AG$3:$BE$3,0)))</f>
        <v>0</v>
      </c>
      <c r="BX16" s="18">
        <f>IF(ISNA(INDEX($AG$4:$BE$107,MATCH('Per month Barometer'!$BG16,$AF$4:$AF$107,0),MATCH('Per month Barometer'!BX$4,'Per month Barometer'!$AG$3:$BE$3,0))),"",INDEX($AG$4:$BE$107,MATCH('Per month Barometer'!$BG16,$AF$4:$AF$107,0),MATCH('Per month Barometer'!BX$4,'Per month Barometer'!$AG$3:$BE$3,0)))</f>
        <v>0</v>
      </c>
      <c r="BY16" s="18">
        <f>IF(ISNA(INDEX($AG$4:$BE$107,MATCH('Per month Barometer'!$BG16,$AF$4:$AF$107,0),MATCH('Per month Barometer'!BY$4,'Per month Barometer'!$AG$3:$BE$3,0))),"",INDEX($AG$4:$BE$107,MATCH('Per month Barometer'!$BG16,$AF$4:$AF$107,0),MATCH('Per month Barometer'!BY$4,'Per month Barometer'!$AG$3:$BE$3,0)))</f>
        <v>0</v>
      </c>
      <c r="BZ16" s="18">
        <f>IF(ISNA(INDEX($AG$4:$BE$107,MATCH('Per month Barometer'!$BG16,$AF$4:$AF$107,0),MATCH('Per month Barometer'!BZ$4,'Per month Barometer'!$AG$3:$BE$3,0))),"",INDEX($AG$4:$BE$107,MATCH('Per month Barometer'!$BG16,$AF$4:$AF$107,0),MATCH('Per month Barometer'!BZ$4,'Per month Barometer'!$AG$3:$BE$3,0)))</f>
        <v>0</v>
      </c>
      <c r="CA16" s="18">
        <f>IF(ISNA(INDEX($AG$4:$BE$107,MATCH('Per month Barometer'!$BG16,$AF$4:$AF$107,0),MATCH('Per month Barometer'!CA$4,'Per month Barometer'!$AG$3:$BE$3,0))),"",INDEX($AG$4:$BE$107,MATCH('Per month Barometer'!$BG16,$AF$4:$AF$107,0),MATCH('Per month Barometer'!CA$4,'Per month Barometer'!$AG$3:$BE$3,0)))</f>
        <v>0</v>
      </c>
      <c r="CB16" s="18">
        <f>IF(ISNA(INDEX($AG$4:$BE$107,MATCH('Per month Barometer'!$BG16,$AF$4:$AF$107,0),MATCH('Per month Barometer'!CB$4,'Per month Barometer'!$AG$3:$BE$3,0))),"",INDEX($AG$4:$BE$107,MATCH('Per month Barometer'!$BG16,$AF$4:$AF$107,0),MATCH('Per month Barometer'!CB$4,'Per month Barometer'!$AG$3:$BE$3,0)))</f>
        <v>0</v>
      </c>
      <c r="CC16" s="18">
        <f>IF(ISNA(INDEX($AG$4:$BE$107,MATCH('Per month Barometer'!$BG16,$AF$4:$AF$107,0),MATCH('Per month Barometer'!CC$4,'Per month Barometer'!$AG$3:$BE$3,0))),"",INDEX($AG$4:$BE$107,MATCH('Per month Barometer'!$BG16,$AF$4:$AF$107,0),MATCH('Per month Barometer'!CC$4,'Per month Barometer'!$AG$3:$BE$3,0)))</f>
        <v>0</v>
      </c>
      <c r="CD16" s="18">
        <f>IF(ISNA(INDEX($AG$4:$BE$107,MATCH('Per month Barometer'!$BG16,$AF$4:$AF$107,0),MATCH('Per month Barometer'!CD$4,'Per month Barometer'!$AG$3:$BE$3,0))),"",INDEX($AG$4:$BE$107,MATCH('Per month Barometer'!$BG16,$AF$4:$AF$107,0),MATCH('Per month Barometer'!CD$4,'Per month Barometer'!$AG$3:$BE$3,0)))</f>
        <v>0</v>
      </c>
      <c r="CE16" s="18">
        <f>IF(ISNA(INDEX($AG$4:$BE$107,MATCH('Per month Barometer'!$BG16,$AF$4:$AF$107,0),MATCH('Per month Barometer'!CE$4,'Per month Barometer'!$AG$3:$BE$3,0))),"",INDEX($AG$4:$BE$107,MATCH('Per month Barometer'!$BG16,$AF$4:$AF$107,0),MATCH('Per month Barometer'!CE$4,'Per month Barometer'!$AG$3:$BE$3,0)))</f>
        <v>0</v>
      </c>
      <c r="CF16" s="18">
        <f>IF(ISNA(INDEX($AG$4:$BE$107,MATCH('Per month Barometer'!$BG16,$AF$4:$AF$107,0),MATCH('Per month Barometer'!CF$4,'Per month Barometer'!$AG$3:$BE$3,0))),"",INDEX($AG$4:$BE$107,MATCH('Per month Barometer'!$BG16,$AF$4:$AF$107,0),MATCH('Per month Barometer'!CF$4,'Per month Barometer'!$AG$3:$BE$3,0)))</f>
        <v>0</v>
      </c>
      <c r="CO16" s="18">
        <f>IF(BH16=0,"",BH16)</f>
        <v>2.0805588004495599</v>
      </c>
      <c r="CP16" s="18">
        <f>IF(BI16=0,"",BI16)</f>
        <v>2.23185315263669</v>
      </c>
      <c r="CQ16" s="18" t="str">
        <f>IF(BJ16=0,"",BJ16)</f>
        <v/>
      </c>
      <c r="CR16" s="18" t="str">
        <f>IF(BK16=0,"",BK16)</f>
        <v/>
      </c>
      <c r="CS16" s="18" t="str">
        <f>IF(BL16=0,"",BL16)</f>
        <v/>
      </c>
      <c r="CT16" s="18" t="str">
        <f>IF(BM16=0,"",BM16)</f>
        <v/>
      </c>
      <c r="CU16" s="18" t="str">
        <f>IF(BN16=0,"",BN16)</f>
        <v/>
      </c>
      <c r="CV16" s="18" t="str">
        <f>IF(BO16=0,"",BO16)</f>
        <v/>
      </c>
      <c r="CW16" s="18" t="str">
        <f>IF(BP16=0,"",BP16)</f>
        <v/>
      </c>
      <c r="CX16" s="18" t="str">
        <f>IF(BQ16=0,"",BQ16)</f>
        <v/>
      </c>
      <c r="CY16" s="18" t="str">
        <f>IF(BR16=0,"",BR16)</f>
        <v/>
      </c>
      <c r="CZ16" s="18" t="str">
        <f>IF(BS16=0,"",BS16)</f>
        <v/>
      </c>
      <c r="DA16" s="18" t="str">
        <f>IF(BT16=0,"",BT16)</f>
        <v/>
      </c>
      <c r="DB16" s="18" t="str">
        <f>IF(BU16=0,"",BU16)</f>
        <v/>
      </c>
      <c r="DC16" s="18" t="str">
        <f>IF(BV16=0,"",BV16)</f>
        <v/>
      </c>
      <c r="DD16" s="18" t="str">
        <f>IF(BW16=0,"",BW16)</f>
        <v/>
      </c>
      <c r="DE16" s="18" t="str">
        <f>IF(BX16=0,"",BX16)</f>
        <v/>
      </c>
      <c r="DF16" s="18" t="str">
        <f>IF(BY16=0,"",BY16)</f>
        <v/>
      </c>
      <c r="DG16" s="18" t="str">
        <f>IF(BZ16=0,"",BZ16)</f>
        <v/>
      </c>
      <c r="DH16" s="18" t="str">
        <f>IF(CA16=0,"",CA16)</f>
        <v/>
      </c>
      <c r="DI16" s="18" t="str">
        <f>IF(CB16=0,"",CB16)</f>
        <v/>
      </c>
      <c r="DJ16" s="18" t="str">
        <f>IF(CC16=0,"",CC16)</f>
        <v/>
      </c>
      <c r="DK16" s="18" t="str">
        <f>IF(CD16=0,"",CD16)</f>
        <v/>
      </c>
      <c r="DL16" s="18" t="str">
        <f>IF(CE16=0,"",CE16)</f>
        <v/>
      </c>
      <c r="DM16" s="18" t="str">
        <f>IF(CF16=0,"",CF16)</f>
        <v/>
      </c>
      <c r="DN16" s="18"/>
      <c r="DO16" s="18"/>
      <c r="DP16" s="18"/>
      <c r="DQ16" s="18"/>
    </row>
    <row r="17" spans="2:121" x14ac:dyDescent="0.25">
      <c r="B17" s="22">
        <v>39114</v>
      </c>
      <c r="C17" s="18">
        <f>VLOOKUP($B17,'Barometer annual'!$Z$5:$AE$211,'Per month Barometer'!C$1,FALSE)</f>
        <v>1.9559006134497601</v>
      </c>
      <c r="D17" s="18">
        <f>VLOOKUP($B17,'Barometer annual'!$Z$5:$AE$211,'Per month Barometer'!D$1,FALSE)</f>
        <v>1.9198004035685501</v>
      </c>
      <c r="I17" s="27"/>
      <c r="J17" s="5"/>
      <c r="K17" s="5"/>
      <c r="L17" s="5"/>
      <c r="M17" s="5"/>
      <c r="N17" s="5"/>
      <c r="AF17" s="125">
        <v>40575</v>
      </c>
      <c r="AG17" s="47">
        <f>VLOOKUP($AF17,'Barometer annual'!$Z$5:$AE$211,'Per month Barometer'!C$1,FALSE)</f>
        <v>2.0243707706664997</v>
      </c>
      <c r="AH17" s="77"/>
      <c r="AI17" s="48" t="str">
        <f>VLOOKUP($AF17,'Barometer annual'!$Z$5:$AE$211,'Per month Barometer'!E$1,FALSE)</f>
        <v/>
      </c>
      <c r="AJ17" s="48" t="str">
        <f>VLOOKUP($AF17,'Barometer annual'!$Z$5:$AE$211,'Per month Barometer'!F$1,FALSE)</f>
        <v/>
      </c>
      <c r="AK17" s="48" t="str">
        <f>VLOOKUP($AF17,'Barometer annual'!$Z$5:$AE$211,'Per month Barometer'!G$1,FALSE)</f>
        <v/>
      </c>
      <c r="AL17" s="48">
        <f>VLOOKUP($AF17,'Barometer annual'!$Z$5:$AE$211,'Per month Barometer'!D$1,FALSE)</f>
        <v>1.75791215676891</v>
      </c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126"/>
      <c r="BG17" s="155">
        <v>39448</v>
      </c>
      <c r="BH17" s="18">
        <f>IF(ISNA(INDEX($AG$4:$BE$107,MATCH('Per month Barometer'!$BG17,$AF$4:$AF$107,0),MATCH('Per month Barometer'!BH$4,'Per month Barometer'!$AG$3:$BE$3,0))),"",INDEX($AG$4:$BE$107,MATCH('Per month Barometer'!$BG17,$AF$4:$AF$107,0),MATCH('Per month Barometer'!BH$4,'Per month Barometer'!$AG$3:$BE$3,0)))</f>
        <v>2.4023714830884599</v>
      </c>
      <c r="BI17" s="18">
        <f>IF(ISNA(INDEX($AG$4:$BE$107,MATCH('Per month Barometer'!$BG17,$AF$4:$AF$107,0),MATCH('Per month Barometer'!BI$4,'Per month Barometer'!$AG$3:$BE$3,0))),"",INDEX($AG$4:$BE$107,MATCH('Per month Barometer'!$BG17,$AF$4:$AF$107,0),MATCH('Per month Barometer'!BI$4,'Per month Barometer'!$AG$3:$BE$3,0)))</f>
        <v>0</v>
      </c>
      <c r="BJ17" s="18">
        <f>IF(ISNA(INDEX($AG$4:$BE$107,MATCH('Per month Barometer'!$BG17,$AF$4:$AF$107,0),MATCH('Per month Barometer'!BJ$4,'Per month Barometer'!$AG$3:$BE$3,0))),"",INDEX($AG$4:$BE$107,MATCH('Per month Barometer'!$BG17,$AF$4:$AF$107,0),MATCH('Per month Barometer'!BJ$4,'Per month Barometer'!$AG$3:$BE$3,0)))</f>
        <v>0</v>
      </c>
      <c r="BK17" s="18">
        <f>IF(ISNA(INDEX($AG$4:$BE$107,MATCH('Per month Barometer'!$BG17,$AF$4:$AF$107,0),MATCH('Per month Barometer'!BK$4,'Per month Barometer'!$AG$3:$BE$3,0))),"",INDEX($AG$4:$BE$107,MATCH('Per month Barometer'!$BG17,$AF$4:$AF$107,0),MATCH('Per month Barometer'!BK$4,'Per month Barometer'!$AG$3:$BE$3,0)))</f>
        <v>0</v>
      </c>
      <c r="BL17" s="18">
        <f>IF(ISNA(INDEX($AG$4:$BE$107,MATCH('Per month Barometer'!$BG17,$AF$4:$AF$107,0),MATCH('Per month Barometer'!BL$4,'Per month Barometer'!$AG$3:$BE$3,0))),"",INDEX($AG$4:$BE$107,MATCH('Per month Barometer'!$BG17,$AF$4:$AF$107,0),MATCH('Per month Barometer'!BL$4,'Per month Barometer'!$AG$3:$BE$3,0)))</f>
        <v>0</v>
      </c>
      <c r="BM17" s="18">
        <f>IF(ISNA(INDEX($AG$4:$BE$107,MATCH('Per month Barometer'!$BG17,$AF$4:$AF$107,0),MATCH('Per month Barometer'!BM$4,'Per month Barometer'!$AG$3:$BE$3,0))),"",INDEX($AG$4:$BE$107,MATCH('Per month Barometer'!$BG17,$AF$4:$AF$107,0),MATCH('Per month Barometer'!BM$4,'Per month Barometer'!$AG$3:$BE$3,0)))</f>
        <v>0</v>
      </c>
      <c r="BN17" s="18">
        <f>IF(ISNA(INDEX($AG$4:$BE$107,MATCH('Per month Barometer'!$BG17,$AF$4:$AF$107,0),MATCH('Per month Barometer'!BN$4,'Per month Barometer'!$AG$3:$BE$3,0))),"",INDEX($AG$4:$BE$107,MATCH('Per month Barometer'!$BG17,$AF$4:$AF$107,0),MATCH('Per month Barometer'!BN$4,'Per month Barometer'!$AG$3:$BE$3,0)))</f>
        <v>0</v>
      </c>
      <c r="BO17" s="18">
        <f>IF(ISNA(INDEX($AG$4:$BE$107,MATCH('Per month Barometer'!$BG17,$AF$4:$AF$107,0),MATCH('Per month Barometer'!BO$4,'Per month Barometer'!$AG$3:$BE$3,0))),"",INDEX($AG$4:$BE$107,MATCH('Per month Barometer'!$BG17,$AF$4:$AF$107,0),MATCH('Per month Barometer'!BO$4,'Per month Barometer'!$AG$3:$BE$3,0)))</f>
        <v>0</v>
      </c>
      <c r="BP17" s="18">
        <f>IF(ISNA(INDEX($AG$4:$BE$107,MATCH('Per month Barometer'!$BG17,$AF$4:$AF$107,0),MATCH('Per month Barometer'!BP$4,'Per month Barometer'!$AG$3:$BE$3,0))),"",INDEX($AG$4:$BE$107,MATCH('Per month Barometer'!$BG17,$AF$4:$AF$107,0),MATCH('Per month Barometer'!BP$4,'Per month Barometer'!$AG$3:$BE$3,0)))</f>
        <v>0</v>
      </c>
      <c r="BQ17" s="18">
        <f>IF(ISNA(INDEX($AG$4:$BE$107,MATCH('Per month Barometer'!$BG17,$AF$4:$AF$107,0),MATCH('Per month Barometer'!BQ$4,'Per month Barometer'!$AG$3:$BE$3,0))),"",INDEX($AG$4:$BE$107,MATCH('Per month Barometer'!$BG17,$AF$4:$AF$107,0),MATCH('Per month Barometer'!BQ$4,'Per month Barometer'!$AG$3:$BE$3,0)))</f>
        <v>0</v>
      </c>
      <c r="BR17" s="18">
        <f>IF(ISNA(INDEX($AG$4:$BE$107,MATCH('Per month Barometer'!$BG17,$AF$4:$AF$107,0),MATCH('Per month Barometer'!BR$4,'Per month Barometer'!$AG$3:$BE$3,0))),"",INDEX($AG$4:$BE$107,MATCH('Per month Barometer'!$BG17,$AF$4:$AF$107,0),MATCH('Per month Barometer'!BR$4,'Per month Barometer'!$AG$3:$BE$3,0)))</f>
        <v>0</v>
      </c>
      <c r="BS17" s="18">
        <f>IF(ISNA(INDEX($AG$4:$BE$107,MATCH('Per month Barometer'!$BG17,$AF$4:$AF$107,0),MATCH('Per month Barometer'!BS$4,'Per month Barometer'!$AG$3:$BE$3,0))),"",INDEX($AG$4:$BE$107,MATCH('Per month Barometer'!$BG17,$AF$4:$AF$107,0),MATCH('Per month Barometer'!BS$4,'Per month Barometer'!$AG$3:$BE$3,0)))</f>
        <v>0</v>
      </c>
      <c r="BT17" s="18">
        <f>IF(ISNA(INDEX($AG$4:$BE$107,MATCH('Per month Barometer'!$BG17,$AF$4:$AF$107,0),MATCH('Per month Barometer'!BT$4,'Per month Barometer'!$AG$3:$BE$3,0))),"",INDEX($AG$4:$BE$107,MATCH('Per month Barometer'!$BG17,$AF$4:$AF$107,0),MATCH('Per month Barometer'!BT$4,'Per month Barometer'!$AG$3:$BE$3,0)))</f>
        <v>1.9411302222907501</v>
      </c>
      <c r="BU17" s="18">
        <f>IF(ISNA(INDEX($AG$4:$BE$107,MATCH('Per month Barometer'!$BG17,$AF$4:$AF$107,0),MATCH('Per month Barometer'!BU$4,'Per month Barometer'!$AG$3:$BE$3,0))),"",INDEX($AG$4:$BE$107,MATCH('Per month Barometer'!$BG17,$AF$4:$AF$107,0),MATCH('Per month Barometer'!BU$4,'Per month Barometer'!$AG$3:$BE$3,0)))</f>
        <v>0</v>
      </c>
      <c r="BV17" s="18">
        <f>IF(ISNA(INDEX($AG$4:$BE$107,MATCH('Per month Barometer'!$BG17,$AF$4:$AF$107,0),MATCH('Per month Barometer'!BV$4,'Per month Barometer'!$AG$3:$BE$3,0))),"",INDEX($AG$4:$BE$107,MATCH('Per month Barometer'!$BG17,$AF$4:$AF$107,0),MATCH('Per month Barometer'!BV$4,'Per month Barometer'!$AG$3:$BE$3,0)))</f>
        <v>0</v>
      </c>
      <c r="BW17" s="18">
        <f>IF(ISNA(INDEX($AG$4:$BE$107,MATCH('Per month Barometer'!$BG17,$AF$4:$AF$107,0),MATCH('Per month Barometer'!BW$4,'Per month Barometer'!$AG$3:$BE$3,0))),"",INDEX($AG$4:$BE$107,MATCH('Per month Barometer'!$BG17,$AF$4:$AF$107,0),MATCH('Per month Barometer'!BW$4,'Per month Barometer'!$AG$3:$BE$3,0)))</f>
        <v>0</v>
      </c>
      <c r="BX17" s="18" t="str">
        <f>IF(ISNA(INDEX($AG$4:$BE$107,MATCH('Per month Barometer'!$BG17,$AF$4:$AF$107,0),MATCH('Per month Barometer'!BX$4,'Per month Barometer'!$AG$3:$BE$3,0))),"",INDEX($AG$4:$BE$107,MATCH('Per month Barometer'!$BG17,$AF$4:$AF$107,0),MATCH('Per month Barometer'!BX$4,'Per month Barometer'!$AG$3:$BE$3,0)))</f>
        <v/>
      </c>
      <c r="BY17" s="18">
        <f>IF(ISNA(INDEX($AG$4:$BE$107,MATCH('Per month Barometer'!$BG17,$AF$4:$AF$107,0),MATCH('Per month Barometer'!BY$4,'Per month Barometer'!$AG$3:$BE$3,0))),"",INDEX($AG$4:$BE$107,MATCH('Per month Barometer'!$BG17,$AF$4:$AF$107,0),MATCH('Per month Barometer'!BY$4,'Per month Barometer'!$AG$3:$BE$3,0)))</f>
        <v>0</v>
      </c>
      <c r="BZ17" s="18">
        <f>IF(ISNA(INDEX($AG$4:$BE$107,MATCH('Per month Barometer'!$BG17,$AF$4:$AF$107,0),MATCH('Per month Barometer'!BZ$4,'Per month Barometer'!$AG$3:$BE$3,0))),"",INDEX($AG$4:$BE$107,MATCH('Per month Barometer'!$BG17,$AF$4:$AF$107,0),MATCH('Per month Barometer'!BZ$4,'Per month Barometer'!$AG$3:$BE$3,0)))</f>
        <v>0</v>
      </c>
      <c r="CA17" s="18">
        <f>IF(ISNA(INDEX($AG$4:$BE$107,MATCH('Per month Barometer'!$BG17,$AF$4:$AF$107,0),MATCH('Per month Barometer'!CA$4,'Per month Barometer'!$AG$3:$BE$3,0))),"",INDEX($AG$4:$BE$107,MATCH('Per month Barometer'!$BG17,$AF$4:$AF$107,0),MATCH('Per month Barometer'!CA$4,'Per month Barometer'!$AG$3:$BE$3,0)))</f>
        <v>0</v>
      </c>
      <c r="CB17" s="18" t="str">
        <f>IF(ISNA(INDEX($AG$4:$BE$107,MATCH('Per month Barometer'!$BG17,$AF$4:$AF$107,0),MATCH('Per month Barometer'!CB$4,'Per month Barometer'!$AG$3:$BE$3,0))),"",INDEX($AG$4:$BE$107,MATCH('Per month Barometer'!$BG17,$AF$4:$AF$107,0),MATCH('Per month Barometer'!CB$4,'Per month Barometer'!$AG$3:$BE$3,0)))</f>
        <v/>
      </c>
      <c r="CC17" s="18">
        <f>IF(ISNA(INDEX($AG$4:$BE$107,MATCH('Per month Barometer'!$BG17,$AF$4:$AF$107,0),MATCH('Per month Barometer'!CC$4,'Per month Barometer'!$AG$3:$BE$3,0))),"",INDEX($AG$4:$BE$107,MATCH('Per month Barometer'!$BG17,$AF$4:$AF$107,0),MATCH('Per month Barometer'!CC$4,'Per month Barometer'!$AG$3:$BE$3,0)))</f>
        <v>0</v>
      </c>
      <c r="CD17" s="18">
        <f>IF(ISNA(INDEX($AG$4:$BE$107,MATCH('Per month Barometer'!$BG17,$AF$4:$AF$107,0),MATCH('Per month Barometer'!CD$4,'Per month Barometer'!$AG$3:$BE$3,0))),"",INDEX($AG$4:$BE$107,MATCH('Per month Barometer'!$BG17,$AF$4:$AF$107,0),MATCH('Per month Barometer'!CD$4,'Per month Barometer'!$AG$3:$BE$3,0)))</f>
        <v>0</v>
      </c>
      <c r="CE17" s="18">
        <f>IF(ISNA(INDEX($AG$4:$BE$107,MATCH('Per month Barometer'!$BG17,$AF$4:$AF$107,0),MATCH('Per month Barometer'!CE$4,'Per month Barometer'!$AG$3:$BE$3,0))),"",INDEX($AG$4:$BE$107,MATCH('Per month Barometer'!$BG17,$AF$4:$AF$107,0),MATCH('Per month Barometer'!CE$4,'Per month Barometer'!$AG$3:$BE$3,0)))</f>
        <v>0</v>
      </c>
      <c r="CF17" s="18" t="str">
        <f>IF(ISNA(INDEX($AG$4:$BE$107,MATCH('Per month Barometer'!$BG17,$AF$4:$AF$107,0),MATCH('Per month Barometer'!CF$4,'Per month Barometer'!$AG$3:$BE$3,0))),"",INDEX($AG$4:$BE$107,MATCH('Per month Barometer'!$BG17,$AF$4:$AF$107,0),MATCH('Per month Barometer'!CF$4,'Per month Barometer'!$AG$3:$BE$3,0)))</f>
        <v/>
      </c>
      <c r="CO17" s="18">
        <f>IF(BH17=0,"",BH17)</f>
        <v>2.4023714830884599</v>
      </c>
      <c r="CP17" s="18" t="str">
        <f>IF(BI17=0,"",BI17)</f>
        <v/>
      </c>
      <c r="CQ17" s="18" t="str">
        <f>IF(BJ17=0,"",BJ17)</f>
        <v/>
      </c>
      <c r="CR17" s="18" t="str">
        <f>IF(BK17=0,"",BK17)</f>
        <v/>
      </c>
      <c r="CS17" s="18" t="str">
        <f>IF(BL17=0,"",BL17)</f>
        <v/>
      </c>
      <c r="CT17" s="18" t="str">
        <f>IF(BM17=0,"",BM17)</f>
        <v/>
      </c>
      <c r="CU17" s="18" t="str">
        <f>IF(BN17=0,"",BN17)</f>
        <v/>
      </c>
      <c r="CV17" s="18" t="str">
        <f>IF(BO17=0,"",BO17)</f>
        <v/>
      </c>
      <c r="CW17" s="18" t="str">
        <f>IF(BP17=0,"",BP17)</f>
        <v/>
      </c>
      <c r="CX17" s="18" t="str">
        <f>IF(BQ17=0,"",BQ17)</f>
        <v/>
      </c>
      <c r="CY17" s="18" t="str">
        <f>IF(BR17=0,"",BR17)</f>
        <v/>
      </c>
      <c r="CZ17" s="18" t="str">
        <f>IF(BS17=0,"",BS17)</f>
        <v/>
      </c>
      <c r="DA17" s="18">
        <f>IF(BT17=0,"",BT17)</f>
        <v>1.9411302222907501</v>
      </c>
      <c r="DB17" s="18" t="str">
        <f>IF(BU17=0,"",BU17)</f>
        <v/>
      </c>
      <c r="DC17" s="18" t="str">
        <f>IF(BV17=0,"",BV17)</f>
        <v/>
      </c>
      <c r="DD17" s="18" t="str">
        <f>IF(BW17=0,"",BW17)</f>
        <v/>
      </c>
      <c r="DE17" s="18" t="str">
        <f>IF(BX17=0,"",BX17)</f>
        <v/>
      </c>
      <c r="DF17" s="18" t="str">
        <f>IF(BY17=0,"",BY17)</f>
        <v/>
      </c>
      <c r="DG17" s="18" t="str">
        <f>IF(BZ17=0,"",BZ17)</f>
        <v/>
      </c>
      <c r="DH17" s="18" t="str">
        <f>IF(CA17=0,"",CA17)</f>
        <v/>
      </c>
      <c r="DI17" s="18" t="str">
        <f>IF(CB17=0,"",CB17)</f>
        <v/>
      </c>
      <c r="DJ17" s="18" t="str">
        <f>IF(CC17=0,"",CC17)</f>
        <v/>
      </c>
      <c r="DK17" s="18" t="str">
        <f>IF(CD17=0,"",CD17)</f>
        <v/>
      </c>
      <c r="DL17" s="18" t="str">
        <f>IF(CE17=0,"",CE17)</f>
        <v/>
      </c>
      <c r="DM17" s="18" t="str">
        <f>IF(CF17=0,"",CF17)</f>
        <v/>
      </c>
      <c r="DN17" s="18"/>
      <c r="DO17" s="18"/>
      <c r="DP17" s="18"/>
      <c r="DQ17" s="18"/>
    </row>
    <row r="18" spans="2:121" x14ac:dyDescent="0.25">
      <c r="B18" s="22">
        <v>39479</v>
      </c>
      <c r="C18" s="18">
        <f>VLOOKUP($B18,'Barometer annual'!$Z$5:$AE$211,'Per month Barometer'!C$1,FALSE)</f>
        <v>2.4448861715980899</v>
      </c>
      <c r="D18" s="18">
        <f>VLOOKUP($B18,'Barometer annual'!$Z$5:$AE$211,'Per month Barometer'!D$1,FALSE)</f>
        <v>1.9729080147684901</v>
      </c>
      <c r="I18" s="27"/>
      <c r="J18" s="5"/>
      <c r="K18" s="5"/>
      <c r="L18" s="5"/>
      <c r="M18" s="5"/>
      <c r="N18" s="5"/>
      <c r="AF18" s="125">
        <v>40940</v>
      </c>
      <c r="AG18" s="47">
        <f>VLOOKUP($AF18,'Barometer annual'!$Z$5:$AE$211,'Per month Barometer'!C$1,FALSE)</f>
        <v>2.0009093782115102</v>
      </c>
      <c r="AH18" s="77"/>
      <c r="AI18" s="48" t="str">
        <f>VLOOKUP($AF18,'Barometer annual'!$Z$5:$AE$211,'Per month Barometer'!E$1,FALSE)</f>
        <v/>
      </c>
      <c r="AJ18" s="48" t="str">
        <f>VLOOKUP($AF18,'Barometer annual'!$Z$5:$AE$211,'Per month Barometer'!F$1,FALSE)</f>
        <v/>
      </c>
      <c r="AK18" s="48" t="str">
        <f>VLOOKUP($AF18,'Barometer annual'!$Z$5:$AE$211,'Per month Barometer'!G$1,FALSE)</f>
        <v/>
      </c>
      <c r="AL18" s="48">
        <f>VLOOKUP($AF18,'Barometer annual'!$Z$5:$AE$211,'Per month Barometer'!D$1,FALSE)</f>
        <v>1.69386887771748</v>
      </c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126"/>
      <c r="BG18" s="155">
        <v>39479</v>
      </c>
      <c r="BH18" s="18">
        <f>IF(ISNA(INDEX($AG$4:$BE$107,MATCH('Per month Barometer'!$BG18,$AF$4:$AF$107,0),MATCH('Per month Barometer'!BH$4,'Per month Barometer'!$AG$3:$BE$3,0))),"",INDEX($AG$4:$BE$107,MATCH('Per month Barometer'!$BG18,$AF$4:$AF$107,0),MATCH('Per month Barometer'!BH$4,'Per month Barometer'!$AG$3:$BE$3,0)))</f>
        <v>2.4448861715980899</v>
      </c>
      <c r="BI18" s="18">
        <f>IF(ISNA(INDEX($AG$4:$BE$107,MATCH('Per month Barometer'!$BG18,$AF$4:$AF$107,0),MATCH('Per month Barometer'!BI$4,'Per month Barometer'!$AG$3:$BE$3,0))),"",INDEX($AG$4:$BE$107,MATCH('Per month Barometer'!$BG18,$AF$4:$AF$107,0),MATCH('Per month Barometer'!BI$4,'Per month Barometer'!$AG$3:$BE$3,0)))</f>
        <v>0</v>
      </c>
      <c r="BJ18" s="18">
        <f>IF(ISNA(INDEX($AG$4:$BE$107,MATCH('Per month Barometer'!$BG18,$AF$4:$AF$107,0),MATCH('Per month Barometer'!BJ$4,'Per month Barometer'!$AG$3:$BE$3,0))),"",INDEX($AG$4:$BE$107,MATCH('Per month Barometer'!$BG18,$AF$4:$AF$107,0),MATCH('Per month Barometer'!BJ$4,'Per month Barometer'!$AG$3:$BE$3,0)))</f>
        <v>0</v>
      </c>
      <c r="BK18" s="18">
        <f>IF(ISNA(INDEX($AG$4:$BE$107,MATCH('Per month Barometer'!$BG18,$AF$4:$AF$107,0),MATCH('Per month Barometer'!BK$4,'Per month Barometer'!$AG$3:$BE$3,0))),"",INDEX($AG$4:$BE$107,MATCH('Per month Barometer'!$BG18,$AF$4:$AF$107,0),MATCH('Per month Barometer'!BK$4,'Per month Barometer'!$AG$3:$BE$3,0)))</f>
        <v>0</v>
      </c>
      <c r="BL18" s="18">
        <f>IF(ISNA(INDEX($AG$4:$BE$107,MATCH('Per month Barometer'!$BG18,$AF$4:$AF$107,0),MATCH('Per month Barometer'!BL$4,'Per month Barometer'!$AG$3:$BE$3,0))),"",INDEX($AG$4:$BE$107,MATCH('Per month Barometer'!$BG18,$AF$4:$AF$107,0),MATCH('Per month Barometer'!BL$4,'Per month Barometer'!$AG$3:$BE$3,0)))</f>
        <v>0</v>
      </c>
      <c r="BM18" s="18">
        <f>IF(ISNA(INDEX($AG$4:$BE$107,MATCH('Per month Barometer'!$BG18,$AF$4:$AF$107,0),MATCH('Per month Barometer'!BM$4,'Per month Barometer'!$AG$3:$BE$3,0))),"",INDEX($AG$4:$BE$107,MATCH('Per month Barometer'!$BG18,$AF$4:$AF$107,0),MATCH('Per month Barometer'!BM$4,'Per month Barometer'!$AG$3:$BE$3,0)))</f>
        <v>0</v>
      </c>
      <c r="BN18" s="18">
        <f>IF(ISNA(INDEX($AG$4:$BE$107,MATCH('Per month Barometer'!$BG18,$AF$4:$AF$107,0),MATCH('Per month Barometer'!BN$4,'Per month Barometer'!$AG$3:$BE$3,0))),"",INDEX($AG$4:$BE$107,MATCH('Per month Barometer'!$BG18,$AF$4:$AF$107,0),MATCH('Per month Barometer'!BN$4,'Per month Barometer'!$AG$3:$BE$3,0)))</f>
        <v>0</v>
      </c>
      <c r="BO18" s="18">
        <f>IF(ISNA(INDEX($AG$4:$BE$107,MATCH('Per month Barometer'!$BG18,$AF$4:$AF$107,0),MATCH('Per month Barometer'!BO$4,'Per month Barometer'!$AG$3:$BE$3,0))),"",INDEX($AG$4:$BE$107,MATCH('Per month Barometer'!$BG18,$AF$4:$AF$107,0),MATCH('Per month Barometer'!BO$4,'Per month Barometer'!$AG$3:$BE$3,0)))</f>
        <v>0</v>
      </c>
      <c r="BP18" s="18">
        <f>IF(ISNA(INDEX($AG$4:$BE$107,MATCH('Per month Barometer'!$BG18,$AF$4:$AF$107,0),MATCH('Per month Barometer'!BP$4,'Per month Barometer'!$AG$3:$BE$3,0))),"",INDEX($AG$4:$BE$107,MATCH('Per month Barometer'!$BG18,$AF$4:$AF$107,0),MATCH('Per month Barometer'!BP$4,'Per month Barometer'!$AG$3:$BE$3,0)))</f>
        <v>0</v>
      </c>
      <c r="BQ18" s="18">
        <f>IF(ISNA(INDEX($AG$4:$BE$107,MATCH('Per month Barometer'!$BG18,$AF$4:$AF$107,0),MATCH('Per month Barometer'!BQ$4,'Per month Barometer'!$AG$3:$BE$3,0))),"",INDEX($AG$4:$BE$107,MATCH('Per month Barometer'!$BG18,$AF$4:$AF$107,0),MATCH('Per month Barometer'!BQ$4,'Per month Barometer'!$AG$3:$BE$3,0)))</f>
        <v>0</v>
      </c>
      <c r="BR18" s="18">
        <f>IF(ISNA(INDEX($AG$4:$BE$107,MATCH('Per month Barometer'!$BG18,$AF$4:$AF$107,0),MATCH('Per month Barometer'!BR$4,'Per month Barometer'!$AG$3:$BE$3,0))),"",INDEX($AG$4:$BE$107,MATCH('Per month Barometer'!$BG18,$AF$4:$AF$107,0),MATCH('Per month Barometer'!BR$4,'Per month Barometer'!$AG$3:$BE$3,0)))</f>
        <v>0</v>
      </c>
      <c r="BS18" s="18">
        <f>IF(ISNA(INDEX($AG$4:$BE$107,MATCH('Per month Barometer'!$BG18,$AF$4:$AF$107,0),MATCH('Per month Barometer'!BS$4,'Per month Barometer'!$AG$3:$BE$3,0))),"",INDEX($AG$4:$BE$107,MATCH('Per month Barometer'!$BG18,$AF$4:$AF$107,0),MATCH('Per month Barometer'!BS$4,'Per month Barometer'!$AG$3:$BE$3,0)))</f>
        <v>1.9729080147684901</v>
      </c>
      <c r="BT18" s="18">
        <f>IF(ISNA(INDEX($AG$4:$BE$107,MATCH('Per month Barometer'!$BG18,$AF$4:$AF$107,0),MATCH('Per month Barometer'!BT$4,'Per month Barometer'!$AG$3:$BE$3,0))),"",INDEX($AG$4:$BE$107,MATCH('Per month Barometer'!$BG18,$AF$4:$AF$107,0),MATCH('Per month Barometer'!BT$4,'Per month Barometer'!$AG$3:$BE$3,0)))</f>
        <v>0</v>
      </c>
      <c r="BU18" s="18">
        <f>IF(ISNA(INDEX($AG$4:$BE$107,MATCH('Per month Barometer'!$BG18,$AF$4:$AF$107,0),MATCH('Per month Barometer'!BU$4,'Per month Barometer'!$AG$3:$BE$3,0))),"",INDEX($AG$4:$BE$107,MATCH('Per month Barometer'!$BG18,$AF$4:$AF$107,0),MATCH('Per month Barometer'!BU$4,'Per month Barometer'!$AG$3:$BE$3,0)))</f>
        <v>0</v>
      </c>
      <c r="BV18" s="18">
        <f>IF(ISNA(INDEX($AG$4:$BE$107,MATCH('Per month Barometer'!$BG18,$AF$4:$AF$107,0),MATCH('Per month Barometer'!BV$4,'Per month Barometer'!$AG$3:$BE$3,0))),"",INDEX($AG$4:$BE$107,MATCH('Per month Barometer'!$BG18,$AF$4:$AF$107,0),MATCH('Per month Barometer'!BV$4,'Per month Barometer'!$AG$3:$BE$3,0)))</f>
        <v>0</v>
      </c>
      <c r="BW18" s="18">
        <f>IF(ISNA(INDEX($AG$4:$BE$107,MATCH('Per month Barometer'!$BG18,$AF$4:$AF$107,0),MATCH('Per month Barometer'!BW$4,'Per month Barometer'!$AG$3:$BE$3,0))),"",INDEX($AG$4:$BE$107,MATCH('Per month Barometer'!$BG18,$AF$4:$AF$107,0),MATCH('Per month Barometer'!BW$4,'Per month Barometer'!$AG$3:$BE$3,0)))</f>
        <v>0</v>
      </c>
      <c r="BX18" s="18" t="str">
        <f>IF(ISNA(INDEX($AG$4:$BE$107,MATCH('Per month Barometer'!$BG18,$AF$4:$AF$107,0),MATCH('Per month Barometer'!BX$4,'Per month Barometer'!$AG$3:$BE$3,0))),"",INDEX($AG$4:$BE$107,MATCH('Per month Barometer'!$BG18,$AF$4:$AF$107,0),MATCH('Per month Barometer'!BX$4,'Per month Barometer'!$AG$3:$BE$3,0)))</f>
        <v/>
      </c>
      <c r="BY18" s="18">
        <f>IF(ISNA(INDEX($AG$4:$BE$107,MATCH('Per month Barometer'!$BG18,$AF$4:$AF$107,0),MATCH('Per month Barometer'!BY$4,'Per month Barometer'!$AG$3:$BE$3,0))),"",INDEX($AG$4:$BE$107,MATCH('Per month Barometer'!$BG18,$AF$4:$AF$107,0),MATCH('Per month Barometer'!BY$4,'Per month Barometer'!$AG$3:$BE$3,0)))</f>
        <v>0</v>
      </c>
      <c r="BZ18" s="18">
        <f>IF(ISNA(INDEX($AG$4:$BE$107,MATCH('Per month Barometer'!$BG18,$AF$4:$AF$107,0),MATCH('Per month Barometer'!BZ$4,'Per month Barometer'!$AG$3:$BE$3,0))),"",INDEX($AG$4:$BE$107,MATCH('Per month Barometer'!$BG18,$AF$4:$AF$107,0),MATCH('Per month Barometer'!BZ$4,'Per month Barometer'!$AG$3:$BE$3,0)))</f>
        <v>0</v>
      </c>
      <c r="CA18" s="18">
        <f>IF(ISNA(INDEX($AG$4:$BE$107,MATCH('Per month Barometer'!$BG18,$AF$4:$AF$107,0),MATCH('Per month Barometer'!CA$4,'Per month Barometer'!$AG$3:$BE$3,0))),"",INDEX($AG$4:$BE$107,MATCH('Per month Barometer'!$BG18,$AF$4:$AF$107,0),MATCH('Per month Barometer'!CA$4,'Per month Barometer'!$AG$3:$BE$3,0)))</f>
        <v>0</v>
      </c>
      <c r="CB18" s="18" t="str">
        <f>IF(ISNA(INDEX($AG$4:$BE$107,MATCH('Per month Barometer'!$BG18,$AF$4:$AF$107,0),MATCH('Per month Barometer'!CB$4,'Per month Barometer'!$AG$3:$BE$3,0))),"",INDEX($AG$4:$BE$107,MATCH('Per month Barometer'!$BG18,$AF$4:$AF$107,0),MATCH('Per month Barometer'!CB$4,'Per month Barometer'!$AG$3:$BE$3,0)))</f>
        <v/>
      </c>
      <c r="CC18" s="18">
        <f>IF(ISNA(INDEX($AG$4:$BE$107,MATCH('Per month Barometer'!$BG18,$AF$4:$AF$107,0),MATCH('Per month Barometer'!CC$4,'Per month Barometer'!$AG$3:$BE$3,0))),"",INDEX($AG$4:$BE$107,MATCH('Per month Barometer'!$BG18,$AF$4:$AF$107,0),MATCH('Per month Barometer'!CC$4,'Per month Barometer'!$AG$3:$BE$3,0)))</f>
        <v>0</v>
      </c>
      <c r="CD18" s="18">
        <f>IF(ISNA(INDEX($AG$4:$BE$107,MATCH('Per month Barometer'!$BG18,$AF$4:$AF$107,0),MATCH('Per month Barometer'!CD$4,'Per month Barometer'!$AG$3:$BE$3,0))),"",INDEX($AG$4:$BE$107,MATCH('Per month Barometer'!$BG18,$AF$4:$AF$107,0),MATCH('Per month Barometer'!CD$4,'Per month Barometer'!$AG$3:$BE$3,0)))</f>
        <v>0</v>
      </c>
      <c r="CE18" s="18">
        <f>IF(ISNA(INDEX($AG$4:$BE$107,MATCH('Per month Barometer'!$BG18,$AF$4:$AF$107,0),MATCH('Per month Barometer'!CE$4,'Per month Barometer'!$AG$3:$BE$3,0))),"",INDEX($AG$4:$BE$107,MATCH('Per month Barometer'!$BG18,$AF$4:$AF$107,0),MATCH('Per month Barometer'!CE$4,'Per month Barometer'!$AG$3:$BE$3,0)))</f>
        <v>0</v>
      </c>
      <c r="CF18" s="18" t="str">
        <f>IF(ISNA(INDEX($AG$4:$BE$107,MATCH('Per month Barometer'!$BG18,$AF$4:$AF$107,0),MATCH('Per month Barometer'!CF$4,'Per month Barometer'!$AG$3:$BE$3,0))),"",INDEX($AG$4:$BE$107,MATCH('Per month Barometer'!$BG18,$AF$4:$AF$107,0),MATCH('Per month Barometer'!CF$4,'Per month Barometer'!$AG$3:$BE$3,0)))</f>
        <v/>
      </c>
      <c r="CO18" s="18">
        <f>IF(BH18=0,"",BH18)</f>
        <v>2.4448861715980899</v>
      </c>
      <c r="CP18" s="18" t="str">
        <f>IF(BI18=0,"",BI18)</f>
        <v/>
      </c>
      <c r="CQ18" s="18" t="str">
        <f>IF(BJ18=0,"",BJ18)</f>
        <v/>
      </c>
      <c r="CR18" s="18" t="str">
        <f>IF(BK18=0,"",BK18)</f>
        <v/>
      </c>
      <c r="CS18" s="18" t="str">
        <f>IF(BL18=0,"",BL18)</f>
        <v/>
      </c>
      <c r="CT18" s="18" t="str">
        <f>IF(BM18=0,"",BM18)</f>
        <v/>
      </c>
      <c r="CU18" s="18" t="str">
        <f>IF(BN18=0,"",BN18)</f>
        <v/>
      </c>
      <c r="CV18" s="18" t="str">
        <f>IF(BO18=0,"",BO18)</f>
        <v/>
      </c>
      <c r="CW18" s="18" t="str">
        <f>IF(BP18=0,"",BP18)</f>
        <v/>
      </c>
      <c r="CX18" s="18" t="str">
        <f>IF(BQ18=0,"",BQ18)</f>
        <v/>
      </c>
      <c r="CY18" s="18" t="str">
        <f>IF(BR18=0,"",BR18)</f>
        <v/>
      </c>
      <c r="CZ18" s="18">
        <f>IF(BS18=0,"",BS18)</f>
        <v>1.9729080147684901</v>
      </c>
      <c r="DA18" s="18" t="str">
        <f>IF(BT18=0,"",BT18)</f>
        <v/>
      </c>
      <c r="DB18" s="18" t="str">
        <f>IF(BU18=0,"",BU18)</f>
        <v/>
      </c>
      <c r="DC18" s="18" t="str">
        <f>IF(BV18=0,"",BV18)</f>
        <v/>
      </c>
      <c r="DD18" s="18" t="str">
        <f>IF(BW18=0,"",BW18)</f>
        <v/>
      </c>
      <c r="DE18" s="18" t="str">
        <f>IF(BX18=0,"",BX18)</f>
        <v/>
      </c>
      <c r="DF18" s="18" t="str">
        <f>IF(BY18=0,"",BY18)</f>
        <v/>
      </c>
      <c r="DG18" s="18" t="str">
        <f>IF(BZ18=0,"",BZ18)</f>
        <v/>
      </c>
      <c r="DH18" s="18" t="str">
        <f>IF(CA18=0,"",CA18)</f>
        <v/>
      </c>
      <c r="DI18" s="18" t="str">
        <f>IF(CB18=0,"",CB18)</f>
        <v/>
      </c>
      <c r="DJ18" s="18" t="str">
        <f>IF(CC18=0,"",CC18)</f>
        <v/>
      </c>
      <c r="DK18" s="18" t="str">
        <f>IF(CD18=0,"",CD18)</f>
        <v/>
      </c>
      <c r="DL18" s="18" t="str">
        <f>IF(CE18=0,"",CE18)</f>
        <v/>
      </c>
      <c r="DM18" s="18" t="str">
        <f>IF(CF18=0,"",CF18)</f>
        <v/>
      </c>
      <c r="DN18" s="18"/>
      <c r="DO18" s="18"/>
      <c r="DP18" s="18"/>
      <c r="DQ18" s="18"/>
    </row>
    <row r="19" spans="2:121" x14ac:dyDescent="0.25">
      <c r="B19" s="22">
        <v>39845</v>
      </c>
      <c r="C19" s="18">
        <f>VLOOKUP($B19,'Barometer annual'!$Z$5:$AE$211,'Per month Barometer'!C$1,FALSE)</f>
        <v>0.70403438972860399</v>
      </c>
      <c r="D19" s="18">
        <f>VLOOKUP($B19,'Barometer annual'!$Z$5:$AE$211,'Per month Barometer'!D$1,FALSE)</f>
        <v>1.5701499853523999</v>
      </c>
      <c r="AF19" s="125">
        <v>41306</v>
      </c>
      <c r="AG19" s="47">
        <f>VLOOKUP($AF19,'Barometer annual'!$Z$5:$AE$211,'Per month Barometer'!C$1,FALSE)</f>
        <v>1.86363636363636</v>
      </c>
      <c r="AH19" s="77"/>
      <c r="AI19" s="48" t="str">
        <f>VLOOKUP($AF19,'Barometer annual'!$Z$5:$AE$211,'Per month Barometer'!E$1,FALSE)</f>
        <v/>
      </c>
      <c r="AJ19" s="48" t="str">
        <f>VLOOKUP($AF19,'Barometer annual'!$Z$5:$AE$211,'Per month Barometer'!F$1,FALSE)</f>
        <v/>
      </c>
      <c r="AK19" s="48" t="str">
        <f>VLOOKUP($AF19,'Barometer annual'!$Z$5:$AE$211,'Per month Barometer'!G$1,FALSE)</f>
        <v/>
      </c>
      <c r="AL19" s="48">
        <f>VLOOKUP($AF19,'Barometer annual'!$Z$5:$AE$211,'Per month Barometer'!D$1,FALSE)</f>
        <v>1.76</v>
      </c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126"/>
      <c r="BG19" s="155">
        <v>39508</v>
      </c>
      <c r="BH19" s="18">
        <f>IF(ISNA(INDEX($AG$4:$BE$107,MATCH('Per month Barometer'!$BG19,$AF$4:$AF$107,0),MATCH('Per month Barometer'!BH$4,'Per month Barometer'!$AG$3:$BE$3,0))),"",INDEX($AG$4:$BE$107,MATCH('Per month Barometer'!$BG19,$AF$4:$AF$107,0),MATCH('Per month Barometer'!BH$4,'Per month Barometer'!$AG$3:$BE$3,0)))</f>
        <v>2.6384387412494501</v>
      </c>
      <c r="BI19" s="18">
        <f>IF(ISNA(INDEX($AG$4:$BE$107,MATCH('Per month Barometer'!$BG19,$AF$4:$AF$107,0),MATCH('Per month Barometer'!BI$4,'Per month Barometer'!$AG$3:$BE$3,0))),"",INDEX($AG$4:$BE$107,MATCH('Per month Barometer'!$BG19,$AF$4:$AF$107,0),MATCH('Per month Barometer'!BI$4,'Per month Barometer'!$AG$3:$BE$3,0)))</f>
        <v>0</v>
      </c>
      <c r="BJ19" s="18">
        <f>IF(ISNA(INDEX($AG$4:$BE$107,MATCH('Per month Barometer'!$BG19,$AF$4:$AF$107,0),MATCH('Per month Barometer'!BJ$4,'Per month Barometer'!$AG$3:$BE$3,0))),"",INDEX($AG$4:$BE$107,MATCH('Per month Barometer'!$BG19,$AF$4:$AF$107,0),MATCH('Per month Barometer'!BJ$4,'Per month Barometer'!$AG$3:$BE$3,0)))</f>
        <v>0</v>
      </c>
      <c r="BK19" s="18">
        <f>IF(ISNA(INDEX($AG$4:$BE$107,MATCH('Per month Barometer'!$BG19,$AF$4:$AF$107,0),MATCH('Per month Barometer'!BK$4,'Per month Barometer'!$AG$3:$BE$3,0))),"",INDEX($AG$4:$BE$107,MATCH('Per month Barometer'!$BG19,$AF$4:$AF$107,0),MATCH('Per month Barometer'!BK$4,'Per month Barometer'!$AG$3:$BE$3,0)))</f>
        <v>0</v>
      </c>
      <c r="BL19" s="18">
        <f>IF(ISNA(INDEX($AG$4:$BE$107,MATCH('Per month Barometer'!$BG19,$AF$4:$AF$107,0),MATCH('Per month Barometer'!BL$4,'Per month Barometer'!$AG$3:$BE$3,0))),"",INDEX($AG$4:$BE$107,MATCH('Per month Barometer'!$BG19,$AF$4:$AF$107,0),MATCH('Per month Barometer'!BL$4,'Per month Barometer'!$AG$3:$BE$3,0)))</f>
        <v>0</v>
      </c>
      <c r="BM19" s="18">
        <f>IF(ISNA(INDEX($AG$4:$BE$107,MATCH('Per month Barometer'!$BG19,$AF$4:$AF$107,0),MATCH('Per month Barometer'!BM$4,'Per month Barometer'!$AG$3:$BE$3,0))),"",INDEX($AG$4:$BE$107,MATCH('Per month Barometer'!$BG19,$AF$4:$AF$107,0),MATCH('Per month Barometer'!BM$4,'Per month Barometer'!$AG$3:$BE$3,0)))</f>
        <v>0</v>
      </c>
      <c r="BN19" s="18">
        <f>IF(ISNA(INDEX($AG$4:$BE$107,MATCH('Per month Barometer'!$BG19,$AF$4:$AF$107,0),MATCH('Per month Barometer'!BN$4,'Per month Barometer'!$AG$3:$BE$3,0))),"",INDEX($AG$4:$BE$107,MATCH('Per month Barometer'!$BG19,$AF$4:$AF$107,0),MATCH('Per month Barometer'!BN$4,'Per month Barometer'!$AG$3:$BE$3,0)))</f>
        <v>0</v>
      </c>
      <c r="BO19" s="18">
        <f>IF(ISNA(INDEX($AG$4:$BE$107,MATCH('Per month Barometer'!$BG19,$AF$4:$AF$107,0),MATCH('Per month Barometer'!BO$4,'Per month Barometer'!$AG$3:$BE$3,0))),"",INDEX($AG$4:$BE$107,MATCH('Per month Barometer'!$BG19,$AF$4:$AF$107,0),MATCH('Per month Barometer'!BO$4,'Per month Barometer'!$AG$3:$BE$3,0)))</f>
        <v>0</v>
      </c>
      <c r="BP19" s="18">
        <f>IF(ISNA(INDEX($AG$4:$BE$107,MATCH('Per month Barometer'!$BG19,$AF$4:$AF$107,0),MATCH('Per month Barometer'!BP$4,'Per month Barometer'!$AG$3:$BE$3,0))),"",INDEX($AG$4:$BE$107,MATCH('Per month Barometer'!$BG19,$AF$4:$AF$107,0),MATCH('Per month Barometer'!BP$4,'Per month Barometer'!$AG$3:$BE$3,0)))</f>
        <v>0</v>
      </c>
      <c r="BQ19" s="18">
        <f>IF(ISNA(INDEX($AG$4:$BE$107,MATCH('Per month Barometer'!$BG19,$AF$4:$AF$107,0),MATCH('Per month Barometer'!BQ$4,'Per month Barometer'!$AG$3:$BE$3,0))),"",INDEX($AG$4:$BE$107,MATCH('Per month Barometer'!$BG19,$AF$4:$AF$107,0),MATCH('Per month Barometer'!BQ$4,'Per month Barometer'!$AG$3:$BE$3,0)))</f>
        <v>0</v>
      </c>
      <c r="BR19" s="18">
        <f>IF(ISNA(INDEX($AG$4:$BE$107,MATCH('Per month Barometer'!$BG19,$AF$4:$AF$107,0),MATCH('Per month Barometer'!BR$4,'Per month Barometer'!$AG$3:$BE$3,0))),"",INDEX($AG$4:$BE$107,MATCH('Per month Barometer'!$BG19,$AF$4:$AF$107,0),MATCH('Per month Barometer'!BR$4,'Per month Barometer'!$AG$3:$BE$3,0)))</f>
        <v>2.01672647144412</v>
      </c>
      <c r="BS19" s="18">
        <f>IF(ISNA(INDEX($AG$4:$BE$107,MATCH('Per month Barometer'!$BG19,$AF$4:$AF$107,0),MATCH('Per month Barometer'!BS$4,'Per month Barometer'!$AG$3:$BE$3,0))),"",INDEX($AG$4:$BE$107,MATCH('Per month Barometer'!$BG19,$AF$4:$AF$107,0),MATCH('Per month Barometer'!BS$4,'Per month Barometer'!$AG$3:$BE$3,0)))</f>
        <v>0</v>
      </c>
      <c r="BT19" s="18">
        <f>IF(ISNA(INDEX($AG$4:$BE$107,MATCH('Per month Barometer'!$BG19,$AF$4:$AF$107,0),MATCH('Per month Barometer'!BT$4,'Per month Barometer'!$AG$3:$BE$3,0))),"",INDEX($AG$4:$BE$107,MATCH('Per month Barometer'!$BG19,$AF$4:$AF$107,0),MATCH('Per month Barometer'!BT$4,'Per month Barometer'!$AG$3:$BE$3,0)))</f>
        <v>0</v>
      </c>
      <c r="BU19" s="18">
        <f>IF(ISNA(INDEX($AG$4:$BE$107,MATCH('Per month Barometer'!$BG19,$AF$4:$AF$107,0),MATCH('Per month Barometer'!BU$4,'Per month Barometer'!$AG$3:$BE$3,0))),"",INDEX($AG$4:$BE$107,MATCH('Per month Barometer'!$BG19,$AF$4:$AF$107,0),MATCH('Per month Barometer'!BU$4,'Per month Barometer'!$AG$3:$BE$3,0)))</f>
        <v>0</v>
      </c>
      <c r="BV19" s="18">
        <f>IF(ISNA(INDEX($AG$4:$BE$107,MATCH('Per month Barometer'!$BG19,$AF$4:$AF$107,0),MATCH('Per month Barometer'!BV$4,'Per month Barometer'!$AG$3:$BE$3,0))),"",INDEX($AG$4:$BE$107,MATCH('Per month Barometer'!$BG19,$AF$4:$AF$107,0),MATCH('Per month Barometer'!BV$4,'Per month Barometer'!$AG$3:$BE$3,0)))</f>
        <v>0</v>
      </c>
      <c r="BW19" s="18">
        <f>IF(ISNA(INDEX($AG$4:$BE$107,MATCH('Per month Barometer'!$BG19,$AF$4:$AF$107,0),MATCH('Per month Barometer'!BW$4,'Per month Barometer'!$AG$3:$BE$3,0))),"",INDEX($AG$4:$BE$107,MATCH('Per month Barometer'!$BG19,$AF$4:$AF$107,0),MATCH('Per month Barometer'!BW$4,'Per month Barometer'!$AG$3:$BE$3,0)))</f>
        <v>0</v>
      </c>
      <c r="BX19" s="18">
        <f>IF(ISNA(INDEX($AG$4:$BE$107,MATCH('Per month Barometer'!$BG19,$AF$4:$AF$107,0),MATCH('Per month Barometer'!BX$4,'Per month Barometer'!$AG$3:$BE$3,0))),"",INDEX($AG$4:$BE$107,MATCH('Per month Barometer'!$BG19,$AF$4:$AF$107,0),MATCH('Per month Barometer'!BX$4,'Per month Barometer'!$AG$3:$BE$3,0)))</f>
        <v>0</v>
      </c>
      <c r="BY19" s="18">
        <f>IF(ISNA(INDEX($AG$4:$BE$107,MATCH('Per month Barometer'!$BG19,$AF$4:$AF$107,0),MATCH('Per month Barometer'!BY$4,'Per month Barometer'!$AG$3:$BE$3,0))),"",INDEX($AG$4:$BE$107,MATCH('Per month Barometer'!$BG19,$AF$4:$AF$107,0),MATCH('Per month Barometer'!BY$4,'Per month Barometer'!$AG$3:$BE$3,0)))</f>
        <v>0</v>
      </c>
      <c r="BZ19" s="18">
        <f>IF(ISNA(INDEX($AG$4:$BE$107,MATCH('Per month Barometer'!$BG19,$AF$4:$AF$107,0),MATCH('Per month Barometer'!BZ$4,'Per month Barometer'!$AG$3:$BE$3,0))),"",INDEX($AG$4:$BE$107,MATCH('Per month Barometer'!$BG19,$AF$4:$AF$107,0),MATCH('Per month Barometer'!BZ$4,'Per month Barometer'!$AG$3:$BE$3,0)))</f>
        <v>0</v>
      </c>
      <c r="CA19" s="18">
        <f>IF(ISNA(INDEX($AG$4:$BE$107,MATCH('Per month Barometer'!$BG19,$AF$4:$AF$107,0),MATCH('Per month Barometer'!CA$4,'Per month Barometer'!$AG$3:$BE$3,0))),"",INDEX($AG$4:$BE$107,MATCH('Per month Barometer'!$BG19,$AF$4:$AF$107,0),MATCH('Per month Barometer'!CA$4,'Per month Barometer'!$AG$3:$BE$3,0)))</f>
        <v>0</v>
      </c>
      <c r="CB19" s="18">
        <f>IF(ISNA(INDEX($AG$4:$BE$107,MATCH('Per month Barometer'!$BG19,$AF$4:$AF$107,0),MATCH('Per month Barometer'!CB$4,'Per month Barometer'!$AG$3:$BE$3,0))),"",INDEX($AG$4:$BE$107,MATCH('Per month Barometer'!$BG19,$AF$4:$AF$107,0),MATCH('Per month Barometer'!CB$4,'Per month Barometer'!$AG$3:$BE$3,0)))</f>
        <v>0</v>
      </c>
      <c r="CC19" s="18">
        <f>IF(ISNA(INDEX($AG$4:$BE$107,MATCH('Per month Barometer'!$BG19,$AF$4:$AF$107,0),MATCH('Per month Barometer'!CC$4,'Per month Barometer'!$AG$3:$BE$3,0))),"",INDEX($AG$4:$BE$107,MATCH('Per month Barometer'!$BG19,$AF$4:$AF$107,0),MATCH('Per month Barometer'!CC$4,'Per month Barometer'!$AG$3:$BE$3,0)))</f>
        <v>0</v>
      </c>
      <c r="CD19" s="18">
        <f>IF(ISNA(INDEX($AG$4:$BE$107,MATCH('Per month Barometer'!$BG19,$AF$4:$AF$107,0),MATCH('Per month Barometer'!CD$4,'Per month Barometer'!$AG$3:$BE$3,0))),"",INDEX($AG$4:$BE$107,MATCH('Per month Barometer'!$BG19,$AF$4:$AF$107,0),MATCH('Per month Barometer'!CD$4,'Per month Barometer'!$AG$3:$BE$3,0)))</f>
        <v>0</v>
      </c>
      <c r="CE19" s="18">
        <f>IF(ISNA(INDEX($AG$4:$BE$107,MATCH('Per month Barometer'!$BG19,$AF$4:$AF$107,0),MATCH('Per month Barometer'!CE$4,'Per month Barometer'!$AG$3:$BE$3,0))),"",INDEX($AG$4:$BE$107,MATCH('Per month Barometer'!$BG19,$AF$4:$AF$107,0),MATCH('Per month Barometer'!CE$4,'Per month Barometer'!$AG$3:$BE$3,0)))</f>
        <v>0</v>
      </c>
      <c r="CF19" s="18">
        <f>IF(ISNA(INDEX($AG$4:$BE$107,MATCH('Per month Barometer'!$BG19,$AF$4:$AF$107,0),MATCH('Per month Barometer'!CF$4,'Per month Barometer'!$AG$3:$BE$3,0))),"",INDEX($AG$4:$BE$107,MATCH('Per month Barometer'!$BG19,$AF$4:$AF$107,0),MATCH('Per month Barometer'!CF$4,'Per month Barometer'!$AG$3:$BE$3,0)))</f>
        <v>0</v>
      </c>
      <c r="CO19" s="18">
        <f>IF(BH19=0,"",BH19)</f>
        <v>2.6384387412494501</v>
      </c>
      <c r="CP19" s="18" t="str">
        <f>IF(BI19=0,"",BI19)</f>
        <v/>
      </c>
      <c r="CQ19" s="18" t="str">
        <f>IF(BJ19=0,"",BJ19)</f>
        <v/>
      </c>
      <c r="CR19" s="18" t="str">
        <f>IF(BK19=0,"",BK19)</f>
        <v/>
      </c>
      <c r="CS19" s="18" t="str">
        <f>IF(BL19=0,"",BL19)</f>
        <v/>
      </c>
      <c r="CT19" s="18" t="str">
        <f>IF(BM19=0,"",BM19)</f>
        <v/>
      </c>
      <c r="CU19" s="18" t="str">
        <f>IF(BN19=0,"",BN19)</f>
        <v/>
      </c>
      <c r="CV19" s="18" t="str">
        <f>IF(BO19=0,"",BO19)</f>
        <v/>
      </c>
      <c r="CW19" s="18" t="str">
        <f>IF(BP19=0,"",BP19)</f>
        <v/>
      </c>
      <c r="CX19" s="18" t="str">
        <f>IF(BQ19=0,"",BQ19)</f>
        <v/>
      </c>
      <c r="CY19" s="18">
        <f>IF(BR19=0,"",BR19)</f>
        <v>2.01672647144412</v>
      </c>
      <c r="CZ19" s="18" t="str">
        <f>IF(BS19=0,"",BS19)</f>
        <v/>
      </c>
      <c r="DA19" s="18" t="str">
        <f>IF(BT19=0,"",BT19)</f>
        <v/>
      </c>
      <c r="DB19" s="18" t="str">
        <f>IF(BU19=0,"",BU19)</f>
        <v/>
      </c>
      <c r="DC19" s="18" t="str">
        <f>IF(BV19=0,"",BV19)</f>
        <v/>
      </c>
      <c r="DD19" s="18" t="str">
        <f>IF(BW19=0,"",BW19)</f>
        <v/>
      </c>
      <c r="DE19" s="18" t="str">
        <f>IF(BX19=0,"",BX19)</f>
        <v/>
      </c>
      <c r="DF19" s="18" t="str">
        <f>IF(BY19=0,"",BY19)</f>
        <v/>
      </c>
      <c r="DG19" s="18" t="str">
        <f>IF(BZ19=0,"",BZ19)</f>
        <v/>
      </c>
      <c r="DH19" s="18" t="str">
        <f>IF(CA19=0,"",CA19)</f>
        <v/>
      </c>
      <c r="DI19" s="18" t="str">
        <f>IF(CB19=0,"",CB19)</f>
        <v/>
      </c>
      <c r="DJ19" s="18" t="str">
        <f>IF(CC19=0,"",CC19)</f>
        <v/>
      </c>
      <c r="DK19" s="18" t="str">
        <f>IF(CD19=0,"",CD19)</f>
        <v/>
      </c>
      <c r="DL19" s="18" t="str">
        <f>IF(CE19=0,"",CE19)</f>
        <v/>
      </c>
      <c r="DM19" s="18" t="str">
        <f>IF(CF19=0,"",CF19)</f>
        <v/>
      </c>
      <c r="DN19" s="18"/>
      <c r="DO19" s="18"/>
      <c r="DP19" s="18"/>
      <c r="DQ19" s="18"/>
    </row>
    <row r="20" spans="2:121" x14ac:dyDescent="0.25">
      <c r="B20" s="22">
        <v>40210</v>
      </c>
      <c r="C20" s="18">
        <f>VLOOKUP($B20,'Barometer annual'!$Z$5:$AE$211,'Per month Barometer'!C$1,FALSE)</f>
        <v>1.2009472363227001</v>
      </c>
      <c r="D20" s="18">
        <f>VLOOKUP($B20,'Barometer annual'!$Z$5:$AE$211,'Per month Barometer'!D$1,FALSE)</f>
        <v>1.5188129557858101</v>
      </c>
      <c r="I20" s="27"/>
      <c r="J20" s="5"/>
      <c r="K20" s="5"/>
      <c r="L20" s="5"/>
      <c r="M20" s="5"/>
      <c r="N20" s="5"/>
      <c r="AF20" s="125">
        <v>41671</v>
      </c>
      <c r="AG20" s="47">
        <f>VLOOKUP($AF20,'Barometer annual'!$Z$5:$AE$211,'Per month Barometer'!C$1,FALSE)</f>
        <v>1.0210526315789501</v>
      </c>
      <c r="AH20" s="77"/>
      <c r="AI20" s="48" t="str">
        <f>VLOOKUP($AF20,'Barometer annual'!$Z$5:$AE$211,'Per month Barometer'!E$1,FALSE)</f>
        <v/>
      </c>
      <c r="AJ20" s="48" t="str">
        <f>VLOOKUP($AF20,'Barometer annual'!$Z$5:$AE$211,'Per month Barometer'!F$1,FALSE)</f>
        <v/>
      </c>
      <c r="AK20" s="48" t="str">
        <f>VLOOKUP($AF20,'Barometer annual'!$Z$5:$AE$211,'Per month Barometer'!G$1,FALSE)</f>
        <v/>
      </c>
      <c r="AL20" s="48">
        <f>VLOOKUP($AF20,'Barometer annual'!$Z$5:$AE$211,'Per month Barometer'!D$1,FALSE)</f>
        <v>1.3470588235294101</v>
      </c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126"/>
      <c r="BG20" s="155">
        <v>39539</v>
      </c>
      <c r="BH20" s="18">
        <f>IF(ISNA(INDEX($AG$4:$BE$107,MATCH('Per month Barometer'!$BG20,$AF$4:$AF$107,0),MATCH('Per month Barometer'!BH$4,'Per month Barometer'!$AG$3:$BE$3,0))),"",INDEX($AG$4:$BE$107,MATCH('Per month Barometer'!$BG20,$AF$4:$AF$107,0),MATCH('Per month Barometer'!BH$4,'Per month Barometer'!$AG$3:$BE$3,0)))</f>
        <v>2.92681854400514</v>
      </c>
      <c r="BI20" s="18">
        <f>IF(ISNA(INDEX($AG$4:$BE$107,MATCH('Per month Barometer'!$BG20,$AF$4:$AF$107,0),MATCH('Per month Barometer'!BI$4,'Per month Barometer'!$AG$3:$BE$3,0))),"",INDEX($AG$4:$BE$107,MATCH('Per month Barometer'!$BG20,$AF$4:$AF$107,0),MATCH('Per month Barometer'!BI$4,'Per month Barometer'!$AG$3:$BE$3,0)))</f>
        <v>0</v>
      </c>
      <c r="BJ20" s="18">
        <f>IF(ISNA(INDEX($AG$4:$BE$107,MATCH('Per month Barometer'!$BG20,$AF$4:$AF$107,0),MATCH('Per month Barometer'!BJ$4,'Per month Barometer'!$AG$3:$BE$3,0))),"",INDEX($AG$4:$BE$107,MATCH('Per month Barometer'!$BG20,$AF$4:$AF$107,0),MATCH('Per month Barometer'!BJ$4,'Per month Barometer'!$AG$3:$BE$3,0)))</f>
        <v>0</v>
      </c>
      <c r="BK20" s="18">
        <f>IF(ISNA(INDEX($AG$4:$BE$107,MATCH('Per month Barometer'!$BG20,$AF$4:$AF$107,0),MATCH('Per month Barometer'!BK$4,'Per month Barometer'!$AG$3:$BE$3,0))),"",INDEX($AG$4:$BE$107,MATCH('Per month Barometer'!$BG20,$AF$4:$AF$107,0),MATCH('Per month Barometer'!BK$4,'Per month Barometer'!$AG$3:$BE$3,0)))</f>
        <v>0</v>
      </c>
      <c r="BL20" s="18">
        <f>IF(ISNA(INDEX($AG$4:$BE$107,MATCH('Per month Barometer'!$BG20,$AF$4:$AF$107,0),MATCH('Per month Barometer'!BL$4,'Per month Barometer'!$AG$3:$BE$3,0))),"",INDEX($AG$4:$BE$107,MATCH('Per month Barometer'!$BG20,$AF$4:$AF$107,0),MATCH('Per month Barometer'!BL$4,'Per month Barometer'!$AG$3:$BE$3,0)))</f>
        <v>0</v>
      </c>
      <c r="BM20" s="18">
        <f>IF(ISNA(INDEX($AG$4:$BE$107,MATCH('Per month Barometer'!$BG20,$AF$4:$AF$107,0),MATCH('Per month Barometer'!BM$4,'Per month Barometer'!$AG$3:$BE$3,0))),"",INDEX($AG$4:$BE$107,MATCH('Per month Barometer'!$BG20,$AF$4:$AF$107,0),MATCH('Per month Barometer'!BM$4,'Per month Barometer'!$AG$3:$BE$3,0)))</f>
        <v>0</v>
      </c>
      <c r="BN20" s="18">
        <f>IF(ISNA(INDEX($AG$4:$BE$107,MATCH('Per month Barometer'!$BG20,$AF$4:$AF$107,0),MATCH('Per month Barometer'!BN$4,'Per month Barometer'!$AG$3:$BE$3,0))),"",INDEX($AG$4:$BE$107,MATCH('Per month Barometer'!$BG20,$AF$4:$AF$107,0),MATCH('Per month Barometer'!BN$4,'Per month Barometer'!$AG$3:$BE$3,0)))</f>
        <v>0</v>
      </c>
      <c r="BO20" s="18">
        <f>IF(ISNA(INDEX($AG$4:$BE$107,MATCH('Per month Barometer'!$BG20,$AF$4:$AF$107,0),MATCH('Per month Barometer'!BO$4,'Per month Barometer'!$AG$3:$BE$3,0))),"",INDEX($AG$4:$BE$107,MATCH('Per month Barometer'!$BG20,$AF$4:$AF$107,0),MATCH('Per month Barometer'!BO$4,'Per month Barometer'!$AG$3:$BE$3,0)))</f>
        <v>0</v>
      </c>
      <c r="BP20" s="18">
        <f>IF(ISNA(INDEX($AG$4:$BE$107,MATCH('Per month Barometer'!$BG20,$AF$4:$AF$107,0),MATCH('Per month Barometer'!BP$4,'Per month Barometer'!$AG$3:$BE$3,0))),"",INDEX($AG$4:$BE$107,MATCH('Per month Barometer'!$BG20,$AF$4:$AF$107,0),MATCH('Per month Barometer'!BP$4,'Per month Barometer'!$AG$3:$BE$3,0)))</f>
        <v>0</v>
      </c>
      <c r="BQ20" s="18">
        <f>IF(ISNA(INDEX($AG$4:$BE$107,MATCH('Per month Barometer'!$BG20,$AF$4:$AF$107,0),MATCH('Per month Barometer'!BQ$4,'Per month Barometer'!$AG$3:$BE$3,0))),"",INDEX($AG$4:$BE$107,MATCH('Per month Barometer'!$BG20,$AF$4:$AF$107,0),MATCH('Per month Barometer'!BQ$4,'Per month Barometer'!$AG$3:$BE$3,0)))</f>
        <v>2.0818444277097301</v>
      </c>
      <c r="BR20" s="18">
        <f>IF(ISNA(INDEX($AG$4:$BE$107,MATCH('Per month Barometer'!$BG20,$AF$4:$AF$107,0),MATCH('Per month Barometer'!BR$4,'Per month Barometer'!$AG$3:$BE$3,0))),"",INDEX($AG$4:$BE$107,MATCH('Per month Barometer'!$BG20,$AF$4:$AF$107,0),MATCH('Per month Barometer'!BR$4,'Per month Barometer'!$AG$3:$BE$3,0)))</f>
        <v>0</v>
      </c>
      <c r="BS20" s="18">
        <f>IF(ISNA(INDEX($AG$4:$BE$107,MATCH('Per month Barometer'!$BG20,$AF$4:$AF$107,0),MATCH('Per month Barometer'!BS$4,'Per month Barometer'!$AG$3:$BE$3,0))),"",INDEX($AG$4:$BE$107,MATCH('Per month Barometer'!$BG20,$AF$4:$AF$107,0),MATCH('Per month Barometer'!BS$4,'Per month Barometer'!$AG$3:$BE$3,0)))</f>
        <v>0</v>
      </c>
      <c r="BT20" s="18">
        <f>IF(ISNA(INDEX($AG$4:$BE$107,MATCH('Per month Barometer'!$BG20,$AF$4:$AF$107,0),MATCH('Per month Barometer'!BT$4,'Per month Barometer'!$AG$3:$BE$3,0))),"",INDEX($AG$4:$BE$107,MATCH('Per month Barometer'!$BG20,$AF$4:$AF$107,0),MATCH('Per month Barometer'!BT$4,'Per month Barometer'!$AG$3:$BE$3,0)))</f>
        <v>0</v>
      </c>
      <c r="BU20" s="18">
        <f>IF(ISNA(INDEX($AG$4:$BE$107,MATCH('Per month Barometer'!$BG20,$AF$4:$AF$107,0),MATCH('Per month Barometer'!BU$4,'Per month Barometer'!$AG$3:$BE$3,0))),"",INDEX($AG$4:$BE$107,MATCH('Per month Barometer'!$BG20,$AF$4:$AF$107,0),MATCH('Per month Barometer'!BU$4,'Per month Barometer'!$AG$3:$BE$3,0)))</f>
        <v>0</v>
      </c>
      <c r="BV20" s="18">
        <f>IF(ISNA(INDEX($AG$4:$BE$107,MATCH('Per month Barometer'!$BG20,$AF$4:$AF$107,0),MATCH('Per month Barometer'!BV$4,'Per month Barometer'!$AG$3:$BE$3,0))),"",INDEX($AG$4:$BE$107,MATCH('Per month Barometer'!$BG20,$AF$4:$AF$107,0),MATCH('Per month Barometer'!BV$4,'Per month Barometer'!$AG$3:$BE$3,0)))</f>
        <v>0</v>
      </c>
      <c r="BW20" s="18" t="str">
        <f>IF(ISNA(INDEX($AG$4:$BE$107,MATCH('Per month Barometer'!$BG20,$AF$4:$AF$107,0),MATCH('Per month Barometer'!BW$4,'Per month Barometer'!$AG$3:$BE$3,0))),"",INDEX($AG$4:$BE$107,MATCH('Per month Barometer'!$BG20,$AF$4:$AF$107,0),MATCH('Per month Barometer'!BW$4,'Per month Barometer'!$AG$3:$BE$3,0)))</f>
        <v/>
      </c>
      <c r="BX20" s="18">
        <f>IF(ISNA(INDEX($AG$4:$BE$107,MATCH('Per month Barometer'!$BG20,$AF$4:$AF$107,0),MATCH('Per month Barometer'!BX$4,'Per month Barometer'!$AG$3:$BE$3,0))),"",INDEX($AG$4:$BE$107,MATCH('Per month Barometer'!$BG20,$AF$4:$AF$107,0),MATCH('Per month Barometer'!BX$4,'Per month Barometer'!$AG$3:$BE$3,0)))</f>
        <v>0</v>
      </c>
      <c r="BY20" s="18">
        <f>IF(ISNA(INDEX($AG$4:$BE$107,MATCH('Per month Barometer'!$BG20,$AF$4:$AF$107,0),MATCH('Per month Barometer'!BY$4,'Per month Barometer'!$AG$3:$BE$3,0))),"",INDEX($AG$4:$BE$107,MATCH('Per month Barometer'!$BG20,$AF$4:$AF$107,0),MATCH('Per month Barometer'!BY$4,'Per month Barometer'!$AG$3:$BE$3,0)))</f>
        <v>0</v>
      </c>
      <c r="BZ20" s="18">
        <f>IF(ISNA(INDEX($AG$4:$BE$107,MATCH('Per month Barometer'!$BG20,$AF$4:$AF$107,0),MATCH('Per month Barometer'!BZ$4,'Per month Barometer'!$AG$3:$BE$3,0))),"",INDEX($AG$4:$BE$107,MATCH('Per month Barometer'!$BG20,$AF$4:$AF$107,0),MATCH('Per month Barometer'!BZ$4,'Per month Barometer'!$AG$3:$BE$3,0)))</f>
        <v>0</v>
      </c>
      <c r="CA20" s="18" t="str">
        <f>IF(ISNA(INDEX($AG$4:$BE$107,MATCH('Per month Barometer'!$BG20,$AF$4:$AF$107,0),MATCH('Per month Barometer'!CA$4,'Per month Barometer'!$AG$3:$BE$3,0))),"",INDEX($AG$4:$BE$107,MATCH('Per month Barometer'!$BG20,$AF$4:$AF$107,0),MATCH('Per month Barometer'!CA$4,'Per month Barometer'!$AG$3:$BE$3,0)))</f>
        <v/>
      </c>
      <c r="CB20" s="18">
        <f>IF(ISNA(INDEX($AG$4:$BE$107,MATCH('Per month Barometer'!$BG20,$AF$4:$AF$107,0),MATCH('Per month Barometer'!CB$4,'Per month Barometer'!$AG$3:$BE$3,0))),"",INDEX($AG$4:$BE$107,MATCH('Per month Barometer'!$BG20,$AF$4:$AF$107,0),MATCH('Per month Barometer'!CB$4,'Per month Barometer'!$AG$3:$BE$3,0)))</f>
        <v>0</v>
      </c>
      <c r="CC20" s="18">
        <f>IF(ISNA(INDEX($AG$4:$BE$107,MATCH('Per month Barometer'!$BG20,$AF$4:$AF$107,0),MATCH('Per month Barometer'!CC$4,'Per month Barometer'!$AG$3:$BE$3,0))),"",INDEX($AG$4:$BE$107,MATCH('Per month Barometer'!$BG20,$AF$4:$AF$107,0),MATCH('Per month Barometer'!CC$4,'Per month Barometer'!$AG$3:$BE$3,0)))</f>
        <v>0</v>
      </c>
      <c r="CD20" s="18">
        <f>IF(ISNA(INDEX($AG$4:$BE$107,MATCH('Per month Barometer'!$BG20,$AF$4:$AF$107,0),MATCH('Per month Barometer'!CD$4,'Per month Barometer'!$AG$3:$BE$3,0))),"",INDEX($AG$4:$BE$107,MATCH('Per month Barometer'!$BG20,$AF$4:$AF$107,0),MATCH('Per month Barometer'!CD$4,'Per month Barometer'!$AG$3:$BE$3,0)))</f>
        <v>0</v>
      </c>
      <c r="CE20" s="18" t="str">
        <f>IF(ISNA(INDEX($AG$4:$BE$107,MATCH('Per month Barometer'!$BG20,$AF$4:$AF$107,0),MATCH('Per month Barometer'!CE$4,'Per month Barometer'!$AG$3:$BE$3,0))),"",INDEX($AG$4:$BE$107,MATCH('Per month Barometer'!$BG20,$AF$4:$AF$107,0),MATCH('Per month Barometer'!CE$4,'Per month Barometer'!$AG$3:$BE$3,0)))</f>
        <v/>
      </c>
      <c r="CF20" s="18">
        <f>IF(ISNA(INDEX($AG$4:$BE$107,MATCH('Per month Barometer'!$BG20,$AF$4:$AF$107,0),MATCH('Per month Barometer'!CF$4,'Per month Barometer'!$AG$3:$BE$3,0))),"",INDEX($AG$4:$BE$107,MATCH('Per month Barometer'!$BG20,$AF$4:$AF$107,0),MATCH('Per month Barometer'!CF$4,'Per month Barometer'!$AG$3:$BE$3,0)))</f>
        <v>0</v>
      </c>
      <c r="CO20" s="18">
        <f>IF(BH20=0,"",BH20)</f>
        <v>2.92681854400514</v>
      </c>
      <c r="CP20" s="18" t="str">
        <f>IF(BI20=0,"",BI20)</f>
        <v/>
      </c>
      <c r="CQ20" s="18" t="str">
        <f>IF(BJ20=0,"",BJ20)</f>
        <v/>
      </c>
      <c r="CR20" s="18" t="str">
        <f>IF(BK20=0,"",BK20)</f>
        <v/>
      </c>
      <c r="CS20" s="18" t="str">
        <f>IF(BL20=0,"",BL20)</f>
        <v/>
      </c>
      <c r="CT20" s="18" t="str">
        <f>IF(BM20=0,"",BM20)</f>
        <v/>
      </c>
      <c r="CU20" s="18" t="str">
        <f>IF(BN20=0,"",BN20)</f>
        <v/>
      </c>
      <c r="CV20" s="18" t="str">
        <f>IF(BO20=0,"",BO20)</f>
        <v/>
      </c>
      <c r="CW20" s="18" t="str">
        <f>IF(BP20=0,"",BP20)</f>
        <v/>
      </c>
      <c r="CX20" s="18">
        <f>IF(BQ20=0,"",BQ20)</f>
        <v>2.0818444277097301</v>
      </c>
      <c r="CY20" s="18" t="str">
        <f>IF(BR20=0,"",BR20)</f>
        <v/>
      </c>
      <c r="CZ20" s="18" t="str">
        <f>IF(BS20=0,"",BS20)</f>
        <v/>
      </c>
      <c r="DA20" s="18" t="str">
        <f>IF(BT20=0,"",BT20)</f>
        <v/>
      </c>
      <c r="DB20" s="18" t="str">
        <f>IF(BU20=0,"",BU20)</f>
        <v/>
      </c>
      <c r="DC20" s="18" t="str">
        <f>IF(BV20=0,"",BV20)</f>
        <v/>
      </c>
      <c r="DD20" s="18" t="str">
        <f>IF(BW20=0,"",BW20)</f>
        <v/>
      </c>
      <c r="DE20" s="18" t="str">
        <f>IF(BX20=0,"",BX20)</f>
        <v/>
      </c>
      <c r="DF20" s="18" t="str">
        <f>IF(BY20=0,"",BY20)</f>
        <v/>
      </c>
      <c r="DG20" s="18" t="str">
        <f>IF(BZ20=0,"",BZ20)</f>
        <v/>
      </c>
      <c r="DH20" s="18" t="str">
        <f>IF(CA20=0,"",CA20)</f>
        <v/>
      </c>
      <c r="DI20" s="18" t="str">
        <f>IF(CB20=0,"",CB20)</f>
        <v/>
      </c>
      <c r="DJ20" s="18" t="str">
        <f>IF(CC20=0,"",CC20)</f>
        <v/>
      </c>
      <c r="DK20" s="18" t="str">
        <f>IF(CD20=0,"",CD20)</f>
        <v/>
      </c>
      <c r="DL20" s="18" t="str">
        <f>IF(CE20=0,"",CE20)</f>
        <v/>
      </c>
      <c r="DM20" s="18" t="str">
        <f>IF(CF20=0,"",CF20)</f>
        <v/>
      </c>
      <c r="DN20" s="18"/>
      <c r="DO20" s="18"/>
      <c r="DP20" s="18"/>
      <c r="DQ20" s="18"/>
    </row>
    <row r="21" spans="2:121" x14ac:dyDescent="0.25">
      <c r="B21" s="22">
        <v>40575</v>
      </c>
      <c r="C21" s="18">
        <f>VLOOKUP($B21,'Barometer annual'!$Z$5:$AE$211,'Per month Barometer'!C$1,FALSE)</f>
        <v>2.0243707706664997</v>
      </c>
      <c r="D21" s="18">
        <f>VLOOKUP($B21,'Barometer annual'!$Z$5:$AE$211,'Per month Barometer'!D$1,FALSE)</f>
        <v>1.75791215676891</v>
      </c>
      <c r="I21" s="27"/>
      <c r="J21" s="5"/>
      <c r="K21" s="5"/>
      <c r="L21" s="5"/>
      <c r="M21" s="5"/>
      <c r="N21" s="5"/>
      <c r="AF21" s="125">
        <v>42036</v>
      </c>
      <c r="AG21" s="47">
        <f>VLOOKUP($AF21,'Barometer annual'!$Z$5:$AE$211,'Per month Barometer'!C$1,FALSE)</f>
        <v>-0.13684210526315799</v>
      </c>
      <c r="AH21" s="77"/>
      <c r="AI21" s="77"/>
      <c r="AJ21" s="77"/>
      <c r="AK21" s="77"/>
      <c r="AL21" s="48">
        <f>VLOOKUP($AF21,'Barometer annual'!$Z$5:$AE$211,'Per month Barometer'!D$1,FALSE)</f>
        <v>1.1263157894736799</v>
      </c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126"/>
      <c r="BG21" s="155">
        <v>39569</v>
      </c>
      <c r="BH21" s="18">
        <f>IF(ISNA(INDEX($AG$4:$BE$107,MATCH('Per month Barometer'!$BG21,$AF$4:$AF$107,0),MATCH('Per month Barometer'!BH$4,'Per month Barometer'!$AG$3:$BE$3,0))),"",INDEX($AG$4:$BE$107,MATCH('Per month Barometer'!$BG21,$AF$4:$AF$107,0),MATCH('Per month Barometer'!BH$4,'Per month Barometer'!$AG$3:$BE$3,0)))</f>
        <v>3.0753161226757202</v>
      </c>
      <c r="BI21" s="18">
        <f>IF(ISNA(INDEX($AG$4:$BE$107,MATCH('Per month Barometer'!$BG21,$AF$4:$AF$107,0),MATCH('Per month Barometer'!BI$4,'Per month Barometer'!$AG$3:$BE$3,0))),"",INDEX($AG$4:$BE$107,MATCH('Per month Barometer'!$BG21,$AF$4:$AF$107,0),MATCH('Per month Barometer'!BI$4,'Per month Barometer'!$AG$3:$BE$3,0)))</f>
        <v>0</v>
      </c>
      <c r="BJ21" s="18">
        <f>IF(ISNA(INDEX($AG$4:$BE$107,MATCH('Per month Barometer'!$BG21,$AF$4:$AF$107,0),MATCH('Per month Barometer'!BJ$4,'Per month Barometer'!$AG$3:$BE$3,0))),"",INDEX($AG$4:$BE$107,MATCH('Per month Barometer'!$BG21,$AF$4:$AF$107,0),MATCH('Per month Barometer'!BJ$4,'Per month Barometer'!$AG$3:$BE$3,0)))</f>
        <v>0</v>
      </c>
      <c r="BK21" s="18">
        <f>IF(ISNA(INDEX($AG$4:$BE$107,MATCH('Per month Barometer'!$BG21,$AF$4:$AF$107,0),MATCH('Per month Barometer'!BK$4,'Per month Barometer'!$AG$3:$BE$3,0))),"",INDEX($AG$4:$BE$107,MATCH('Per month Barometer'!$BG21,$AF$4:$AF$107,0),MATCH('Per month Barometer'!BK$4,'Per month Barometer'!$AG$3:$BE$3,0)))</f>
        <v>0</v>
      </c>
      <c r="BL21" s="18">
        <f>IF(ISNA(INDEX($AG$4:$BE$107,MATCH('Per month Barometer'!$BG21,$AF$4:$AF$107,0),MATCH('Per month Barometer'!BL$4,'Per month Barometer'!$AG$3:$BE$3,0))),"",INDEX($AG$4:$BE$107,MATCH('Per month Barometer'!$BG21,$AF$4:$AF$107,0),MATCH('Per month Barometer'!BL$4,'Per month Barometer'!$AG$3:$BE$3,0)))</f>
        <v>0</v>
      </c>
      <c r="BM21" s="18">
        <f>IF(ISNA(INDEX($AG$4:$BE$107,MATCH('Per month Barometer'!$BG21,$AF$4:$AF$107,0),MATCH('Per month Barometer'!BM$4,'Per month Barometer'!$AG$3:$BE$3,0))),"",INDEX($AG$4:$BE$107,MATCH('Per month Barometer'!$BG21,$AF$4:$AF$107,0),MATCH('Per month Barometer'!BM$4,'Per month Barometer'!$AG$3:$BE$3,0)))</f>
        <v>0</v>
      </c>
      <c r="BN21" s="18">
        <f>IF(ISNA(INDEX($AG$4:$BE$107,MATCH('Per month Barometer'!$BG21,$AF$4:$AF$107,0),MATCH('Per month Barometer'!BN$4,'Per month Barometer'!$AG$3:$BE$3,0))),"",INDEX($AG$4:$BE$107,MATCH('Per month Barometer'!$BG21,$AF$4:$AF$107,0),MATCH('Per month Barometer'!BN$4,'Per month Barometer'!$AG$3:$BE$3,0)))</f>
        <v>0</v>
      </c>
      <c r="BO21" s="18">
        <f>IF(ISNA(INDEX($AG$4:$BE$107,MATCH('Per month Barometer'!$BG21,$AF$4:$AF$107,0),MATCH('Per month Barometer'!BO$4,'Per month Barometer'!$AG$3:$BE$3,0))),"",INDEX($AG$4:$BE$107,MATCH('Per month Barometer'!$BG21,$AF$4:$AF$107,0),MATCH('Per month Barometer'!BO$4,'Per month Barometer'!$AG$3:$BE$3,0)))</f>
        <v>0</v>
      </c>
      <c r="BP21" s="18">
        <f>IF(ISNA(INDEX($AG$4:$BE$107,MATCH('Per month Barometer'!$BG21,$AF$4:$AF$107,0),MATCH('Per month Barometer'!BP$4,'Per month Barometer'!$AG$3:$BE$3,0))),"",INDEX($AG$4:$BE$107,MATCH('Per month Barometer'!$BG21,$AF$4:$AF$107,0),MATCH('Per month Barometer'!BP$4,'Per month Barometer'!$AG$3:$BE$3,0)))</f>
        <v>2.1485980729092602</v>
      </c>
      <c r="BQ21" s="18">
        <f>IF(ISNA(INDEX($AG$4:$BE$107,MATCH('Per month Barometer'!$BG21,$AF$4:$AF$107,0),MATCH('Per month Barometer'!BQ$4,'Per month Barometer'!$AG$3:$BE$3,0))),"",INDEX($AG$4:$BE$107,MATCH('Per month Barometer'!$BG21,$AF$4:$AF$107,0),MATCH('Per month Barometer'!BQ$4,'Per month Barometer'!$AG$3:$BE$3,0)))</f>
        <v>0</v>
      </c>
      <c r="BR21" s="18">
        <f>IF(ISNA(INDEX($AG$4:$BE$107,MATCH('Per month Barometer'!$BG21,$AF$4:$AF$107,0),MATCH('Per month Barometer'!BR$4,'Per month Barometer'!$AG$3:$BE$3,0))),"",INDEX($AG$4:$BE$107,MATCH('Per month Barometer'!$BG21,$AF$4:$AF$107,0),MATCH('Per month Barometer'!BR$4,'Per month Barometer'!$AG$3:$BE$3,0)))</f>
        <v>0</v>
      </c>
      <c r="BS21" s="18">
        <f>IF(ISNA(INDEX($AG$4:$BE$107,MATCH('Per month Barometer'!$BG21,$AF$4:$AF$107,0),MATCH('Per month Barometer'!BS$4,'Per month Barometer'!$AG$3:$BE$3,0))),"",INDEX($AG$4:$BE$107,MATCH('Per month Barometer'!$BG21,$AF$4:$AF$107,0),MATCH('Per month Barometer'!BS$4,'Per month Barometer'!$AG$3:$BE$3,0)))</f>
        <v>0</v>
      </c>
      <c r="BT21" s="18">
        <f>IF(ISNA(INDEX($AG$4:$BE$107,MATCH('Per month Barometer'!$BG21,$AF$4:$AF$107,0),MATCH('Per month Barometer'!BT$4,'Per month Barometer'!$AG$3:$BE$3,0))),"",INDEX($AG$4:$BE$107,MATCH('Per month Barometer'!$BG21,$AF$4:$AF$107,0),MATCH('Per month Barometer'!BT$4,'Per month Barometer'!$AG$3:$BE$3,0)))</f>
        <v>0</v>
      </c>
      <c r="BU21" s="18">
        <f>IF(ISNA(INDEX($AG$4:$BE$107,MATCH('Per month Barometer'!$BG21,$AF$4:$AF$107,0),MATCH('Per month Barometer'!BU$4,'Per month Barometer'!$AG$3:$BE$3,0))),"",INDEX($AG$4:$BE$107,MATCH('Per month Barometer'!$BG21,$AF$4:$AF$107,0),MATCH('Per month Barometer'!BU$4,'Per month Barometer'!$AG$3:$BE$3,0)))</f>
        <v>0</v>
      </c>
      <c r="BV21" s="18">
        <f>IF(ISNA(INDEX($AG$4:$BE$107,MATCH('Per month Barometer'!$BG21,$AF$4:$AF$107,0),MATCH('Per month Barometer'!BV$4,'Per month Barometer'!$AG$3:$BE$3,0))),"",INDEX($AG$4:$BE$107,MATCH('Per month Barometer'!$BG21,$AF$4:$AF$107,0),MATCH('Per month Barometer'!BV$4,'Per month Barometer'!$AG$3:$BE$3,0)))</f>
        <v>0</v>
      </c>
      <c r="BW21" s="18">
        <f>IF(ISNA(INDEX($AG$4:$BE$107,MATCH('Per month Barometer'!$BG21,$AF$4:$AF$107,0),MATCH('Per month Barometer'!BW$4,'Per month Barometer'!$AG$3:$BE$3,0))),"",INDEX($AG$4:$BE$107,MATCH('Per month Barometer'!$BG21,$AF$4:$AF$107,0),MATCH('Per month Barometer'!BW$4,'Per month Barometer'!$AG$3:$BE$3,0)))</f>
        <v>0</v>
      </c>
      <c r="BX21" s="18">
        <f>IF(ISNA(INDEX($AG$4:$BE$107,MATCH('Per month Barometer'!$BG21,$AF$4:$AF$107,0),MATCH('Per month Barometer'!BX$4,'Per month Barometer'!$AG$3:$BE$3,0))),"",INDEX($AG$4:$BE$107,MATCH('Per month Barometer'!$BG21,$AF$4:$AF$107,0),MATCH('Per month Barometer'!BX$4,'Per month Barometer'!$AG$3:$BE$3,0)))</f>
        <v>0</v>
      </c>
      <c r="BY21" s="18">
        <f>IF(ISNA(INDEX($AG$4:$BE$107,MATCH('Per month Barometer'!$BG21,$AF$4:$AF$107,0),MATCH('Per month Barometer'!BY$4,'Per month Barometer'!$AG$3:$BE$3,0))),"",INDEX($AG$4:$BE$107,MATCH('Per month Barometer'!$BG21,$AF$4:$AF$107,0),MATCH('Per month Barometer'!BY$4,'Per month Barometer'!$AG$3:$BE$3,0)))</f>
        <v>0</v>
      </c>
      <c r="BZ21" s="18">
        <f>IF(ISNA(INDEX($AG$4:$BE$107,MATCH('Per month Barometer'!$BG21,$AF$4:$AF$107,0),MATCH('Per month Barometer'!BZ$4,'Per month Barometer'!$AG$3:$BE$3,0))),"",INDEX($AG$4:$BE$107,MATCH('Per month Barometer'!$BG21,$AF$4:$AF$107,0),MATCH('Per month Barometer'!BZ$4,'Per month Barometer'!$AG$3:$BE$3,0)))</f>
        <v>0</v>
      </c>
      <c r="CA21" s="18">
        <f>IF(ISNA(INDEX($AG$4:$BE$107,MATCH('Per month Barometer'!$BG21,$AF$4:$AF$107,0),MATCH('Per month Barometer'!CA$4,'Per month Barometer'!$AG$3:$BE$3,0))),"",INDEX($AG$4:$BE$107,MATCH('Per month Barometer'!$BG21,$AF$4:$AF$107,0),MATCH('Per month Barometer'!CA$4,'Per month Barometer'!$AG$3:$BE$3,0)))</f>
        <v>0</v>
      </c>
      <c r="CB21" s="18">
        <f>IF(ISNA(INDEX($AG$4:$BE$107,MATCH('Per month Barometer'!$BG21,$AF$4:$AF$107,0),MATCH('Per month Barometer'!CB$4,'Per month Barometer'!$AG$3:$BE$3,0))),"",INDEX($AG$4:$BE$107,MATCH('Per month Barometer'!$BG21,$AF$4:$AF$107,0),MATCH('Per month Barometer'!CB$4,'Per month Barometer'!$AG$3:$BE$3,0)))</f>
        <v>0</v>
      </c>
      <c r="CC21" s="18">
        <f>IF(ISNA(INDEX($AG$4:$BE$107,MATCH('Per month Barometer'!$BG21,$AF$4:$AF$107,0),MATCH('Per month Barometer'!CC$4,'Per month Barometer'!$AG$3:$BE$3,0))),"",INDEX($AG$4:$BE$107,MATCH('Per month Barometer'!$BG21,$AF$4:$AF$107,0),MATCH('Per month Barometer'!CC$4,'Per month Barometer'!$AG$3:$BE$3,0)))</f>
        <v>0</v>
      </c>
      <c r="CD21" s="18">
        <f>IF(ISNA(INDEX($AG$4:$BE$107,MATCH('Per month Barometer'!$BG21,$AF$4:$AF$107,0),MATCH('Per month Barometer'!CD$4,'Per month Barometer'!$AG$3:$BE$3,0))),"",INDEX($AG$4:$BE$107,MATCH('Per month Barometer'!$BG21,$AF$4:$AF$107,0),MATCH('Per month Barometer'!CD$4,'Per month Barometer'!$AG$3:$BE$3,0)))</f>
        <v>0</v>
      </c>
      <c r="CE21" s="18">
        <f>IF(ISNA(INDEX($AG$4:$BE$107,MATCH('Per month Barometer'!$BG21,$AF$4:$AF$107,0),MATCH('Per month Barometer'!CE$4,'Per month Barometer'!$AG$3:$BE$3,0))),"",INDEX($AG$4:$BE$107,MATCH('Per month Barometer'!$BG21,$AF$4:$AF$107,0),MATCH('Per month Barometer'!CE$4,'Per month Barometer'!$AG$3:$BE$3,0)))</f>
        <v>0</v>
      </c>
      <c r="CF21" s="18">
        <f>IF(ISNA(INDEX($AG$4:$BE$107,MATCH('Per month Barometer'!$BG21,$AF$4:$AF$107,0),MATCH('Per month Barometer'!CF$4,'Per month Barometer'!$AG$3:$BE$3,0))),"",INDEX($AG$4:$BE$107,MATCH('Per month Barometer'!$BG21,$AF$4:$AF$107,0),MATCH('Per month Barometer'!CF$4,'Per month Barometer'!$AG$3:$BE$3,0)))</f>
        <v>0</v>
      </c>
      <c r="CO21" s="18">
        <f>IF(BH21=0,"",BH21)</f>
        <v>3.0753161226757202</v>
      </c>
      <c r="CP21" s="18" t="str">
        <f>IF(BI21=0,"",BI21)</f>
        <v/>
      </c>
      <c r="CQ21" s="18" t="str">
        <f>IF(BJ21=0,"",BJ21)</f>
        <v/>
      </c>
      <c r="CR21" s="18" t="str">
        <f>IF(BK21=0,"",BK21)</f>
        <v/>
      </c>
      <c r="CS21" s="18" t="str">
        <f>IF(BL21=0,"",BL21)</f>
        <v/>
      </c>
      <c r="CT21" s="18" t="str">
        <f>IF(BM21=0,"",BM21)</f>
        <v/>
      </c>
      <c r="CU21" s="18" t="str">
        <f>IF(BN21=0,"",BN21)</f>
        <v/>
      </c>
      <c r="CV21" s="18" t="str">
        <f>IF(BO21=0,"",BO21)</f>
        <v/>
      </c>
      <c r="CW21" s="18">
        <f>IF(BP21=0,"",BP21)</f>
        <v>2.1485980729092602</v>
      </c>
      <c r="CX21" s="18" t="str">
        <f>IF(BQ21=0,"",BQ21)</f>
        <v/>
      </c>
      <c r="CY21" s="18" t="str">
        <f>IF(BR21=0,"",BR21)</f>
        <v/>
      </c>
      <c r="CZ21" s="18" t="str">
        <f>IF(BS21=0,"",BS21)</f>
        <v/>
      </c>
      <c r="DA21" s="18" t="str">
        <f>IF(BT21=0,"",BT21)</f>
        <v/>
      </c>
      <c r="DB21" s="18" t="str">
        <f>IF(BU21=0,"",BU21)</f>
        <v/>
      </c>
      <c r="DC21" s="18" t="str">
        <f>IF(BV21=0,"",BV21)</f>
        <v/>
      </c>
      <c r="DD21" s="18" t="str">
        <f>IF(BW21=0,"",BW21)</f>
        <v/>
      </c>
      <c r="DE21" s="18" t="str">
        <f>IF(BX21=0,"",BX21)</f>
        <v/>
      </c>
      <c r="DF21" s="18" t="str">
        <f>IF(BY21=0,"",BY21)</f>
        <v/>
      </c>
      <c r="DG21" s="18" t="str">
        <f>IF(BZ21=0,"",BZ21)</f>
        <v/>
      </c>
      <c r="DH21" s="18" t="str">
        <f>IF(CA21=0,"",CA21)</f>
        <v/>
      </c>
      <c r="DI21" s="18" t="str">
        <f>IF(CB21=0,"",CB21)</f>
        <v/>
      </c>
      <c r="DJ21" s="18" t="str">
        <f>IF(CC21=0,"",CC21)</f>
        <v/>
      </c>
      <c r="DK21" s="18" t="str">
        <f>IF(CD21=0,"",CD21)</f>
        <v/>
      </c>
      <c r="DL21" s="18" t="str">
        <f>IF(CE21=0,"",CE21)</f>
        <v/>
      </c>
      <c r="DM21" s="18" t="str">
        <f>IF(CF21=0,"",CF21)</f>
        <v/>
      </c>
      <c r="DN21" s="18"/>
      <c r="DO21" s="18"/>
      <c r="DP21" s="18"/>
      <c r="DQ21" s="18"/>
    </row>
    <row r="22" spans="2:121" x14ac:dyDescent="0.25">
      <c r="B22" s="22">
        <v>40940</v>
      </c>
      <c r="C22" s="18">
        <f>VLOOKUP($B22,'Barometer annual'!$Z$5:$AE$211,'Per month Barometer'!C$1,FALSE)</f>
        <v>2.0009093782115102</v>
      </c>
      <c r="D22" s="18">
        <f>VLOOKUP($B22,'Barometer annual'!$Z$5:$AE$211,'Per month Barometer'!D$1,FALSE)</f>
        <v>1.69386887771748</v>
      </c>
      <c r="E22" s="5"/>
      <c r="F22" s="5"/>
      <c r="G22" s="5"/>
      <c r="H22" s="5"/>
      <c r="I22" s="5"/>
      <c r="J22" s="5"/>
      <c r="K22" s="5"/>
      <c r="L22" s="5"/>
      <c r="M22" s="5"/>
      <c r="N22" s="5"/>
      <c r="AF22" s="125">
        <v>39142</v>
      </c>
      <c r="AG22" s="47">
        <f>VLOOKUP($AF22,'Barometer annual'!$Z$5:$AE$211,'Per month Barometer'!C$1, FALSE)</f>
        <v>1.88943448752583</v>
      </c>
      <c r="AH22" s="77"/>
      <c r="AI22" s="77"/>
      <c r="AJ22" s="77"/>
      <c r="AK22" s="77"/>
      <c r="AL22" s="48"/>
      <c r="AM22" s="48">
        <f>VLOOKUP($AF22,'Barometer annual'!$Z$5:$AE$211,'Per month Barometer'!D$1, FALSE)</f>
        <v>1.9292601556722799</v>
      </c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126"/>
      <c r="BG22" s="155">
        <v>39600</v>
      </c>
      <c r="BH22" s="18">
        <f>IF(ISNA(INDEX($AG$4:$BE$107,MATCH('Per month Barometer'!$BG22,$AF$4:$AF$107,0),MATCH('Per month Barometer'!BH$4,'Per month Barometer'!$AG$3:$BE$3,0))),"",INDEX($AG$4:$BE$107,MATCH('Per month Barometer'!$BG22,$AF$4:$AF$107,0),MATCH('Per month Barometer'!BH$4,'Per month Barometer'!$AG$3:$BE$3,0)))</f>
        <v>3.2732613386045899</v>
      </c>
      <c r="BI22" s="18">
        <f>IF(ISNA(INDEX($AG$4:$BE$107,MATCH('Per month Barometer'!$BG22,$AF$4:$AF$107,0),MATCH('Per month Barometer'!BI$4,'Per month Barometer'!$AG$3:$BE$3,0))),"",INDEX($AG$4:$BE$107,MATCH('Per month Barometer'!$BG22,$AF$4:$AF$107,0),MATCH('Per month Barometer'!BI$4,'Per month Barometer'!$AG$3:$BE$3,0)))</f>
        <v>0</v>
      </c>
      <c r="BJ22" s="18">
        <f>IF(ISNA(INDEX($AG$4:$BE$107,MATCH('Per month Barometer'!$BG22,$AF$4:$AF$107,0),MATCH('Per month Barometer'!BJ$4,'Per month Barometer'!$AG$3:$BE$3,0))),"",INDEX($AG$4:$BE$107,MATCH('Per month Barometer'!$BG22,$AF$4:$AF$107,0),MATCH('Per month Barometer'!BJ$4,'Per month Barometer'!$AG$3:$BE$3,0)))</f>
        <v>0</v>
      </c>
      <c r="BK22" s="18">
        <f>IF(ISNA(INDEX($AG$4:$BE$107,MATCH('Per month Barometer'!$BG22,$AF$4:$AF$107,0),MATCH('Per month Barometer'!BK$4,'Per month Barometer'!$AG$3:$BE$3,0))),"",INDEX($AG$4:$BE$107,MATCH('Per month Barometer'!$BG22,$AF$4:$AF$107,0),MATCH('Per month Barometer'!BK$4,'Per month Barometer'!$AG$3:$BE$3,0)))</f>
        <v>0</v>
      </c>
      <c r="BL22" s="18">
        <f>IF(ISNA(INDEX($AG$4:$BE$107,MATCH('Per month Barometer'!$BG22,$AF$4:$AF$107,0),MATCH('Per month Barometer'!BL$4,'Per month Barometer'!$AG$3:$BE$3,0))),"",INDEX($AG$4:$BE$107,MATCH('Per month Barometer'!$BG22,$AF$4:$AF$107,0),MATCH('Per month Barometer'!BL$4,'Per month Barometer'!$AG$3:$BE$3,0)))</f>
        <v>0</v>
      </c>
      <c r="BM22" s="18">
        <f>IF(ISNA(INDEX($AG$4:$BE$107,MATCH('Per month Barometer'!$BG22,$AF$4:$AF$107,0),MATCH('Per month Barometer'!BM$4,'Per month Barometer'!$AG$3:$BE$3,0))),"",INDEX($AG$4:$BE$107,MATCH('Per month Barometer'!$BG22,$AF$4:$AF$107,0),MATCH('Per month Barometer'!BM$4,'Per month Barometer'!$AG$3:$BE$3,0)))</f>
        <v>0</v>
      </c>
      <c r="BN22" s="18">
        <f>IF(ISNA(INDEX($AG$4:$BE$107,MATCH('Per month Barometer'!$BG22,$AF$4:$AF$107,0),MATCH('Per month Barometer'!BN$4,'Per month Barometer'!$AG$3:$BE$3,0))),"",INDEX($AG$4:$BE$107,MATCH('Per month Barometer'!$BG22,$AF$4:$AF$107,0),MATCH('Per month Barometer'!BN$4,'Per month Barometer'!$AG$3:$BE$3,0)))</f>
        <v>0</v>
      </c>
      <c r="BO22" s="18">
        <f>IF(ISNA(INDEX($AG$4:$BE$107,MATCH('Per month Barometer'!$BG22,$AF$4:$AF$107,0),MATCH('Per month Barometer'!BO$4,'Per month Barometer'!$AG$3:$BE$3,0))),"",INDEX($AG$4:$BE$107,MATCH('Per month Barometer'!$BG22,$AF$4:$AF$107,0),MATCH('Per month Barometer'!BO$4,'Per month Barometer'!$AG$3:$BE$3,0)))</f>
        <v>2.2997907991790001</v>
      </c>
      <c r="BP22" s="18">
        <f>IF(ISNA(INDEX($AG$4:$BE$107,MATCH('Per month Barometer'!$BG22,$AF$4:$AF$107,0),MATCH('Per month Barometer'!BP$4,'Per month Barometer'!$AG$3:$BE$3,0))),"",INDEX($AG$4:$BE$107,MATCH('Per month Barometer'!$BG22,$AF$4:$AF$107,0),MATCH('Per month Barometer'!BP$4,'Per month Barometer'!$AG$3:$BE$3,0)))</f>
        <v>0</v>
      </c>
      <c r="BQ22" s="18">
        <f>IF(ISNA(INDEX($AG$4:$BE$107,MATCH('Per month Barometer'!$BG22,$AF$4:$AF$107,0),MATCH('Per month Barometer'!BQ$4,'Per month Barometer'!$AG$3:$BE$3,0))),"",INDEX($AG$4:$BE$107,MATCH('Per month Barometer'!$BG22,$AF$4:$AF$107,0),MATCH('Per month Barometer'!BQ$4,'Per month Barometer'!$AG$3:$BE$3,0)))</f>
        <v>0</v>
      </c>
      <c r="BR22" s="18">
        <f>IF(ISNA(INDEX($AG$4:$BE$107,MATCH('Per month Barometer'!$BG22,$AF$4:$AF$107,0),MATCH('Per month Barometer'!BR$4,'Per month Barometer'!$AG$3:$BE$3,0))),"",INDEX($AG$4:$BE$107,MATCH('Per month Barometer'!$BG22,$AF$4:$AF$107,0),MATCH('Per month Barometer'!BR$4,'Per month Barometer'!$AG$3:$BE$3,0)))</f>
        <v>0</v>
      </c>
      <c r="BS22" s="18">
        <f>IF(ISNA(INDEX($AG$4:$BE$107,MATCH('Per month Barometer'!$BG22,$AF$4:$AF$107,0),MATCH('Per month Barometer'!BS$4,'Per month Barometer'!$AG$3:$BE$3,0))),"",INDEX($AG$4:$BE$107,MATCH('Per month Barometer'!$BG22,$AF$4:$AF$107,0),MATCH('Per month Barometer'!BS$4,'Per month Barometer'!$AG$3:$BE$3,0)))</f>
        <v>0</v>
      </c>
      <c r="BT22" s="18">
        <f>IF(ISNA(INDEX($AG$4:$BE$107,MATCH('Per month Barometer'!$BG22,$AF$4:$AF$107,0),MATCH('Per month Barometer'!BT$4,'Per month Barometer'!$AG$3:$BE$3,0))),"",INDEX($AG$4:$BE$107,MATCH('Per month Barometer'!$BG22,$AF$4:$AF$107,0),MATCH('Per month Barometer'!BT$4,'Per month Barometer'!$AG$3:$BE$3,0)))</f>
        <v>0</v>
      </c>
      <c r="BU22" s="18">
        <f>IF(ISNA(INDEX($AG$4:$BE$107,MATCH('Per month Barometer'!$BG22,$AF$4:$AF$107,0),MATCH('Per month Barometer'!BU$4,'Per month Barometer'!$AG$3:$BE$3,0))),"",INDEX($AG$4:$BE$107,MATCH('Per month Barometer'!$BG22,$AF$4:$AF$107,0),MATCH('Per month Barometer'!BU$4,'Per month Barometer'!$AG$3:$BE$3,0)))</f>
        <v>0</v>
      </c>
      <c r="BV22" s="18">
        <f>IF(ISNA(INDEX($AG$4:$BE$107,MATCH('Per month Barometer'!$BG22,$AF$4:$AF$107,0),MATCH('Per month Barometer'!BV$4,'Per month Barometer'!$AG$3:$BE$3,0))),"",INDEX($AG$4:$BE$107,MATCH('Per month Barometer'!$BG22,$AF$4:$AF$107,0),MATCH('Per month Barometer'!BV$4,'Per month Barometer'!$AG$3:$BE$3,0)))</f>
        <v>0</v>
      </c>
      <c r="BW22" s="18">
        <f>IF(ISNA(INDEX($AG$4:$BE$107,MATCH('Per month Barometer'!$BG22,$AF$4:$AF$107,0),MATCH('Per month Barometer'!BW$4,'Per month Barometer'!$AG$3:$BE$3,0))),"",INDEX($AG$4:$BE$107,MATCH('Per month Barometer'!$BG22,$AF$4:$AF$107,0),MATCH('Per month Barometer'!BW$4,'Per month Barometer'!$AG$3:$BE$3,0)))</f>
        <v>0</v>
      </c>
      <c r="BX22" s="18">
        <f>IF(ISNA(INDEX($AG$4:$BE$107,MATCH('Per month Barometer'!$BG22,$AF$4:$AF$107,0),MATCH('Per month Barometer'!BX$4,'Per month Barometer'!$AG$3:$BE$3,0))),"",INDEX($AG$4:$BE$107,MATCH('Per month Barometer'!$BG22,$AF$4:$AF$107,0),MATCH('Per month Barometer'!BX$4,'Per month Barometer'!$AG$3:$BE$3,0)))</f>
        <v>0</v>
      </c>
      <c r="BY22" s="18">
        <f>IF(ISNA(INDEX($AG$4:$BE$107,MATCH('Per month Barometer'!$BG22,$AF$4:$AF$107,0),MATCH('Per month Barometer'!BY$4,'Per month Barometer'!$AG$3:$BE$3,0))),"",INDEX($AG$4:$BE$107,MATCH('Per month Barometer'!$BG22,$AF$4:$AF$107,0),MATCH('Per month Barometer'!BY$4,'Per month Barometer'!$AG$3:$BE$3,0)))</f>
        <v>0</v>
      </c>
      <c r="BZ22" s="18">
        <f>IF(ISNA(INDEX($AG$4:$BE$107,MATCH('Per month Barometer'!$BG22,$AF$4:$AF$107,0),MATCH('Per month Barometer'!BZ$4,'Per month Barometer'!$AG$3:$BE$3,0))),"",INDEX($AG$4:$BE$107,MATCH('Per month Barometer'!$BG22,$AF$4:$AF$107,0),MATCH('Per month Barometer'!BZ$4,'Per month Barometer'!$AG$3:$BE$3,0)))</f>
        <v>0</v>
      </c>
      <c r="CA22" s="18">
        <f>IF(ISNA(INDEX($AG$4:$BE$107,MATCH('Per month Barometer'!$BG22,$AF$4:$AF$107,0),MATCH('Per month Barometer'!CA$4,'Per month Barometer'!$AG$3:$BE$3,0))),"",INDEX($AG$4:$BE$107,MATCH('Per month Barometer'!$BG22,$AF$4:$AF$107,0),MATCH('Per month Barometer'!CA$4,'Per month Barometer'!$AG$3:$BE$3,0)))</f>
        <v>0</v>
      </c>
      <c r="CB22" s="18">
        <f>IF(ISNA(INDEX($AG$4:$BE$107,MATCH('Per month Barometer'!$BG22,$AF$4:$AF$107,0),MATCH('Per month Barometer'!CB$4,'Per month Barometer'!$AG$3:$BE$3,0))),"",INDEX($AG$4:$BE$107,MATCH('Per month Barometer'!$BG22,$AF$4:$AF$107,0),MATCH('Per month Barometer'!CB$4,'Per month Barometer'!$AG$3:$BE$3,0)))</f>
        <v>0</v>
      </c>
      <c r="CC22" s="18">
        <f>IF(ISNA(INDEX($AG$4:$BE$107,MATCH('Per month Barometer'!$BG22,$AF$4:$AF$107,0),MATCH('Per month Barometer'!CC$4,'Per month Barometer'!$AG$3:$BE$3,0))),"",INDEX($AG$4:$BE$107,MATCH('Per month Barometer'!$BG22,$AF$4:$AF$107,0),MATCH('Per month Barometer'!CC$4,'Per month Barometer'!$AG$3:$BE$3,0)))</f>
        <v>0</v>
      </c>
      <c r="CD22" s="18">
        <f>IF(ISNA(INDEX($AG$4:$BE$107,MATCH('Per month Barometer'!$BG22,$AF$4:$AF$107,0),MATCH('Per month Barometer'!CD$4,'Per month Barometer'!$AG$3:$BE$3,0))),"",INDEX($AG$4:$BE$107,MATCH('Per month Barometer'!$BG22,$AF$4:$AF$107,0),MATCH('Per month Barometer'!CD$4,'Per month Barometer'!$AG$3:$BE$3,0)))</f>
        <v>0</v>
      </c>
      <c r="CE22" s="18">
        <f>IF(ISNA(INDEX($AG$4:$BE$107,MATCH('Per month Barometer'!$BG22,$AF$4:$AF$107,0),MATCH('Per month Barometer'!CE$4,'Per month Barometer'!$AG$3:$BE$3,0))),"",INDEX($AG$4:$BE$107,MATCH('Per month Barometer'!$BG22,$AF$4:$AF$107,0),MATCH('Per month Barometer'!CE$4,'Per month Barometer'!$AG$3:$BE$3,0)))</f>
        <v>0</v>
      </c>
      <c r="CF22" s="18">
        <f>IF(ISNA(INDEX($AG$4:$BE$107,MATCH('Per month Barometer'!$BG22,$AF$4:$AF$107,0),MATCH('Per month Barometer'!CF$4,'Per month Barometer'!$AG$3:$BE$3,0))),"",INDEX($AG$4:$BE$107,MATCH('Per month Barometer'!$BG22,$AF$4:$AF$107,0),MATCH('Per month Barometer'!CF$4,'Per month Barometer'!$AG$3:$BE$3,0)))</f>
        <v>0</v>
      </c>
      <c r="CO22" s="18">
        <f>IF(BH22=0,"",BH22)</f>
        <v>3.2732613386045899</v>
      </c>
      <c r="CP22" s="18" t="str">
        <f>IF(BI22=0,"",BI22)</f>
        <v/>
      </c>
      <c r="CQ22" s="18" t="str">
        <f>IF(BJ22=0,"",BJ22)</f>
        <v/>
      </c>
      <c r="CR22" s="18" t="str">
        <f>IF(BK22=0,"",BK22)</f>
        <v/>
      </c>
      <c r="CS22" s="18" t="str">
        <f>IF(BL22=0,"",BL22)</f>
        <v/>
      </c>
      <c r="CT22" s="18" t="str">
        <f>IF(BM22=0,"",BM22)</f>
        <v/>
      </c>
      <c r="CU22" s="18" t="str">
        <f>IF(BN22=0,"",BN22)</f>
        <v/>
      </c>
      <c r="CV22" s="18">
        <f>IF(BO22=0,"",BO22)</f>
        <v>2.2997907991790001</v>
      </c>
      <c r="CW22" s="18" t="str">
        <f>IF(BP22=0,"",BP22)</f>
        <v/>
      </c>
      <c r="CX22" s="18" t="str">
        <f>IF(BQ22=0,"",BQ22)</f>
        <v/>
      </c>
      <c r="CY22" s="18" t="str">
        <f>IF(BR22=0,"",BR22)</f>
        <v/>
      </c>
      <c r="CZ22" s="18" t="str">
        <f>IF(BS22=0,"",BS22)</f>
        <v/>
      </c>
      <c r="DA22" s="18" t="str">
        <f>IF(BT22=0,"",BT22)</f>
        <v/>
      </c>
      <c r="DB22" s="18" t="str">
        <f>IF(BU22=0,"",BU22)</f>
        <v/>
      </c>
      <c r="DC22" s="18" t="str">
        <f>IF(BV22=0,"",BV22)</f>
        <v/>
      </c>
      <c r="DD22" s="18" t="str">
        <f>IF(BW22=0,"",BW22)</f>
        <v/>
      </c>
      <c r="DE22" s="18" t="str">
        <f>IF(BX22=0,"",BX22)</f>
        <v/>
      </c>
      <c r="DF22" s="18" t="str">
        <f>IF(BY22=0,"",BY22)</f>
        <v/>
      </c>
      <c r="DG22" s="18" t="str">
        <f>IF(BZ22=0,"",BZ22)</f>
        <v/>
      </c>
      <c r="DH22" s="18" t="str">
        <f>IF(CA22=0,"",CA22)</f>
        <v/>
      </c>
      <c r="DI22" s="18" t="str">
        <f>IF(CB22=0,"",CB22)</f>
        <v/>
      </c>
      <c r="DJ22" s="18" t="str">
        <f>IF(CC22=0,"",CC22)</f>
        <v/>
      </c>
      <c r="DK22" s="18" t="str">
        <f>IF(CD22=0,"",CD22)</f>
        <v/>
      </c>
      <c r="DL22" s="18" t="str">
        <f>IF(CE22=0,"",CE22)</f>
        <v/>
      </c>
      <c r="DM22" s="18" t="str">
        <f>IF(CF22=0,"",CF22)</f>
        <v/>
      </c>
      <c r="DN22" s="18"/>
      <c r="DO22" s="18"/>
      <c r="DP22" s="18"/>
      <c r="DQ22" s="18"/>
    </row>
    <row r="23" spans="2:121" x14ac:dyDescent="0.25">
      <c r="B23" s="22">
        <v>41306</v>
      </c>
      <c r="C23" s="18">
        <f>VLOOKUP($B23,'Barometer annual'!$Z$5:$AE$211,'Per month Barometer'!C$1,FALSE)</f>
        <v>1.86363636363636</v>
      </c>
      <c r="D23" s="18">
        <f>VLOOKUP($B23,'Barometer annual'!$Z$5:$AE$211,'Per month Barometer'!D$1,FALSE)</f>
        <v>1.76</v>
      </c>
      <c r="E23" s="98"/>
      <c r="F23" s="98"/>
      <c r="G23" s="98"/>
      <c r="H23" s="98"/>
      <c r="I23" s="5"/>
      <c r="J23" s="27"/>
      <c r="K23" s="5"/>
      <c r="L23" s="5"/>
      <c r="M23" s="27"/>
      <c r="N23" s="5"/>
      <c r="AF23" s="125">
        <v>39508</v>
      </c>
      <c r="AG23" s="47">
        <f>VLOOKUP($AF23,'Barometer annual'!$Z$5:$AE$211,'Per month Barometer'!C$1, FALSE)</f>
        <v>2.6384387412494501</v>
      </c>
      <c r="AH23" s="77"/>
      <c r="AI23" s="58"/>
      <c r="AJ23" s="58"/>
      <c r="AK23" s="58"/>
      <c r="AL23" s="48"/>
      <c r="AM23" s="48">
        <f>VLOOKUP($AF23,'Barometer annual'!$Z$5:$AE$211,'Per month Barometer'!D$1, FALSE)</f>
        <v>2.01672647144412</v>
      </c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126"/>
      <c r="BG23" s="155">
        <v>39630</v>
      </c>
      <c r="BH23" s="18">
        <f>IF(ISNA(INDEX($AG$4:$BE$107,MATCH('Per month Barometer'!$BG23,$AF$4:$AF$107,0),MATCH('Per month Barometer'!BH$4,'Per month Barometer'!$AG$3:$BE$3,0))),"",INDEX($AG$4:$BE$107,MATCH('Per month Barometer'!$BG23,$AF$4:$AF$107,0),MATCH('Per month Barometer'!BH$4,'Per month Barometer'!$AG$3:$BE$3,0)))</f>
        <v>3.5631440301573201</v>
      </c>
      <c r="BI23" s="18">
        <f>IF(ISNA(INDEX($AG$4:$BE$107,MATCH('Per month Barometer'!$BG23,$AF$4:$AF$107,0),MATCH('Per month Barometer'!BI$4,'Per month Barometer'!$AG$3:$BE$3,0))),"",INDEX($AG$4:$BE$107,MATCH('Per month Barometer'!$BG23,$AF$4:$AF$107,0),MATCH('Per month Barometer'!BI$4,'Per month Barometer'!$AG$3:$BE$3,0)))</f>
        <v>0</v>
      </c>
      <c r="BJ23" s="18">
        <f>IF(ISNA(INDEX($AG$4:$BE$107,MATCH('Per month Barometer'!$BG23,$AF$4:$AF$107,0),MATCH('Per month Barometer'!BJ$4,'Per month Barometer'!$AG$3:$BE$3,0))),"",INDEX($AG$4:$BE$107,MATCH('Per month Barometer'!$BG23,$AF$4:$AF$107,0),MATCH('Per month Barometer'!BJ$4,'Per month Barometer'!$AG$3:$BE$3,0)))</f>
        <v>0</v>
      </c>
      <c r="BK23" s="18">
        <f>IF(ISNA(INDEX($AG$4:$BE$107,MATCH('Per month Barometer'!$BG23,$AF$4:$AF$107,0),MATCH('Per month Barometer'!BK$4,'Per month Barometer'!$AG$3:$BE$3,0))),"",INDEX($AG$4:$BE$107,MATCH('Per month Barometer'!$BG23,$AF$4:$AF$107,0),MATCH('Per month Barometer'!BK$4,'Per month Barometer'!$AG$3:$BE$3,0)))</f>
        <v>0</v>
      </c>
      <c r="BL23" s="18">
        <f>IF(ISNA(INDEX($AG$4:$BE$107,MATCH('Per month Barometer'!$BG23,$AF$4:$AF$107,0),MATCH('Per month Barometer'!BL$4,'Per month Barometer'!$AG$3:$BE$3,0))),"",INDEX($AG$4:$BE$107,MATCH('Per month Barometer'!$BG23,$AF$4:$AF$107,0),MATCH('Per month Barometer'!BL$4,'Per month Barometer'!$AG$3:$BE$3,0)))</f>
        <v>0</v>
      </c>
      <c r="BM23" s="18">
        <f>IF(ISNA(INDEX($AG$4:$BE$107,MATCH('Per month Barometer'!$BG23,$AF$4:$AF$107,0),MATCH('Per month Barometer'!BM$4,'Per month Barometer'!$AG$3:$BE$3,0))),"",INDEX($AG$4:$BE$107,MATCH('Per month Barometer'!$BG23,$AF$4:$AF$107,0),MATCH('Per month Barometer'!BM$4,'Per month Barometer'!$AG$3:$BE$3,0)))</f>
        <v>0</v>
      </c>
      <c r="BN23" s="18">
        <f>IF(ISNA(INDEX($AG$4:$BE$107,MATCH('Per month Barometer'!$BG23,$AF$4:$AF$107,0),MATCH('Per month Barometer'!BN$4,'Per month Barometer'!$AG$3:$BE$3,0))),"",INDEX($AG$4:$BE$107,MATCH('Per month Barometer'!$BG23,$AF$4:$AF$107,0),MATCH('Per month Barometer'!BN$4,'Per month Barometer'!$AG$3:$BE$3,0)))</f>
        <v>2.44647521992685</v>
      </c>
      <c r="BO23" s="18">
        <f>IF(ISNA(INDEX($AG$4:$BE$107,MATCH('Per month Barometer'!$BG23,$AF$4:$AF$107,0),MATCH('Per month Barometer'!BO$4,'Per month Barometer'!$AG$3:$BE$3,0))),"",INDEX($AG$4:$BE$107,MATCH('Per month Barometer'!$BG23,$AF$4:$AF$107,0),MATCH('Per month Barometer'!BO$4,'Per month Barometer'!$AG$3:$BE$3,0)))</f>
        <v>0</v>
      </c>
      <c r="BP23" s="18">
        <f>IF(ISNA(INDEX($AG$4:$BE$107,MATCH('Per month Barometer'!$BG23,$AF$4:$AF$107,0),MATCH('Per month Barometer'!BP$4,'Per month Barometer'!$AG$3:$BE$3,0))),"",INDEX($AG$4:$BE$107,MATCH('Per month Barometer'!$BG23,$AF$4:$AF$107,0),MATCH('Per month Barometer'!BP$4,'Per month Barometer'!$AG$3:$BE$3,0)))</f>
        <v>0</v>
      </c>
      <c r="BQ23" s="18">
        <f>IF(ISNA(INDEX($AG$4:$BE$107,MATCH('Per month Barometer'!$BG23,$AF$4:$AF$107,0),MATCH('Per month Barometer'!BQ$4,'Per month Barometer'!$AG$3:$BE$3,0))),"",INDEX($AG$4:$BE$107,MATCH('Per month Barometer'!$BG23,$AF$4:$AF$107,0),MATCH('Per month Barometer'!BQ$4,'Per month Barometer'!$AG$3:$BE$3,0)))</f>
        <v>0</v>
      </c>
      <c r="BR23" s="18">
        <f>IF(ISNA(INDEX($AG$4:$BE$107,MATCH('Per month Barometer'!$BG23,$AF$4:$AF$107,0),MATCH('Per month Barometer'!BR$4,'Per month Barometer'!$AG$3:$BE$3,0))),"",INDEX($AG$4:$BE$107,MATCH('Per month Barometer'!$BG23,$AF$4:$AF$107,0),MATCH('Per month Barometer'!BR$4,'Per month Barometer'!$AG$3:$BE$3,0)))</f>
        <v>0</v>
      </c>
      <c r="BS23" s="18">
        <f>IF(ISNA(INDEX($AG$4:$BE$107,MATCH('Per month Barometer'!$BG23,$AF$4:$AF$107,0),MATCH('Per month Barometer'!BS$4,'Per month Barometer'!$AG$3:$BE$3,0))),"",INDEX($AG$4:$BE$107,MATCH('Per month Barometer'!$BG23,$AF$4:$AF$107,0),MATCH('Per month Barometer'!BS$4,'Per month Barometer'!$AG$3:$BE$3,0)))</f>
        <v>0</v>
      </c>
      <c r="BT23" s="18">
        <f>IF(ISNA(INDEX($AG$4:$BE$107,MATCH('Per month Barometer'!$BG23,$AF$4:$AF$107,0),MATCH('Per month Barometer'!BT$4,'Per month Barometer'!$AG$3:$BE$3,0))),"",INDEX($AG$4:$BE$107,MATCH('Per month Barometer'!$BG23,$AF$4:$AF$107,0),MATCH('Per month Barometer'!BT$4,'Per month Barometer'!$AG$3:$BE$3,0)))</f>
        <v>0</v>
      </c>
      <c r="BU23" s="18">
        <f>IF(ISNA(INDEX($AG$4:$BE$107,MATCH('Per month Barometer'!$BG23,$AF$4:$AF$107,0),MATCH('Per month Barometer'!BU$4,'Per month Barometer'!$AG$3:$BE$3,0))),"",INDEX($AG$4:$BE$107,MATCH('Per month Barometer'!$BG23,$AF$4:$AF$107,0),MATCH('Per month Barometer'!BU$4,'Per month Barometer'!$AG$3:$BE$3,0)))</f>
        <v>0</v>
      </c>
      <c r="BV23" s="18" t="str">
        <f>IF(ISNA(INDEX($AG$4:$BE$107,MATCH('Per month Barometer'!$BG23,$AF$4:$AF$107,0),MATCH('Per month Barometer'!BV$4,'Per month Barometer'!$AG$3:$BE$3,0))),"",INDEX($AG$4:$BE$107,MATCH('Per month Barometer'!$BG23,$AF$4:$AF$107,0),MATCH('Per month Barometer'!BV$4,'Per month Barometer'!$AG$3:$BE$3,0)))</f>
        <v/>
      </c>
      <c r="BW23" s="18">
        <f>IF(ISNA(INDEX($AG$4:$BE$107,MATCH('Per month Barometer'!$BG23,$AF$4:$AF$107,0),MATCH('Per month Barometer'!BW$4,'Per month Barometer'!$AG$3:$BE$3,0))),"",INDEX($AG$4:$BE$107,MATCH('Per month Barometer'!$BG23,$AF$4:$AF$107,0),MATCH('Per month Barometer'!BW$4,'Per month Barometer'!$AG$3:$BE$3,0)))</f>
        <v>0</v>
      </c>
      <c r="BX23" s="18">
        <f>IF(ISNA(INDEX($AG$4:$BE$107,MATCH('Per month Barometer'!$BG23,$AF$4:$AF$107,0),MATCH('Per month Barometer'!BX$4,'Per month Barometer'!$AG$3:$BE$3,0))),"",INDEX($AG$4:$BE$107,MATCH('Per month Barometer'!$BG23,$AF$4:$AF$107,0),MATCH('Per month Barometer'!BX$4,'Per month Barometer'!$AG$3:$BE$3,0)))</f>
        <v>0</v>
      </c>
      <c r="BY23" s="18">
        <f>IF(ISNA(INDEX($AG$4:$BE$107,MATCH('Per month Barometer'!$BG23,$AF$4:$AF$107,0),MATCH('Per month Barometer'!BY$4,'Per month Barometer'!$AG$3:$BE$3,0))),"",INDEX($AG$4:$BE$107,MATCH('Per month Barometer'!$BG23,$AF$4:$AF$107,0),MATCH('Per month Barometer'!BY$4,'Per month Barometer'!$AG$3:$BE$3,0)))</f>
        <v>0</v>
      </c>
      <c r="BZ23" s="18" t="str">
        <f>IF(ISNA(INDEX($AG$4:$BE$107,MATCH('Per month Barometer'!$BG23,$AF$4:$AF$107,0),MATCH('Per month Barometer'!BZ$4,'Per month Barometer'!$AG$3:$BE$3,0))),"",INDEX($AG$4:$BE$107,MATCH('Per month Barometer'!$BG23,$AF$4:$AF$107,0),MATCH('Per month Barometer'!BZ$4,'Per month Barometer'!$AG$3:$BE$3,0)))</f>
        <v/>
      </c>
      <c r="CA23" s="18">
        <f>IF(ISNA(INDEX($AG$4:$BE$107,MATCH('Per month Barometer'!$BG23,$AF$4:$AF$107,0),MATCH('Per month Barometer'!CA$4,'Per month Barometer'!$AG$3:$BE$3,0))),"",INDEX($AG$4:$BE$107,MATCH('Per month Barometer'!$BG23,$AF$4:$AF$107,0),MATCH('Per month Barometer'!CA$4,'Per month Barometer'!$AG$3:$BE$3,0)))</f>
        <v>0</v>
      </c>
      <c r="CB23" s="18">
        <f>IF(ISNA(INDEX($AG$4:$BE$107,MATCH('Per month Barometer'!$BG23,$AF$4:$AF$107,0),MATCH('Per month Barometer'!CB$4,'Per month Barometer'!$AG$3:$BE$3,0))),"",INDEX($AG$4:$BE$107,MATCH('Per month Barometer'!$BG23,$AF$4:$AF$107,0),MATCH('Per month Barometer'!CB$4,'Per month Barometer'!$AG$3:$BE$3,0)))</f>
        <v>0</v>
      </c>
      <c r="CC23" s="18">
        <f>IF(ISNA(INDEX($AG$4:$BE$107,MATCH('Per month Barometer'!$BG23,$AF$4:$AF$107,0),MATCH('Per month Barometer'!CC$4,'Per month Barometer'!$AG$3:$BE$3,0))),"",INDEX($AG$4:$BE$107,MATCH('Per month Barometer'!$BG23,$AF$4:$AF$107,0),MATCH('Per month Barometer'!CC$4,'Per month Barometer'!$AG$3:$BE$3,0)))</f>
        <v>0</v>
      </c>
      <c r="CD23" s="18" t="str">
        <f>IF(ISNA(INDEX($AG$4:$BE$107,MATCH('Per month Barometer'!$BG23,$AF$4:$AF$107,0),MATCH('Per month Barometer'!CD$4,'Per month Barometer'!$AG$3:$BE$3,0))),"",INDEX($AG$4:$BE$107,MATCH('Per month Barometer'!$BG23,$AF$4:$AF$107,0),MATCH('Per month Barometer'!CD$4,'Per month Barometer'!$AG$3:$BE$3,0)))</f>
        <v/>
      </c>
      <c r="CE23" s="18">
        <f>IF(ISNA(INDEX($AG$4:$BE$107,MATCH('Per month Barometer'!$BG23,$AF$4:$AF$107,0),MATCH('Per month Barometer'!CE$4,'Per month Barometer'!$AG$3:$BE$3,0))),"",INDEX($AG$4:$BE$107,MATCH('Per month Barometer'!$BG23,$AF$4:$AF$107,0),MATCH('Per month Barometer'!CE$4,'Per month Barometer'!$AG$3:$BE$3,0)))</f>
        <v>0</v>
      </c>
      <c r="CF23" s="18">
        <f>IF(ISNA(INDEX($AG$4:$BE$107,MATCH('Per month Barometer'!$BG23,$AF$4:$AF$107,0),MATCH('Per month Barometer'!CF$4,'Per month Barometer'!$AG$3:$BE$3,0))),"",INDEX($AG$4:$BE$107,MATCH('Per month Barometer'!$BG23,$AF$4:$AF$107,0),MATCH('Per month Barometer'!CF$4,'Per month Barometer'!$AG$3:$BE$3,0)))</f>
        <v>0</v>
      </c>
      <c r="CO23" s="18">
        <f>IF(BH23=0,"",BH23)</f>
        <v>3.5631440301573201</v>
      </c>
      <c r="CP23" s="18" t="str">
        <f>IF(BI23=0,"",BI23)</f>
        <v/>
      </c>
      <c r="CQ23" s="18" t="str">
        <f>IF(BJ23=0,"",BJ23)</f>
        <v/>
      </c>
      <c r="CR23" s="18" t="str">
        <f>IF(BK23=0,"",BK23)</f>
        <v/>
      </c>
      <c r="CS23" s="18" t="str">
        <f>IF(BL23=0,"",BL23)</f>
        <v/>
      </c>
      <c r="CT23" s="18" t="str">
        <f>IF(BM23=0,"",BM23)</f>
        <v/>
      </c>
      <c r="CU23" s="18">
        <f>IF(BN23=0,"",BN23)</f>
        <v>2.44647521992685</v>
      </c>
      <c r="CV23" s="18" t="str">
        <f>IF(BO23=0,"",BO23)</f>
        <v/>
      </c>
      <c r="CW23" s="18" t="str">
        <f>IF(BP23=0,"",BP23)</f>
        <v/>
      </c>
      <c r="CX23" s="18" t="str">
        <f>IF(BQ23=0,"",BQ23)</f>
        <v/>
      </c>
      <c r="CY23" s="18" t="str">
        <f>IF(BR23=0,"",BR23)</f>
        <v/>
      </c>
      <c r="CZ23" s="18" t="str">
        <f>IF(BS23=0,"",BS23)</f>
        <v/>
      </c>
      <c r="DA23" s="18" t="str">
        <f>IF(BT23=0,"",BT23)</f>
        <v/>
      </c>
      <c r="DB23" s="18" t="str">
        <f>IF(BU23=0,"",BU23)</f>
        <v/>
      </c>
      <c r="DC23" s="18" t="str">
        <f>IF(BV23=0,"",BV23)</f>
        <v/>
      </c>
      <c r="DD23" s="18" t="str">
        <f>IF(BW23=0,"",BW23)</f>
        <v/>
      </c>
      <c r="DE23" s="18" t="str">
        <f>IF(BX23=0,"",BX23)</f>
        <v/>
      </c>
      <c r="DF23" s="18" t="str">
        <f>IF(BY23=0,"",BY23)</f>
        <v/>
      </c>
      <c r="DG23" s="18" t="str">
        <f>IF(BZ23=0,"",BZ23)</f>
        <v/>
      </c>
      <c r="DH23" s="18" t="str">
        <f>IF(CA23=0,"",CA23)</f>
        <v/>
      </c>
      <c r="DI23" s="18" t="str">
        <f>IF(CB23=0,"",CB23)</f>
        <v/>
      </c>
      <c r="DJ23" s="18" t="str">
        <f>IF(CC23=0,"",CC23)</f>
        <v/>
      </c>
      <c r="DK23" s="18" t="str">
        <f>IF(CD23=0,"",CD23)</f>
        <v/>
      </c>
      <c r="DL23" s="18" t="str">
        <f>IF(CE23=0,"",CE23)</f>
        <v/>
      </c>
      <c r="DM23" s="18" t="str">
        <f>IF(CF23=0,"",CF23)</f>
        <v/>
      </c>
      <c r="DN23" s="18"/>
      <c r="DO23" s="18"/>
      <c r="DP23" s="18"/>
      <c r="DQ23" s="18"/>
    </row>
    <row r="24" spans="2:121" x14ac:dyDescent="0.25">
      <c r="B24" s="22">
        <v>41671</v>
      </c>
      <c r="C24" s="18">
        <f>VLOOKUP($B24,'Barometer annual'!$Z$5:$AE$211,'Per month Barometer'!C$1,FALSE)</f>
        <v>1.0210526315789501</v>
      </c>
      <c r="D24" s="18">
        <f>VLOOKUP($B24,'Barometer annual'!$Z$5:$AE$211,'Per month Barometer'!D$1,FALSE)</f>
        <v>1.3470588235294101</v>
      </c>
      <c r="E24" s="18"/>
      <c r="F24" s="18"/>
      <c r="G24" s="18"/>
      <c r="H24" s="18"/>
      <c r="I24" s="5"/>
      <c r="J24" s="29"/>
      <c r="AF24" s="125">
        <v>39873</v>
      </c>
      <c r="AG24" s="47">
        <f>VLOOKUP($AF24,'Barometer annual'!$Z$5:$AE$211,'Per month Barometer'!C$1, FALSE)</f>
        <v>0.568197350031454</v>
      </c>
      <c r="AH24" s="77"/>
      <c r="AI24" s="58"/>
      <c r="AJ24" s="58"/>
      <c r="AK24" s="58"/>
      <c r="AL24" s="48"/>
      <c r="AM24" s="48">
        <f>VLOOKUP($AF24,'Barometer annual'!$Z$5:$AE$211,'Per month Barometer'!D$1, FALSE)</f>
        <v>1.39664353931478</v>
      </c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126"/>
      <c r="BG24" s="155">
        <v>39661</v>
      </c>
      <c r="BH24" s="18">
        <f>IF(ISNA(INDEX($AG$4:$BE$107,MATCH('Per month Barometer'!$BG24,$AF$4:$AF$107,0),MATCH('Per month Barometer'!BH$4,'Per month Barometer'!$AG$3:$BE$3,0))),"",INDEX($AG$4:$BE$107,MATCH('Per month Barometer'!$BG24,$AF$4:$AF$107,0),MATCH('Per month Barometer'!BH$4,'Per month Barometer'!$AG$3:$BE$3,0)))</f>
        <v>3.5792255167054599</v>
      </c>
      <c r="BI24" s="18">
        <f>IF(ISNA(INDEX($AG$4:$BE$107,MATCH('Per month Barometer'!$BG24,$AF$4:$AF$107,0),MATCH('Per month Barometer'!BI$4,'Per month Barometer'!$AG$3:$BE$3,0))),"",INDEX($AG$4:$BE$107,MATCH('Per month Barometer'!$BG24,$AF$4:$AF$107,0),MATCH('Per month Barometer'!BI$4,'Per month Barometer'!$AG$3:$BE$3,0)))</f>
        <v>0</v>
      </c>
      <c r="BJ24" s="18">
        <f>IF(ISNA(INDEX($AG$4:$BE$107,MATCH('Per month Barometer'!$BG24,$AF$4:$AF$107,0),MATCH('Per month Barometer'!BJ$4,'Per month Barometer'!$AG$3:$BE$3,0))),"",INDEX($AG$4:$BE$107,MATCH('Per month Barometer'!$BG24,$AF$4:$AF$107,0),MATCH('Per month Barometer'!BJ$4,'Per month Barometer'!$AG$3:$BE$3,0)))</f>
        <v>0</v>
      </c>
      <c r="BK24" s="18">
        <f>IF(ISNA(INDEX($AG$4:$BE$107,MATCH('Per month Barometer'!$BG24,$AF$4:$AF$107,0),MATCH('Per month Barometer'!BK$4,'Per month Barometer'!$AG$3:$BE$3,0))),"",INDEX($AG$4:$BE$107,MATCH('Per month Barometer'!$BG24,$AF$4:$AF$107,0),MATCH('Per month Barometer'!BK$4,'Per month Barometer'!$AG$3:$BE$3,0)))</f>
        <v>0</v>
      </c>
      <c r="BL24" s="18">
        <f>IF(ISNA(INDEX($AG$4:$BE$107,MATCH('Per month Barometer'!$BG24,$AF$4:$AF$107,0),MATCH('Per month Barometer'!BL$4,'Per month Barometer'!$AG$3:$BE$3,0))),"",INDEX($AG$4:$BE$107,MATCH('Per month Barometer'!$BG24,$AF$4:$AF$107,0),MATCH('Per month Barometer'!BL$4,'Per month Barometer'!$AG$3:$BE$3,0)))</f>
        <v>0</v>
      </c>
      <c r="BM24" s="18">
        <f>IF(ISNA(INDEX($AG$4:$BE$107,MATCH('Per month Barometer'!$BG24,$AF$4:$AF$107,0),MATCH('Per month Barometer'!BM$4,'Per month Barometer'!$AG$3:$BE$3,0))),"",INDEX($AG$4:$BE$107,MATCH('Per month Barometer'!$BG24,$AF$4:$AF$107,0),MATCH('Per month Barometer'!BM$4,'Per month Barometer'!$AG$3:$BE$3,0)))</f>
        <v>2.4609323176828499</v>
      </c>
      <c r="BN24" s="18">
        <f>IF(ISNA(INDEX($AG$4:$BE$107,MATCH('Per month Barometer'!$BG24,$AF$4:$AF$107,0),MATCH('Per month Barometer'!BN$4,'Per month Barometer'!$AG$3:$BE$3,0))),"",INDEX($AG$4:$BE$107,MATCH('Per month Barometer'!$BG24,$AF$4:$AF$107,0),MATCH('Per month Barometer'!BN$4,'Per month Barometer'!$AG$3:$BE$3,0)))</f>
        <v>0</v>
      </c>
      <c r="BO24" s="18">
        <f>IF(ISNA(INDEX($AG$4:$BE$107,MATCH('Per month Barometer'!$BG24,$AF$4:$AF$107,0),MATCH('Per month Barometer'!BO$4,'Per month Barometer'!$AG$3:$BE$3,0))),"",INDEX($AG$4:$BE$107,MATCH('Per month Barometer'!$BG24,$AF$4:$AF$107,0),MATCH('Per month Barometer'!BO$4,'Per month Barometer'!$AG$3:$BE$3,0)))</f>
        <v>0</v>
      </c>
      <c r="BP24" s="18">
        <f>IF(ISNA(INDEX($AG$4:$BE$107,MATCH('Per month Barometer'!$BG24,$AF$4:$AF$107,0),MATCH('Per month Barometer'!BP$4,'Per month Barometer'!$AG$3:$BE$3,0))),"",INDEX($AG$4:$BE$107,MATCH('Per month Barometer'!$BG24,$AF$4:$AF$107,0),MATCH('Per month Barometer'!BP$4,'Per month Barometer'!$AG$3:$BE$3,0)))</f>
        <v>0</v>
      </c>
      <c r="BQ24" s="18">
        <f>IF(ISNA(INDEX($AG$4:$BE$107,MATCH('Per month Barometer'!$BG24,$AF$4:$AF$107,0),MATCH('Per month Barometer'!BQ$4,'Per month Barometer'!$AG$3:$BE$3,0))),"",INDEX($AG$4:$BE$107,MATCH('Per month Barometer'!$BG24,$AF$4:$AF$107,0),MATCH('Per month Barometer'!BQ$4,'Per month Barometer'!$AG$3:$BE$3,0)))</f>
        <v>0</v>
      </c>
      <c r="BR24" s="18">
        <f>IF(ISNA(INDEX($AG$4:$BE$107,MATCH('Per month Barometer'!$BG24,$AF$4:$AF$107,0),MATCH('Per month Barometer'!BR$4,'Per month Barometer'!$AG$3:$BE$3,0))),"",INDEX($AG$4:$BE$107,MATCH('Per month Barometer'!$BG24,$AF$4:$AF$107,0),MATCH('Per month Barometer'!BR$4,'Per month Barometer'!$AG$3:$BE$3,0)))</f>
        <v>0</v>
      </c>
      <c r="BS24" s="18">
        <f>IF(ISNA(INDEX($AG$4:$BE$107,MATCH('Per month Barometer'!$BG24,$AF$4:$AF$107,0),MATCH('Per month Barometer'!BS$4,'Per month Barometer'!$AG$3:$BE$3,0))),"",INDEX($AG$4:$BE$107,MATCH('Per month Barometer'!$BG24,$AF$4:$AF$107,0),MATCH('Per month Barometer'!BS$4,'Per month Barometer'!$AG$3:$BE$3,0)))</f>
        <v>0</v>
      </c>
      <c r="BT24" s="18">
        <f>IF(ISNA(INDEX($AG$4:$BE$107,MATCH('Per month Barometer'!$BG24,$AF$4:$AF$107,0),MATCH('Per month Barometer'!BT$4,'Per month Barometer'!$AG$3:$BE$3,0))),"",INDEX($AG$4:$BE$107,MATCH('Per month Barometer'!$BG24,$AF$4:$AF$107,0),MATCH('Per month Barometer'!BT$4,'Per month Barometer'!$AG$3:$BE$3,0)))</f>
        <v>0</v>
      </c>
      <c r="BU24" s="18">
        <f>IF(ISNA(INDEX($AG$4:$BE$107,MATCH('Per month Barometer'!$BG24,$AF$4:$AF$107,0),MATCH('Per month Barometer'!BU$4,'Per month Barometer'!$AG$3:$BE$3,0))),"",INDEX($AG$4:$BE$107,MATCH('Per month Barometer'!$BG24,$AF$4:$AF$107,0),MATCH('Per month Barometer'!BU$4,'Per month Barometer'!$AG$3:$BE$3,0)))</f>
        <v>0</v>
      </c>
      <c r="BV24" s="18">
        <f>IF(ISNA(INDEX($AG$4:$BE$107,MATCH('Per month Barometer'!$BG24,$AF$4:$AF$107,0),MATCH('Per month Barometer'!BV$4,'Per month Barometer'!$AG$3:$BE$3,0))),"",INDEX($AG$4:$BE$107,MATCH('Per month Barometer'!$BG24,$AF$4:$AF$107,0),MATCH('Per month Barometer'!BV$4,'Per month Barometer'!$AG$3:$BE$3,0)))</f>
        <v>0</v>
      </c>
      <c r="BW24" s="18">
        <f>IF(ISNA(INDEX($AG$4:$BE$107,MATCH('Per month Barometer'!$BG24,$AF$4:$AF$107,0),MATCH('Per month Barometer'!BW$4,'Per month Barometer'!$AG$3:$BE$3,0))),"",INDEX($AG$4:$BE$107,MATCH('Per month Barometer'!$BG24,$AF$4:$AF$107,0),MATCH('Per month Barometer'!BW$4,'Per month Barometer'!$AG$3:$BE$3,0)))</f>
        <v>0</v>
      </c>
      <c r="BX24" s="18">
        <f>IF(ISNA(INDEX($AG$4:$BE$107,MATCH('Per month Barometer'!$BG24,$AF$4:$AF$107,0),MATCH('Per month Barometer'!BX$4,'Per month Barometer'!$AG$3:$BE$3,0))),"",INDEX($AG$4:$BE$107,MATCH('Per month Barometer'!$BG24,$AF$4:$AF$107,0),MATCH('Per month Barometer'!BX$4,'Per month Barometer'!$AG$3:$BE$3,0)))</f>
        <v>0</v>
      </c>
      <c r="BY24" s="18">
        <f>IF(ISNA(INDEX($AG$4:$BE$107,MATCH('Per month Barometer'!$BG24,$AF$4:$AF$107,0),MATCH('Per month Barometer'!BY$4,'Per month Barometer'!$AG$3:$BE$3,0))),"",INDEX($AG$4:$BE$107,MATCH('Per month Barometer'!$BG24,$AF$4:$AF$107,0),MATCH('Per month Barometer'!BY$4,'Per month Barometer'!$AG$3:$BE$3,0)))</f>
        <v>0</v>
      </c>
      <c r="BZ24" s="18">
        <f>IF(ISNA(INDEX($AG$4:$BE$107,MATCH('Per month Barometer'!$BG24,$AF$4:$AF$107,0),MATCH('Per month Barometer'!BZ$4,'Per month Barometer'!$AG$3:$BE$3,0))),"",INDEX($AG$4:$BE$107,MATCH('Per month Barometer'!$BG24,$AF$4:$AF$107,0),MATCH('Per month Barometer'!BZ$4,'Per month Barometer'!$AG$3:$BE$3,0)))</f>
        <v>0</v>
      </c>
      <c r="CA24" s="18">
        <f>IF(ISNA(INDEX($AG$4:$BE$107,MATCH('Per month Barometer'!$BG24,$AF$4:$AF$107,0),MATCH('Per month Barometer'!CA$4,'Per month Barometer'!$AG$3:$BE$3,0))),"",INDEX($AG$4:$BE$107,MATCH('Per month Barometer'!$BG24,$AF$4:$AF$107,0),MATCH('Per month Barometer'!CA$4,'Per month Barometer'!$AG$3:$BE$3,0)))</f>
        <v>0</v>
      </c>
      <c r="CB24" s="18">
        <f>IF(ISNA(INDEX($AG$4:$BE$107,MATCH('Per month Barometer'!$BG24,$AF$4:$AF$107,0),MATCH('Per month Barometer'!CB$4,'Per month Barometer'!$AG$3:$BE$3,0))),"",INDEX($AG$4:$BE$107,MATCH('Per month Barometer'!$BG24,$AF$4:$AF$107,0),MATCH('Per month Barometer'!CB$4,'Per month Barometer'!$AG$3:$BE$3,0)))</f>
        <v>0</v>
      </c>
      <c r="CC24" s="18">
        <f>IF(ISNA(INDEX($AG$4:$BE$107,MATCH('Per month Barometer'!$BG24,$AF$4:$AF$107,0),MATCH('Per month Barometer'!CC$4,'Per month Barometer'!$AG$3:$BE$3,0))),"",INDEX($AG$4:$BE$107,MATCH('Per month Barometer'!$BG24,$AF$4:$AF$107,0),MATCH('Per month Barometer'!CC$4,'Per month Barometer'!$AG$3:$BE$3,0)))</f>
        <v>0</v>
      </c>
      <c r="CD24" s="18">
        <f>IF(ISNA(INDEX($AG$4:$BE$107,MATCH('Per month Barometer'!$BG24,$AF$4:$AF$107,0),MATCH('Per month Barometer'!CD$4,'Per month Barometer'!$AG$3:$BE$3,0))),"",INDEX($AG$4:$BE$107,MATCH('Per month Barometer'!$BG24,$AF$4:$AF$107,0),MATCH('Per month Barometer'!CD$4,'Per month Barometer'!$AG$3:$BE$3,0)))</f>
        <v>0</v>
      </c>
      <c r="CE24" s="18">
        <f>IF(ISNA(INDEX($AG$4:$BE$107,MATCH('Per month Barometer'!$BG24,$AF$4:$AF$107,0),MATCH('Per month Barometer'!CE$4,'Per month Barometer'!$AG$3:$BE$3,0))),"",INDEX($AG$4:$BE$107,MATCH('Per month Barometer'!$BG24,$AF$4:$AF$107,0),MATCH('Per month Barometer'!CE$4,'Per month Barometer'!$AG$3:$BE$3,0)))</f>
        <v>0</v>
      </c>
      <c r="CF24" s="18">
        <f>IF(ISNA(INDEX($AG$4:$BE$107,MATCH('Per month Barometer'!$BG24,$AF$4:$AF$107,0),MATCH('Per month Barometer'!CF$4,'Per month Barometer'!$AG$3:$BE$3,0))),"",INDEX($AG$4:$BE$107,MATCH('Per month Barometer'!$BG24,$AF$4:$AF$107,0),MATCH('Per month Barometer'!CF$4,'Per month Barometer'!$AG$3:$BE$3,0)))</f>
        <v>0</v>
      </c>
      <c r="CO24" s="18">
        <f>IF(BH24=0,"",BH24)</f>
        <v>3.5792255167054599</v>
      </c>
      <c r="CP24" s="18" t="str">
        <f>IF(BI24=0,"",BI24)</f>
        <v/>
      </c>
      <c r="CQ24" s="18" t="str">
        <f>IF(BJ24=0,"",BJ24)</f>
        <v/>
      </c>
      <c r="CR24" s="18" t="str">
        <f>IF(BK24=0,"",BK24)</f>
        <v/>
      </c>
      <c r="CS24" s="18" t="str">
        <f>IF(BL24=0,"",BL24)</f>
        <v/>
      </c>
      <c r="CT24" s="18">
        <f>IF(BM24=0,"",BM24)</f>
        <v>2.4609323176828499</v>
      </c>
      <c r="CU24" s="18" t="str">
        <f>IF(BN24=0,"",BN24)</f>
        <v/>
      </c>
      <c r="CV24" s="18" t="str">
        <f>IF(BO24=0,"",BO24)</f>
        <v/>
      </c>
      <c r="CW24" s="18" t="str">
        <f>IF(BP24=0,"",BP24)</f>
        <v/>
      </c>
      <c r="CX24" s="18" t="str">
        <f>IF(BQ24=0,"",BQ24)</f>
        <v/>
      </c>
      <c r="CY24" s="18" t="str">
        <f>IF(BR24=0,"",BR24)</f>
        <v/>
      </c>
      <c r="CZ24" s="18" t="str">
        <f>IF(BS24=0,"",BS24)</f>
        <v/>
      </c>
      <c r="DA24" s="18" t="str">
        <f>IF(BT24=0,"",BT24)</f>
        <v/>
      </c>
      <c r="DB24" s="18" t="str">
        <f>IF(BU24=0,"",BU24)</f>
        <v/>
      </c>
      <c r="DC24" s="18" t="str">
        <f>IF(BV24=0,"",BV24)</f>
        <v/>
      </c>
      <c r="DD24" s="18" t="str">
        <f>IF(BW24=0,"",BW24)</f>
        <v/>
      </c>
      <c r="DE24" s="18" t="str">
        <f>IF(BX24=0,"",BX24)</f>
        <v/>
      </c>
      <c r="DF24" s="18" t="str">
        <f>IF(BY24=0,"",BY24)</f>
        <v/>
      </c>
      <c r="DG24" s="18" t="str">
        <f>IF(BZ24=0,"",BZ24)</f>
        <v/>
      </c>
      <c r="DH24" s="18" t="str">
        <f>IF(CA24=0,"",CA24)</f>
        <v/>
      </c>
      <c r="DI24" s="18" t="str">
        <f>IF(CB24=0,"",CB24)</f>
        <v/>
      </c>
      <c r="DJ24" s="18" t="str">
        <f>IF(CC24=0,"",CC24)</f>
        <v/>
      </c>
      <c r="DK24" s="18" t="str">
        <f>IF(CD24=0,"",CD24)</f>
        <v/>
      </c>
      <c r="DL24" s="18" t="str">
        <f>IF(CE24=0,"",CE24)</f>
        <v/>
      </c>
      <c r="DM24" s="18" t="str">
        <f>IF(CF24=0,"",CF24)</f>
        <v/>
      </c>
      <c r="DN24" s="18"/>
      <c r="DO24" s="18"/>
      <c r="DP24" s="18"/>
      <c r="DQ24" s="18"/>
    </row>
    <row r="25" spans="2:121" x14ac:dyDescent="0.25">
      <c r="B25" s="22">
        <v>42036</v>
      </c>
      <c r="C25" s="18">
        <f>VLOOKUP($B25,'Barometer annual'!$Z$5:$AE$211,'Per month Barometer'!C$1,FALSE)</f>
        <v>-0.13684210526315799</v>
      </c>
      <c r="D25" s="18">
        <f>VLOOKUP($B25,'Barometer annual'!$Z$5:$AE$211,'Per month Barometer'!D$1,FALSE)</f>
        <v>1.1263157894736799</v>
      </c>
      <c r="E25" s="18"/>
      <c r="F25" s="18"/>
      <c r="G25" s="18"/>
      <c r="H25" s="18"/>
      <c r="I25" s="5"/>
      <c r="J25" s="27"/>
      <c r="AF25" s="125">
        <v>40238</v>
      </c>
      <c r="AG25" s="47">
        <f>VLOOKUP($AF25,'Barometer annual'!$Z$5:$AE$211,'Per month Barometer'!C$1, FALSE)</f>
        <v>1.14090813837768</v>
      </c>
      <c r="AH25" s="77"/>
      <c r="AI25" s="58"/>
      <c r="AJ25" s="58"/>
      <c r="AK25" s="58"/>
      <c r="AL25" s="48"/>
      <c r="AM25" s="48">
        <f>VLOOKUP($AF25,'Barometer annual'!$Z$5:$AE$211,'Per month Barometer'!D$1, FALSE)</f>
        <v>1.4212386581574101</v>
      </c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126"/>
      <c r="BG25" s="155">
        <v>39692</v>
      </c>
      <c r="BH25" s="18">
        <f>IF(ISNA(INDEX($AG$4:$BE$107,MATCH('Per month Barometer'!$BG25,$AF$4:$AF$107,0),MATCH('Per month Barometer'!BH$4,'Per month Barometer'!$AG$3:$BE$3,0))),"",INDEX($AG$4:$BE$107,MATCH('Per month Barometer'!$BG25,$AF$4:$AF$107,0),MATCH('Per month Barometer'!BH$4,'Per month Barometer'!$AG$3:$BE$3,0)))</f>
        <v>3.5419603318556501</v>
      </c>
      <c r="BI25" s="18">
        <f>IF(ISNA(INDEX($AG$4:$BE$107,MATCH('Per month Barometer'!$BG25,$AF$4:$AF$107,0),MATCH('Per month Barometer'!BI$4,'Per month Barometer'!$AG$3:$BE$3,0))),"",INDEX($AG$4:$BE$107,MATCH('Per month Barometer'!$BG25,$AF$4:$AF$107,0),MATCH('Per month Barometer'!BI$4,'Per month Barometer'!$AG$3:$BE$3,0)))</f>
        <v>0</v>
      </c>
      <c r="BJ25" s="18">
        <f>IF(ISNA(INDEX($AG$4:$BE$107,MATCH('Per month Barometer'!$BG25,$AF$4:$AF$107,0),MATCH('Per month Barometer'!BJ$4,'Per month Barometer'!$AG$3:$BE$3,0))),"",INDEX($AG$4:$BE$107,MATCH('Per month Barometer'!$BG25,$AF$4:$AF$107,0),MATCH('Per month Barometer'!BJ$4,'Per month Barometer'!$AG$3:$BE$3,0)))</f>
        <v>0</v>
      </c>
      <c r="BK25" s="18">
        <f>IF(ISNA(INDEX($AG$4:$BE$107,MATCH('Per month Barometer'!$BG25,$AF$4:$AF$107,0),MATCH('Per month Barometer'!BK$4,'Per month Barometer'!$AG$3:$BE$3,0))),"",INDEX($AG$4:$BE$107,MATCH('Per month Barometer'!$BG25,$AF$4:$AF$107,0),MATCH('Per month Barometer'!BK$4,'Per month Barometer'!$AG$3:$BE$3,0)))</f>
        <v>0</v>
      </c>
      <c r="BL25" s="18">
        <f>IF(ISNA(INDEX($AG$4:$BE$107,MATCH('Per month Barometer'!$BG25,$AF$4:$AF$107,0),MATCH('Per month Barometer'!BL$4,'Per month Barometer'!$AG$3:$BE$3,0))),"",INDEX($AG$4:$BE$107,MATCH('Per month Barometer'!$BG25,$AF$4:$AF$107,0),MATCH('Per month Barometer'!BL$4,'Per month Barometer'!$AG$3:$BE$3,0)))</f>
        <v>2.3966350653366102</v>
      </c>
      <c r="BM25" s="18">
        <f>IF(ISNA(INDEX($AG$4:$BE$107,MATCH('Per month Barometer'!$BG25,$AF$4:$AF$107,0),MATCH('Per month Barometer'!BM$4,'Per month Barometer'!$AG$3:$BE$3,0))),"",INDEX($AG$4:$BE$107,MATCH('Per month Barometer'!$BG25,$AF$4:$AF$107,0),MATCH('Per month Barometer'!BM$4,'Per month Barometer'!$AG$3:$BE$3,0)))</f>
        <v>0</v>
      </c>
      <c r="BN25" s="18">
        <f>IF(ISNA(INDEX($AG$4:$BE$107,MATCH('Per month Barometer'!$BG25,$AF$4:$AF$107,0),MATCH('Per month Barometer'!BN$4,'Per month Barometer'!$AG$3:$BE$3,0))),"",INDEX($AG$4:$BE$107,MATCH('Per month Barometer'!$BG25,$AF$4:$AF$107,0),MATCH('Per month Barometer'!BN$4,'Per month Barometer'!$AG$3:$BE$3,0)))</f>
        <v>0</v>
      </c>
      <c r="BO25" s="18">
        <f>IF(ISNA(INDEX($AG$4:$BE$107,MATCH('Per month Barometer'!$BG25,$AF$4:$AF$107,0),MATCH('Per month Barometer'!BO$4,'Per month Barometer'!$AG$3:$BE$3,0))),"",INDEX($AG$4:$BE$107,MATCH('Per month Barometer'!$BG25,$AF$4:$AF$107,0),MATCH('Per month Barometer'!BO$4,'Per month Barometer'!$AG$3:$BE$3,0)))</f>
        <v>0</v>
      </c>
      <c r="BP25" s="18">
        <f>IF(ISNA(INDEX($AG$4:$BE$107,MATCH('Per month Barometer'!$BG25,$AF$4:$AF$107,0),MATCH('Per month Barometer'!BP$4,'Per month Barometer'!$AG$3:$BE$3,0))),"",INDEX($AG$4:$BE$107,MATCH('Per month Barometer'!$BG25,$AF$4:$AF$107,0),MATCH('Per month Barometer'!BP$4,'Per month Barometer'!$AG$3:$BE$3,0)))</f>
        <v>0</v>
      </c>
      <c r="BQ25" s="18">
        <f>IF(ISNA(INDEX($AG$4:$BE$107,MATCH('Per month Barometer'!$BG25,$AF$4:$AF$107,0),MATCH('Per month Barometer'!BQ$4,'Per month Barometer'!$AG$3:$BE$3,0))),"",INDEX($AG$4:$BE$107,MATCH('Per month Barometer'!$BG25,$AF$4:$AF$107,0),MATCH('Per month Barometer'!BQ$4,'Per month Barometer'!$AG$3:$BE$3,0)))</f>
        <v>0</v>
      </c>
      <c r="BR25" s="18">
        <f>IF(ISNA(INDEX($AG$4:$BE$107,MATCH('Per month Barometer'!$BG25,$AF$4:$AF$107,0),MATCH('Per month Barometer'!BR$4,'Per month Barometer'!$AG$3:$BE$3,0))),"",INDEX($AG$4:$BE$107,MATCH('Per month Barometer'!$BG25,$AF$4:$AF$107,0),MATCH('Per month Barometer'!BR$4,'Per month Barometer'!$AG$3:$BE$3,0)))</f>
        <v>0</v>
      </c>
      <c r="BS25" s="18">
        <f>IF(ISNA(INDEX($AG$4:$BE$107,MATCH('Per month Barometer'!$BG25,$AF$4:$AF$107,0),MATCH('Per month Barometer'!BS$4,'Per month Barometer'!$AG$3:$BE$3,0))),"",INDEX($AG$4:$BE$107,MATCH('Per month Barometer'!$BG25,$AF$4:$AF$107,0),MATCH('Per month Barometer'!BS$4,'Per month Barometer'!$AG$3:$BE$3,0)))</f>
        <v>0</v>
      </c>
      <c r="BT25" s="18">
        <f>IF(ISNA(INDEX($AG$4:$BE$107,MATCH('Per month Barometer'!$BG25,$AF$4:$AF$107,0),MATCH('Per month Barometer'!BT$4,'Per month Barometer'!$AG$3:$BE$3,0))),"",INDEX($AG$4:$BE$107,MATCH('Per month Barometer'!$BG25,$AF$4:$AF$107,0),MATCH('Per month Barometer'!BT$4,'Per month Barometer'!$AG$3:$BE$3,0)))</f>
        <v>0</v>
      </c>
      <c r="BU25" s="18">
        <f>IF(ISNA(INDEX($AG$4:$BE$107,MATCH('Per month Barometer'!$BG25,$AF$4:$AF$107,0),MATCH('Per month Barometer'!BU$4,'Per month Barometer'!$AG$3:$BE$3,0))),"",INDEX($AG$4:$BE$107,MATCH('Per month Barometer'!$BG25,$AF$4:$AF$107,0),MATCH('Per month Barometer'!BU$4,'Per month Barometer'!$AG$3:$BE$3,0)))</f>
        <v>0</v>
      </c>
      <c r="BV25" s="18">
        <f>IF(ISNA(INDEX($AG$4:$BE$107,MATCH('Per month Barometer'!$BG25,$AF$4:$AF$107,0),MATCH('Per month Barometer'!BV$4,'Per month Barometer'!$AG$3:$BE$3,0))),"",INDEX($AG$4:$BE$107,MATCH('Per month Barometer'!$BG25,$AF$4:$AF$107,0),MATCH('Per month Barometer'!BV$4,'Per month Barometer'!$AG$3:$BE$3,0)))</f>
        <v>0</v>
      </c>
      <c r="BW25" s="18">
        <f>IF(ISNA(INDEX($AG$4:$BE$107,MATCH('Per month Barometer'!$BG25,$AF$4:$AF$107,0),MATCH('Per month Barometer'!BW$4,'Per month Barometer'!$AG$3:$BE$3,0))),"",INDEX($AG$4:$BE$107,MATCH('Per month Barometer'!$BG25,$AF$4:$AF$107,0),MATCH('Per month Barometer'!BW$4,'Per month Barometer'!$AG$3:$BE$3,0)))</f>
        <v>0</v>
      </c>
      <c r="BX25" s="18">
        <f>IF(ISNA(INDEX($AG$4:$BE$107,MATCH('Per month Barometer'!$BG25,$AF$4:$AF$107,0),MATCH('Per month Barometer'!BX$4,'Per month Barometer'!$AG$3:$BE$3,0))),"",INDEX($AG$4:$BE$107,MATCH('Per month Barometer'!$BG25,$AF$4:$AF$107,0),MATCH('Per month Barometer'!BX$4,'Per month Barometer'!$AG$3:$BE$3,0)))</f>
        <v>0</v>
      </c>
      <c r="BY25" s="18">
        <f>IF(ISNA(INDEX($AG$4:$BE$107,MATCH('Per month Barometer'!$BG25,$AF$4:$AF$107,0),MATCH('Per month Barometer'!BY$4,'Per month Barometer'!$AG$3:$BE$3,0))),"",INDEX($AG$4:$BE$107,MATCH('Per month Barometer'!$BG25,$AF$4:$AF$107,0),MATCH('Per month Barometer'!BY$4,'Per month Barometer'!$AG$3:$BE$3,0)))</f>
        <v>0</v>
      </c>
      <c r="BZ25" s="18">
        <f>IF(ISNA(INDEX($AG$4:$BE$107,MATCH('Per month Barometer'!$BG25,$AF$4:$AF$107,0),MATCH('Per month Barometer'!BZ$4,'Per month Barometer'!$AG$3:$BE$3,0))),"",INDEX($AG$4:$BE$107,MATCH('Per month Barometer'!$BG25,$AF$4:$AF$107,0),MATCH('Per month Barometer'!BZ$4,'Per month Barometer'!$AG$3:$BE$3,0)))</f>
        <v>0</v>
      </c>
      <c r="CA25" s="18">
        <f>IF(ISNA(INDEX($AG$4:$BE$107,MATCH('Per month Barometer'!$BG25,$AF$4:$AF$107,0),MATCH('Per month Barometer'!CA$4,'Per month Barometer'!$AG$3:$BE$3,0))),"",INDEX($AG$4:$BE$107,MATCH('Per month Barometer'!$BG25,$AF$4:$AF$107,0),MATCH('Per month Barometer'!CA$4,'Per month Barometer'!$AG$3:$BE$3,0)))</f>
        <v>0</v>
      </c>
      <c r="CB25" s="18">
        <f>IF(ISNA(INDEX($AG$4:$BE$107,MATCH('Per month Barometer'!$BG25,$AF$4:$AF$107,0),MATCH('Per month Barometer'!CB$4,'Per month Barometer'!$AG$3:$BE$3,0))),"",INDEX($AG$4:$BE$107,MATCH('Per month Barometer'!$BG25,$AF$4:$AF$107,0),MATCH('Per month Barometer'!CB$4,'Per month Barometer'!$AG$3:$BE$3,0)))</f>
        <v>0</v>
      </c>
      <c r="CC25" s="18">
        <f>IF(ISNA(INDEX($AG$4:$BE$107,MATCH('Per month Barometer'!$BG25,$AF$4:$AF$107,0),MATCH('Per month Barometer'!CC$4,'Per month Barometer'!$AG$3:$BE$3,0))),"",INDEX($AG$4:$BE$107,MATCH('Per month Barometer'!$BG25,$AF$4:$AF$107,0),MATCH('Per month Barometer'!CC$4,'Per month Barometer'!$AG$3:$BE$3,0)))</f>
        <v>0</v>
      </c>
      <c r="CD25" s="18">
        <f>IF(ISNA(INDEX($AG$4:$BE$107,MATCH('Per month Barometer'!$BG25,$AF$4:$AF$107,0),MATCH('Per month Barometer'!CD$4,'Per month Barometer'!$AG$3:$BE$3,0))),"",INDEX($AG$4:$BE$107,MATCH('Per month Barometer'!$BG25,$AF$4:$AF$107,0),MATCH('Per month Barometer'!CD$4,'Per month Barometer'!$AG$3:$BE$3,0)))</f>
        <v>0</v>
      </c>
      <c r="CE25" s="18">
        <f>IF(ISNA(INDEX($AG$4:$BE$107,MATCH('Per month Barometer'!$BG25,$AF$4:$AF$107,0),MATCH('Per month Barometer'!CE$4,'Per month Barometer'!$AG$3:$BE$3,0))),"",INDEX($AG$4:$BE$107,MATCH('Per month Barometer'!$BG25,$AF$4:$AF$107,0),MATCH('Per month Barometer'!CE$4,'Per month Barometer'!$AG$3:$BE$3,0)))</f>
        <v>0</v>
      </c>
      <c r="CF25" s="18">
        <f>IF(ISNA(INDEX($AG$4:$BE$107,MATCH('Per month Barometer'!$BG25,$AF$4:$AF$107,0),MATCH('Per month Barometer'!CF$4,'Per month Barometer'!$AG$3:$BE$3,0))),"",INDEX($AG$4:$BE$107,MATCH('Per month Barometer'!$BG25,$AF$4:$AF$107,0),MATCH('Per month Barometer'!CF$4,'Per month Barometer'!$AG$3:$BE$3,0)))</f>
        <v>0</v>
      </c>
      <c r="CO25" s="18">
        <f>IF(BH25=0,"",BH25)</f>
        <v>3.5419603318556501</v>
      </c>
      <c r="CP25" s="18" t="str">
        <f>IF(BI25=0,"",BI25)</f>
        <v/>
      </c>
      <c r="CQ25" s="18" t="str">
        <f>IF(BJ25=0,"",BJ25)</f>
        <v/>
      </c>
      <c r="CR25" s="18" t="str">
        <f>IF(BK25=0,"",BK25)</f>
        <v/>
      </c>
      <c r="CS25" s="18">
        <f>IF(BL25=0,"",BL25)</f>
        <v>2.3966350653366102</v>
      </c>
      <c r="CT25" s="18" t="str">
        <f>IF(BM25=0,"",BM25)</f>
        <v/>
      </c>
      <c r="CU25" s="18" t="str">
        <f>IF(BN25=0,"",BN25)</f>
        <v/>
      </c>
      <c r="CV25" s="18" t="str">
        <f>IF(BO25=0,"",BO25)</f>
        <v/>
      </c>
      <c r="CW25" s="18" t="str">
        <f>IF(BP25=0,"",BP25)</f>
        <v/>
      </c>
      <c r="CX25" s="18" t="str">
        <f>IF(BQ25=0,"",BQ25)</f>
        <v/>
      </c>
      <c r="CY25" s="18" t="str">
        <f>IF(BR25=0,"",BR25)</f>
        <v/>
      </c>
      <c r="CZ25" s="18" t="str">
        <f>IF(BS25=0,"",BS25)</f>
        <v/>
      </c>
      <c r="DA25" s="18" t="str">
        <f>IF(BT25=0,"",BT25)</f>
        <v/>
      </c>
      <c r="DB25" s="18" t="str">
        <f>IF(BU25=0,"",BU25)</f>
        <v/>
      </c>
      <c r="DC25" s="18" t="str">
        <f>IF(BV25=0,"",BV25)</f>
        <v/>
      </c>
      <c r="DD25" s="18" t="str">
        <f>IF(BW25=0,"",BW25)</f>
        <v/>
      </c>
      <c r="DE25" s="18" t="str">
        <f>IF(BX25=0,"",BX25)</f>
        <v/>
      </c>
      <c r="DF25" s="18" t="str">
        <f>IF(BY25=0,"",BY25)</f>
        <v/>
      </c>
      <c r="DG25" s="18" t="str">
        <f>IF(BZ25=0,"",BZ25)</f>
        <v/>
      </c>
      <c r="DH25" s="18" t="str">
        <f>IF(CA25=0,"",CA25)</f>
        <v/>
      </c>
      <c r="DI25" s="18" t="str">
        <f>IF(CB25=0,"",CB25)</f>
        <v/>
      </c>
      <c r="DJ25" s="18" t="str">
        <f>IF(CC25=0,"",CC25)</f>
        <v/>
      </c>
      <c r="DK25" s="18" t="str">
        <f>IF(CD25=0,"",CD25)</f>
        <v/>
      </c>
      <c r="DL25" s="18" t="str">
        <f>IF(CE25=0,"",CE25)</f>
        <v/>
      </c>
      <c r="DM25" s="18" t="str">
        <f>IF(CF25=0,"",CF25)</f>
        <v/>
      </c>
      <c r="DN25" s="18"/>
      <c r="DO25" s="18"/>
      <c r="DP25" s="18"/>
      <c r="DQ25" s="18"/>
    </row>
    <row r="26" spans="2:121" x14ac:dyDescent="0.25">
      <c r="E26" s="18"/>
      <c r="F26" s="18"/>
      <c r="G26" s="18"/>
      <c r="H26" s="18"/>
      <c r="I26" s="5"/>
      <c r="J26" s="27"/>
      <c r="AF26" s="125">
        <v>40603</v>
      </c>
      <c r="AG26" s="47">
        <f>VLOOKUP($AF26,'Barometer annual'!$Z$5:$AE$211,'Per month Barometer'!C$1, FALSE)</f>
        <v>2.2178537645924004</v>
      </c>
      <c r="AH26" s="77"/>
      <c r="AI26" s="58"/>
      <c r="AJ26" s="58"/>
      <c r="AK26" s="58"/>
      <c r="AL26" s="48"/>
      <c r="AM26" s="48">
        <f>VLOOKUP($AF26,'Barometer annual'!$Z$5:$AE$211,'Per month Barometer'!D$1, FALSE)</f>
        <v>1.7726579868028001</v>
      </c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126"/>
      <c r="BG26" s="155">
        <v>39722</v>
      </c>
      <c r="BH26" s="18">
        <f>IF(ISNA(INDEX($AG$4:$BE$107,MATCH('Per month Barometer'!$BG26,$AF$4:$AF$107,0),MATCH('Per month Barometer'!BH$4,'Per month Barometer'!$AG$3:$BE$3,0))),"",INDEX($AG$4:$BE$107,MATCH('Per month Barometer'!$BG26,$AF$4:$AF$107,0),MATCH('Per month Barometer'!BH$4,'Per month Barometer'!$AG$3:$BE$3,0)))</f>
        <v>3.4713210242500598</v>
      </c>
      <c r="BI26" s="18">
        <f>IF(ISNA(INDEX($AG$4:$BE$107,MATCH('Per month Barometer'!$BG26,$AF$4:$AF$107,0),MATCH('Per month Barometer'!BI$4,'Per month Barometer'!$AG$3:$BE$3,0))),"",INDEX($AG$4:$BE$107,MATCH('Per month Barometer'!$BG26,$AF$4:$AF$107,0),MATCH('Per month Barometer'!BI$4,'Per month Barometer'!$AG$3:$BE$3,0)))</f>
        <v>0</v>
      </c>
      <c r="BJ26" s="18">
        <f>IF(ISNA(INDEX($AG$4:$BE$107,MATCH('Per month Barometer'!$BG26,$AF$4:$AF$107,0),MATCH('Per month Barometer'!BJ$4,'Per month Barometer'!$AG$3:$BE$3,0))),"",INDEX($AG$4:$BE$107,MATCH('Per month Barometer'!$BG26,$AF$4:$AF$107,0),MATCH('Per month Barometer'!BJ$4,'Per month Barometer'!$AG$3:$BE$3,0)))</f>
        <v>0</v>
      </c>
      <c r="BK26" s="18">
        <f>IF(ISNA(INDEX($AG$4:$BE$107,MATCH('Per month Barometer'!$BG26,$AF$4:$AF$107,0),MATCH('Per month Barometer'!BK$4,'Per month Barometer'!$AG$3:$BE$3,0))),"",INDEX($AG$4:$BE$107,MATCH('Per month Barometer'!$BG26,$AF$4:$AF$107,0),MATCH('Per month Barometer'!BK$4,'Per month Barometer'!$AG$3:$BE$3,0)))</f>
        <v>2.2809963473891401</v>
      </c>
      <c r="BL26" s="18">
        <f>IF(ISNA(INDEX($AG$4:$BE$107,MATCH('Per month Barometer'!$BG26,$AF$4:$AF$107,0),MATCH('Per month Barometer'!BL$4,'Per month Barometer'!$AG$3:$BE$3,0))),"",INDEX($AG$4:$BE$107,MATCH('Per month Barometer'!$BG26,$AF$4:$AF$107,0),MATCH('Per month Barometer'!BL$4,'Per month Barometer'!$AG$3:$BE$3,0)))</f>
        <v>0</v>
      </c>
      <c r="BM26" s="18">
        <f>IF(ISNA(INDEX($AG$4:$BE$107,MATCH('Per month Barometer'!$BG26,$AF$4:$AF$107,0),MATCH('Per month Barometer'!BM$4,'Per month Barometer'!$AG$3:$BE$3,0))),"",INDEX($AG$4:$BE$107,MATCH('Per month Barometer'!$BG26,$AF$4:$AF$107,0),MATCH('Per month Barometer'!BM$4,'Per month Barometer'!$AG$3:$BE$3,0)))</f>
        <v>0</v>
      </c>
      <c r="BN26" s="18">
        <f>IF(ISNA(INDEX($AG$4:$BE$107,MATCH('Per month Barometer'!$BG26,$AF$4:$AF$107,0),MATCH('Per month Barometer'!BN$4,'Per month Barometer'!$AG$3:$BE$3,0))),"",INDEX($AG$4:$BE$107,MATCH('Per month Barometer'!$BG26,$AF$4:$AF$107,0),MATCH('Per month Barometer'!BN$4,'Per month Barometer'!$AG$3:$BE$3,0)))</f>
        <v>0</v>
      </c>
      <c r="BO26" s="18">
        <f>IF(ISNA(INDEX($AG$4:$BE$107,MATCH('Per month Barometer'!$BG26,$AF$4:$AF$107,0),MATCH('Per month Barometer'!BO$4,'Per month Barometer'!$AG$3:$BE$3,0))),"",INDEX($AG$4:$BE$107,MATCH('Per month Barometer'!$BG26,$AF$4:$AF$107,0),MATCH('Per month Barometer'!BO$4,'Per month Barometer'!$AG$3:$BE$3,0)))</f>
        <v>0</v>
      </c>
      <c r="BP26" s="18">
        <f>IF(ISNA(INDEX($AG$4:$BE$107,MATCH('Per month Barometer'!$BG26,$AF$4:$AF$107,0),MATCH('Per month Barometer'!BP$4,'Per month Barometer'!$AG$3:$BE$3,0))),"",INDEX($AG$4:$BE$107,MATCH('Per month Barometer'!$BG26,$AF$4:$AF$107,0),MATCH('Per month Barometer'!BP$4,'Per month Barometer'!$AG$3:$BE$3,0)))</f>
        <v>0</v>
      </c>
      <c r="BQ26" s="18">
        <f>IF(ISNA(INDEX($AG$4:$BE$107,MATCH('Per month Barometer'!$BG26,$AF$4:$AF$107,0),MATCH('Per month Barometer'!BQ$4,'Per month Barometer'!$AG$3:$BE$3,0))),"",INDEX($AG$4:$BE$107,MATCH('Per month Barometer'!$BG26,$AF$4:$AF$107,0),MATCH('Per month Barometer'!BQ$4,'Per month Barometer'!$AG$3:$BE$3,0)))</f>
        <v>0</v>
      </c>
      <c r="BR26" s="18">
        <f>IF(ISNA(INDEX($AG$4:$BE$107,MATCH('Per month Barometer'!$BG26,$AF$4:$AF$107,0),MATCH('Per month Barometer'!BR$4,'Per month Barometer'!$AG$3:$BE$3,0))),"",INDEX($AG$4:$BE$107,MATCH('Per month Barometer'!$BG26,$AF$4:$AF$107,0),MATCH('Per month Barometer'!BR$4,'Per month Barometer'!$AG$3:$BE$3,0)))</f>
        <v>0</v>
      </c>
      <c r="BS26" s="18">
        <f>IF(ISNA(INDEX($AG$4:$BE$107,MATCH('Per month Barometer'!$BG26,$AF$4:$AF$107,0),MATCH('Per month Barometer'!BS$4,'Per month Barometer'!$AG$3:$BE$3,0))),"",INDEX($AG$4:$BE$107,MATCH('Per month Barometer'!$BG26,$AF$4:$AF$107,0),MATCH('Per month Barometer'!BS$4,'Per month Barometer'!$AG$3:$BE$3,0)))</f>
        <v>0</v>
      </c>
      <c r="BT26" s="18">
        <f>IF(ISNA(INDEX($AG$4:$BE$107,MATCH('Per month Barometer'!$BG26,$AF$4:$AF$107,0),MATCH('Per month Barometer'!BT$4,'Per month Barometer'!$AG$3:$BE$3,0))),"",INDEX($AG$4:$BE$107,MATCH('Per month Barometer'!$BG26,$AF$4:$AF$107,0),MATCH('Per month Barometer'!BT$4,'Per month Barometer'!$AG$3:$BE$3,0)))</f>
        <v>0</v>
      </c>
      <c r="BU26" s="18" t="str">
        <f>IF(ISNA(INDEX($AG$4:$BE$107,MATCH('Per month Barometer'!$BG26,$AF$4:$AF$107,0),MATCH('Per month Barometer'!BU$4,'Per month Barometer'!$AG$3:$BE$3,0))),"",INDEX($AG$4:$BE$107,MATCH('Per month Barometer'!$BG26,$AF$4:$AF$107,0),MATCH('Per month Barometer'!BU$4,'Per month Barometer'!$AG$3:$BE$3,0)))</f>
        <v/>
      </c>
      <c r="BV26" s="18">
        <f>IF(ISNA(INDEX($AG$4:$BE$107,MATCH('Per month Barometer'!$BG26,$AF$4:$AF$107,0),MATCH('Per month Barometer'!BV$4,'Per month Barometer'!$AG$3:$BE$3,0))),"",INDEX($AG$4:$BE$107,MATCH('Per month Barometer'!$BG26,$AF$4:$AF$107,0),MATCH('Per month Barometer'!BV$4,'Per month Barometer'!$AG$3:$BE$3,0)))</f>
        <v>0</v>
      </c>
      <c r="BW26" s="18">
        <f>IF(ISNA(INDEX($AG$4:$BE$107,MATCH('Per month Barometer'!$BG26,$AF$4:$AF$107,0),MATCH('Per month Barometer'!BW$4,'Per month Barometer'!$AG$3:$BE$3,0))),"",INDEX($AG$4:$BE$107,MATCH('Per month Barometer'!$BG26,$AF$4:$AF$107,0),MATCH('Per month Barometer'!BW$4,'Per month Barometer'!$AG$3:$BE$3,0)))</f>
        <v>0</v>
      </c>
      <c r="BX26" s="18">
        <f>IF(ISNA(INDEX($AG$4:$BE$107,MATCH('Per month Barometer'!$BG26,$AF$4:$AF$107,0),MATCH('Per month Barometer'!BX$4,'Per month Barometer'!$AG$3:$BE$3,0))),"",INDEX($AG$4:$BE$107,MATCH('Per month Barometer'!$BG26,$AF$4:$AF$107,0),MATCH('Per month Barometer'!BX$4,'Per month Barometer'!$AG$3:$BE$3,0)))</f>
        <v>0</v>
      </c>
      <c r="BY26" s="18" t="str">
        <f>IF(ISNA(INDEX($AG$4:$BE$107,MATCH('Per month Barometer'!$BG26,$AF$4:$AF$107,0),MATCH('Per month Barometer'!BY$4,'Per month Barometer'!$AG$3:$BE$3,0))),"",INDEX($AG$4:$BE$107,MATCH('Per month Barometer'!$BG26,$AF$4:$AF$107,0),MATCH('Per month Barometer'!BY$4,'Per month Barometer'!$AG$3:$BE$3,0)))</f>
        <v/>
      </c>
      <c r="BZ26" s="18">
        <f>IF(ISNA(INDEX($AG$4:$BE$107,MATCH('Per month Barometer'!$BG26,$AF$4:$AF$107,0),MATCH('Per month Barometer'!BZ$4,'Per month Barometer'!$AG$3:$BE$3,0))),"",INDEX($AG$4:$BE$107,MATCH('Per month Barometer'!$BG26,$AF$4:$AF$107,0),MATCH('Per month Barometer'!BZ$4,'Per month Barometer'!$AG$3:$BE$3,0)))</f>
        <v>0</v>
      </c>
      <c r="CA26" s="18">
        <f>IF(ISNA(INDEX($AG$4:$BE$107,MATCH('Per month Barometer'!$BG26,$AF$4:$AF$107,0),MATCH('Per month Barometer'!CA$4,'Per month Barometer'!$AG$3:$BE$3,0))),"",INDEX($AG$4:$BE$107,MATCH('Per month Barometer'!$BG26,$AF$4:$AF$107,0),MATCH('Per month Barometer'!CA$4,'Per month Barometer'!$AG$3:$BE$3,0)))</f>
        <v>0</v>
      </c>
      <c r="CB26" s="18">
        <f>IF(ISNA(INDEX($AG$4:$BE$107,MATCH('Per month Barometer'!$BG26,$AF$4:$AF$107,0),MATCH('Per month Barometer'!CB$4,'Per month Barometer'!$AG$3:$BE$3,0))),"",INDEX($AG$4:$BE$107,MATCH('Per month Barometer'!$BG26,$AF$4:$AF$107,0),MATCH('Per month Barometer'!CB$4,'Per month Barometer'!$AG$3:$BE$3,0)))</f>
        <v>0</v>
      </c>
      <c r="CC26" s="18" t="str">
        <f>IF(ISNA(INDEX($AG$4:$BE$107,MATCH('Per month Barometer'!$BG26,$AF$4:$AF$107,0),MATCH('Per month Barometer'!CC$4,'Per month Barometer'!$AG$3:$BE$3,0))),"",INDEX($AG$4:$BE$107,MATCH('Per month Barometer'!$BG26,$AF$4:$AF$107,0),MATCH('Per month Barometer'!CC$4,'Per month Barometer'!$AG$3:$BE$3,0)))</f>
        <v/>
      </c>
      <c r="CD26" s="18">
        <f>IF(ISNA(INDEX($AG$4:$BE$107,MATCH('Per month Barometer'!$BG26,$AF$4:$AF$107,0),MATCH('Per month Barometer'!CD$4,'Per month Barometer'!$AG$3:$BE$3,0))),"",INDEX($AG$4:$BE$107,MATCH('Per month Barometer'!$BG26,$AF$4:$AF$107,0),MATCH('Per month Barometer'!CD$4,'Per month Barometer'!$AG$3:$BE$3,0)))</f>
        <v>0</v>
      </c>
      <c r="CE26" s="18">
        <f>IF(ISNA(INDEX($AG$4:$BE$107,MATCH('Per month Barometer'!$BG26,$AF$4:$AF$107,0),MATCH('Per month Barometer'!CE$4,'Per month Barometer'!$AG$3:$BE$3,0))),"",INDEX($AG$4:$BE$107,MATCH('Per month Barometer'!$BG26,$AF$4:$AF$107,0),MATCH('Per month Barometer'!CE$4,'Per month Barometer'!$AG$3:$BE$3,0)))</f>
        <v>0</v>
      </c>
      <c r="CF26" s="18">
        <f>IF(ISNA(INDEX($AG$4:$BE$107,MATCH('Per month Barometer'!$BG26,$AF$4:$AF$107,0),MATCH('Per month Barometer'!CF$4,'Per month Barometer'!$AG$3:$BE$3,0))),"",INDEX($AG$4:$BE$107,MATCH('Per month Barometer'!$BG26,$AF$4:$AF$107,0),MATCH('Per month Barometer'!CF$4,'Per month Barometer'!$AG$3:$BE$3,0)))</f>
        <v>0</v>
      </c>
      <c r="CO26" s="18">
        <f>IF(BH26=0,"",BH26)</f>
        <v>3.4713210242500598</v>
      </c>
      <c r="CP26" s="18" t="str">
        <f>IF(BI26=0,"",BI26)</f>
        <v/>
      </c>
      <c r="CQ26" s="18" t="str">
        <f>IF(BJ26=0,"",BJ26)</f>
        <v/>
      </c>
      <c r="CR26" s="18">
        <f>IF(BK26=0,"",BK26)</f>
        <v>2.2809963473891401</v>
      </c>
      <c r="CS26" s="18" t="str">
        <f>IF(BL26=0,"",BL26)</f>
        <v/>
      </c>
      <c r="CT26" s="18" t="str">
        <f>IF(BM26=0,"",BM26)</f>
        <v/>
      </c>
      <c r="CU26" s="18" t="str">
        <f>IF(BN26=0,"",BN26)</f>
        <v/>
      </c>
      <c r="CV26" s="18" t="str">
        <f>IF(BO26=0,"",BO26)</f>
        <v/>
      </c>
      <c r="CW26" s="18" t="str">
        <f>IF(BP26=0,"",BP26)</f>
        <v/>
      </c>
      <c r="CX26" s="18" t="str">
        <f>IF(BQ26=0,"",BQ26)</f>
        <v/>
      </c>
      <c r="CY26" s="18" t="str">
        <f>IF(BR26=0,"",BR26)</f>
        <v/>
      </c>
      <c r="CZ26" s="18" t="str">
        <f>IF(BS26=0,"",BS26)</f>
        <v/>
      </c>
      <c r="DA26" s="18" t="str">
        <f>IF(BT26=0,"",BT26)</f>
        <v/>
      </c>
      <c r="DB26" s="18" t="str">
        <f>IF(BU26=0,"",BU26)</f>
        <v/>
      </c>
      <c r="DC26" s="18" t="str">
        <f>IF(BV26=0,"",BV26)</f>
        <v/>
      </c>
      <c r="DD26" s="18" t="str">
        <f>IF(BW26=0,"",BW26)</f>
        <v/>
      </c>
      <c r="DE26" s="18" t="str">
        <f>IF(BX26=0,"",BX26)</f>
        <v/>
      </c>
      <c r="DF26" s="18" t="str">
        <f>IF(BY26=0,"",BY26)</f>
        <v/>
      </c>
      <c r="DG26" s="18" t="str">
        <f>IF(BZ26=0,"",BZ26)</f>
        <v/>
      </c>
      <c r="DH26" s="18" t="str">
        <f>IF(CA26=0,"",CA26)</f>
        <v/>
      </c>
      <c r="DI26" s="18" t="str">
        <f>IF(CB26=0,"",CB26)</f>
        <v/>
      </c>
      <c r="DJ26" s="18" t="str">
        <f>IF(CC26=0,"",CC26)</f>
        <v/>
      </c>
      <c r="DK26" s="18" t="str">
        <f>IF(CD26=0,"",CD26)</f>
        <v/>
      </c>
      <c r="DL26" s="18" t="str">
        <f>IF(CE26=0,"",CE26)</f>
        <v/>
      </c>
      <c r="DM26" s="18" t="str">
        <f>IF(CF26=0,"",CF26)</f>
        <v/>
      </c>
      <c r="DN26" s="18"/>
      <c r="DO26" s="18"/>
      <c r="DP26" s="18"/>
      <c r="DQ26" s="18"/>
    </row>
    <row r="27" spans="2:121" x14ac:dyDescent="0.25">
      <c r="E27" s="18"/>
      <c r="F27" s="18"/>
      <c r="G27" s="18"/>
      <c r="H27" s="137" t="s">
        <v>328</v>
      </c>
      <c r="I27" s="137"/>
      <c r="J27" s="137"/>
      <c r="K27" s="137"/>
      <c r="L27" s="137"/>
      <c r="M27" s="137"/>
      <c r="N27" s="137"/>
      <c r="AF27" s="125">
        <v>40969</v>
      </c>
      <c r="AG27" s="47">
        <f>VLOOKUP($AF27,'Barometer annual'!$Z$5:$AE$211,'Per month Barometer'!C$1, FALSE)</f>
        <v>2.1356355905446001</v>
      </c>
      <c r="AH27" s="77"/>
      <c r="AI27" s="58"/>
      <c r="AJ27" s="58"/>
      <c r="AK27" s="58"/>
      <c r="AL27" s="48"/>
      <c r="AM27" s="48">
        <f>VLOOKUP($AF27,'Barometer annual'!$Z$5:$AE$211,'Per month Barometer'!D$1, FALSE)</f>
        <v>1.75472739866372</v>
      </c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126"/>
      <c r="BG27" s="155">
        <v>39753</v>
      </c>
      <c r="BH27" s="18">
        <f>IF(ISNA(INDEX($AG$4:$BE$107,MATCH('Per month Barometer'!$BG27,$AF$4:$AF$107,0),MATCH('Per month Barometer'!BH$4,'Per month Barometer'!$AG$3:$BE$3,0))),"",INDEX($AG$4:$BE$107,MATCH('Per month Barometer'!$BG27,$AF$4:$AF$107,0),MATCH('Per month Barometer'!BH$4,'Per month Barometer'!$AG$3:$BE$3,0)))</f>
        <v>3.37607554206076</v>
      </c>
      <c r="BI27" s="18">
        <f>IF(ISNA(INDEX($AG$4:$BE$107,MATCH('Per month Barometer'!$BG27,$AF$4:$AF$107,0),MATCH('Per month Barometer'!BI$4,'Per month Barometer'!$AG$3:$BE$3,0))),"",INDEX($AG$4:$BE$107,MATCH('Per month Barometer'!$BG27,$AF$4:$AF$107,0),MATCH('Per month Barometer'!BI$4,'Per month Barometer'!$AG$3:$BE$3,0)))</f>
        <v>0</v>
      </c>
      <c r="BJ27" s="18">
        <f>IF(ISNA(INDEX($AG$4:$BE$107,MATCH('Per month Barometer'!$BG27,$AF$4:$AF$107,0),MATCH('Per month Barometer'!BJ$4,'Per month Barometer'!$AG$3:$BE$3,0))),"",INDEX($AG$4:$BE$107,MATCH('Per month Barometer'!$BG27,$AF$4:$AF$107,0),MATCH('Per month Barometer'!BJ$4,'Per month Barometer'!$AG$3:$BE$3,0)))</f>
        <v>1.8245040246177799</v>
      </c>
      <c r="BK27" s="18">
        <f>IF(ISNA(INDEX($AG$4:$BE$107,MATCH('Per month Barometer'!$BG27,$AF$4:$AF$107,0),MATCH('Per month Barometer'!BK$4,'Per month Barometer'!$AG$3:$BE$3,0))),"",INDEX($AG$4:$BE$107,MATCH('Per month Barometer'!$BG27,$AF$4:$AF$107,0),MATCH('Per month Barometer'!BK$4,'Per month Barometer'!$AG$3:$BE$3,0)))</f>
        <v>0</v>
      </c>
      <c r="BL27" s="18">
        <f>IF(ISNA(INDEX($AG$4:$BE$107,MATCH('Per month Barometer'!$BG27,$AF$4:$AF$107,0),MATCH('Per month Barometer'!BL$4,'Per month Barometer'!$AG$3:$BE$3,0))),"",INDEX($AG$4:$BE$107,MATCH('Per month Barometer'!$BG27,$AF$4:$AF$107,0),MATCH('Per month Barometer'!BL$4,'Per month Barometer'!$AG$3:$BE$3,0)))</f>
        <v>0</v>
      </c>
      <c r="BM27" s="18">
        <f>IF(ISNA(INDEX($AG$4:$BE$107,MATCH('Per month Barometer'!$BG27,$AF$4:$AF$107,0),MATCH('Per month Barometer'!BM$4,'Per month Barometer'!$AG$3:$BE$3,0))),"",INDEX($AG$4:$BE$107,MATCH('Per month Barometer'!$BG27,$AF$4:$AF$107,0),MATCH('Per month Barometer'!BM$4,'Per month Barometer'!$AG$3:$BE$3,0)))</f>
        <v>0</v>
      </c>
      <c r="BN27" s="18">
        <f>IF(ISNA(INDEX($AG$4:$BE$107,MATCH('Per month Barometer'!$BG27,$AF$4:$AF$107,0),MATCH('Per month Barometer'!BN$4,'Per month Barometer'!$AG$3:$BE$3,0))),"",INDEX($AG$4:$BE$107,MATCH('Per month Barometer'!$BG27,$AF$4:$AF$107,0),MATCH('Per month Barometer'!BN$4,'Per month Barometer'!$AG$3:$BE$3,0)))</f>
        <v>0</v>
      </c>
      <c r="BO27" s="18">
        <f>IF(ISNA(INDEX($AG$4:$BE$107,MATCH('Per month Barometer'!$BG27,$AF$4:$AF$107,0),MATCH('Per month Barometer'!BO$4,'Per month Barometer'!$AG$3:$BE$3,0))),"",INDEX($AG$4:$BE$107,MATCH('Per month Barometer'!$BG27,$AF$4:$AF$107,0),MATCH('Per month Barometer'!BO$4,'Per month Barometer'!$AG$3:$BE$3,0)))</f>
        <v>0</v>
      </c>
      <c r="BP27" s="18">
        <f>IF(ISNA(INDEX($AG$4:$BE$107,MATCH('Per month Barometer'!$BG27,$AF$4:$AF$107,0),MATCH('Per month Barometer'!BP$4,'Per month Barometer'!$AG$3:$BE$3,0))),"",INDEX($AG$4:$BE$107,MATCH('Per month Barometer'!$BG27,$AF$4:$AF$107,0),MATCH('Per month Barometer'!BP$4,'Per month Barometer'!$AG$3:$BE$3,0)))</f>
        <v>0</v>
      </c>
      <c r="BQ27" s="18">
        <f>IF(ISNA(INDEX($AG$4:$BE$107,MATCH('Per month Barometer'!$BG27,$AF$4:$AF$107,0),MATCH('Per month Barometer'!BQ$4,'Per month Barometer'!$AG$3:$BE$3,0))),"",INDEX($AG$4:$BE$107,MATCH('Per month Barometer'!$BG27,$AF$4:$AF$107,0),MATCH('Per month Barometer'!BQ$4,'Per month Barometer'!$AG$3:$BE$3,0)))</f>
        <v>0</v>
      </c>
      <c r="BR27" s="18">
        <f>IF(ISNA(INDEX($AG$4:$BE$107,MATCH('Per month Barometer'!$BG27,$AF$4:$AF$107,0),MATCH('Per month Barometer'!BR$4,'Per month Barometer'!$AG$3:$BE$3,0))),"",INDEX($AG$4:$BE$107,MATCH('Per month Barometer'!$BG27,$AF$4:$AF$107,0),MATCH('Per month Barometer'!BR$4,'Per month Barometer'!$AG$3:$BE$3,0)))</f>
        <v>0</v>
      </c>
      <c r="BS27" s="18">
        <f>IF(ISNA(INDEX($AG$4:$BE$107,MATCH('Per month Barometer'!$BG27,$AF$4:$AF$107,0),MATCH('Per month Barometer'!BS$4,'Per month Barometer'!$AG$3:$BE$3,0))),"",INDEX($AG$4:$BE$107,MATCH('Per month Barometer'!$BG27,$AF$4:$AF$107,0),MATCH('Per month Barometer'!BS$4,'Per month Barometer'!$AG$3:$BE$3,0)))</f>
        <v>0</v>
      </c>
      <c r="BT27" s="18">
        <f>IF(ISNA(INDEX($AG$4:$BE$107,MATCH('Per month Barometer'!$BG27,$AF$4:$AF$107,0),MATCH('Per month Barometer'!BT$4,'Per month Barometer'!$AG$3:$BE$3,0))),"",INDEX($AG$4:$BE$107,MATCH('Per month Barometer'!$BG27,$AF$4:$AF$107,0),MATCH('Per month Barometer'!BT$4,'Per month Barometer'!$AG$3:$BE$3,0)))</f>
        <v>0</v>
      </c>
      <c r="BU27" s="18">
        <f>IF(ISNA(INDEX($AG$4:$BE$107,MATCH('Per month Barometer'!$BG27,$AF$4:$AF$107,0),MATCH('Per month Barometer'!BU$4,'Per month Barometer'!$AG$3:$BE$3,0))),"",INDEX($AG$4:$BE$107,MATCH('Per month Barometer'!$BG27,$AF$4:$AF$107,0),MATCH('Per month Barometer'!BU$4,'Per month Barometer'!$AG$3:$BE$3,0)))</f>
        <v>0</v>
      </c>
      <c r="BV27" s="18">
        <f>IF(ISNA(INDEX($AG$4:$BE$107,MATCH('Per month Barometer'!$BG27,$AF$4:$AF$107,0),MATCH('Per month Barometer'!BV$4,'Per month Barometer'!$AG$3:$BE$3,0))),"",INDEX($AG$4:$BE$107,MATCH('Per month Barometer'!$BG27,$AF$4:$AF$107,0),MATCH('Per month Barometer'!BV$4,'Per month Barometer'!$AG$3:$BE$3,0)))</f>
        <v>0</v>
      </c>
      <c r="BW27" s="18">
        <f>IF(ISNA(INDEX($AG$4:$BE$107,MATCH('Per month Barometer'!$BG27,$AF$4:$AF$107,0),MATCH('Per month Barometer'!BW$4,'Per month Barometer'!$AG$3:$BE$3,0))),"",INDEX($AG$4:$BE$107,MATCH('Per month Barometer'!$BG27,$AF$4:$AF$107,0),MATCH('Per month Barometer'!BW$4,'Per month Barometer'!$AG$3:$BE$3,0)))</f>
        <v>0</v>
      </c>
      <c r="BX27" s="18">
        <f>IF(ISNA(INDEX($AG$4:$BE$107,MATCH('Per month Barometer'!$BG27,$AF$4:$AF$107,0),MATCH('Per month Barometer'!BX$4,'Per month Barometer'!$AG$3:$BE$3,0))),"",INDEX($AG$4:$BE$107,MATCH('Per month Barometer'!$BG27,$AF$4:$AF$107,0),MATCH('Per month Barometer'!BX$4,'Per month Barometer'!$AG$3:$BE$3,0)))</f>
        <v>0</v>
      </c>
      <c r="BY27" s="18">
        <f>IF(ISNA(INDEX($AG$4:$BE$107,MATCH('Per month Barometer'!$BG27,$AF$4:$AF$107,0),MATCH('Per month Barometer'!BY$4,'Per month Barometer'!$AG$3:$BE$3,0))),"",INDEX($AG$4:$BE$107,MATCH('Per month Barometer'!$BG27,$AF$4:$AF$107,0),MATCH('Per month Barometer'!BY$4,'Per month Barometer'!$AG$3:$BE$3,0)))</f>
        <v>0</v>
      </c>
      <c r="BZ27" s="18">
        <f>IF(ISNA(INDEX($AG$4:$BE$107,MATCH('Per month Barometer'!$BG27,$AF$4:$AF$107,0),MATCH('Per month Barometer'!BZ$4,'Per month Barometer'!$AG$3:$BE$3,0))),"",INDEX($AG$4:$BE$107,MATCH('Per month Barometer'!$BG27,$AF$4:$AF$107,0),MATCH('Per month Barometer'!BZ$4,'Per month Barometer'!$AG$3:$BE$3,0)))</f>
        <v>0</v>
      </c>
      <c r="CA27" s="18">
        <f>IF(ISNA(INDEX($AG$4:$BE$107,MATCH('Per month Barometer'!$BG27,$AF$4:$AF$107,0),MATCH('Per month Barometer'!CA$4,'Per month Barometer'!$AG$3:$BE$3,0))),"",INDEX($AG$4:$BE$107,MATCH('Per month Barometer'!$BG27,$AF$4:$AF$107,0),MATCH('Per month Barometer'!CA$4,'Per month Barometer'!$AG$3:$BE$3,0)))</f>
        <v>0</v>
      </c>
      <c r="CB27" s="18">
        <f>IF(ISNA(INDEX($AG$4:$BE$107,MATCH('Per month Barometer'!$BG27,$AF$4:$AF$107,0),MATCH('Per month Barometer'!CB$4,'Per month Barometer'!$AG$3:$BE$3,0))),"",INDEX($AG$4:$BE$107,MATCH('Per month Barometer'!$BG27,$AF$4:$AF$107,0),MATCH('Per month Barometer'!CB$4,'Per month Barometer'!$AG$3:$BE$3,0)))</f>
        <v>0</v>
      </c>
      <c r="CC27" s="18">
        <f>IF(ISNA(INDEX($AG$4:$BE$107,MATCH('Per month Barometer'!$BG27,$AF$4:$AF$107,0),MATCH('Per month Barometer'!CC$4,'Per month Barometer'!$AG$3:$BE$3,0))),"",INDEX($AG$4:$BE$107,MATCH('Per month Barometer'!$BG27,$AF$4:$AF$107,0),MATCH('Per month Barometer'!CC$4,'Per month Barometer'!$AG$3:$BE$3,0)))</f>
        <v>0</v>
      </c>
      <c r="CD27" s="18">
        <f>IF(ISNA(INDEX($AG$4:$BE$107,MATCH('Per month Barometer'!$BG27,$AF$4:$AF$107,0),MATCH('Per month Barometer'!CD$4,'Per month Barometer'!$AG$3:$BE$3,0))),"",INDEX($AG$4:$BE$107,MATCH('Per month Barometer'!$BG27,$AF$4:$AF$107,0),MATCH('Per month Barometer'!CD$4,'Per month Barometer'!$AG$3:$BE$3,0)))</f>
        <v>0</v>
      </c>
      <c r="CE27" s="18">
        <f>IF(ISNA(INDEX($AG$4:$BE$107,MATCH('Per month Barometer'!$BG27,$AF$4:$AF$107,0),MATCH('Per month Barometer'!CE$4,'Per month Barometer'!$AG$3:$BE$3,0))),"",INDEX($AG$4:$BE$107,MATCH('Per month Barometer'!$BG27,$AF$4:$AF$107,0),MATCH('Per month Barometer'!CE$4,'Per month Barometer'!$AG$3:$BE$3,0)))</f>
        <v>0</v>
      </c>
      <c r="CF27" s="18">
        <f>IF(ISNA(INDEX($AG$4:$BE$107,MATCH('Per month Barometer'!$BG27,$AF$4:$AF$107,0),MATCH('Per month Barometer'!CF$4,'Per month Barometer'!$AG$3:$BE$3,0))),"",INDEX($AG$4:$BE$107,MATCH('Per month Barometer'!$BG27,$AF$4:$AF$107,0),MATCH('Per month Barometer'!CF$4,'Per month Barometer'!$AG$3:$BE$3,0)))</f>
        <v>0</v>
      </c>
      <c r="CO27" s="18">
        <f>IF(BH27=0,"",BH27)</f>
        <v>3.37607554206076</v>
      </c>
      <c r="CP27" s="18" t="str">
        <f>IF(BI27=0,"",BI27)</f>
        <v/>
      </c>
      <c r="CQ27" s="18">
        <f>IF(BJ27=0,"",BJ27)</f>
        <v>1.8245040246177799</v>
      </c>
      <c r="CR27" s="18" t="str">
        <f>IF(BK27=0,"",BK27)</f>
        <v/>
      </c>
      <c r="CS27" s="18" t="str">
        <f>IF(BL27=0,"",BL27)</f>
        <v/>
      </c>
      <c r="CT27" s="18" t="str">
        <f>IF(BM27=0,"",BM27)</f>
        <v/>
      </c>
      <c r="CU27" s="18" t="str">
        <f>IF(BN27=0,"",BN27)</f>
        <v/>
      </c>
      <c r="CV27" s="18" t="str">
        <f>IF(BO27=0,"",BO27)</f>
        <v/>
      </c>
      <c r="CW27" s="18" t="str">
        <f>IF(BP27=0,"",BP27)</f>
        <v/>
      </c>
      <c r="CX27" s="18" t="str">
        <f>IF(BQ27=0,"",BQ27)</f>
        <v/>
      </c>
      <c r="CY27" s="18" t="str">
        <f>IF(BR27=0,"",BR27)</f>
        <v/>
      </c>
      <c r="CZ27" s="18" t="str">
        <f>IF(BS27=0,"",BS27)</f>
        <v/>
      </c>
      <c r="DA27" s="18" t="str">
        <f>IF(BT27=0,"",BT27)</f>
        <v/>
      </c>
      <c r="DB27" s="18" t="str">
        <f>IF(BU27=0,"",BU27)</f>
        <v/>
      </c>
      <c r="DC27" s="18" t="str">
        <f>IF(BV27=0,"",BV27)</f>
        <v/>
      </c>
      <c r="DD27" s="18" t="str">
        <f>IF(BW27=0,"",BW27)</f>
        <v/>
      </c>
      <c r="DE27" s="18" t="str">
        <f>IF(BX27=0,"",BX27)</f>
        <v/>
      </c>
      <c r="DF27" s="18" t="str">
        <f>IF(BY27=0,"",BY27)</f>
        <v/>
      </c>
      <c r="DG27" s="18" t="str">
        <f>IF(BZ27=0,"",BZ27)</f>
        <v/>
      </c>
      <c r="DH27" s="18" t="str">
        <f>IF(CA27=0,"",CA27)</f>
        <v/>
      </c>
      <c r="DI27" s="18" t="str">
        <f>IF(CB27=0,"",CB27)</f>
        <v/>
      </c>
      <c r="DJ27" s="18" t="str">
        <f>IF(CC27=0,"",CC27)</f>
        <v/>
      </c>
      <c r="DK27" s="18" t="str">
        <f>IF(CD27=0,"",CD27)</f>
        <v/>
      </c>
      <c r="DL27" s="18" t="str">
        <f>IF(CE27=0,"",CE27)</f>
        <v/>
      </c>
      <c r="DM27" s="18" t="str">
        <f>IF(CF27=0,"",CF27)</f>
        <v/>
      </c>
      <c r="DN27" s="18"/>
      <c r="DO27" s="18"/>
      <c r="DP27" s="18"/>
      <c r="DQ27" s="18"/>
    </row>
    <row r="28" spans="2:121" x14ac:dyDescent="0.25">
      <c r="C28" s="97" t="s">
        <v>309</v>
      </c>
      <c r="D28" s="97">
        <v>10</v>
      </c>
      <c r="E28" s="18"/>
      <c r="F28" s="18"/>
      <c r="G28" s="18"/>
      <c r="H28" s="97">
        <v>3</v>
      </c>
      <c r="I28" s="97">
        <v>6</v>
      </c>
      <c r="J28" s="97">
        <v>9</v>
      </c>
      <c r="K28" s="97">
        <v>12</v>
      </c>
      <c r="L28" s="97">
        <v>15</v>
      </c>
      <c r="M28" s="97">
        <v>18</v>
      </c>
      <c r="N28" s="97">
        <v>21</v>
      </c>
      <c r="AF28" s="125">
        <v>41334</v>
      </c>
      <c r="AG28" s="47">
        <f>VLOOKUP($AF28,'Barometer annual'!$Z$5:$AE$211,'Per month Barometer'!C$1, FALSE)</f>
        <v>1.82380952380952</v>
      </c>
      <c r="AH28" s="77"/>
      <c r="AI28" s="58"/>
      <c r="AJ28" s="58"/>
      <c r="AK28" s="58"/>
      <c r="AL28" s="48"/>
      <c r="AM28" s="48">
        <f>VLOOKUP($AF28,'Barometer annual'!$Z$5:$AE$211,'Per month Barometer'!D$1, FALSE)</f>
        <v>1.74</v>
      </c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126"/>
      <c r="BG28" s="155">
        <v>39783</v>
      </c>
      <c r="BH28" s="18">
        <f>IF(ISNA(INDEX($AG$4:$BE$107,MATCH('Per month Barometer'!$BG28,$AF$4:$AF$107,0),MATCH('Per month Barometer'!BH$4,'Per month Barometer'!$AG$3:$BE$3,0))),"",INDEX($AG$4:$BE$107,MATCH('Per month Barometer'!$BG28,$AF$4:$AF$107,0),MATCH('Per month Barometer'!BH$4,'Per month Barometer'!$AG$3:$BE$3,0)))</f>
        <v>3.3139533385959399</v>
      </c>
      <c r="BI28" s="18">
        <f>IF(ISNA(INDEX($AG$4:$BE$107,MATCH('Per month Barometer'!$BG28,$AF$4:$AF$107,0),MATCH('Per month Barometer'!BI$4,'Per month Barometer'!$AG$3:$BE$3,0))),"",INDEX($AG$4:$BE$107,MATCH('Per month Barometer'!$BG28,$AF$4:$AF$107,0),MATCH('Per month Barometer'!BI$4,'Per month Barometer'!$AG$3:$BE$3,0)))</f>
        <v>1.3662023098595899</v>
      </c>
      <c r="BJ28" s="18">
        <f>IF(ISNA(INDEX($AG$4:$BE$107,MATCH('Per month Barometer'!$BG28,$AF$4:$AF$107,0),MATCH('Per month Barometer'!BJ$4,'Per month Barometer'!$AG$3:$BE$3,0))),"",INDEX($AG$4:$BE$107,MATCH('Per month Barometer'!$BG28,$AF$4:$AF$107,0),MATCH('Per month Barometer'!BJ$4,'Per month Barometer'!$AG$3:$BE$3,0)))</f>
        <v>0</v>
      </c>
      <c r="BK28" s="18">
        <f>IF(ISNA(INDEX($AG$4:$BE$107,MATCH('Per month Barometer'!$BG28,$AF$4:$AF$107,0),MATCH('Per month Barometer'!BK$4,'Per month Barometer'!$AG$3:$BE$3,0))),"",INDEX($AG$4:$BE$107,MATCH('Per month Barometer'!$BG28,$AF$4:$AF$107,0),MATCH('Per month Barometer'!BK$4,'Per month Barometer'!$AG$3:$BE$3,0)))</f>
        <v>0</v>
      </c>
      <c r="BL28" s="18">
        <f>IF(ISNA(INDEX($AG$4:$BE$107,MATCH('Per month Barometer'!$BG28,$AF$4:$AF$107,0),MATCH('Per month Barometer'!BL$4,'Per month Barometer'!$AG$3:$BE$3,0))),"",INDEX($AG$4:$BE$107,MATCH('Per month Barometer'!$BG28,$AF$4:$AF$107,0),MATCH('Per month Barometer'!BL$4,'Per month Barometer'!$AG$3:$BE$3,0)))</f>
        <v>0</v>
      </c>
      <c r="BM28" s="18">
        <f>IF(ISNA(INDEX($AG$4:$BE$107,MATCH('Per month Barometer'!$BG28,$AF$4:$AF$107,0),MATCH('Per month Barometer'!BM$4,'Per month Barometer'!$AG$3:$BE$3,0))),"",INDEX($AG$4:$BE$107,MATCH('Per month Barometer'!$BG28,$AF$4:$AF$107,0),MATCH('Per month Barometer'!BM$4,'Per month Barometer'!$AG$3:$BE$3,0)))</f>
        <v>0</v>
      </c>
      <c r="BN28" s="18">
        <f>IF(ISNA(INDEX($AG$4:$BE$107,MATCH('Per month Barometer'!$BG28,$AF$4:$AF$107,0),MATCH('Per month Barometer'!BN$4,'Per month Barometer'!$AG$3:$BE$3,0))),"",INDEX($AG$4:$BE$107,MATCH('Per month Barometer'!$BG28,$AF$4:$AF$107,0),MATCH('Per month Barometer'!BN$4,'Per month Barometer'!$AG$3:$BE$3,0)))</f>
        <v>0</v>
      </c>
      <c r="BO28" s="18">
        <f>IF(ISNA(INDEX($AG$4:$BE$107,MATCH('Per month Barometer'!$BG28,$AF$4:$AF$107,0),MATCH('Per month Barometer'!BO$4,'Per month Barometer'!$AG$3:$BE$3,0))),"",INDEX($AG$4:$BE$107,MATCH('Per month Barometer'!$BG28,$AF$4:$AF$107,0),MATCH('Per month Barometer'!BO$4,'Per month Barometer'!$AG$3:$BE$3,0)))</f>
        <v>0</v>
      </c>
      <c r="BP28" s="18">
        <f>IF(ISNA(INDEX($AG$4:$BE$107,MATCH('Per month Barometer'!$BG28,$AF$4:$AF$107,0),MATCH('Per month Barometer'!BP$4,'Per month Barometer'!$AG$3:$BE$3,0))),"",INDEX($AG$4:$BE$107,MATCH('Per month Barometer'!$BG28,$AF$4:$AF$107,0),MATCH('Per month Barometer'!BP$4,'Per month Barometer'!$AG$3:$BE$3,0)))</f>
        <v>0</v>
      </c>
      <c r="BQ28" s="18">
        <f>IF(ISNA(INDEX($AG$4:$BE$107,MATCH('Per month Barometer'!$BG28,$AF$4:$AF$107,0),MATCH('Per month Barometer'!BQ$4,'Per month Barometer'!$AG$3:$BE$3,0))),"",INDEX($AG$4:$BE$107,MATCH('Per month Barometer'!$BG28,$AF$4:$AF$107,0),MATCH('Per month Barometer'!BQ$4,'Per month Barometer'!$AG$3:$BE$3,0)))</f>
        <v>0</v>
      </c>
      <c r="BR28" s="18">
        <f>IF(ISNA(INDEX($AG$4:$BE$107,MATCH('Per month Barometer'!$BG28,$AF$4:$AF$107,0),MATCH('Per month Barometer'!BR$4,'Per month Barometer'!$AG$3:$BE$3,0))),"",INDEX($AG$4:$BE$107,MATCH('Per month Barometer'!$BG28,$AF$4:$AF$107,0),MATCH('Per month Barometer'!BR$4,'Per month Barometer'!$AG$3:$BE$3,0)))</f>
        <v>0</v>
      </c>
      <c r="BS28" s="18">
        <f>IF(ISNA(INDEX($AG$4:$BE$107,MATCH('Per month Barometer'!$BG28,$AF$4:$AF$107,0),MATCH('Per month Barometer'!BS$4,'Per month Barometer'!$AG$3:$BE$3,0))),"",INDEX($AG$4:$BE$107,MATCH('Per month Barometer'!$BG28,$AF$4:$AF$107,0),MATCH('Per month Barometer'!BS$4,'Per month Barometer'!$AG$3:$BE$3,0)))</f>
        <v>0</v>
      </c>
      <c r="BT28" s="18">
        <f>IF(ISNA(INDEX($AG$4:$BE$107,MATCH('Per month Barometer'!$BG28,$AF$4:$AF$107,0),MATCH('Per month Barometer'!BT$4,'Per month Barometer'!$AG$3:$BE$3,0))),"",INDEX($AG$4:$BE$107,MATCH('Per month Barometer'!$BG28,$AF$4:$AF$107,0),MATCH('Per month Barometer'!BT$4,'Per month Barometer'!$AG$3:$BE$3,0)))</f>
        <v>0</v>
      </c>
      <c r="BU28" s="18">
        <f>IF(ISNA(INDEX($AG$4:$BE$107,MATCH('Per month Barometer'!$BG28,$AF$4:$AF$107,0),MATCH('Per month Barometer'!BU$4,'Per month Barometer'!$AG$3:$BE$3,0))),"",INDEX($AG$4:$BE$107,MATCH('Per month Barometer'!$BG28,$AF$4:$AF$107,0),MATCH('Per month Barometer'!BU$4,'Per month Barometer'!$AG$3:$BE$3,0)))</f>
        <v>0</v>
      </c>
      <c r="BV28" s="18">
        <f>IF(ISNA(INDEX($AG$4:$BE$107,MATCH('Per month Barometer'!$BG28,$AF$4:$AF$107,0),MATCH('Per month Barometer'!BV$4,'Per month Barometer'!$AG$3:$BE$3,0))),"",INDEX($AG$4:$BE$107,MATCH('Per month Barometer'!$BG28,$AF$4:$AF$107,0),MATCH('Per month Barometer'!BV$4,'Per month Barometer'!$AG$3:$BE$3,0)))</f>
        <v>0</v>
      </c>
      <c r="BW28" s="18">
        <f>IF(ISNA(INDEX($AG$4:$BE$107,MATCH('Per month Barometer'!$BG28,$AF$4:$AF$107,0),MATCH('Per month Barometer'!BW$4,'Per month Barometer'!$AG$3:$BE$3,0))),"",INDEX($AG$4:$BE$107,MATCH('Per month Barometer'!$BG28,$AF$4:$AF$107,0),MATCH('Per month Barometer'!BW$4,'Per month Barometer'!$AG$3:$BE$3,0)))</f>
        <v>0</v>
      </c>
      <c r="BX28" s="18">
        <f>IF(ISNA(INDEX($AG$4:$BE$107,MATCH('Per month Barometer'!$BG28,$AF$4:$AF$107,0),MATCH('Per month Barometer'!BX$4,'Per month Barometer'!$AG$3:$BE$3,0))),"",INDEX($AG$4:$BE$107,MATCH('Per month Barometer'!$BG28,$AF$4:$AF$107,0),MATCH('Per month Barometer'!BX$4,'Per month Barometer'!$AG$3:$BE$3,0)))</f>
        <v>0</v>
      </c>
      <c r="BY28" s="18">
        <f>IF(ISNA(INDEX($AG$4:$BE$107,MATCH('Per month Barometer'!$BG28,$AF$4:$AF$107,0),MATCH('Per month Barometer'!BY$4,'Per month Barometer'!$AG$3:$BE$3,0))),"",INDEX($AG$4:$BE$107,MATCH('Per month Barometer'!$BG28,$AF$4:$AF$107,0),MATCH('Per month Barometer'!BY$4,'Per month Barometer'!$AG$3:$BE$3,0)))</f>
        <v>0</v>
      </c>
      <c r="BZ28" s="18">
        <f>IF(ISNA(INDEX($AG$4:$BE$107,MATCH('Per month Barometer'!$BG28,$AF$4:$AF$107,0),MATCH('Per month Barometer'!BZ$4,'Per month Barometer'!$AG$3:$BE$3,0))),"",INDEX($AG$4:$BE$107,MATCH('Per month Barometer'!$BG28,$AF$4:$AF$107,0),MATCH('Per month Barometer'!BZ$4,'Per month Barometer'!$AG$3:$BE$3,0)))</f>
        <v>0</v>
      </c>
      <c r="CA28" s="18">
        <f>IF(ISNA(INDEX($AG$4:$BE$107,MATCH('Per month Barometer'!$BG28,$AF$4:$AF$107,0),MATCH('Per month Barometer'!CA$4,'Per month Barometer'!$AG$3:$BE$3,0))),"",INDEX($AG$4:$BE$107,MATCH('Per month Barometer'!$BG28,$AF$4:$AF$107,0),MATCH('Per month Barometer'!CA$4,'Per month Barometer'!$AG$3:$BE$3,0)))</f>
        <v>0</v>
      </c>
      <c r="CB28" s="18">
        <f>IF(ISNA(INDEX($AG$4:$BE$107,MATCH('Per month Barometer'!$BG28,$AF$4:$AF$107,0),MATCH('Per month Barometer'!CB$4,'Per month Barometer'!$AG$3:$BE$3,0))),"",INDEX($AG$4:$BE$107,MATCH('Per month Barometer'!$BG28,$AF$4:$AF$107,0),MATCH('Per month Barometer'!CB$4,'Per month Barometer'!$AG$3:$BE$3,0)))</f>
        <v>0</v>
      </c>
      <c r="CC28" s="18">
        <f>IF(ISNA(INDEX($AG$4:$BE$107,MATCH('Per month Barometer'!$BG28,$AF$4:$AF$107,0),MATCH('Per month Barometer'!CC$4,'Per month Barometer'!$AG$3:$BE$3,0))),"",INDEX($AG$4:$BE$107,MATCH('Per month Barometer'!$BG28,$AF$4:$AF$107,0),MATCH('Per month Barometer'!CC$4,'Per month Barometer'!$AG$3:$BE$3,0)))</f>
        <v>0</v>
      </c>
      <c r="CD28" s="18">
        <f>IF(ISNA(INDEX($AG$4:$BE$107,MATCH('Per month Barometer'!$BG28,$AF$4:$AF$107,0),MATCH('Per month Barometer'!CD$4,'Per month Barometer'!$AG$3:$BE$3,0))),"",INDEX($AG$4:$BE$107,MATCH('Per month Barometer'!$BG28,$AF$4:$AF$107,0),MATCH('Per month Barometer'!CD$4,'Per month Barometer'!$AG$3:$BE$3,0)))</f>
        <v>0</v>
      </c>
      <c r="CE28" s="18">
        <f>IF(ISNA(INDEX($AG$4:$BE$107,MATCH('Per month Barometer'!$BG28,$AF$4:$AF$107,0),MATCH('Per month Barometer'!CE$4,'Per month Barometer'!$AG$3:$BE$3,0))),"",INDEX($AG$4:$BE$107,MATCH('Per month Barometer'!$BG28,$AF$4:$AF$107,0),MATCH('Per month Barometer'!CE$4,'Per month Barometer'!$AG$3:$BE$3,0)))</f>
        <v>0</v>
      </c>
      <c r="CF28" s="18">
        <f>IF(ISNA(INDEX($AG$4:$BE$107,MATCH('Per month Barometer'!$BG28,$AF$4:$AF$107,0),MATCH('Per month Barometer'!CF$4,'Per month Barometer'!$AG$3:$BE$3,0))),"",INDEX($AG$4:$BE$107,MATCH('Per month Barometer'!$BG28,$AF$4:$AF$107,0),MATCH('Per month Barometer'!CF$4,'Per month Barometer'!$AG$3:$BE$3,0)))</f>
        <v>0</v>
      </c>
      <c r="CO28" s="18">
        <f>IF(BH28=0,"",BH28)</f>
        <v>3.3139533385959399</v>
      </c>
      <c r="CP28" s="18">
        <f>IF(BI28=0,"",BI28)</f>
        <v>1.3662023098595899</v>
      </c>
      <c r="CQ28" s="18" t="str">
        <f>IF(BJ28=0,"",BJ28)</f>
        <v/>
      </c>
      <c r="CR28" s="18" t="str">
        <f>IF(BK28=0,"",BK28)</f>
        <v/>
      </c>
      <c r="CS28" s="18" t="str">
        <f>IF(BL28=0,"",BL28)</f>
        <v/>
      </c>
      <c r="CT28" s="18" t="str">
        <f>IF(BM28=0,"",BM28)</f>
        <v/>
      </c>
      <c r="CU28" s="18" t="str">
        <f>IF(BN28=0,"",BN28)</f>
        <v/>
      </c>
      <c r="CV28" s="18" t="str">
        <f>IF(BO28=0,"",BO28)</f>
        <v/>
      </c>
      <c r="CW28" s="18" t="str">
        <f>IF(BP28=0,"",BP28)</f>
        <v/>
      </c>
      <c r="CX28" s="18" t="str">
        <f>IF(BQ28=0,"",BQ28)</f>
        <v/>
      </c>
      <c r="CY28" s="18" t="str">
        <f>IF(BR28=0,"",BR28)</f>
        <v/>
      </c>
      <c r="CZ28" s="18" t="str">
        <f>IF(BS28=0,"",BS28)</f>
        <v/>
      </c>
      <c r="DA28" s="18" t="str">
        <f>IF(BT28=0,"",BT28)</f>
        <v/>
      </c>
      <c r="DB28" s="18" t="str">
        <f>IF(BU28=0,"",BU28)</f>
        <v/>
      </c>
      <c r="DC28" s="18" t="str">
        <f>IF(BV28=0,"",BV28)</f>
        <v/>
      </c>
      <c r="DD28" s="18" t="str">
        <f>IF(BW28=0,"",BW28)</f>
        <v/>
      </c>
      <c r="DE28" s="18" t="str">
        <f>IF(BX28=0,"",BX28)</f>
        <v/>
      </c>
      <c r="DF28" s="18" t="str">
        <f>IF(BY28=0,"",BY28)</f>
        <v/>
      </c>
      <c r="DG28" s="18" t="str">
        <f>IF(BZ28=0,"",BZ28)</f>
        <v/>
      </c>
      <c r="DH28" s="18" t="str">
        <f>IF(CA28=0,"",CA28)</f>
        <v/>
      </c>
      <c r="DI28" s="18" t="str">
        <f>IF(CB28=0,"",CB28)</f>
        <v/>
      </c>
      <c r="DJ28" s="18" t="str">
        <f>IF(CC28=0,"",CC28)</f>
        <v/>
      </c>
      <c r="DK28" s="18" t="str">
        <f>IF(CD28=0,"",CD28)</f>
        <v/>
      </c>
      <c r="DL28" s="18" t="str">
        <f>IF(CE28=0,"",CE28)</f>
        <v/>
      </c>
      <c r="DM28" s="18" t="str">
        <f>IF(CF28=0,"",CF28)</f>
        <v/>
      </c>
      <c r="DN28" s="18"/>
      <c r="DO28" s="18"/>
      <c r="DP28" s="18"/>
      <c r="DQ28" s="18"/>
    </row>
    <row r="29" spans="2:121" x14ac:dyDescent="0.25">
      <c r="B29" s="22">
        <v>39142</v>
      </c>
      <c r="C29" s="18">
        <f>VLOOKUP($B29,'Barometer annual'!$Z$5:$AE$211,'Per month Barometer'!C$1, FALSE)</f>
        <v>1.88943448752583</v>
      </c>
      <c r="D29" s="18">
        <f>VLOOKUP($B29,'Barometer annual'!$Z$5:$AE$211,'Per month Barometer'!D$1, FALSE)</f>
        <v>1.9292601556722799</v>
      </c>
      <c r="E29" s="18"/>
      <c r="F29" s="18"/>
      <c r="G29" s="18"/>
      <c r="H29" s="18" t="e">
        <f>VLOOKUP($B29,'Quarters Barometer'!$DA$9:$DH$60,'Per month Barometer'!J$1,FALSE)</f>
        <v>#N/A</v>
      </c>
      <c r="I29" s="18" t="e">
        <f>VLOOKUP($B29,'Quarters Barometer'!$DA$9:$DH$60,'Per month Barometer'!K$1,FALSE)</f>
        <v>#N/A</v>
      </c>
      <c r="J29" s="18" t="e">
        <f>VLOOKUP($B29,'Quarters Barometer'!$DA$9:$DH$60,'Per month Barometer'!L$1,FALSE)</f>
        <v>#N/A</v>
      </c>
      <c r="K29" s="18" t="e">
        <f>VLOOKUP($B29,'Quarters Barometer'!$DA$9:$DH$60,'Per month Barometer'!M$1,FALSE)</f>
        <v>#N/A</v>
      </c>
      <c r="L29" s="18" t="e">
        <f>VLOOKUP($B29,'Quarters Barometer'!$DA$9:$DH$60,'Per month Barometer'!N$1,FALSE)</f>
        <v>#N/A</v>
      </c>
      <c r="M29" s="18" t="e">
        <f>VLOOKUP($B29,'Quarters Barometer'!$DA$9:$DH$60,'Per month Barometer'!O$1,FALSE)</f>
        <v>#N/A</v>
      </c>
      <c r="N29" s="18" t="e">
        <f>VLOOKUP($B29,'Quarters Barometer'!$DA$9:$DH$60,'Per month Barometer'!P$1,FALSE)</f>
        <v>#N/A</v>
      </c>
      <c r="AF29" s="125">
        <v>41699</v>
      </c>
      <c r="AG29" s="47">
        <f>VLOOKUP($AF29,'Barometer annual'!$Z$5:$AE$211,'Per month Barometer'!C$1, FALSE)</f>
        <v>0.96499999999999997</v>
      </c>
      <c r="AH29" s="77"/>
      <c r="AI29" s="58"/>
      <c r="AJ29" s="58"/>
      <c r="AK29" s="58"/>
      <c r="AL29" s="48"/>
      <c r="AM29" s="48">
        <f>VLOOKUP($AF29,'Barometer annual'!$Z$5:$AE$211,'Per month Barometer'!D$1, FALSE)</f>
        <v>1.31578947368421</v>
      </c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126"/>
      <c r="BG29" s="155">
        <v>39814</v>
      </c>
      <c r="BH29" s="18">
        <f>IF(ISNA(INDEX($AG$4:$BE$107,MATCH('Per month Barometer'!$BG29,$AF$4:$AF$107,0),MATCH('Per month Barometer'!BH$4,'Per month Barometer'!$AG$3:$BE$3,0))),"",INDEX($AG$4:$BE$107,MATCH('Per month Barometer'!$BG29,$AF$4:$AF$107,0),MATCH('Per month Barometer'!BH$4,'Per month Barometer'!$AG$3:$BE$3,0)))</f>
        <v>0.96897162014604898</v>
      </c>
      <c r="BI29" s="18">
        <f>IF(ISNA(INDEX($AG$4:$BE$107,MATCH('Per month Barometer'!$BG29,$AF$4:$AF$107,0),MATCH('Per month Barometer'!BI$4,'Per month Barometer'!$AG$3:$BE$3,0))),"",INDEX($AG$4:$BE$107,MATCH('Per month Barometer'!$BG29,$AF$4:$AF$107,0),MATCH('Per month Barometer'!BI$4,'Per month Barometer'!$AG$3:$BE$3,0)))</f>
        <v>0</v>
      </c>
      <c r="BJ29" s="18">
        <f>IF(ISNA(INDEX($AG$4:$BE$107,MATCH('Per month Barometer'!$BG29,$AF$4:$AF$107,0),MATCH('Per month Barometer'!BJ$4,'Per month Barometer'!$AG$3:$BE$3,0))),"",INDEX($AG$4:$BE$107,MATCH('Per month Barometer'!$BG29,$AF$4:$AF$107,0),MATCH('Per month Barometer'!BJ$4,'Per month Barometer'!$AG$3:$BE$3,0)))</f>
        <v>0</v>
      </c>
      <c r="BK29" s="18">
        <f>IF(ISNA(INDEX($AG$4:$BE$107,MATCH('Per month Barometer'!$BG29,$AF$4:$AF$107,0),MATCH('Per month Barometer'!BK$4,'Per month Barometer'!$AG$3:$BE$3,0))),"",INDEX($AG$4:$BE$107,MATCH('Per month Barometer'!$BG29,$AF$4:$AF$107,0),MATCH('Per month Barometer'!BK$4,'Per month Barometer'!$AG$3:$BE$3,0)))</f>
        <v>0</v>
      </c>
      <c r="BL29" s="18">
        <f>IF(ISNA(INDEX($AG$4:$BE$107,MATCH('Per month Barometer'!$BG29,$AF$4:$AF$107,0),MATCH('Per month Barometer'!BL$4,'Per month Barometer'!$AG$3:$BE$3,0))),"",INDEX($AG$4:$BE$107,MATCH('Per month Barometer'!$BG29,$AF$4:$AF$107,0),MATCH('Per month Barometer'!BL$4,'Per month Barometer'!$AG$3:$BE$3,0)))</f>
        <v>0</v>
      </c>
      <c r="BM29" s="18">
        <f>IF(ISNA(INDEX($AG$4:$BE$107,MATCH('Per month Barometer'!$BG29,$AF$4:$AF$107,0),MATCH('Per month Barometer'!BM$4,'Per month Barometer'!$AG$3:$BE$3,0))),"",INDEX($AG$4:$BE$107,MATCH('Per month Barometer'!$BG29,$AF$4:$AF$107,0),MATCH('Per month Barometer'!BM$4,'Per month Barometer'!$AG$3:$BE$3,0)))</f>
        <v>0</v>
      </c>
      <c r="BN29" s="18">
        <f>IF(ISNA(INDEX($AG$4:$BE$107,MATCH('Per month Barometer'!$BG29,$AF$4:$AF$107,0),MATCH('Per month Barometer'!BN$4,'Per month Barometer'!$AG$3:$BE$3,0))),"",INDEX($AG$4:$BE$107,MATCH('Per month Barometer'!$BG29,$AF$4:$AF$107,0),MATCH('Per month Barometer'!BN$4,'Per month Barometer'!$AG$3:$BE$3,0)))</f>
        <v>0</v>
      </c>
      <c r="BO29" s="18">
        <f>IF(ISNA(INDEX($AG$4:$BE$107,MATCH('Per month Barometer'!$BG29,$AF$4:$AF$107,0),MATCH('Per month Barometer'!BO$4,'Per month Barometer'!$AG$3:$BE$3,0))),"",INDEX($AG$4:$BE$107,MATCH('Per month Barometer'!$BG29,$AF$4:$AF$107,0),MATCH('Per month Barometer'!BO$4,'Per month Barometer'!$AG$3:$BE$3,0)))</f>
        <v>0</v>
      </c>
      <c r="BP29" s="18">
        <f>IF(ISNA(INDEX($AG$4:$BE$107,MATCH('Per month Barometer'!$BG29,$AF$4:$AF$107,0),MATCH('Per month Barometer'!BP$4,'Per month Barometer'!$AG$3:$BE$3,0))),"",INDEX($AG$4:$BE$107,MATCH('Per month Barometer'!$BG29,$AF$4:$AF$107,0),MATCH('Per month Barometer'!BP$4,'Per month Barometer'!$AG$3:$BE$3,0)))</f>
        <v>0</v>
      </c>
      <c r="BQ29" s="18">
        <f>IF(ISNA(INDEX($AG$4:$BE$107,MATCH('Per month Barometer'!$BG29,$AF$4:$AF$107,0),MATCH('Per month Barometer'!BQ$4,'Per month Barometer'!$AG$3:$BE$3,0))),"",INDEX($AG$4:$BE$107,MATCH('Per month Barometer'!$BG29,$AF$4:$AF$107,0),MATCH('Per month Barometer'!BQ$4,'Per month Barometer'!$AG$3:$BE$3,0)))</f>
        <v>0</v>
      </c>
      <c r="BR29" s="18">
        <f>IF(ISNA(INDEX($AG$4:$BE$107,MATCH('Per month Barometer'!$BG29,$AF$4:$AF$107,0),MATCH('Per month Barometer'!BR$4,'Per month Barometer'!$AG$3:$BE$3,0))),"",INDEX($AG$4:$BE$107,MATCH('Per month Barometer'!$BG29,$AF$4:$AF$107,0),MATCH('Per month Barometer'!BR$4,'Per month Barometer'!$AG$3:$BE$3,0)))</f>
        <v>0</v>
      </c>
      <c r="BS29" s="18">
        <f>IF(ISNA(INDEX($AG$4:$BE$107,MATCH('Per month Barometer'!$BG29,$AF$4:$AF$107,0),MATCH('Per month Barometer'!BS$4,'Per month Barometer'!$AG$3:$BE$3,0))),"",INDEX($AG$4:$BE$107,MATCH('Per month Barometer'!$BG29,$AF$4:$AF$107,0),MATCH('Per month Barometer'!BS$4,'Per month Barometer'!$AG$3:$BE$3,0)))</f>
        <v>0</v>
      </c>
      <c r="BT29" s="18">
        <f>IF(ISNA(INDEX($AG$4:$BE$107,MATCH('Per month Barometer'!$BG29,$AF$4:$AF$107,0),MATCH('Per month Barometer'!BT$4,'Per month Barometer'!$AG$3:$BE$3,0))),"",INDEX($AG$4:$BE$107,MATCH('Per month Barometer'!$BG29,$AF$4:$AF$107,0),MATCH('Per month Barometer'!BT$4,'Per month Barometer'!$AG$3:$BE$3,0)))</f>
        <v>1.6028521972984899</v>
      </c>
      <c r="BU29" s="18">
        <f>IF(ISNA(INDEX($AG$4:$BE$107,MATCH('Per month Barometer'!$BG29,$AF$4:$AF$107,0),MATCH('Per month Barometer'!BU$4,'Per month Barometer'!$AG$3:$BE$3,0))),"",INDEX($AG$4:$BE$107,MATCH('Per month Barometer'!$BG29,$AF$4:$AF$107,0),MATCH('Per month Barometer'!BU$4,'Per month Barometer'!$AG$3:$BE$3,0)))</f>
        <v>0</v>
      </c>
      <c r="BV29" s="18">
        <f>IF(ISNA(INDEX($AG$4:$BE$107,MATCH('Per month Barometer'!$BG29,$AF$4:$AF$107,0),MATCH('Per month Barometer'!BV$4,'Per month Barometer'!$AG$3:$BE$3,0))),"",INDEX($AG$4:$BE$107,MATCH('Per month Barometer'!$BG29,$AF$4:$AF$107,0),MATCH('Per month Barometer'!BV$4,'Per month Barometer'!$AG$3:$BE$3,0)))</f>
        <v>0</v>
      </c>
      <c r="BW29" s="18">
        <f>IF(ISNA(INDEX($AG$4:$BE$107,MATCH('Per month Barometer'!$BG29,$AF$4:$AF$107,0),MATCH('Per month Barometer'!BW$4,'Per month Barometer'!$AG$3:$BE$3,0))),"",INDEX($AG$4:$BE$107,MATCH('Per month Barometer'!$BG29,$AF$4:$AF$107,0),MATCH('Per month Barometer'!BW$4,'Per month Barometer'!$AG$3:$BE$3,0)))</f>
        <v>0</v>
      </c>
      <c r="BX29" s="18" t="str">
        <f>IF(ISNA(INDEX($AG$4:$BE$107,MATCH('Per month Barometer'!$BG29,$AF$4:$AF$107,0),MATCH('Per month Barometer'!BX$4,'Per month Barometer'!$AG$3:$BE$3,0))),"",INDEX($AG$4:$BE$107,MATCH('Per month Barometer'!$BG29,$AF$4:$AF$107,0),MATCH('Per month Barometer'!BX$4,'Per month Barometer'!$AG$3:$BE$3,0)))</f>
        <v/>
      </c>
      <c r="BY29" s="18">
        <f>IF(ISNA(INDEX($AG$4:$BE$107,MATCH('Per month Barometer'!$BG29,$AF$4:$AF$107,0),MATCH('Per month Barometer'!BY$4,'Per month Barometer'!$AG$3:$BE$3,0))),"",INDEX($AG$4:$BE$107,MATCH('Per month Barometer'!$BG29,$AF$4:$AF$107,0),MATCH('Per month Barometer'!BY$4,'Per month Barometer'!$AG$3:$BE$3,0)))</f>
        <v>0</v>
      </c>
      <c r="BZ29" s="18">
        <f>IF(ISNA(INDEX($AG$4:$BE$107,MATCH('Per month Barometer'!$BG29,$AF$4:$AF$107,0),MATCH('Per month Barometer'!BZ$4,'Per month Barometer'!$AG$3:$BE$3,0))),"",INDEX($AG$4:$BE$107,MATCH('Per month Barometer'!$BG29,$AF$4:$AF$107,0),MATCH('Per month Barometer'!BZ$4,'Per month Barometer'!$AG$3:$BE$3,0)))</f>
        <v>0</v>
      </c>
      <c r="CA29" s="18">
        <f>IF(ISNA(INDEX($AG$4:$BE$107,MATCH('Per month Barometer'!$BG29,$AF$4:$AF$107,0),MATCH('Per month Barometer'!CA$4,'Per month Barometer'!$AG$3:$BE$3,0))),"",INDEX($AG$4:$BE$107,MATCH('Per month Barometer'!$BG29,$AF$4:$AF$107,0),MATCH('Per month Barometer'!CA$4,'Per month Barometer'!$AG$3:$BE$3,0)))</f>
        <v>0</v>
      </c>
      <c r="CB29" s="18" t="str">
        <f>IF(ISNA(INDEX($AG$4:$BE$107,MATCH('Per month Barometer'!$BG29,$AF$4:$AF$107,0),MATCH('Per month Barometer'!CB$4,'Per month Barometer'!$AG$3:$BE$3,0))),"",INDEX($AG$4:$BE$107,MATCH('Per month Barometer'!$BG29,$AF$4:$AF$107,0),MATCH('Per month Barometer'!CB$4,'Per month Barometer'!$AG$3:$BE$3,0)))</f>
        <v/>
      </c>
      <c r="CC29" s="18">
        <f>IF(ISNA(INDEX($AG$4:$BE$107,MATCH('Per month Barometer'!$BG29,$AF$4:$AF$107,0),MATCH('Per month Barometer'!CC$4,'Per month Barometer'!$AG$3:$BE$3,0))),"",INDEX($AG$4:$BE$107,MATCH('Per month Barometer'!$BG29,$AF$4:$AF$107,0),MATCH('Per month Barometer'!CC$4,'Per month Barometer'!$AG$3:$BE$3,0)))</f>
        <v>0</v>
      </c>
      <c r="CD29" s="18">
        <f>IF(ISNA(INDEX($AG$4:$BE$107,MATCH('Per month Barometer'!$BG29,$AF$4:$AF$107,0),MATCH('Per month Barometer'!CD$4,'Per month Barometer'!$AG$3:$BE$3,0))),"",INDEX($AG$4:$BE$107,MATCH('Per month Barometer'!$BG29,$AF$4:$AF$107,0),MATCH('Per month Barometer'!CD$4,'Per month Barometer'!$AG$3:$BE$3,0)))</f>
        <v>0</v>
      </c>
      <c r="CE29" s="18">
        <f>IF(ISNA(INDEX($AG$4:$BE$107,MATCH('Per month Barometer'!$BG29,$AF$4:$AF$107,0),MATCH('Per month Barometer'!CE$4,'Per month Barometer'!$AG$3:$BE$3,0))),"",INDEX($AG$4:$BE$107,MATCH('Per month Barometer'!$BG29,$AF$4:$AF$107,0),MATCH('Per month Barometer'!CE$4,'Per month Barometer'!$AG$3:$BE$3,0)))</f>
        <v>0</v>
      </c>
      <c r="CF29" s="18" t="str">
        <f>IF(ISNA(INDEX($AG$4:$BE$107,MATCH('Per month Barometer'!$BG29,$AF$4:$AF$107,0),MATCH('Per month Barometer'!CF$4,'Per month Barometer'!$AG$3:$BE$3,0))),"",INDEX($AG$4:$BE$107,MATCH('Per month Barometer'!$BG29,$AF$4:$AF$107,0),MATCH('Per month Barometer'!CF$4,'Per month Barometer'!$AG$3:$BE$3,0)))</f>
        <v/>
      </c>
      <c r="CO29" s="18">
        <f>IF(BH29=0,"",BH29)</f>
        <v>0.96897162014604898</v>
      </c>
      <c r="CP29" s="18" t="str">
        <f>IF(BI29=0,"",BI29)</f>
        <v/>
      </c>
      <c r="CQ29" s="18" t="str">
        <f>IF(BJ29=0,"",BJ29)</f>
        <v/>
      </c>
      <c r="CR29" s="18" t="str">
        <f>IF(BK29=0,"",BK29)</f>
        <v/>
      </c>
      <c r="CS29" s="18" t="str">
        <f>IF(BL29=0,"",BL29)</f>
        <v/>
      </c>
      <c r="CT29" s="18" t="str">
        <f>IF(BM29=0,"",BM29)</f>
        <v/>
      </c>
      <c r="CU29" s="18" t="str">
        <f>IF(BN29=0,"",BN29)</f>
        <v/>
      </c>
      <c r="CV29" s="18" t="str">
        <f>IF(BO29=0,"",BO29)</f>
        <v/>
      </c>
      <c r="CW29" s="18" t="str">
        <f>IF(BP29=0,"",BP29)</f>
        <v/>
      </c>
      <c r="CX29" s="18" t="str">
        <f>IF(BQ29=0,"",BQ29)</f>
        <v/>
      </c>
      <c r="CY29" s="18" t="str">
        <f>IF(BR29=0,"",BR29)</f>
        <v/>
      </c>
      <c r="CZ29" s="18" t="str">
        <f>IF(BS29=0,"",BS29)</f>
        <v/>
      </c>
      <c r="DA29" s="18">
        <f>IF(BT29=0,"",BT29)</f>
        <v>1.6028521972984899</v>
      </c>
      <c r="DB29" s="18" t="str">
        <f>IF(BU29=0,"",BU29)</f>
        <v/>
      </c>
      <c r="DC29" s="18" t="str">
        <f>IF(BV29=0,"",BV29)</f>
        <v/>
      </c>
      <c r="DD29" s="18" t="str">
        <f>IF(BW29=0,"",BW29)</f>
        <v/>
      </c>
      <c r="DE29" s="18" t="str">
        <f>IF(BX29=0,"",BX29)</f>
        <v/>
      </c>
      <c r="DF29" s="18" t="str">
        <f>IF(BY29=0,"",BY29)</f>
        <v/>
      </c>
      <c r="DG29" s="18" t="str">
        <f>IF(BZ29=0,"",BZ29)</f>
        <v/>
      </c>
      <c r="DH29" s="18" t="str">
        <f>IF(CA29=0,"",CA29)</f>
        <v/>
      </c>
      <c r="DI29" s="18" t="str">
        <f>IF(CB29=0,"",CB29)</f>
        <v/>
      </c>
      <c r="DJ29" s="18" t="str">
        <f>IF(CC29=0,"",CC29)</f>
        <v/>
      </c>
      <c r="DK29" s="18" t="str">
        <f>IF(CD29=0,"",CD29)</f>
        <v/>
      </c>
      <c r="DL29" s="18" t="str">
        <f>IF(CE29=0,"",CE29)</f>
        <v/>
      </c>
      <c r="DM29" s="18" t="str">
        <f>IF(CF29=0,"",CF29)</f>
        <v/>
      </c>
      <c r="DN29" s="18"/>
      <c r="DO29" s="18"/>
      <c r="DP29" s="18"/>
      <c r="DQ29" s="18"/>
    </row>
    <row r="30" spans="2:121" x14ac:dyDescent="0.25">
      <c r="B30" s="22">
        <v>39508</v>
      </c>
      <c r="C30" s="18">
        <f>VLOOKUP($B30,'Barometer annual'!$Z$5:$AE$211,'Per month Barometer'!C$1, FALSE)</f>
        <v>2.6384387412494501</v>
      </c>
      <c r="D30" s="18">
        <f>VLOOKUP($B30,'Barometer annual'!$Z$5:$AE$211,'Per month Barometer'!D$1, FALSE)</f>
        <v>2.01672647144412</v>
      </c>
      <c r="E30" s="18"/>
      <c r="F30" s="18"/>
      <c r="G30" s="18"/>
      <c r="H30" s="18" t="e">
        <f>VLOOKUP($B30,'Quarters Barometer'!$DA$9:$DH$60,'Per month Barometer'!J$1,FALSE)</f>
        <v>#N/A</v>
      </c>
      <c r="I30" s="18" t="e">
        <f>VLOOKUP($B30,'Quarters Barometer'!$DA$9:$DH$60,'Per month Barometer'!K$1,FALSE)</f>
        <v>#N/A</v>
      </c>
      <c r="J30" s="18" t="e">
        <f>VLOOKUP($B30,'Quarters Barometer'!$DA$9:$DH$60,'Per month Barometer'!L$1,FALSE)</f>
        <v>#N/A</v>
      </c>
      <c r="K30" s="18" t="e">
        <f>VLOOKUP($B30,'Quarters Barometer'!$DA$9:$DH$60,'Per month Barometer'!M$1,FALSE)</f>
        <v>#N/A</v>
      </c>
      <c r="L30" s="18" t="e">
        <f>VLOOKUP($B30,'Quarters Barometer'!$DA$9:$DH$60,'Per month Barometer'!N$1,FALSE)</f>
        <v>#N/A</v>
      </c>
      <c r="M30" s="18" t="e">
        <f>VLOOKUP($B30,'Quarters Barometer'!$DA$9:$DH$60,'Per month Barometer'!O$1,FALSE)</f>
        <v>#N/A</v>
      </c>
      <c r="N30" s="18" t="e">
        <f>VLOOKUP($B30,'Quarters Barometer'!$DA$9:$DH$60,'Per month Barometer'!P$1,FALSE)</f>
        <v>#N/A</v>
      </c>
      <c r="AF30" s="125">
        <v>42064</v>
      </c>
      <c r="AG30" s="47">
        <f>VLOOKUP($AF30,'Barometer annual'!$Z$5:$AE$211,'Per month Barometer'!C$1, FALSE)</f>
        <v>-4.7368421052631601E-2</v>
      </c>
      <c r="AH30" s="77"/>
      <c r="AI30" s="58"/>
      <c r="AJ30" s="58"/>
      <c r="AK30" s="58"/>
      <c r="AL30" s="48"/>
      <c r="AM30" s="48">
        <f>VLOOKUP($AF30,'Barometer annual'!$Z$5:$AE$211,'Per month Barometer'!D$1, FALSE)</f>
        <v>1.1631578947368399</v>
      </c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126"/>
      <c r="BG30" s="155">
        <v>39845</v>
      </c>
      <c r="BH30" s="18">
        <f>IF(ISNA(INDEX($AG$4:$BE$107,MATCH('Per month Barometer'!$BG30,$AF$4:$AF$107,0),MATCH('Per month Barometer'!BH$4,'Per month Barometer'!$AG$3:$BE$3,0))),"",INDEX($AG$4:$BE$107,MATCH('Per month Barometer'!$BG30,$AF$4:$AF$107,0),MATCH('Per month Barometer'!BH$4,'Per month Barometer'!$AG$3:$BE$3,0)))</f>
        <v>0.70403438972860399</v>
      </c>
      <c r="BI30" s="18">
        <f>IF(ISNA(INDEX($AG$4:$BE$107,MATCH('Per month Barometer'!$BG30,$AF$4:$AF$107,0),MATCH('Per month Barometer'!BI$4,'Per month Barometer'!$AG$3:$BE$3,0))),"",INDEX($AG$4:$BE$107,MATCH('Per month Barometer'!$BG30,$AF$4:$AF$107,0),MATCH('Per month Barometer'!BI$4,'Per month Barometer'!$AG$3:$BE$3,0)))</f>
        <v>0</v>
      </c>
      <c r="BJ30" s="18">
        <f>IF(ISNA(INDEX($AG$4:$BE$107,MATCH('Per month Barometer'!$BG30,$AF$4:$AF$107,0),MATCH('Per month Barometer'!BJ$4,'Per month Barometer'!$AG$3:$BE$3,0))),"",INDEX($AG$4:$BE$107,MATCH('Per month Barometer'!$BG30,$AF$4:$AF$107,0),MATCH('Per month Barometer'!BJ$4,'Per month Barometer'!$AG$3:$BE$3,0)))</f>
        <v>0</v>
      </c>
      <c r="BK30" s="18">
        <f>IF(ISNA(INDEX($AG$4:$BE$107,MATCH('Per month Barometer'!$BG30,$AF$4:$AF$107,0),MATCH('Per month Barometer'!BK$4,'Per month Barometer'!$AG$3:$BE$3,0))),"",INDEX($AG$4:$BE$107,MATCH('Per month Barometer'!$BG30,$AF$4:$AF$107,0),MATCH('Per month Barometer'!BK$4,'Per month Barometer'!$AG$3:$BE$3,0)))</f>
        <v>0</v>
      </c>
      <c r="BL30" s="18">
        <f>IF(ISNA(INDEX($AG$4:$BE$107,MATCH('Per month Barometer'!$BG30,$AF$4:$AF$107,0),MATCH('Per month Barometer'!BL$4,'Per month Barometer'!$AG$3:$BE$3,0))),"",INDEX($AG$4:$BE$107,MATCH('Per month Barometer'!$BG30,$AF$4:$AF$107,0),MATCH('Per month Barometer'!BL$4,'Per month Barometer'!$AG$3:$BE$3,0)))</f>
        <v>0</v>
      </c>
      <c r="BM30" s="18">
        <f>IF(ISNA(INDEX($AG$4:$BE$107,MATCH('Per month Barometer'!$BG30,$AF$4:$AF$107,0),MATCH('Per month Barometer'!BM$4,'Per month Barometer'!$AG$3:$BE$3,0))),"",INDEX($AG$4:$BE$107,MATCH('Per month Barometer'!$BG30,$AF$4:$AF$107,0),MATCH('Per month Barometer'!BM$4,'Per month Barometer'!$AG$3:$BE$3,0)))</f>
        <v>0</v>
      </c>
      <c r="BN30" s="18">
        <f>IF(ISNA(INDEX($AG$4:$BE$107,MATCH('Per month Barometer'!$BG30,$AF$4:$AF$107,0),MATCH('Per month Barometer'!BN$4,'Per month Barometer'!$AG$3:$BE$3,0))),"",INDEX($AG$4:$BE$107,MATCH('Per month Barometer'!$BG30,$AF$4:$AF$107,0),MATCH('Per month Barometer'!BN$4,'Per month Barometer'!$AG$3:$BE$3,0)))</f>
        <v>0</v>
      </c>
      <c r="BO30" s="18">
        <f>IF(ISNA(INDEX($AG$4:$BE$107,MATCH('Per month Barometer'!$BG30,$AF$4:$AF$107,0),MATCH('Per month Barometer'!BO$4,'Per month Barometer'!$AG$3:$BE$3,0))),"",INDEX($AG$4:$BE$107,MATCH('Per month Barometer'!$BG30,$AF$4:$AF$107,0),MATCH('Per month Barometer'!BO$4,'Per month Barometer'!$AG$3:$BE$3,0)))</f>
        <v>0</v>
      </c>
      <c r="BP30" s="18">
        <f>IF(ISNA(INDEX($AG$4:$BE$107,MATCH('Per month Barometer'!$BG30,$AF$4:$AF$107,0),MATCH('Per month Barometer'!BP$4,'Per month Barometer'!$AG$3:$BE$3,0))),"",INDEX($AG$4:$BE$107,MATCH('Per month Barometer'!$BG30,$AF$4:$AF$107,0),MATCH('Per month Barometer'!BP$4,'Per month Barometer'!$AG$3:$BE$3,0)))</f>
        <v>0</v>
      </c>
      <c r="BQ30" s="18">
        <f>IF(ISNA(INDEX($AG$4:$BE$107,MATCH('Per month Barometer'!$BG30,$AF$4:$AF$107,0),MATCH('Per month Barometer'!BQ$4,'Per month Barometer'!$AG$3:$BE$3,0))),"",INDEX($AG$4:$BE$107,MATCH('Per month Barometer'!$BG30,$AF$4:$AF$107,0),MATCH('Per month Barometer'!BQ$4,'Per month Barometer'!$AG$3:$BE$3,0)))</f>
        <v>0</v>
      </c>
      <c r="BR30" s="18">
        <f>IF(ISNA(INDEX($AG$4:$BE$107,MATCH('Per month Barometer'!$BG30,$AF$4:$AF$107,0),MATCH('Per month Barometer'!BR$4,'Per month Barometer'!$AG$3:$BE$3,0))),"",INDEX($AG$4:$BE$107,MATCH('Per month Barometer'!$BG30,$AF$4:$AF$107,0),MATCH('Per month Barometer'!BR$4,'Per month Barometer'!$AG$3:$BE$3,0)))</f>
        <v>0</v>
      </c>
      <c r="BS30" s="18">
        <f>IF(ISNA(INDEX($AG$4:$BE$107,MATCH('Per month Barometer'!$BG30,$AF$4:$AF$107,0),MATCH('Per month Barometer'!BS$4,'Per month Barometer'!$AG$3:$BE$3,0))),"",INDEX($AG$4:$BE$107,MATCH('Per month Barometer'!$BG30,$AF$4:$AF$107,0),MATCH('Per month Barometer'!BS$4,'Per month Barometer'!$AG$3:$BE$3,0)))</f>
        <v>1.5701499853523999</v>
      </c>
      <c r="BT30" s="18">
        <f>IF(ISNA(INDEX($AG$4:$BE$107,MATCH('Per month Barometer'!$BG30,$AF$4:$AF$107,0),MATCH('Per month Barometer'!BT$4,'Per month Barometer'!$AG$3:$BE$3,0))),"",INDEX($AG$4:$BE$107,MATCH('Per month Barometer'!$BG30,$AF$4:$AF$107,0),MATCH('Per month Barometer'!BT$4,'Per month Barometer'!$AG$3:$BE$3,0)))</f>
        <v>0</v>
      </c>
      <c r="BU30" s="18">
        <f>IF(ISNA(INDEX($AG$4:$BE$107,MATCH('Per month Barometer'!$BG30,$AF$4:$AF$107,0),MATCH('Per month Barometer'!BU$4,'Per month Barometer'!$AG$3:$BE$3,0))),"",INDEX($AG$4:$BE$107,MATCH('Per month Barometer'!$BG30,$AF$4:$AF$107,0),MATCH('Per month Barometer'!BU$4,'Per month Barometer'!$AG$3:$BE$3,0)))</f>
        <v>0</v>
      </c>
      <c r="BV30" s="18">
        <f>IF(ISNA(INDEX($AG$4:$BE$107,MATCH('Per month Barometer'!$BG30,$AF$4:$AF$107,0),MATCH('Per month Barometer'!BV$4,'Per month Barometer'!$AG$3:$BE$3,0))),"",INDEX($AG$4:$BE$107,MATCH('Per month Barometer'!$BG30,$AF$4:$AF$107,0),MATCH('Per month Barometer'!BV$4,'Per month Barometer'!$AG$3:$BE$3,0)))</f>
        <v>0</v>
      </c>
      <c r="BW30" s="18">
        <f>IF(ISNA(INDEX($AG$4:$BE$107,MATCH('Per month Barometer'!$BG30,$AF$4:$AF$107,0),MATCH('Per month Barometer'!BW$4,'Per month Barometer'!$AG$3:$BE$3,0))),"",INDEX($AG$4:$BE$107,MATCH('Per month Barometer'!$BG30,$AF$4:$AF$107,0),MATCH('Per month Barometer'!BW$4,'Per month Barometer'!$AG$3:$BE$3,0)))</f>
        <v>0</v>
      </c>
      <c r="BX30" s="18" t="str">
        <f>IF(ISNA(INDEX($AG$4:$BE$107,MATCH('Per month Barometer'!$BG30,$AF$4:$AF$107,0),MATCH('Per month Barometer'!BX$4,'Per month Barometer'!$AG$3:$BE$3,0))),"",INDEX($AG$4:$BE$107,MATCH('Per month Barometer'!$BG30,$AF$4:$AF$107,0),MATCH('Per month Barometer'!BX$4,'Per month Barometer'!$AG$3:$BE$3,0)))</f>
        <v/>
      </c>
      <c r="BY30" s="18">
        <f>IF(ISNA(INDEX($AG$4:$BE$107,MATCH('Per month Barometer'!$BG30,$AF$4:$AF$107,0),MATCH('Per month Barometer'!BY$4,'Per month Barometer'!$AG$3:$BE$3,0))),"",INDEX($AG$4:$BE$107,MATCH('Per month Barometer'!$BG30,$AF$4:$AF$107,0),MATCH('Per month Barometer'!BY$4,'Per month Barometer'!$AG$3:$BE$3,0)))</f>
        <v>0</v>
      </c>
      <c r="BZ30" s="18">
        <f>IF(ISNA(INDEX($AG$4:$BE$107,MATCH('Per month Barometer'!$BG30,$AF$4:$AF$107,0),MATCH('Per month Barometer'!BZ$4,'Per month Barometer'!$AG$3:$BE$3,0))),"",INDEX($AG$4:$BE$107,MATCH('Per month Barometer'!$BG30,$AF$4:$AF$107,0),MATCH('Per month Barometer'!BZ$4,'Per month Barometer'!$AG$3:$BE$3,0)))</f>
        <v>0</v>
      </c>
      <c r="CA30" s="18">
        <f>IF(ISNA(INDEX($AG$4:$BE$107,MATCH('Per month Barometer'!$BG30,$AF$4:$AF$107,0),MATCH('Per month Barometer'!CA$4,'Per month Barometer'!$AG$3:$BE$3,0))),"",INDEX($AG$4:$BE$107,MATCH('Per month Barometer'!$BG30,$AF$4:$AF$107,0),MATCH('Per month Barometer'!CA$4,'Per month Barometer'!$AG$3:$BE$3,0)))</f>
        <v>0</v>
      </c>
      <c r="CB30" s="18" t="str">
        <f>IF(ISNA(INDEX($AG$4:$BE$107,MATCH('Per month Barometer'!$BG30,$AF$4:$AF$107,0),MATCH('Per month Barometer'!CB$4,'Per month Barometer'!$AG$3:$BE$3,0))),"",INDEX($AG$4:$BE$107,MATCH('Per month Barometer'!$BG30,$AF$4:$AF$107,0),MATCH('Per month Barometer'!CB$4,'Per month Barometer'!$AG$3:$BE$3,0)))</f>
        <v/>
      </c>
      <c r="CC30" s="18">
        <f>IF(ISNA(INDEX($AG$4:$BE$107,MATCH('Per month Barometer'!$BG30,$AF$4:$AF$107,0),MATCH('Per month Barometer'!CC$4,'Per month Barometer'!$AG$3:$BE$3,0))),"",INDEX($AG$4:$BE$107,MATCH('Per month Barometer'!$BG30,$AF$4:$AF$107,0),MATCH('Per month Barometer'!CC$4,'Per month Barometer'!$AG$3:$BE$3,0)))</f>
        <v>0</v>
      </c>
      <c r="CD30" s="18">
        <f>IF(ISNA(INDEX($AG$4:$BE$107,MATCH('Per month Barometer'!$BG30,$AF$4:$AF$107,0),MATCH('Per month Barometer'!CD$4,'Per month Barometer'!$AG$3:$BE$3,0))),"",INDEX($AG$4:$BE$107,MATCH('Per month Barometer'!$BG30,$AF$4:$AF$107,0),MATCH('Per month Barometer'!CD$4,'Per month Barometer'!$AG$3:$BE$3,0)))</f>
        <v>0</v>
      </c>
      <c r="CE30" s="18">
        <f>IF(ISNA(INDEX($AG$4:$BE$107,MATCH('Per month Barometer'!$BG30,$AF$4:$AF$107,0),MATCH('Per month Barometer'!CE$4,'Per month Barometer'!$AG$3:$BE$3,0))),"",INDEX($AG$4:$BE$107,MATCH('Per month Barometer'!$BG30,$AF$4:$AF$107,0),MATCH('Per month Barometer'!CE$4,'Per month Barometer'!$AG$3:$BE$3,0)))</f>
        <v>0</v>
      </c>
      <c r="CF30" s="18" t="str">
        <f>IF(ISNA(INDEX($AG$4:$BE$107,MATCH('Per month Barometer'!$BG30,$AF$4:$AF$107,0),MATCH('Per month Barometer'!CF$4,'Per month Barometer'!$AG$3:$BE$3,0))),"",INDEX($AG$4:$BE$107,MATCH('Per month Barometer'!$BG30,$AF$4:$AF$107,0),MATCH('Per month Barometer'!CF$4,'Per month Barometer'!$AG$3:$BE$3,0)))</f>
        <v/>
      </c>
      <c r="CO30" s="18">
        <f>IF(BH30=0,"",BH30)</f>
        <v>0.70403438972860399</v>
      </c>
      <c r="CP30" s="18" t="str">
        <f>IF(BI30=0,"",BI30)</f>
        <v/>
      </c>
      <c r="CQ30" s="18" t="str">
        <f>IF(BJ30=0,"",BJ30)</f>
        <v/>
      </c>
      <c r="CR30" s="18" t="str">
        <f>IF(BK30=0,"",BK30)</f>
        <v/>
      </c>
      <c r="CS30" s="18" t="str">
        <f>IF(BL30=0,"",BL30)</f>
        <v/>
      </c>
      <c r="CT30" s="18" t="str">
        <f>IF(BM30=0,"",BM30)</f>
        <v/>
      </c>
      <c r="CU30" s="18" t="str">
        <f>IF(BN30=0,"",BN30)</f>
        <v/>
      </c>
      <c r="CV30" s="18" t="str">
        <f>IF(BO30=0,"",BO30)</f>
        <v/>
      </c>
      <c r="CW30" s="18" t="str">
        <f>IF(BP30=0,"",BP30)</f>
        <v/>
      </c>
      <c r="CX30" s="18" t="str">
        <f>IF(BQ30=0,"",BQ30)</f>
        <v/>
      </c>
      <c r="CY30" s="18" t="str">
        <f>IF(BR30=0,"",BR30)</f>
        <v/>
      </c>
      <c r="CZ30" s="18">
        <f>IF(BS30=0,"",BS30)</f>
        <v>1.5701499853523999</v>
      </c>
      <c r="DA30" s="18" t="str">
        <f>IF(BT30=0,"",BT30)</f>
        <v/>
      </c>
      <c r="DB30" s="18" t="str">
        <f>IF(BU30=0,"",BU30)</f>
        <v/>
      </c>
      <c r="DC30" s="18" t="str">
        <f>IF(BV30=0,"",BV30)</f>
        <v/>
      </c>
      <c r="DD30" s="18" t="str">
        <f>IF(BW30=0,"",BW30)</f>
        <v/>
      </c>
      <c r="DE30" s="18" t="str">
        <f>IF(BX30=0,"",BX30)</f>
        <v/>
      </c>
      <c r="DF30" s="18" t="str">
        <f>IF(BY30=0,"",BY30)</f>
        <v/>
      </c>
      <c r="DG30" s="18" t="str">
        <f>IF(BZ30=0,"",BZ30)</f>
        <v/>
      </c>
      <c r="DH30" s="18" t="str">
        <f>IF(CA30=0,"",CA30)</f>
        <v/>
      </c>
      <c r="DI30" s="18" t="str">
        <f>IF(CB30=0,"",CB30)</f>
        <v/>
      </c>
      <c r="DJ30" s="18" t="str">
        <f>IF(CC30=0,"",CC30)</f>
        <v/>
      </c>
      <c r="DK30" s="18" t="str">
        <f>IF(CD30=0,"",CD30)</f>
        <v/>
      </c>
      <c r="DL30" s="18" t="str">
        <f>IF(CE30=0,"",CE30)</f>
        <v/>
      </c>
      <c r="DM30" s="18" t="str">
        <f>IF(CF30=0,"",CF30)</f>
        <v/>
      </c>
      <c r="DN30" s="18"/>
      <c r="DO30" s="18"/>
      <c r="DP30" s="18"/>
      <c r="DQ30" s="18"/>
    </row>
    <row r="31" spans="2:121" x14ac:dyDescent="0.25">
      <c r="B31" s="22">
        <v>39873</v>
      </c>
      <c r="C31" s="18">
        <f>VLOOKUP($B31,'Barometer annual'!$Z$5:$AE$211,'Per month Barometer'!C$1, FALSE)</f>
        <v>0.568197350031454</v>
      </c>
      <c r="D31" s="18">
        <f>VLOOKUP($B31,'Barometer annual'!$Z$5:$AE$211,'Per month Barometer'!D$1, FALSE)</f>
        <v>1.39664353931478</v>
      </c>
      <c r="E31" s="18"/>
      <c r="F31" s="18"/>
      <c r="G31" s="18"/>
      <c r="H31" s="18" t="e">
        <f>VLOOKUP($B31,'Quarters Barometer'!$DA$9:$DH$60,'Per month Barometer'!J$1,FALSE)</f>
        <v>#N/A</v>
      </c>
      <c r="I31" s="18" t="e">
        <f>VLOOKUP($B31,'Quarters Barometer'!$DA$9:$DH$60,'Per month Barometer'!K$1,FALSE)</f>
        <v>#N/A</v>
      </c>
      <c r="J31" s="18" t="e">
        <f>VLOOKUP($B31,'Quarters Barometer'!$DA$9:$DH$60,'Per month Barometer'!L$1,FALSE)</f>
        <v>#N/A</v>
      </c>
      <c r="K31" s="18" t="e">
        <f>VLOOKUP($B31,'Quarters Barometer'!$DA$9:$DH$60,'Per month Barometer'!M$1,FALSE)</f>
        <v>#N/A</v>
      </c>
      <c r="L31" s="18" t="e">
        <f>VLOOKUP($B31,'Quarters Barometer'!$DA$9:$DH$60,'Per month Barometer'!N$1,FALSE)</f>
        <v>#N/A</v>
      </c>
      <c r="M31" s="18" t="e">
        <f>VLOOKUP($B31,'Quarters Barometer'!$DA$9:$DH$60,'Per month Barometer'!O$1,FALSE)</f>
        <v>#N/A</v>
      </c>
      <c r="N31" s="18" t="e">
        <f>VLOOKUP($B31,'Quarters Barometer'!$DA$9:$DH$60,'Per month Barometer'!P$1,FALSE)</f>
        <v>#N/A</v>
      </c>
      <c r="AF31" s="125">
        <v>39173</v>
      </c>
      <c r="AG31" s="47">
        <f>VLOOKUP($AF31,'Barometer annual'!$Z$5:$AE$211,'Per month Barometer'!C$1, FALSE)</f>
        <v>1.8463817173475801</v>
      </c>
      <c r="AH31" s="77"/>
      <c r="AI31" s="77"/>
      <c r="AJ31" s="77"/>
      <c r="AK31" s="77"/>
      <c r="AL31" s="48"/>
      <c r="AM31" s="77"/>
      <c r="AN31" s="48">
        <f>VLOOKUP($AF31,'Barometer annual'!$Z$5:$AE$211,'Per month Barometer'!D$1, FALSE)</f>
        <v>1.9399484595266401</v>
      </c>
      <c r="AO31" s="48" t="str">
        <f>VLOOKUP($AF31,'Barometer annual'!$Z$5:$AE$211,'Per month Barometer'!E$1, FALSE)</f>
        <v/>
      </c>
      <c r="AP31" s="48" t="str">
        <f>VLOOKUP($AF31,'Barometer annual'!$Z$5:$AE$211,'Per month Barometer'!F$1, FALSE)</f>
        <v/>
      </c>
      <c r="AQ31" s="48" t="str">
        <f>VLOOKUP($AF31,'Barometer annual'!$Z$5:$AE$211,'Per month Barometer'!G$1, FALSE)</f>
        <v/>
      </c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126"/>
      <c r="BG31" s="155">
        <v>39873</v>
      </c>
      <c r="BH31" s="18">
        <f>IF(ISNA(INDEX($AG$4:$BE$107,MATCH('Per month Barometer'!$BG31,$AF$4:$AF$107,0),MATCH('Per month Barometer'!BH$4,'Per month Barometer'!$AG$3:$BE$3,0))),"",INDEX($AG$4:$BE$107,MATCH('Per month Barometer'!$BG31,$AF$4:$AF$107,0),MATCH('Per month Barometer'!BH$4,'Per month Barometer'!$AG$3:$BE$3,0)))</f>
        <v>0.568197350031454</v>
      </c>
      <c r="BI31" s="18">
        <f>IF(ISNA(INDEX($AG$4:$BE$107,MATCH('Per month Barometer'!$BG31,$AF$4:$AF$107,0),MATCH('Per month Barometer'!BI$4,'Per month Barometer'!$AG$3:$BE$3,0))),"",INDEX($AG$4:$BE$107,MATCH('Per month Barometer'!$BG31,$AF$4:$AF$107,0),MATCH('Per month Barometer'!BI$4,'Per month Barometer'!$AG$3:$BE$3,0)))</f>
        <v>0</v>
      </c>
      <c r="BJ31" s="18">
        <f>IF(ISNA(INDEX($AG$4:$BE$107,MATCH('Per month Barometer'!$BG31,$AF$4:$AF$107,0),MATCH('Per month Barometer'!BJ$4,'Per month Barometer'!$AG$3:$BE$3,0))),"",INDEX($AG$4:$BE$107,MATCH('Per month Barometer'!$BG31,$AF$4:$AF$107,0),MATCH('Per month Barometer'!BJ$4,'Per month Barometer'!$AG$3:$BE$3,0)))</f>
        <v>0</v>
      </c>
      <c r="BK31" s="18">
        <f>IF(ISNA(INDEX($AG$4:$BE$107,MATCH('Per month Barometer'!$BG31,$AF$4:$AF$107,0),MATCH('Per month Barometer'!BK$4,'Per month Barometer'!$AG$3:$BE$3,0))),"",INDEX($AG$4:$BE$107,MATCH('Per month Barometer'!$BG31,$AF$4:$AF$107,0),MATCH('Per month Barometer'!BK$4,'Per month Barometer'!$AG$3:$BE$3,0)))</f>
        <v>0</v>
      </c>
      <c r="BL31" s="18">
        <f>IF(ISNA(INDEX($AG$4:$BE$107,MATCH('Per month Barometer'!$BG31,$AF$4:$AF$107,0),MATCH('Per month Barometer'!BL$4,'Per month Barometer'!$AG$3:$BE$3,0))),"",INDEX($AG$4:$BE$107,MATCH('Per month Barometer'!$BG31,$AF$4:$AF$107,0),MATCH('Per month Barometer'!BL$4,'Per month Barometer'!$AG$3:$BE$3,0)))</f>
        <v>0</v>
      </c>
      <c r="BM31" s="18">
        <f>IF(ISNA(INDEX($AG$4:$BE$107,MATCH('Per month Barometer'!$BG31,$AF$4:$AF$107,0),MATCH('Per month Barometer'!BM$4,'Per month Barometer'!$AG$3:$BE$3,0))),"",INDEX($AG$4:$BE$107,MATCH('Per month Barometer'!$BG31,$AF$4:$AF$107,0),MATCH('Per month Barometer'!BM$4,'Per month Barometer'!$AG$3:$BE$3,0)))</f>
        <v>0</v>
      </c>
      <c r="BN31" s="18">
        <f>IF(ISNA(INDEX($AG$4:$BE$107,MATCH('Per month Barometer'!$BG31,$AF$4:$AF$107,0),MATCH('Per month Barometer'!BN$4,'Per month Barometer'!$AG$3:$BE$3,0))),"",INDEX($AG$4:$BE$107,MATCH('Per month Barometer'!$BG31,$AF$4:$AF$107,0),MATCH('Per month Barometer'!BN$4,'Per month Barometer'!$AG$3:$BE$3,0)))</f>
        <v>0</v>
      </c>
      <c r="BO31" s="18">
        <f>IF(ISNA(INDEX($AG$4:$BE$107,MATCH('Per month Barometer'!$BG31,$AF$4:$AF$107,0),MATCH('Per month Barometer'!BO$4,'Per month Barometer'!$AG$3:$BE$3,0))),"",INDEX($AG$4:$BE$107,MATCH('Per month Barometer'!$BG31,$AF$4:$AF$107,0),MATCH('Per month Barometer'!BO$4,'Per month Barometer'!$AG$3:$BE$3,0)))</f>
        <v>0</v>
      </c>
      <c r="BP31" s="18">
        <f>IF(ISNA(INDEX($AG$4:$BE$107,MATCH('Per month Barometer'!$BG31,$AF$4:$AF$107,0),MATCH('Per month Barometer'!BP$4,'Per month Barometer'!$AG$3:$BE$3,0))),"",INDEX($AG$4:$BE$107,MATCH('Per month Barometer'!$BG31,$AF$4:$AF$107,0),MATCH('Per month Barometer'!BP$4,'Per month Barometer'!$AG$3:$BE$3,0)))</f>
        <v>0</v>
      </c>
      <c r="BQ31" s="18">
        <f>IF(ISNA(INDEX($AG$4:$BE$107,MATCH('Per month Barometer'!$BG31,$AF$4:$AF$107,0),MATCH('Per month Barometer'!BQ$4,'Per month Barometer'!$AG$3:$BE$3,0))),"",INDEX($AG$4:$BE$107,MATCH('Per month Barometer'!$BG31,$AF$4:$AF$107,0),MATCH('Per month Barometer'!BQ$4,'Per month Barometer'!$AG$3:$BE$3,0)))</f>
        <v>0</v>
      </c>
      <c r="BR31" s="18">
        <f>IF(ISNA(INDEX($AG$4:$BE$107,MATCH('Per month Barometer'!$BG31,$AF$4:$AF$107,0),MATCH('Per month Barometer'!BR$4,'Per month Barometer'!$AG$3:$BE$3,0))),"",INDEX($AG$4:$BE$107,MATCH('Per month Barometer'!$BG31,$AF$4:$AF$107,0),MATCH('Per month Barometer'!BR$4,'Per month Barometer'!$AG$3:$BE$3,0)))</f>
        <v>1.39664353931478</v>
      </c>
      <c r="BS31" s="18">
        <f>IF(ISNA(INDEX($AG$4:$BE$107,MATCH('Per month Barometer'!$BG31,$AF$4:$AF$107,0),MATCH('Per month Barometer'!BS$4,'Per month Barometer'!$AG$3:$BE$3,0))),"",INDEX($AG$4:$BE$107,MATCH('Per month Barometer'!$BG31,$AF$4:$AF$107,0),MATCH('Per month Barometer'!BS$4,'Per month Barometer'!$AG$3:$BE$3,0)))</f>
        <v>0</v>
      </c>
      <c r="BT31" s="18">
        <f>IF(ISNA(INDEX($AG$4:$BE$107,MATCH('Per month Barometer'!$BG31,$AF$4:$AF$107,0),MATCH('Per month Barometer'!BT$4,'Per month Barometer'!$AG$3:$BE$3,0))),"",INDEX($AG$4:$BE$107,MATCH('Per month Barometer'!$BG31,$AF$4:$AF$107,0),MATCH('Per month Barometer'!BT$4,'Per month Barometer'!$AG$3:$BE$3,0)))</f>
        <v>0</v>
      </c>
      <c r="BU31" s="18">
        <f>IF(ISNA(INDEX($AG$4:$BE$107,MATCH('Per month Barometer'!$BG31,$AF$4:$AF$107,0),MATCH('Per month Barometer'!BU$4,'Per month Barometer'!$AG$3:$BE$3,0))),"",INDEX($AG$4:$BE$107,MATCH('Per month Barometer'!$BG31,$AF$4:$AF$107,0),MATCH('Per month Barometer'!BU$4,'Per month Barometer'!$AG$3:$BE$3,0)))</f>
        <v>0</v>
      </c>
      <c r="BV31" s="18">
        <f>IF(ISNA(INDEX($AG$4:$BE$107,MATCH('Per month Barometer'!$BG31,$AF$4:$AF$107,0),MATCH('Per month Barometer'!BV$4,'Per month Barometer'!$AG$3:$BE$3,0))),"",INDEX($AG$4:$BE$107,MATCH('Per month Barometer'!$BG31,$AF$4:$AF$107,0),MATCH('Per month Barometer'!BV$4,'Per month Barometer'!$AG$3:$BE$3,0)))</f>
        <v>0</v>
      </c>
      <c r="BW31" s="18">
        <f>IF(ISNA(INDEX($AG$4:$BE$107,MATCH('Per month Barometer'!$BG31,$AF$4:$AF$107,0),MATCH('Per month Barometer'!BW$4,'Per month Barometer'!$AG$3:$BE$3,0))),"",INDEX($AG$4:$BE$107,MATCH('Per month Barometer'!$BG31,$AF$4:$AF$107,0),MATCH('Per month Barometer'!BW$4,'Per month Barometer'!$AG$3:$BE$3,0)))</f>
        <v>0</v>
      </c>
      <c r="BX31" s="18">
        <f>IF(ISNA(INDEX($AG$4:$BE$107,MATCH('Per month Barometer'!$BG31,$AF$4:$AF$107,0),MATCH('Per month Barometer'!BX$4,'Per month Barometer'!$AG$3:$BE$3,0))),"",INDEX($AG$4:$BE$107,MATCH('Per month Barometer'!$BG31,$AF$4:$AF$107,0),MATCH('Per month Barometer'!BX$4,'Per month Barometer'!$AG$3:$BE$3,0)))</f>
        <v>0</v>
      </c>
      <c r="BY31" s="18">
        <f>IF(ISNA(INDEX($AG$4:$BE$107,MATCH('Per month Barometer'!$BG31,$AF$4:$AF$107,0),MATCH('Per month Barometer'!BY$4,'Per month Barometer'!$AG$3:$BE$3,0))),"",INDEX($AG$4:$BE$107,MATCH('Per month Barometer'!$BG31,$AF$4:$AF$107,0),MATCH('Per month Barometer'!BY$4,'Per month Barometer'!$AG$3:$BE$3,0)))</f>
        <v>0</v>
      </c>
      <c r="BZ31" s="18">
        <f>IF(ISNA(INDEX($AG$4:$BE$107,MATCH('Per month Barometer'!$BG31,$AF$4:$AF$107,0),MATCH('Per month Barometer'!BZ$4,'Per month Barometer'!$AG$3:$BE$3,0))),"",INDEX($AG$4:$BE$107,MATCH('Per month Barometer'!$BG31,$AF$4:$AF$107,0),MATCH('Per month Barometer'!BZ$4,'Per month Barometer'!$AG$3:$BE$3,0)))</f>
        <v>0</v>
      </c>
      <c r="CA31" s="18">
        <f>IF(ISNA(INDEX($AG$4:$BE$107,MATCH('Per month Barometer'!$BG31,$AF$4:$AF$107,0),MATCH('Per month Barometer'!CA$4,'Per month Barometer'!$AG$3:$BE$3,0))),"",INDEX($AG$4:$BE$107,MATCH('Per month Barometer'!$BG31,$AF$4:$AF$107,0),MATCH('Per month Barometer'!CA$4,'Per month Barometer'!$AG$3:$BE$3,0)))</f>
        <v>0</v>
      </c>
      <c r="CB31" s="18">
        <f>IF(ISNA(INDEX($AG$4:$BE$107,MATCH('Per month Barometer'!$BG31,$AF$4:$AF$107,0),MATCH('Per month Barometer'!CB$4,'Per month Barometer'!$AG$3:$BE$3,0))),"",INDEX($AG$4:$BE$107,MATCH('Per month Barometer'!$BG31,$AF$4:$AF$107,0),MATCH('Per month Barometer'!CB$4,'Per month Barometer'!$AG$3:$BE$3,0)))</f>
        <v>0</v>
      </c>
      <c r="CC31" s="18">
        <f>IF(ISNA(INDEX($AG$4:$BE$107,MATCH('Per month Barometer'!$BG31,$AF$4:$AF$107,0),MATCH('Per month Barometer'!CC$4,'Per month Barometer'!$AG$3:$BE$3,0))),"",INDEX($AG$4:$BE$107,MATCH('Per month Barometer'!$BG31,$AF$4:$AF$107,0),MATCH('Per month Barometer'!CC$4,'Per month Barometer'!$AG$3:$BE$3,0)))</f>
        <v>0</v>
      </c>
      <c r="CD31" s="18">
        <f>IF(ISNA(INDEX($AG$4:$BE$107,MATCH('Per month Barometer'!$BG31,$AF$4:$AF$107,0),MATCH('Per month Barometer'!CD$4,'Per month Barometer'!$AG$3:$BE$3,0))),"",INDEX($AG$4:$BE$107,MATCH('Per month Barometer'!$BG31,$AF$4:$AF$107,0),MATCH('Per month Barometer'!CD$4,'Per month Barometer'!$AG$3:$BE$3,0)))</f>
        <v>0</v>
      </c>
      <c r="CE31" s="18">
        <f>IF(ISNA(INDEX($AG$4:$BE$107,MATCH('Per month Barometer'!$BG31,$AF$4:$AF$107,0),MATCH('Per month Barometer'!CE$4,'Per month Barometer'!$AG$3:$BE$3,0))),"",INDEX($AG$4:$BE$107,MATCH('Per month Barometer'!$BG31,$AF$4:$AF$107,0),MATCH('Per month Barometer'!CE$4,'Per month Barometer'!$AG$3:$BE$3,0)))</f>
        <v>0</v>
      </c>
      <c r="CF31" s="18">
        <f>IF(ISNA(INDEX($AG$4:$BE$107,MATCH('Per month Barometer'!$BG31,$AF$4:$AF$107,0),MATCH('Per month Barometer'!CF$4,'Per month Barometer'!$AG$3:$BE$3,0))),"",INDEX($AG$4:$BE$107,MATCH('Per month Barometer'!$BG31,$AF$4:$AF$107,0),MATCH('Per month Barometer'!CF$4,'Per month Barometer'!$AG$3:$BE$3,0)))</f>
        <v>0</v>
      </c>
      <c r="CO31" s="18">
        <f>IF(BH31=0,"",BH31)</f>
        <v>0.568197350031454</v>
      </c>
      <c r="CP31" s="18" t="str">
        <f>IF(BI31=0,"",BI31)</f>
        <v/>
      </c>
      <c r="CQ31" s="18" t="str">
        <f>IF(BJ31=0,"",BJ31)</f>
        <v/>
      </c>
      <c r="CR31" s="18" t="str">
        <f>IF(BK31=0,"",BK31)</f>
        <v/>
      </c>
      <c r="CS31" s="18" t="str">
        <f>IF(BL31=0,"",BL31)</f>
        <v/>
      </c>
      <c r="CT31" s="18" t="str">
        <f>IF(BM31=0,"",BM31)</f>
        <v/>
      </c>
      <c r="CU31" s="18" t="str">
        <f>IF(BN31=0,"",BN31)</f>
        <v/>
      </c>
      <c r="CV31" s="18" t="str">
        <f>IF(BO31=0,"",BO31)</f>
        <v/>
      </c>
      <c r="CW31" s="18" t="str">
        <f>IF(BP31=0,"",BP31)</f>
        <v/>
      </c>
      <c r="CX31" s="18" t="str">
        <f>IF(BQ31=0,"",BQ31)</f>
        <v/>
      </c>
      <c r="CY31" s="18">
        <f>IF(BR31=0,"",BR31)</f>
        <v>1.39664353931478</v>
      </c>
      <c r="CZ31" s="18" t="str">
        <f>IF(BS31=0,"",BS31)</f>
        <v/>
      </c>
      <c r="DA31" s="18" t="str">
        <f>IF(BT31=0,"",BT31)</f>
        <v/>
      </c>
      <c r="DB31" s="18" t="str">
        <f>IF(BU31=0,"",BU31)</f>
        <v/>
      </c>
      <c r="DC31" s="18" t="str">
        <f>IF(BV31=0,"",BV31)</f>
        <v/>
      </c>
      <c r="DD31" s="18" t="str">
        <f>IF(BW31=0,"",BW31)</f>
        <v/>
      </c>
      <c r="DE31" s="18" t="str">
        <f>IF(BX31=0,"",BX31)</f>
        <v/>
      </c>
      <c r="DF31" s="18" t="str">
        <f>IF(BY31=0,"",BY31)</f>
        <v/>
      </c>
      <c r="DG31" s="18" t="str">
        <f>IF(BZ31=0,"",BZ31)</f>
        <v/>
      </c>
      <c r="DH31" s="18" t="str">
        <f>IF(CA31=0,"",CA31)</f>
        <v/>
      </c>
      <c r="DI31" s="18" t="str">
        <f>IF(CB31=0,"",CB31)</f>
        <v/>
      </c>
      <c r="DJ31" s="18" t="str">
        <f>IF(CC31=0,"",CC31)</f>
        <v/>
      </c>
      <c r="DK31" s="18" t="str">
        <f>IF(CD31=0,"",CD31)</f>
        <v/>
      </c>
      <c r="DL31" s="18" t="str">
        <f>IF(CE31=0,"",CE31)</f>
        <v/>
      </c>
      <c r="DM31" s="18" t="str">
        <f>IF(CF31=0,"",CF31)</f>
        <v/>
      </c>
      <c r="DN31" s="18"/>
      <c r="DO31" s="18"/>
      <c r="DP31" s="18"/>
      <c r="DQ31" s="18"/>
    </row>
    <row r="32" spans="2:121" x14ac:dyDescent="0.25">
      <c r="B32" s="22">
        <v>40238</v>
      </c>
      <c r="C32" s="18">
        <f>VLOOKUP($B32,'Barometer annual'!$Z$5:$AE$211,'Per month Barometer'!C$1, FALSE)</f>
        <v>1.14090813837768</v>
      </c>
      <c r="D32" s="18">
        <f>VLOOKUP($B32,'Barometer annual'!$Z$5:$AE$211,'Per month Barometer'!D$1, FALSE)</f>
        <v>1.4212386581574101</v>
      </c>
      <c r="E32" s="18"/>
      <c r="F32" s="18"/>
      <c r="G32" s="18"/>
      <c r="H32" s="18">
        <f>VLOOKUP($B32,'Quarters Barometer'!$DA$9:$DH$60,'Per month Barometer'!J$1,FALSE)</f>
        <v>1.05522573202396</v>
      </c>
      <c r="I32" s="18">
        <f>VLOOKUP($B32,'Quarters Barometer'!$DA$9:$DH$60,'Per month Barometer'!K$1,FALSE)</f>
        <v>1.23800581975102</v>
      </c>
      <c r="J32" s="18">
        <f>VLOOKUP($B32,'Quarters Barometer'!$DA$9:$DH$60,'Per month Barometer'!L$1,FALSE)</f>
        <v>1.25539154903618</v>
      </c>
      <c r="K32" s="18">
        <f>VLOOKUP($B32,'Quarters Barometer'!$DA$9:$DH$60,'Per month Barometer'!M$1,FALSE)</f>
        <v>1.2980074927185201</v>
      </c>
      <c r="L32" s="18">
        <f>VLOOKUP($B32,'Quarters Barometer'!$DA$9:$DH$60,'Per month Barometer'!N$1,FALSE)</f>
        <v>1.3381811055098001</v>
      </c>
      <c r="M32" s="18">
        <f>VLOOKUP($B32,'Quarters Barometer'!$DA$9:$DH$60,'Per month Barometer'!O$1,FALSE)</f>
        <v>1.43509374684115</v>
      </c>
      <c r="N32" s="18">
        <f>VLOOKUP($B32,'Quarters Barometer'!$DA$9:$DH$60,'Per month Barometer'!P$1,FALSE)</f>
        <v>1.4988951095431899</v>
      </c>
      <c r="AF32" s="125">
        <v>39539</v>
      </c>
      <c r="AG32" s="47">
        <f>VLOOKUP($AF32,'Barometer annual'!$Z$5:$AE$211,'Per month Barometer'!C$1, FALSE)</f>
        <v>2.92681854400514</v>
      </c>
      <c r="AH32" s="77"/>
      <c r="AI32" s="77"/>
      <c r="AJ32" s="77"/>
      <c r="AK32" s="77"/>
      <c r="AL32" s="48"/>
      <c r="AM32" s="77"/>
      <c r="AN32" s="48">
        <f>VLOOKUP($AF32,'Barometer annual'!$Z$5:$AE$211,'Per month Barometer'!D$1, FALSE)</f>
        <v>2.0818444277097301</v>
      </c>
      <c r="AO32" s="48" t="str">
        <f>VLOOKUP($AF32,'Barometer annual'!$Z$5:$AE$211,'Per month Barometer'!E$1, FALSE)</f>
        <v/>
      </c>
      <c r="AP32" s="48" t="str">
        <f>VLOOKUP($AF32,'Barometer annual'!$Z$5:$AE$211,'Per month Barometer'!F$1, FALSE)</f>
        <v/>
      </c>
      <c r="AQ32" s="48" t="str">
        <f>VLOOKUP($AF32,'Barometer annual'!$Z$5:$AE$211,'Per month Barometer'!G$1, FALSE)</f>
        <v/>
      </c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126"/>
      <c r="BG32" s="155">
        <v>39904</v>
      </c>
      <c r="BH32" s="18">
        <f>IF(ISNA(INDEX($AG$4:$BE$107,MATCH('Per month Barometer'!$BG32,$AF$4:$AF$107,0),MATCH('Per month Barometer'!BH$4,'Per month Barometer'!$AG$3:$BE$3,0))),"",INDEX($AG$4:$BE$107,MATCH('Per month Barometer'!$BG32,$AF$4:$AF$107,0),MATCH('Per month Barometer'!BH$4,'Per month Barometer'!$AG$3:$BE$3,0)))</f>
        <v>0.47160827344442502</v>
      </c>
      <c r="BI32" s="18">
        <f>IF(ISNA(INDEX($AG$4:$BE$107,MATCH('Per month Barometer'!$BG32,$AF$4:$AF$107,0),MATCH('Per month Barometer'!BI$4,'Per month Barometer'!$AG$3:$BE$3,0))),"",INDEX($AG$4:$BE$107,MATCH('Per month Barometer'!$BG32,$AF$4:$AF$107,0),MATCH('Per month Barometer'!BI$4,'Per month Barometer'!$AG$3:$BE$3,0)))</f>
        <v>0</v>
      </c>
      <c r="BJ32" s="18">
        <f>IF(ISNA(INDEX($AG$4:$BE$107,MATCH('Per month Barometer'!$BG32,$AF$4:$AF$107,0),MATCH('Per month Barometer'!BJ$4,'Per month Barometer'!$AG$3:$BE$3,0))),"",INDEX($AG$4:$BE$107,MATCH('Per month Barometer'!$BG32,$AF$4:$AF$107,0),MATCH('Per month Barometer'!BJ$4,'Per month Barometer'!$AG$3:$BE$3,0)))</f>
        <v>0</v>
      </c>
      <c r="BK32" s="18">
        <f>IF(ISNA(INDEX($AG$4:$BE$107,MATCH('Per month Barometer'!$BG32,$AF$4:$AF$107,0),MATCH('Per month Barometer'!BK$4,'Per month Barometer'!$AG$3:$BE$3,0))),"",INDEX($AG$4:$BE$107,MATCH('Per month Barometer'!$BG32,$AF$4:$AF$107,0),MATCH('Per month Barometer'!BK$4,'Per month Barometer'!$AG$3:$BE$3,0)))</f>
        <v>0</v>
      </c>
      <c r="BL32" s="18">
        <f>IF(ISNA(INDEX($AG$4:$BE$107,MATCH('Per month Barometer'!$BG32,$AF$4:$AF$107,0),MATCH('Per month Barometer'!BL$4,'Per month Barometer'!$AG$3:$BE$3,0))),"",INDEX($AG$4:$BE$107,MATCH('Per month Barometer'!$BG32,$AF$4:$AF$107,0),MATCH('Per month Barometer'!BL$4,'Per month Barometer'!$AG$3:$BE$3,0)))</f>
        <v>0</v>
      </c>
      <c r="BM32" s="18">
        <f>IF(ISNA(INDEX($AG$4:$BE$107,MATCH('Per month Barometer'!$BG32,$AF$4:$AF$107,0),MATCH('Per month Barometer'!BM$4,'Per month Barometer'!$AG$3:$BE$3,0))),"",INDEX($AG$4:$BE$107,MATCH('Per month Barometer'!$BG32,$AF$4:$AF$107,0),MATCH('Per month Barometer'!BM$4,'Per month Barometer'!$AG$3:$BE$3,0)))</f>
        <v>0</v>
      </c>
      <c r="BN32" s="18">
        <f>IF(ISNA(INDEX($AG$4:$BE$107,MATCH('Per month Barometer'!$BG32,$AF$4:$AF$107,0),MATCH('Per month Barometer'!BN$4,'Per month Barometer'!$AG$3:$BE$3,0))),"",INDEX($AG$4:$BE$107,MATCH('Per month Barometer'!$BG32,$AF$4:$AF$107,0),MATCH('Per month Barometer'!BN$4,'Per month Barometer'!$AG$3:$BE$3,0)))</f>
        <v>0</v>
      </c>
      <c r="BO32" s="18">
        <f>IF(ISNA(INDEX($AG$4:$BE$107,MATCH('Per month Barometer'!$BG32,$AF$4:$AF$107,0),MATCH('Per month Barometer'!BO$4,'Per month Barometer'!$AG$3:$BE$3,0))),"",INDEX($AG$4:$BE$107,MATCH('Per month Barometer'!$BG32,$AF$4:$AF$107,0),MATCH('Per month Barometer'!BO$4,'Per month Barometer'!$AG$3:$BE$3,0)))</f>
        <v>0</v>
      </c>
      <c r="BP32" s="18">
        <f>IF(ISNA(INDEX($AG$4:$BE$107,MATCH('Per month Barometer'!$BG32,$AF$4:$AF$107,0),MATCH('Per month Barometer'!BP$4,'Per month Barometer'!$AG$3:$BE$3,0))),"",INDEX($AG$4:$BE$107,MATCH('Per month Barometer'!$BG32,$AF$4:$AF$107,0),MATCH('Per month Barometer'!BP$4,'Per month Barometer'!$AG$3:$BE$3,0)))</f>
        <v>0</v>
      </c>
      <c r="BQ32" s="18">
        <f>IF(ISNA(INDEX($AG$4:$BE$107,MATCH('Per month Barometer'!$BG32,$AF$4:$AF$107,0),MATCH('Per month Barometer'!BQ$4,'Per month Barometer'!$AG$3:$BE$3,0))),"",INDEX($AG$4:$BE$107,MATCH('Per month Barometer'!$BG32,$AF$4:$AF$107,0),MATCH('Per month Barometer'!BQ$4,'Per month Barometer'!$AG$3:$BE$3,0)))</f>
        <v>1.2460021347402099</v>
      </c>
      <c r="BR32" s="18">
        <f>IF(ISNA(INDEX($AG$4:$BE$107,MATCH('Per month Barometer'!$BG32,$AF$4:$AF$107,0),MATCH('Per month Barometer'!BR$4,'Per month Barometer'!$AG$3:$BE$3,0))),"",INDEX($AG$4:$BE$107,MATCH('Per month Barometer'!$BG32,$AF$4:$AF$107,0),MATCH('Per month Barometer'!BR$4,'Per month Barometer'!$AG$3:$BE$3,0)))</f>
        <v>0</v>
      </c>
      <c r="BS32" s="18">
        <f>IF(ISNA(INDEX($AG$4:$BE$107,MATCH('Per month Barometer'!$BG32,$AF$4:$AF$107,0),MATCH('Per month Barometer'!BS$4,'Per month Barometer'!$AG$3:$BE$3,0))),"",INDEX($AG$4:$BE$107,MATCH('Per month Barometer'!$BG32,$AF$4:$AF$107,0),MATCH('Per month Barometer'!BS$4,'Per month Barometer'!$AG$3:$BE$3,0)))</f>
        <v>0</v>
      </c>
      <c r="BT32" s="18">
        <f>IF(ISNA(INDEX($AG$4:$BE$107,MATCH('Per month Barometer'!$BG32,$AF$4:$AF$107,0),MATCH('Per month Barometer'!BT$4,'Per month Barometer'!$AG$3:$BE$3,0))),"",INDEX($AG$4:$BE$107,MATCH('Per month Barometer'!$BG32,$AF$4:$AF$107,0),MATCH('Per month Barometer'!BT$4,'Per month Barometer'!$AG$3:$BE$3,0)))</f>
        <v>0</v>
      </c>
      <c r="BU32" s="18">
        <f>IF(ISNA(INDEX($AG$4:$BE$107,MATCH('Per month Barometer'!$BG32,$AF$4:$AF$107,0),MATCH('Per month Barometer'!BU$4,'Per month Barometer'!$AG$3:$BE$3,0))),"",INDEX($AG$4:$BE$107,MATCH('Per month Barometer'!$BG32,$AF$4:$AF$107,0),MATCH('Per month Barometer'!BU$4,'Per month Barometer'!$AG$3:$BE$3,0)))</f>
        <v>0</v>
      </c>
      <c r="BV32" s="18">
        <f>IF(ISNA(INDEX($AG$4:$BE$107,MATCH('Per month Barometer'!$BG32,$AF$4:$AF$107,0),MATCH('Per month Barometer'!BV$4,'Per month Barometer'!$AG$3:$BE$3,0))),"",INDEX($AG$4:$BE$107,MATCH('Per month Barometer'!$BG32,$AF$4:$AF$107,0),MATCH('Per month Barometer'!BV$4,'Per month Barometer'!$AG$3:$BE$3,0)))</f>
        <v>0</v>
      </c>
      <c r="BW32" s="18" t="str">
        <f>IF(ISNA(INDEX($AG$4:$BE$107,MATCH('Per month Barometer'!$BG32,$AF$4:$AF$107,0),MATCH('Per month Barometer'!BW$4,'Per month Barometer'!$AG$3:$BE$3,0))),"",INDEX($AG$4:$BE$107,MATCH('Per month Barometer'!$BG32,$AF$4:$AF$107,0),MATCH('Per month Barometer'!BW$4,'Per month Barometer'!$AG$3:$BE$3,0)))</f>
        <v/>
      </c>
      <c r="BX32" s="18">
        <f>IF(ISNA(INDEX($AG$4:$BE$107,MATCH('Per month Barometer'!$BG32,$AF$4:$AF$107,0),MATCH('Per month Barometer'!BX$4,'Per month Barometer'!$AG$3:$BE$3,0))),"",INDEX($AG$4:$BE$107,MATCH('Per month Barometer'!$BG32,$AF$4:$AF$107,0),MATCH('Per month Barometer'!BX$4,'Per month Barometer'!$AG$3:$BE$3,0)))</f>
        <v>0</v>
      </c>
      <c r="BY32" s="18">
        <f>IF(ISNA(INDEX($AG$4:$BE$107,MATCH('Per month Barometer'!$BG32,$AF$4:$AF$107,0),MATCH('Per month Barometer'!BY$4,'Per month Barometer'!$AG$3:$BE$3,0))),"",INDEX($AG$4:$BE$107,MATCH('Per month Barometer'!$BG32,$AF$4:$AF$107,0),MATCH('Per month Barometer'!BY$4,'Per month Barometer'!$AG$3:$BE$3,0)))</f>
        <v>0</v>
      </c>
      <c r="BZ32" s="18">
        <f>IF(ISNA(INDEX($AG$4:$BE$107,MATCH('Per month Barometer'!$BG32,$AF$4:$AF$107,0),MATCH('Per month Barometer'!BZ$4,'Per month Barometer'!$AG$3:$BE$3,0))),"",INDEX($AG$4:$BE$107,MATCH('Per month Barometer'!$BG32,$AF$4:$AF$107,0),MATCH('Per month Barometer'!BZ$4,'Per month Barometer'!$AG$3:$BE$3,0)))</f>
        <v>0</v>
      </c>
      <c r="CA32" s="18" t="str">
        <f>IF(ISNA(INDEX($AG$4:$BE$107,MATCH('Per month Barometer'!$BG32,$AF$4:$AF$107,0),MATCH('Per month Barometer'!CA$4,'Per month Barometer'!$AG$3:$BE$3,0))),"",INDEX($AG$4:$BE$107,MATCH('Per month Barometer'!$BG32,$AF$4:$AF$107,0),MATCH('Per month Barometer'!CA$4,'Per month Barometer'!$AG$3:$BE$3,0)))</f>
        <v/>
      </c>
      <c r="CB32" s="18">
        <f>IF(ISNA(INDEX($AG$4:$BE$107,MATCH('Per month Barometer'!$BG32,$AF$4:$AF$107,0),MATCH('Per month Barometer'!CB$4,'Per month Barometer'!$AG$3:$BE$3,0))),"",INDEX($AG$4:$BE$107,MATCH('Per month Barometer'!$BG32,$AF$4:$AF$107,0),MATCH('Per month Barometer'!CB$4,'Per month Barometer'!$AG$3:$BE$3,0)))</f>
        <v>0</v>
      </c>
      <c r="CC32" s="18">
        <f>IF(ISNA(INDEX($AG$4:$BE$107,MATCH('Per month Barometer'!$BG32,$AF$4:$AF$107,0),MATCH('Per month Barometer'!CC$4,'Per month Barometer'!$AG$3:$BE$3,0))),"",INDEX($AG$4:$BE$107,MATCH('Per month Barometer'!$BG32,$AF$4:$AF$107,0),MATCH('Per month Barometer'!CC$4,'Per month Barometer'!$AG$3:$BE$3,0)))</f>
        <v>0</v>
      </c>
      <c r="CD32" s="18">
        <f>IF(ISNA(INDEX($AG$4:$BE$107,MATCH('Per month Barometer'!$BG32,$AF$4:$AF$107,0),MATCH('Per month Barometer'!CD$4,'Per month Barometer'!$AG$3:$BE$3,0))),"",INDEX($AG$4:$BE$107,MATCH('Per month Barometer'!$BG32,$AF$4:$AF$107,0),MATCH('Per month Barometer'!CD$4,'Per month Barometer'!$AG$3:$BE$3,0)))</f>
        <v>0</v>
      </c>
      <c r="CE32" s="18" t="str">
        <f>IF(ISNA(INDEX($AG$4:$BE$107,MATCH('Per month Barometer'!$BG32,$AF$4:$AF$107,0),MATCH('Per month Barometer'!CE$4,'Per month Barometer'!$AG$3:$BE$3,0))),"",INDEX($AG$4:$BE$107,MATCH('Per month Barometer'!$BG32,$AF$4:$AF$107,0),MATCH('Per month Barometer'!CE$4,'Per month Barometer'!$AG$3:$BE$3,0)))</f>
        <v/>
      </c>
      <c r="CF32" s="18">
        <f>IF(ISNA(INDEX($AG$4:$BE$107,MATCH('Per month Barometer'!$BG32,$AF$4:$AF$107,0),MATCH('Per month Barometer'!CF$4,'Per month Barometer'!$AG$3:$BE$3,0))),"",INDEX($AG$4:$BE$107,MATCH('Per month Barometer'!$BG32,$AF$4:$AF$107,0),MATCH('Per month Barometer'!CF$4,'Per month Barometer'!$AG$3:$BE$3,0)))</f>
        <v>0</v>
      </c>
      <c r="CO32" s="18">
        <f>IF(BH32=0,"",BH32)</f>
        <v>0.47160827344442502</v>
      </c>
      <c r="CP32" s="18" t="str">
        <f>IF(BI32=0,"",BI32)</f>
        <v/>
      </c>
      <c r="CQ32" s="18" t="str">
        <f>IF(BJ32=0,"",BJ32)</f>
        <v/>
      </c>
      <c r="CR32" s="18" t="str">
        <f>IF(BK32=0,"",BK32)</f>
        <v/>
      </c>
      <c r="CS32" s="18" t="str">
        <f>IF(BL32=0,"",BL32)</f>
        <v/>
      </c>
      <c r="CT32" s="18" t="str">
        <f>IF(BM32=0,"",BM32)</f>
        <v/>
      </c>
      <c r="CU32" s="18" t="str">
        <f>IF(BN32=0,"",BN32)</f>
        <v/>
      </c>
      <c r="CV32" s="18" t="str">
        <f>IF(BO32=0,"",BO32)</f>
        <v/>
      </c>
      <c r="CW32" s="18" t="str">
        <f>IF(BP32=0,"",BP32)</f>
        <v/>
      </c>
      <c r="CX32" s="18">
        <f>IF(BQ32=0,"",BQ32)</f>
        <v>1.2460021347402099</v>
      </c>
      <c r="CY32" s="18" t="str">
        <f>IF(BR32=0,"",BR32)</f>
        <v/>
      </c>
      <c r="CZ32" s="18" t="str">
        <f>IF(BS32=0,"",BS32)</f>
        <v/>
      </c>
      <c r="DA32" s="18" t="str">
        <f>IF(BT32=0,"",BT32)</f>
        <v/>
      </c>
      <c r="DB32" s="18" t="str">
        <f>IF(BU32=0,"",BU32)</f>
        <v/>
      </c>
      <c r="DC32" s="18" t="str">
        <f>IF(BV32=0,"",BV32)</f>
        <v/>
      </c>
      <c r="DD32" s="18" t="str">
        <f>IF(BW32=0,"",BW32)</f>
        <v/>
      </c>
      <c r="DE32" s="18" t="str">
        <f>IF(BX32=0,"",BX32)</f>
        <v/>
      </c>
      <c r="DF32" s="18" t="str">
        <f>IF(BY32=0,"",BY32)</f>
        <v/>
      </c>
      <c r="DG32" s="18" t="str">
        <f>IF(BZ32=0,"",BZ32)</f>
        <v/>
      </c>
      <c r="DH32" s="18" t="str">
        <f>IF(CA32=0,"",CA32)</f>
        <v/>
      </c>
      <c r="DI32" s="18" t="str">
        <f>IF(CB32=0,"",CB32)</f>
        <v/>
      </c>
      <c r="DJ32" s="18" t="str">
        <f>IF(CC32=0,"",CC32)</f>
        <v/>
      </c>
      <c r="DK32" s="18" t="str">
        <f>IF(CD32=0,"",CD32)</f>
        <v/>
      </c>
      <c r="DL32" s="18" t="str">
        <f>IF(CE32=0,"",CE32)</f>
        <v/>
      </c>
      <c r="DM32" s="18" t="str">
        <f>IF(CF32=0,"",CF32)</f>
        <v/>
      </c>
      <c r="DN32" s="18"/>
      <c r="DO32" s="18"/>
      <c r="DP32" s="18"/>
      <c r="DQ32" s="18"/>
    </row>
    <row r="33" spans="2:121" x14ac:dyDescent="0.25">
      <c r="B33" s="22">
        <v>40603</v>
      </c>
      <c r="C33" s="18">
        <f>VLOOKUP($B33,'Barometer annual'!$Z$5:$AE$211,'Per month Barometer'!C$1, FALSE)</f>
        <v>2.2178537645924004</v>
      </c>
      <c r="D33" s="18">
        <f>VLOOKUP($B33,'Barometer annual'!$Z$5:$AE$211,'Per month Barometer'!D$1, FALSE)</f>
        <v>1.7726579868028001</v>
      </c>
      <c r="E33" s="18"/>
      <c r="F33" s="18"/>
      <c r="G33" s="18"/>
      <c r="H33" s="18">
        <f>VLOOKUP($B33,'Quarters Barometer'!$DA$9:$DH$60,'Per month Barometer'!J$1,FALSE)</f>
        <v>2.2430145004673898</v>
      </c>
      <c r="I33" s="18">
        <f>VLOOKUP($B33,'Quarters Barometer'!$DA$9:$DH$60,'Per month Barometer'!K$1,FALSE)</f>
        <v>2.32407397064528</v>
      </c>
      <c r="J33" s="18">
        <f>VLOOKUP($B33,'Quarters Barometer'!$DA$9:$DH$60,'Per month Barometer'!L$1,FALSE)</f>
        <v>2.1554779114268099</v>
      </c>
      <c r="K33" s="18">
        <f>VLOOKUP($B33,'Quarters Barometer'!$DA$9:$DH$60,'Per month Barometer'!M$1,FALSE)</f>
        <v>1.86607333113271</v>
      </c>
      <c r="L33" s="18">
        <f>VLOOKUP($B33,'Quarters Barometer'!$DA$9:$DH$60,'Per month Barometer'!N$1,FALSE)</f>
        <v>1.7446610152062598</v>
      </c>
      <c r="M33" s="18">
        <f>VLOOKUP($B33,'Quarters Barometer'!$DA$9:$DH$60,'Per month Barometer'!O$1,FALSE)</f>
        <v>1.7824249618963799</v>
      </c>
      <c r="N33" s="18">
        <f>VLOOKUP($B33,'Quarters Barometer'!$DA$9:$DH$60,'Per month Barometer'!P$1,FALSE)</f>
        <v>1.81848768171108</v>
      </c>
      <c r="AF33" s="125">
        <v>39904</v>
      </c>
      <c r="AG33" s="47">
        <f>VLOOKUP($AF33,'Barometer annual'!$Z$5:$AE$211,'Per month Barometer'!C$1, FALSE)</f>
        <v>0.47160827344442502</v>
      </c>
      <c r="AH33" s="77"/>
      <c r="AI33" s="77"/>
      <c r="AJ33" s="77"/>
      <c r="AK33" s="77"/>
      <c r="AL33" s="48"/>
      <c r="AM33" s="77"/>
      <c r="AN33" s="48">
        <f>VLOOKUP($AF33,'Barometer annual'!$Z$5:$AE$211,'Per month Barometer'!D$1, FALSE)</f>
        <v>1.2460021347402099</v>
      </c>
      <c r="AO33" s="48" t="str">
        <f>VLOOKUP($AF33,'Barometer annual'!$Z$5:$AE$211,'Per month Barometer'!E$1, FALSE)</f>
        <v/>
      </c>
      <c r="AP33" s="48" t="str">
        <f>VLOOKUP($AF33,'Barometer annual'!$Z$5:$AE$211,'Per month Barometer'!F$1, FALSE)</f>
        <v/>
      </c>
      <c r="AQ33" s="48" t="str">
        <f>VLOOKUP($AF33,'Barometer annual'!$Z$5:$AE$211,'Per month Barometer'!G$1, FALSE)</f>
        <v/>
      </c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126"/>
      <c r="BG33" s="155">
        <v>39934</v>
      </c>
      <c r="BH33" s="18">
        <f>IF(ISNA(INDEX($AG$4:$BE$107,MATCH('Per month Barometer'!$BG33,$AF$4:$AF$107,0),MATCH('Per month Barometer'!BH$4,'Per month Barometer'!$AG$3:$BE$3,0))),"",INDEX($AG$4:$BE$107,MATCH('Per month Barometer'!$BG33,$AF$4:$AF$107,0),MATCH('Per month Barometer'!BH$4,'Per month Barometer'!$AG$3:$BE$3,0)))</f>
        <v>0.39726024508163599</v>
      </c>
      <c r="BI33" s="18">
        <f>IF(ISNA(INDEX($AG$4:$BE$107,MATCH('Per month Barometer'!$BG33,$AF$4:$AF$107,0),MATCH('Per month Barometer'!BI$4,'Per month Barometer'!$AG$3:$BE$3,0))),"",INDEX($AG$4:$BE$107,MATCH('Per month Barometer'!$BG33,$AF$4:$AF$107,0),MATCH('Per month Barometer'!BI$4,'Per month Barometer'!$AG$3:$BE$3,0)))</f>
        <v>0</v>
      </c>
      <c r="BJ33" s="18">
        <f>IF(ISNA(INDEX($AG$4:$BE$107,MATCH('Per month Barometer'!$BG33,$AF$4:$AF$107,0),MATCH('Per month Barometer'!BJ$4,'Per month Barometer'!$AG$3:$BE$3,0))),"",INDEX($AG$4:$BE$107,MATCH('Per month Barometer'!$BG33,$AF$4:$AF$107,0),MATCH('Per month Barometer'!BJ$4,'Per month Barometer'!$AG$3:$BE$3,0)))</f>
        <v>0</v>
      </c>
      <c r="BK33" s="18">
        <f>IF(ISNA(INDEX($AG$4:$BE$107,MATCH('Per month Barometer'!$BG33,$AF$4:$AF$107,0),MATCH('Per month Barometer'!BK$4,'Per month Barometer'!$AG$3:$BE$3,0))),"",INDEX($AG$4:$BE$107,MATCH('Per month Barometer'!$BG33,$AF$4:$AF$107,0),MATCH('Per month Barometer'!BK$4,'Per month Barometer'!$AG$3:$BE$3,0)))</f>
        <v>0</v>
      </c>
      <c r="BL33" s="18">
        <f>IF(ISNA(INDEX($AG$4:$BE$107,MATCH('Per month Barometer'!$BG33,$AF$4:$AF$107,0),MATCH('Per month Barometer'!BL$4,'Per month Barometer'!$AG$3:$BE$3,0))),"",INDEX($AG$4:$BE$107,MATCH('Per month Barometer'!$BG33,$AF$4:$AF$107,0),MATCH('Per month Barometer'!BL$4,'Per month Barometer'!$AG$3:$BE$3,0)))</f>
        <v>0</v>
      </c>
      <c r="BM33" s="18">
        <f>IF(ISNA(INDEX($AG$4:$BE$107,MATCH('Per month Barometer'!$BG33,$AF$4:$AF$107,0),MATCH('Per month Barometer'!BM$4,'Per month Barometer'!$AG$3:$BE$3,0))),"",INDEX($AG$4:$BE$107,MATCH('Per month Barometer'!$BG33,$AF$4:$AF$107,0),MATCH('Per month Barometer'!BM$4,'Per month Barometer'!$AG$3:$BE$3,0)))</f>
        <v>0</v>
      </c>
      <c r="BN33" s="18">
        <f>IF(ISNA(INDEX($AG$4:$BE$107,MATCH('Per month Barometer'!$BG33,$AF$4:$AF$107,0),MATCH('Per month Barometer'!BN$4,'Per month Barometer'!$AG$3:$BE$3,0))),"",INDEX($AG$4:$BE$107,MATCH('Per month Barometer'!$BG33,$AF$4:$AF$107,0),MATCH('Per month Barometer'!BN$4,'Per month Barometer'!$AG$3:$BE$3,0)))</f>
        <v>0</v>
      </c>
      <c r="BO33" s="18">
        <f>IF(ISNA(INDEX($AG$4:$BE$107,MATCH('Per month Barometer'!$BG33,$AF$4:$AF$107,0),MATCH('Per month Barometer'!BO$4,'Per month Barometer'!$AG$3:$BE$3,0))),"",INDEX($AG$4:$BE$107,MATCH('Per month Barometer'!$BG33,$AF$4:$AF$107,0),MATCH('Per month Barometer'!BO$4,'Per month Barometer'!$AG$3:$BE$3,0)))</f>
        <v>0</v>
      </c>
      <c r="BP33" s="18">
        <f>IF(ISNA(INDEX($AG$4:$BE$107,MATCH('Per month Barometer'!$BG33,$AF$4:$AF$107,0),MATCH('Per month Barometer'!BP$4,'Per month Barometer'!$AG$3:$BE$3,0))),"",INDEX($AG$4:$BE$107,MATCH('Per month Barometer'!$BG33,$AF$4:$AF$107,0),MATCH('Per month Barometer'!BP$4,'Per month Barometer'!$AG$3:$BE$3,0)))</f>
        <v>1.1316215847645801</v>
      </c>
      <c r="BQ33" s="18">
        <f>IF(ISNA(INDEX($AG$4:$BE$107,MATCH('Per month Barometer'!$BG33,$AF$4:$AF$107,0),MATCH('Per month Barometer'!BQ$4,'Per month Barometer'!$AG$3:$BE$3,0))),"",INDEX($AG$4:$BE$107,MATCH('Per month Barometer'!$BG33,$AF$4:$AF$107,0),MATCH('Per month Barometer'!BQ$4,'Per month Barometer'!$AG$3:$BE$3,0)))</f>
        <v>0</v>
      </c>
      <c r="BR33" s="18">
        <f>IF(ISNA(INDEX($AG$4:$BE$107,MATCH('Per month Barometer'!$BG33,$AF$4:$AF$107,0),MATCH('Per month Barometer'!BR$4,'Per month Barometer'!$AG$3:$BE$3,0))),"",INDEX($AG$4:$BE$107,MATCH('Per month Barometer'!$BG33,$AF$4:$AF$107,0),MATCH('Per month Barometer'!BR$4,'Per month Barometer'!$AG$3:$BE$3,0)))</f>
        <v>0</v>
      </c>
      <c r="BS33" s="18">
        <f>IF(ISNA(INDEX($AG$4:$BE$107,MATCH('Per month Barometer'!$BG33,$AF$4:$AF$107,0),MATCH('Per month Barometer'!BS$4,'Per month Barometer'!$AG$3:$BE$3,0))),"",INDEX($AG$4:$BE$107,MATCH('Per month Barometer'!$BG33,$AF$4:$AF$107,0),MATCH('Per month Barometer'!BS$4,'Per month Barometer'!$AG$3:$BE$3,0)))</f>
        <v>0</v>
      </c>
      <c r="BT33" s="18">
        <f>IF(ISNA(INDEX($AG$4:$BE$107,MATCH('Per month Barometer'!$BG33,$AF$4:$AF$107,0),MATCH('Per month Barometer'!BT$4,'Per month Barometer'!$AG$3:$BE$3,0))),"",INDEX($AG$4:$BE$107,MATCH('Per month Barometer'!$BG33,$AF$4:$AF$107,0),MATCH('Per month Barometer'!BT$4,'Per month Barometer'!$AG$3:$BE$3,0)))</f>
        <v>0</v>
      </c>
      <c r="BU33" s="18">
        <f>IF(ISNA(INDEX($AG$4:$BE$107,MATCH('Per month Barometer'!$BG33,$AF$4:$AF$107,0),MATCH('Per month Barometer'!BU$4,'Per month Barometer'!$AG$3:$BE$3,0))),"",INDEX($AG$4:$BE$107,MATCH('Per month Barometer'!$BG33,$AF$4:$AF$107,0),MATCH('Per month Barometer'!BU$4,'Per month Barometer'!$AG$3:$BE$3,0)))</f>
        <v>0</v>
      </c>
      <c r="BV33" s="18">
        <f>IF(ISNA(INDEX($AG$4:$BE$107,MATCH('Per month Barometer'!$BG33,$AF$4:$AF$107,0),MATCH('Per month Barometer'!BV$4,'Per month Barometer'!$AG$3:$BE$3,0))),"",INDEX($AG$4:$BE$107,MATCH('Per month Barometer'!$BG33,$AF$4:$AF$107,0),MATCH('Per month Barometer'!BV$4,'Per month Barometer'!$AG$3:$BE$3,0)))</f>
        <v>0</v>
      </c>
      <c r="BW33" s="18">
        <f>IF(ISNA(INDEX($AG$4:$BE$107,MATCH('Per month Barometer'!$BG33,$AF$4:$AF$107,0),MATCH('Per month Barometer'!BW$4,'Per month Barometer'!$AG$3:$BE$3,0))),"",INDEX($AG$4:$BE$107,MATCH('Per month Barometer'!$BG33,$AF$4:$AF$107,0),MATCH('Per month Barometer'!BW$4,'Per month Barometer'!$AG$3:$BE$3,0)))</f>
        <v>0</v>
      </c>
      <c r="BX33" s="18">
        <f>IF(ISNA(INDEX($AG$4:$BE$107,MATCH('Per month Barometer'!$BG33,$AF$4:$AF$107,0),MATCH('Per month Barometer'!BX$4,'Per month Barometer'!$AG$3:$BE$3,0))),"",INDEX($AG$4:$BE$107,MATCH('Per month Barometer'!$BG33,$AF$4:$AF$107,0),MATCH('Per month Barometer'!BX$4,'Per month Barometer'!$AG$3:$BE$3,0)))</f>
        <v>0</v>
      </c>
      <c r="BY33" s="18">
        <f>IF(ISNA(INDEX($AG$4:$BE$107,MATCH('Per month Barometer'!$BG33,$AF$4:$AF$107,0),MATCH('Per month Barometer'!BY$4,'Per month Barometer'!$AG$3:$BE$3,0))),"",INDEX($AG$4:$BE$107,MATCH('Per month Barometer'!$BG33,$AF$4:$AF$107,0),MATCH('Per month Barometer'!BY$4,'Per month Barometer'!$AG$3:$BE$3,0)))</f>
        <v>0</v>
      </c>
      <c r="BZ33" s="18">
        <f>IF(ISNA(INDEX($AG$4:$BE$107,MATCH('Per month Barometer'!$BG33,$AF$4:$AF$107,0),MATCH('Per month Barometer'!BZ$4,'Per month Barometer'!$AG$3:$BE$3,0))),"",INDEX($AG$4:$BE$107,MATCH('Per month Barometer'!$BG33,$AF$4:$AF$107,0),MATCH('Per month Barometer'!BZ$4,'Per month Barometer'!$AG$3:$BE$3,0)))</f>
        <v>0</v>
      </c>
      <c r="CA33" s="18">
        <f>IF(ISNA(INDEX($AG$4:$BE$107,MATCH('Per month Barometer'!$BG33,$AF$4:$AF$107,0),MATCH('Per month Barometer'!CA$4,'Per month Barometer'!$AG$3:$BE$3,0))),"",INDEX($AG$4:$BE$107,MATCH('Per month Barometer'!$BG33,$AF$4:$AF$107,0),MATCH('Per month Barometer'!CA$4,'Per month Barometer'!$AG$3:$BE$3,0)))</f>
        <v>0</v>
      </c>
      <c r="CB33" s="18">
        <f>IF(ISNA(INDEX($AG$4:$BE$107,MATCH('Per month Barometer'!$BG33,$AF$4:$AF$107,0),MATCH('Per month Barometer'!CB$4,'Per month Barometer'!$AG$3:$BE$3,0))),"",INDEX($AG$4:$BE$107,MATCH('Per month Barometer'!$BG33,$AF$4:$AF$107,0),MATCH('Per month Barometer'!CB$4,'Per month Barometer'!$AG$3:$BE$3,0)))</f>
        <v>0</v>
      </c>
      <c r="CC33" s="18">
        <f>IF(ISNA(INDEX($AG$4:$BE$107,MATCH('Per month Barometer'!$BG33,$AF$4:$AF$107,0),MATCH('Per month Barometer'!CC$4,'Per month Barometer'!$AG$3:$BE$3,0))),"",INDEX($AG$4:$BE$107,MATCH('Per month Barometer'!$BG33,$AF$4:$AF$107,0),MATCH('Per month Barometer'!CC$4,'Per month Barometer'!$AG$3:$BE$3,0)))</f>
        <v>0</v>
      </c>
      <c r="CD33" s="18">
        <f>IF(ISNA(INDEX($AG$4:$BE$107,MATCH('Per month Barometer'!$BG33,$AF$4:$AF$107,0),MATCH('Per month Barometer'!CD$4,'Per month Barometer'!$AG$3:$BE$3,0))),"",INDEX($AG$4:$BE$107,MATCH('Per month Barometer'!$BG33,$AF$4:$AF$107,0),MATCH('Per month Barometer'!CD$4,'Per month Barometer'!$AG$3:$BE$3,0)))</f>
        <v>0</v>
      </c>
      <c r="CE33" s="18">
        <f>IF(ISNA(INDEX($AG$4:$BE$107,MATCH('Per month Barometer'!$BG33,$AF$4:$AF$107,0),MATCH('Per month Barometer'!CE$4,'Per month Barometer'!$AG$3:$BE$3,0))),"",INDEX($AG$4:$BE$107,MATCH('Per month Barometer'!$BG33,$AF$4:$AF$107,0),MATCH('Per month Barometer'!CE$4,'Per month Barometer'!$AG$3:$BE$3,0)))</f>
        <v>0</v>
      </c>
      <c r="CF33" s="18">
        <f>IF(ISNA(INDEX($AG$4:$BE$107,MATCH('Per month Barometer'!$BG33,$AF$4:$AF$107,0),MATCH('Per month Barometer'!CF$4,'Per month Barometer'!$AG$3:$BE$3,0))),"",INDEX($AG$4:$BE$107,MATCH('Per month Barometer'!$BG33,$AF$4:$AF$107,0),MATCH('Per month Barometer'!CF$4,'Per month Barometer'!$AG$3:$BE$3,0)))</f>
        <v>0</v>
      </c>
      <c r="CO33" s="18">
        <f>IF(BH33=0,"",BH33)</f>
        <v>0.39726024508163599</v>
      </c>
      <c r="CP33" s="18" t="str">
        <f>IF(BI33=0,"",BI33)</f>
        <v/>
      </c>
      <c r="CQ33" s="18" t="str">
        <f>IF(BJ33=0,"",BJ33)</f>
        <v/>
      </c>
      <c r="CR33" s="18" t="str">
        <f>IF(BK33=0,"",BK33)</f>
        <v/>
      </c>
      <c r="CS33" s="18" t="str">
        <f>IF(BL33=0,"",BL33)</f>
        <v/>
      </c>
      <c r="CT33" s="18" t="str">
        <f>IF(BM33=0,"",BM33)</f>
        <v/>
      </c>
      <c r="CU33" s="18" t="str">
        <f>IF(BN33=0,"",BN33)</f>
        <v/>
      </c>
      <c r="CV33" s="18" t="str">
        <f>IF(BO33=0,"",BO33)</f>
        <v/>
      </c>
      <c r="CW33" s="18">
        <f>IF(BP33=0,"",BP33)</f>
        <v>1.1316215847645801</v>
      </c>
      <c r="CX33" s="18" t="str">
        <f>IF(BQ33=0,"",BQ33)</f>
        <v/>
      </c>
      <c r="CY33" s="18" t="str">
        <f>IF(BR33=0,"",BR33)</f>
        <v/>
      </c>
      <c r="CZ33" s="18" t="str">
        <f>IF(BS33=0,"",BS33)</f>
        <v/>
      </c>
      <c r="DA33" s="18" t="str">
        <f>IF(BT33=0,"",BT33)</f>
        <v/>
      </c>
      <c r="DB33" s="18" t="str">
        <f>IF(BU33=0,"",BU33)</f>
        <v/>
      </c>
      <c r="DC33" s="18" t="str">
        <f>IF(BV33=0,"",BV33)</f>
        <v/>
      </c>
      <c r="DD33" s="18" t="str">
        <f>IF(BW33=0,"",BW33)</f>
        <v/>
      </c>
      <c r="DE33" s="18" t="str">
        <f>IF(BX33=0,"",BX33)</f>
        <v/>
      </c>
      <c r="DF33" s="18" t="str">
        <f>IF(BY33=0,"",BY33)</f>
        <v/>
      </c>
      <c r="DG33" s="18" t="str">
        <f>IF(BZ33=0,"",BZ33)</f>
        <v/>
      </c>
      <c r="DH33" s="18" t="str">
        <f>IF(CA33=0,"",CA33)</f>
        <v/>
      </c>
      <c r="DI33" s="18" t="str">
        <f>IF(CB33=0,"",CB33)</f>
        <v/>
      </c>
      <c r="DJ33" s="18" t="str">
        <f>IF(CC33=0,"",CC33)</f>
        <v/>
      </c>
      <c r="DK33" s="18" t="str">
        <f>IF(CD33=0,"",CD33)</f>
        <v/>
      </c>
      <c r="DL33" s="18" t="str">
        <f>IF(CE33=0,"",CE33)</f>
        <v/>
      </c>
      <c r="DM33" s="18" t="str">
        <f>IF(CF33=0,"",CF33)</f>
        <v/>
      </c>
      <c r="DN33" s="18"/>
      <c r="DO33" s="18"/>
      <c r="DP33" s="18"/>
      <c r="DQ33" s="18"/>
    </row>
    <row r="34" spans="2:121" x14ac:dyDescent="0.25">
      <c r="B34" s="22">
        <v>40969</v>
      </c>
      <c r="C34" s="18">
        <f>VLOOKUP($B34,'Barometer annual'!$Z$5:$AE$211,'Per month Barometer'!C$1, FALSE)</f>
        <v>2.1356355905446001</v>
      </c>
      <c r="D34" s="18">
        <f>VLOOKUP($B34,'Barometer annual'!$Z$5:$AE$211,'Per month Barometer'!D$1, FALSE)</f>
        <v>1.75472739866372</v>
      </c>
      <c r="E34" s="18"/>
      <c r="F34" s="18"/>
      <c r="G34" s="18"/>
      <c r="H34" s="18">
        <f>VLOOKUP($B34,'Quarters Barometer'!$DA$9:$DH$60,'Per month Barometer'!J$1,FALSE)</f>
        <v>2.2336032703604598</v>
      </c>
      <c r="I34" s="18">
        <f>VLOOKUP($B34,'Quarters Barometer'!$DA$9:$DH$60,'Per month Barometer'!K$1,FALSE)</f>
        <v>2.1943769866907901</v>
      </c>
      <c r="J34" s="18">
        <f>VLOOKUP($B34,'Quarters Barometer'!$DA$9:$DH$60,'Per month Barometer'!L$1,FALSE)</f>
        <v>2.04318352424426</v>
      </c>
      <c r="K34" s="18">
        <f>VLOOKUP($B34,'Quarters Barometer'!$DA$9:$DH$60,'Per month Barometer'!M$1,FALSE)</f>
        <v>1.8123504399205901</v>
      </c>
      <c r="L34" s="18">
        <f>VLOOKUP($B34,'Quarters Barometer'!$DA$9:$DH$60,'Per month Barometer'!N$1,FALSE)</f>
        <v>1.76709629167905</v>
      </c>
      <c r="M34" s="18">
        <f>VLOOKUP($B34,'Quarters Barometer'!$DA$9:$DH$60,'Per month Barometer'!O$1,FALSE)</f>
        <v>1.7594739652573099</v>
      </c>
      <c r="N34" s="18">
        <f>VLOOKUP($B34,'Quarters Barometer'!$DA$9:$DH$60,'Per month Barometer'!P$1,FALSE)</f>
        <v>1.8348811181935301</v>
      </c>
      <c r="AF34" s="125">
        <v>40269</v>
      </c>
      <c r="AG34" s="47">
        <f>VLOOKUP($AF34,'Barometer annual'!$Z$5:$AE$211,'Per month Barometer'!C$1, FALSE)</f>
        <v>1.1908015360631401</v>
      </c>
      <c r="AH34" s="77"/>
      <c r="AI34" s="77"/>
      <c r="AJ34" s="77"/>
      <c r="AK34" s="77"/>
      <c r="AL34" s="48"/>
      <c r="AM34" s="77"/>
      <c r="AN34" s="48">
        <f>VLOOKUP($AF34,'Barometer annual'!$Z$5:$AE$211,'Per month Barometer'!D$1, FALSE)</f>
        <v>1.4624304726441801</v>
      </c>
      <c r="AO34" s="48">
        <f>VLOOKUP($AF34,'Barometer annual'!$Z$5:$AE$211,'Per month Barometer'!E$1, FALSE)</f>
        <v>1.7325946859213901</v>
      </c>
      <c r="AP34" s="48">
        <f>VLOOKUP($AF34,'Barometer annual'!$Z$5:$AE$211,'Per month Barometer'!F$1, FALSE)</f>
        <v>1.9015845441984898</v>
      </c>
      <c r="AQ34" s="48">
        <f>VLOOKUP($AF34,'Barometer annual'!$Z$5:$AE$211,'Per month Barometer'!G$1, FALSE)</f>
        <v>2.0593456772955703</v>
      </c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126"/>
      <c r="BG34" s="155">
        <v>39965</v>
      </c>
      <c r="BH34" s="18">
        <f>IF(ISNA(INDEX($AG$4:$BE$107,MATCH('Per month Barometer'!$BG34,$AF$4:$AF$107,0),MATCH('Per month Barometer'!BH$4,'Per month Barometer'!$AG$3:$BE$3,0))),"",INDEX($AG$4:$BE$107,MATCH('Per month Barometer'!$BG34,$AF$4:$AF$107,0),MATCH('Per month Barometer'!BH$4,'Per month Barometer'!$AG$3:$BE$3,0)))</f>
        <v>0.385583773987065</v>
      </c>
      <c r="BI34" s="18">
        <f>IF(ISNA(INDEX($AG$4:$BE$107,MATCH('Per month Barometer'!$BG34,$AF$4:$AF$107,0),MATCH('Per month Barometer'!BI$4,'Per month Barometer'!$AG$3:$BE$3,0))),"",INDEX($AG$4:$BE$107,MATCH('Per month Barometer'!$BG34,$AF$4:$AF$107,0),MATCH('Per month Barometer'!BI$4,'Per month Barometer'!$AG$3:$BE$3,0)))</f>
        <v>0</v>
      </c>
      <c r="BJ34" s="18">
        <f>IF(ISNA(INDEX($AG$4:$BE$107,MATCH('Per month Barometer'!$BG34,$AF$4:$AF$107,0),MATCH('Per month Barometer'!BJ$4,'Per month Barometer'!$AG$3:$BE$3,0))),"",INDEX($AG$4:$BE$107,MATCH('Per month Barometer'!$BG34,$AF$4:$AF$107,0),MATCH('Per month Barometer'!BJ$4,'Per month Barometer'!$AG$3:$BE$3,0)))</f>
        <v>0</v>
      </c>
      <c r="BK34" s="18">
        <f>IF(ISNA(INDEX($AG$4:$BE$107,MATCH('Per month Barometer'!$BG34,$AF$4:$AF$107,0),MATCH('Per month Barometer'!BK$4,'Per month Barometer'!$AG$3:$BE$3,0))),"",INDEX($AG$4:$BE$107,MATCH('Per month Barometer'!$BG34,$AF$4:$AF$107,0),MATCH('Per month Barometer'!BK$4,'Per month Barometer'!$AG$3:$BE$3,0)))</f>
        <v>0</v>
      </c>
      <c r="BL34" s="18">
        <f>IF(ISNA(INDEX($AG$4:$BE$107,MATCH('Per month Barometer'!$BG34,$AF$4:$AF$107,0),MATCH('Per month Barometer'!BL$4,'Per month Barometer'!$AG$3:$BE$3,0))),"",INDEX($AG$4:$BE$107,MATCH('Per month Barometer'!$BG34,$AF$4:$AF$107,0),MATCH('Per month Barometer'!BL$4,'Per month Barometer'!$AG$3:$BE$3,0)))</f>
        <v>0</v>
      </c>
      <c r="BM34" s="18">
        <f>IF(ISNA(INDEX($AG$4:$BE$107,MATCH('Per month Barometer'!$BG34,$AF$4:$AF$107,0),MATCH('Per month Barometer'!BM$4,'Per month Barometer'!$AG$3:$BE$3,0))),"",INDEX($AG$4:$BE$107,MATCH('Per month Barometer'!$BG34,$AF$4:$AF$107,0),MATCH('Per month Barometer'!BM$4,'Per month Barometer'!$AG$3:$BE$3,0)))</f>
        <v>0</v>
      </c>
      <c r="BN34" s="18">
        <f>IF(ISNA(INDEX($AG$4:$BE$107,MATCH('Per month Barometer'!$BG34,$AF$4:$AF$107,0),MATCH('Per month Barometer'!BN$4,'Per month Barometer'!$AG$3:$BE$3,0))),"",INDEX($AG$4:$BE$107,MATCH('Per month Barometer'!$BG34,$AF$4:$AF$107,0),MATCH('Per month Barometer'!BN$4,'Per month Barometer'!$AG$3:$BE$3,0)))</f>
        <v>0</v>
      </c>
      <c r="BO34" s="18">
        <f>IF(ISNA(INDEX($AG$4:$BE$107,MATCH('Per month Barometer'!$BG34,$AF$4:$AF$107,0),MATCH('Per month Barometer'!BO$4,'Per month Barometer'!$AG$3:$BE$3,0))),"",INDEX($AG$4:$BE$107,MATCH('Per month Barometer'!$BG34,$AF$4:$AF$107,0),MATCH('Per month Barometer'!BO$4,'Per month Barometer'!$AG$3:$BE$3,0)))</f>
        <v>1.1494188213079399</v>
      </c>
      <c r="BP34" s="18">
        <f>IF(ISNA(INDEX($AG$4:$BE$107,MATCH('Per month Barometer'!$BG34,$AF$4:$AF$107,0),MATCH('Per month Barometer'!BP$4,'Per month Barometer'!$AG$3:$BE$3,0))),"",INDEX($AG$4:$BE$107,MATCH('Per month Barometer'!$BG34,$AF$4:$AF$107,0),MATCH('Per month Barometer'!BP$4,'Per month Barometer'!$AG$3:$BE$3,0)))</f>
        <v>0</v>
      </c>
      <c r="BQ34" s="18">
        <f>IF(ISNA(INDEX($AG$4:$BE$107,MATCH('Per month Barometer'!$BG34,$AF$4:$AF$107,0),MATCH('Per month Barometer'!BQ$4,'Per month Barometer'!$AG$3:$BE$3,0))),"",INDEX($AG$4:$BE$107,MATCH('Per month Barometer'!$BG34,$AF$4:$AF$107,0),MATCH('Per month Barometer'!BQ$4,'Per month Barometer'!$AG$3:$BE$3,0)))</f>
        <v>0</v>
      </c>
      <c r="BR34" s="18">
        <f>IF(ISNA(INDEX($AG$4:$BE$107,MATCH('Per month Barometer'!$BG34,$AF$4:$AF$107,0),MATCH('Per month Barometer'!BR$4,'Per month Barometer'!$AG$3:$BE$3,0))),"",INDEX($AG$4:$BE$107,MATCH('Per month Barometer'!$BG34,$AF$4:$AF$107,0),MATCH('Per month Barometer'!BR$4,'Per month Barometer'!$AG$3:$BE$3,0)))</f>
        <v>0</v>
      </c>
      <c r="BS34" s="18">
        <f>IF(ISNA(INDEX($AG$4:$BE$107,MATCH('Per month Barometer'!$BG34,$AF$4:$AF$107,0),MATCH('Per month Barometer'!BS$4,'Per month Barometer'!$AG$3:$BE$3,0))),"",INDEX($AG$4:$BE$107,MATCH('Per month Barometer'!$BG34,$AF$4:$AF$107,0),MATCH('Per month Barometer'!BS$4,'Per month Barometer'!$AG$3:$BE$3,0)))</f>
        <v>0</v>
      </c>
      <c r="BT34" s="18">
        <f>IF(ISNA(INDEX($AG$4:$BE$107,MATCH('Per month Barometer'!$BG34,$AF$4:$AF$107,0),MATCH('Per month Barometer'!BT$4,'Per month Barometer'!$AG$3:$BE$3,0))),"",INDEX($AG$4:$BE$107,MATCH('Per month Barometer'!$BG34,$AF$4:$AF$107,0),MATCH('Per month Barometer'!BT$4,'Per month Barometer'!$AG$3:$BE$3,0)))</f>
        <v>0</v>
      </c>
      <c r="BU34" s="18">
        <f>IF(ISNA(INDEX($AG$4:$BE$107,MATCH('Per month Barometer'!$BG34,$AF$4:$AF$107,0),MATCH('Per month Barometer'!BU$4,'Per month Barometer'!$AG$3:$BE$3,0))),"",INDEX($AG$4:$BE$107,MATCH('Per month Barometer'!$BG34,$AF$4:$AF$107,0),MATCH('Per month Barometer'!BU$4,'Per month Barometer'!$AG$3:$BE$3,0)))</f>
        <v>0</v>
      </c>
      <c r="BV34" s="18">
        <f>IF(ISNA(INDEX($AG$4:$BE$107,MATCH('Per month Barometer'!$BG34,$AF$4:$AF$107,0),MATCH('Per month Barometer'!BV$4,'Per month Barometer'!$AG$3:$BE$3,0))),"",INDEX($AG$4:$BE$107,MATCH('Per month Barometer'!$BG34,$AF$4:$AF$107,0),MATCH('Per month Barometer'!BV$4,'Per month Barometer'!$AG$3:$BE$3,0)))</f>
        <v>0</v>
      </c>
      <c r="BW34" s="18">
        <f>IF(ISNA(INDEX($AG$4:$BE$107,MATCH('Per month Barometer'!$BG34,$AF$4:$AF$107,0),MATCH('Per month Barometer'!BW$4,'Per month Barometer'!$AG$3:$BE$3,0))),"",INDEX($AG$4:$BE$107,MATCH('Per month Barometer'!$BG34,$AF$4:$AF$107,0),MATCH('Per month Barometer'!BW$4,'Per month Barometer'!$AG$3:$BE$3,0)))</f>
        <v>0</v>
      </c>
      <c r="BX34" s="18">
        <f>IF(ISNA(INDEX($AG$4:$BE$107,MATCH('Per month Barometer'!$BG34,$AF$4:$AF$107,0),MATCH('Per month Barometer'!BX$4,'Per month Barometer'!$AG$3:$BE$3,0))),"",INDEX($AG$4:$BE$107,MATCH('Per month Barometer'!$BG34,$AF$4:$AF$107,0),MATCH('Per month Barometer'!BX$4,'Per month Barometer'!$AG$3:$BE$3,0)))</f>
        <v>0</v>
      </c>
      <c r="BY34" s="18">
        <f>IF(ISNA(INDEX($AG$4:$BE$107,MATCH('Per month Barometer'!$BG34,$AF$4:$AF$107,0),MATCH('Per month Barometer'!BY$4,'Per month Barometer'!$AG$3:$BE$3,0))),"",INDEX($AG$4:$BE$107,MATCH('Per month Barometer'!$BG34,$AF$4:$AF$107,0),MATCH('Per month Barometer'!BY$4,'Per month Barometer'!$AG$3:$BE$3,0)))</f>
        <v>0</v>
      </c>
      <c r="BZ34" s="18">
        <f>IF(ISNA(INDEX($AG$4:$BE$107,MATCH('Per month Barometer'!$BG34,$AF$4:$AF$107,0),MATCH('Per month Barometer'!BZ$4,'Per month Barometer'!$AG$3:$BE$3,0))),"",INDEX($AG$4:$BE$107,MATCH('Per month Barometer'!$BG34,$AF$4:$AF$107,0),MATCH('Per month Barometer'!BZ$4,'Per month Barometer'!$AG$3:$BE$3,0)))</f>
        <v>0</v>
      </c>
      <c r="CA34" s="18">
        <f>IF(ISNA(INDEX($AG$4:$BE$107,MATCH('Per month Barometer'!$BG34,$AF$4:$AF$107,0),MATCH('Per month Barometer'!CA$4,'Per month Barometer'!$AG$3:$BE$3,0))),"",INDEX($AG$4:$BE$107,MATCH('Per month Barometer'!$BG34,$AF$4:$AF$107,0),MATCH('Per month Barometer'!CA$4,'Per month Barometer'!$AG$3:$BE$3,0)))</f>
        <v>0</v>
      </c>
      <c r="CB34" s="18">
        <f>IF(ISNA(INDEX($AG$4:$BE$107,MATCH('Per month Barometer'!$BG34,$AF$4:$AF$107,0),MATCH('Per month Barometer'!CB$4,'Per month Barometer'!$AG$3:$BE$3,0))),"",INDEX($AG$4:$BE$107,MATCH('Per month Barometer'!$BG34,$AF$4:$AF$107,0),MATCH('Per month Barometer'!CB$4,'Per month Barometer'!$AG$3:$BE$3,0)))</f>
        <v>0</v>
      </c>
      <c r="CC34" s="18">
        <f>IF(ISNA(INDEX($AG$4:$BE$107,MATCH('Per month Barometer'!$BG34,$AF$4:$AF$107,0),MATCH('Per month Barometer'!CC$4,'Per month Barometer'!$AG$3:$BE$3,0))),"",INDEX($AG$4:$BE$107,MATCH('Per month Barometer'!$BG34,$AF$4:$AF$107,0),MATCH('Per month Barometer'!CC$4,'Per month Barometer'!$AG$3:$BE$3,0)))</f>
        <v>0</v>
      </c>
      <c r="CD34" s="18">
        <f>IF(ISNA(INDEX($AG$4:$BE$107,MATCH('Per month Barometer'!$BG34,$AF$4:$AF$107,0),MATCH('Per month Barometer'!CD$4,'Per month Barometer'!$AG$3:$BE$3,0))),"",INDEX($AG$4:$BE$107,MATCH('Per month Barometer'!$BG34,$AF$4:$AF$107,0),MATCH('Per month Barometer'!CD$4,'Per month Barometer'!$AG$3:$BE$3,0)))</f>
        <v>0</v>
      </c>
      <c r="CE34" s="18">
        <f>IF(ISNA(INDEX($AG$4:$BE$107,MATCH('Per month Barometer'!$BG34,$AF$4:$AF$107,0),MATCH('Per month Barometer'!CE$4,'Per month Barometer'!$AG$3:$BE$3,0))),"",INDEX($AG$4:$BE$107,MATCH('Per month Barometer'!$BG34,$AF$4:$AF$107,0),MATCH('Per month Barometer'!CE$4,'Per month Barometer'!$AG$3:$BE$3,0)))</f>
        <v>0</v>
      </c>
      <c r="CF34" s="18">
        <f>IF(ISNA(INDEX($AG$4:$BE$107,MATCH('Per month Barometer'!$BG34,$AF$4:$AF$107,0),MATCH('Per month Barometer'!CF$4,'Per month Barometer'!$AG$3:$BE$3,0))),"",INDEX($AG$4:$BE$107,MATCH('Per month Barometer'!$BG34,$AF$4:$AF$107,0),MATCH('Per month Barometer'!CF$4,'Per month Barometer'!$AG$3:$BE$3,0)))</f>
        <v>0</v>
      </c>
      <c r="CO34" s="18">
        <f>IF(BH34=0,"",BH34)</f>
        <v>0.385583773987065</v>
      </c>
      <c r="CP34" s="18" t="str">
        <f>IF(BI34=0,"",BI34)</f>
        <v/>
      </c>
      <c r="CQ34" s="18" t="str">
        <f>IF(BJ34=0,"",BJ34)</f>
        <v/>
      </c>
      <c r="CR34" s="18" t="str">
        <f>IF(BK34=0,"",BK34)</f>
        <v/>
      </c>
      <c r="CS34" s="18" t="str">
        <f>IF(BL34=0,"",BL34)</f>
        <v/>
      </c>
      <c r="CT34" s="18" t="str">
        <f>IF(BM34=0,"",BM34)</f>
        <v/>
      </c>
      <c r="CU34" s="18" t="str">
        <f>IF(BN34=0,"",BN34)</f>
        <v/>
      </c>
      <c r="CV34" s="18">
        <f>IF(BO34=0,"",BO34)</f>
        <v>1.1494188213079399</v>
      </c>
      <c r="CW34" s="18" t="str">
        <f>IF(BP34=0,"",BP34)</f>
        <v/>
      </c>
      <c r="CX34" s="18" t="str">
        <f>IF(BQ34=0,"",BQ34)</f>
        <v/>
      </c>
      <c r="CY34" s="18" t="str">
        <f>IF(BR34=0,"",BR34)</f>
        <v/>
      </c>
      <c r="CZ34" s="18" t="str">
        <f>IF(BS34=0,"",BS34)</f>
        <v/>
      </c>
      <c r="DA34" s="18" t="str">
        <f>IF(BT34=0,"",BT34)</f>
        <v/>
      </c>
      <c r="DB34" s="18" t="str">
        <f>IF(BU34=0,"",BU34)</f>
        <v/>
      </c>
      <c r="DC34" s="18" t="str">
        <f>IF(BV34=0,"",BV34)</f>
        <v/>
      </c>
      <c r="DD34" s="18" t="str">
        <f>IF(BW34=0,"",BW34)</f>
        <v/>
      </c>
      <c r="DE34" s="18" t="str">
        <f>IF(BX34=0,"",BX34)</f>
        <v/>
      </c>
      <c r="DF34" s="18" t="str">
        <f>IF(BY34=0,"",BY34)</f>
        <v/>
      </c>
      <c r="DG34" s="18" t="str">
        <f>IF(BZ34=0,"",BZ34)</f>
        <v/>
      </c>
      <c r="DH34" s="18" t="str">
        <f>IF(CA34=0,"",CA34)</f>
        <v/>
      </c>
      <c r="DI34" s="18" t="str">
        <f>IF(CB34=0,"",CB34)</f>
        <v/>
      </c>
      <c r="DJ34" s="18" t="str">
        <f>IF(CC34=0,"",CC34)</f>
        <v/>
      </c>
      <c r="DK34" s="18" t="str">
        <f>IF(CD34=0,"",CD34)</f>
        <v/>
      </c>
      <c r="DL34" s="18" t="str">
        <f>IF(CE34=0,"",CE34)</f>
        <v/>
      </c>
      <c r="DM34" s="18" t="str">
        <f>IF(CF34=0,"",CF34)</f>
        <v/>
      </c>
      <c r="DN34" s="18"/>
      <c r="DO34" s="18"/>
      <c r="DP34" s="18"/>
      <c r="DQ34" s="18"/>
    </row>
    <row r="35" spans="2:121" x14ac:dyDescent="0.25">
      <c r="B35" s="22">
        <v>41334</v>
      </c>
      <c r="C35" s="18">
        <f>VLOOKUP($B35,'Barometer annual'!$Z$5:$AE$211,'Per month Barometer'!C$1, FALSE)</f>
        <v>1.82380952380952</v>
      </c>
      <c r="D35" s="18">
        <f>VLOOKUP($B35,'Barometer annual'!$Z$5:$AE$211,'Per month Barometer'!D$1, FALSE)</f>
        <v>1.74</v>
      </c>
      <c r="E35" s="18"/>
      <c r="F35" s="18"/>
      <c r="G35" s="18"/>
      <c r="H35" s="18">
        <f>VLOOKUP($B35,'Quarters Barometer'!$DA$9:$DH$60,'Per month Barometer'!J$1,FALSE)</f>
        <v>1.8</v>
      </c>
      <c r="I35" s="18">
        <f>VLOOKUP($B35,'Quarters Barometer'!$DA$9:$DH$60,'Per month Barometer'!K$1,FALSE)</f>
        <v>1.7384615384615401</v>
      </c>
      <c r="J35" s="18">
        <f>VLOOKUP($B35,'Quarters Barometer'!$DA$9:$DH$60,'Per month Barometer'!L$1,FALSE)</f>
        <v>1.7307692307692299</v>
      </c>
      <c r="K35" s="18">
        <f>VLOOKUP($B35,'Quarters Barometer'!$DA$9:$DH$60,'Per month Barometer'!M$1,FALSE)</f>
        <v>1.75833333333333</v>
      </c>
      <c r="L35" s="18">
        <f>VLOOKUP($B35,'Quarters Barometer'!$DA$9:$DH$60,'Per month Barometer'!N$1,FALSE)</f>
        <v>1.7083333333333299</v>
      </c>
      <c r="M35" s="18">
        <f>VLOOKUP($B35,'Quarters Barometer'!$DA$9:$DH$60,'Per month Barometer'!O$1,FALSE)</f>
        <v>1.6666666666666701</v>
      </c>
      <c r="N35" s="18">
        <f>VLOOKUP($B35,'Quarters Barometer'!$DA$9:$DH$60,'Per month Barometer'!P$1,FALSE)</f>
        <v>1.68333333333333</v>
      </c>
      <c r="AF35" s="125">
        <v>40634</v>
      </c>
      <c r="AG35" s="47">
        <f>VLOOKUP($AF35,'Barometer annual'!$Z$5:$AE$211,'Per month Barometer'!C$1, FALSE)</f>
        <v>2.3989696177562103</v>
      </c>
      <c r="AH35" s="77"/>
      <c r="AI35" s="77"/>
      <c r="AJ35" s="77"/>
      <c r="AK35" s="77"/>
      <c r="AL35" s="48"/>
      <c r="AM35" s="77"/>
      <c r="AN35" s="48">
        <f>VLOOKUP($AF35,'Barometer annual'!$Z$5:$AE$211,'Per month Barometer'!D$1, FALSE)</f>
        <v>1.8336181723490799</v>
      </c>
      <c r="AO35" s="48">
        <f>VLOOKUP($AF35,'Barometer annual'!$Z$5:$AE$211,'Per month Barometer'!E$1, FALSE)</f>
        <v>1.99308690699927</v>
      </c>
      <c r="AP35" s="48">
        <f>VLOOKUP($AF35,'Barometer annual'!$Z$5:$AE$211,'Per month Barometer'!F$1, FALSE)</f>
        <v>1.94335186812823</v>
      </c>
      <c r="AQ35" s="48">
        <f>VLOOKUP($AF35,'Barometer annual'!$Z$5:$AE$211,'Per month Barometer'!G$1, FALSE)</f>
        <v>2.14277010172979</v>
      </c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126"/>
      <c r="BG35" s="155">
        <v>39995</v>
      </c>
      <c r="BH35" s="18">
        <f>IF(ISNA(INDEX($AG$4:$BE$107,MATCH('Per month Barometer'!$BG35,$AF$4:$AF$107,0),MATCH('Per month Barometer'!BH$4,'Per month Barometer'!$AG$3:$BE$3,0))),"",INDEX($AG$4:$BE$107,MATCH('Per month Barometer'!$BG35,$AF$4:$AF$107,0),MATCH('Per month Barometer'!BH$4,'Per month Barometer'!$AG$3:$BE$3,0)))</f>
        <v>0.361669283606879</v>
      </c>
      <c r="BI35" s="18">
        <f>IF(ISNA(INDEX($AG$4:$BE$107,MATCH('Per month Barometer'!$BG35,$AF$4:$AF$107,0),MATCH('Per month Barometer'!BI$4,'Per month Barometer'!$AG$3:$BE$3,0))),"",INDEX($AG$4:$BE$107,MATCH('Per month Barometer'!$BG35,$AF$4:$AF$107,0),MATCH('Per month Barometer'!BI$4,'Per month Barometer'!$AG$3:$BE$3,0)))</f>
        <v>0</v>
      </c>
      <c r="BJ35" s="18">
        <f>IF(ISNA(INDEX($AG$4:$BE$107,MATCH('Per month Barometer'!$BG35,$AF$4:$AF$107,0),MATCH('Per month Barometer'!BJ$4,'Per month Barometer'!$AG$3:$BE$3,0))),"",INDEX($AG$4:$BE$107,MATCH('Per month Barometer'!$BG35,$AF$4:$AF$107,0),MATCH('Per month Barometer'!BJ$4,'Per month Barometer'!$AG$3:$BE$3,0)))</f>
        <v>0</v>
      </c>
      <c r="BK35" s="18">
        <f>IF(ISNA(INDEX($AG$4:$BE$107,MATCH('Per month Barometer'!$BG35,$AF$4:$AF$107,0),MATCH('Per month Barometer'!BK$4,'Per month Barometer'!$AG$3:$BE$3,0))),"",INDEX($AG$4:$BE$107,MATCH('Per month Barometer'!$BG35,$AF$4:$AF$107,0),MATCH('Per month Barometer'!BK$4,'Per month Barometer'!$AG$3:$BE$3,0)))</f>
        <v>0</v>
      </c>
      <c r="BL35" s="18">
        <f>IF(ISNA(INDEX($AG$4:$BE$107,MATCH('Per month Barometer'!$BG35,$AF$4:$AF$107,0),MATCH('Per month Barometer'!BL$4,'Per month Barometer'!$AG$3:$BE$3,0))),"",INDEX($AG$4:$BE$107,MATCH('Per month Barometer'!$BG35,$AF$4:$AF$107,0),MATCH('Per month Barometer'!BL$4,'Per month Barometer'!$AG$3:$BE$3,0)))</f>
        <v>0</v>
      </c>
      <c r="BM35" s="18">
        <f>IF(ISNA(INDEX($AG$4:$BE$107,MATCH('Per month Barometer'!$BG35,$AF$4:$AF$107,0),MATCH('Per month Barometer'!BM$4,'Per month Barometer'!$AG$3:$BE$3,0))),"",INDEX($AG$4:$BE$107,MATCH('Per month Barometer'!$BG35,$AF$4:$AF$107,0),MATCH('Per month Barometer'!BM$4,'Per month Barometer'!$AG$3:$BE$3,0)))</f>
        <v>0</v>
      </c>
      <c r="BN35" s="18">
        <f>IF(ISNA(INDEX($AG$4:$BE$107,MATCH('Per month Barometer'!$BG35,$AF$4:$AF$107,0),MATCH('Per month Barometer'!BN$4,'Per month Barometer'!$AG$3:$BE$3,0))),"",INDEX($AG$4:$BE$107,MATCH('Per month Barometer'!$BG35,$AF$4:$AF$107,0),MATCH('Per month Barometer'!BN$4,'Per month Barometer'!$AG$3:$BE$3,0)))</f>
        <v>1.1673669917048499</v>
      </c>
      <c r="BO35" s="18">
        <f>IF(ISNA(INDEX($AG$4:$BE$107,MATCH('Per month Barometer'!$BG35,$AF$4:$AF$107,0),MATCH('Per month Barometer'!BO$4,'Per month Barometer'!$AG$3:$BE$3,0))),"",INDEX($AG$4:$BE$107,MATCH('Per month Barometer'!$BG35,$AF$4:$AF$107,0),MATCH('Per month Barometer'!BO$4,'Per month Barometer'!$AG$3:$BE$3,0)))</f>
        <v>0</v>
      </c>
      <c r="BP35" s="18">
        <f>IF(ISNA(INDEX($AG$4:$BE$107,MATCH('Per month Barometer'!$BG35,$AF$4:$AF$107,0),MATCH('Per month Barometer'!BP$4,'Per month Barometer'!$AG$3:$BE$3,0))),"",INDEX($AG$4:$BE$107,MATCH('Per month Barometer'!$BG35,$AF$4:$AF$107,0),MATCH('Per month Barometer'!BP$4,'Per month Barometer'!$AG$3:$BE$3,0)))</f>
        <v>0</v>
      </c>
      <c r="BQ35" s="18">
        <f>IF(ISNA(INDEX($AG$4:$BE$107,MATCH('Per month Barometer'!$BG35,$AF$4:$AF$107,0),MATCH('Per month Barometer'!BQ$4,'Per month Barometer'!$AG$3:$BE$3,0))),"",INDEX($AG$4:$BE$107,MATCH('Per month Barometer'!$BG35,$AF$4:$AF$107,0),MATCH('Per month Barometer'!BQ$4,'Per month Barometer'!$AG$3:$BE$3,0)))</f>
        <v>0</v>
      </c>
      <c r="BR35" s="18">
        <f>IF(ISNA(INDEX($AG$4:$BE$107,MATCH('Per month Barometer'!$BG35,$AF$4:$AF$107,0),MATCH('Per month Barometer'!BR$4,'Per month Barometer'!$AG$3:$BE$3,0))),"",INDEX($AG$4:$BE$107,MATCH('Per month Barometer'!$BG35,$AF$4:$AF$107,0),MATCH('Per month Barometer'!BR$4,'Per month Barometer'!$AG$3:$BE$3,0)))</f>
        <v>0</v>
      </c>
      <c r="BS35" s="18">
        <f>IF(ISNA(INDEX($AG$4:$BE$107,MATCH('Per month Barometer'!$BG35,$AF$4:$AF$107,0),MATCH('Per month Barometer'!BS$4,'Per month Barometer'!$AG$3:$BE$3,0))),"",INDEX($AG$4:$BE$107,MATCH('Per month Barometer'!$BG35,$AF$4:$AF$107,0),MATCH('Per month Barometer'!BS$4,'Per month Barometer'!$AG$3:$BE$3,0)))</f>
        <v>0</v>
      </c>
      <c r="BT35" s="18">
        <f>IF(ISNA(INDEX($AG$4:$BE$107,MATCH('Per month Barometer'!$BG35,$AF$4:$AF$107,0),MATCH('Per month Barometer'!BT$4,'Per month Barometer'!$AG$3:$BE$3,0))),"",INDEX($AG$4:$BE$107,MATCH('Per month Barometer'!$BG35,$AF$4:$AF$107,0),MATCH('Per month Barometer'!BT$4,'Per month Barometer'!$AG$3:$BE$3,0)))</f>
        <v>0</v>
      </c>
      <c r="BU35" s="18">
        <f>IF(ISNA(INDEX($AG$4:$BE$107,MATCH('Per month Barometer'!$BG35,$AF$4:$AF$107,0),MATCH('Per month Barometer'!BU$4,'Per month Barometer'!$AG$3:$BE$3,0))),"",INDEX($AG$4:$BE$107,MATCH('Per month Barometer'!$BG35,$AF$4:$AF$107,0),MATCH('Per month Barometer'!BU$4,'Per month Barometer'!$AG$3:$BE$3,0)))</f>
        <v>0</v>
      </c>
      <c r="BV35" s="18" t="str">
        <f>IF(ISNA(INDEX($AG$4:$BE$107,MATCH('Per month Barometer'!$BG35,$AF$4:$AF$107,0),MATCH('Per month Barometer'!BV$4,'Per month Barometer'!$AG$3:$BE$3,0))),"",INDEX($AG$4:$BE$107,MATCH('Per month Barometer'!$BG35,$AF$4:$AF$107,0),MATCH('Per month Barometer'!BV$4,'Per month Barometer'!$AG$3:$BE$3,0)))</f>
        <v/>
      </c>
      <c r="BW35" s="18">
        <f>IF(ISNA(INDEX($AG$4:$BE$107,MATCH('Per month Barometer'!$BG35,$AF$4:$AF$107,0),MATCH('Per month Barometer'!BW$4,'Per month Barometer'!$AG$3:$BE$3,0))),"",INDEX($AG$4:$BE$107,MATCH('Per month Barometer'!$BG35,$AF$4:$AF$107,0),MATCH('Per month Barometer'!BW$4,'Per month Barometer'!$AG$3:$BE$3,0)))</f>
        <v>0</v>
      </c>
      <c r="BX35" s="18">
        <f>IF(ISNA(INDEX($AG$4:$BE$107,MATCH('Per month Barometer'!$BG35,$AF$4:$AF$107,0),MATCH('Per month Barometer'!BX$4,'Per month Barometer'!$AG$3:$BE$3,0))),"",INDEX($AG$4:$BE$107,MATCH('Per month Barometer'!$BG35,$AF$4:$AF$107,0),MATCH('Per month Barometer'!BX$4,'Per month Barometer'!$AG$3:$BE$3,0)))</f>
        <v>0</v>
      </c>
      <c r="BY35" s="18">
        <f>IF(ISNA(INDEX($AG$4:$BE$107,MATCH('Per month Barometer'!$BG35,$AF$4:$AF$107,0),MATCH('Per month Barometer'!BY$4,'Per month Barometer'!$AG$3:$BE$3,0))),"",INDEX($AG$4:$BE$107,MATCH('Per month Barometer'!$BG35,$AF$4:$AF$107,0),MATCH('Per month Barometer'!BY$4,'Per month Barometer'!$AG$3:$BE$3,0)))</f>
        <v>0</v>
      </c>
      <c r="BZ35" s="18" t="str">
        <f>IF(ISNA(INDEX($AG$4:$BE$107,MATCH('Per month Barometer'!$BG35,$AF$4:$AF$107,0),MATCH('Per month Barometer'!BZ$4,'Per month Barometer'!$AG$3:$BE$3,0))),"",INDEX($AG$4:$BE$107,MATCH('Per month Barometer'!$BG35,$AF$4:$AF$107,0),MATCH('Per month Barometer'!BZ$4,'Per month Barometer'!$AG$3:$BE$3,0)))</f>
        <v/>
      </c>
      <c r="CA35" s="18">
        <f>IF(ISNA(INDEX($AG$4:$BE$107,MATCH('Per month Barometer'!$BG35,$AF$4:$AF$107,0),MATCH('Per month Barometer'!CA$4,'Per month Barometer'!$AG$3:$BE$3,0))),"",INDEX($AG$4:$BE$107,MATCH('Per month Barometer'!$BG35,$AF$4:$AF$107,0),MATCH('Per month Barometer'!CA$4,'Per month Barometer'!$AG$3:$BE$3,0)))</f>
        <v>0</v>
      </c>
      <c r="CB35" s="18">
        <f>IF(ISNA(INDEX($AG$4:$BE$107,MATCH('Per month Barometer'!$BG35,$AF$4:$AF$107,0),MATCH('Per month Barometer'!CB$4,'Per month Barometer'!$AG$3:$BE$3,0))),"",INDEX($AG$4:$BE$107,MATCH('Per month Barometer'!$BG35,$AF$4:$AF$107,0),MATCH('Per month Barometer'!CB$4,'Per month Barometer'!$AG$3:$BE$3,0)))</f>
        <v>0</v>
      </c>
      <c r="CC35" s="18">
        <f>IF(ISNA(INDEX($AG$4:$BE$107,MATCH('Per month Barometer'!$BG35,$AF$4:$AF$107,0),MATCH('Per month Barometer'!CC$4,'Per month Barometer'!$AG$3:$BE$3,0))),"",INDEX($AG$4:$BE$107,MATCH('Per month Barometer'!$BG35,$AF$4:$AF$107,0),MATCH('Per month Barometer'!CC$4,'Per month Barometer'!$AG$3:$BE$3,0)))</f>
        <v>0</v>
      </c>
      <c r="CD35" s="18" t="str">
        <f>IF(ISNA(INDEX($AG$4:$BE$107,MATCH('Per month Barometer'!$BG35,$AF$4:$AF$107,0),MATCH('Per month Barometer'!CD$4,'Per month Barometer'!$AG$3:$BE$3,0))),"",INDEX($AG$4:$BE$107,MATCH('Per month Barometer'!$BG35,$AF$4:$AF$107,0),MATCH('Per month Barometer'!CD$4,'Per month Barometer'!$AG$3:$BE$3,0)))</f>
        <v/>
      </c>
      <c r="CE35" s="18">
        <f>IF(ISNA(INDEX($AG$4:$BE$107,MATCH('Per month Barometer'!$BG35,$AF$4:$AF$107,0),MATCH('Per month Barometer'!CE$4,'Per month Barometer'!$AG$3:$BE$3,0))),"",INDEX($AG$4:$BE$107,MATCH('Per month Barometer'!$BG35,$AF$4:$AF$107,0),MATCH('Per month Barometer'!CE$4,'Per month Barometer'!$AG$3:$BE$3,0)))</f>
        <v>0</v>
      </c>
      <c r="CF35" s="18">
        <f>IF(ISNA(INDEX($AG$4:$BE$107,MATCH('Per month Barometer'!$BG35,$AF$4:$AF$107,0),MATCH('Per month Barometer'!CF$4,'Per month Barometer'!$AG$3:$BE$3,0))),"",INDEX($AG$4:$BE$107,MATCH('Per month Barometer'!$BG35,$AF$4:$AF$107,0),MATCH('Per month Barometer'!CF$4,'Per month Barometer'!$AG$3:$BE$3,0)))</f>
        <v>0</v>
      </c>
      <c r="CO35" s="18">
        <f>IF(BH35=0,"",BH35)</f>
        <v>0.361669283606879</v>
      </c>
      <c r="CP35" s="18" t="str">
        <f>IF(BI35=0,"",BI35)</f>
        <v/>
      </c>
      <c r="CQ35" s="18" t="str">
        <f>IF(BJ35=0,"",BJ35)</f>
        <v/>
      </c>
      <c r="CR35" s="18" t="str">
        <f>IF(BK35=0,"",BK35)</f>
        <v/>
      </c>
      <c r="CS35" s="18" t="str">
        <f>IF(BL35=0,"",BL35)</f>
        <v/>
      </c>
      <c r="CT35" s="18" t="str">
        <f>IF(BM35=0,"",BM35)</f>
        <v/>
      </c>
      <c r="CU35" s="18">
        <f>IF(BN35=0,"",BN35)</f>
        <v>1.1673669917048499</v>
      </c>
      <c r="CV35" s="18" t="str">
        <f>IF(BO35=0,"",BO35)</f>
        <v/>
      </c>
      <c r="CW35" s="18" t="str">
        <f>IF(BP35=0,"",BP35)</f>
        <v/>
      </c>
      <c r="CX35" s="18" t="str">
        <f>IF(BQ35=0,"",BQ35)</f>
        <v/>
      </c>
      <c r="CY35" s="18" t="str">
        <f>IF(BR35=0,"",BR35)</f>
        <v/>
      </c>
      <c r="CZ35" s="18" t="str">
        <f>IF(BS35=0,"",BS35)</f>
        <v/>
      </c>
      <c r="DA35" s="18" t="str">
        <f>IF(BT35=0,"",BT35)</f>
        <v/>
      </c>
      <c r="DB35" s="18" t="str">
        <f>IF(BU35=0,"",BU35)</f>
        <v/>
      </c>
      <c r="DC35" s="18" t="str">
        <f>IF(BV35=0,"",BV35)</f>
        <v/>
      </c>
      <c r="DD35" s="18" t="str">
        <f>IF(BW35=0,"",BW35)</f>
        <v/>
      </c>
      <c r="DE35" s="18" t="str">
        <f>IF(BX35=0,"",BX35)</f>
        <v/>
      </c>
      <c r="DF35" s="18" t="str">
        <f>IF(BY35=0,"",BY35)</f>
        <v/>
      </c>
      <c r="DG35" s="18" t="str">
        <f>IF(BZ35=0,"",BZ35)</f>
        <v/>
      </c>
      <c r="DH35" s="18" t="str">
        <f>IF(CA35=0,"",CA35)</f>
        <v/>
      </c>
      <c r="DI35" s="18" t="str">
        <f>IF(CB35=0,"",CB35)</f>
        <v/>
      </c>
      <c r="DJ35" s="18" t="str">
        <f>IF(CC35=0,"",CC35)</f>
        <v/>
      </c>
      <c r="DK35" s="18" t="str">
        <f>IF(CD35=0,"",CD35)</f>
        <v/>
      </c>
      <c r="DL35" s="18" t="str">
        <f>IF(CE35=0,"",CE35)</f>
        <v/>
      </c>
      <c r="DM35" s="18" t="str">
        <f>IF(CF35=0,"",CF35)</f>
        <v/>
      </c>
      <c r="DN35" s="18"/>
      <c r="DO35" s="18"/>
      <c r="DP35" s="18"/>
      <c r="DQ35" s="18"/>
    </row>
    <row r="36" spans="2:121" x14ac:dyDescent="0.25">
      <c r="B36" s="22">
        <v>41699</v>
      </c>
      <c r="C36" s="18">
        <f>VLOOKUP($B36,'Barometer annual'!$Z$5:$AE$211,'Per month Barometer'!C$1, FALSE)</f>
        <v>0.96499999999999997</v>
      </c>
      <c r="D36" s="18">
        <f>VLOOKUP($B36,'Barometer annual'!$Z$5:$AE$211,'Per month Barometer'!D$1, FALSE)</f>
        <v>1.31578947368421</v>
      </c>
      <c r="E36" s="18"/>
      <c r="F36" s="18"/>
      <c r="G36" s="18"/>
      <c r="H36" s="18">
        <f>VLOOKUP($B36,'Quarters Barometer'!$DA$9:$DH$60,'Per month Barometer'!J$1,FALSE)</f>
        <v>0.8</v>
      </c>
      <c r="I36" s="18">
        <f>VLOOKUP($B36,'Quarters Barometer'!$DA$9:$DH$60,'Per month Barometer'!K$1,FALSE)</f>
        <v>0.84545454545454601</v>
      </c>
      <c r="J36" s="18">
        <f>VLOOKUP($B36,'Quarters Barometer'!$DA$9:$DH$60,'Per month Barometer'!L$1,FALSE)</f>
        <v>1.17272727272727</v>
      </c>
      <c r="K36" s="18">
        <f>VLOOKUP($B36,'Quarters Barometer'!$DA$9:$DH$60,'Per month Barometer'!M$1,FALSE)</f>
        <v>1.27272727272727</v>
      </c>
      <c r="L36" s="18">
        <f>VLOOKUP($B36,'Quarters Barometer'!$DA$9:$DH$60,'Per month Barometer'!N$1,FALSE)</f>
        <v>1.3181818181818199</v>
      </c>
      <c r="M36" s="18">
        <f>VLOOKUP($B36,'Quarters Barometer'!$DA$9:$DH$60,'Per month Barometer'!O$1,FALSE)</f>
        <v>1.3727272727272699</v>
      </c>
      <c r="N36" s="18">
        <f>VLOOKUP($B36,'Quarters Barometer'!$DA$9:$DH$60,'Per month Barometer'!P$1,FALSE)</f>
        <v>1.4</v>
      </c>
      <c r="AF36" s="125">
        <v>41000</v>
      </c>
      <c r="AG36" s="47">
        <f>VLOOKUP($AF36,'Barometer annual'!$Z$5:$AE$211,'Per month Barometer'!C$1, FALSE)</f>
        <v>2.3065474226804099</v>
      </c>
      <c r="AH36" s="77"/>
      <c r="AI36" s="77"/>
      <c r="AJ36" s="77"/>
      <c r="AK36" s="77"/>
      <c r="AL36" s="48"/>
      <c r="AM36" s="77"/>
      <c r="AN36" s="48">
        <f>VLOOKUP($AF36,'Barometer annual'!$Z$5:$AE$211,'Per month Barometer'!D$1, FALSE)</f>
        <v>1.7972567010309299</v>
      </c>
      <c r="AO36" s="48">
        <f>VLOOKUP($AF36,'Barometer annual'!$Z$5:$AE$211,'Per month Barometer'!E$1, FALSE)</f>
        <v>1.9142857142857099</v>
      </c>
      <c r="AP36" s="48">
        <f>VLOOKUP($AF36,'Barometer annual'!$Z$5:$AE$211,'Per month Barometer'!F$1, FALSE)</f>
        <v>2.0142857142857098</v>
      </c>
      <c r="AQ36" s="48">
        <f>VLOOKUP($AF36,'Barometer annual'!$Z$5:$AE$211,'Per month Barometer'!G$1, FALSE)</f>
        <v>2.0833333333333299</v>
      </c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126"/>
      <c r="BG36" s="155">
        <v>40026</v>
      </c>
      <c r="BH36" s="18">
        <f>IF(ISNA(INDEX($AG$4:$BE$107,MATCH('Per month Barometer'!$BG36,$AF$4:$AF$107,0),MATCH('Per month Barometer'!BH$4,'Per month Barometer'!$AG$3:$BE$3,0))),"",INDEX($AG$4:$BE$107,MATCH('Per month Barometer'!$BG36,$AF$4:$AF$107,0),MATCH('Per month Barometer'!BH$4,'Per month Barometer'!$AG$3:$BE$3,0)))</f>
        <v>0.28837220678247</v>
      </c>
      <c r="BI36" s="18">
        <f>IF(ISNA(INDEX($AG$4:$BE$107,MATCH('Per month Barometer'!$BG36,$AF$4:$AF$107,0),MATCH('Per month Barometer'!BI$4,'Per month Barometer'!$AG$3:$BE$3,0))),"",INDEX($AG$4:$BE$107,MATCH('Per month Barometer'!$BG36,$AF$4:$AF$107,0),MATCH('Per month Barometer'!BI$4,'Per month Barometer'!$AG$3:$BE$3,0)))</f>
        <v>0</v>
      </c>
      <c r="BJ36" s="18">
        <f>IF(ISNA(INDEX($AG$4:$BE$107,MATCH('Per month Barometer'!$BG36,$AF$4:$AF$107,0),MATCH('Per month Barometer'!BJ$4,'Per month Barometer'!$AG$3:$BE$3,0))),"",INDEX($AG$4:$BE$107,MATCH('Per month Barometer'!$BG36,$AF$4:$AF$107,0),MATCH('Per month Barometer'!BJ$4,'Per month Barometer'!$AG$3:$BE$3,0)))</f>
        <v>0</v>
      </c>
      <c r="BK36" s="18">
        <f>IF(ISNA(INDEX($AG$4:$BE$107,MATCH('Per month Barometer'!$BG36,$AF$4:$AF$107,0),MATCH('Per month Barometer'!BK$4,'Per month Barometer'!$AG$3:$BE$3,0))),"",INDEX($AG$4:$BE$107,MATCH('Per month Barometer'!$BG36,$AF$4:$AF$107,0),MATCH('Per month Barometer'!BK$4,'Per month Barometer'!$AG$3:$BE$3,0)))</f>
        <v>0</v>
      </c>
      <c r="BL36" s="18">
        <f>IF(ISNA(INDEX($AG$4:$BE$107,MATCH('Per month Barometer'!$BG36,$AF$4:$AF$107,0),MATCH('Per month Barometer'!BL$4,'Per month Barometer'!$AG$3:$BE$3,0))),"",INDEX($AG$4:$BE$107,MATCH('Per month Barometer'!$BG36,$AF$4:$AF$107,0),MATCH('Per month Barometer'!BL$4,'Per month Barometer'!$AG$3:$BE$3,0)))</f>
        <v>0</v>
      </c>
      <c r="BM36" s="18">
        <f>IF(ISNA(INDEX($AG$4:$BE$107,MATCH('Per month Barometer'!$BG36,$AF$4:$AF$107,0),MATCH('Per month Barometer'!BM$4,'Per month Barometer'!$AG$3:$BE$3,0))),"",INDEX($AG$4:$BE$107,MATCH('Per month Barometer'!$BG36,$AF$4:$AF$107,0),MATCH('Per month Barometer'!BM$4,'Per month Barometer'!$AG$3:$BE$3,0)))</f>
        <v>1.1513640812781401</v>
      </c>
      <c r="BN36" s="18">
        <f>IF(ISNA(INDEX($AG$4:$BE$107,MATCH('Per month Barometer'!$BG36,$AF$4:$AF$107,0),MATCH('Per month Barometer'!BN$4,'Per month Barometer'!$AG$3:$BE$3,0))),"",INDEX($AG$4:$BE$107,MATCH('Per month Barometer'!$BG36,$AF$4:$AF$107,0),MATCH('Per month Barometer'!BN$4,'Per month Barometer'!$AG$3:$BE$3,0)))</f>
        <v>0</v>
      </c>
      <c r="BO36" s="18">
        <f>IF(ISNA(INDEX($AG$4:$BE$107,MATCH('Per month Barometer'!$BG36,$AF$4:$AF$107,0),MATCH('Per month Barometer'!BO$4,'Per month Barometer'!$AG$3:$BE$3,0))),"",INDEX($AG$4:$BE$107,MATCH('Per month Barometer'!$BG36,$AF$4:$AF$107,0),MATCH('Per month Barometer'!BO$4,'Per month Barometer'!$AG$3:$BE$3,0)))</f>
        <v>0</v>
      </c>
      <c r="BP36" s="18">
        <f>IF(ISNA(INDEX($AG$4:$BE$107,MATCH('Per month Barometer'!$BG36,$AF$4:$AF$107,0),MATCH('Per month Barometer'!BP$4,'Per month Barometer'!$AG$3:$BE$3,0))),"",INDEX($AG$4:$BE$107,MATCH('Per month Barometer'!$BG36,$AF$4:$AF$107,0),MATCH('Per month Barometer'!BP$4,'Per month Barometer'!$AG$3:$BE$3,0)))</f>
        <v>0</v>
      </c>
      <c r="BQ36" s="18">
        <f>IF(ISNA(INDEX($AG$4:$BE$107,MATCH('Per month Barometer'!$BG36,$AF$4:$AF$107,0),MATCH('Per month Barometer'!BQ$4,'Per month Barometer'!$AG$3:$BE$3,0))),"",INDEX($AG$4:$BE$107,MATCH('Per month Barometer'!$BG36,$AF$4:$AF$107,0),MATCH('Per month Barometer'!BQ$4,'Per month Barometer'!$AG$3:$BE$3,0)))</f>
        <v>0</v>
      </c>
      <c r="BR36" s="18">
        <f>IF(ISNA(INDEX($AG$4:$BE$107,MATCH('Per month Barometer'!$BG36,$AF$4:$AF$107,0),MATCH('Per month Barometer'!BR$4,'Per month Barometer'!$AG$3:$BE$3,0))),"",INDEX($AG$4:$BE$107,MATCH('Per month Barometer'!$BG36,$AF$4:$AF$107,0),MATCH('Per month Barometer'!BR$4,'Per month Barometer'!$AG$3:$BE$3,0)))</f>
        <v>0</v>
      </c>
      <c r="BS36" s="18">
        <f>IF(ISNA(INDEX($AG$4:$BE$107,MATCH('Per month Barometer'!$BG36,$AF$4:$AF$107,0),MATCH('Per month Barometer'!BS$4,'Per month Barometer'!$AG$3:$BE$3,0))),"",INDEX($AG$4:$BE$107,MATCH('Per month Barometer'!$BG36,$AF$4:$AF$107,0),MATCH('Per month Barometer'!BS$4,'Per month Barometer'!$AG$3:$BE$3,0)))</f>
        <v>0</v>
      </c>
      <c r="BT36" s="18">
        <f>IF(ISNA(INDEX($AG$4:$BE$107,MATCH('Per month Barometer'!$BG36,$AF$4:$AF$107,0),MATCH('Per month Barometer'!BT$4,'Per month Barometer'!$AG$3:$BE$3,0))),"",INDEX($AG$4:$BE$107,MATCH('Per month Barometer'!$BG36,$AF$4:$AF$107,0),MATCH('Per month Barometer'!BT$4,'Per month Barometer'!$AG$3:$BE$3,0)))</f>
        <v>0</v>
      </c>
      <c r="BU36" s="18">
        <f>IF(ISNA(INDEX($AG$4:$BE$107,MATCH('Per month Barometer'!$BG36,$AF$4:$AF$107,0),MATCH('Per month Barometer'!BU$4,'Per month Barometer'!$AG$3:$BE$3,0))),"",INDEX($AG$4:$BE$107,MATCH('Per month Barometer'!$BG36,$AF$4:$AF$107,0),MATCH('Per month Barometer'!BU$4,'Per month Barometer'!$AG$3:$BE$3,0)))</f>
        <v>0</v>
      </c>
      <c r="BV36" s="18">
        <f>IF(ISNA(INDEX($AG$4:$BE$107,MATCH('Per month Barometer'!$BG36,$AF$4:$AF$107,0),MATCH('Per month Barometer'!BV$4,'Per month Barometer'!$AG$3:$BE$3,0))),"",INDEX($AG$4:$BE$107,MATCH('Per month Barometer'!$BG36,$AF$4:$AF$107,0),MATCH('Per month Barometer'!BV$4,'Per month Barometer'!$AG$3:$BE$3,0)))</f>
        <v>0</v>
      </c>
      <c r="BW36" s="18">
        <f>IF(ISNA(INDEX($AG$4:$BE$107,MATCH('Per month Barometer'!$BG36,$AF$4:$AF$107,0),MATCH('Per month Barometer'!BW$4,'Per month Barometer'!$AG$3:$BE$3,0))),"",INDEX($AG$4:$BE$107,MATCH('Per month Barometer'!$BG36,$AF$4:$AF$107,0),MATCH('Per month Barometer'!BW$4,'Per month Barometer'!$AG$3:$BE$3,0)))</f>
        <v>0</v>
      </c>
      <c r="BX36" s="18">
        <f>IF(ISNA(INDEX($AG$4:$BE$107,MATCH('Per month Barometer'!$BG36,$AF$4:$AF$107,0),MATCH('Per month Barometer'!BX$4,'Per month Barometer'!$AG$3:$BE$3,0))),"",INDEX($AG$4:$BE$107,MATCH('Per month Barometer'!$BG36,$AF$4:$AF$107,0),MATCH('Per month Barometer'!BX$4,'Per month Barometer'!$AG$3:$BE$3,0)))</f>
        <v>0</v>
      </c>
      <c r="BY36" s="18">
        <f>IF(ISNA(INDEX($AG$4:$BE$107,MATCH('Per month Barometer'!$BG36,$AF$4:$AF$107,0),MATCH('Per month Barometer'!BY$4,'Per month Barometer'!$AG$3:$BE$3,0))),"",INDEX($AG$4:$BE$107,MATCH('Per month Barometer'!$BG36,$AF$4:$AF$107,0),MATCH('Per month Barometer'!BY$4,'Per month Barometer'!$AG$3:$BE$3,0)))</f>
        <v>0</v>
      </c>
      <c r="BZ36" s="18">
        <f>IF(ISNA(INDEX($AG$4:$BE$107,MATCH('Per month Barometer'!$BG36,$AF$4:$AF$107,0),MATCH('Per month Barometer'!BZ$4,'Per month Barometer'!$AG$3:$BE$3,0))),"",INDEX($AG$4:$BE$107,MATCH('Per month Barometer'!$BG36,$AF$4:$AF$107,0),MATCH('Per month Barometer'!BZ$4,'Per month Barometer'!$AG$3:$BE$3,0)))</f>
        <v>0</v>
      </c>
      <c r="CA36" s="18">
        <f>IF(ISNA(INDEX($AG$4:$BE$107,MATCH('Per month Barometer'!$BG36,$AF$4:$AF$107,0),MATCH('Per month Barometer'!CA$4,'Per month Barometer'!$AG$3:$BE$3,0))),"",INDEX($AG$4:$BE$107,MATCH('Per month Barometer'!$BG36,$AF$4:$AF$107,0),MATCH('Per month Barometer'!CA$4,'Per month Barometer'!$AG$3:$BE$3,0)))</f>
        <v>0</v>
      </c>
      <c r="CB36" s="18">
        <f>IF(ISNA(INDEX($AG$4:$BE$107,MATCH('Per month Barometer'!$BG36,$AF$4:$AF$107,0),MATCH('Per month Barometer'!CB$4,'Per month Barometer'!$AG$3:$BE$3,0))),"",INDEX($AG$4:$BE$107,MATCH('Per month Barometer'!$BG36,$AF$4:$AF$107,0),MATCH('Per month Barometer'!CB$4,'Per month Barometer'!$AG$3:$BE$3,0)))</f>
        <v>0</v>
      </c>
      <c r="CC36" s="18">
        <f>IF(ISNA(INDEX($AG$4:$BE$107,MATCH('Per month Barometer'!$BG36,$AF$4:$AF$107,0),MATCH('Per month Barometer'!CC$4,'Per month Barometer'!$AG$3:$BE$3,0))),"",INDEX($AG$4:$BE$107,MATCH('Per month Barometer'!$BG36,$AF$4:$AF$107,0),MATCH('Per month Barometer'!CC$4,'Per month Barometer'!$AG$3:$BE$3,0)))</f>
        <v>0</v>
      </c>
      <c r="CD36" s="18">
        <f>IF(ISNA(INDEX($AG$4:$BE$107,MATCH('Per month Barometer'!$BG36,$AF$4:$AF$107,0),MATCH('Per month Barometer'!CD$4,'Per month Barometer'!$AG$3:$BE$3,0))),"",INDEX($AG$4:$BE$107,MATCH('Per month Barometer'!$BG36,$AF$4:$AF$107,0),MATCH('Per month Barometer'!CD$4,'Per month Barometer'!$AG$3:$BE$3,0)))</f>
        <v>0</v>
      </c>
      <c r="CE36" s="18">
        <f>IF(ISNA(INDEX($AG$4:$BE$107,MATCH('Per month Barometer'!$BG36,$AF$4:$AF$107,0),MATCH('Per month Barometer'!CE$4,'Per month Barometer'!$AG$3:$BE$3,0))),"",INDEX($AG$4:$BE$107,MATCH('Per month Barometer'!$BG36,$AF$4:$AF$107,0),MATCH('Per month Barometer'!CE$4,'Per month Barometer'!$AG$3:$BE$3,0)))</f>
        <v>0</v>
      </c>
      <c r="CF36" s="18">
        <f>IF(ISNA(INDEX($AG$4:$BE$107,MATCH('Per month Barometer'!$BG36,$AF$4:$AF$107,0),MATCH('Per month Barometer'!CF$4,'Per month Barometer'!$AG$3:$BE$3,0))),"",INDEX($AG$4:$BE$107,MATCH('Per month Barometer'!$BG36,$AF$4:$AF$107,0),MATCH('Per month Barometer'!CF$4,'Per month Barometer'!$AG$3:$BE$3,0)))</f>
        <v>0</v>
      </c>
      <c r="CO36" s="18">
        <f>IF(BH36=0,"",BH36)</f>
        <v>0.28837220678247</v>
      </c>
      <c r="CP36" s="18" t="str">
        <f>IF(BI36=0,"",BI36)</f>
        <v/>
      </c>
      <c r="CQ36" s="18" t="str">
        <f>IF(BJ36=0,"",BJ36)</f>
        <v/>
      </c>
      <c r="CR36" s="18" t="str">
        <f>IF(BK36=0,"",BK36)</f>
        <v/>
      </c>
      <c r="CS36" s="18" t="str">
        <f>IF(BL36=0,"",BL36)</f>
        <v/>
      </c>
      <c r="CT36" s="18">
        <f>IF(BM36=0,"",BM36)</f>
        <v>1.1513640812781401</v>
      </c>
      <c r="CU36" s="18" t="str">
        <f>IF(BN36=0,"",BN36)</f>
        <v/>
      </c>
      <c r="CV36" s="18" t="str">
        <f>IF(BO36=0,"",BO36)</f>
        <v/>
      </c>
      <c r="CW36" s="18" t="str">
        <f>IF(BP36=0,"",BP36)</f>
        <v/>
      </c>
      <c r="CX36" s="18" t="str">
        <f>IF(BQ36=0,"",BQ36)</f>
        <v/>
      </c>
      <c r="CY36" s="18" t="str">
        <f>IF(BR36=0,"",BR36)</f>
        <v/>
      </c>
      <c r="CZ36" s="18" t="str">
        <f>IF(BS36=0,"",BS36)</f>
        <v/>
      </c>
      <c r="DA36" s="18" t="str">
        <f>IF(BT36=0,"",BT36)</f>
        <v/>
      </c>
      <c r="DB36" s="18" t="str">
        <f>IF(BU36=0,"",BU36)</f>
        <v/>
      </c>
      <c r="DC36" s="18" t="str">
        <f>IF(BV36=0,"",BV36)</f>
        <v/>
      </c>
      <c r="DD36" s="18" t="str">
        <f>IF(BW36=0,"",BW36)</f>
        <v/>
      </c>
      <c r="DE36" s="18" t="str">
        <f>IF(BX36=0,"",BX36)</f>
        <v/>
      </c>
      <c r="DF36" s="18" t="str">
        <f>IF(BY36=0,"",BY36)</f>
        <v/>
      </c>
      <c r="DG36" s="18" t="str">
        <f>IF(BZ36=0,"",BZ36)</f>
        <v/>
      </c>
      <c r="DH36" s="18" t="str">
        <f>IF(CA36=0,"",CA36)</f>
        <v/>
      </c>
      <c r="DI36" s="18" t="str">
        <f>IF(CB36=0,"",CB36)</f>
        <v/>
      </c>
      <c r="DJ36" s="18" t="str">
        <f>IF(CC36=0,"",CC36)</f>
        <v/>
      </c>
      <c r="DK36" s="18" t="str">
        <f>IF(CD36=0,"",CD36)</f>
        <v/>
      </c>
      <c r="DL36" s="18" t="str">
        <f>IF(CE36=0,"",CE36)</f>
        <v/>
      </c>
      <c r="DM36" s="18" t="str">
        <f>IF(CF36=0,"",CF36)</f>
        <v/>
      </c>
      <c r="DN36" s="18"/>
      <c r="DO36" s="18"/>
      <c r="DP36" s="18"/>
      <c r="DQ36" s="18"/>
    </row>
    <row r="37" spans="2:121" x14ac:dyDescent="0.25">
      <c r="B37" s="22">
        <v>42064</v>
      </c>
      <c r="C37" s="18">
        <f>VLOOKUP($B37,'Barometer annual'!$Z$5:$AE$211,'Per month Barometer'!C$1, FALSE)</f>
        <v>-4.7368421052631601E-2</v>
      </c>
      <c r="D37" s="18">
        <f>VLOOKUP($B37,'Barometer annual'!$Z$5:$AE$211,'Per month Barometer'!D$1, FALSE)</f>
        <v>1.1631578947368399</v>
      </c>
      <c r="E37" s="18"/>
      <c r="F37" s="18"/>
      <c r="G37" s="18"/>
      <c r="H37" s="18" t="e">
        <f>VLOOKUP($B37,'Quarters Barometer'!$DA$9:$DH$60,'Per month Barometer'!J$1,FALSE)</f>
        <v>#N/A</v>
      </c>
      <c r="I37" s="18" t="e">
        <f>VLOOKUP($B37,'Quarters Barometer'!$DA$9:$DH$60,'Per month Barometer'!K$1,FALSE)</f>
        <v>#N/A</v>
      </c>
      <c r="J37" s="18" t="e">
        <f>VLOOKUP($B37,'Quarters Barometer'!$DA$9:$DH$60,'Per month Barometer'!L$1,FALSE)</f>
        <v>#N/A</v>
      </c>
      <c r="K37" s="18" t="e">
        <f>VLOOKUP($B37,'Quarters Barometer'!$DA$9:$DH$60,'Per month Barometer'!M$1,FALSE)</f>
        <v>#N/A</v>
      </c>
      <c r="L37" s="18" t="e">
        <f>VLOOKUP($B37,'Quarters Barometer'!$DA$9:$DH$60,'Per month Barometer'!N$1,FALSE)</f>
        <v>#N/A</v>
      </c>
      <c r="M37" s="18" t="e">
        <f>VLOOKUP($B37,'Quarters Barometer'!$DA$9:$DH$60,'Per month Barometer'!O$1,FALSE)</f>
        <v>#N/A</v>
      </c>
      <c r="N37" s="18" t="e">
        <f>VLOOKUP($B37,'Quarters Barometer'!$DA$9:$DH$60,'Per month Barometer'!P$1,FALSE)</f>
        <v>#N/A</v>
      </c>
      <c r="AF37" s="125">
        <v>41365</v>
      </c>
      <c r="AG37" s="47">
        <f>VLOOKUP($AF37,'Barometer annual'!$Z$5:$AE$211,'Per month Barometer'!C$1, FALSE)</f>
        <v>1.74545454545455</v>
      </c>
      <c r="AH37" s="77"/>
      <c r="AI37" s="77"/>
      <c r="AJ37" s="77"/>
      <c r="AK37" s="77"/>
      <c r="AL37" s="48"/>
      <c r="AM37" s="77"/>
      <c r="AN37" s="48">
        <f>VLOOKUP($AF37,'Barometer annual'!$Z$5:$AE$211,'Per month Barometer'!D$1, FALSE)</f>
        <v>1.7</v>
      </c>
      <c r="AO37" s="48">
        <f>VLOOKUP($AF37,'Barometer annual'!$Z$5:$AE$211,'Per month Barometer'!E$1, FALSE)</f>
        <v>1.75</v>
      </c>
      <c r="AP37" s="48">
        <f>VLOOKUP($AF37,'Barometer annual'!$Z$5:$AE$211,'Per month Barometer'!F$1, FALSE)</f>
        <v>1.8625</v>
      </c>
      <c r="AQ37" s="48">
        <f>VLOOKUP($AF37,'Barometer annual'!$Z$5:$AE$211,'Per month Barometer'!G$1, FALSE)</f>
        <v>1.9</v>
      </c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126"/>
      <c r="BG37" s="155">
        <v>40057</v>
      </c>
      <c r="BH37" s="18">
        <f>IF(ISNA(INDEX($AG$4:$BE$107,MATCH('Per month Barometer'!$BG37,$AF$4:$AF$107,0),MATCH('Per month Barometer'!BH$4,'Per month Barometer'!$AG$3:$BE$3,0))),"",INDEX($AG$4:$BE$107,MATCH('Per month Barometer'!$BG37,$AF$4:$AF$107,0),MATCH('Per month Barometer'!BH$4,'Per month Barometer'!$AG$3:$BE$3,0)))</f>
        <v>0.28674313872524998</v>
      </c>
      <c r="BI37" s="18">
        <f>IF(ISNA(INDEX($AG$4:$BE$107,MATCH('Per month Barometer'!$BG37,$AF$4:$AF$107,0),MATCH('Per month Barometer'!BI$4,'Per month Barometer'!$AG$3:$BE$3,0))),"",INDEX($AG$4:$BE$107,MATCH('Per month Barometer'!$BG37,$AF$4:$AF$107,0),MATCH('Per month Barometer'!BI$4,'Per month Barometer'!$AG$3:$BE$3,0)))</f>
        <v>0</v>
      </c>
      <c r="BJ37" s="18">
        <f>IF(ISNA(INDEX($AG$4:$BE$107,MATCH('Per month Barometer'!$BG37,$AF$4:$AF$107,0),MATCH('Per month Barometer'!BJ$4,'Per month Barometer'!$AG$3:$BE$3,0))),"",INDEX($AG$4:$BE$107,MATCH('Per month Barometer'!$BG37,$AF$4:$AF$107,0),MATCH('Per month Barometer'!BJ$4,'Per month Barometer'!$AG$3:$BE$3,0)))</f>
        <v>0</v>
      </c>
      <c r="BK37" s="18">
        <f>IF(ISNA(INDEX($AG$4:$BE$107,MATCH('Per month Barometer'!$BG37,$AF$4:$AF$107,0),MATCH('Per month Barometer'!BK$4,'Per month Barometer'!$AG$3:$BE$3,0))),"",INDEX($AG$4:$BE$107,MATCH('Per month Barometer'!$BG37,$AF$4:$AF$107,0),MATCH('Per month Barometer'!BK$4,'Per month Barometer'!$AG$3:$BE$3,0)))</f>
        <v>0</v>
      </c>
      <c r="BL37" s="18">
        <f>IF(ISNA(INDEX($AG$4:$BE$107,MATCH('Per month Barometer'!$BG37,$AF$4:$AF$107,0),MATCH('Per month Barometer'!BL$4,'Per month Barometer'!$AG$3:$BE$3,0))),"",INDEX($AG$4:$BE$107,MATCH('Per month Barometer'!$BG37,$AF$4:$AF$107,0),MATCH('Per month Barometer'!BL$4,'Per month Barometer'!$AG$3:$BE$3,0)))</f>
        <v>1.1534579514477701</v>
      </c>
      <c r="BM37" s="18">
        <f>IF(ISNA(INDEX($AG$4:$BE$107,MATCH('Per month Barometer'!$BG37,$AF$4:$AF$107,0),MATCH('Per month Barometer'!BM$4,'Per month Barometer'!$AG$3:$BE$3,0))),"",INDEX($AG$4:$BE$107,MATCH('Per month Barometer'!$BG37,$AF$4:$AF$107,0),MATCH('Per month Barometer'!BM$4,'Per month Barometer'!$AG$3:$BE$3,0)))</f>
        <v>0</v>
      </c>
      <c r="BN37" s="18">
        <f>IF(ISNA(INDEX($AG$4:$BE$107,MATCH('Per month Barometer'!$BG37,$AF$4:$AF$107,0),MATCH('Per month Barometer'!BN$4,'Per month Barometer'!$AG$3:$BE$3,0))),"",INDEX($AG$4:$BE$107,MATCH('Per month Barometer'!$BG37,$AF$4:$AF$107,0),MATCH('Per month Barometer'!BN$4,'Per month Barometer'!$AG$3:$BE$3,0)))</f>
        <v>0</v>
      </c>
      <c r="BO37" s="18">
        <f>IF(ISNA(INDEX($AG$4:$BE$107,MATCH('Per month Barometer'!$BG37,$AF$4:$AF$107,0),MATCH('Per month Barometer'!BO$4,'Per month Barometer'!$AG$3:$BE$3,0))),"",INDEX($AG$4:$BE$107,MATCH('Per month Barometer'!$BG37,$AF$4:$AF$107,0),MATCH('Per month Barometer'!BO$4,'Per month Barometer'!$AG$3:$BE$3,0)))</f>
        <v>0</v>
      </c>
      <c r="BP37" s="18">
        <f>IF(ISNA(INDEX($AG$4:$BE$107,MATCH('Per month Barometer'!$BG37,$AF$4:$AF$107,0),MATCH('Per month Barometer'!BP$4,'Per month Barometer'!$AG$3:$BE$3,0))),"",INDEX($AG$4:$BE$107,MATCH('Per month Barometer'!$BG37,$AF$4:$AF$107,0),MATCH('Per month Barometer'!BP$4,'Per month Barometer'!$AG$3:$BE$3,0)))</f>
        <v>0</v>
      </c>
      <c r="BQ37" s="18">
        <f>IF(ISNA(INDEX($AG$4:$BE$107,MATCH('Per month Barometer'!$BG37,$AF$4:$AF$107,0),MATCH('Per month Barometer'!BQ$4,'Per month Barometer'!$AG$3:$BE$3,0))),"",INDEX($AG$4:$BE$107,MATCH('Per month Barometer'!$BG37,$AF$4:$AF$107,0),MATCH('Per month Barometer'!BQ$4,'Per month Barometer'!$AG$3:$BE$3,0)))</f>
        <v>0</v>
      </c>
      <c r="BR37" s="18">
        <f>IF(ISNA(INDEX($AG$4:$BE$107,MATCH('Per month Barometer'!$BG37,$AF$4:$AF$107,0),MATCH('Per month Barometer'!BR$4,'Per month Barometer'!$AG$3:$BE$3,0))),"",INDEX($AG$4:$BE$107,MATCH('Per month Barometer'!$BG37,$AF$4:$AF$107,0),MATCH('Per month Barometer'!BR$4,'Per month Barometer'!$AG$3:$BE$3,0)))</f>
        <v>0</v>
      </c>
      <c r="BS37" s="18">
        <f>IF(ISNA(INDEX($AG$4:$BE$107,MATCH('Per month Barometer'!$BG37,$AF$4:$AF$107,0),MATCH('Per month Barometer'!BS$4,'Per month Barometer'!$AG$3:$BE$3,0))),"",INDEX($AG$4:$BE$107,MATCH('Per month Barometer'!$BG37,$AF$4:$AF$107,0),MATCH('Per month Barometer'!BS$4,'Per month Barometer'!$AG$3:$BE$3,0)))</f>
        <v>0</v>
      </c>
      <c r="BT37" s="18">
        <f>IF(ISNA(INDEX($AG$4:$BE$107,MATCH('Per month Barometer'!$BG37,$AF$4:$AF$107,0),MATCH('Per month Barometer'!BT$4,'Per month Barometer'!$AG$3:$BE$3,0))),"",INDEX($AG$4:$BE$107,MATCH('Per month Barometer'!$BG37,$AF$4:$AF$107,0),MATCH('Per month Barometer'!BT$4,'Per month Barometer'!$AG$3:$BE$3,0)))</f>
        <v>0</v>
      </c>
      <c r="BU37" s="18">
        <f>IF(ISNA(INDEX($AG$4:$BE$107,MATCH('Per month Barometer'!$BG37,$AF$4:$AF$107,0),MATCH('Per month Barometer'!BU$4,'Per month Barometer'!$AG$3:$BE$3,0))),"",INDEX($AG$4:$BE$107,MATCH('Per month Barometer'!$BG37,$AF$4:$AF$107,0),MATCH('Per month Barometer'!BU$4,'Per month Barometer'!$AG$3:$BE$3,0)))</f>
        <v>0</v>
      </c>
      <c r="BV37" s="18">
        <f>IF(ISNA(INDEX($AG$4:$BE$107,MATCH('Per month Barometer'!$BG37,$AF$4:$AF$107,0),MATCH('Per month Barometer'!BV$4,'Per month Barometer'!$AG$3:$BE$3,0))),"",INDEX($AG$4:$BE$107,MATCH('Per month Barometer'!$BG37,$AF$4:$AF$107,0),MATCH('Per month Barometer'!BV$4,'Per month Barometer'!$AG$3:$BE$3,0)))</f>
        <v>0</v>
      </c>
      <c r="BW37" s="18">
        <f>IF(ISNA(INDEX($AG$4:$BE$107,MATCH('Per month Barometer'!$BG37,$AF$4:$AF$107,0),MATCH('Per month Barometer'!BW$4,'Per month Barometer'!$AG$3:$BE$3,0))),"",INDEX($AG$4:$BE$107,MATCH('Per month Barometer'!$BG37,$AF$4:$AF$107,0),MATCH('Per month Barometer'!BW$4,'Per month Barometer'!$AG$3:$BE$3,0)))</f>
        <v>0</v>
      </c>
      <c r="BX37" s="18">
        <f>IF(ISNA(INDEX($AG$4:$BE$107,MATCH('Per month Barometer'!$BG37,$AF$4:$AF$107,0),MATCH('Per month Barometer'!BX$4,'Per month Barometer'!$AG$3:$BE$3,0))),"",INDEX($AG$4:$BE$107,MATCH('Per month Barometer'!$BG37,$AF$4:$AF$107,0),MATCH('Per month Barometer'!BX$4,'Per month Barometer'!$AG$3:$BE$3,0)))</f>
        <v>0</v>
      </c>
      <c r="BY37" s="18">
        <f>IF(ISNA(INDEX($AG$4:$BE$107,MATCH('Per month Barometer'!$BG37,$AF$4:$AF$107,0),MATCH('Per month Barometer'!BY$4,'Per month Barometer'!$AG$3:$BE$3,0))),"",INDEX($AG$4:$BE$107,MATCH('Per month Barometer'!$BG37,$AF$4:$AF$107,0),MATCH('Per month Barometer'!BY$4,'Per month Barometer'!$AG$3:$BE$3,0)))</f>
        <v>0</v>
      </c>
      <c r="BZ37" s="18">
        <f>IF(ISNA(INDEX($AG$4:$BE$107,MATCH('Per month Barometer'!$BG37,$AF$4:$AF$107,0),MATCH('Per month Barometer'!BZ$4,'Per month Barometer'!$AG$3:$BE$3,0))),"",INDEX($AG$4:$BE$107,MATCH('Per month Barometer'!$BG37,$AF$4:$AF$107,0),MATCH('Per month Barometer'!BZ$4,'Per month Barometer'!$AG$3:$BE$3,0)))</f>
        <v>0</v>
      </c>
      <c r="CA37" s="18">
        <f>IF(ISNA(INDEX($AG$4:$BE$107,MATCH('Per month Barometer'!$BG37,$AF$4:$AF$107,0),MATCH('Per month Barometer'!CA$4,'Per month Barometer'!$AG$3:$BE$3,0))),"",INDEX($AG$4:$BE$107,MATCH('Per month Barometer'!$BG37,$AF$4:$AF$107,0),MATCH('Per month Barometer'!CA$4,'Per month Barometer'!$AG$3:$BE$3,0)))</f>
        <v>0</v>
      </c>
      <c r="CB37" s="18">
        <f>IF(ISNA(INDEX($AG$4:$BE$107,MATCH('Per month Barometer'!$BG37,$AF$4:$AF$107,0),MATCH('Per month Barometer'!CB$4,'Per month Barometer'!$AG$3:$BE$3,0))),"",INDEX($AG$4:$BE$107,MATCH('Per month Barometer'!$BG37,$AF$4:$AF$107,0),MATCH('Per month Barometer'!CB$4,'Per month Barometer'!$AG$3:$BE$3,0)))</f>
        <v>0</v>
      </c>
      <c r="CC37" s="18">
        <f>IF(ISNA(INDEX($AG$4:$BE$107,MATCH('Per month Barometer'!$BG37,$AF$4:$AF$107,0),MATCH('Per month Barometer'!CC$4,'Per month Barometer'!$AG$3:$BE$3,0))),"",INDEX($AG$4:$BE$107,MATCH('Per month Barometer'!$BG37,$AF$4:$AF$107,0),MATCH('Per month Barometer'!CC$4,'Per month Barometer'!$AG$3:$BE$3,0)))</f>
        <v>0</v>
      </c>
      <c r="CD37" s="18">
        <f>IF(ISNA(INDEX($AG$4:$BE$107,MATCH('Per month Barometer'!$BG37,$AF$4:$AF$107,0),MATCH('Per month Barometer'!CD$4,'Per month Barometer'!$AG$3:$BE$3,0))),"",INDEX($AG$4:$BE$107,MATCH('Per month Barometer'!$BG37,$AF$4:$AF$107,0),MATCH('Per month Barometer'!CD$4,'Per month Barometer'!$AG$3:$BE$3,0)))</f>
        <v>0</v>
      </c>
      <c r="CE37" s="18">
        <f>IF(ISNA(INDEX($AG$4:$BE$107,MATCH('Per month Barometer'!$BG37,$AF$4:$AF$107,0),MATCH('Per month Barometer'!CE$4,'Per month Barometer'!$AG$3:$BE$3,0))),"",INDEX($AG$4:$BE$107,MATCH('Per month Barometer'!$BG37,$AF$4:$AF$107,0),MATCH('Per month Barometer'!CE$4,'Per month Barometer'!$AG$3:$BE$3,0)))</f>
        <v>0</v>
      </c>
      <c r="CF37" s="18">
        <f>IF(ISNA(INDEX($AG$4:$BE$107,MATCH('Per month Barometer'!$BG37,$AF$4:$AF$107,0),MATCH('Per month Barometer'!CF$4,'Per month Barometer'!$AG$3:$BE$3,0))),"",INDEX($AG$4:$BE$107,MATCH('Per month Barometer'!$BG37,$AF$4:$AF$107,0),MATCH('Per month Barometer'!CF$4,'Per month Barometer'!$AG$3:$BE$3,0)))</f>
        <v>0</v>
      </c>
      <c r="CO37" s="18">
        <f>IF(BH37=0,"",BH37)</f>
        <v>0.28674313872524998</v>
      </c>
      <c r="CP37" s="18" t="str">
        <f>IF(BI37=0,"",BI37)</f>
        <v/>
      </c>
      <c r="CQ37" s="18" t="str">
        <f>IF(BJ37=0,"",BJ37)</f>
        <v/>
      </c>
      <c r="CR37" s="18" t="str">
        <f>IF(BK37=0,"",BK37)</f>
        <v/>
      </c>
      <c r="CS37" s="18">
        <f>IF(BL37=0,"",BL37)</f>
        <v>1.1534579514477701</v>
      </c>
      <c r="CT37" s="18" t="str">
        <f>IF(BM37=0,"",BM37)</f>
        <v/>
      </c>
      <c r="CU37" s="18" t="str">
        <f>IF(BN37=0,"",BN37)</f>
        <v/>
      </c>
      <c r="CV37" s="18" t="str">
        <f>IF(BO37=0,"",BO37)</f>
        <v/>
      </c>
      <c r="CW37" s="18" t="str">
        <f>IF(BP37=0,"",BP37)</f>
        <v/>
      </c>
      <c r="CX37" s="18" t="str">
        <f>IF(BQ37=0,"",BQ37)</f>
        <v/>
      </c>
      <c r="CY37" s="18" t="str">
        <f>IF(BR37=0,"",BR37)</f>
        <v/>
      </c>
      <c r="CZ37" s="18" t="str">
        <f>IF(BS37=0,"",BS37)</f>
        <v/>
      </c>
      <c r="DA37" s="18" t="str">
        <f>IF(BT37=0,"",BT37)</f>
        <v/>
      </c>
      <c r="DB37" s="18" t="str">
        <f>IF(BU37=0,"",BU37)</f>
        <v/>
      </c>
      <c r="DC37" s="18" t="str">
        <f>IF(BV37=0,"",BV37)</f>
        <v/>
      </c>
      <c r="DD37" s="18" t="str">
        <f>IF(BW37=0,"",BW37)</f>
        <v/>
      </c>
      <c r="DE37" s="18" t="str">
        <f>IF(BX37=0,"",BX37)</f>
        <v/>
      </c>
      <c r="DF37" s="18" t="str">
        <f>IF(BY37=0,"",BY37)</f>
        <v/>
      </c>
      <c r="DG37" s="18" t="str">
        <f>IF(BZ37=0,"",BZ37)</f>
        <v/>
      </c>
      <c r="DH37" s="18" t="str">
        <f>IF(CA37=0,"",CA37)</f>
        <v/>
      </c>
      <c r="DI37" s="18" t="str">
        <f>IF(CB37=0,"",CB37)</f>
        <v/>
      </c>
      <c r="DJ37" s="18" t="str">
        <f>IF(CC37=0,"",CC37)</f>
        <v/>
      </c>
      <c r="DK37" s="18" t="str">
        <f>IF(CD37=0,"",CD37)</f>
        <v/>
      </c>
      <c r="DL37" s="18" t="str">
        <f>IF(CE37=0,"",CE37)</f>
        <v/>
      </c>
      <c r="DM37" s="18" t="str">
        <f>IF(CF37=0,"",CF37)</f>
        <v/>
      </c>
      <c r="DN37" s="18"/>
      <c r="DO37" s="18"/>
      <c r="DP37" s="18"/>
      <c r="DQ37" s="18"/>
    </row>
    <row r="38" spans="2:121" x14ac:dyDescent="0.25">
      <c r="E38" s="18"/>
      <c r="F38" s="18"/>
      <c r="G38" s="18"/>
      <c r="AF38" s="125">
        <v>41730</v>
      </c>
      <c r="AG38" s="47">
        <f>VLOOKUP($AF38,'Barometer annual'!$Z$5:$AE$211,'Per month Barometer'!C$1, FALSE)</f>
        <v>0.92105263157894701</v>
      </c>
      <c r="AH38" s="77"/>
      <c r="AI38" s="77"/>
      <c r="AJ38" s="77"/>
      <c r="AK38" s="77"/>
      <c r="AL38" s="77"/>
      <c r="AM38" s="48"/>
      <c r="AN38" s="48">
        <f>VLOOKUP($AF38,'Barometer annual'!$Z$5:$AE$211,'Per month Barometer'!D$1, FALSE)</f>
        <v>1.26111111111111</v>
      </c>
      <c r="AO38" s="48">
        <f>VLOOKUP($AF38,'Barometer annual'!$Z$5:$AE$211,'Per month Barometer'!E$1, FALSE)</f>
        <v>1.71428571428571</v>
      </c>
      <c r="AP38" s="48">
        <f>VLOOKUP($AF38,'Barometer annual'!$Z$5:$AE$211,'Per month Barometer'!F$1, FALSE)</f>
        <v>1.8142857142857101</v>
      </c>
      <c r="AQ38" s="48">
        <f>VLOOKUP($AF38,'Barometer annual'!$Z$5:$AE$211,'Per month Barometer'!G$1, FALSE)</f>
        <v>1.8</v>
      </c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126"/>
      <c r="BG38" s="155">
        <v>40087</v>
      </c>
      <c r="BH38" s="18">
        <f>IF(ISNA(INDEX($AG$4:$BE$107,MATCH('Per month Barometer'!$BG38,$AF$4:$AF$107,0),MATCH('Per month Barometer'!BH$4,'Per month Barometer'!$AG$3:$BE$3,0))),"",INDEX($AG$4:$BE$107,MATCH('Per month Barometer'!$BG38,$AF$4:$AF$107,0),MATCH('Per month Barometer'!BH$4,'Per month Barometer'!$AG$3:$BE$3,0)))</f>
        <v>0.27682038125590203</v>
      </c>
      <c r="BI38" s="18">
        <f>IF(ISNA(INDEX($AG$4:$BE$107,MATCH('Per month Barometer'!$BG38,$AF$4:$AF$107,0),MATCH('Per month Barometer'!BI$4,'Per month Barometer'!$AG$3:$BE$3,0))),"",INDEX($AG$4:$BE$107,MATCH('Per month Barometer'!$BG38,$AF$4:$AF$107,0),MATCH('Per month Barometer'!BI$4,'Per month Barometer'!$AG$3:$BE$3,0)))</f>
        <v>0</v>
      </c>
      <c r="BJ38" s="18">
        <f>IF(ISNA(INDEX($AG$4:$BE$107,MATCH('Per month Barometer'!$BG38,$AF$4:$AF$107,0),MATCH('Per month Barometer'!BJ$4,'Per month Barometer'!$AG$3:$BE$3,0))),"",INDEX($AG$4:$BE$107,MATCH('Per month Barometer'!$BG38,$AF$4:$AF$107,0),MATCH('Per month Barometer'!BJ$4,'Per month Barometer'!$AG$3:$BE$3,0)))</f>
        <v>0</v>
      </c>
      <c r="BK38" s="18">
        <f>IF(ISNA(INDEX($AG$4:$BE$107,MATCH('Per month Barometer'!$BG38,$AF$4:$AF$107,0),MATCH('Per month Barometer'!BK$4,'Per month Barometer'!$AG$3:$BE$3,0))),"",INDEX($AG$4:$BE$107,MATCH('Per month Barometer'!$BG38,$AF$4:$AF$107,0),MATCH('Per month Barometer'!BK$4,'Per month Barometer'!$AG$3:$BE$3,0)))</f>
        <v>1.0959216738540201</v>
      </c>
      <c r="BL38" s="18">
        <f>IF(ISNA(INDEX($AG$4:$BE$107,MATCH('Per month Barometer'!$BG38,$AF$4:$AF$107,0),MATCH('Per month Barometer'!BL$4,'Per month Barometer'!$AG$3:$BE$3,0))),"",INDEX($AG$4:$BE$107,MATCH('Per month Barometer'!$BG38,$AF$4:$AF$107,0),MATCH('Per month Barometer'!BL$4,'Per month Barometer'!$AG$3:$BE$3,0)))</f>
        <v>0</v>
      </c>
      <c r="BM38" s="18">
        <f>IF(ISNA(INDEX($AG$4:$BE$107,MATCH('Per month Barometer'!$BG38,$AF$4:$AF$107,0),MATCH('Per month Barometer'!BM$4,'Per month Barometer'!$AG$3:$BE$3,0))),"",INDEX($AG$4:$BE$107,MATCH('Per month Barometer'!$BG38,$AF$4:$AF$107,0),MATCH('Per month Barometer'!BM$4,'Per month Barometer'!$AG$3:$BE$3,0)))</f>
        <v>0</v>
      </c>
      <c r="BN38" s="18">
        <f>IF(ISNA(INDEX($AG$4:$BE$107,MATCH('Per month Barometer'!$BG38,$AF$4:$AF$107,0),MATCH('Per month Barometer'!BN$4,'Per month Barometer'!$AG$3:$BE$3,0))),"",INDEX($AG$4:$BE$107,MATCH('Per month Barometer'!$BG38,$AF$4:$AF$107,0),MATCH('Per month Barometer'!BN$4,'Per month Barometer'!$AG$3:$BE$3,0)))</f>
        <v>0</v>
      </c>
      <c r="BO38" s="18">
        <f>IF(ISNA(INDEX($AG$4:$BE$107,MATCH('Per month Barometer'!$BG38,$AF$4:$AF$107,0),MATCH('Per month Barometer'!BO$4,'Per month Barometer'!$AG$3:$BE$3,0))),"",INDEX($AG$4:$BE$107,MATCH('Per month Barometer'!$BG38,$AF$4:$AF$107,0),MATCH('Per month Barometer'!BO$4,'Per month Barometer'!$AG$3:$BE$3,0)))</f>
        <v>0</v>
      </c>
      <c r="BP38" s="18">
        <f>IF(ISNA(INDEX($AG$4:$BE$107,MATCH('Per month Barometer'!$BG38,$AF$4:$AF$107,0),MATCH('Per month Barometer'!BP$4,'Per month Barometer'!$AG$3:$BE$3,0))),"",INDEX($AG$4:$BE$107,MATCH('Per month Barometer'!$BG38,$AF$4:$AF$107,0),MATCH('Per month Barometer'!BP$4,'Per month Barometer'!$AG$3:$BE$3,0)))</f>
        <v>0</v>
      </c>
      <c r="BQ38" s="18">
        <f>IF(ISNA(INDEX($AG$4:$BE$107,MATCH('Per month Barometer'!$BG38,$AF$4:$AF$107,0),MATCH('Per month Barometer'!BQ$4,'Per month Barometer'!$AG$3:$BE$3,0))),"",INDEX($AG$4:$BE$107,MATCH('Per month Barometer'!$BG38,$AF$4:$AF$107,0),MATCH('Per month Barometer'!BQ$4,'Per month Barometer'!$AG$3:$BE$3,0)))</f>
        <v>0</v>
      </c>
      <c r="BR38" s="18">
        <f>IF(ISNA(INDEX($AG$4:$BE$107,MATCH('Per month Barometer'!$BG38,$AF$4:$AF$107,0),MATCH('Per month Barometer'!BR$4,'Per month Barometer'!$AG$3:$BE$3,0))),"",INDEX($AG$4:$BE$107,MATCH('Per month Barometer'!$BG38,$AF$4:$AF$107,0),MATCH('Per month Barometer'!BR$4,'Per month Barometer'!$AG$3:$BE$3,0)))</f>
        <v>0</v>
      </c>
      <c r="BS38" s="18">
        <f>IF(ISNA(INDEX($AG$4:$BE$107,MATCH('Per month Barometer'!$BG38,$AF$4:$AF$107,0),MATCH('Per month Barometer'!BS$4,'Per month Barometer'!$AG$3:$BE$3,0))),"",INDEX($AG$4:$BE$107,MATCH('Per month Barometer'!$BG38,$AF$4:$AF$107,0),MATCH('Per month Barometer'!BS$4,'Per month Barometer'!$AG$3:$BE$3,0)))</f>
        <v>0</v>
      </c>
      <c r="BT38" s="18">
        <f>IF(ISNA(INDEX($AG$4:$BE$107,MATCH('Per month Barometer'!$BG38,$AF$4:$AF$107,0),MATCH('Per month Barometer'!BT$4,'Per month Barometer'!$AG$3:$BE$3,0))),"",INDEX($AG$4:$BE$107,MATCH('Per month Barometer'!$BG38,$AF$4:$AF$107,0),MATCH('Per month Barometer'!BT$4,'Per month Barometer'!$AG$3:$BE$3,0)))</f>
        <v>0</v>
      </c>
      <c r="BU38" s="18" t="str">
        <f>IF(ISNA(INDEX($AG$4:$BE$107,MATCH('Per month Barometer'!$BG38,$AF$4:$AF$107,0),MATCH('Per month Barometer'!BU$4,'Per month Barometer'!$AG$3:$BE$3,0))),"",INDEX($AG$4:$BE$107,MATCH('Per month Barometer'!$BG38,$AF$4:$AF$107,0),MATCH('Per month Barometer'!BU$4,'Per month Barometer'!$AG$3:$BE$3,0)))</f>
        <v/>
      </c>
      <c r="BV38" s="18">
        <f>IF(ISNA(INDEX($AG$4:$BE$107,MATCH('Per month Barometer'!$BG38,$AF$4:$AF$107,0),MATCH('Per month Barometer'!BV$4,'Per month Barometer'!$AG$3:$BE$3,0))),"",INDEX($AG$4:$BE$107,MATCH('Per month Barometer'!$BG38,$AF$4:$AF$107,0),MATCH('Per month Barometer'!BV$4,'Per month Barometer'!$AG$3:$BE$3,0)))</f>
        <v>0</v>
      </c>
      <c r="BW38" s="18">
        <f>IF(ISNA(INDEX($AG$4:$BE$107,MATCH('Per month Barometer'!$BG38,$AF$4:$AF$107,0),MATCH('Per month Barometer'!BW$4,'Per month Barometer'!$AG$3:$BE$3,0))),"",INDEX($AG$4:$BE$107,MATCH('Per month Barometer'!$BG38,$AF$4:$AF$107,0),MATCH('Per month Barometer'!BW$4,'Per month Barometer'!$AG$3:$BE$3,0)))</f>
        <v>0</v>
      </c>
      <c r="BX38" s="18">
        <f>IF(ISNA(INDEX($AG$4:$BE$107,MATCH('Per month Barometer'!$BG38,$AF$4:$AF$107,0),MATCH('Per month Barometer'!BX$4,'Per month Barometer'!$AG$3:$BE$3,0))),"",INDEX($AG$4:$BE$107,MATCH('Per month Barometer'!$BG38,$AF$4:$AF$107,0),MATCH('Per month Barometer'!BX$4,'Per month Barometer'!$AG$3:$BE$3,0)))</f>
        <v>0</v>
      </c>
      <c r="BY38" s="18" t="str">
        <f>IF(ISNA(INDEX($AG$4:$BE$107,MATCH('Per month Barometer'!$BG38,$AF$4:$AF$107,0),MATCH('Per month Barometer'!BY$4,'Per month Barometer'!$AG$3:$BE$3,0))),"",INDEX($AG$4:$BE$107,MATCH('Per month Barometer'!$BG38,$AF$4:$AF$107,0),MATCH('Per month Barometer'!BY$4,'Per month Barometer'!$AG$3:$BE$3,0)))</f>
        <v/>
      </c>
      <c r="BZ38" s="18">
        <f>IF(ISNA(INDEX($AG$4:$BE$107,MATCH('Per month Barometer'!$BG38,$AF$4:$AF$107,0),MATCH('Per month Barometer'!BZ$4,'Per month Barometer'!$AG$3:$BE$3,0))),"",INDEX($AG$4:$BE$107,MATCH('Per month Barometer'!$BG38,$AF$4:$AF$107,0),MATCH('Per month Barometer'!BZ$4,'Per month Barometer'!$AG$3:$BE$3,0)))</f>
        <v>0</v>
      </c>
      <c r="CA38" s="18">
        <f>IF(ISNA(INDEX($AG$4:$BE$107,MATCH('Per month Barometer'!$BG38,$AF$4:$AF$107,0),MATCH('Per month Barometer'!CA$4,'Per month Barometer'!$AG$3:$BE$3,0))),"",INDEX($AG$4:$BE$107,MATCH('Per month Barometer'!$BG38,$AF$4:$AF$107,0),MATCH('Per month Barometer'!CA$4,'Per month Barometer'!$AG$3:$BE$3,0)))</f>
        <v>0</v>
      </c>
      <c r="CB38" s="18">
        <f>IF(ISNA(INDEX($AG$4:$BE$107,MATCH('Per month Barometer'!$BG38,$AF$4:$AF$107,0),MATCH('Per month Barometer'!CB$4,'Per month Barometer'!$AG$3:$BE$3,0))),"",INDEX($AG$4:$BE$107,MATCH('Per month Barometer'!$BG38,$AF$4:$AF$107,0),MATCH('Per month Barometer'!CB$4,'Per month Barometer'!$AG$3:$BE$3,0)))</f>
        <v>0</v>
      </c>
      <c r="CC38" s="18" t="str">
        <f>IF(ISNA(INDEX($AG$4:$BE$107,MATCH('Per month Barometer'!$BG38,$AF$4:$AF$107,0),MATCH('Per month Barometer'!CC$4,'Per month Barometer'!$AG$3:$BE$3,0))),"",INDEX($AG$4:$BE$107,MATCH('Per month Barometer'!$BG38,$AF$4:$AF$107,0),MATCH('Per month Barometer'!CC$4,'Per month Barometer'!$AG$3:$BE$3,0)))</f>
        <v/>
      </c>
      <c r="CD38" s="18">
        <f>IF(ISNA(INDEX($AG$4:$BE$107,MATCH('Per month Barometer'!$BG38,$AF$4:$AF$107,0),MATCH('Per month Barometer'!CD$4,'Per month Barometer'!$AG$3:$BE$3,0))),"",INDEX($AG$4:$BE$107,MATCH('Per month Barometer'!$BG38,$AF$4:$AF$107,0),MATCH('Per month Barometer'!CD$4,'Per month Barometer'!$AG$3:$BE$3,0)))</f>
        <v>0</v>
      </c>
      <c r="CE38" s="18">
        <f>IF(ISNA(INDEX($AG$4:$BE$107,MATCH('Per month Barometer'!$BG38,$AF$4:$AF$107,0),MATCH('Per month Barometer'!CE$4,'Per month Barometer'!$AG$3:$BE$3,0))),"",INDEX($AG$4:$BE$107,MATCH('Per month Barometer'!$BG38,$AF$4:$AF$107,0),MATCH('Per month Barometer'!CE$4,'Per month Barometer'!$AG$3:$BE$3,0)))</f>
        <v>0</v>
      </c>
      <c r="CF38" s="18">
        <f>IF(ISNA(INDEX($AG$4:$BE$107,MATCH('Per month Barometer'!$BG38,$AF$4:$AF$107,0),MATCH('Per month Barometer'!CF$4,'Per month Barometer'!$AG$3:$BE$3,0))),"",INDEX($AG$4:$BE$107,MATCH('Per month Barometer'!$BG38,$AF$4:$AF$107,0),MATCH('Per month Barometer'!CF$4,'Per month Barometer'!$AG$3:$BE$3,0)))</f>
        <v>0</v>
      </c>
      <c r="CO38" s="18">
        <f>IF(BH38=0,"",BH38)</f>
        <v>0.27682038125590203</v>
      </c>
      <c r="CP38" s="18" t="str">
        <f>IF(BI38=0,"",BI38)</f>
        <v/>
      </c>
      <c r="CQ38" s="18" t="str">
        <f>IF(BJ38=0,"",BJ38)</f>
        <v/>
      </c>
      <c r="CR38" s="18">
        <f>IF(BK38=0,"",BK38)</f>
        <v>1.0959216738540201</v>
      </c>
      <c r="CS38" s="18" t="str">
        <f>IF(BL38=0,"",BL38)</f>
        <v/>
      </c>
      <c r="CT38" s="18" t="str">
        <f>IF(BM38=0,"",BM38)</f>
        <v/>
      </c>
      <c r="CU38" s="18" t="str">
        <f>IF(BN38=0,"",BN38)</f>
        <v/>
      </c>
      <c r="CV38" s="18" t="str">
        <f>IF(BO38=0,"",BO38)</f>
        <v/>
      </c>
      <c r="CW38" s="18" t="str">
        <f>IF(BP38=0,"",BP38)</f>
        <v/>
      </c>
      <c r="CX38" s="18" t="str">
        <f>IF(BQ38=0,"",BQ38)</f>
        <v/>
      </c>
      <c r="CY38" s="18" t="str">
        <f>IF(BR38=0,"",BR38)</f>
        <v/>
      </c>
      <c r="CZ38" s="18" t="str">
        <f>IF(BS38=0,"",BS38)</f>
        <v/>
      </c>
      <c r="DA38" s="18" t="str">
        <f>IF(BT38=0,"",BT38)</f>
        <v/>
      </c>
      <c r="DB38" s="18" t="str">
        <f>IF(BU38=0,"",BU38)</f>
        <v/>
      </c>
      <c r="DC38" s="18" t="str">
        <f>IF(BV38=0,"",BV38)</f>
        <v/>
      </c>
      <c r="DD38" s="18" t="str">
        <f>IF(BW38=0,"",BW38)</f>
        <v/>
      </c>
      <c r="DE38" s="18" t="str">
        <f>IF(BX38=0,"",BX38)</f>
        <v/>
      </c>
      <c r="DF38" s="18" t="str">
        <f>IF(BY38=0,"",BY38)</f>
        <v/>
      </c>
      <c r="DG38" s="18" t="str">
        <f>IF(BZ38=0,"",BZ38)</f>
        <v/>
      </c>
      <c r="DH38" s="18" t="str">
        <f>IF(CA38=0,"",CA38)</f>
        <v/>
      </c>
      <c r="DI38" s="18" t="str">
        <f>IF(CB38=0,"",CB38)</f>
        <v/>
      </c>
      <c r="DJ38" s="18" t="str">
        <f>IF(CC38=0,"",CC38)</f>
        <v/>
      </c>
      <c r="DK38" s="18" t="str">
        <f>IF(CD38=0,"",CD38)</f>
        <v/>
      </c>
      <c r="DL38" s="18" t="str">
        <f>IF(CE38=0,"",CE38)</f>
        <v/>
      </c>
      <c r="DM38" s="18" t="str">
        <f>IF(CF38=0,"",CF38)</f>
        <v/>
      </c>
      <c r="DN38" s="18"/>
      <c r="DO38" s="18"/>
      <c r="DP38" s="18"/>
      <c r="DQ38" s="18"/>
    </row>
    <row r="39" spans="2:121" x14ac:dyDescent="0.25">
      <c r="E39" s="18"/>
      <c r="F39" s="18"/>
      <c r="G39" s="18"/>
      <c r="H39" s="18"/>
      <c r="I39" s="5"/>
      <c r="J39" s="27"/>
      <c r="AF39" s="125">
        <v>42095</v>
      </c>
      <c r="AG39" s="47">
        <f>VLOOKUP($AF39,'Barometer annual'!$Z$5:$AE$211,'Per month Barometer'!C$1, FALSE)</f>
        <v>4.4999999999999998E-2</v>
      </c>
      <c r="AH39" s="77"/>
      <c r="AI39" s="77"/>
      <c r="AJ39" s="77"/>
      <c r="AK39" s="77"/>
      <c r="AL39" s="58"/>
      <c r="AM39" s="48"/>
      <c r="AN39" s="48">
        <f>VLOOKUP($AF39,'Barometer annual'!$Z$5:$AE$211,'Per month Barometer'!D$1, FALSE)</f>
        <v>1.19</v>
      </c>
      <c r="AO39" s="48">
        <f>VLOOKUP($AF39,'Barometer annual'!$Z$5:$AE$211,'Per month Barometer'!E$1, FALSE)</f>
        <v>1.5874999999999999</v>
      </c>
      <c r="AP39" s="48">
        <f>VLOOKUP($AF39,'Barometer annual'!$Z$5:$AE$211,'Per month Barometer'!F$1, FALSE)</f>
        <v>1.71428571428571</v>
      </c>
      <c r="AQ39" s="48">
        <f>VLOOKUP($AF39,'Barometer annual'!$Z$5:$AE$211,'Per month Barometer'!G$1, FALSE)</f>
        <v>1.8333333333333299</v>
      </c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126"/>
      <c r="BG39" s="155">
        <v>40118</v>
      </c>
      <c r="BH39" s="18">
        <f>IF(ISNA(INDEX($AG$4:$BE$107,MATCH('Per month Barometer'!$BG39,$AF$4:$AF$107,0),MATCH('Per month Barometer'!BH$4,'Per month Barometer'!$AG$3:$BE$3,0))),"",INDEX($AG$4:$BE$107,MATCH('Per month Barometer'!$BG39,$AF$4:$AF$107,0),MATCH('Per month Barometer'!BH$4,'Per month Barometer'!$AG$3:$BE$3,0)))</f>
        <v>0.26489170070248802</v>
      </c>
      <c r="BI39" s="18">
        <f>IF(ISNA(INDEX($AG$4:$BE$107,MATCH('Per month Barometer'!$BG39,$AF$4:$AF$107,0),MATCH('Per month Barometer'!BI$4,'Per month Barometer'!$AG$3:$BE$3,0))),"",INDEX($AG$4:$BE$107,MATCH('Per month Barometer'!$BG39,$AF$4:$AF$107,0),MATCH('Per month Barometer'!BI$4,'Per month Barometer'!$AG$3:$BE$3,0)))</f>
        <v>0</v>
      </c>
      <c r="BJ39" s="18">
        <f>IF(ISNA(INDEX($AG$4:$BE$107,MATCH('Per month Barometer'!$BG39,$AF$4:$AF$107,0),MATCH('Per month Barometer'!BJ$4,'Per month Barometer'!$AG$3:$BE$3,0))),"",INDEX($AG$4:$BE$107,MATCH('Per month Barometer'!$BG39,$AF$4:$AF$107,0),MATCH('Per month Barometer'!BJ$4,'Per month Barometer'!$AG$3:$BE$3,0)))</f>
        <v>1.1082119513872799</v>
      </c>
      <c r="BK39" s="18">
        <f>IF(ISNA(INDEX($AG$4:$BE$107,MATCH('Per month Barometer'!$BG39,$AF$4:$AF$107,0),MATCH('Per month Barometer'!BK$4,'Per month Barometer'!$AG$3:$BE$3,0))),"",INDEX($AG$4:$BE$107,MATCH('Per month Barometer'!$BG39,$AF$4:$AF$107,0),MATCH('Per month Barometer'!BK$4,'Per month Barometer'!$AG$3:$BE$3,0)))</f>
        <v>0</v>
      </c>
      <c r="BL39" s="18">
        <f>IF(ISNA(INDEX($AG$4:$BE$107,MATCH('Per month Barometer'!$BG39,$AF$4:$AF$107,0),MATCH('Per month Barometer'!BL$4,'Per month Barometer'!$AG$3:$BE$3,0))),"",INDEX($AG$4:$BE$107,MATCH('Per month Barometer'!$BG39,$AF$4:$AF$107,0),MATCH('Per month Barometer'!BL$4,'Per month Barometer'!$AG$3:$BE$3,0)))</f>
        <v>0</v>
      </c>
      <c r="BM39" s="18">
        <f>IF(ISNA(INDEX($AG$4:$BE$107,MATCH('Per month Barometer'!$BG39,$AF$4:$AF$107,0),MATCH('Per month Barometer'!BM$4,'Per month Barometer'!$AG$3:$BE$3,0))),"",INDEX($AG$4:$BE$107,MATCH('Per month Barometer'!$BG39,$AF$4:$AF$107,0),MATCH('Per month Barometer'!BM$4,'Per month Barometer'!$AG$3:$BE$3,0)))</f>
        <v>0</v>
      </c>
      <c r="BN39" s="18">
        <f>IF(ISNA(INDEX($AG$4:$BE$107,MATCH('Per month Barometer'!$BG39,$AF$4:$AF$107,0),MATCH('Per month Barometer'!BN$4,'Per month Barometer'!$AG$3:$BE$3,0))),"",INDEX($AG$4:$BE$107,MATCH('Per month Barometer'!$BG39,$AF$4:$AF$107,0),MATCH('Per month Barometer'!BN$4,'Per month Barometer'!$AG$3:$BE$3,0)))</f>
        <v>0</v>
      </c>
      <c r="BO39" s="18">
        <f>IF(ISNA(INDEX($AG$4:$BE$107,MATCH('Per month Barometer'!$BG39,$AF$4:$AF$107,0),MATCH('Per month Barometer'!BO$4,'Per month Barometer'!$AG$3:$BE$3,0))),"",INDEX($AG$4:$BE$107,MATCH('Per month Barometer'!$BG39,$AF$4:$AF$107,0),MATCH('Per month Barometer'!BO$4,'Per month Barometer'!$AG$3:$BE$3,0)))</f>
        <v>0</v>
      </c>
      <c r="BP39" s="18">
        <f>IF(ISNA(INDEX($AG$4:$BE$107,MATCH('Per month Barometer'!$BG39,$AF$4:$AF$107,0),MATCH('Per month Barometer'!BP$4,'Per month Barometer'!$AG$3:$BE$3,0))),"",INDEX($AG$4:$BE$107,MATCH('Per month Barometer'!$BG39,$AF$4:$AF$107,0),MATCH('Per month Barometer'!BP$4,'Per month Barometer'!$AG$3:$BE$3,0)))</f>
        <v>0</v>
      </c>
      <c r="BQ39" s="18">
        <f>IF(ISNA(INDEX($AG$4:$BE$107,MATCH('Per month Barometer'!$BG39,$AF$4:$AF$107,0),MATCH('Per month Barometer'!BQ$4,'Per month Barometer'!$AG$3:$BE$3,0))),"",INDEX($AG$4:$BE$107,MATCH('Per month Barometer'!$BG39,$AF$4:$AF$107,0),MATCH('Per month Barometer'!BQ$4,'Per month Barometer'!$AG$3:$BE$3,0)))</f>
        <v>0</v>
      </c>
      <c r="BR39" s="18">
        <f>IF(ISNA(INDEX($AG$4:$BE$107,MATCH('Per month Barometer'!$BG39,$AF$4:$AF$107,0),MATCH('Per month Barometer'!BR$4,'Per month Barometer'!$AG$3:$BE$3,0))),"",INDEX($AG$4:$BE$107,MATCH('Per month Barometer'!$BG39,$AF$4:$AF$107,0),MATCH('Per month Barometer'!BR$4,'Per month Barometer'!$AG$3:$BE$3,0)))</f>
        <v>0</v>
      </c>
      <c r="BS39" s="18">
        <f>IF(ISNA(INDEX($AG$4:$BE$107,MATCH('Per month Barometer'!$BG39,$AF$4:$AF$107,0),MATCH('Per month Barometer'!BS$4,'Per month Barometer'!$AG$3:$BE$3,0))),"",INDEX($AG$4:$BE$107,MATCH('Per month Barometer'!$BG39,$AF$4:$AF$107,0),MATCH('Per month Barometer'!BS$4,'Per month Barometer'!$AG$3:$BE$3,0)))</f>
        <v>0</v>
      </c>
      <c r="BT39" s="18">
        <f>IF(ISNA(INDEX($AG$4:$BE$107,MATCH('Per month Barometer'!$BG39,$AF$4:$AF$107,0),MATCH('Per month Barometer'!BT$4,'Per month Barometer'!$AG$3:$BE$3,0))),"",INDEX($AG$4:$BE$107,MATCH('Per month Barometer'!$BG39,$AF$4:$AF$107,0),MATCH('Per month Barometer'!BT$4,'Per month Barometer'!$AG$3:$BE$3,0)))</f>
        <v>0</v>
      </c>
      <c r="BU39" s="18">
        <f>IF(ISNA(INDEX($AG$4:$BE$107,MATCH('Per month Barometer'!$BG39,$AF$4:$AF$107,0),MATCH('Per month Barometer'!BU$4,'Per month Barometer'!$AG$3:$BE$3,0))),"",INDEX($AG$4:$BE$107,MATCH('Per month Barometer'!$BG39,$AF$4:$AF$107,0),MATCH('Per month Barometer'!BU$4,'Per month Barometer'!$AG$3:$BE$3,0)))</f>
        <v>0</v>
      </c>
      <c r="BV39" s="18">
        <f>IF(ISNA(INDEX($AG$4:$BE$107,MATCH('Per month Barometer'!$BG39,$AF$4:$AF$107,0),MATCH('Per month Barometer'!BV$4,'Per month Barometer'!$AG$3:$BE$3,0))),"",INDEX($AG$4:$BE$107,MATCH('Per month Barometer'!$BG39,$AF$4:$AF$107,0),MATCH('Per month Barometer'!BV$4,'Per month Barometer'!$AG$3:$BE$3,0)))</f>
        <v>0</v>
      </c>
      <c r="BW39" s="18">
        <f>IF(ISNA(INDEX($AG$4:$BE$107,MATCH('Per month Barometer'!$BG39,$AF$4:$AF$107,0),MATCH('Per month Barometer'!BW$4,'Per month Barometer'!$AG$3:$BE$3,0))),"",INDEX($AG$4:$BE$107,MATCH('Per month Barometer'!$BG39,$AF$4:$AF$107,0),MATCH('Per month Barometer'!BW$4,'Per month Barometer'!$AG$3:$BE$3,0)))</f>
        <v>0</v>
      </c>
      <c r="BX39" s="18">
        <f>IF(ISNA(INDEX($AG$4:$BE$107,MATCH('Per month Barometer'!$BG39,$AF$4:$AF$107,0),MATCH('Per month Barometer'!BX$4,'Per month Barometer'!$AG$3:$BE$3,0))),"",INDEX($AG$4:$BE$107,MATCH('Per month Barometer'!$BG39,$AF$4:$AF$107,0),MATCH('Per month Barometer'!BX$4,'Per month Barometer'!$AG$3:$BE$3,0)))</f>
        <v>0</v>
      </c>
      <c r="BY39" s="18">
        <f>IF(ISNA(INDEX($AG$4:$BE$107,MATCH('Per month Barometer'!$BG39,$AF$4:$AF$107,0),MATCH('Per month Barometer'!BY$4,'Per month Barometer'!$AG$3:$BE$3,0))),"",INDEX($AG$4:$BE$107,MATCH('Per month Barometer'!$BG39,$AF$4:$AF$107,0),MATCH('Per month Barometer'!BY$4,'Per month Barometer'!$AG$3:$BE$3,0)))</f>
        <v>0</v>
      </c>
      <c r="BZ39" s="18">
        <f>IF(ISNA(INDEX($AG$4:$BE$107,MATCH('Per month Barometer'!$BG39,$AF$4:$AF$107,0),MATCH('Per month Barometer'!BZ$4,'Per month Barometer'!$AG$3:$BE$3,0))),"",INDEX($AG$4:$BE$107,MATCH('Per month Barometer'!$BG39,$AF$4:$AF$107,0),MATCH('Per month Barometer'!BZ$4,'Per month Barometer'!$AG$3:$BE$3,0)))</f>
        <v>0</v>
      </c>
      <c r="CA39" s="18">
        <f>IF(ISNA(INDEX($AG$4:$BE$107,MATCH('Per month Barometer'!$BG39,$AF$4:$AF$107,0),MATCH('Per month Barometer'!CA$4,'Per month Barometer'!$AG$3:$BE$3,0))),"",INDEX($AG$4:$BE$107,MATCH('Per month Barometer'!$BG39,$AF$4:$AF$107,0),MATCH('Per month Barometer'!CA$4,'Per month Barometer'!$AG$3:$BE$3,0)))</f>
        <v>0</v>
      </c>
      <c r="CB39" s="18">
        <f>IF(ISNA(INDEX($AG$4:$BE$107,MATCH('Per month Barometer'!$BG39,$AF$4:$AF$107,0),MATCH('Per month Barometer'!CB$4,'Per month Barometer'!$AG$3:$BE$3,0))),"",INDEX($AG$4:$BE$107,MATCH('Per month Barometer'!$BG39,$AF$4:$AF$107,0),MATCH('Per month Barometer'!CB$4,'Per month Barometer'!$AG$3:$BE$3,0)))</f>
        <v>0</v>
      </c>
      <c r="CC39" s="18">
        <f>IF(ISNA(INDEX($AG$4:$BE$107,MATCH('Per month Barometer'!$BG39,$AF$4:$AF$107,0),MATCH('Per month Barometer'!CC$4,'Per month Barometer'!$AG$3:$BE$3,0))),"",INDEX($AG$4:$BE$107,MATCH('Per month Barometer'!$BG39,$AF$4:$AF$107,0),MATCH('Per month Barometer'!CC$4,'Per month Barometer'!$AG$3:$BE$3,0)))</f>
        <v>0</v>
      </c>
      <c r="CD39" s="18">
        <f>IF(ISNA(INDEX($AG$4:$BE$107,MATCH('Per month Barometer'!$BG39,$AF$4:$AF$107,0),MATCH('Per month Barometer'!CD$4,'Per month Barometer'!$AG$3:$BE$3,0))),"",INDEX($AG$4:$BE$107,MATCH('Per month Barometer'!$BG39,$AF$4:$AF$107,0),MATCH('Per month Barometer'!CD$4,'Per month Barometer'!$AG$3:$BE$3,0)))</f>
        <v>0</v>
      </c>
      <c r="CE39" s="18">
        <f>IF(ISNA(INDEX($AG$4:$BE$107,MATCH('Per month Barometer'!$BG39,$AF$4:$AF$107,0),MATCH('Per month Barometer'!CE$4,'Per month Barometer'!$AG$3:$BE$3,0))),"",INDEX($AG$4:$BE$107,MATCH('Per month Barometer'!$BG39,$AF$4:$AF$107,0),MATCH('Per month Barometer'!CE$4,'Per month Barometer'!$AG$3:$BE$3,0)))</f>
        <v>0</v>
      </c>
      <c r="CF39" s="18">
        <f>IF(ISNA(INDEX($AG$4:$BE$107,MATCH('Per month Barometer'!$BG39,$AF$4:$AF$107,0),MATCH('Per month Barometer'!CF$4,'Per month Barometer'!$AG$3:$BE$3,0))),"",INDEX($AG$4:$BE$107,MATCH('Per month Barometer'!$BG39,$AF$4:$AF$107,0),MATCH('Per month Barometer'!CF$4,'Per month Barometer'!$AG$3:$BE$3,0)))</f>
        <v>0</v>
      </c>
      <c r="CO39" s="18">
        <f>IF(BH39=0,"",BH39)</f>
        <v>0.26489170070248802</v>
      </c>
      <c r="CP39" s="18" t="str">
        <f>IF(BI39=0,"",BI39)</f>
        <v/>
      </c>
      <c r="CQ39" s="18">
        <f>IF(BJ39=0,"",BJ39)</f>
        <v>1.1082119513872799</v>
      </c>
      <c r="CR39" s="18" t="str">
        <f>IF(BK39=0,"",BK39)</f>
        <v/>
      </c>
      <c r="CS39" s="18" t="str">
        <f>IF(BL39=0,"",BL39)</f>
        <v/>
      </c>
      <c r="CT39" s="18" t="str">
        <f>IF(BM39=0,"",BM39)</f>
        <v/>
      </c>
      <c r="CU39" s="18" t="str">
        <f>IF(BN39=0,"",BN39)</f>
        <v/>
      </c>
      <c r="CV39" s="18" t="str">
        <f>IF(BO39=0,"",BO39)</f>
        <v/>
      </c>
      <c r="CW39" s="18" t="str">
        <f>IF(BP39=0,"",BP39)</f>
        <v/>
      </c>
      <c r="CX39" s="18" t="str">
        <f>IF(BQ39=0,"",BQ39)</f>
        <v/>
      </c>
      <c r="CY39" s="18" t="str">
        <f>IF(BR39=0,"",BR39)</f>
        <v/>
      </c>
      <c r="CZ39" s="18" t="str">
        <f>IF(BS39=0,"",BS39)</f>
        <v/>
      </c>
      <c r="DA39" s="18" t="str">
        <f>IF(BT39=0,"",BT39)</f>
        <v/>
      </c>
      <c r="DB39" s="18" t="str">
        <f>IF(BU39=0,"",BU39)</f>
        <v/>
      </c>
      <c r="DC39" s="18" t="str">
        <f>IF(BV39=0,"",BV39)</f>
        <v/>
      </c>
      <c r="DD39" s="18" t="str">
        <f>IF(BW39=0,"",BW39)</f>
        <v/>
      </c>
      <c r="DE39" s="18" t="str">
        <f>IF(BX39=0,"",BX39)</f>
        <v/>
      </c>
      <c r="DF39" s="18" t="str">
        <f>IF(BY39=0,"",BY39)</f>
        <v/>
      </c>
      <c r="DG39" s="18" t="str">
        <f>IF(BZ39=0,"",BZ39)</f>
        <v/>
      </c>
      <c r="DH39" s="18" t="str">
        <f>IF(CA39=0,"",CA39)</f>
        <v/>
      </c>
      <c r="DI39" s="18" t="str">
        <f>IF(CB39=0,"",CB39)</f>
        <v/>
      </c>
      <c r="DJ39" s="18" t="str">
        <f>IF(CC39=0,"",CC39)</f>
        <v/>
      </c>
      <c r="DK39" s="18" t="str">
        <f>IF(CD39=0,"",CD39)</f>
        <v/>
      </c>
      <c r="DL39" s="18" t="str">
        <f>IF(CE39=0,"",CE39)</f>
        <v/>
      </c>
      <c r="DM39" s="18" t="str">
        <f>IF(CF39=0,"",CF39)</f>
        <v/>
      </c>
      <c r="DN39" s="18"/>
      <c r="DO39" s="18"/>
      <c r="DP39" s="18"/>
      <c r="DQ39" s="18"/>
    </row>
    <row r="40" spans="2:121" x14ac:dyDescent="0.25">
      <c r="C40" s="97" t="s">
        <v>309</v>
      </c>
      <c r="D40" s="97">
        <v>9</v>
      </c>
      <c r="E40" s="97">
        <f>D40+12</f>
        <v>21</v>
      </c>
      <c r="F40" s="97">
        <f>E40+12</f>
        <v>33</v>
      </c>
      <c r="G40" s="97">
        <f>F40+12</f>
        <v>45</v>
      </c>
      <c r="H40" s="18"/>
      <c r="I40" s="5"/>
      <c r="J40" s="27"/>
      <c r="AF40" s="125">
        <v>39203</v>
      </c>
      <c r="AG40" s="47">
        <f>VLOOKUP($AF40,'Barometer annual'!$Z$5:$AE$211,'Per month Barometer'!C$1,FALSE)</f>
        <v>1.89670908939811</v>
      </c>
      <c r="AH40" s="77"/>
      <c r="AI40" s="77"/>
      <c r="AJ40" s="77"/>
      <c r="AK40" s="77"/>
      <c r="AL40" s="58"/>
      <c r="AM40" s="48"/>
      <c r="AN40" s="77"/>
      <c r="AO40" s="58"/>
      <c r="AP40" s="58"/>
      <c r="AQ40" s="58"/>
      <c r="AR40" s="48">
        <f>VLOOKUP($AF40,'Barometer annual'!$Z$5:$AE$211,'Per month Barometer'!D$1,FALSE)</f>
        <v>1.96621856625338</v>
      </c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126"/>
      <c r="BG40" s="155">
        <v>40148</v>
      </c>
      <c r="BH40" s="18">
        <f>IF(ISNA(INDEX($AG$4:$BE$107,MATCH('Per month Barometer'!$BG40,$AF$4:$AF$107,0),MATCH('Per month Barometer'!BH$4,'Per month Barometer'!$AG$3:$BE$3,0))),"",INDEX($AG$4:$BE$107,MATCH('Per month Barometer'!$BG40,$AF$4:$AF$107,0),MATCH('Per month Barometer'!BH$4,'Per month Barometer'!$AG$3:$BE$3,0)))</f>
        <v>0.28745267686613901</v>
      </c>
      <c r="BI40" s="18">
        <f>IF(ISNA(INDEX($AG$4:$BE$107,MATCH('Per month Barometer'!$BG40,$AF$4:$AF$107,0),MATCH('Per month Barometer'!BI$4,'Per month Barometer'!$AG$3:$BE$3,0))),"",INDEX($AG$4:$BE$107,MATCH('Per month Barometer'!$BG40,$AF$4:$AF$107,0),MATCH('Per month Barometer'!BI$4,'Per month Barometer'!$AG$3:$BE$3,0)))</f>
        <v>1.15661199188329</v>
      </c>
      <c r="BJ40" s="18">
        <f>IF(ISNA(INDEX($AG$4:$BE$107,MATCH('Per month Barometer'!$BG40,$AF$4:$AF$107,0),MATCH('Per month Barometer'!BJ$4,'Per month Barometer'!$AG$3:$BE$3,0))),"",INDEX($AG$4:$BE$107,MATCH('Per month Barometer'!$BG40,$AF$4:$AF$107,0),MATCH('Per month Barometer'!BJ$4,'Per month Barometer'!$AG$3:$BE$3,0)))</f>
        <v>0</v>
      </c>
      <c r="BK40" s="18">
        <f>IF(ISNA(INDEX($AG$4:$BE$107,MATCH('Per month Barometer'!$BG40,$AF$4:$AF$107,0),MATCH('Per month Barometer'!BK$4,'Per month Barometer'!$AG$3:$BE$3,0))),"",INDEX($AG$4:$BE$107,MATCH('Per month Barometer'!$BG40,$AF$4:$AF$107,0),MATCH('Per month Barometer'!BK$4,'Per month Barometer'!$AG$3:$BE$3,0)))</f>
        <v>0</v>
      </c>
      <c r="BL40" s="18">
        <f>IF(ISNA(INDEX($AG$4:$BE$107,MATCH('Per month Barometer'!$BG40,$AF$4:$AF$107,0),MATCH('Per month Barometer'!BL$4,'Per month Barometer'!$AG$3:$BE$3,0))),"",INDEX($AG$4:$BE$107,MATCH('Per month Barometer'!$BG40,$AF$4:$AF$107,0),MATCH('Per month Barometer'!BL$4,'Per month Barometer'!$AG$3:$BE$3,0)))</f>
        <v>0</v>
      </c>
      <c r="BM40" s="18">
        <f>IF(ISNA(INDEX($AG$4:$BE$107,MATCH('Per month Barometer'!$BG40,$AF$4:$AF$107,0),MATCH('Per month Barometer'!BM$4,'Per month Barometer'!$AG$3:$BE$3,0))),"",INDEX($AG$4:$BE$107,MATCH('Per month Barometer'!$BG40,$AF$4:$AF$107,0),MATCH('Per month Barometer'!BM$4,'Per month Barometer'!$AG$3:$BE$3,0)))</f>
        <v>0</v>
      </c>
      <c r="BN40" s="18">
        <f>IF(ISNA(INDEX($AG$4:$BE$107,MATCH('Per month Barometer'!$BG40,$AF$4:$AF$107,0),MATCH('Per month Barometer'!BN$4,'Per month Barometer'!$AG$3:$BE$3,0))),"",INDEX($AG$4:$BE$107,MATCH('Per month Barometer'!$BG40,$AF$4:$AF$107,0),MATCH('Per month Barometer'!BN$4,'Per month Barometer'!$AG$3:$BE$3,0)))</f>
        <v>0</v>
      </c>
      <c r="BO40" s="18">
        <f>IF(ISNA(INDEX($AG$4:$BE$107,MATCH('Per month Barometer'!$BG40,$AF$4:$AF$107,0),MATCH('Per month Barometer'!BO$4,'Per month Barometer'!$AG$3:$BE$3,0))),"",INDEX($AG$4:$BE$107,MATCH('Per month Barometer'!$BG40,$AF$4:$AF$107,0),MATCH('Per month Barometer'!BO$4,'Per month Barometer'!$AG$3:$BE$3,0)))</f>
        <v>0</v>
      </c>
      <c r="BP40" s="18">
        <f>IF(ISNA(INDEX($AG$4:$BE$107,MATCH('Per month Barometer'!$BG40,$AF$4:$AF$107,0),MATCH('Per month Barometer'!BP$4,'Per month Barometer'!$AG$3:$BE$3,0))),"",INDEX($AG$4:$BE$107,MATCH('Per month Barometer'!$BG40,$AF$4:$AF$107,0),MATCH('Per month Barometer'!BP$4,'Per month Barometer'!$AG$3:$BE$3,0)))</f>
        <v>0</v>
      </c>
      <c r="BQ40" s="18">
        <f>IF(ISNA(INDEX($AG$4:$BE$107,MATCH('Per month Barometer'!$BG40,$AF$4:$AF$107,0),MATCH('Per month Barometer'!BQ$4,'Per month Barometer'!$AG$3:$BE$3,0))),"",INDEX($AG$4:$BE$107,MATCH('Per month Barometer'!$BG40,$AF$4:$AF$107,0),MATCH('Per month Barometer'!BQ$4,'Per month Barometer'!$AG$3:$BE$3,0)))</f>
        <v>0</v>
      </c>
      <c r="BR40" s="18">
        <f>IF(ISNA(INDEX($AG$4:$BE$107,MATCH('Per month Barometer'!$BG40,$AF$4:$AF$107,0),MATCH('Per month Barometer'!BR$4,'Per month Barometer'!$AG$3:$BE$3,0))),"",INDEX($AG$4:$BE$107,MATCH('Per month Barometer'!$BG40,$AF$4:$AF$107,0),MATCH('Per month Barometer'!BR$4,'Per month Barometer'!$AG$3:$BE$3,0)))</f>
        <v>0</v>
      </c>
      <c r="BS40" s="18">
        <f>IF(ISNA(INDEX($AG$4:$BE$107,MATCH('Per month Barometer'!$BG40,$AF$4:$AF$107,0),MATCH('Per month Barometer'!BS$4,'Per month Barometer'!$AG$3:$BE$3,0))),"",INDEX($AG$4:$BE$107,MATCH('Per month Barometer'!$BG40,$AF$4:$AF$107,0),MATCH('Per month Barometer'!BS$4,'Per month Barometer'!$AG$3:$BE$3,0)))</f>
        <v>0</v>
      </c>
      <c r="BT40" s="18">
        <f>IF(ISNA(INDEX($AG$4:$BE$107,MATCH('Per month Barometer'!$BG40,$AF$4:$AF$107,0),MATCH('Per month Barometer'!BT$4,'Per month Barometer'!$AG$3:$BE$3,0))),"",INDEX($AG$4:$BE$107,MATCH('Per month Barometer'!$BG40,$AF$4:$AF$107,0),MATCH('Per month Barometer'!BT$4,'Per month Barometer'!$AG$3:$BE$3,0)))</f>
        <v>0</v>
      </c>
      <c r="BU40" s="18">
        <f>IF(ISNA(INDEX($AG$4:$BE$107,MATCH('Per month Barometer'!$BG40,$AF$4:$AF$107,0),MATCH('Per month Barometer'!BU$4,'Per month Barometer'!$AG$3:$BE$3,0))),"",INDEX($AG$4:$BE$107,MATCH('Per month Barometer'!$BG40,$AF$4:$AF$107,0),MATCH('Per month Barometer'!BU$4,'Per month Barometer'!$AG$3:$BE$3,0)))</f>
        <v>0</v>
      </c>
      <c r="BV40" s="18">
        <f>IF(ISNA(INDEX($AG$4:$BE$107,MATCH('Per month Barometer'!$BG40,$AF$4:$AF$107,0),MATCH('Per month Barometer'!BV$4,'Per month Barometer'!$AG$3:$BE$3,0))),"",INDEX($AG$4:$BE$107,MATCH('Per month Barometer'!$BG40,$AF$4:$AF$107,0),MATCH('Per month Barometer'!BV$4,'Per month Barometer'!$AG$3:$BE$3,0)))</f>
        <v>0</v>
      </c>
      <c r="BW40" s="18">
        <f>IF(ISNA(INDEX($AG$4:$BE$107,MATCH('Per month Barometer'!$BG40,$AF$4:$AF$107,0),MATCH('Per month Barometer'!BW$4,'Per month Barometer'!$AG$3:$BE$3,0))),"",INDEX($AG$4:$BE$107,MATCH('Per month Barometer'!$BG40,$AF$4:$AF$107,0),MATCH('Per month Barometer'!BW$4,'Per month Barometer'!$AG$3:$BE$3,0)))</f>
        <v>0</v>
      </c>
      <c r="BX40" s="18">
        <f>IF(ISNA(INDEX($AG$4:$BE$107,MATCH('Per month Barometer'!$BG40,$AF$4:$AF$107,0),MATCH('Per month Barometer'!BX$4,'Per month Barometer'!$AG$3:$BE$3,0))),"",INDEX($AG$4:$BE$107,MATCH('Per month Barometer'!$BG40,$AF$4:$AF$107,0),MATCH('Per month Barometer'!BX$4,'Per month Barometer'!$AG$3:$BE$3,0)))</f>
        <v>0</v>
      </c>
      <c r="BY40" s="18">
        <f>IF(ISNA(INDEX($AG$4:$BE$107,MATCH('Per month Barometer'!$BG40,$AF$4:$AF$107,0),MATCH('Per month Barometer'!BY$4,'Per month Barometer'!$AG$3:$BE$3,0))),"",INDEX($AG$4:$BE$107,MATCH('Per month Barometer'!$BG40,$AF$4:$AF$107,0),MATCH('Per month Barometer'!BY$4,'Per month Barometer'!$AG$3:$BE$3,0)))</f>
        <v>0</v>
      </c>
      <c r="BZ40" s="18">
        <f>IF(ISNA(INDEX($AG$4:$BE$107,MATCH('Per month Barometer'!$BG40,$AF$4:$AF$107,0),MATCH('Per month Barometer'!BZ$4,'Per month Barometer'!$AG$3:$BE$3,0))),"",INDEX($AG$4:$BE$107,MATCH('Per month Barometer'!$BG40,$AF$4:$AF$107,0),MATCH('Per month Barometer'!BZ$4,'Per month Barometer'!$AG$3:$BE$3,0)))</f>
        <v>0</v>
      </c>
      <c r="CA40" s="18">
        <f>IF(ISNA(INDEX($AG$4:$BE$107,MATCH('Per month Barometer'!$BG40,$AF$4:$AF$107,0),MATCH('Per month Barometer'!CA$4,'Per month Barometer'!$AG$3:$BE$3,0))),"",INDEX($AG$4:$BE$107,MATCH('Per month Barometer'!$BG40,$AF$4:$AF$107,0),MATCH('Per month Barometer'!CA$4,'Per month Barometer'!$AG$3:$BE$3,0)))</f>
        <v>0</v>
      </c>
      <c r="CB40" s="18">
        <f>IF(ISNA(INDEX($AG$4:$BE$107,MATCH('Per month Barometer'!$BG40,$AF$4:$AF$107,0),MATCH('Per month Barometer'!CB$4,'Per month Barometer'!$AG$3:$BE$3,0))),"",INDEX($AG$4:$BE$107,MATCH('Per month Barometer'!$BG40,$AF$4:$AF$107,0),MATCH('Per month Barometer'!CB$4,'Per month Barometer'!$AG$3:$BE$3,0)))</f>
        <v>0</v>
      </c>
      <c r="CC40" s="18">
        <f>IF(ISNA(INDEX($AG$4:$BE$107,MATCH('Per month Barometer'!$BG40,$AF$4:$AF$107,0),MATCH('Per month Barometer'!CC$4,'Per month Barometer'!$AG$3:$BE$3,0))),"",INDEX($AG$4:$BE$107,MATCH('Per month Barometer'!$BG40,$AF$4:$AF$107,0),MATCH('Per month Barometer'!CC$4,'Per month Barometer'!$AG$3:$BE$3,0)))</f>
        <v>0</v>
      </c>
      <c r="CD40" s="18">
        <f>IF(ISNA(INDEX($AG$4:$BE$107,MATCH('Per month Barometer'!$BG40,$AF$4:$AF$107,0),MATCH('Per month Barometer'!CD$4,'Per month Barometer'!$AG$3:$BE$3,0))),"",INDEX($AG$4:$BE$107,MATCH('Per month Barometer'!$BG40,$AF$4:$AF$107,0),MATCH('Per month Barometer'!CD$4,'Per month Barometer'!$AG$3:$BE$3,0)))</f>
        <v>0</v>
      </c>
      <c r="CE40" s="18">
        <f>IF(ISNA(INDEX($AG$4:$BE$107,MATCH('Per month Barometer'!$BG40,$AF$4:$AF$107,0),MATCH('Per month Barometer'!CE$4,'Per month Barometer'!$AG$3:$BE$3,0))),"",INDEX($AG$4:$BE$107,MATCH('Per month Barometer'!$BG40,$AF$4:$AF$107,0),MATCH('Per month Barometer'!CE$4,'Per month Barometer'!$AG$3:$BE$3,0)))</f>
        <v>0</v>
      </c>
      <c r="CF40" s="18">
        <f>IF(ISNA(INDEX($AG$4:$BE$107,MATCH('Per month Barometer'!$BG40,$AF$4:$AF$107,0),MATCH('Per month Barometer'!CF$4,'Per month Barometer'!$AG$3:$BE$3,0))),"",INDEX($AG$4:$BE$107,MATCH('Per month Barometer'!$BG40,$AF$4:$AF$107,0),MATCH('Per month Barometer'!CF$4,'Per month Barometer'!$AG$3:$BE$3,0)))</f>
        <v>0</v>
      </c>
      <c r="CO40" s="18">
        <f>IF(BH40=0,"",BH40)</f>
        <v>0.28745267686613901</v>
      </c>
      <c r="CP40" s="18">
        <f>IF(BI40=0,"",BI40)</f>
        <v>1.15661199188329</v>
      </c>
      <c r="CQ40" s="18" t="str">
        <f>IF(BJ40=0,"",BJ40)</f>
        <v/>
      </c>
      <c r="CR40" s="18" t="str">
        <f>IF(BK40=0,"",BK40)</f>
        <v/>
      </c>
      <c r="CS40" s="18" t="str">
        <f>IF(BL40=0,"",BL40)</f>
        <v/>
      </c>
      <c r="CT40" s="18" t="str">
        <f>IF(BM40=0,"",BM40)</f>
        <v/>
      </c>
      <c r="CU40" s="18" t="str">
        <f>IF(BN40=0,"",BN40)</f>
        <v/>
      </c>
      <c r="CV40" s="18" t="str">
        <f>IF(BO40=0,"",BO40)</f>
        <v/>
      </c>
      <c r="CW40" s="18" t="str">
        <f>IF(BP40=0,"",BP40)</f>
        <v/>
      </c>
      <c r="CX40" s="18" t="str">
        <f>IF(BQ40=0,"",BQ40)</f>
        <v/>
      </c>
      <c r="CY40" s="18" t="str">
        <f>IF(BR40=0,"",BR40)</f>
        <v/>
      </c>
      <c r="CZ40" s="18" t="str">
        <f>IF(BS40=0,"",BS40)</f>
        <v/>
      </c>
      <c r="DA40" s="18" t="str">
        <f>IF(BT40=0,"",BT40)</f>
        <v/>
      </c>
      <c r="DB40" s="18" t="str">
        <f>IF(BU40=0,"",BU40)</f>
        <v/>
      </c>
      <c r="DC40" s="18" t="str">
        <f>IF(BV40=0,"",BV40)</f>
        <v/>
      </c>
      <c r="DD40" s="18" t="str">
        <f>IF(BW40=0,"",BW40)</f>
        <v/>
      </c>
      <c r="DE40" s="18" t="str">
        <f>IF(BX40=0,"",BX40)</f>
        <v/>
      </c>
      <c r="DF40" s="18" t="str">
        <f>IF(BY40=0,"",BY40)</f>
        <v/>
      </c>
      <c r="DG40" s="18" t="str">
        <f>IF(BZ40=0,"",BZ40)</f>
        <v/>
      </c>
      <c r="DH40" s="18" t="str">
        <f>IF(CA40=0,"",CA40)</f>
        <v/>
      </c>
      <c r="DI40" s="18" t="str">
        <f>IF(CB40=0,"",CB40)</f>
        <v/>
      </c>
      <c r="DJ40" s="18" t="str">
        <f>IF(CC40=0,"",CC40)</f>
        <v/>
      </c>
      <c r="DK40" s="18" t="str">
        <f>IF(CD40=0,"",CD40)</f>
        <v/>
      </c>
      <c r="DL40" s="18" t="str">
        <f>IF(CE40=0,"",CE40)</f>
        <v/>
      </c>
      <c r="DM40" s="18" t="str">
        <f>IF(CF40=0,"",CF40)</f>
        <v/>
      </c>
      <c r="DN40" s="18"/>
      <c r="DO40" s="18"/>
      <c r="DP40" s="18"/>
      <c r="DQ40" s="18"/>
    </row>
    <row r="41" spans="2:121" x14ac:dyDescent="0.25">
      <c r="B41" s="22">
        <v>39173</v>
      </c>
      <c r="C41" s="18">
        <f>VLOOKUP($B41,'Barometer annual'!$Z$5:$AE$211,'Per month Barometer'!C$1, FALSE)</f>
        <v>1.8463817173475801</v>
      </c>
      <c r="D41" s="18">
        <f>VLOOKUP($B41,'Barometer annual'!$Z$5:$AE$211,'Per month Barometer'!D$1, FALSE)</f>
        <v>1.9399484595266401</v>
      </c>
      <c r="E41" s="18" t="str">
        <f>VLOOKUP($B41,'Barometer annual'!$Z$5:$AE$211,'Per month Barometer'!E$1, FALSE)</f>
        <v/>
      </c>
      <c r="F41" s="18" t="str">
        <f>VLOOKUP($B41,'Barometer annual'!$Z$5:$AE$211,'Per month Barometer'!F$1, FALSE)</f>
        <v/>
      </c>
      <c r="G41" s="18" t="str">
        <f>VLOOKUP($B41,'Barometer annual'!$Z$5:$AE$211,'Per month Barometer'!G$1, FALSE)</f>
        <v/>
      </c>
      <c r="AF41" s="125">
        <v>39569</v>
      </c>
      <c r="AG41" s="47">
        <f>VLOOKUP($AF41,'Barometer annual'!$Z$5:$AE$211,'Per month Barometer'!C$1,FALSE)</f>
        <v>3.0753161226757202</v>
      </c>
      <c r="AH41" s="77"/>
      <c r="AI41" s="58"/>
      <c r="AJ41" s="58"/>
      <c r="AK41" s="58"/>
      <c r="AL41" s="58"/>
      <c r="AM41" s="48"/>
      <c r="AN41" s="77"/>
      <c r="AO41" s="77"/>
      <c r="AP41" s="77"/>
      <c r="AQ41" s="77"/>
      <c r="AR41" s="48">
        <f>VLOOKUP($AF41,'Barometer annual'!$Z$5:$AE$211,'Per month Barometer'!D$1,FALSE)</f>
        <v>2.1485980729092602</v>
      </c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7"/>
      <c r="BE41" s="126"/>
      <c r="BG41" s="155">
        <v>40179</v>
      </c>
      <c r="BH41" s="18">
        <f>IF(ISNA(INDEX($AG$4:$BE$107,MATCH('Per month Barometer'!$BG41,$AF$4:$AF$107,0),MATCH('Per month Barometer'!BH$4,'Per month Barometer'!$AG$3:$BE$3,0))),"",INDEX($AG$4:$BE$107,MATCH('Per month Barometer'!$BG41,$AF$4:$AF$107,0),MATCH('Per month Barometer'!BH$4,'Per month Barometer'!$AG$3:$BE$3,0)))</f>
        <v>1.1554817051328901</v>
      </c>
      <c r="BI41" s="18">
        <f>IF(ISNA(INDEX($AG$4:$BE$107,MATCH('Per month Barometer'!$BG41,$AF$4:$AF$107,0),MATCH('Per month Barometer'!BI$4,'Per month Barometer'!$AG$3:$BE$3,0))),"",INDEX($AG$4:$BE$107,MATCH('Per month Barometer'!$BG41,$AF$4:$AF$107,0),MATCH('Per month Barometer'!BI$4,'Per month Barometer'!$AG$3:$BE$3,0)))</f>
        <v>0</v>
      </c>
      <c r="BJ41" s="18">
        <f>IF(ISNA(INDEX($AG$4:$BE$107,MATCH('Per month Barometer'!$BG41,$AF$4:$AF$107,0),MATCH('Per month Barometer'!BJ$4,'Per month Barometer'!$AG$3:$BE$3,0))),"",INDEX($AG$4:$BE$107,MATCH('Per month Barometer'!$BG41,$AF$4:$AF$107,0),MATCH('Per month Barometer'!BJ$4,'Per month Barometer'!$AG$3:$BE$3,0)))</f>
        <v>0</v>
      </c>
      <c r="BK41" s="18">
        <f>IF(ISNA(INDEX($AG$4:$BE$107,MATCH('Per month Barometer'!$BG41,$AF$4:$AF$107,0),MATCH('Per month Barometer'!BK$4,'Per month Barometer'!$AG$3:$BE$3,0))),"",INDEX($AG$4:$BE$107,MATCH('Per month Barometer'!$BG41,$AF$4:$AF$107,0),MATCH('Per month Barometer'!BK$4,'Per month Barometer'!$AG$3:$BE$3,0)))</f>
        <v>0</v>
      </c>
      <c r="BL41" s="18">
        <f>IF(ISNA(INDEX($AG$4:$BE$107,MATCH('Per month Barometer'!$BG41,$AF$4:$AF$107,0),MATCH('Per month Barometer'!BL$4,'Per month Barometer'!$AG$3:$BE$3,0))),"",INDEX($AG$4:$BE$107,MATCH('Per month Barometer'!$BG41,$AF$4:$AF$107,0),MATCH('Per month Barometer'!BL$4,'Per month Barometer'!$AG$3:$BE$3,0)))</f>
        <v>0</v>
      </c>
      <c r="BM41" s="18">
        <f>IF(ISNA(INDEX($AG$4:$BE$107,MATCH('Per month Barometer'!$BG41,$AF$4:$AF$107,0),MATCH('Per month Barometer'!BM$4,'Per month Barometer'!$AG$3:$BE$3,0))),"",INDEX($AG$4:$BE$107,MATCH('Per month Barometer'!$BG41,$AF$4:$AF$107,0),MATCH('Per month Barometer'!BM$4,'Per month Barometer'!$AG$3:$BE$3,0)))</f>
        <v>0</v>
      </c>
      <c r="BN41" s="18">
        <f>IF(ISNA(INDEX($AG$4:$BE$107,MATCH('Per month Barometer'!$BG41,$AF$4:$AF$107,0),MATCH('Per month Barometer'!BN$4,'Per month Barometer'!$AG$3:$BE$3,0))),"",INDEX($AG$4:$BE$107,MATCH('Per month Barometer'!$BG41,$AF$4:$AF$107,0),MATCH('Per month Barometer'!BN$4,'Per month Barometer'!$AG$3:$BE$3,0)))</f>
        <v>0</v>
      </c>
      <c r="BO41" s="18">
        <f>IF(ISNA(INDEX($AG$4:$BE$107,MATCH('Per month Barometer'!$BG41,$AF$4:$AF$107,0),MATCH('Per month Barometer'!BO$4,'Per month Barometer'!$AG$3:$BE$3,0))),"",INDEX($AG$4:$BE$107,MATCH('Per month Barometer'!$BG41,$AF$4:$AF$107,0),MATCH('Per month Barometer'!BO$4,'Per month Barometer'!$AG$3:$BE$3,0)))</f>
        <v>0</v>
      </c>
      <c r="BP41" s="18">
        <f>IF(ISNA(INDEX($AG$4:$BE$107,MATCH('Per month Barometer'!$BG41,$AF$4:$AF$107,0),MATCH('Per month Barometer'!BP$4,'Per month Barometer'!$AG$3:$BE$3,0))),"",INDEX($AG$4:$BE$107,MATCH('Per month Barometer'!$BG41,$AF$4:$AF$107,0),MATCH('Per month Barometer'!BP$4,'Per month Barometer'!$AG$3:$BE$3,0)))</f>
        <v>0</v>
      </c>
      <c r="BQ41" s="18">
        <f>IF(ISNA(INDEX($AG$4:$BE$107,MATCH('Per month Barometer'!$BG41,$AF$4:$AF$107,0),MATCH('Per month Barometer'!BQ$4,'Per month Barometer'!$AG$3:$BE$3,0))),"",INDEX($AG$4:$BE$107,MATCH('Per month Barometer'!$BG41,$AF$4:$AF$107,0),MATCH('Per month Barometer'!BQ$4,'Per month Barometer'!$AG$3:$BE$3,0)))</f>
        <v>0</v>
      </c>
      <c r="BR41" s="18">
        <f>IF(ISNA(INDEX($AG$4:$BE$107,MATCH('Per month Barometer'!$BG41,$AF$4:$AF$107,0),MATCH('Per month Barometer'!BR$4,'Per month Barometer'!$AG$3:$BE$3,0))),"",INDEX($AG$4:$BE$107,MATCH('Per month Barometer'!$BG41,$AF$4:$AF$107,0),MATCH('Per month Barometer'!BR$4,'Per month Barometer'!$AG$3:$BE$3,0)))</f>
        <v>0</v>
      </c>
      <c r="BS41" s="18">
        <f>IF(ISNA(INDEX($AG$4:$BE$107,MATCH('Per month Barometer'!$BG41,$AF$4:$AF$107,0),MATCH('Per month Barometer'!BS$4,'Per month Barometer'!$AG$3:$BE$3,0))),"",INDEX($AG$4:$BE$107,MATCH('Per month Barometer'!$BG41,$AF$4:$AF$107,0),MATCH('Per month Barometer'!BS$4,'Per month Barometer'!$AG$3:$BE$3,0)))</f>
        <v>0</v>
      </c>
      <c r="BT41" s="18">
        <f>IF(ISNA(INDEX($AG$4:$BE$107,MATCH('Per month Barometer'!$BG41,$AF$4:$AF$107,0),MATCH('Per month Barometer'!BT$4,'Per month Barometer'!$AG$3:$BE$3,0))),"",INDEX($AG$4:$BE$107,MATCH('Per month Barometer'!$BG41,$AF$4:$AF$107,0),MATCH('Per month Barometer'!BT$4,'Per month Barometer'!$AG$3:$BE$3,0)))</f>
        <v>1.5436591183772801</v>
      </c>
      <c r="BU41" s="18">
        <f>IF(ISNA(INDEX($AG$4:$BE$107,MATCH('Per month Barometer'!$BG41,$AF$4:$AF$107,0),MATCH('Per month Barometer'!BU$4,'Per month Barometer'!$AG$3:$BE$3,0))),"",INDEX($AG$4:$BE$107,MATCH('Per month Barometer'!$BG41,$AF$4:$AF$107,0),MATCH('Per month Barometer'!BU$4,'Per month Barometer'!$AG$3:$BE$3,0)))</f>
        <v>0</v>
      </c>
      <c r="BV41" s="18">
        <f>IF(ISNA(INDEX($AG$4:$BE$107,MATCH('Per month Barometer'!$BG41,$AF$4:$AF$107,0),MATCH('Per month Barometer'!BV$4,'Per month Barometer'!$AG$3:$BE$3,0))),"",INDEX($AG$4:$BE$107,MATCH('Per month Barometer'!$BG41,$AF$4:$AF$107,0),MATCH('Per month Barometer'!BV$4,'Per month Barometer'!$AG$3:$BE$3,0)))</f>
        <v>0</v>
      </c>
      <c r="BW41" s="18">
        <f>IF(ISNA(INDEX($AG$4:$BE$107,MATCH('Per month Barometer'!$BG41,$AF$4:$AF$107,0),MATCH('Per month Barometer'!BW$4,'Per month Barometer'!$AG$3:$BE$3,0))),"",INDEX($AG$4:$BE$107,MATCH('Per month Barometer'!$BG41,$AF$4:$AF$107,0),MATCH('Per month Barometer'!BW$4,'Per month Barometer'!$AG$3:$BE$3,0)))</f>
        <v>0</v>
      </c>
      <c r="BX41" s="18">
        <f>IF(ISNA(INDEX($AG$4:$BE$107,MATCH('Per month Barometer'!$BG41,$AF$4:$AF$107,0),MATCH('Per month Barometer'!BX$4,'Per month Barometer'!$AG$3:$BE$3,0))),"",INDEX($AG$4:$BE$107,MATCH('Per month Barometer'!$BG41,$AF$4:$AF$107,0),MATCH('Per month Barometer'!BX$4,'Per month Barometer'!$AG$3:$BE$3,0)))</f>
        <v>2.0112690176565597</v>
      </c>
      <c r="BY41" s="18">
        <f>IF(ISNA(INDEX($AG$4:$BE$107,MATCH('Per month Barometer'!$BG41,$AF$4:$AF$107,0),MATCH('Per month Barometer'!BY$4,'Per month Barometer'!$AG$3:$BE$3,0))),"",INDEX($AG$4:$BE$107,MATCH('Per month Barometer'!$BG41,$AF$4:$AF$107,0),MATCH('Per month Barometer'!BY$4,'Per month Barometer'!$AG$3:$BE$3,0)))</f>
        <v>0</v>
      </c>
      <c r="BZ41" s="18">
        <f>IF(ISNA(INDEX($AG$4:$BE$107,MATCH('Per month Barometer'!$BG41,$AF$4:$AF$107,0),MATCH('Per month Barometer'!BZ$4,'Per month Barometer'!$AG$3:$BE$3,0))),"",INDEX($AG$4:$BE$107,MATCH('Per month Barometer'!$BG41,$AF$4:$AF$107,0),MATCH('Per month Barometer'!BZ$4,'Per month Barometer'!$AG$3:$BE$3,0)))</f>
        <v>0</v>
      </c>
      <c r="CA41" s="18">
        <f>IF(ISNA(INDEX($AG$4:$BE$107,MATCH('Per month Barometer'!$BG41,$AF$4:$AF$107,0),MATCH('Per month Barometer'!CA$4,'Per month Barometer'!$AG$3:$BE$3,0))),"",INDEX($AG$4:$BE$107,MATCH('Per month Barometer'!$BG41,$AF$4:$AF$107,0),MATCH('Per month Barometer'!CA$4,'Per month Barometer'!$AG$3:$BE$3,0)))</f>
        <v>0</v>
      </c>
      <c r="CB41" s="18">
        <f>IF(ISNA(INDEX($AG$4:$BE$107,MATCH('Per month Barometer'!$BG41,$AF$4:$AF$107,0),MATCH('Per month Barometer'!CB$4,'Per month Barometer'!$AG$3:$BE$3,0))),"",INDEX($AG$4:$BE$107,MATCH('Per month Barometer'!$BG41,$AF$4:$AF$107,0),MATCH('Per month Barometer'!CB$4,'Per month Barometer'!$AG$3:$BE$3,0)))</f>
        <v>2.0118820559239801</v>
      </c>
      <c r="CC41" s="18">
        <f>IF(ISNA(INDEX($AG$4:$BE$107,MATCH('Per month Barometer'!$BG41,$AF$4:$AF$107,0),MATCH('Per month Barometer'!CC$4,'Per month Barometer'!$AG$3:$BE$3,0))),"",INDEX($AG$4:$BE$107,MATCH('Per month Barometer'!$BG41,$AF$4:$AF$107,0),MATCH('Per month Barometer'!CC$4,'Per month Barometer'!$AG$3:$BE$3,0)))</f>
        <v>0</v>
      </c>
      <c r="CD41" s="18">
        <f>IF(ISNA(INDEX($AG$4:$BE$107,MATCH('Per month Barometer'!$BG41,$AF$4:$AF$107,0),MATCH('Per month Barometer'!CD$4,'Per month Barometer'!$AG$3:$BE$3,0))),"",INDEX($AG$4:$BE$107,MATCH('Per month Barometer'!$BG41,$AF$4:$AF$107,0),MATCH('Per month Barometer'!CD$4,'Per month Barometer'!$AG$3:$BE$3,0)))</f>
        <v>0</v>
      </c>
      <c r="CE41" s="18">
        <f>IF(ISNA(INDEX($AG$4:$BE$107,MATCH('Per month Barometer'!$BG41,$AF$4:$AF$107,0),MATCH('Per month Barometer'!CE$4,'Per month Barometer'!$AG$3:$BE$3,0))),"",INDEX($AG$4:$BE$107,MATCH('Per month Barometer'!$BG41,$AF$4:$AF$107,0),MATCH('Per month Barometer'!CE$4,'Per month Barometer'!$AG$3:$BE$3,0)))</f>
        <v>0</v>
      </c>
      <c r="CF41" s="18">
        <f>IF(ISNA(INDEX($AG$4:$BE$107,MATCH('Per month Barometer'!$BG41,$AF$4:$AF$107,0),MATCH('Per month Barometer'!CF$4,'Per month Barometer'!$AG$3:$BE$3,0))),"",INDEX($AG$4:$BE$107,MATCH('Per month Barometer'!$BG41,$AF$4:$AF$107,0),MATCH('Per month Barometer'!CF$4,'Per month Barometer'!$AG$3:$BE$3,0)))</f>
        <v>1.90287966870169</v>
      </c>
      <c r="CO41" s="18">
        <f>IF(BH41=0,"",BH41)</f>
        <v>1.1554817051328901</v>
      </c>
      <c r="CP41" s="18" t="str">
        <f>IF(BI41=0,"",BI41)</f>
        <v/>
      </c>
      <c r="CQ41" s="18" t="str">
        <f>IF(BJ41=0,"",BJ41)</f>
        <v/>
      </c>
      <c r="CR41" s="18" t="str">
        <f>IF(BK41=0,"",BK41)</f>
        <v/>
      </c>
      <c r="CS41" s="18" t="str">
        <f>IF(BL41=0,"",BL41)</f>
        <v/>
      </c>
      <c r="CT41" s="18" t="str">
        <f>IF(BM41=0,"",BM41)</f>
        <v/>
      </c>
      <c r="CU41" s="18" t="str">
        <f>IF(BN41=0,"",BN41)</f>
        <v/>
      </c>
      <c r="CV41" s="18" t="str">
        <f>IF(BO41=0,"",BO41)</f>
        <v/>
      </c>
      <c r="CW41" s="18" t="str">
        <f>IF(BP41=0,"",BP41)</f>
        <v/>
      </c>
      <c r="CX41" s="18" t="str">
        <f>IF(BQ41=0,"",BQ41)</f>
        <v/>
      </c>
      <c r="CY41" s="18" t="str">
        <f>IF(BR41=0,"",BR41)</f>
        <v/>
      </c>
      <c r="CZ41" s="18" t="str">
        <f>IF(BS41=0,"",BS41)</f>
        <v/>
      </c>
      <c r="DA41" s="18">
        <f>IF(BT41=0,"",BT41)</f>
        <v>1.5436591183772801</v>
      </c>
      <c r="DB41" s="18" t="str">
        <f>IF(BU41=0,"",BU41)</f>
        <v/>
      </c>
      <c r="DC41" s="18" t="str">
        <f>IF(BV41=0,"",BV41)</f>
        <v/>
      </c>
      <c r="DD41" s="18" t="str">
        <f>IF(BW41=0,"",BW41)</f>
        <v/>
      </c>
      <c r="DE41" s="18">
        <f>IF(BX41=0,"",BX41)</f>
        <v>2.0112690176565597</v>
      </c>
      <c r="DF41" s="18" t="str">
        <f>IF(BY41=0,"",BY41)</f>
        <v/>
      </c>
      <c r="DG41" s="18" t="str">
        <f>IF(BZ41=0,"",BZ41)</f>
        <v/>
      </c>
      <c r="DH41" s="18" t="str">
        <f>IF(CA41=0,"",CA41)</f>
        <v/>
      </c>
      <c r="DI41" s="18">
        <f>IF(CB41=0,"",CB41)</f>
        <v>2.0118820559239801</v>
      </c>
      <c r="DJ41" s="18" t="str">
        <f>IF(CC41=0,"",CC41)</f>
        <v/>
      </c>
      <c r="DK41" s="18" t="str">
        <f>IF(CD41=0,"",CD41)</f>
        <v/>
      </c>
      <c r="DL41" s="18" t="str">
        <f>IF(CE41=0,"",CE41)</f>
        <v/>
      </c>
      <c r="DM41" s="18">
        <f>IF(CF41=0,"",CF41)</f>
        <v>1.90287966870169</v>
      </c>
      <c r="DN41" s="18"/>
      <c r="DO41" s="18"/>
      <c r="DP41" s="18"/>
      <c r="DQ41" s="18"/>
    </row>
    <row r="42" spans="2:121" x14ac:dyDescent="0.25">
      <c r="B42" s="22">
        <v>39539</v>
      </c>
      <c r="C42" s="18">
        <f>VLOOKUP($B42,'Barometer annual'!$Z$5:$AE$211,'Per month Barometer'!C$1, FALSE)</f>
        <v>2.92681854400514</v>
      </c>
      <c r="D42" s="18">
        <f>VLOOKUP($B42,'Barometer annual'!$Z$5:$AE$211,'Per month Barometer'!D$1, FALSE)</f>
        <v>2.0818444277097301</v>
      </c>
      <c r="E42" s="18" t="str">
        <f>VLOOKUP($B42,'Barometer annual'!$Z$5:$AE$211,'Per month Barometer'!E$1, FALSE)</f>
        <v/>
      </c>
      <c r="F42" s="18" t="str">
        <f>VLOOKUP($B42,'Barometer annual'!$Z$5:$AE$211,'Per month Barometer'!F$1, FALSE)</f>
        <v/>
      </c>
      <c r="G42" s="18" t="str">
        <f>VLOOKUP($B42,'Barometer annual'!$Z$5:$AE$211,'Per month Barometer'!G$1, FALSE)</f>
        <v/>
      </c>
      <c r="AF42" s="125">
        <v>39934</v>
      </c>
      <c r="AG42" s="47">
        <f>VLOOKUP($AF42,'Barometer annual'!$Z$5:$AE$211,'Per month Barometer'!C$1,FALSE)</f>
        <v>0.39726024508163599</v>
      </c>
      <c r="AH42" s="77"/>
      <c r="AI42" s="58"/>
      <c r="AJ42" s="58"/>
      <c r="AK42" s="58"/>
      <c r="AL42" s="58"/>
      <c r="AM42" s="48"/>
      <c r="AN42" s="77"/>
      <c r="AO42" s="77"/>
      <c r="AP42" s="77"/>
      <c r="AQ42" s="77"/>
      <c r="AR42" s="48">
        <f>VLOOKUP($AF42,'Barometer annual'!$Z$5:$AE$211,'Per month Barometer'!D$1,FALSE)</f>
        <v>1.1316215847645801</v>
      </c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126"/>
      <c r="BG42" s="155">
        <v>40210</v>
      </c>
      <c r="BH42" s="18">
        <f>IF(ISNA(INDEX($AG$4:$BE$107,MATCH('Per month Barometer'!$BG42,$AF$4:$AF$107,0),MATCH('Per month Barometer'!BH$4,'Per month Barometer'!$AG$3:$BE$3,0))),"",INDEX($AG$4:$BE$107,MATCH('Per month Barometer'!$BG42,$AF$4:$AF$107,0),MATCH('Per month Barometer'!BH$4,'Per month Barometer'!$AG$3:$BE$3,0)))</f>
        <v>1.2009472363227001</v>
      </c>
      <c r="BI42" s="18">
        <f>IF(ISNA(INDEX($AG$4:$BE$107,MATCH('Per month Barometer'!$BG42,$AF$4:$AF$107,0),MATCH('Per month Barometer'!BI$4,'Per month Barometer'!$AG$3:$BE$3,0))),"",INDEX($AG$4:$BE$107,MATCH('Per month Barometer'!$BG42,$AF$4:$AF$107,0),MATCH('Per month Barometer'!BI$4,'Per month Barometer'!$AG$3:$BE$3,0)))</f>
        <v>0</v>
      </c>
      <c r="BJ42" s="18">
        <f>IF(ISNA(INDEX($AG$4:$BE$107,MATCH('Per month Barometer'!$BG42,$AF$4:$AF$107,0),MATCH('Per month Barometer'!BJ$4,'Per month Barometer'!$AG$3:$BE$3,0))),"",INDEX($AG$4:$BE$107,MATCH('Per month Barometer'!$BG42,$AF$4:$AF$107,0),MATCH('Per month Barometer'!BJ$4,'Per month Barometer'!$AG$3:$BE$3,0)))</f>
        <v>0</v>
      </c>
      <c r="BK42" s="18">
        <f>IF(ISNA(INDEX($AG$4:$BE$107,MATCH('Per month Barometer'!$BG42,$AF$4:$AF$107,0),MATCH('Per month Barometer'!BK$4,'Per month Barometer'!$AG$3:$BE$3,0))),"",INDEX($AG$4:$BE$107,MATCH('Per month Barometer'!$BG42,$AF$4:$AF$107,0),MATCH('Per month Barometer'!BK$4,'Per month Barometer'!$AG$3:$BE$3,0)))</f>
        <v>0</v>
      </c>
      <c r="BL42" s="18">
        <f>IF(ISNA(INDEX($AG$4:$BE$107,MATCH('Per month Barometer'!$BG42,$AF$4:$AF$107,0),MATCH('Per month Barometer'!BL$4,'Per month Barometer'!$AG$3:$BE$3,0))),"",INDEX($AG$4:$BE$107,MATCH('Per month Barometer'!$BG42,$AF$4:$AF$107,0),MATCH('Per month Barometer'!BL$4,'Per month Barometer'!$AG$3:$BE$3,0)))</f>
        <v>0</v>
      </c>
      <c r="BM42" s="18">
        <f>IF(ISNA(INDEX($AG$4:$BE$107,MATCH('Per month Barometer'!$BG42,$AF$4:$AF$107,0),MATCH('Per month Barometer'!BM$4,'Per month Barometer'!$AG$3:$BE$3,0))),"",INDEX($AG$4:$BE$107,MATCH('Per month Barometer'!$BG42,$AF$4:$AF$107,0),MATCH('Per month Barometer'!BM$4,'Per month Barometer'!$AG$3:$BE$3,0)))</f>
        <v>0</v>
      </c>
      <c r="BN42" s="18">
        <f>IF(ISNA(INDEX($AG$4:$BE$107,MATCH('Per month Barometer'!$BG42,$AF$4:$AF$107,0),MATCH('Per month Barometer'!BN$4,'Per month Barometer'!$AG$3:$BE$3,0))),"",INDEX($AG$4:$BE$107,MATCH('Per month Barometer'!$BG42,$AF$4:$AF$107,0),MATCH('Per month Barometer'!BN$4,'Per month Barometer'!$AG$3:$BE$3,0)))</f>
        <v>0</v>
      </c>
      <c r="BO42" s="18">
        <f>IF(ISNA(INDEX($AG$4:$BE$107,MATCH('Per month Barometer'!$BG42,$AF$4:$AF$107,0),MATCH('Per month Barometer'!BO$4,'Per month Barometer'!$AG$3:$BE$3,0))),"",INDEX($AG$4:$BE$107,MATCH('Per month Barometer'!$BG42,$AF$4:$AF$107,0),MATCH('Per month Barometer'!BO$4,'Per month Barometer'!$AG$3:$BE$3,0)))</f>
        <v>0</v>
      </c>
      <c r="BP42" s="18">
        <f>IF(ISNA(INDEX($AG$4:$BE$107,MATCH('Per month Barometer'!$BG42,$AF$4:$AF$107,0),MATCH('Per month Barometer'!BP$4,'Per month Barometer'!$AG$3:$BE$3,0))),"",INDEX($AG$4:$BE$107,MATCH('Per month Barometer'!$BG42,$AF$4:$AF$107,0),MATCH('Per month Barometer'!BP$4,'Per month Barometer'!$AG$3:$BE$3,0)))</f>
        <v>0</v>
      </c>
      <c r="BQ42" s="18">
        <f>IF(ISNA(INDEX($AG$4:$BE$107,MATCH('Per month Barometer'!$BG42,$AF$4:$AF$107,0),MATCH('Per month Barometer'!BQ$4,'Per month Barometer'!$AG$3:$BE$3,0))),"",INDEX($AG$4:$BE$107,MATCH('Per month Barometer'!$BG42,$AF$4:$AF$107,0),MATCH('Per month Barometer'!BQ$4,'Per month Barometer'!$AG$3:$BE$3,0)))</f>
        <v>0</v>
      </c>
      <c r="BR42" s="18">
        <f>IF(ISNA(INDEX($AG$4:$BE$107,MATCH('Per month Barometer'!$BG42,$AF$4:$AF$107,0),MATCH('Per month Barometer'!BR$4,'Per month Barometer'!$AG$3:$BE$3,0))),"",INDEX($AG$4:$BE$107,MATCH('Per month Barometer'!$BG42,$AF$4:$AF$107,0),MATCH('Per month Barometer'!BR$4,'Per month Barometer'!$AG$3:$BE$3,0)))</f>
        <v>0</v>
      </c>
      <c r="BS42" s="18">
        <f>IF(ISNA(INDEX($AG$4:$BE$107,MATCH('Per month Barometer'!$BG42,$AF$4:$AF$107,0),MATCH('Per month Barometer'!BS$4,'Per month Barometer'!$AG$3:$BE$3,0))),"",INDEX($AG$4:$BE$107,MATCH('Per month Barometer'!$BG42,$AF$4:$AF$107,0),MATCH('Per month Barometer'!BS$4,'Per month Barometer'!$AG$3:$BE$3,0)))</f>
        <v>1.5188129557858101</v>
      </c>
      <c r="BT42" s="18">
        <f>IF(ISNA(INDEX($AG$4:$BE$107,MATCH('Per month Barometer'!$BG42,$AF$4:$AF$107,0),MATCH('Per month Barometer'!BT$4,'Per month Barometer'!$AG$3:$BE$3,0))),"",INDEX($AG$4:$BE$107,MATCH('Per month Barometer'!$BG42,$AF$4:$AF$107,0),MATCH('Per month Barometer'!BT$4,'Per month Barometer'!$AG$3:$BE$3,0)))</f>
        <v>0</v>
      </c>
      <c r="BU42" s="18">
        <f>IF(ISNA(INDEX($AG$4:$BE$107,MATCH('Per month Barometer'!$BG42,$AF$4:$AF$107,0),MATCH('Per month Barometer'!BU$4,'Per month Barometer'!$AG$3:$BE$3,0))),"",INDEX($AG$4:$BE$107,MATCH('Per month Barometer'!$BG42,$AF$4:$AF$107,0),MATCH('Per month Barometer'!BU$4,'Per month Barometer'!$AG$3:$BE$3,0)))</f>
        <v>0</v>
      </c>
      <c r="BV42" s="18">
        <f>IF(ISNA(INDEX($AG$4:$BE$107,MATCH('Per month Barometer'!$BG42,$AF$4:$AF$107,0),MATCH('Per month Barometer'!BV$4,'Per month Barometer'!$AG$3:$BE$3,0))),"",INDEX($AG$4:$BE$107,MATCH('Per month Barometer'!$BG42,$AF$4:$AF$107,0),MATCH('Per month Barometer'!BV$4,'Per month Barometer'!$AG$3:$BE$3,0)))</f>
        <v>0</v>
      </c>
      <c r="BW42" s="18">
        <f>IF(ISNA(INDEX($AG$4:$BE$107,MATCH('Per month Barometer'!$BG42,$AF$4:$AF$107,0),MATCH('Per month Barometer'!BW$4,'Per month Barometer'!$AG$3:$BE$3,0))),"",INDEX($AG$4:$BE$107,MATCH('Per month Barometer'!$BG42,$AF$4:$AF$107,0),MATCH('Per month Barometer'!BW$4,'Per month Barometer'!$AG$3:$BE$3,0)))</f>
        <v>0</v>
      </c>
      <c r="BX42" s="18" t="str">
        <f>IF(ISNA(INDEX($AG$4:$BE$107,MATCH('Per month Barometer'!$BG42,$AF$4:$AF$107,0),MATCH('Per month Barometer'!BX$4,'Per month Barometer'!$AG$3:$BE$3,0))),"",INDEX($AG$4:$BE$107,MATCH('Per month Barometer'!$BG42,$AF$4:$AF$107,0),MATCH('Per month Barometer'!BX$4,'Per month Barometer'!$AG$3:$BE$3,0)))</f>
        <v/>
      </c>
      <c r="BY42" s="18">
        <f>IF(ISNA(INDEX($AG$4:$BE$107,MATCH('Per month Barometer'!$BG42,$AF$4:$AF$107,0),MATCH('Per month Barometer'!BY$4,'Per month Barometer'!$AG$3:$BE$3,0))),"",INDEX($AG$4:$BE$107,MATCH('Per month Barometer'!$BG42,$AF$4:$AF$107,0),MATCH('Per month Barometer'!BY$4,'Per month Barometer'!$AG$3:$BE$3,0)))</f>
        <v>0</v>
      </c>
      <c r="BZ42" s="18">
        <f>IF(ISNA(INDEX($AG$4:$BE$107,MATCH('Per month Barometer'!$BG42,$AF$4:$AF$107,0),MATCH('Per month Barometer'!BZ$4,'Per month Barometer'!$AG$3:$BE$3,0))),"",INDEX($AG$4:$BE$107,MATCH('Per month Barometer'!$BG42,$AF$4:$AF$107,0),MATCH('Per month Barometer'!BZ$4,'Per month Barometer'!$AG$3:$BE$3,0)))</f>
        <v>0</v>
      </c>
      <c r="CA42" s="18">
        <f>IF(ISNA(INDEX($AG$4:$BE$107,MATCH('Per month Barometer'!$BG42,$AF$4:$AF$107,0),MATCH('Per month Barometer'!CA$4,'Per month Barometer'!$AG$3:$BE$3,0))),"",INDEX($AG$4:$BE$107,MATCH('Per month Barometer'!$BG42,$AF$4:$AF$107,0),MATCH('Per month Barometer'!CA$4,'Per month Barometer'!$AG$3:$BE$3,0)))</f>
        <v>0</v>
      </c>
      <c r="CB42" s="18" t="str">
        <f>IF(ISNA(INDEX($AG$4:$BE$107,MATCH('Per month Barometer'!$BG42,$AF$4:$AF$107,0),MATCH('Per month Barometer'!CB$4,'Per month Barometer'!$AG$3:$BE$3,0))),"",INDEX($AG$4:$BE$107,MATCH('Per month Barometer'!$BG42,$AF$4:$AF$107,0),MATCH('Per month Barometer'!CB$4,'Per month Barometer'!$AG$3:$BE$3,0)))</f>
        <v/>
      </c>
      <c r="CC42" s="18">
        <f>IF(ISNA(INDEX($AG$4:$BE$107,MATCH('Per month Barometer'!$BG42,$AF$4:$AF$107,0),MATCH('Per month Barometer'!CC$4,'Per month Barometer'!$AG$3:$BE$3,0))),"",INDEX($AG$4:$BE$107,MATCH('Per month Barometer'!$BG42,$AF$4:$AF$107,0),MATCH('Per month Barometer'!CC$4,'Per month Barometer'!$AG$3:$BE$3,0)))</f>
        <v>0</v>
      </c>
      <c r="CD42" s="18">
        <f>IF(ISNA(INDEX($AG$4:$BE$107,MATCH('Per month Barometer'!$BG42,$AF$4:$AF$107,0),MATCH('Per month Barometer'!CD$4,'Per month Barometer'!$AG$3:$BE$3,0))),"",INDEX($AG$4:$BE$107,MATCH('Per month Barometer'!$BG42,$AF$4:$AF$107,0),MATCH('Per month Barometer'!CD$4,'Per month Barometer'!$AG$3:$BE$3,0)))</f>
        <v>0</v>
      </c>
      <c r="CE42" s="18">
        <f>IF(ISNA(INDEX($AG$4:$BE$107,MATCH('Per month Barometer'!$BG42,$AF$4:$AF$107,0),MATCH('Per month Barometer'!CE$4,'Per month Barometer'!$AG$3:$BE$3,0))),"",INDEX($AG$4:$BE$107,MATCH('Per month Barometer'!$BG42,$AF$4:$AF$107,0),MATCH('Per month Barometer'!CE$4,'Per month Barometer'!$AG$3:$BE$3,0)))</f>
        <v>0</v>
      </c>
      <c r="CF42" s="18" t="str">
        <f>IF(ISNA(INDEX($AG$4:$BE$107,MATCH('Per month Barometer'!$BG42,$AF$4:$AF$107,0),MATCH('Per month Barometer'!CF$4,'Per month Barometer'!$AG$3:$BE$3,0))),"",INDEX($AG$4:$BE$107,MATCH('Per month Barometer'!$BG42,$AF$4:$AF$107,0),MATCH('Per month Barometer'!CF$4,'Per month Barometer'!$AG$3:$BE$3,0)))</f>
        <v/>
      </c>
      <c r="CO42" s="18">
        <f>IF(BH42=0,"",BH42)</f>
        <v>1.2009472363227001</v>
      </c>
      <c r="CP42" s="18" t="str">
        <f>IF(BI42=0,"",BI42)</f>
        <v/>
      </c>
      <c r="CQ42" s="18" t="str">
        <f>IF(BJ42=0,"",BJ42)</f>
        <v/>
      </c>
      <c r="CR42" s="18" t="str">
        <f>IF(BK42=0,"",BK42)</f>
        <v/>
      </c>
      <c r="CS42" s="18" t="str">
        <f>IF(BL42=0,"",BL42)</f>
        <v/>
      </c>
      <c r="CT42" s="18" t="str">
        <f>IF(BM42=0,"",BM42)</f>
        <v/>
      </c>
      <c r="CU42" s="18" t="str">
        <f>IF(BN42=0,"",BN42)</f>
        <v/>
      </c>
      <c r="CV42" s="18" t="str">
        <f>IF(BO42=0,"",BO42)</f>
        <v/>
      </c>
      <c r="CW42" s="18" t="str">
        <f>IF(BP42=0,"",BP42)</f>
        <v/>
      </c>
      <c r="CX42" s="18" t="str">
        <f>IF(BQ42=0,"",BQ42)</f>
        <v/>
      </c>
      <c r="CY42" s="18" t="str">
        <f>IF(BR42=0,"",BR42)</f>
        <v/>
      </c>
      <c r="CZ42" s="18">
        <f>IF(BS42=0,"",BS42)</f>
        <v>1.5188129557858101</v>
      </c>
      <c r="DA42" s="18" t="str">
        <f>IF(BT42=0,"",BT42)</f>
        <v/>
      </c>
      <c r="DB42" s="18" t="str">
        <f>IF(BU42=0,"",BU42)</f>
        <v/>
      </c>
      <c r="DC42" s="18" t="str">
        <f>IF(BV42=0,"",BV42)</f>
        <v/>
      </c>
      <c r="DD42" s="18" t="str">
        <f>IF(BW42=0,"",BW42)</f>
        <v/>
      </c>
      <c r="DE42" s="18" t="str">
        <f>IF(BX42=0,"",BX42)</f>
        <v/>
      </c>
      <c r="DF42" s="18" t="str">
        <f>IF(BY42=0,"",BY42)</f>
        <v/>
      </c>
      <c r="DG42" s="18" t="str">
        <f>IF(BZ42=0,"",BZ42)</f>
        <v/>
      </c>
      <c r="DH42" s="18" t="str">
        <f>IF(CA42=0,"",CA42)</f>
        <v/>
      </c>
      <c r="DI42" s="18" t="str">
        <f>IF(CB42=0,"",CB42)</f>
        <v/>
      </c>
      <c r="DJ42" s="18" t="str">
        <f>IF(CC42=0,"",CC42)</f>
        <v/>
      </c>
      <c r="DK42" s="18" t="str">
        <f>IF(CD42=0,"",CD42)</f>
        <v/>
      </c>
      <c r="DL42" s="18" t="str">
        <f>IF(CE42=0,"",CE42)</f>
        <v/>
      </c>
      <c r="DM42" s="18" t="str">
        <f>IF(CF42=0,"",CF42)</f>
        <v/>
      </c>
      <c r="DN42" s="18"/>
      <c r="DO42" s="18"/>
      <c r="DP42" s="18"/>
      <c r="DQ42" s="18"/>
    </row>
    <row r="43" spans="2:121" x14ac:dyDescent="0.25">
      <c r="B43" s="22">
        <v>39904</v>
      </c>
      <c r="C43" s="18">
        <f>VLOOKUP($B43,'Barometer annual'!$Z$5:$AE$211,'Per month Barometer'!C$1, FALSE)</f>
        <v>0.47160827344442502</v>
      </c>
      <c r="D43" s="18">
        <f>VLOOKUP($B43,'Barometer annual'!$Z$5:$AE$211,'Per month Barometer'!D$1, FALSE)</f>
        <v>1.2460021347402099</v>
      </c>
      <c r="E43" s="18" t="str">
        <f>VLOOKUP($B43,'Barometer annual'!$Z$5:$AE$211,'Per month Barometer'!E$1, FALSE)</f>
        <v/>
      </c>
      <c r="F43" s="18" t="str">
        <f>VLOOKUP($B43,'Barometer annual'!$Z$5:$AE$211,'Per month Barometer'!F$1, FALSE)</f>
        <v/>
      </c>
      <c r="G43" s="18" t="str">
        <f>VLOOKUP($B43,'Barometer annual'!$Z$5:$AE$211,'Per month Barometer'!G$1, FALSE)</f>
        <v/>
      </c>
      <c r="AF43" s="125">
        <v>40299</v>
      </c>
      <c r="AG43" s="47">
        <f>VLOOKUP($AF43,'Barometer annual'!$Z$5:$AE$211,'Per month Barometer'!C$1,FALSE)</f>
        <v>1.3218321334602299</v>
      </c>
      <c r="AH43" s="77"/>
      <c r="AI43" s="58"/>
      <c r="AJ43" s="58"/>
      <c r="AK43" s="58"/>
      <c r="AL43" s="58"/>
      <c r="AM43" s="48"/>
      <c r="AN43" s="77"/>
      <c r="AO43" s="77"/>
      <c r="AP43" s="77"/>
      <c r="AQ43" s="77"/>
      <c r="AR43" s="48">
        <f>VLOOKUP($AF43,'Barometer annual'!$Z$5:$AE$211,'Per month Barometer'!D$1,FALSE)</f>
        <v>1.45670208547185</v>
      </c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126"/>
      <c r="BG43" s="155">
        <v>40238</v>
      </c>
      <c r="BH43" s="18">
        <f>IF(ISNA(INDEX($AG$4:$BE$107,MATCH('Per month Barometer'!$BG43,$AF$4:$AF$107,0),MATCH('Per month Barometer'!BH$4,'Per month Barometer'!$AG$3:$BE$3,0))),"",INDEX($AG$4:$BE$107,MATCH('Per month Barometer'!$BG43,$AF$4:$AF$107,0),MATCH('Per month Barometer'!BH$4,'Per month Barometer'!$AG$3:$BE$3,0)))</f>
        <v>1.14090813837768</v>
      </c>
      <c r="BI43" s="18">
        <f>IF(ISNA(INDEX($AG$4:$BE$107,MATCH('Per month Barometer'!$BG43,$AF$4:$AF$107,0),MATCH('Per month Barometer'!BI$4,'Per month Barometer'!$AG$3:$BE$3,0))),"",INDEX($AG$4:$BE$107,MATCH('Per month Barometer'!$BG43,$AF$4:$AF$107,0),MATCH('Per month Barometer'!BI$4,'Per month Barometer'!$AG$3:$BE$3,0)))</f>
        <v>0</v>
      </c>
      <c r="BJ43" s="18">
        <f>IF(ISNA(INDEX($AG$4:$BE$107,MATCH('Per month Barometer'!$BG43,$AF$4:$AF$107,0),MATCH('Per month Barometer'!BJ$4,'Per month Barometer'!$AG$3:$BE$3,0))),"",INDEX($AG$4:$BE$107,MATCH('Per month Barometer'!$BG43,$AF$4:$AF$107,0),MATCH('Per month Barometer'!BJ$4,'Per month Barometer'!$AG$3:$BE$3,0)))</f>
        <v>0</v>
      </c>
      <c r="BK43" s="18">
        <f>IF(ISNA(INDEX($AG$4:$BE$107,MATCH('Per month Barometer'!$BG43,$AF$4:$AF$107,0),MATCH('Per month Barometer'!BK$4,'Per month Barometer'!$AG$3:$BE$3,0))),"",INDEX($AG$4:$BE$107,MATCH('Per month Barometer'!$BG43,$AF$4:$AF$107,0),MATCH('Per month Barometer'!BK$4,'Per month Barometer'!$AG$3:$BE$3,0)))</f>
        <v>0</v>
      </c>
      <c r="BL43" s="18">
        <f>IF(ISNA(INDEX($AG$4:$BE$107,MATCH('Per month Barometer'!$BG43,$AF$4:$AF$107,0),MATCH('Per month Barometer'!BL$4,'Per month Barometer'!$AG$3:$BE$3,0))),"",INDEX($AG$4:$BE$107,MATCH('Per month Barometer'!$BG43,$AF$4:$AF$107,0),MATCH('Per month Barometer'!BL$4,'Per month Barometer'!$AG$3:$BE$3,0)))</f>
        <v>0</v>
      </c>
      <c r="BM43" s="18">
        <f>IF(ISNA(INDEX($AG$4:$BE$107,MATCH('Per month Barometer'!$BG43,$AF$4:$AF$107,0),MATCH('Per month Barometer'!BM$4,'Per month Barometer'!$AG$3:$BE$3,0))),"",INDEX($AG$4:$BE$107,MATCH('Per month Barometer'!$BG43,$AF$4:$AF$107,0),MATCH('Per month Barometer'!BM$4,'Per month Barometer'!$AG$3:$BE$3,0)))</f>
        <v>0</v>
      </c>
      <c r="BN43" s="18">
        <f>IF(ISNA(INDEX($AG$4:$BE$107,MATCH('Per month Barometer'!$BG43,$AF$4:$AF$107,0),MATCH('Per month Barometer'!BN$4,'Per month Barometer'!$AG$3:$BE$3,0))),"",INDEX($AG$4:$BE$107,MATCH('Per month Barometer'!$BG43,$AF$4:$AF$107,0),MATCH('Per month Barometer'!BN$4,'Per month Barometer'!$AG$3:$BE$3,0)))</f>
        <v>0</v>
      </c>
      <c r="BO43" s="18">
        <f>IF(ISNA(INDEX($AG$4:$BE$107,MATCH('Per month Barometer'!$BG43,$AF$4:$AF$107,0),MATCH('Per month Barometer'!BO$4,'Per month Barometer'!$AG$3:$BE$3,0))),"",INDEX($AG$4:$BE$107,MATCH('Per month Barometer'!$BG43,$AF$4:$AF$107,0),MATCH('Per month Barometer'!BO$4,'Per month Barometer'!$AG$3:$BE$3,0)))</f>
        <v>0</v>
      </c>
      <c r="BP43" s="18">
        <f>IF(ISNA(INDEX($AG$4:$BE$107,MATCH('Per month Barometer'!$BG43,$AF$4:$AF$107,0),MATCH('Per month Barometer'!BP$4,'Per month Barometer'!$AG$3:$BE$3,0))),"",INDEX($AG$4:$BE$107,MATCH('Per month Barometer'!$BG43,$AF$4:$AF$107,0),MATCH('Per month Barometer'!BP$4,'Per month Barometer'!$AG$3:$BE$3,0)))</f>
        <v>0</v>
      </c>
      <c r="BQ43" s="18">
        <f>IF(ISNA(INDEX($AG$4:$BE$107,MATCH('Per month Barometer'!$BG43,$AF$4:$AF$107,0),MATCH('Per month Barometer'!BQ$4,'Per month Barometer'!$AG$3:$BE$3,0))),"",INDEX($AG$4:$BE$107,MATCH('Per month Barometer'!$BG43,$AF$4:$AF$107,0),MATCH('Per month Barometer'!BQ$4,'Per month Barometer'!$AG$3:$BE$3,0)))</f>
        <v>0</v>
      </c>
      <c r="BR43" s="18">
        <f>IF(ISNA(INDEX($AG$4:$BE$107,MATCH('Per month Barometer'!$BG43,$AF$4:$AF$107,0),MATCH('Per month Barometer'!BR$4,'Per month Barometer'!$AG$3:$BE$3,0))),"",INDEX($AG$4:$BE$107,MATCH('Per month Barometer'!$BG43,$AF$4:$AF$107,0),MATCH('Per month Barometer'!BR$4,'Per month Barometer'!$AG$3:$BE$3,0)))</f>
        <v>1.4212386581574101</v>
      </c>
      <c r="BS43" s="18">
        <f>IF(ISNA(INDEX($AG$4:$BE$107,MATCH('Per month Barometer'!$BG43,$AF$4:$AF$107,0),MATCH('Per month Barometer'!BS$4,'Per month Barometer'!$AG$3:$BE$3,0))),"",INDEX($AG$4:$BE$107,MATCH('Per month Barometer'!$BG43,$AF$4:$AF$107,0),MATCH('Per month Barometer'!BS$4,'Per month Barometer'!$AG$3:$BE$3,0)))</f>
        <v>0</v>
      </c>
      <c r="BT43" s="18">
        <f>IF(ISNA(INDEX($AG$4:$BE$107,MATCH('Per month Barometer'!$BG43,$AF$4:$AF$107,0),MATCH('Per month Barometer'!BT$4,'Per month Barometer'!$AG$3:$BE$3,0))),"",INDEX($AG$4:$BE$107,MATCH('Per month Barometer'!$BG43,$AF$4:$AF$107,0),MATCH('Per month Barometer'!BT$4,'Per month Barometer'!$AG$3:$BE$3,0)))</f>
        <v>0</v>
      </c>
      <c r="BU43" s="18">
        <f>IF(ISNA(INDEX($AG$4:$BE$107,MATCH('Per month Barometer'!$BG43,$AF$4:$AF$107,0),MATCH('Per month Barometer'!BU$4,'Per month Barometer'!$AG$3:$BE$3,0))),"",INDEX($AG$4:$BE$107,MATCH('Per month Barometer'!$BG43,$AF$4:$AF$107,0),MATCH('Per month Barometer'!BU$4,'Per month Barometer'!$AG$3:$BE$3,0)))</f>
        <v>0</v>
      </c>
      <c r="BV43" s="18">
        <f>IF(ISNA(INDEX($AG$4:$BE$107,MATCH('Per month Barometer'!$BG43,$AF$4:$AF$107,0),MATCH('Per month Barometer'!BV$4,'Per month Barometer'!$AG$3:$BE$3,0))),"",INDEX($AG$4:$BE$107,MATCH('Per month Barometer'!$BG43,$AF$4:$AF$107,0),MATCH('Per month Barometer'!BV$4,'Per month Barometer'!$AG$3:$BE$3,0)))</f>
        <v>0</v>
      </c>
      <c r="BW43" s="18">
        <f>IF(ISNA(INDEX($AG$4:$BE$107,MATCH('Per month Barometer'!$BG43,$AF$4:$AF$107,0),MATCH('Per month Barometer'!BW$4,'Per month Barometer'!$AG$3:$BE$3,0))),"",INDEX($AG$4:$BE$107,MATCH('Per month Barometer'!$BG43,$AF$4:$AF$107,0),MATCH('Per month Barometer'!BW$4,'Per month Barometer'!$AG$3:$BE$3,0)))</f>
        <v>0</v>
      </c>
      <c r="BX43" s="18">
        <f>IF(ISNA(INDEX($AG$4:$BE$107,MATCH('Per month Barometer'!$BG43,$AF$4:$AF$107,0),MATCH('Per month Barometer'!BX$4,'Per month Barometer'!$AG$3:$BE$3,0))),"",INDEX($AG$4:$BE$107,MATCH('Per month Barometer'!$BG43,$AF$4:$AF$107,0),MATCH('Per month Barometer'!BX$4,'Per month Barometer'!$AG$3:$BE$3,0)))</f>
        <v>0</v>
      </c>
      <c r="BY43" s="18">
        <f>IF(ISNA(INDEX($AG$4:$BE$107,MATCH('Per month Barometer'!$BG43,$AF$4:$AF$107,0),MATCH('Per month Barometer'!BY$4,'Per month Barometer'!$AG$3:$BE$3,0))),"",INDEX($AG$4:$BE$107,MATCH('Per month Barometer'!$BG43,$AF$4:$AF$107,0),MATCH('Per month Barometer'!BY$4,'Per month Barometer'!$AG$3:$BE$3,0)))</f>
        <v>0</v>
      </c>
      <c r="BZ43" s="18">
        <f>IF(ISNA(INDEX($AG$4:$BE$107,MATCH('Per month Barometer'!$BG43,$AF$4:$AF$107,0),MATCH('Per month Barometer'!BZ$4,'Per month Barometer'!$AG$3:$BE$3,0))),"",INDEX($AG$4:$BE$107,MATCH('Per month Barometer'!$BG43,$AF$4:$AF$107,0),MATCH('Per month Barometer'!BZ$4,'Per month Barometer'!$AG$3:$BE$3,0)))</f>
        <v>0</v>
      </c>
      <c r="CA43" s="18">
        <f>IF(ISNA(INDEX($AG$4:$BE$107,MATCH('Per month Barometer'!$BG43,$AF$4:$AF$107,0),MATCH('Per month Barometer'!CA$4,'Per month Barometer'!$AG$3:$BE$3,0))),"",INDEX($AG$4:$BE$107,MATCH('Per month Barometer'!$BG43,$AF$4:$AF$107,0),MATCH('Per month Barometer'!CA$4,'Per month Barometer'!$AG$3:$BE$3,0)))</f>
        <v>0</v>
      </c>
      <c r="CB43" s="18">
        <f>IF(ISNA(INDEX($AG$4:$BE$107,MATCH('Per month Barometer'!$BG43,$AF$4:$AF$107,0),MATCH('Per month Barometer'!CB$4,'Per month Barometer'!$AG$3:$BE$3,0))),"",INDEX($AG$4:$BE$107,MATCH('Per month Barometer'!$BG43,$AF$4:$AF$107,0),MATCH('Per month Barometer'!CB$4,'Per month Barometer'!$AG$3:$BE$3,0)))</f>
        <v>0</v>
      </c>
      <c r="CC43" s="18">
        <f>IF(ISNA(INDEX($AG$4:$BE$107,MATCH('Per month Barometer'!$BG43,$AF$4:$AF$107,0),MATCH('Per month Barometer'!CC$4,'Per month Barometer'!$AG$3:$BE$3,0))),"",INDEX($AG$4:$BE$107,MATCH('Per month Barometer'!$BG43,$AF$4:$AF$107,0),MATCH('Per month Barometer'!CC$4,'Per month Barometer'!$AG$3:$BE$3,0)))</f>
        <v>0</v>
      </c>
      <c r="CD43" s="18">
        <f>IF(ISNA(INDEX($AG$4:$BE$107,MATCH('Per month Barometer'!$BG43,$AF$4:$AF$107,0),MATCH('Per month Barometer'!CD$4,'Per month Barometer'!$AG$3:$BE$3,0))),"",INDEX($AG$4:$BE$107,MATCH('Per month Barometer'!$BG43,$AF$4:$AF$107,0),MATCH('Per month Barometer'!CD$4,'Per month Barometer'!$AG$3:$BE$3,0)))</f>
        <v>0</v>
      </c>
      <c r="CE43" s="18">
        <f>IF(ISNA(INDEX($AG$4:$BE$107,MATCH('Per month Barometer'!$BG43,$AF$4:$AF$107,0),MATCH('Per month Barometer'!CE$4,'Per month Barometer'!$AG$3:$BE$3,0))),"",INDEX($AG$4:$BE$107,MATCH('Per month Barometer'!$BG43,$AF$4:$AF$107,0),MATCH('Per month Barometer'!CE$4,'Per month Barometer'!$AG$3:$BE$3,0)))</f>
        <v>0</v>
      </c>
      <c r="CF43" s="18">
        <f>IF(ISNA(INDEX($AG$4:$BE$107,MATCH('Per month Barometer'!$BG43,$AF$4:$AF$107,0),MATCH('Per month Barometer'!CF$4,'Per month Barometer'!$AG$3:$BE$3,0))),"",INDEX($AG$4:$BE$107,MATCH('Per month Barometer'!$BG43,$AF$4:$AF$107,0),MATCH('Per month Barometer'!CF$4,'Per month Barometer'!$AG$3:$BE$3,0)))</f>
        <v>0</v>
      </c>
      <c r="CO43" s="18">
        <f>IF(BH43=0,"",BH43)</f>
        <v>1.14090813837768</v>
      </c>
      <c r="CP43" s="18" t="str">
        <f>IF(BI43=0,"",BI43)</f>
        <v/>
      </c>
      <c r="CQ43" s="18" t="str">
        <f>IF(BJ43=0,"",BJ43)</f>
        <v/>
      </c>
      <c r="CR43" s="18" t="str">
        <f>IF(BK43=0,"",BK43)</f>
        <v/>
      </c>
      <c r="CS43" s="18" t="str">
        <f>IF(BL43=0,"",BL43)</f>
        <v/>
      </c>
      <c r="CT43" s="18" t="str">
        <f>IF(BM43=0,"",BM43)</f>
        <v/>
      </c>
      <c r="CU43" s="18" t="str">
        <f>IF(BN43=0,"",BN43)</f>
        <v/>
      </c>
      <c r="CV43" s="18" t="str">
        <f>IF(BO43=0,"",BO43)</f>
        <v/>
      </c>
      <c r="CW43" s="18" t="str">
        <f>IF(BP43=0,"",BP43)</f>
        <v/>
      </c>
      <c r="CX43" s="18" t="str">
        <f>IF(BQ43=0,"",BQ43)</f>
        <v/>
      </c>
      <c r="CY43" s="18">
        <f>IF(BR43=0,"",BR43)</f>
        <v>1.4212386581574101</v>
      </c>
      <c r="CZ43" s="18" t="str">
        <f>IF(BS43=0,"",BS43)</f>
        <v/>
      </c>
      <c r="DA43" s="18" t="str">
        <f>IF(BT43=0,"",BT43)</f>
        <v/>
      </c>
      <c r="DB43" s="18" t="str">
        <f>IF(BU43=0,"",BU43)</f>
        <v/>
      </c>
      <c r="DC43" s="18" t="str">
        <f>IF(BV43=0,"",BV43)</f>
        <v/>
      </c>
      <c r="DD43" s="18" t="str">
        <f>IF(BW43=0,"",BW43)</f>
        <v/>
      </c>
      <c r="DE43" s="18" t="str">
        <f>IF(BX43=0,"",BX43)</f>
        <v/>
      </c>
      <c r="DF43" s="18" t="str">
        <f>IF(BY43=0,"",BY43)</f>
        <v/>
      </c>
      <c r="DG43" s="18" t="str">
        <f>IF(BZ43=0,"",BZ43)</f>
        <v/>
      </c>
      <c r="DH43" s="18" t="str">
        <f>IF(CA43=0,"",CA43)</f>
        <v/>
      </c>
      <c r="DI43" s="18" t="str">
        <f>IF(CB43=0,"",CB43)</f>
        <v/>
      </c>
      <c r="DJ43" s="18" t="str">
        <f>IF(CC43=0,"",CC43)</f>
        <v/>
      </c>
      <c r="DK43" s="18" t="str">
        <f>IF(CD43=0,"",CD43)</f>
        <v/>
      </c>
      <c r="DL43" s="18" t="str">
        <f>IF(CE43=0,"",CE43)</f>
        <v/>
      </c>
      <c r="DM43" s="18" t="str">
        <f>IF(CF43=0,"",CF43)</f>
        <v/>
      </c>
      <c r="DN43" s="18"/>
      <c r="DO43" s="18"/>
      <c r="DP43" s="18"/>
      <c r="DQ43" s="18"/>
    </row>
    <row r="44" spans="2:121" x14ac:dyDescent="0.25">
      <c r="B44" s="22">
        <v>40269</v>
      </c>
      <c r="C44" s="18">
        <f>VLOOKUP($B44,'Barometer annual'!$Z$5:$AE$211,'Per month Barometer'!C$1, FALSE)</f>
        <v>1.1908015360631401</v>
      </c>
      <c r="D44" s="18">
        <f>VLOOKUP($B44,'Barometer annual'!$Z$5:$AE$211,'Per month Barometer'!D$1, FALSE)</f>
        <v>1.4624304726441801</v>
      </c>
      <c r="E44" s="18">
        <f>VLOOKUP($B44,'Barometer annual'!$Z$5:$AE$211,'Per month Barometer'!E$1, FALSE)</f>
        <v>1.7325946859213901</v>
      </c>
      <c r="F44" s="18">
        <f>VLOOKUP($B44,'Barometer annual'!$Z$5:$AE$211,'Per month Barometer'!F$1, FALSE)</f>
        <v>1.9015845441984898</v>
      </c>
      <c r="G44" s="18">
        <f>VLOOKUP($B44,'Barometer annual'!$Z$5:$AE$211,'Per month Barometer'!G$1, FALSE)</f>
        <v>2.0593456772955703</v>
      </c>
      <c r="AF44" s="125">
        <v>40664</v>
      </c>
      <c r="AG44" s="47">
        <f>VLOOKUP($AF44,'Barometer annual'!$Z$5:$AE$211,'Per month Barometer'!C$1,FALSE)</f>
        <v>2.5700309195800299</v>
      </c>
      <c r="AH44" s="77"/>
      <c r="AI44" s="58"/>
      <c r="AJ44" s="58"/>
      <c r="AK44" s="58"/>
      <c r="AL44" s="58"/>
      <c r="AM44" s="48"/>
      <c r="AN44" s="77"/>
      <c r="AO44" s="77"/>
      <c r="AP44" s="77"/>
      <c r="AQ44" s="77"/>
      <c r="AR44" s="48">
        <f>VLOOKUP($AF44,'Barometer annual'!$Z$5:$AE$211,'Per month Barometer'!D$1,FALSE)</f>
        <v>1.8898511896364698</v>
      </c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126"/>
      <c r="BG44" s="155">
        <v>40269</v>
      </c>
      <c r="BH44" s="18">
        <f>IF(ISNA(INDEX($AG$4:$BE$107,MATCH('Per month Barometer'!$BG44,$AF$4:$AF$107,0),MATCH('Per month Barometer'!BH$4,'Per month Barometer'!$AG$3:$BE$3,0))),"",INDEX($AG$4:$BE$107,MATCH('Per month Barometer'!$BG44,$AF$4:$AF$107,0),MATCH('Per month Barometer'!BH$4,'Per month Barometer'!$AG$3:$BE$3,0)))</f>
        <v>1.1908015360631401</v>
      </c>
      <c r="BI44" s="18">
        <f>IF(ISNA(INDEX($AG$4:$BE$107,MATCH('Per month Barometer'!$BG44,$AF$4:$AF$107,0),MATCH('Per month Barometer'!BI$4,'Per month Barometer'!$AG$3:$BE$3,0))),"",INDEX($AG$4:$BE$107,MATCH('Per month Barometer'!$BG44,$AF$4:$AF$107,0),MATCH('Per month Barometer'!BI$4,'Per month Barometer'!$AG$3:$BE$3,0)))</f>
        <v>0</v>
      </c>
      <c r="BJ44" s="18">
        <f>IF(ISNA(INDEX($AG$4:$BE$107,MATCH('Per month Barometer'!$BG44,$AF$4:$AF$107,0),MATCH('Per month Barometer'!BJ$4,'Per month Barometer'!$AG$3:$BE$3,0))),"",INDEX($AG$4:$BE$107,MATCH('Per month Barometer'!$BG44,$AF$4:$AF$107,0),MATCH('Per month Barometer'!BJ$4,'Per month Barometer'!$AG$3:$BE$3,0)))</f>
        <v>0</v>
      </c>
      <c r="BK44" s="18">
        <f>IF(ISNA(INDEX($AG$4:$BE$107,MATCH('Per month Barometer'!$BG44,$AF$4:$AF$107,0),MATCH('Per month Barometer'!BK$4,'Per month Barometer'!$AG$3:$BE$3,0))),"",INDEX($AG$4:$BE$107,MATCH('Per month Barometer'!$BG44,$AF$4:$AF$107,0),MATCH('Per month Barometer'!BK$4,'Per month Barometer'!$AG$3:$BE$3,0)))</f>
        <v>0</v>
      </c>
      <c r="BL44" s="18">
        <f>IF(ISNA(INDEX($AG$4:$BE$107,MATCH('Per month Barometer'!$BG44,$AF$4:$AF$107,0),MATCH('Per month Barometer'!BL$4,'Per month Barometer'!$AG$3:$BE$3,0))),"",INDEX($AG$4:$BE$107,MATCH('Per month Barometer'!$BG44,$AF$4:$AF$107,0),MATCH('Per month Barometer'!BL$4,'Per month Barometer'!$AG$3:$BE$3,0)))</f>
        <v>0</v>
      </c>
      <c r="BM44" s="18">
        <f>IF(ISNA(INDEX($AG$4:$BE$107,MATCH('Per month Barometer'!$BG44,$AF$4:$AF$107,0),MATCH('Per month Barometer'!BM$4,'Per month Barometer'!$AG$3:$BE$3,0))),"",INDEX($AG$4:$BE$107,MATCH('Per month Barometer'!$BG44,$AF$4:$AF$107,0),MATCH('Per month Barometer'!BM$4,'Per month Barometer'!$AG$3:$BE$3,0)))</f>
        <v>0</v>
      </c>
      <c r="BN44" s="18">
        <f>IF(ISNA(INDEX($AG$4:$BE$107,MATCH('Per month Barometer'!$BG44,$AF$4:$AF$107,0),MATCH('Per month Barometer'!BN$4,'Per month Barometer'!$AG$3:$BE$3,0))),"",INDEX($AG$4:$BE$107,MATCH('Per month Barometer'!$BG44,$AF$4:$AF$107,0),MATCH('Per month Barometer'!BN$4,'Per month Barometer'!$AG$3:$BE$3,0)))</f>
        <v>0</v>
      </c>
      <c r="BO44" s="18">
        <f>IF(ISNA(INDEX($AG$4:$BE$107,MATCH('Per month Barometer'!$BG44,$AF$4:$AF$107,0),MATCH('Per month Barometer'!BO$4,'Per month Barometer'!$AG$3:$BE$3,0))),"",INDEX($AG$4:$BE$107,MATCH('Per month Barometer'!$BG44,$AF$4:$AF$107,0),MATCH('Per month Barometer'!BO$4,'Per month Barometer'!$AG$3:$BE$3,0)))</f>
        <v>0</v>
      </c>
      <c r="BP44" s="18">
        <f>IF(ISNA(INDEX($AG$4:$BE$107,MATCH('Per month Barometer'!$BG44,$AF$4:$AF$107,0),MATCH('Per month Barometer'!BP$4,'Per month Barometer'!$AG$3:$BE$3,0))),"",INDEX($AG$4:$BE$107,MATCH('Per month Barometer'!$BG44,$AF$4:$AF$107,0),MATCH('Per month Barometer'!BP$4,'Per month Barometer'!$AG$3:$BE$3,0)))</f>
        <v>0</v>
      </c>
      <c r="BQ44" s="18">
        <f>IF(ISNA(INDEX($AG$4:$BE$107,MATCH('Per month Barometer'!$BG44,$AF$4:$AF$107,0),MATCH('Per month Barometer'!BQ$4,'Per month Barometer'!$AG$3:$BE$3,0))),"",INDEX($AG$4:$BE$107,MATCH('Per month Barometer'!$BG44,$AF$4:$AF$107,0),MATCH('Per month Barometer'!BQ$4,'Per month Barometer'!$AG$3:$BE$3,0)))</f>
        <v>1.4624304726441801</v>
      </c>
      <c r="BR44" s="18">
        <f>IF(ISNA(INDEX($AG$4:$BE$107,MATCH('Per month Barometer'!$BG44,$AF$4:$AF$107,0),MATCH('Per month Barometer'!BR$4,'Per month Barometer'!$AG$3:$BE$3,0))),"",INDEX($AG$4:$BE$107,MATCH('Per month Barometer'!$BG44,$AF$4:$AF$107,0),MATCH('Per month Barometer'!BR$4,'Per month Barometer'!$AG$3:$BE$3,0)))</f>
        <v>0</v>
      </c>
      <c r="BS44" s="18">
        <f>IF(ISNA(INDEX($AG$4:$BE$107,MATCH('Per month Barometer'!$BG44,$AF$4:$AF$107,0),MATCH('Per month Barometer'!BS$4,'Per month Barometer'!$AG$3:$BE$3,0))),"",INDEX($AG$4:$BE$107,MATCH('Per month Barometer'!$BG44,$AF$4:$AF$107,0),MATCH('Per month Barometer'!BS$4,'Per month Barometer'!$AG$3:$BE$3,0)))</f>
        <v>0</v>
      </c>
      <c r="BT44" s="18">
        <f>IF(ISNA(INDEX($AG$4:$BE$107,MATCH('Per month Barometer'!$BG44,$AF$4:$AF$107,0),MATCH('Per month Barometer'!BT$4,'Per month Barometer'!$AG$3:$BE$3,0))),"",INDEX($AG$4:$BE$107,MATCH('Per month Barometer'!$BG44,$AF$4:$AF$107,0),MATCH('Per month Barometer'!BT$4,'Per month Barometer'!$AG$3:$BE$3,0)))</f>
        <v>0</v>
      </c>
      <c r="BU44" s="18">
        <f>IF(ISNA(INDEX($AG$4:$BE$107,MATCH('Per month Barometer'!$BG44,$AF$4:$AF$107,0),MATCH('Per month Barometer'!BU$4,'Per month Barometer'!$AG$3:$BE$3,0))),"",INDEX($AG$4:$BE$107,MATCH('Per month Barometer'!$BG44,$AF$4:$AF$107,0),MATCH('Per month Barometer'!BU$4,'Per month Barometer'!$AG$3:$BE$3,0)))</f>
        <v>0</v>
      </c>
      <c r="BV44" s="18">
        <f>IF(ISNA(INDEX($AG$4:$BE$107,MATCH('Per month Barometer'!$BG44,$AF$4:$AF$107,0),MATCH('Per month Barometer'!BV$4,'Per month Barometer'!$AG$3:$BE$3,0))),"",INDEX($AG$4:$BE$107,MATCH('Per month Barometer'!$BG44,$AF$4:$AF$107,0),MATCH('Per month Barometer'!BV$4,'Per month Barometer'!$AG$3:$BE$3,0)))</f>
        <v>0</v>
      </c>
      <c r="BW44" s="18">
        <f>IF(ISNA(INDEX($AG$4:$BE$107,MATCH('Per month Barometer'!$BG44,$AF$4:$AF$107,0),MATCH('Per month Barometer'!BW$4,'Per month Barometer'!$AG$3:$BE$3,0))),"",INDEX($AG$4:$BE$107,MATCH('Per month Barometer'!$BG44,$AF$4:$AF$107,0),MATCH('Per month Barometer'!BW$4,'Per month Barometer'!$AG$3:$BE$3,0)))</f>
        <v>1.7325946859213901</v>
      </c>
      <c r="BX44" s="18">
        <f>IF(ISNA(INDEX($AG$4:$BE$107,MATCH('Per month Barometer'!$BG44,$AF$4:$AF$107,0),MATCH('Per month Barometer'!BX$4,'Per month Barometer'!$AG$3:$BE$3,0))),"",INDEX($AG$4:$BE$107,MATCH('Per month Barometer'!$BG44,$AF$4:$AF$107,0),MATCH('Per month Barometer'!BX$4,'Per month Barometer'!$AG$3:$BE$3,0)))</f>
        <v>0</v>
      </c>
      <c r="BY44" s="18">
        <f>IF(ISNA(INDEX($AG$4:$BE$107,MATCH('Per month Barometer'!$BG44,$AF$4:$AF$107,0),MATCH('Per month Barometer'!BY$4,'Per month Barometer'!$AG$3:$BE$3,0))),"",INDEX($AG$4:$BE$107,MATCH('Per month Barometer'!$BG44,$AF$4:$AF$107,0),MATCH('Per month Barometer'!BY$4,'Per month Barometer'!$AG$3:$BE$3,0)))</f>
        <v>0</v>
      </c>
      <c r="BZ44" s="18">
        <f>IF(ISNA(INDEX($AG$4:$BE$107,MATCH('Per month Barometer'!$BG44,$AF$4:$AF$107,0),MATCH('Per month Barometer'!BZ$4,'Per month Barometer'!$AG$3:$BE$3,0))),"",INDEX($AG$4:$BE$107,MATCH('Per month Barometer'!$BG44,$AF$4:$AF$107,0),MATCH('Per month Barometer'!BZ$4,'Per month Barometer'!$AG$3:$BE$3,0)))</f>
        <v>0</v>
      </c>
      <c r="CA44" s="18">
        <f>IF(ISNA(INDEX($AG$4:$BE$107,MATCH('Per month Barometer'!$BG44,$AF$4:$AF$107,0),MATCH('Per month Barometer'!CA$4,'Per month Barometer'!$AG$3:$BE$3,0))),"",INDEX($AG$4:$BE$107,MATCH('Per month Barometer'!$BG44,$AF$4:$AF$107,0),MATCH('Per month Barometer'!CA$4,'Per month Barometer'!$AG$3:$BE$3,0)))</f>
        <v>1.9015845441984898</v>
      </c>
      <c r="CB44" s="18">
        <f>IF(ISNA(INDEX($AG$4:$BE$107,MATCH('Per month Barometer'!$BG44,$AF$4:$AF$107,0),MATCH('Per month Barometer'!CB$4,'Per month Barometer'!$AG$3:$BE$3,0))),"",INDEX($AG$4:$BE$107,MATCH('Per month Barometer'!$BG44,$AF$4:$AF$107,0),MATCH('Per month Barometer'!CB$4,'Per month Barometer'!$AG$3:$BE$3,0)))</f>
        <v>0</v>
      </c>
      <c r="CC44" s="18">
        <f>IF(ISNA(INDEX($AG$4:$BE$107,MATCH('Per month Barometer'!$BG44,$AF$4:$AF$107,0),MATCH('Per month Barometer'!CC$4,'Per month Barometer'!$AG$3:$BE$3,0))),"",INDEX($AG$4:$BE$107,MATCH('Per month Barometer'!$BG44,$AF$4:$AF$107,0),MATCH('Per month Barometer'!CC$4,'Per month Barometer'!$AG$3:$BE$3,0)))</f>
        <v>0</v>
      </c>
      <c r="CD44" s="18">
        <f>IF(ISNA(INDEX($AG$4:$BE$107,MATCH('Per month Barometer'!$BG44,$AF$4:$AF$107,0),MATCH('Per month Barometer'!CD$4,'Per month Barometer'!$AG$3:$BE$3,0))),"",INDEX($AG$4:$BE$107,MATCH('Per month Barometer'!$BG44,$AF$4:$AF$107,0),MATCH('Per month Barometer'!CD$4,'Per month Barometer'!$AG$3:$BE$3,0)))</f>
        <v>0</v>
      </c>
      <c r="CE44" s="18">
        <f>IF(ISNA(INDEX($AG$4:$BE$107,MATCH('Per month Barometer'!$BG44,$AF$4:$AF$107,0),MATCH('Per month Barometer'!CE$4,'Per month Barometer'!$AG$3:$BE$3,0))),"",INDEX($AG$4:$BE$107,MATCH('Per month Barometer'!$BG44,$AF$4:$AF$107,0),MATCH('Per month Barometer'!CE$4,'Per month Barometer'!$AG$3:$BE$3,0)))</f>
        <v>2.0593456772955703</v>
      </c>
      <c r="CF44" s="18">
        <f>IF(ISNA(INDEX($AG$4:$BE$107,MATCH('Per month Barometer'!$BG44,$AF$4:$AF$107,0),MATCH('Per month Barometer'!CF$4,'Per month Barometer'!$AG$3:$BE$3,0))),"",INDEX($AG$4:$BE$107,MATCH('Per month Barometer'!$BG44,$AF$4:$AF$107,0),MATCH('Per month Barometer'!CF$4,'Per month Barometer'!$AG$3:$BE$3,0)))</f>
        <v>0</v>
      </c>
      <c r="CO44" s="18">
        <f>IF(BH44=0,"",BH44)</f>
        <v>1.1908015360631401</v>
      </c>
      <c r="CP44" s="18" t="str">
        <f>IF(BI44=0,"",BI44)</f>
        <v/>
      </c>
      <c r="CQ44" s="18" t="str">
        <f>IF(BJ44=0,"",BJ44)</f>
        <v/>
      </c>
      <c r="CR44" s="18" t="str">
        <f>IF(BK44=0,"",BK44)</f>
        <v/>
      </c>
      <c r="CS44" s="18" t="str">
        <f>IF(BL44=0,"",BL44)</f>
        <v/>
      </c>
      <c r="CT44" s="18" t="str">
        <f>IF(BM44=0,"",BM44)</f>
        <v/>
      </c>
      <c r="CU44" s="18" t="str">
        <f>IF(BN44=0,"",BN44)</f>
        <v/>
      </c>
      <c r="CV44" s="18" t="str">
        <f>IF(BO44=0,"",BO44)</f>
        <v/>
      </c>
      <c r="CW44" s="18" t="str">
        <f>IF(BP44=0,"",BP44)</f>
        <v/>
      </c>
      <c r="CX44" s="18">
        <f>IF(BQ44=0,"",BQ44)</f>
        <v>1.4624304726441801</v>
      </c>
      <c r="CY44" s="18" t="str">
        <f>IF(BR44=0,"",BR44)</f>
        <v/>
      </c>
      <c r="CZ44" s="18" t="str">
        <f>IF(BS44=0,"",BS44)</f>
        <v/>
      </c>
      <c r="DA44" s="18" t="str">
        <f>IF(BT44=0,"",BT44)</f>
        <v/>
      </c>
      <c r="DB44" s="18" t="str">
        <f>IF(BU44=0,"",BU44)</f>
        <v/>
      </c>
      <c r="DC44" s="18" t="str">
        <f>IF(BV44=0,"",BV44)</f>
        <v/>
      </c>
      <c r="DD44" s="18">
        <f>IF(BW44=0,"",BW44)</f>
        <v>1.7325946859213901</v>
      </c>
      <c r="DE44" s="18" t="str">
        <f>IF(BX44=0,"",BX44)</f>
        <v/>
      </c>
      <c r="DF44" s="18" t="str">
        <f>IF(BY44=0,"",BY44)</f>
        <v/>
      </c>
      <c r="DG44" s="18" t="str">
        <f>IF(BZ44=0,"",BZ44)</f>
        <v/>
      </c>
      <c r="DH44" s="18">
        <f>IF(CA44=0,"",CA44)</f>
        <v>1.9015845441984898</v>
      </c>
      <c r="DI44" s="18" t="str">
        <f>IF(CB44=0,"",CB44)</f>
        <v/>
      </c>
      <c r="DJ44" s="18" t="str">
        <f>IF(CC44=0,"",CC44)</f>
        <v/>
      </c>
      <c r="DK44" s="18" t="str">
        <f>IF(CD44=0,"",CD44)</f>
        <v/>
      </c>
      <c r="DL44" s="18">
        <f>IF(CE44=0,"",CE44)</f>
        <v>2.0593456772955703</v>
      </c>
      <c r="DM44" s="18" t="str">
        <f>IF(CF44=0,"",CF44)</f>
        <v/>
      </c>
      <c r="DN44" s="18"/>
      <c r="DO44" s="18"/>
      <c r="DP44" s="18"/>
      <c r="DQ44" s="18"/>
    </row>
    <row r="45" spans="2:121" x14ac:dyDescent="0.25">
      <c r="B45" s="22">
        <v>40634</v>
      </c>
      <c r="C45" s="18">
        <f>VLOOKUP($B45,'Barometer annual'!$Z$5:$AE$211,'Per month Barometer'!C$1, FALSE)</f>
        <v>2.3989696177562103</v>
      </c>
      <c r="D45" s="18">
        <f>VLOOKUP($B45,'Barometer annual'!$Z$5:$AE$211,'Per month Barometer'!D$1, FALSE)</f>
        <v>1.8336181723490799</v>
      </c>
      <c r="E45" s="18">
        <f>VLOOKUP($B45,'Barometer annual'!$Z$5:$AE$211,'Per month Barometer'!E$1, FALSE)</f>
        <v>1.99308690699927</v>
      </c>
      <c r="F45" s="18">
        <f>VLOOKUP($B45,'Barometer annual'!$Z$5:$AE$211,'Per month Barometer'!F$1, FALSE)</f>
        <v>1.94335186812823</v>
      </c>
      <c r="G45" s="18">
        <f>VLOOKUP($B45,'Barometer annual'!$Z$5:$AE$211,'Per month Barometer'!G$1, FALSE)</f>
        <v>2.14277010172979</v>
      </c>
      <c r="AF45" s="125">
        <v>41030</v>
      </c>
      <c r="AG45" s="47">
        <f>VLOOKUP($AF45,'Barometer annual'!$Z$5:$AE$211,'Per month Barometer'!C$1,FALSE)</f>
        <v>2.39047619047619</v>
      </c>
      <c r="AH45" s="77"/>
      <c r="AI45" s="58"/>
      <c r="AJ45" s="58"/>
      <c r="AK45" s="58"/>
      <c r="AL45" s="58"/>
      <c r="AM45" s="48"/>
      <c r="AN45" s="77"/>
      <c r="AO45" s="77"/>
      <c r="AP45" s="77"/>
      <c r="AQ45" s="77"/>
      <c r="AR45" s="48">
        <f>VLOOKUP($AF45,'Barometer annual'!$Z$5:$AE$211,'Per month Barometer'!D$1,FALSE)</f>
        <v>1.85238095238095</v>
      </c>
      <c r="AS45" s="77"/>
      <c r="AT45" s="77"/>
      <c r="AU45" s="77"/>
      <c r="AV45" s="77"/>
      <c r="AW45" s="77"/>
      <c r="AX45" s="77"/>
      <c r="AY45" s="77"/>
      <c r="AZ45" s="77"/>
      <c r="BA45" s="77"/>
      <c r="BB45" s="77"/>
      <c r="BC45" s="77"/>
      <c r="BD45" s="77"/>
      <c r="BE45" s="126"/>
      <c r="BG45" s="155">
        <v>40299</v>
      </c>
      <c r="BH45" s="18">
        <f>IF(ISNA(INDEX($AG$4:$BE$107,MATCH('Per month Barometer'!$BG45,$AF$4:$AF$107,0),MATCH('Per month Barometer'!BH$4,'Per month Barometer'!$AG$3:$BE$3,0))),"",INDEX($AG$4:$BE$107,MATCH('Per month Barometer'!$BG45,$AF$4:$AF$107,0),MATCH('Per month Barometer'!BH$4,'Per month Barometer'!$AG$3:$BE$3,0)))</f>
        <v>1.3218321334602299</v>
      </c>
      <c r="BI45" s="18">
        <f>IF(ISNA(INDEX($AG$4:$BE$107,MATCH('Per month Barometer'!$BG45,$AF$4:$AF$107,0),MATCH('Per month Barometer'!BI$4,'Per month Barometer'!$AG$3:$BE$3,0))),"",INDEX($AG$4:$BE$107,MATCH('Per month Barometer'!$BG45,$AF$4:$AF$107,0),MATCH('Per month Barometer'!BI$4,'Per month Barometer'!$AG$3:$BE$3,0)))</f>
        <v>0</v>
      </c>
      <c r="BJ45" s="18">
        <f>IF(ISNA(INDEX($AG$4:$BE$107,MATCH('Per month Barometer'!$BG45,$AF$4:$AF$107,0),MATCH('Per month Barometer'!BJ$4,'Per month Barometer'!$AG$3:$BE$3,0))),"",INDEX($AG$4:$BE$107,MATCH('Per month Barometer'!$BG45,$AF$4:$AF$107,0),MATCH('Per month Barometer'!BJ$4,'Per month Barometer'!$AG$3:$BE$3,0)))</f>
        <v>0</v>
      </c>
      <c r="BK45" s="18">
        <f>IF(ISNA(INDEX($AG$4:$BE$107,MATCH('Per month Barometer'!$BG45,$AF$4:$AF$107,0),MATCH('Per month Barometer'!BK$4,'Per month Barometer'!$AG$3:$BE$3,0))),"",INDEX($AG$4:$BE$107,MATCH('Per month Barometer'!$BG45,$AF$4:$AF$107,0),MATCH('Per month Barometer'!BK$4,'Per month Barometer'!$AG$3:$BE$3,0)))</f>
        <v>0</v>
      </c>
      <c r="BL45" s="18">
        <f>IF(ISNA(INDEX($AG$4:$BE$107,MATCH('Per month Barometer'!$BG45,$AF$4:$AF$107,0),MATCH('Per month Barometer'!BL$4,'Per month Barometer'!$AG$3:$BE$3,0))),"",INDEX($AG$4:$BE$107,MATCH('Per month Barometer'!$BG45,$AF$4:$AF$107,0),MATCH('Per month Barometer'!BL$4,'Per month Barometer'!$AG$3:$BE$3,0)))</f>
        <v>0</v>
      </c>
      <c r="BM45" s="18">
        <f>IF(ISNA(INDEX($AG$4:$BE$107,MATCH('Per month Barometer'!$BG45,$AF$4:$AF$107,0),MATCH('Per month Barometer'!BM$4,'Per month Barometer'!$AG$3:$BE$3,0))),"",INDEX($AG$4:$BE$107,MATCH('Per month Barometer'!$BG45,$AF$4:$AF$107,0),MATCH('Per month Barometer'!BM$4,'Per month Barometer'!$AG$3:$BE$3,0)))</f>
        <v>0</v>
      </c>
      <c r="BN45" s="18">
        <f>IF(ISNA(INDEX($AG$4:$BE$107,MATCH('Per month Barometer'!$BG45,$AF$4:$AF$107,0),MATCH('Per month Barometer'!BN$4,'Per month Barometer'!$AG$3:$BE$3,0))),"",INDEX($AG$4:$BE$107,MATCH('Per month Barometer'!$BG45,$AF$4:$AF$107,0),MATCH('Per month Barometer'!BN$4,'Per month Barometer'!$AG$3:$BE$3,0)))</f>
        <v>0</v>
      </c>
      <c r="BO45" s="18">
        <f>IF(ISNA(INDEX($AG$4:$BE$107,MATCH('Per month Barometer'!$BG45,$AF$4:$AF$107,0),MATCH('Per month Barometer'!BO$4,'Per month Barometer'!$AG$3:$BE$3,0))),"",INDEX($AG$4:$BE$107,MATCH('Per month Barometer'!$BG45,$AF$4:$AF$107,0),MATCH('Per month Barometer'!BO$4,'Per month Barometer'!$AG$3:$BE$3,0)))</f>
        <v>0</v>
      </c>
      <c r="BP45" s="18">
        <f>IF(ISNA(INDEX($AG$4:$BE$107,MATCH('Per month Barometer'!$BG45,$AF$4:$AF$107,0),MATCH('Per month Barometer'!BP$4,'Per month Barometer'!$AG$3:$BE$3,0))),"",INDEX($AG$4:$BE$107,MATCH('Per month Barometer'!$BG45,$AF$4:$AF$107,0),MATCH('Per month Barometer'!BP$4,'Per month Barometer'!$AG$3:$BE$3,0)))</f>
        <v>1.45670208547185</v>
      </c>
      <c r="BQ45" s="18">
        <f>IF(ISNA(INDEX($AG$4:$BE$107,MATCH('Per month Barometer'!$BG45,$AF$4:$AF$107,0),MATCH('Per month Barometer'!BQ$4,'Per month Barometer'!$AG$3:$BE$3,0))),"",INDEX($AG$4:$BE$107,MATCH('Per month Barometer'!$BG45,$AF$4:$AF$107,0),MATCH('Per month Barometer'!BQ$4,'Per month Barometer'!$AG$3:$BE$3,0)))</f>
        <v>0</v>
      </c>
      <c r="BR45" s="18">
        <f>IF(ISNA(INDEX($AG$4:$BE$107,MATCH('Per month Barometer'!$BG45,$AF$4:$AF$107,0),MATCH('Per month Barometer'!BR$4,'Per month Barometer'!$AG$3:$BE$3,0))),"",INDEX($AG$4:$BE$107,MATCH('Per month Barometer'!$BG45,$AF$4:$AF$107,0),MATCH('Per month Barometer'!BR$4,'Per month Barometer'!$AG$3:$BE$3,0)))</f>
        <v>0</v>
      </c>
      <c r="BS45" s="18">
        <f>IF(ISNA(INDEX($AG$4:$BE$107,MATCH('Per month Barometer'!$BG45,$AF$4:$AF$107,0),MATCH('Per month Barometer'!BS$4,'Per month Barometer'!$AG$3:$BE$3,0))),"",INDEX($AG$4:$BE$107,MATCH('Per month Barometer'!$BG45,$AF$4:$AF$107,0),MATCH('Per month Barometer'!BS$4,'Per month Barometer'!$AG$3:$BE$3,0)))</f>
        <v>0</v>
      </c>
      <c r="BT45" s="18">
        <f>IF(ISNA(INDEX($AG$4:$BE$107,MATCH('Per month Barometer'!$BG45,$AF$4:$AF$107,0),MATCH('Per month Barometer'!BT$4,'Per month Barometer'!$AG$3:$BE$3,0))),"",INDEX($AG$4:$BE$107,MATCH('Per month Barometer'!$BG45,$AF$4:$AF$107,0),MATCH('Per month Barometer'!BT$4,'Per month Barometer'!$AG$3:$BE$3,0)))</f>
        <v>0</v>
      </c>
      <c r="BU45" s="18">
        <f>IF(ISNA(INDEX($AG$4:$BE$107,MATCH('Per month Barometer'!$BG45,$AF$4:$AF$107,0),MATCH('Per month Barometer'!BU$4,'Per month Barometer'!$AG$3:$BE$3,0))),"",INDEX($AG$4:$BE$107,MATCH('Per month Barometer'!$BG45,$AF$4:$AF$107,0),MATCH('Per month Barometer'!BU$4,'Per month Barometer'!$AG$3:$BE$3,0)))</f>
        <v>0</v>
      </c>
      <c r="BV45" s="18">
        <f>IF(ISNA(INDEX($AG$4:$BE$107,MATCH('Per month Barometer'!$BG45,$AF$4:$AF$107,0),MATCH('Per month Barometer'!BV$4,'Per month Barometer'!$AG$3:$BE$3,0))),"",INDEX($AG$4:$BE$107,MATCH('Per month Barometer'!$BG45,$AF$4:$AF$107,0),MATCH('Per month Barometer'!BV$4,'Per month Barometer'!$AG$3:$BE$3,0)))</f>
        <v>0</v>
      </c>
      <c r="BW45" s="18">
        <f>IF(ISNA(INDEX($AG$4:$BE$107,MATCH('Per month Barometer'!$BG45,$AF$4:$AF$107,0),MATCH('Per month Barometer'!BW$4,'Per month Barometer'!$AG$3:$BE$3,0))),"",INDEX($AG$4:$BE$107,MATCH('Per month Barometer'!$BG45,$AF$4:$AF$107,0),MATCH('Per month Barometer'!BW$4,'Per month Barometer'!$AG$3:$BE$3,0)))</f>
        <v>0</v>
      </c>
      <c r="BX45" s="18">
        <f>IF(ISNA(INDEX($AG$4:$BE$107,MATCH('Per month Barometer'!$BG45,$AF$4:$AF$107,0),MATCH('Per month Barometer'!BX$4,'Per month Barometer'!$AG$3:$BE$3,0))),"",INDEX($AG$4:$BE$107,MATCH('Per month Barometer'!$BG45,$AF$4:$AF$107,0),MATCH('Per month Barometer'!BX$4,'Per month Barometer'!$AG$3:$BE$3,0)))</f>
        <v>0</v>
      </c>
      <c r="BY45" s="18">
        <f>IF(ISNA(INDEX($AG$4:$BE$107,MATCH('Per month Barometer'!$BG45,$AF$4:$AF$107,0),MATCH('Per month Barometer'!BY$4,'Per month Barometer'!$AG$3:$BE$3,0))),"",INDEX($AG$4:$BE$107,MATCH('Per month Barometer'!$BG45,$AF$4:$AF$107,0),MATCH('Per month Barometer'!BY$4,'Per month Barometer'!$AG$3:$BE$3,0)))</f>
        <v>0</v>
      </c>
      <c r="BZ45" s="18">
        <f>IF(ISNA(INDEX($AG$4:$BE$107,MATCH('Per month Barometer'!$BG45,$AF$4:$AF$107,0),MATCH('Per month Barometer'!BZ$4,'Per month Barometer'!$AG$3:$BE$3,0))),"",INDEX($AG$4:$BE$107,MATCH('Per month Barometer'!$BG45,$AF$4:$AF$107,0),MATCH('Per month Barometer'!BZ$4,'Per month Barometer'!$AG$3:$BE$3,0)))</f>
        <v>0</v>
      </c>
      <c r="CA45" s="18">
        <f>IF(ISNA(INDEX($AG$4:$BE$107,MATCH('Per month Barometer'!$BG45,$AF$4:$AF$107,0),MATCH('Per month Barometer'!CA$4,'Per month Barometer'!$AG$3:$BE$3,0))),"",INDEX($AG$4:$BE$107,MATCH('Per month Barometer'!$BG45,$AF$4:$AF$107,0),MATCH('Per month Barometer'!CA$4,'Per month Barometer'!$AG$3:$BE$3,0)))</f>
        <v>0</v>
      </c>
      <c r="CB45" s="18">
        <f>IF(ISNA(INDEX($AG$4:$BE$107,MATCH('Per month Barometer'!$BG45,$AF$4:$AF$107,0),MATCH('Per month Barometer'!CB$4,'Per month Barometer'!$AG$3:$BE$3,0))),"",INDEX($AG$4:$BE$107,MATCH('Per month Barometer'!$BG45,$AF$4:$AF$107,0),MATCH('Per month Barometer'!CB$4,'Per month Barometer'!$AG$3:$BE$3,0)))</f>
        <v>0</v>
      </c>
      <c r="CC45" s="18">
        <f>IF(ISNA(INDEX($AG$4:$BE$107,MATCH('Per month Barometer'!$BG45,$AF$4:$AF$107,0),MATCH('Per month Barometer'!CC$4,'Per month Barometer'!$AG$3:$BE$3,0))),"",INDEX($AG$4:$BE$107,MATCH('Per month Barometer'!$BG45,$AF$4:$AF$107,0),MATCH('Per month Barometer'!CC$4,'Per month Barometer'!$AG$3:$BE$3,0)))</f>
        <v>0</v>
      </c>
      <c r="CD45" s="18">
        <f>IF(ISNA(INDEX($AG$4:$BE$107,MATCH('Per month Barometer'!$BG45,$AF$4:$AF$107,0),MATCH('Per month Barometer'!CD$4,'Per month Barometer'!$AG$3:$BE$3,0))),"",INDEX($AG$4:$BE$107,MATCH('Per month Barometer'!$BG45,$AF$4:$AF$107,0),MATCH('Per month Barometer'!CD$4,'Per month Barometer'!$AG$3:$BE$3,0)))</f>
        <v>0</v>
      </c>
      <c r="CE45" s="18">
        <f>IF(ISNA(INDEX($AG$4:$BE$107,MATCH('Per month Barometer'!$BG45,$AF$4:$AF$107,0),MATCH('Per month Barometer'!CE$4,'Per month Barometer'!$AG$3:$BE$3,0))),"",INDEX($AG$4:$BE$107,MATCH('Per month Barometer'!$BG45,$AF$4:$AF$107,0),MATCH('Per month Barometer'!CE$4,'Per month Barometer'!$AG$3:$BE$3,0)))</f>
        <v>0</v>
      </c>
      <c r="CF45" s="18">
        <f>IF(ISNA(INDEX($AG$4:$BE$107,MATCH('Per month Barometer'!$BG45,$AF$4:$AF$107,0),MATCH('Per month Barometer'!CF$4,'Per month Barometer'!$AG$3:$BE$3,0))),"",INDEX($AG$4:$BE$107,MATCH('Per month Barometer'!$BG45,$AF$4:$AF$107,0),MATCH('Per month Barometer'!CF$4,'Per month Barometer'!$AG$3:$BE$3,0)))</f>
        <v>0</v>
      </c>
      <c r="CO45" s="18">
        <f>IF(BH45=0,"",BH45)</f>
        <v>1.3218321334602299</v>
      </c>
      <c r="CP45" s="18" t="str">
        <f>IF(BI45=0,"",BI45)</f>
        <v/>
      </c>
      <c r="CQ45" s="18" t="str">
        <f>IF(BJ45=0,"",BJ45)</f>
        <v/>
      </c>
      <c r="CR45" s="18" t="str">
        <f>IF(BK45=0,"",BK45)</f>
        <v/>
      </c>
      <c r="CS45" s="18" t="str">
        <f>IF(BL45=0,"",BL45)</f>
        <v/>
      </c>
      <c r="CT45" s="18" t="str">
        <f>IF(BM45=0,"",BM45)</f>
        <v/>
      </c>
      <c r="CU45" s="18" t="str">
        <f>IF(BN45=0,"",BN45)</f>
        <v/>
      </c>
      <c r="CV45" s="18" t="str">
        <f>IF(BO45=0,"",BO45)</f>
        <v/>
      </c>
      <c r="CW45" s="18">
        <f>IF(BP45=0,"",BP45)</f>
        <v>1.45670208547185</v>
      </c>
      <c r="CX45" s="18" t="str">
        <f>IF(BQ45=0,"",BQ45)</f>
        <v/>
      </c>
      <c r="CY45" s="18" t="str">
        <f>IF(BR45=0,"",BR45)</f>
        <v/>
      </c>
      <c r="CZ45" s="18" t="str">
        <f>IF(BS45=0,"",BS45)</f>
        <v/>
      </c>
      <c r="DA45" s="18" t="str">
        <f>IF(BT45=0,"",BT45)</f>
        <v/>
      </c>
      <c r="DB45" s="18" t="str">
        <f>IF(BU45=0,"",BU45)</f>
        <v/>
      </c>
      <c r="DC45" s="18" t="str">
        <f>IF(BV45=0,"",BV45)</f>
        <v/>
      </c>
      <c r="DD45" s="18" t="str">
        <f>IF(BW45=0,"",BW45)</f>
        <v/>
      </c>
      <c r="DE45" s="18" t="str">
        <f>IF(BX45=0,"",BX45)</f>
        <v/>
      </c>
      <c r="DF45" s="18" t="str">
        <f>IF(BY45=0,"",BY45)</f>
        <v/>
      </c>
      <c r="DG45" s="18" t="str">
        <f>IF(BZ45=0,"",BZ45)</f>
        <v/>
      </c>
      <c r="DH45" s="18" t="str">
        <f>IF(CA45=0,"",CA45)</f>
        <v/>
      </c>
      <c r="DI45" s="18" t="str">
        <f>IF(CB45=0,"",CB45)</f>
        <v/>
      </c>
      <c r="DJ45" s="18" t="str">
        <f>IF(CC45=0,"",CC45)</f>
        <v/>
      </c>
      <c r="DK45" s="18" t="str">
        <f>IF(CD45=0,"",CD45)</f>
        <v/>
      </c>
      <c r="DL45" s="18" t="str">
        <f>IF(CE45=0,"",CE45)</f>
        <v/>
      </c>
      <c r="DM45" s="18" t="str">
        <f>IF(CF45=0,"",CF45)</f>
        <v/>
      </c>
      <c r="DN45" s="18"/>
      <c r="DO45" s="18"/>
      <c r="DP45" s="18"/>
      <c r="DQ45" s="18"/>
    </row>
    <row r="46" spans="2:121" x14ac:dyDescent="0.25">
      <c r="B46" s="22">
        <v>41000</v>
      </c>
      <c r="C46" s="18">
        <f>VLOOKUP($B46,'Barometer annual'!$Z$5:$AE$211,'Per month Barometer'!C$1, FALSE)</f>
        <v>2.3065474226804099</v>
      </c>
      <c r="D46" s="18">
        <f>VLOOKUP($B46,'Barometer annual'!$Z$5:$AE$211,'Per month Barometer'!D$1, FALSE)</f>
        <v>1.7972567010309299</v>
      </c>
      <c r="E46" s="18">
        <f>VLOOKUP($B46,'Barometer annual'!$Z$5:$AE$211,'Per month Barometer'!E$1, FALSE)</f>
        <v>1.9142857142857099</v>
      </c>
      <c r="F46" s="18">
        <f>VLOOKUP($B46,'Barometer annual'!$Z$5:$AE$211,'Per month Barometer'!F$1, FALSE)</f>
        <v>2.0142857142857098</v>
      </c>
      <c r="G46" s="18">
        <f>VLOOKUP($B46,'Barometer annual'!$Z$5:$AE$211,'Per month Barometer'!G$1, FALSE)</f>
        <v>2.0833333333333299</v>
      </c>
      <c r="AF46" s="125">
        <v>41395</v>
      </c>
      <c r="AG46" s="47">
        <f>VLOOKUP($AF46,'Barometer annual'!$Z$5:$AE$211,'Per month Barometer'!C$1,FALSE)</f>
        <v>1.6</v>
      </c>
      <c r="AH46" s="77"/>
      <c r="AI46" s="58"/>
      <c r="AJ46" s="58"/>
      <c r="AK46" s="58"/>
      <c r="AL46" s="58"/>
      <c r="AM46" s="48"/>
      <c r="AN46" s="77"/>
      <c r="AO46" s="77"/>
      <c r="AP46" s="77"/>
      <c r="AQ46" s="77"/>
      <c r="AR46" s="48">
        <f>VLOOKUP($AF46,'Barometer annual'!$Z$5:$AE$211,'Per month Barometer'!D$1,FALSE)</f>
        <v>1.6047619047618999</v>
      </c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126"/>
      <c r="BG46" s="155">
        <v>40330</v>
      </c>
      <c r="BH46" s="18">
        <f>IF(ISNA(INDEX($AG$4:$BE$107,MATCH('Per month Barometer'!$BG46,$AF$4:$AF$107,0),MATCH('Per month Barometer'!BH$4,'Per month Barometer'!$AG$3:$BE$3,0))),"",INDEX($AG$4:$BE$107,MATCH('Per month Barometer'!$BG46,$AF$4:$AF$107,0),MATCH('Per month Barometer'!BH$4,'Per month Barometer'!$AG$3:$BE$3,0)))</f>
        <v>1.3844690508747701</v>
      </c>
      <c r="BI46" s="18">
        <f>IF(ISNA(INDEX($AG$4:$BE$107,MATCH('Per month Barometer'!$BG46,$AF$4:$AF$107,0),MATCH('Per month Barometer'!BI$4,'Per month Barometer'!$AG$3:$BE$3,0))),"",INDEX($AG$4:$BE$107,MATCH('Per month Barometer'!$BG46,$AF$4:$AF$107,0),MATCH('Per month Barometer'!BI$4,'Per month Barometer'!$AG$3:$BE$3,0)))</f>
        <v>0</v>
      </c>
      <c r="BJ46" s="18">
        <f>IF(ISNA(INDEX($AG$4:$BE$107,MATCH('Per month Barometer'!$BG46,$AF$4:$AF$107,0),MATCH('Per month Barometer'!BJ$4,'Per month Barometer'!$AG$3:$BE$3,0))),"",INDEX($AG$4:$BE$107,MATCH('Per month Barometer'!$BG46,$AF$4:$AF$107,0),MATCH('Per month Barometer'!BJ$4,'Per month Barometer'!$AG$3:$BE$3,0)))</f>
        <v>0</v>
      </c>
      <c r="BK46" s="18">
        <f>IF(ISNA(INDEX($AG$4:$BE$107,MATCH('Per month Barometer'!$BG46,$AF$4:$AF$107,0),MATCH('Per month Barometer'!BK$4,'Per month Barometer'!$AG$3:$BE$3,0))),"",INDEX($AG$4:$BE$107,MATCH('Per month Barometer'!$BG46,$AF$4:$AF$107,0),MATCH('Per month Barometer'!BK$4,'Per month Barometer'!$AG$3:$BE$3,0)))</f>
        <v>0</v>
      </c>
      <c r="BL46" s="18">
        <f>IF(ISNA(INDEX($AG$4:$BE$107,MATCH('Per month Barometer'!$BG46,$AF$4:$AF$107,0),MATCH('Per month Barometer'!BL$4,'Per month Barometer'!$AG$3:$BE$3,0))),"",INDEX($AG$4:$BE$107,MATCH('Per month Barometer'!$BG46,$AF$4:$AF$107,0),MATCH('Per month Barometer'!BL$4,'Per month Barometer'!$AG$3:$BE$3,0)))</f>
        <v>0</v>
      </c>
      <c r="BM46" s="18">
        <f>IF(ISNA(INDEX($AG$4:$BE$107,MATCH('Per month Barometer'!$BG46,$AF$4:$AF$107,0),MATCH('Per month Barometer'!BM$4,'Per month Barometer'!$AG$3:$BE$3,0))),"",INDEX($AG$4:$BE$107,MATCH('Per month Barometer'!$BG46,$AF$4:$AF$107,0),MATCH('Per month Barometer'!BM$4,'Per month Barometer'!$AG$3:$BE$3,0)))</f>
        <v>0</v>
      </c>
      <c r="BN46" s="18">
        <f>IF(ISNA(INDEX($AG$4:$BE$107,MATCH('Per month Barometer'!$BG46,$AF$4:$AF$107,0),MATCH('Per month Barometer'!BN$4,'Per month Barometer'!$AG$3:$BE$3,0))),"",INDEX($AG$4:$BE$107,MATCH('Per month Barometer'!$BG46,$AF$4:$AF$107,0),MATCH('Per month Barometer'!BN$4,'Per month Barometer'!$AG$3:$BE$3,0)))</f>
        <v>0</v>
      </c>
      <c r="BO46" s="18">
        <f>IF(ISNA(INDEX($AG$4:$BE$107,MATCH('Per month Barometer'!$BG46,$AF$4:$AF$107,0),MATCH('Per month Barometer'!BO$4,'Per month Barometer'!$AG$3:$BE$3,0))),"",INDEX($AG$4:$BE$107,MATCH('Per month Barometer'!$BG46,$AF$4:$AF$107,0),MATCH('Per month Barometer'!BO$4,'Per month Barometer'!$AG$3:$BE$3,0)))</f>
        <v>1.4692833457411001</v>
      </c>
      <c r="BP46" s="18">
        <f>IF(ISNA(INDEX($AG$4:$BE$107,MATCH('Per month Barometer'!$BG46,$AF$4:$AF$107,0),MATCH('Per month Barometer'!BP$4,'Per month Barometer'!$AG$3:$BE$3,0))),"",INDEX($AG$4:$BE$107,MATCH('Per month Barometer'!$BG46,$AF$4:$AF$107,0),MATCH('Per month Barometer'!BP$4,'Per month Barometer'!$AG$3:$BE$3,0)))</f>
        <v>0</v>
      </c>
      <c r="BQ46" s="18">
        <f>IF(ISNA(INDEX($AG$4:$BE$107,MATCH('Per month Barometer'!$BG46,$AF$4:$AF$107,0),MATCH('Per month Barometer'!BQ$4,'Per month Barometer'!$AG$3:$BE$3,0))),"",INDEX($AG$4:$BE$107,MATCH('Per month Barometer'!$BG46,$AF$4:$AF$107,0),MATCH('Per month Barometer'!BQ$4,'Per month Barometer'!$AG$3:$BE$3,0)))</f>
        <v>0</v>
      </c>
      <c r="BR46" s="18">
        <f>IF(ISNA(INDEX($AG$4:$BE$107,MATCH('Per month Barometer'!$BG46,$AF$4:$AF$107,0),MATCH('Per month Barometer'!BR$4,'Per month Barometer'!$AG$3:$BE$3,0))),"",INDEX($AG$4:$BE$107,MATCH('Per month Barometer'!$BG46,$AF$4:$AF$107,0),MATCH('Per month Barometer'!BR$4,'Per month Barometer'!$AG$3:$BE$3,0)))</f>
        <v>0</v>
      </c>
      <c r="BS46" s="18">
        <f>IF(ISNA(INDEX($AG$4:$BE$107,MATCH('Per month Barometer'!$BG46,$AF$4:$AF$107,0),MATCH('Per month Barometer'!BS$4,'Per month Barometer'!$AG$3:$BE$3,0))),"",INDEX($AG$4:$BE$107,MATCH('Per month Barometer'!$BG46,$AF$4:$AF$107,0),MATCH('Per month Barometer'!BS$4,'Per month Barometer'!$AG$3:$BE$3,0)))</f>
        <v>0</v>
      </c>
      <c r="BT46" s="18">
        <f>IF(ISNA(INDEX($AG$4:$BE$107,MATCH('Per month Barometer'!$BG46,$AF$4:$AF$107,0),MATCH('Per month Barometer'!BT$4,'Per month Barometer'!$AG$3:$BE$3,0))),"",INDEX($AG$4:$BE$107,MATCH('Per month Barometer'!$BG46,$AF$4:$AF$107,0),MATCH('Per month Barometer'!BT$4,'Per month Barometer'!$AG$3:$BE$3,0)))</f>
        <v>0</v>
      </c>
      <c r="BU46" s="18">
        <f>IF(ISNA(INDEX($AG$4:$BE$107,MATCH('Per month Barometer'!$BG46,$AF$4:$AF$107,0),MATCH('Per month Barometer'!BU$4,'Per month Barometer'!$AG$3:$BE$3,0))),"",INDEX($AG$4:$BE$107,MATCH('Per month Barometer'!$BG46,$AF$4:$AF$107,0),MATCH('Per month Barometer'!BU$4,'Per month Barometer'!$AG$3:$BE$3,0)))</f>
        <v>0</v>
      </c>
      <c r="BV46" s="18">
        <f>IF(ISNA(INDEX($AG$4:$BE$107,MATCH('Per month Barometer'!$BG46,$AF$4:$AF$107,0),MATCH('Per month Barometer'!BV$4,'Per month Barometer'!$AG$3:$BE$3,0))),"",INDEX($AG$4:$BE$107,MATCH('Per month Barometer'!$BG46,$AF$4:$AF$107,0),MATCH('Per month Barometer'!BV$4,'Per month Barometer'!$AG$3:$BE$3,0)))</f>
        <v>0</v>
      </c>
      <c r="BW46" s="18">
        <f>IF(ISNA(INDEX($AG$4:$BE$107,MATCH('Per month Barometer'!$BG46,$AF$4:$AF$107,0),MATCH('Per month Barometer'!BW$4,'Per month Barometer'!$AG$3:$BE$3,0))),"",INDEX($AG$4:$BE$107,MATCH('Per month Barometer'!$BG46,$AF$4:$AF$107,0),MATCH('Per month Barometer'!BW$4,'Per month Barometer'!$AG$3:$BE$3,0)))</f>
        <v>0</v>
      </c>
      <c r="BX46" s="18">
        <f>IF(ISNA(INDEX($AG$4:$BE$107,MATCH('Per month Barometer'!$BG46,$AF$4:$AF$107,0),MATCH('Per month Barometer'!BX$4,'Per month Barometer'!$AG$3:$BE$3,0))),"",INDEX($AG$4:$BE$107,MATCH('Per month Barometer'!$BG46,$AF$4:$AF$107,0),MATCH('Per month Barometer'!BX$4,'Per month Barometer'!$AG$3:$BE$3,0)))</f>
        <v>0</v>
      </c>
      <c r="BY46" s="18">
        <f>IF(ISNA(INDEX($AG$4:$BE$107,MATCH('Per month Barometer'!$BG46,$AF$4:$AF$107,0),MATCH('Per month Barometer'!BY$4,'Per month Barometer'!$AG$3:$BE$3,0))),"",INDEX($AG$4:$BE$107,MATCH('Per month Barometer'!$BG46,$AF$4:$AF$107,0),MATCH('Per month Barometer'!BY$4,'Per month Barometer'!$AG$3:$BE$3,0)))</f>
        <v>0</v>
      </c>
      <c r="BZ46" s="18">
        <f>IF(ISNA(INDEX($AG$4:$BE$107,MATCH('Per month Barometer'!$BG46,$AF$4:$AF$107,0),MATCH('Per month Barometer'!BZ$4,'Per month Barometer'!$AG$3:$BE$3,0))),"",INDEX($AG$4:$BE$107,MATCH('Per month Barometer'!$BG46,$AF$4:$AF$107,0),MATCH('Per month Barometer'!BZ$4,'Per month Barometer'!$AG$3:$BE$3,0)))</f>
        <v>0</v>
      </c>
      <c r="CA46" s="18">
        <f>IF(ISNA(INDEX($AG$4:$BE$107,MATCH('Per month Barometer'!$BG46,$AF$4:$AF$107,0),MATCH('Per month Barometer'!CA$4,'Per month Barometer'!$AG$3:$BE$3,0))),"",INDEX($AG$4:$BE$107,MATCH('Per month Barometer'!$BG46,$AF$4:$AF$107,0),MATCH('Per month Barometer'!CA$4,'Per month Barometer'!$AG$3:$BE$3,0)))</f>
        <v>0</v>
      </c>
      <c r="CB46" s="18">
        <f>IF(ISNA(INDEX($AG$4:$BE$107,MATCH('Per month Barometer'!$BG46,$AF$4:$AF$107,0),MATCH('Per month Barometer'!CB$4,'Per month Barometer'!$AG$3:$BE$3,0))),"",INDEX($AG$4:$BE$107,MATCH('Per month Barometer'!$BG46,$AF$4:$AF$107,0),MATCH('Per month Barometer'!CB$4,'Per month Barometer'!$AG$3:$BE$3,0)))</f>
        <v>0</v>
      </c>
      <c r="CC46" s="18">
        <f>IF(ISNA(INDEX($AG$4:$BE$107,MATCH('Per month Barometer'!$BG46,$AF$4:$AF$107,0),MATCH('Per month Barometer'!CC$4,'Per month Barometer'!$AG$3:$BE$3,0))),"",INDEX($AG$4:$BE$107,MATCH('Per month Barometer'!$BG46,$AF$4:$AF$107,0),MATCH('Per month Barometer'!CC$4,'Per month Barometer'!$AG$3:$BE$3,0)))</f>
        <v>0</v>
      </c>
      <c r="CD46" s="18">
        <f>IF(ISNA(INDEX($AG$4:$BE$107,MATCH('Per month Barometer'!$BG46,$AF$4:$AF$107,0),MATCH('Per month Barometer'!CD$4,'Per month Barometer'!$AG$3:$BE$3,0))),"",INDEX($AG$4:$BE$107,MATCH('Per month Barometer'!$BG46,$AF$4:$AF$107,0),MATCH('Per month Barometer'!CD$4,'Per month Barometer'!$AG$3:$BE$3,0)))</f>
        <v>0</v>
      </c>
      <c r="CE46" s="18">
        <f>IF(ISNA(INDEX($AG$4:$BE$107,MATCH('Per month Barometer'!$BG46,$AF$4:$AF$107,0),MATCH('Per month Barometer'!CE$4,'Per month Barometer'!$AG$3:$BE$3,0))),"",INDEX($AG$4:$BE$107,MATCH('Per month Barometer'!$BG46,$AF$4:$AF$107,0),MATCH('Per month Barometer'!CE$4,'Per month Barometer'!$AG$3:$BE$3,0)))</f>
        <v>0</v>
      </c>
      <c r="CF46" s="18">
        <f>IF(ISNA(INDEX($AG$4:$BE$107,MATCH('Per month Barometer'!$BG46,$AF$4:$AF$107,0),MATCH('Per month Barometer'!CF$4,'Per month Barometer'!$AG$3:$BE$3,0))),"",INDEX($AG$4:$BE$107,MATCH('Per month Barometer'!$BG46,$AF$4:$AF$107,0),MATCH('Per month Barometer'!CF$4,'Per month Barometer'!$AG$3:$BE$3,0)))</f>
        <v>0</v>
      </c>
      <c r="CO46" s="18">
        <f>IF(BH46=0,"",BH46)</f>
        <v>1.3844690508747701</v>
      </c>
      <c r="CP46" s="18" t="str">
        <f>IF(BI46=0,"",BI46)</f>
        <v/>
      </c>
      <c r="CQ46" s="18" t="str">
        <f>IF(BJ46=0,"",BJ46)</f>
        <v/>
      </c>
      <c r="CR46" s="18" t="str">
        <f>IF(BK46=0,"",BK46)</f>
        <v/>
      </c>
      <c r="CS46" s="18" t="str">
        <f>IF(BL46=0,"",BL46)</f>
        <v/>
      </c>
      <c r="CT46" s="18" t="str">
        <f>IF(BM46=0,"",BM46)</f>
        <v/>
      </c>
      <c r="CU46" s="18" t="str">
        <f>IF(BN46=0,"",BN46)</f>
        <v/>
      </c>
      <c r="CV46" s="18">
        <f>IF(BO46=0,"",BO46)</f>
        <v>1.4692833457411001</v>
      </c>
      <c r="CW46" s="18" t="str">
        <f>IF(BP46=0,"",BP46)</f>
        <v/>
      </c>
      <c r="CX46" s="18" t="str">
        <f>IF(BQ46=0,"",BQ46)</f>
        <v/>
      </c>
      <c r="CY46" s="18" t="str">
        <f>IF(BR46=0,"",BR46)</f>
        <v/>
      </c>
      <c r="CZ46" s="18" t="str">
        <f>IF(BS46=0,"",BS46)</f>
        <v/>
      </c>
      <c r="DA46" s="18" t="str">
        <f>IF(BT46=0,"",BT46)</f>
        <v/>
      </c>
      <c r="DB46" s="18" t="str">
        <f>IF(BU46=0,"",BU46)</f>
        <v/>
      </c>
      <c r="DC46" s="18" t="str">
        <f>IF(BV46=0,"",BV46)</f>
        <v/>
      </c>
      <c r="DD46" s="18" t="str">
        <f>IF(BW46=0,"",BW46)</f>
        <v/>
      </c>
      <c r="DE46" s="18" t="str">
        <f>IF(BX46=0,"",BX46)</f>
        <v/>
      </c>
      <c r="DF46" s="18" t="str">
        <f>IF(BY46=0,"",BY46)</f>
        <v/>
      </c>
      <c r="DG46" s="18" t="str">
        <f>IF(BZ46=0,"",BZ46)</f>
        <v/>
      </c>
      <c r="DH46" s="18" t="str">
        <f>IF(CA46=0,"",CA46)</f>
        <v/>
      </c>
      <c r="DI46" s="18" t="str">
        <f>IF(CB46=0,"",CB46)</f>
        <v/>
      </c>
      <c r="DJ46" s="18" t="str">
        <f>IF(CC46=0,"",CC46)</f>
        <v/>
      </c>
      <c r="DK46" s="18" t="str">
        <f>IF(CD46=0,"",CD46)</f>
        <v/>
      </c>
      <c r="DL46" s="18" t="str">
        <f>IF(CE46=0,"",CE46)</f>
        <v/>
      </c>
      <c r="DM46" s="18" t="str">
        <f>IF(CF46=0,"",CF46)</f>
        <v/>
      </c>
      <c r="DN46" s="18"/>
      <c r="DO46" s="18"/>
      <c r="DP46" s="18"/>
      <c r="DQ46" s="18"/>
    </row>
    <row r="47" spans="2:121" x14ac:dyDescent="0.25">
      <c r="B47" s="22">
        <v>41365</v>
      </c>
      <c r="C47" s="18">
        <f>VLOOKUP($B47,'Barometer annual'!$Z$5:$AE$211,'Per month Barometer'!C$1, FALSE)</f>
        <v>1.74545454545455</v>
      </c>
      <c r="D47" s="18">
        <f>VLOOKUP($B47,'Barometer annual'!$Z$5:$AE$211,'Per month Barometer'!D$1, FALSE)</f>
        <v>1.7</v>
      </c>
      <c r="E47" s="18">
        <f>VLOOKUP($B47,'Barometer annual'!$Z$5:$AE$211,'Per month Barometer'!E$1, FALSE)</f>
        <v>1.75</v>
      </c>
      <c r="F47" s="18">
        <f>VLOOKUP($B47,'Barometer annual'!$Z$5:$AE$211,'Per month Barometer'!F$1, FALSE)</f>
        <v>1.8625</v>
      </c>
      <c r="G47" s="18">
        <f>VLOOKUP($B47,'Barometer annual'!$Z$5:$AE$211,'Per month Barometer'!G$1, FALSE)</f>
        <v>1.9</v>
      </c>
      <c r="AF47" s="125">
        <v>41760</v>
      </c>
      <c r="AG47" s="47">
        <f>VLOOKUP($AF47,'Barometer annual'!$Z$5:$AE$211,'Per month Barometer'!C$1,FALSE)</f>
        <v>0.81666666666666698</v>
      </c>
      <c r="AH47" s="77"/>
      <c r="AI47" s="58"/>
      <c r="AJ47" s="58"/>
      <c r="AK47" s="58"/>
      <c r="AL47" s="58"/>
      <c r="AM47" s="48"/>
      <c r="AN47" s="77"/>
      <c r="AO47" s="77"/>
      <c r="AP47" s="77"/>
      <c r="AQ47" s="77"/>
      <c r="AR47" s="48">
        <f>VLOOKUP($AF47,'Barometer annual'!$Z$5:$AE$211,'Per month Barometer'!D$1,FALSE)</f>
        <v>1.23888888888889</v>
      </c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126"/>
      <c r="BG47" s="155">
        <v>40360</v>
      </c>
      <c r="BH47" s="18">
        <f>IF(ISNA(INDEX($AG$4:$BE$107,MATCH('Per month Barometer'!$BG47,$AF$4:$AF$107,0),MATCH('Per month Barometer'!BH$4,'Per month Barometer'!$AG$3:$BE$3,0))),"",INDEX($AG$4:$BE$107,MATCH('Per month Barometer'!$BG47,$AF$4:$AF$107,0),MATCH('Per month Barometer'!BH$4,'Per month Barometer'!$AG$3:$BE$3,0)))</f>
        <v>1.44751524132924</v>
      </c>
      <c r="BI47" s="18">
        <f>IF(ISNA(INDEX($AG$4:$BE$107,MATCH('Per month Barometer'!$BG47,$AF$4:$AF$107,0),MATCH('Per month Barometer'!BI$4,'Per month Barometer'!$AG$3:$BE$3,0))),"",INDEX($AG$4:$BE$107,MATCH('Per month Barometer'!$BG47,$AF$4:$AF$107,0),MATCH('Per month Barometer'!BI$4,'Per month Barometer'!$AG$3:$BE$3,0)))</f>
        <v>0</v>
      </c>
      <c r="BJ47" s="18">
        <f>IF(ISNA(INDEX($AG$4:$BE$107,MATCH('Per month Barometer'!$BG47,$AF$4:$AF$107,0),MATCH('Per month Barometer'!BJ$4,'Per month Barometer'!$AG$3:$BE$3,0))),"",INDEX($AG$4:$BE$107,MATCH('Per month Barometer'!$BG47,$AF$4:$AF$107,0),MATCH('Per month Barometer'!BJ$4,'Per month Barometer'!$AG$3:$BE$3,0)))</f>
        <v>0</v>
      </c>
      <c r="BK47" s="18">
        <f>IF(ISNA(INDEX($AG$4:$BE$107,MATCH('Per month Barometer'!$BG47,$AF$4:$AF$107,0),MATCH('Per month Barometer'!BK$4,'Per month Barometer'!$AG$3:$BE$3,0))),"",INDEX($AG$4:$BE$107,MATCH('Per month Barometer'!$BG47,$AF$4:$AF$107,0),MATCH('Per month Barometer'!BK$4,'Per month Barometer'!$AG$3:$BE$3,0)))</f>
        <v>0</v>
      </c>
      <c r="BL47" s="18">
        <f>IF(ISNA(INDEX($AG$4:$BE$107,MATCH('Per month Barometer'!$BG47,$AF$4:$AF$107,0),MATCH('Per month Barometer'!BL$4,'Per month Barometer'!$AG$3:$BE$3,0))),"",INDEX($AG$4:$BE$107,MATCH('Per month Barometer'!$BG47,$AF$4:$AF$107,0),MATCH('Per month Barometer'!BL$4,'Per month Barometer'!$AG$3:$BE$3,0)))</f>
        <v>0</v>
      </c>
      <c r="BM47" s="18">
        <f>IF(ISNA(INDEX($AG$4:$BE$107,MATCH('Per month Barometer'!$BG47,$AF$4:$AF$107,0),MATCH('Per month Barometer'!BM$4,'Per month Barometer'!$AG$3:$BE$3,0))),"",INDEX($AG$4:$BE$107,MATCH('Per month Barometer'!$BG47,$AF$4:$AF$107,0),MATCH('Per month Barometer'!BM$4,'Per month Barometer'!$AG$3:$BE$3,0)))</f>
        <v>0</v>
      </c>
      <c r="BN47" s="18">
        <f>IF(ISNA(INDEX($AG$4:$BE$107,MATCH('Per month Barometer'!$BG47,$AF$4:$AF$107,0),MATCH('Per month Barometer'!BN$4,'Per month Barometer'!$AG$3:$BE$3,0))),"",INDEX($AG$4:$BE$107,MATCH('Per month Barometer'!$BG47,$AF$4:$AF$107,0),MATCH('Per month Barometer'!BN$4,'Per month Barometer'!$AG$3:$BE$3,0)))</f>
        <v>1.51463016523285</v>
      </c>
      <c r="BO47" s="18">
        <f>IF(ISNA(INDEX($AG$4:$BE$107,MATCH('Per month Barometer'!$BG47,$AF$4:$AF$107,0),MATCH('Per month Barometer'!BO$4,'Per month Barometer'!$AG$3:$BE$3,0))),"",INDEX($AG$4:$BE$107,MATCH('Per month Barometer'!$BG47,$AF$4:$AF$107,0),MATCH('Per month Barometer'!BO$4,'Per month Barometer'!$AG$3:$BE$3,0)))</f>
        <v>0</v>
      </c>
      <c r="BP47" s="18">
        <f>IF(ISNA(INDEX($AG$4:$BE$107,MATCH('Per month Barometer'!$BG47,$AF$4:$AF$107,0),MATCH('Per month Barometer'!BP$4,'Per month Barometer'!$AG$3:$BE$3,0))),"",INDEX($AG$4:$BE$107,MATCH('Per month Barometer'!$BG47,$AF$4:$AF$107,0),MATCH('Per month Barometer'!BP$4,'Per month Barometer'!$AG$3:$BE$3,0)))</f>
        <v>0</v>
      </c>
      <c r="BQ47" s="18">
        <f>IF(ISNA(INDEX($AG$4:$BE$107,MATCH('Per month Barometer'!$BG47,$AF$4:$AF$107,0),MATCH('Per month Barometer'!BQ$4,'Per month Barometer'!$AG$3:$BE$3,0))),"",INDEX($AG$4:$BE$107,MATCH('Per month Barometer'!$BG47,$AF$4:$AF$107,0),MATCH('Per month Barometer'!BQ$4,'Per month Barometer'!$AG$3:$BE$3,0)))</f>
        <v>0</v>
      </c>
      <c r="BR47" s="18">
        <f>IF(ISNA(INDEX($AG$4:$BE$107,MATCH('Per month Barometer'!$BG47,$AF$4:$AF$107,0),MATCH('Per month Barometer'!BR$4,'Per month Barometer'!$AG$3:$BE$3,0))),"",INDEX($AG$4:$BE$107,MATCH('Per month Barometer'!$BG47,$AF$4:$AF$107,0),MATCH('Per month Barometer'!BR$4,'Per month Barometer'!$AG$3:$BE$3,0)))</f>
        <v>0</v>
      </c>
      <c r="BS47" s="18">
        <f>IF(ISNA(INDEX($AG$4:$BE$107,MATCH('Per month Barometer'!$BG47,$AF$4:$AF$107,0),MATCH('Per month Barometer'!BS$4,'Per month Barometer'!$AG$3:$BE$3,0))),"",INDEX($AG$4:$BE$107,MATCH('Per month Barometer'!$BG47,$AF$4:$AF$107,0),MATCH('Per month Barometer'!BS$4,'Per month Barometer'!$AG$3:$BE$3,0)))</f>
        <v>0</v>
      </c>
      <c r="BT47" s="18">
        <f>IF(ISNA(INDEX($AG$4:$BE$107,MATCH('Per month Barometer'!$BG47,$AF$4:$AF$107,0),MATCH('Per month Barometer'!BT$4,'Per month Barometer'!$AG$3:$BE$3,0))),"",INDEX($AG$4:$BE$107,MATCH('Per month Barometer'!$BG47,$AF$4:$AF$107,0),MATCH('Per month Barometer'!BT$4,'Per month Barometer'!$AG$3:$BE$3,0)))</f>
        <v>0</v>
      </c>
      <c r="BU47" s="18">
        <f>IF(ISNA(INDEX($AG$4:$BE$107,MATCH('Per month Barometer'!$BG47,$AF$4:$AF$107,0),MATCH('Per month Barometer'!BU$4,'Per month Barometer'!$AG$3:$BE$3,0))),"",INDEX($AG$4:$BE$107,MATCH('Per month Barometer'!$BG47,$AF$4:$AF$107,0),MATCH('Per month Barometer'!BU$4,'Per month Barometer'!$AG$3:$BE$3,0)))</f>
        <v>0</v>
      </c>
      <c r="BV47" s="18">
        <f>IF(ISNA(INDEX($AG$4:$BE$107,MATCH('Per month Barometer'!$BG47,$AF$4:$AF$107,0),MATCH('Per month Barometer'!BV$4,'Per month Barometer'!$AG$3:$BE$3,0))),"",INDEX($AG$4:$BE$107,MATCH('Per month Barometer'!$BG47,$AF$4:$AF$107,0),MATCH('Per month Barometer'!BV$4,'Per month Barometer'!$AG$3:$BE$3,0)))</f>
        <v>1.63531357085909</v>
      </c>
      <c r="BW47" s="18">
        <f>IF(ISNA(INDEX($AG$4:$BE$107,MATCH('Per month Barometer'!$BG47,$AF$4:$AF$107,0),MATCH('Per month Barometer'!BW$4,'Per month Barometer'!$AG$3:$BE$3,0))),"",INDEX($AG$4:$BE$107,MATCH('Per month Barometer'!$BG47,$AF$4:$AF$107,0),MATCH('Per month Barometer'!BW$4,'Per month Barometer'!$AG$3:$BE$3,0)))</f>
        <v>0</v>
      </c>
      <c r="BX47" s="18">
        <f>IF(ISNA(INDEX($AG$4:$BE$107,MATCH('Per month Barometer'!$BG47,$AF$4:$AF$107,0),MATCH('Per month Barometer'!BX$4,'Per month Barometer'!$AG$3:$BE$3,0))),"",INDEX($AG$4:$BE$107,MATCH('Per month Barometer'!$BG47,$AF$4:$AF$107,0),MATCH('Per month Barometer'!BX$4,'Per month Barometer'!$AG$3:$BE$3,0)))</f>
        <v>0</v>
      </c>
      <c r="BY47" s="18">
        <f>IF(ISNA(INDEX($AG$4:$BE$107,MATCH('Per month Barometer'!$BG47,$AF$4:$AF$107,0),MATCH('Per month Barometer'!BY$4,'Per month Barometer'!$AG$3:$BE$3,0))),"",INDEX($AG$4:$BE$107,MATCH('Per month Barometer'!$BG47,$AF$4:$AF$107,0),MATCH('Per month Barometer'!BY$4,'Per month Barometer'!$AG$3:$BE$3,0)))</f>
        <v>0</v>
      </c>
      <c r="BZ47" s="18">
        <f>IF(ISNA(INDEX($AG$4:$BE$107,MATCH('Per month Barometer'!$BG47,$AF$4:$AF$107,0),MATCH('Per month Barometer'!BZ$4,'Per month Barometer'!$AG$3:$BE$3,0))),"",INDEX($AG$4:$BE$107,MATCH('Per month Barometer'!$BG47,$AF$4:$AF$107,0),MATCH('Per month Barometer'!BZ$4,'Per month Barometer'!$AG$3:$BE$3,0)))</f>
        <v>1.7623228362601699</v>
      </c>
      <c r="CA47" s="18">
        <f>IF(ISNA(INDEX($AG$4:$BE$107,MATCH('Per month Barometer'!$BG47,$AF$4:$AF$107,0),MATCH('Per month Barometer'!CA$4,'Per month Barometer'!$AG$3:$BE$3,0))),"",INDEX($AG$4:$BE$107,MATCH('Per month Barometer'!$BG47,$AF$4:$AF$107,0),MATCH('Per month Barometer'!CA$4,'Per month Barometer'!$AG$3:$BE$3,0)))</f>
        <v>0</v>
      </c>
      <c r="CB47" s="18">
        <f>IF(ISNA(INDEX($AG$4:$BE$107,MATCH('Per month Barometer'!$BG47,$AF$4:$AF$107,0),MATCH('Per month Barometer'!CB$4,'Per month Barometer'!$AG$3:$BE$3,0))),"",INDEX($AG$4:$BE$107,MATCH('Per month Barometer'!$BG47,$AF$4:$AF$107,0),MATCH('Per month Barometer'!CB$4,'Per month Barometer'!$AG$3:$BE$3,0)))</f>
        <v>0</v>
      </c>
      <c r="CC47" s="18">
        <f>IF(ISNA(INDEX($AG$4:$BE$107,MATCH('Per month Barometer'!$BG47,$AF$4:$AF$107,0),MATCH('Per month Barometer'!CC$4,'Per month Barometer'!$AG$3:$BE$3,0))),"",INDEX($AG$4:$BE$107,MATCH('Per month Barometer'!$BG47,$AF$4:$AF$107,0),MATCH('Per month Barometer'!CC$4,'Per month Barometer'!$AG$3:$BE$3,0)))</f>
        <v>0</v>
      </c>
      <c r="CD47" s="18">
        <f>IF(ISNA(INDEX($AG$4:$BE$107,MATCH('Per month Barometer'!$BG47,$AF$4:$AF$107,0),MATCH('Per month Barometer'!CD$4,'Per month Barometer'!$AG$3:$BE$3,0))),"",INDEX($AG$4:$BE$107,MATCH('Per month Barometer'!$BG47,$AF$4:$AF$107,0),MATCH('Per month Barometer'!CD$4,'Per month Barometer'!$AG$3:$BE$3,0)))</f>
        <v>1.9151041564926601</v>
      </c>
      <c r="CE47" s="18">
        <f>IF(ISNA(INDEX($AG$4:$BE$107,MATCH('Per month Barometer'!$BG47,$AF$4:$AF$107,0),MATCH('Per month Barometer'!CE$4,'Per month Barometer'!$AG$3:$BE$3,0))),"",INDEX($AG$4:$BE$107,MATCH('Per month Barometer'!$BG47,$AF$4:$AF$107,0),MATCH('Per month Barometer'!CE$4,'Per month Barometer'!$AG$3:$BE$3,0)))</f>
        <v>0</v>
      </c>
      <c r="CF47" s="18">
        <f>IF(ISNA(INDEX($AG$4:$BE$107,MATCH('Per month Barometer'!$BG47,$AF$4:$AF$107,0),MATCH('Per month Barometer'!CF$4,'Per month Barometer'!$AG$3:$BE$3,0))),"",INDEX($AG$4:$BE$107,MATCH('Per month Barometer'!$BG47,$AF$4:$AF$107,0),MATCH('Per month Barometer'!CF$4,'Per month Barometer'!$AG$3:$BE$3,0)))</f>
        <v>0</v>
      </c>
      <c r="CO47" s="18">
        <f>IF(BH47=0,"",BH47)</f>
        <v>1.44751524132924</v>
      </c>
      <c r="CP47" s="18" t="str">
        <f>IF(BI47=0,"",BI47)</f>
        <v/>
      </c>
      <c r="CQ47" s="18" t="str">
        <f>IF(BJ47=0,"",BJ47)</f>
        <v/>
      </c>
      <c r="CR47" s="18" t="str">
        <f>IF(BK47=0,"",BK47)</f>
        <v/>
      </c>
      <c r="CS47" s="18" t="str">
        <f>IF(BL47=0,"",BL47)</f>
        <v/>
      </c>
      <c r="CT47" s="18" t="str">
        <f>IF(BM47=0,"",BM47)</f>
        <v/>
      </c>
      <c r="CU47" s="18">
        <f>IF(BN47=0,"",BN47)</f>
        <v>1.51463016523285</v>
      </c>
      <c r="CV47" s="18" t="str">
        <f>IF(BO47=0,"",BO47)</f>
        <v/>
      </c>
      <c r="CW47" s="18" t="str">
        <f>IF(BP47=0,"",BP47)</f>
        <v/>
      </c>
      <c r="CX47" s="18" t="str">
        <f>IF(BQ47=0,"",BQ47)</f>
        <v/>
      </c>
      <c r="CY47" s="18" t="str">
        <f>IF(BR47=0,"",BR47)</f>
        <v/>
      </c>
      <c r="CZ47" s="18" t="str">
        <f>IF(BS47=0,"",BS47)</f>
        <v/>
      </c>
      <c r="DA47" s="18" t="str">
        <f>IF(BT47=0,"",BT47)</f>
        <v/>
      </c>
      <c r="DB47" s="18" t="str">
        <f>IF(BU47=0,"",BU47)</f>
        <v/>
      </c>
      <c r="DC47" s="18">
        <f>IF(BV47=0,"",BV47)</f>
        <v>1.63531357085909</v>
      </c>
      <c r="DD47" s="18" t="str">
        <f>IF(BW47=0,"",BW47)</f>
        <v/>
      </c>
      <c r="DE47" s="18" t="str">
        <f>IF(BX47=0,"",BX47)</f>
        <v/>
      </c>
      <c r="DF47" s="18" t="str">
        <f>IF(BY47=0,"",BY47)</f>
        <v/>
      </c>
      <c r="DG47" s="18">
        <f>IF(BZ47=0,"",BZ47)</f>
        <v>1.7623228362601699</v>
      </c>
      <c r="DH47" s="18" t="str">
        <f>IF(CA47=0,"",CA47)</f>
        <v/>
      </c>
      <c r="DI47" s="18" t="str">
        <f>IF(CB47=0,"",CB47)</f>
        <v/>
      </c>
      <c r="DJ47" s="18" t="str">
        <f>IF(CC47=0,"",CC47)</f>
        <v/>
      </c>
      <c r="DK47" s="18">
        <f>IF(CD47=0,"",CD47)</f>
        <v>1.9151041564926601</v>
      </c>
      <c r="DL47" s="18" t="str">
        <f>IF(CE47=0,"",CE47)</f>
        <v/>
      </c>
      <c r="DM47" s="18" t="str">
        <f>IF(CF47=0,"",CF47)</f>
        <v/>
      </c>
      <c r="DN47" s="18"/>
      <c r="DO47" s="18"/>
      <c r="DP47" s="18"/>
      <c r="DQ47" s="18"/>
    </row>
    <row r="48" spans="2:121" x14ac:dyDescent="0.25">
      <c r="B48" s="22">
        <v>41730</v>
      </c>
      <c r="C48" s="18">
        <f>VLOOKUP($B48,'Barometer annual'!$Z$5:$AE$211,'Per month Barometer'!C$1, FALSE)</f>
        <v>0.92105263157894701</v>
      </c>
      <c r="D48" s="18">
        <f>VLOOKUP($B48,'Barometer annual'!$Z$5:$AE$211,'Per month Barometer'!D$1, FALSE)</f>
        <v>1.26111111111111</v>
      </c>
      <c r="E48" s="18">
        <f>VLOOKUP($B48,'Barometer annual'!$Z$5:$AE$211,'Per month Barometer'!E$1, FALSE)</f>
        <v>1.71428571428571</v>
      </c>
      <c r="F48" s="18">
        <f>VLOOKUP($B48,'Barometer annual'!$Z$5:$AE$211,'Per month Barometer'!F$1, FALSE)</f>
        <v>1.8142857142857101</v>
      </c>
      <c r="G48" s="18">
        <f>VLOOKUP($B48,'Barometer annual'!$Z$5:$AE$211,'Per month Barometer'!G$1, FALSE)</f>
        <v>1.8</v>
      </c>
      <c r="AF48" s="125">
        <v>42125</v>
      </c>
      <c r="AG48" s="47">
        <f>VLOOKUP($AF48,'Barometer annual'!$Z$5:$AE$211,'Per month Barometer'!C$1,FALSE)</f>
        <v>0.12</v>
      </c>
      <c r="AH48" s="77"/>
      <c r="AI48" s="58"/>
      <c r="AJ48" s="58"/>
      <c r="AK48" s="58"/>
      <c r="AL48" s="58"/>
      <c r="AM48" s="48"/>
      <c r="AN48" s="77"/>
      <c r="AO48" s="77"/>
      <c r="AP48" s="77"/>
      <c r="AQ48" s="77"/>
      <c r="AR48" s="48">
        <f>VLOOKUP($AF48,'Barometer annual'!$Z$5:$AE$211,'Per month Barometer'!D$1,FALSE)</f>
        <v>1.23</v>
      </c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126"/>
      <c r="BG48" s="155">
        <v>40391</v>
      </c>
      <c r="BH48" s="18">
        <f>IF(ISNA(INDEX($AG$4:$BE$107,MATCH('Per month Barometer'!$BG48,$AF$4:$AF$107,0),MATCH('Per month Barometer'!BH$4,'Per month Barometer'!$AG$3:$BE$3,0))),"",INDEX($AG$4:$BE$107,MATCH('Per month Barometer'!$BG48,$AF$4:$AF$107,0),MATCH('Per month Barometer'!BH$4,'Per month Barometer'!$AG$3:$BE$3,0)))</f>
        <v>1.4332091737886201</v>
      </c>
      <c r="BI48" s="18">
        <f>IF(ISNA(INDEX($AG$4:$BE$107,MATCH('Per month Barometer'!$BG48,$AF$4:$AF$107,0),MATCH('Per month Barometer'!BI$4,'Per month Barometer'!$AG$3:$BE$3,0))),"",INDEX($AG$4:$BE$107,MATCH('Per month Barometer'!$BG48,$AF$4:$AF$107,0),MATCH('Per month Barometer'!BI$4,'Per month Barometer'!$AG$3:$BE$3,0)))</f>
        <v>0</v>
      </c>
      <c r="BJ48" s="18">
        <f>IF(ISNA(INDEX($AG$4:$BE$107,MATCH('Per month Barometer'!$BG48,$AF$4:$AF$107,0),MATCH('Per month Barometer'!BJ$4,'Per month Barometer'!$AG$3:$BE$3,0))),"",INDEX($AG$4:$BE$107,MATCH('Per month Barometer'!$BG48,$AF$4:$AF$107,0),MATCH('Per month Barometer'!BJ$4,'Per month Barometer'!$AG$3:$BE$3,0)))</f>
        <v>0</v>
      </c>
      <c r="BK48" s="18">
        <f>IF(ISNA(INDEX($AG$4:$BE$107,MATCH('Per month Barometer'!$BG48,$AF$4:$AF$107,0),MATCH('Per month Barometer'!BK$4,'Per month Barometer'!$AG$3:$BE$3,0))),"",INDEX($AG$4:$BE$107,MATCH('Per month Barometer'!$BG48,$AF$4:$AF$107,0),MATCH('Per month Barometer'!BK$4,'Per month Barometer'!$AG$3:$BE$3,0)))</f>
        <v>0</v>
      </c>
      <c r="BL48" s="18">
        <f>IF(ISNA(INDEX($AG$4:$BE$107,MATCH('Per month Barometer'!$BG48,$AF$4:$AF$107,0),MATCH('Per month Barometer'!BL$4,'Per month Barometer'!$AG$3:$BE$3,0))),"",INDEX($AG$4:$BE$107,MATCH('Per month Barometer'!$BG48,$AF$4:$AF$107,0),MATCH('Per month Barometer'!BL$4,'Per month Barometer'!$AG$3:$BE$3,0)))</f>
        <v>0</v>
      </c>
      <c r="BM48" s="18">
        <f>IF(ISNA(INDEX($AG$4:$BE$107,MATCH('Per month Barometer'!$BG48,$AF$4:$AF$107,0),MATCH('Per month Barometer'!BM$4,'Per month Barometer'!$AG$3:$BE$3,0))),"",INDEX($AG$4:$BE$107,MATCH('Per month Barometer'!$BG48,$AF$4:$AF$107,0),MATCH('Per month Barometer'!BM$4,'Per month Barometer'!$AG$3:$BE$3,0)))</f>
        <v>1.5162925413736998</v>
      </c>
      <c r="BN48" s="18">
        <f>IF(ISNA(INDEX($AG$4:$BE$107,MATCH('Per month Barometer'!$BG48,$AF$4:$AF$107,0),MATCH('Per month Barometer'!BN$4,'Per month Barometer'!$AG$3:$BE$3,0))),"",INDEX($AG$4:$BE$107,MATCH('Per month Barometer'!$BG48,$AF$4:$AF$107,0),MATCH('Per month Barometer'!BN$4,'Per month Barometer'!$AG$3:$BE$3,0)))</f>
        <v>0</v>
      </c>
      <c r="BO48" s="18">
        <f>IF(ISNA(INDEX($AG$4:$BE$107,MATCH('Per month Barometer'!$BG48,$AF$4:$AF$107,0),MATCH('Per month Barometer'!BO$4,'Per month Barometer'!$AG$3:$BE$3,0))),"",INDEX($AG$4:$BE$107,MATCH('Per month Barometer'!$BG48,$AF$4:$AF$107,0),MATCH('Per month Barometer'!BO$4,'Per month Barometer'!$AG$3:$BE$3,0)))</f>
        <v>0</v>
      </c>
      <c r="BP48" s="18">
        <f>IF(ISNA(INDEX($AG$4:$BE$107,MATCH('Per month Barometer'!$BG48,$AF$4:$AF$107,0),MATCH('Per month Barometer'!BP$4,'Per month Barometer'!$AG$3:$BE$3,0))),"",INDEX($AG$4:$BE$107,MATCH('Per month Barometer'!$BG48,$AF$4:$AF$107,0),MATCH('Per month Barometer'!BP$4,'Per month Barometer'!$AG$3:$BE$3,0)))</f>
        <v>0</v>
      </c>
      <c r="BQ48" s="18">
        <f>IF(ISNA(INDEX($AG$4:$BE$107,MATCH('Per month Barometer'!$BG48,$AF$4:$AF$107,0),MATCH('Per month Barometer'!BQ$4,'Per month Barometer'!$AG$3:$BE$3,0))),"",INDEX($AG$4:$BE$107,MATCH('Per month Barometer'!$BG48,$AF$4:$AF$107,0),MATCH('Per month Barometer'!BQ$4,'Per month Barometer'!$AG$3:$BE$3,0)))</f>
        <v>0</v>
      </c>
      <c r="BR48" s="18">
        <f>IF(ISNA(INDEX($AG$4:$BE$107,MATCH('Per month Barometer'!$BG48,$AF$4:$AF$107,0),MATCH('Per month Barometer'!BR$4,'Per month Barometer'!$AG$3:$BE$3,0))),"",INDEX($AG$4:$BE$107,MATCH('Per month Barometer'!$BG48,$AF$4:$AF$107,0),MATCH('Per month Barometer'!BR$4,'Per month Barometer'!$AG$3:$BE$3,0)))</f>
        <v>0</v>
      </c>
      <c r="BS48" s="18">
        <f>IF(ISNA(INDEX($AG$4:$BE$107,MATCH('Per month Barometer'!$BG48,$AF$4:$AF$107,0),MATCH('Per month Barometer'!BS$4,'Per month Barometer'!$AG$3:$BE$3,0))),"",INDEX($AG$4:$BE$107,MATCH('Per month Barometer'!$BG48,$AF$4:$AF$107,0),MATCH('Per month Barometer'!BS$4,'Per month Barometer'!$AG$3:$BE$3,0)))</f>
        <v>0</v>
      </c>
      <c r="BT48" s="18">
        <f>IF(ISNA(INDEX($AG$4:$BE$107,MATCH('Per month Barometer'!$BG48,$AF$4:$AF$107,0),MATCH('Per month Barometer'!BT$4,'Per month Barometer'!$AG$3:$BE$3,0))),"",INDEX($AG$4:$BE$107,MATCH('Per month Barometer'!$BG48,$AF$4:$AF$107,0),MATCH('Per month Barometer'!BT$4,'Per month Barometer'!$AG$3:$BE$3,0)))</f>
        <v>0</v>
      </c>
      <c r="BU48" s="18">
        <f>IF(ISNA(INDEX($AG$4:$BE$107,MATCH('Per month Barometer'!$BG48,$AF$4:$AF$107,0),MATCH('Per month Barometer'!BU$4,'Per month Barometer'!$AG$3:$BE$3,0))),"",INDEX($AG$4:$BE$107,MATCH('Per month Barometer'!$BG48,$AF$4:$AF$107,0),MATCH('Per month Barometer'!BU$4,'Per month Barometer'!$AG$3:$BE$3,0)))</f>
        <v>0</v>
      </c>
      <c r="BV48" s="18">
        <f>IF(ISNA(INDEX($AG$4:$BE$107,MATCH('Per month Barometer'!$BG48,$AF$4:$AF$107,0),MATCH('Per month Barometer'!BV$4,'Per month Barometer'!$AG$3:$BE$3,0))),"",INDEX($AG$4:$BE$107,MATCH('Per month Barometer'!$BG48,$AF$4:$AF$107,0),MATCH('Per month Barometer'!BV$4,'Per month Barometer'!$AG$3:$BE$3,0)))</f>
        <v>0</v>
      </c>
      <c r="BW48" s="18">
        <f>IF(ISNA(INDEX($AG$4:$BE$107,MATCH('Per month Barometer'!$BG48,$AF$4:$AF$107,0),MATCH('Per month Barometer'!BW$4,'Per month Barometer'!$AG$3:$BE$3,0))),"",INDEX($AG$4:$BE$107,MATCH('Per month Barometer'!$BG48,$AF$4:$AF$107,0),MATCH('Per month Barometer'!BW$4,'Per month Barometer'!$AG$3:$BE$3,0)))</f>
        <v>0</v>
      </c>
      <c r="BX48" s="18">
        <f>IF(ISNA(INDEX($AG$4:$BE$107,MATCH('Per month Barometer'!$BG48,$AF$4:$AF$107,0),MATCH('Per month Barometer'!BX$4,'Per month Barometer'!$AG$3:$BE$3,0))),"",INDEX($AG$4:$BE$107,MATCH('Per month Barometer'!$BG48,$AF$4:$AF$107,0),MATCH('Per month Barometer'!BX$4,'Per month Barometer'!$AG$3:$BE$3,0)))</f>
        <v>0</v>
      </c>
      <c r="BY48" s="18">
        <f>IF(ISNA(INDEX($AG$4:$BE$107,MATCH('Per month Barometer'!$BG48,$AF$4:$AF$107,0),MATCH('Per month Barometer'!BY$4,'Per month Barometer'!$AG$3:$BE$3,0))),"",INDEX($AG$4:$BE$107,MATCH('Per month Barometer'!$BG48,$AF$4:$AF$107,0),MATCH('Per month Barometer'!BY$4,'Per month Barometer'!$AG$3:$BE$3,0)))</f>
        <v>0</v>
      </c>
      <c r="BZ48" s="18">
        <f>IF(ISNA(INDEX($AG$4:$BE$107,MATCH('Per month Barometer'!$BG48,$AF$4:$AF$107,0),MATCH('Per month Barometer'!BZ$4,'Per month Barometer'!$AG$3:$BE$3,0))),"",INDEX($AG$4:$BE$107,MATCH('Per month Barometer'!$BG48,$AF$4:$AF$107,0),MATCH('Per month Barometer'!BZ$4,'Per month Barometer'!$AG$3:$BE$3,0)))</f>
        <v>0</v>
      </c>
      <c r="CA48" s="18">
        <f>IF(ISNA(INDEX($AG$4:$BE$107,MATCH('Per month Barometer'!$BG48,$AF$4:$AF$107,0),MATCH('Per month Barometer'!CA$4,'Per month Barometer'!$AG$3:$BE$3,0))),"",INDEX($AG$4:$BE$107,MATCH('Per month Barometer'!$BG48,$AF$4:$AF$107,0),MATCH('Per month Barometer'!CA$4,'Per month Barometer'!$AG$3:$BE$3,0)))</f>
        <v>0</v>
      </c>
      <c r="CB48" s="18">
        <f>IF(ISNA(INDEX($AG$4:$BE$107,MATCH('Per month Barometer'!$BG48,$AF$4:$AF$107,0),MATCH('Per month Barometer'!CB$4,'Per month Barometer'!$AG$3:$BE$3,0))),"",INDEX($AG$4:$BE$107,MATCH('Per month Barometer'!$BG48,$AF$4:$AF$107,0),MATCH('Per month Barometer'!CB$4,'Per month Barometer'!$AG$3:$BE$3,0)))</f>
        <v>0</v>
      </c>
      <c r="CC48" s="18">
        <f>IF(ISNA(INDEX($AG$4:$BE$107,MATCH('Per month Barometer'!$BG48,$AF$4:$AF$107,0),MATCH('Per month Barometer'!CC$4,'Per month Barometer'!$AG$3:$BE$3,0))),"",INDEX($AG$4:$BE$107,MATCH('Per month Barometer'!$BG48,$AF$4:$AF$107,0),MATCH('Per month Barometer'!CC$4,'Per month Barometer'!$AG$3:$BE$3,0)))</f>
        <v>0</v>
      </c>
      <c r="CD48" s="18">
        <f>IF(ISNA(INDEX($AG$4:$BE$107,MATCH('Per month Barometer'!$BG48,$AF$4:$AF$107,0),MATCH('Per month Barometer'!CD$4,'Per month Barometer'!$AG$3:$BE$3,0))),"",INDEX($AG$4:$BE$107,MATCH('Per month Barometer'!$BG48,$AF$4:$AF$107,0),MATCH('Per month Barometer'!CD$4,'Per month Barometer'!$AG$3:$BE$3,0)))</f>
        <v>0</v>
      </c>
      <c r="CE48" s="18">
        <f>IF(ISNA(INDEX($AG$4:$BE$107,MATCH('Per month Barometer'!$BG48,$AF$4:$AF$107,0),MATCH('Per month Barometer'!CE$4,'Per month Barometer'!$AG$3:$BE$3,0))),"",INDEX($AG$4:$BE$107,MATCH('Per month Barometer'!$BG48,$AF$4:$AF$107,0),MATCH('Per month Barometer'!CE$4,'Per month Barometer'!$AG$3:$BE$3,0)))</f>
        <v>0</v>
      </c>
      <c r="CF48" s="18">
        <f>IF(ISNA(INDEX($AG$4:$BE$107,MATCH('Per month Barometer'!$BG48,$AF$4:$AF$107,0),MATCH('Per month Barometer'!CF$4,'Per month Barometer'!$AG$3:$BE$3,0))),"",INDEX($AG$4:$BE$107,MATCH('Per month Barometer'!$BG48,$AF$4:$AF$107,0),MATCH('Per month Barometer'!CF$4,'Per month Barometer'!$AG$3:$BE$3,0)))</f>
        <v>0</v>
      </c>
      <c r="CO48" s="18">
        <f>IF(BH48=0,"",BH48)</f>
        <v>1.4332091737886201</v>
      </c>
      <c r="CP48" s="18" t="str">
        <f>IF(BI48=0,"",BI48)</f>
        <v/>
      </c>
      <c r="CQ48" s="18" t="str">
        <f>IF(BJ48=0,"",BJ48)</f>
        <v/>
      </c>
      <c r="CR48" s="18" t="str">
        <f>IF(BK48=0,"",BK48)</f>
        <v/>
      </c>
      <c r="CS48" s="18" t="str">
        <f>IF(BL48=0,"",BL48)</f>
        <v/>
      </c>
      <c r="CT48" s="18">
        <f>IF(BM48=0,"",BM48)</f>
        <v>1.5162925413736998</v>
      </c>
      <c r="CU48" s="18" t="str">
        <f>IF(BN48=0,"",BN48)</f>
        <v/>
      </c>
      <c r="CV48" s="18" t="str">
        <f>IF(BO48=0,"",BO48)</f>
        <v/>
      </c>
      <c r="CW48" s="18" t="str">
        <f>IF(BP48=0,"",BP48)</f>
        <v/>
      </c>
      <c r="CX48" s="18" t="str">
        <f>IF(BQ48=0,"",BQ48)</f>
        <v/>
      </c>
      <c r="CY48" s="18" t="str">
        <f>IF(BR48=0,"",BR48)</f>
        <v/>
      </c>
      <c r="CZ48" s="18" t="str">
        <f>IF(BS48=0,"",BS48)</f>
        <v/>
      </c>
      <c r="DA48" s="18" t="str">
        <f>IF(BT48=0,"",BT48)</f>
        <v/>
      </c>
      <c r="DB48" s="18" t="str">
        <f>IF(BU48=0,"",BU48)</f>
        <v/>
      </c>
      <c r="DC48" s="18" t="str">
        <f>IF(BV48=0,"",BV48)</f>
        <v/>
      </c>
      <c r="DD48" s="18" t="str">
        <f>IF(BW48=0,"",BW48)</f>
        <v/>
      </c>
      <c r="DE48" s="18" t="str">
        <f>IF(BX48=0,"",BX48)</f>
        <v/>
      </c>
      <c r="DF48" s="18" t="str">
        <f>IF(BY48=0,"",BY48)</f>
        <v/>
      </c>
      <c r="DG48" s="18" t="str">
        <f>IF(BZ48=0,"",BZ48)</f>
        <v/>
      </c>
      <c r="DH48" s="18" t="str">
        <f>IF(CA48=0,"",CA48)</f>
        <v/>
      </c>
      <c r="DI48" s="18" t="str">
        <f>IF(CB48=0,"",CB48)</f>
        <v/>
      </c>
      <c r="DJ48" s="18" t="str">
        <f>IF(CC48=0,"",CC48)</f>
        <v/>
      </c>
      <c r="DK48" s="18" t="str">
        <f>IF(CD48=0,"",CD48)</f>
        <v/>
      </c>
      <c r="DL48" s="18" t="str">
        <f>IF(CE48=0,"",CE48)</f>
        <v/>
      </c>
      <c r="DM48" s="18" t="str">
        <f>IF(CF48=0,"",CF48)</f>
        <v/>
      </c>
      <c r="DN48" s="18"/>
      <c r="DO48" s="18"/>
      <c r="DP48" s="18"/>
      <c r="DQ48" s="18"/>
    </row>
    <row r="49" spans="2:121" x14ac:dyDescent="0.25">
      <c r="B49" s="22">
        <v>42095</v>
      </c>
      <c r="C49" s="18">
        <f>VLOOKUP($B49,'Barometer annual'!$Z$5:$AE$211,'Per month Barometer'!C$1, FALSE)</f>
        <v>4.4999999999999998E-2</v>
      </c>
      <c r="D49" s="18">
        <f>VLOOKUP($B49,'Barometer annual'!$Z$5:$AE$211,'Per month Barometer'!D$1, FALSE)</f>
        <v>1.19</v>
      </c>
      <c r="E49" s="18">
        <f>VLOOKUP($B49,'Barometer annual'!$Z$5:$AE$211,'Per month Barometer'!E$1, FALSE)</f>
        <v>1.5874999999999999</v>
      </c>
      <c r="F49" s="18">
        <f>VLOOKUP($B49,'Barometer annual'!$Z$5:$AE$211,'Per month Barometer'!F$1, FALSE)</f>
        <v>1.71428571428571</v>
      </c>
      <c r="G49" s="18">
        <f>VLOOKUP($B49,'Barometer annual'!$Z$5:$AE$211,'Per month Barometer'!G$1, FALSE)</f>
        <v>1.8333333333333299</v>
      </c>
      <c r="AF49" s="125">
        <v>39234</v>
      </c>
      <c r="AG49" s="47">
        <f>VLOOKUP($AF49,'Barometer annual'!$Z$5:$AE$211,'Per month Barometer'!C$1, FALSE)</f>
        <v>1.9555028301250701</v>
      </c>
      <c r="AH49" s="77"/>
      <c r="AI49" s="58"/>
      <c r="AJ49" s="58"/>
      <c r="AK49" s="58"/>
      <c r="AL49" s="58"/>
      <c r="AM49" s="48"/>
      <c r="AN49" s="77"/>
      <c r="AO49" s="77"/>
      <c r="AP49" s="77"/>
      <c r="AQ49" s="77"/>
      <c r="AR49" s="77"/>
      <c r="AS49" s="48">
        <f>VLOOKUP($AF49,'Barometer annual'!$Z$5:$AE$211,'Per month Barometer'!D$1, FALSE)</f>
        <v>1.9889599489513199</v>
      </c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126"/>
      <c r="BG49" s="155">
        <v>40422</v>
      </c>
      <c r="BH49" s="18">
        <f>IF(ISNA(INDEX($AG$4:$BE$107,MATCH('Per month Barometer'!$BG49,$AF$4:$AF$107,0),MATCH('Per month Barometer'!BH$4,'Per month Barometer'!$AG$3:$BE$3,0))),"",INDEX($AG$4:$BE$107,MATCH('Per month Barometer'!$BG49,$AF$4:$AF$107,0),MATCH('Per month Barometer'!BH$4,'Per month Barometer'!$AG$3:$BE$3,0)))</f>
        <v>1.4847704738410801</v>
      </c>
      <c r="BI49" s="18">
        <f>IF(ISNA(INDEX($AG$4:$BE$107,MATCH('Per month Barometer'!$BG49,$AF$4:$AF$107,0),MATCH('Per month Barometer'!BI$4,'Per month Barometer'!$AG$3:$BE$3,0))),"",INDEX($AG$4:$BE$107,MATCH('Per month Barometer'!$BG49,$AF$4:$AF$107,0),MATCH('Per month Barometer'!BI$4,'Per month Barometer'!$AG$3:$BE$3,0)))</f>
        <v>0</v>
      </c>
      <c r="BJ49" s="18">
        <f>IF(ISNA(INDEX($AG$4:$BE$107,MATCH('Per month Barometer'!$BG49,$AF$4:$AF$107,0),MATCH('Per month Barometer'!BJ$4,'Per month Barometer'!$AG$3:$BE$3,0))),"",INDEX($AG$4:$BE$107,MATCH('Per month Barometer'!$BG49,$AF$4:$AF$107,0),MATCH('Per month Barometer'!BJ$4,'Per month Barometer'!$AG$3:$BE$3,0)))</f>
        <v>0</v>
      </c>
      <c r="BK49" s="18">
        <f>IF(ISNA(INDEX($AG$4:$BE$107,MATCH('Per month Barometer'!$BG49,$AF$4:$AF$107,0),MATCH('Per month Barometer'!BK$4,'Per month Barometer'!$AG$3:$BE$3,0))),"",INDEX($AG$4:$BE$107,MATCH('Per month Barometer'!$BG49,$AF$4:$AF$107,0),MATCH('Per month Barometer'!BK$4,'Per month Barometer'!$AG$3:$BE$3,0)))</f>
        <v>0</v>
      </c>
      <c r="BL49" s="18">
        <f>IF(ISNA(INDEX($AG$4:$BE$107,MATCH('Per month Barometer'!$BG49,$AF$4:$AF$107,0),MATCH('Per month Barometer'!BL$4,'Per month Barometer'!$AG$3:$BE$3,0))),"",INDEX($AG$4:$BE$107,MATCH('Per month Barometer'!$BG49,$AF$4:$AF$107,0),MATCH('Per month Barometer'!BL$4,'Per month Barometer'!$AG$3:$BE$3,0)))</f>
        <v>1.49430335906319</v>
      </c>
      <c r="BM49" s="18">
        <f>IF(ISNA(INDEX($AG$4:$BE$107,MATCH('Per month Barometer'!$BG49,$AF$4:$AF$107,0),MATCH('Per month Barometer'!BM$4,'Per month Barometer'!$AG$3:$BE$3,0))),"",INDEX($AG$4:$BE$107,MATCH('Per month Barometer'!$BG49,$AF$4:$AF$107,0),MATCH('Per month Barometer'!BM$4,'Per month Barometer'!$AG$3:$BE$3,0)))</f>
        <v>0</v>
      </c>
      <c r="BN49" s="18">
        <f>IF(ISNA(INDEX($AG$4:$BE$107,MATCH('Per month Barometer'!$BG49,$AF$4:$AF$107,0),MATCH('Per month Barometer'!BN$4,'Per month Barometer'!$AG$3:$BE$3,0))),"",INDEX($AG$4:$BE$107,MATCH('Per month Barometer'!$BG49,$AF$4:$AF$107,0),MATCH('Per month Barometer'!BN$4,'Per month Barometer'!$AG$3:$BE$3,0)))</f>
        <v>0</v>
      </c>
      <c r="BO49" s="18">
        <f>IF(ISNA(INDEX($AG$4:$BE$107,MATCH('Per month Barometer'!$BG49,$AF$4:$AF$107,0),MATCH('Per month Barometer'!BO$4,'Per month Barometer'!$AG$3:$BE$3,0))),"",INDEX($AG$4:$BE$107,MATCH('Per month Barometer'!$BG49,$AF$4:$AF$107,0),MATCH('Per month Barometer'!BO$4,'Per month Barometer'!$AG$3:$BE$3,0)))</f>
        <v>0</v>
      </c>
      <c r="BP49" s="18">
        <f>IF(ISNA(INDEX($AG$4:$BE$107,MATCH('Per month Barometer'!$BG49,$AF$4:$AF$107,0),MATCH('Per month Barometer'!BP$4,'Per month Barometer'!$AG$3:$BE$3,0))),"",INDEX($AG$4:$BE$107,MATCH('Per month Barometer'!$BG49,$AF$4:$AF$107,0),MATCH('Per month Barometer'!BP$4,'Per month Barometer'!$AG$3:$BE$3,0)))</f>
        <v>0</v>
      </c>
      <c r="BQ49" s="18">
        <f>IF(ISNA(INDEX($AG$4:$BE$107,MATCH('Per month Barometer'!$BG49,$AF$4:$AF$107,0),MATCH('Per month Barometer'!BQ$4,'Per month Barometer'!$AG$3:$BE$3,0))),"",INDEX($AG$4:$BE$107,MATCH('Per month Barometer'!$BG49,$AF$4:$AF$107,0),MATCH('Per month Barometer'!BQ$4,'Per month Barometer'!$AG$3:$BE$3,0)))</f>
        <v>0</v>
      </c>
      <c r="BR49" s="18">
        <f>IF(ISNA(INDEX($AG$4:$BE$107,MATCH('Per month Barometer'!$BG49,$AF$4:$AF$107,0),MATCH('Per month Barometer'!BR$4,'Per month Barometer'!$AG$3:$BE$3,0))),"",INDEX($AG$4:$BE$107,MATCH('Per month Barometer'!$BG49,$AF$4:$AF$107,0),MATCH('Per month Barometer'!BR$4,'Per month Barometer'!$AG$3:$BE$3,0)))</f>
        <v>0</v>
      </c>
      <c r="BS49" s="18">
        <f>IF(ISNA(INDEX($AG$4:$BE$107,MATCH('Per month Barometer'!$BG49,$AF$4:$AF$107,0),MATCH('Per month Barometer'!BS$4,'Per month Barometer'!$AG$3:$BE$3,0))),"",INDEX($AG$4:$BE$107,MATCH('Per month Barometer'!$BG49,$AF$4:$AF$107,0),MATCH('Per month Barometer'!BS$4,'Per month Barometer'!$AG$3:$BE$3,0)))</f>
        <v>0</v>
      </c>
      <c r="BT49" s="18">
        <f>IF(ISNA(INDEX($AG$4:$BE$107,MATCH('Per month Barometer'!$BG49,$AF$4:$AF$107,0),MATCH('Per month Barometer'!BT$4,'Per month Barometer'!$AG$3:$BE$3,0))),"",INDEX($AG$4:$BE$107,MATCH('Per month Barometer'!$BG49,$AF$4:$AF$107,0),MATCH('Per month Barometer'!BT$4,'Per month Barometer'!$AG$3:$BE$3,0)))</f>
        <v>0</v>
      </c>
      <c r="BU49" s="18">
        <f>IF(ISNA(INDEX($AG$4:$BE$107,MATCH('Per month Barometer'!$BG49,$AF$4:$AF$107,0),MATCH('Per month Barometer'!BU$4,'Per month Barometer'!$AG$3:$BE$3,0))),"",INDEX($AG$4:$BE$107,MATCH('Per month Barometer'!$BG49,$AF$4:$AF$107,0),MATCH('Per month Barometer'!BU$4,'Per month Barometer'!$AG$3:$BE$3,0)))</f>
        <v>0</v>
      </c>
      <c r="BV49" s="18">
        <f>IF(ISNA(INDEX($AG$4:$BE$107,MATCH('Per month Barometer'!$BG49,$AF$4:$AF$107,0),MATCH('Per month Barometer'!BV$4,'Per month Barometer'!$AG$3:$BE$3,0))),"",INDEX($AG$4:$BE$107,MATCH('Per month Barometer'!$BG49,$AF$4:$AF$107,0),MATCH('Per month Barometer'!BV$4,'Per month Barometer'!$AG$3:$BE$3,0)))</f>
        <v>0</v>
      </c>
      <c r="BW49" s="18">
        <f>IF(ISNA(INDEX($AG$4:$BE$107,MATCH('Per month Barometer'!$BG49,$AF$4:$AF$107,0),MATCH('Per month Barometer'!BW$4,'Per month Barometer'!$AG$3:$BE$3,0))),"",INDEX($AG$4:$BE$107,MATCH('Per month Barometer'!$BG49,$AF$4:$AF$107,0),MATCH('Per month Barometer'!BW$4,'Per month Barometer'!$AG$3:$BE$3,0)))</f>
        <v>0</v>
      </c>
      <c r="BX49" s="18">
        <f>IF(ISNA(INDEX($AG$4:$BE$107,MATCH('Per month Barometer'!$BG49,$AF$4:$AF$107,0),MATCH('Per month Barometer'!BX$4,'Per month Barometer'!$AG$3:$BE$3,0))),"",INDEX($AG$4:$BE$107,MATCH('Per month Barometer'!$BG49,$AF$4:$AF$107,0),MATCH('Per month Barometer'!BX$4,'Per month Barometer'!$AG$3:$BE$3,0)))</f>
        <v>0</v>
      </c>
      <c r="BY49" s="18">
        <f>IF(ISNA(INDEX($AG$4:$BE$107,MATCH('Per month Barometer'!$BG49,$AF$4:$AF$107,0),MATCH('Per month Barometer'!BY$4,'Per month Barometer'!$AG$3:$BE$3,0))),"",INDEX($AG$4:$BE$107,MATCH('Per month Barometer'!$BG49,$AF$4:$AF$107,0),MATCH('Per month Barometer'!BY$4,'Per month Barometer'!$AG$3:$BE$3,0)))</f>
        <v>0</v>
      </c>
      <c r="BZ49" s="18">
        <f>IF(ISNA(INDEX($AG$4:$BE$107,MATCH('Per month Barometer'!$BG49,$AF$4:$AF$107,0),MATCH('Per month Barometer'!BZ$4,'Per month Barometer'!$AG$3:$BE$3,0))),"",INDEX($AG$4:$BE$107,MATCH('Per month Barometer'!$BG49,$AF$4:$AF$107,0),MATCH('Per month Barometer'!BZ$4,'Per month Barometer'!$AG$3:$BE$3,0)))</f>
        <v>0</v>
      </c>
      <c r="CA49" s="18">
        <f>IF(ISNA(INDEX($AG$4:$BE$107,MATCH('Per month Barometer'!$BG49,$AF$4:$AF$107,0),MATCH('Per month Barometer'!CA$4,'Per month Barometer'!$AG$3:$BE$3,0))),"",INDEX($AG$4:$BE$107,MATCH('Per month Barometer'!$BG49,$AF$4:$AF$107,0),MATCH('Per month Barometer'!CA$4,'Per month Barometer'!$AG$3:$BE$3,0)))</f>
        <v>0</v>
      </c>
      <c r="CB49" s="18">
        <f>IF(ISNA(INDEX($AG$4:$BE$107,MATCH('Per month Barometer'!$BG49,$AF$4:$AF$107,0),MATCH('Per month Barometer'!CB$4,'Per month Barometer'!$AG$3:$BE$3,0))),"",INDEX($AG$4:$BE$107,MATCH('Per month Barometer'!$BG49,$AF$4:$AF$107,0),MATCH('Per month Barometer'!CB$4,'Per month Barometer'!$AG$3:$BE$3,0)))</f>
        <v>0</v>
      </c>
      <c r="CC49" s="18">
        <f>IF(ISNA(INDEX($AG$4:$BE$107,MATCH('Per month Barometer'!$BG49,$AF$4:$AF$107,0),MATCH('Per month Barometer'!CC$4,'Per month Barometer'!$AG$3:$BE$3,0))),"",INDEX($AG$4:$BE$107,MATCH('Per month Barometer'!$BG49,$AF$4:$AF$107,0),MATCH('Per month Barometer'!CC$4,'Per month Barometer'!$AG$3:$BE$3,0)))</f>
        <v>0</v>
      </c>
      <c r="CD49" s="18">
        <f>IF(ISNA(INDEX($AG$4:$BE$107,MATCH('Per month Barometer'!$BG49,$AF$4:$AF$107,0),MATCH('Per month Barometer'!CD$4,'Per month Barometer'!$AG$3:$BE$3,0))),"",INDEX($AG$4:$BE$107,MATCH('Per month Barometer'!$BG49,$AF$4:$AF$107,0),MATCH('Per month Barometer'!CD$4,'Per month Barometer'!$AG$3:$BE$3,0)))</f>
        <v>0</v>
      </c>
      <c r="CE49" s="18">
        <f>IF(ISNA(INDEX($AG$4:$BE$107,MATCH('Per month Barometer'!$BG49,$AF$4:$AF$107,0),MATCH('Per month Barometer'!CE$4,'Per month Barometer'!$AG$3:$BE$3,0))),"",INDEX($AG$4:$BE$107,MATCH('Per month Barometer'!$BG49,$AF$4:$AF$107,0),MATCH('Per month Barometer'!CE$4,'Per month Barometer'!$AG$3:$BE$3,0)))</f>
        <v>0</v>
      </c>
      <c r="CF49" s="18">
        <f>IF(ISNA(INDEX($AG$4:$BE$107,MATCH('Per month Barometer'!$BG49,$AF$4:$AF$107,0),MATCH('Per month Barometer'!CF$4,'Per month Barometer'!$AG$3:$BE$3,0))),"",INDEX($AG$4:$BE$107,MATCH('Per month Barometer'!$BG49,$AF$4:$AF$107,0),MATCH('Per month Barometer'!CF$4,'Per month Barometer'!$AG$3:$BE$3,0)))</f>
        <v>0</v>
      </c>
      <c r="CO49" s="18">
        <f>IF(BH49=0,"",BH49)</f>
        <v>1.4847704738410801</v>
      </c>
      <c r="CP49" s="18" t="str">
        <f>IF(BI49=0,"",BI49)</f>
        <v/>
      </c>
      <c r="CQ49" s="18" t="str">
        <f>IF(BJ49=0,"",BJ49)</f>
        <v/>
      </c>
      <c r="CR49" s="18" t="str">
        <f>IF(BK49=0,"",BK49)</f>
        <v/>
      </c>
      <c r="CS49" s="18">
        <f>IF(BL49=0,"",BL49)</f>
        <v>1.49430335906319</v>
      </c>
      <c r="CT49" s="18" t="str">
        <f>IF(BM49=0,"",BM49)</f>
        <v/>
      </c>
      <c r="CU49" s="18" t="str">
        <f>IF(BN49=0,"",BN49)</f>
        <v/>
      </c>
      <c r="CV49" s="18" t="str">
        <f>IF(BO49=0,"",BO49)</f>
        <v/>
      </c>
      <c r="CW49" s="18" t="str">
        <f>IF(BP49=0,"",BP49)</f>
        <v/>
      </c>
      <c r="CX49" s="18" t="str">
        <f>IF(BQ49=0,"",BQ49)</f>
        <v/>
      </c>
      <c r="CY49" s="18" t="str">
        <f>IF(BR49=0,"",BR49)</f>
        <v/>
      </c>
      <c r="CZ49" s="18" t="str">
        <f>IF(BS49=0,"",BS49)</f>
        <v/>
      </c>
      <c r="DA49" s="18" t="str">
        <f>IF(BT49=0,"",BT49)</f>
        <v/>
      </c>
      <c r="DB49" s="18" t="str">
        <f>IF(BU49=0,"",BU49)</f>
        <v/>
      </c>
      <c r="DC49" s="18" t="str">
        <f>IF(BV49=0,"",BV49)</f>
        <v/>
      </c>
      <c r="DD49" s="18" t="str">
        <f>IF(BW49=0,"",BW49)</f>
        <v/>
      </c>
      <c r="DE49" s="18" t="str">
        <f>IF(BX49=0,"",BX49)</f>
        <v/>
      </c>
      <c r="DF49" s="18" t="str">
        <f>IF(BY49=0,"",BY49)</f>
        <v/>
      </c>
      <c r="DG49" s="18" t="str">
        <f>IF(BZ49=0,"",BZ49)</f>
        <v/>
      </c>
      <c r="DH49" s="18" t="str">
        <f>IF(CA49=0,"",CA49)</f>
        <v/>
      </c>
      <c r="DI49" s="18" t="str">
        <f>IF(CB49=0,"",CB49)</f>
        <v/>
      </c>
      <c r="DJ49" s="18" t="str">
        <f>IF(CC49=0,"",CC49)</f>
        <v/>
      </c>
      <c r="DK49" s="18" t="str">
        <f>IF(CD49=0,"",CD49)</f>
        <v/>
      </c>
      <c r="DL49" s="18" t="str">
        <f>IF(CE49=0,"",CE49)</f>
        <v/>
      </c>
      <c r="DM49" s="18" t="str">
        <f>IF(CF49=0,"",CF49)</f>
        <v/>
      </c>
      <c r="DN49" s="18"/>
      <c r="DO49" s="18"/>
      <c r="DP49" s="18"/>
      <c r="DQ49" s="18"/>
    </row>
    <row r="50" spans="2:121" x14ac:dyDescent="0.25">
      <c r="E50" s="18"/>
      <c r="AF50" s="125">
        <v>39600</v>
      </c>
      <c r="AG50" s="47">
        <f>VLOOKUP($AF50,'Barometer annual'!$Z$5:$AE$211,'Per month Barometer'!C$1, FALSE)</f>
        <v>3.2732613386045899</v>
      </c>
      <c r="AH50" s="77"/>
      <c r="AI50" s="58"/>
      <c r="AJ50" s="58"/>
      <c r="AK50" s="58"/>
      <c r="AL50" s="58"/>
      <c r="AM50" s="48"/>
      <c r="AN50" s="77"/>
      <c r="AO50" s="77"/>
      <c r="AP50" s="77"/>
      <c r="AQ50" s="77"/>
      <c r="AR50" s="77"/>
      <c r="AS50" s="48">
        <f>VLOOKUP($AF50,'Barometer annual'!$Z$5:$AE$211,'Per month Barometer'!D$1, FALSE)</f>
        <v>2.2997907991790001</v>
      </c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126"/>
      <c r="BG50" s="155">
        <v>40452</v>
      </c>
      <c r="BH50" s="18">
        <f>IF(ISNA(INDEX($AG$4:$BE$107,MATCH('Per month Barometer'!$BG50,$AF$4:$AF$107,0),MATCH('Per month Barometer'!BH$4,'Per month Barometer'!$AG$3:$BE$3,0))),"",INDEX($AG$4:$BE$107,MATCH('Per month Barometer'!$BG50,$AF$4:$AF$107,0),MATCH('Per month Barometer'!BH$4,'Per month Barometer'!$AG$3:$BE$3,0)))</f>
        <v>1.5006812029743199</v>
      </c>
      <c r="BI50" s="18">
        <f>IF(ISNA(INDEX($AG$4:$BE$107,MATCH('Per month Barometer'!$BG50,$AF$4:$AF$107,0),MATCH('Per month Barometer'!BI$4,'Per month Barometer'!$AG$3:$BE$3,0))),"",INDEX($AG$4:$BE$107,MATCH('Per month Barometer'!$BG50,$AF$4:$AF$107,0),MATCH('Per month Barometer'!BI$4,'Per month Barometer'!$AG$3:$BE$3,0)))</f>
        <v>0</v>
      </c>
      <c r="BJ50" s="18">
        <f>IF(ISNA(INDEX($AG$4:$BE$107,MATCH('Per month Barometer'!$BG50,$AF$4:$AF$107,0),MATCH('Per month Barometer'!BJ$4,'Per month Barometer'!$AG$3:$BE$3,0))),"",INDEX($AG$4:$BE$107,MATCH('Per month Barometer'!$BG50,$AF$4:$AF$107,0),MATCH('Per month Barometer'!BJ$4,'Per month Barometer'!$AG$3:$BE$3,0)))</f>
        <v>0</v>
      </c>
      <c r="BK50" s="18">
        <f>IF(ISNA(INDEX($AG$4:$BE$107,MATCH('Per month Barometer'!$BG50,$AF$4:$AF$107,0),MATCH('Per month Barometer'!BK$4,'Per month Barometer'!$AG$3:$BE$3,0))),"",INDEX($AG$4:$BE$107,MATCH('Per month Barometer'!$BG50,$AF$4:$AF$107,0),MATCH('Per month Barometer'!BK$4,'Per month Barometer'!$AG$3:$BE$3,0)))</f>
        <v>1.44769291373452</v>
      </c>
      <c r="BL50" s="18">
        <f>IF(ISNA(INDEX($AG$4:$BE$107,MATCH('Per month Barometer'!$BG50,$AF$4:$AF$107,0),MATCH('Per month Barometer'!BL$4,'Per month Barometer'!$AG$3:$BE$3,0))),"",INDEX($AG$4:$BE$107,MATCH('Per month Barometer'!$BG50,$AF$4:$AF$107,0),MATCH('Per month Barometer'!BL$4,'Per month Barometer'!$AG$3:$BE$3,0)))</f>
        <v>0</v>
      </c>
      <c r="BM50" s="18">
        <f>IF(ISNA(INDEX($AG$4:$BE$107,MATCH('Per month Barometer'!$BG50,$AF$4:$AF$107,0),MATCH('Per month Barometer'!BM$4,'Per month Barometer'!$AG$3:$BE$3,0))),"",INDEX($AG$4:$BE$107,MATCH('Per month Barometer'!$BG50,$AF$4:$AF$107,0),MATCH('Per month Barometer'!BM$4,'Per month Barometer'!$AG$3:$BE$3,0)))</f>
        <v>0</v>
      </c>
      <c r="BN50" s="18">
        <f>IF(ISNA(INDEX($AG$4:$BE$107,MATCH('Per month Barometer'!$BG50,$AF$4:$AF$107,0),MATCH('Per month Barometer'!BN$4,'Per month Barometer'!$AG$3:$BE$3,0))),"",INDEX($AG$4:$BE$107,MATCH('Per month Barometer'!$BG50,$AF$4:$AF$107,0),MATCH('Per month Barometer'!BN$4,'Per month Barometer'!$AG$3:$BE$3,0)))</f>
        <v>0</v>
      </c>
      <c r="BO50" s="18">
        <f>IF(ISNA(INDEX($AG$4:$BE$107,MATCH('Per month Barometer'!$BG50,$AF$4:$AF$107,0),MATCH('Per month Barometer'!BO$4,'Per month Barometer'!$AG$3:$BE$3,0))),"",INDEX($AG$4:$BE$107,MATCH('Per month Barometer'!$BG50,$AF$4:$AF$107,0),MATCH('Per month Barometer'!BO$4,'Per month Barometer'!$AG$3:$BE$3,0)))</f>
        <v>0</v>
      </c>
      <c r="BP50" s="18">
        <f>IF(ISNA(INDEX($AG$4:$BE$107,MATCH('Per month Barometer'!$BG50,$AF$4:$AF$107,0),MATCH('Per month Barometer'!BP$4,'Per month Barometer'!$AG$3:$BE$3,0))),"",INDEX($AG$4:$BE$107,MATCH('Per month Barometer'!$BG50,$AF$4:$AF$107,0),MATCH('Per month Barometer'!BP$4,'Per month Barometer'!$AG$3:$BE$3,0)))</f>
        <v>0</v>
      </c>
      <c r="BQ50" s="18">
        <f>IF(ISNA(INDEX($AG$4:$BE$107,MATCH('Per month Barometer'!$BG50,$AF$4:$AF$107,0),MATCH('Per month Barometer'!BQ$4,'Per month Barometer'!$AG$3:$BE$3,0))),"",INDEX($AG$4:$BE$107,MATCH('Per month Barometer'!$BG50,$AF$4:$AF$107,0),MATCH('Per month Barometer'!BQ$4,'Per month Barometer'!$AG$3:$BE$3,0)))</f>
        <v>0</v>
      </c>
      <c r="BR50" s="18">
        <f>IF(ISNA(INDEX($AG$4:$BE$107,MATCH('Per month Barometer'!$BG50,$AF$4:$AF$107,0),MATCH('Per month Barometer'!BR$4,'Per month Barometer'!$AG$3:$BE$3,0))),"",INDEX($AG$4:$BE$107,MATCH('Per month Barometer'!$BG50,$AF$4:$AF$107,0),MATCH('Per month Barometer'!BR$4,'Per month Barometer'!$AG$3:$BE$3,0)))</f>
        <v>0</v>
      </c>
      <c r="BS50" s="18">
        <f>IF(ISNA(INDEX($AG$4:$BE$107,MATCH('Per month Barometer'!$BG50,$AF$4:$AF$107,0),MATCH('Per month Barometer'!BS$4,'Per month Barometer'!$AG$3:$BE$3,0))),"",INDEX($AG$4:$BE$107,MATCH('Per month Barometer'!$BG50,$AF$4:$AF$107,0),MATCH('Per month Barometer'!BS$4,'Per month Barometer'!$AG$3:$BE$3,0)))</f>
        <v>0</v>
      </c>
      <c r="BT50" s="18">
        <f>IF(ISNA(INDEX($AG$4:$BE$107,MATCH('Per month Barometer'!$BG50,$AF$4:$AF$107,0),MATCH('Per month Barometer'!BT$4,'Per month Barometer'!$AG$3:$BE$3,0))),"",INDEX($AG$4:$BE$107,MATCH('Per month Barometer'!$BG50,$AF$4:$AF$107,0),MATCH('Per month Barometer'!BT$4,'Per month Barometer'!$AG$3:$BE$3,0)))</f>
        <v>0</v>
      </c>
      <c r="BU50" s="18">
        <f>IF(ISNA(INDEX($AG$4:$BE$107,MATCH('Per month Barometer'!$BG50,$AF$4:$AF$107,0),MATCH('Per month Barometer'!BU$4,'Per month Barometer'!$AG$3:$BE$3,0))),"",INDEX($AG$4:$BE$107,MATCH('Per month Barometer'!$BG50,$AF$4:$AF$107,0),MATCH('Per month Barometer'!BU$4,'Per month Barometer'!$AG$3:$BE$3,0)))</f>
        <v>1.6508563200573401</v>
      </c>
      <c r="BV50" s="18">
        <f>IF(ISNA(INDEX($AG$4:$BE$107,MATCH('Per month Barometer'!$BG50,$AF$4:$AF$107,0),MATCH('Per month Barometer'!BV$4,'Per month Barometer'!$AG$3:$BE$3,0))),"",INDEX($AG$4:$BE$107,MATCH('Per month Barometer'!$BG50,$AF$4:$AF$107,0),MATCH('Per month Barometer'!BV$4,'Per month Barometer'!$AG$3:$BE$3,0)))</f>
        <v>0</v>
      </c>
      <c r="BW50" s="18">
        <f>IF(ISNA(INDEX($AG$4:$BE$107,MATCH('Per month Barometer'!$BG50,$AF$4:$AF$107,0),MATCH('Per month Barometer'!BW$4,'Per month Barometer'!$AG$3:$BE$3,0))),"",INDEX($AG$4:$BE$107,MATCH('Per month Barometer'!$BG50,$AF$4:$AF$107,0),MATCH('Per month Barometer'!BW$4,'Per month Barometer'!$AG$3:$BE$3,0)))</f>
        <v>0</v>
      </c>
      <c r="BX50" s="18">
        <f>IF(ISNA(INDEX($AG$4:$BE$107,MATCH('Per month Barometer'!$BG50,$AF$4:$AF$107,0),MATCH('Per month Barometer'!BX$4,'Per month Barometer'!$AG$3:$BE$3,0))),"",INDEX($AG$4:$BE$107,MATCH('Per month Barometer'!$BG50,$AF$4:$AF$107,0),MATCH('Per month Barometer'!BX$4,'Per month Barometer'!$AG$3:$BE$3,0)))</f>
        <v>0</v>
      </c>
      <c r="BY50" s="18">
        <f>IF(ISNA(INDEX($AG$4:$BE$107,MATCH('Per month Barometer'!$BG50,$AF$4:$AF$107,0),MATCH('Per month Barometer'!BY$4,'Per month Barometer'!$AG$3:$BE$3,0))),"",INDEX($AG$4:$BE$107,MATCH('Per month Barometer'!$BG50,$AF$4:$AF$107,0),MATCH('Per month Barometer'!BY$4,'Per month Barometer'!$AG$3:$BE$3,0)))</f>
        <v>1.7802505670942599</v>
      </c>
      <c r="BZ50" s="18">
        <f>IF(ISNA(INDEX($AG$4:$BE$107,MATCH('Per month Barometer'!$BG50,$AF$4:$AF$107,0),MATCH('Per month Barometer'!BZ$4,'Per month Barometer'!$AG$3:$BE$3,0))),"",INDEX($AG$4:$BE$107,MATCH('Per month Barometer'!$BG50,$AF$4:$AF$107,0),MATCH('Per month Barometer'!BZ$4,'Per month Barometer'!$AG$3:$BE$3,0)))</f>
        <v>0</v>
      </c>
      <c r="CA50" s="18">
        <f>IF(ISNA(INDEX($AG$4:$BE$107,MATCH('Per month Barometer'!$BG50,$AF$4:$AF$107,0),MATCH('Per month Barometer'!CA$4,'Per month Barometer'!$AG$3:$BE$3,0))),"",INDEX($AG$4:$BE$107,MATCH('Per month Barometer'!$BG50,$AF$4:$AF$107,0),MATCH('Per month Barometer'!CA$4,'Per month Barometer'!$AG$3:$BE$3,0)))</f>
        <v>0</v>
      </c>
      <c r="CB50" s="18">
        <f>IF(ISNA(INDEX($AG$4:$BE$107,MATCH('Per month Barometer'!$BG50,$AF$4:$AF$107,0),MATCH('Per month Barometer'!CB$4,'Per month Barometer'!$AG$3:$BE$3,0))),"",INDEX($AG$4:$BE$107,MATCH('Per month Barometer'!$BG50,$AF$4:$AF$107,0),MATCH('Per month Barometer'!CB$4,'Per month Barometer'!$AG$3:$BE$3,0)))</f>
        <v>0</v>
      </c>
      <c r="CC50" s="18">
        <f>IF(ISNA(INDEX($AG$4:$BE$107,MATCH('Per month Barometer'!$BG50,$AF$4:$AF$107,0),MATCH('Per month Barometer'!CC$4,'Per month Barometer'!$AG$3:$BE$3,0))),"",INDEX($AG$4:$BE$107,MATCH('Per month Barometer'!$BG50,$AF$4:$AF$107,0),MATCH('Per month Barometer'!CC$4,'Per month Barometer'!$AG$3:$BE$3,0)))</f>
        <v>1.8668449132792402</v>
      </c>
      <c r="CD50" s="18">
        <f>IF(ISNA(INDEX($AG$4:$BE$107,MATCH('Per month Barometer'!$BG50,$AF$4:$AF$107,0),MATCH('Per month Barometer'!CD$4,'Per month Barometer'!$AG$3:$BE$3,0))),"",INDEX($AG$4:$BE$107,MATCH('Per month Barometer'!$BG50,$AF$4:$AF$107,0),MATCH('Per month Barometer'!CD$4,'Per month Barometer'!$AG$3:$BE$3,0)))</f>
        <v>0</v>
      </c>
      <c r="CE50" s="18">
        <f>IF(ISNA(INDEX($AG$4:$BE$107,MATCH('Per month Barometer'!$BG50,$AF$4:$AF$107,0),MATCH('Per month Barometer'!CE$4,'Per month Barometer'!$AG$3:$BE$3,0))),"",INDEX($AG$4:$BE$107,MATCH('Per month Barometer'!$BG50,$AF$4:$AF$107,0),MATCH('Per month Barometer'!CE$4,'Per month Barometer'!$AG$3:$BE$3,0)))</f>
        <v>0</v>
      </c>
      <c r="CF50" s="18">
        <f>IF(ISNA(INDEX($AG$4:$BE$107,MATCH('Per month Barometer'!$BG50,$AF$4:$AF$107,0),MATCH('Per month Barometer'!CF$4,'Per month Barometer'!$AG$3:$BE$3,0))),"",INDEX($AG$4:$BE$107,MATCH('Per month Barometer'!$BG50,$AF$4:$AF$107,0),MATCH('Per month Barometer'!CF$4,'Per month Barometer'!$AG$3:$BE$3,0)))</f>
        <v>0</v>
      </c>
      <c r="CO50" s="18">
        <f>IF(BH50=0,"",BH50)</f>
        <v>1.5006812029743199</v>
      </c>
      <c r="CP50" s="18" t="str">
        <f>IF(BI50=0,"",BI50)</f>
        <v/>
      </c>
      <c r="CQ50" s="18" t="str">
        <f>IF(BJ50=0,"",BJ50)</f>
        <v/>
      </c>
      <c r="CR50" s="18">
        <f>IF(BK50=0,"",BK50)</f>
        <v>1.44769291373452</v>
      </c>
      <c r="CS50" s="18" t="str">
        <f>IF(BL50=0,"",BL50)</f>
        <v/>
      </c>
      <c r="CT50" s="18" t="str">
        <f>IF(BM50=0,"",BM50)</f>
        <v/>
      </c>
      <c r="CU50" s="18" t="str">
        <f>IF(BN50=0,"",BN50)</f>
        <v/>
      </c>
      <c r="CV50" s="18" t="str">
        <f>IF(BO50=0,"",BO50)</f>
        <v/>
      </c>
      <c r="CW50" s="18" t="str">
        <f>IF(BP50=0,"",BP50)</f>
        <v/>
      </c>
      <c r="CX50" s="18" t="str">
        <f>IF(BQ50=0,"",BQ50)</f>
        <v/>
      </c>
      <c r="CY50" s="18" t="str">
        <f>IF(BR50=0,"",BR50)</f>
        <v/>
      </c>
      <c r="CZ50" s="18" t="str">
        <f>IF(BS50=0,"",BS50)</f>
        <v/>
      </c>
      <c r="DA50" s="18" t="str">
        <f>IF(BT50=0,"",BT50)</f>
        <v/>
      </c>
      <c r="DB50" s="18">
        <f>IF(BU50=0,"",BU50)</f>
        <v>1.6508563200573401</v>
      </c>
      <c r="DC50" s="18" t="str">
        <f>IF(BV50=0,"",BV50)</f>
        <v/>
      </c>
      <c r="DD50" s="18" t="str">
        <f>IF(BW50=0,"",BW50)</f>
        <v/>
      </c>
      <c r="DE50" s="18" t="str">
        <f>IF(BX50=0,"",BX50)</f>
        <v/>
      </c>
      <c r="DF50" s="18">
        <f>IF(BY50=0,"",BY50)</f>
        <v>1.7802505670942599</v>
      </c>
      <c r="DG50" s="18" t="str">
        <f>IF(BZ50=0,"",BZ50)</f>
        <v/>
      </c>
      <c r="DH50" s="18" t="str">
        <f>IF(CA50=0,"",CA50)</f>
        <v/>
      </c>
      <c r="DI50" s="18" t="str">
        <f>IF(CB50=0,"",CB50)</f>
        <v/>
      </c>
      <c r="DJ50" s="18">
        <f>IF(CC50=0,"",CC50)</f>
        <v>1.8668449132792402</v>
      </c>
      <c r="DK50" s="18" t="str">
        <f>IF(CD50=0,"",CD50)</f>
        <v/>
      </c>
      <c r="DL50" s="18" t="str">
        <f>IF(CE50=0,"",CE50)</f>
        <v/>
      </c>
      <c r="DM50" s="18" t="str">
        <f>IF(CF50=0,"",CF50)</f>
        <v/>
      </c>
      <c r="DN50" s="18"/>
      <c r="DO50" s="18"/>
      <c r="DP50" s="18"/>
      <c r="DQ50" s="18"/>
    </row>
    <row r="51" spans="2:121" x14ac:dyDescent="0.25">
      <c r="E51" s="18"/>
      <c r="AF51" s="125">
        <v>39965</v>
      </c>
      <c r="AG51" s="47">
        <f>VLOOKUP($AF51,'Barometer annual'!$Z$5:$AE$211,'Per month Barometer'!C$1, FALSE)</f>
        <v>0.385583773987065</v>
      </c>
      <c r="AH51" s="77"/>
      <c r="AI51" s="58"/>
      <c r="AJ51" s="58"/>
      <c r="AK51" s="58"/>
      <c r="AL51" s="58"/>
      <c r="AM51" s="48"/>
      <c r="AN51" s="77"/>
      <c r="AO51" s="77"/>
      <c r="AP51" s="77"/>
      <c r="AQ51" s="77"/>
      <c r="AR51" s="77"/>
      <c r="AS51" s="48">
        <f>VLOOKUP($AF51,'Barometer annual'!$Z$5:$AE$211,'Per month Barometer'!D$1, FALSE)</f>
        <v>1.1494188213079399</v>
      </c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126"/>
      <c r="BG51" s="155">
        <v>40483</v>
      </c>
      <c r="BH51" s="18">
        <f>IF(ISNA(INDEX($AG$4:$BE$107,MATCH('Per month Barometer'!$BG51,$AF$4:$AF$107,0),MATCH('Per month Barometer'!BH$4,'Per month Barometer'!$AG$3:$BE$3,0))),"",INDEX($AG$4:$BE$107,MATCH('Per month Barometer'!$BG51,$AF$4:$AF$107,0),MATCH('Per month Barometer'!BH$4,'Per month Barometer'!$AG$3:$BE$3,0)))</f>
        <v>1.5063965316074102</v>
      </c>
      <c r="BI51" s="18">
        <f>IF(ISNA(INDEX($AG$4:$BE$107,MATCH('Per month Barometer'!$BG51,$AF$4:$AF$107,0),MATCH('Per month Barometer'!BI$4,'Per month Barometer'!$AG$3:$BE$3,0))),"",INDEX($AG$4:$BE$107,MATCH('Per month Barometer'!$BG51,$AF$4:$AF$107,0),MATCH('Per month Barometer'!BI$4,'Per month Barometer'!$AG$3:$BE$3,0)))</f>
        <v>0</v>
      </c>
      <c r="BJ51" s="18">
        <f>IF(ISNA(INDEX($AG$4:$BE$107,MATCH('Per month Barometer'!$BG51,$AF$4:$AF$107,0),MATCH('Per month Barometer'!BJ$4,'Per month Barometer'!$AG$3:$BE$3,0))),"",INDEX($AG$4:$BE$107,MATCH('Per month Barometer'!$BG51,$AF$4:$AF$107,0),MATCH('Per month Barometer'!BJ$4,'Per month Barometer'!$AG$3:$BE$3,0)))</f>
        <v>1.4979277299197802</v>
      </c>
      <c r="BK51" s="18">
        <f>IF(ISNA(INDEX($AG$4:$BE$107,MATCH('Per month Barometer'!$BG51,$AF$4:$AF$107,0),MATCH('Per month Barometer'!BK$4,'Per month Barometer'!$AG$3:$BE$3,0))),"",INDEX($AG$4:$BE$107,MATCH('Per month Barometer'!$BG51,$AF$4:$AF$107,0),MATCH('Per month Barometer'!BK$4,'Per month Barometer'!$AG$3:$BE$3,0)))</f>
        <v>0</v>
      </c>
      <c r="BL51" s="18">
        <f>IF(ISNA(INDEX($AG$4:$BE$107,MATCH('Per month Barometer'!$BG51,$AF$4:$AF$107,0),MATCH('Per month Barometer'!BL$4,'Per month Barometer'!$AG$3:$BE$3,0))),"",INDEX($AG$4:$BE$107,MATCH('Per month Barometer'!$BG51,$AF$4:$AF$107,0),MATCH('Per month Barometer'!BL$4,'Per month Barometer'!$AG$3:$BE$3,0)))</f>
        <v>0</v>
      </c>
      <c r="BM51" s="18">
        <f>IF(ISNA(INDEX($AG$4:$BE$107,MATCH('Per month Barometer'!$BG51,$AF$4:$AF$107,0),MATCH('Per month Barometer'!BM$4,'Per month Barometer'!$AG$3:$BE$3,0))),"",INDEX($AG$4:$BE$107,MATCH('Per month Barometer'!$BG51,$AF$4:$AF$107,0),MATCH('Per month Barometer'!BM$4,'Per month Barometer'!$AG$3:$BE$3,0)))</f>
        <v>0</v>
      </c>
      <c r="BN51" s="18">
        <f>IF(ISNA(INDEX($AG$4:$BE$107,MATCH('Per month Barometer'!$BG51,$AF$4:$AF$107,0),MATCH('Per month Barometer'!BN$4,'Per month Barometer'!$AG$3:$BE$3,0))),"",INDEX($AG$4:$BE$107,MATCH('Per month Barometer'!$BG51,$AF$4:$AF$107,0),MATCH('Per month Barometer'!BN$4,'Per month Barometer'!$AG$3:$BE$3,0)))</f>
        <v>0</v>
      </c>
      <c r="BO51" s="18">
        <f>IF(ISNA(INDEX($AG$4:$BE$107,MATCH('Per month Barometer'!$BG51,$AF$4:$AF$107,0),MATCH('Per month Barometer'!BO$4,'Per month Barometer'!$AG$3:$BE$3,0))),"",INDEX($AG$4:$BE$107,MATCH('Per month Barometer'!$BG51,$AF$4:$AF$107,0),MATCH('Per month Barometer'!BO$4,'Per month Barometer'!$AG$3:$BE$3,0)))</f>
        <v>0</v>
      </c>
      <c r="BP51" s="18">
        <f>IF(ISNA(INDEX($AG$4:$BE$107,MATCH('Per month Barometer'!$BG51,$AF$4:$AF$107,0),MATCH('Per month Barometer'!BP$4,'Per month Barometer'!$AG$3:$BE$3,0))),"",INDEX($AG$4:$BE$107,MATCH('Per month Barometer'!$BG51,$AF$4:$AF$107,0),MATCH('Per month Barometer'!BP$4,'Per month Barometer'!$AG$3:$BE$3,0)))</f>
        <v>0</v>
      </c>
      <c r="BQ51" s="18">
        <f>IF(ISNA(INDEX($AG$4:$BE$107,MATCH('Per month Barometer'!$BG51,$AF$4:$AF$107,0),MATCH('Per month Barometer'!BQ$4,'Per month Barometer'!$AG$3:$BE$3,0))),"",INDEX($AG$4:$BE$107,MATCH('Per month Barometer'!$BG51,$AF$4:$AF$107,0),MATCH('Per month Barometer'!BQ$4,'Per month Barometer'!$AG$3:$BE$3,0)))</f>
        <v>0</v>
      </c>
      <c r="BR51" s="18">
        <f>IF(ISNA(INDEX($AG$4:$BE$107,MATCH('Per month Barometer'!$BG51,$AF$4:$AF$107,0),MATCH('Per month Barometer'!BR$4,'Per month Barometer'!$AG$3:$BE$3,0))),"",INDEX($AG$4:$BE$107,MATCH('Per month Barometer'!$BG51,$AF$4:$AF$107,0),MATCH('Per month Barometer'!BR$4,'Per month Barometer'!$AG$3:$BE$3,0)))</f>
        <v>0</v>
      </c>
      <c r="BS51" s="18">
        <f>IF(ISNA(INDEX($AG$4:$BE$107,MATCH('Per month Barometer'!$BG51,$AF$4:$AF$107,0),MATCH('Per month Barometer'!BS$4,'Per month Barometer'!$AG$3:$BE$3,0))),"",INDEX($AG$4:$BE$107,MATCH('Per month Barometer'!$BG51,$AF$4:$AF$107,0),MATCH('Per month Barometer'!BS$4,'Per month Barometer'!$AG$3:$BE$3,0)))</f>
        <v>0</v>
      </c>
      <c r="BT51" s="18">
        <f>IF(ISNA(INDEX($AG$4:$BE$107,MATCH('Per month Barometer'!$BG51,$AF$4:$AF$107,0),MATCH('Per month Barometer'!BT$4,'Per month Barometer'!$AG$3:$BE$3,0))),"",INDEX($AG$4:$BE$107,MATCH('Per month Barometer'!$BG51,$AF$4:$AF$107,0),MATCH('Per month Barometer'!BT$4,'Per month Barometer'!$AG$3:$BE$3,0)))</f>
        <v>0</v>
      </c>
      <c r="BU51" s="18">
        <f>IF(ISNA(INDEX($AG$4:$BE$107,MATCH('Per month Barometer'!$BG51,$AF$4:$AF$107,0),MATCH('Per month Barometer'!BU$4,'Per month Barometer'!$AG$3:$BE$3,0))),"",INDEX($AG$4:$BE$107,MATCH('Per month Barometer'!$BG51,$AF$4:$AF$107,0),MATCH('Per month Barometer'!BU$4,'Per month Barometer'!$AG$3:$BE$3,0)))</f>
        <v>0</v>
      </c>
      <c r="BV51" s="18">
        <f>IF(ISNA(INDEX($AG$4:$BE$107,MATCH('Per month Barometer'!$BG51,$AF$4:$AF$107,0),MATCH('Per month Barometer'!BV$4,'Per month Barometer'!$AG$3:$BE$3,0))),"",INDEX($AG$4:$BE$107,MATCH('Per month Barometer'!$BG51,$AF$4:$AF$107,0),MATCH('Per month Barometer'!BV$4,'Per month Barometer'!$AG$3:$BE$3,0)))</f>
        <v>0</v>
      </c>
      <c r="BW51" s="18">
        <f>IF(ISNA(INDEX($AG$4:$BE$107,MATCH('Per month Barometer'!$BG51,$AF$4:$AF$107,0),MATCH('Per month Barometer'!BW$4,'Per month Barometer'!$AG$3:$BE$3,0))),"",INDEX($AG$4:$BE$107,MATCH('Per month Barometer'!$BG51,$AF$4:$AF$107,0),MATCH('Per month Barometer'!BW$4,'Per month Barometer'!$AG$3:$BE$3,0)))</f>
        <v>0</v>
      </c>
      <c r="BX51" s="18">
        <f>IF(ISNA(INDEX($AG$4:$BE$107,MATCH('Per month Barometer'!$BG51,$AF$4:$AF$107,0),MATCH('Per month Barometer'!BX$4,'Per month Barometer'!$AG$3:$BE$3,0))),"",INDEX($AG$4:$BE$107,MATCH('Per month Barometer'!$BG51,$AF$4:$AF$107,0),MATCH('Per month Barometer'!BX$4,'Per month Barometer'!$AG$3:$BE$3,0)))</f>
        <v>0</v>
      </c>
      <c r="BY51" s="18">
        <f>IF(ISNA(INDEX($AG$4:$BE$107,MATCH('Per month Barometer'!$BG51,$AF$4:$AF$107,0),MATCH('Per month Barometer'!BY$4,'Per month Barometer'!$AG$3:$BE$3,0))),"",INDEX($AG$4:$BE$107,MATCH('Per month Barometer'!$BG51,$AF$4:$AF$107,0),MATCH('Per month Barometer'!BY$4,'Per month Barometer'!$AG$3:$BE$3,0)))</f>
        <v>0</v>
      </c>
      <c r="BZ51" s="18">
        <f>IF(ISNA(INDEX($AG$4:$BE$107,MATCH('Per month Barometer'!$BG51,$AF$4:$AF$107,0),MATCH('Per month Barometer'!BZ$4,'Per month Barometer'!$AG$3:$BE$3,0))),"",INDEX($AG$4:$BE$107,MATCH('Per month Barometer'!$BG51,$AF$4:$AF$107,0),MATCH('Per month Barometer'!BZ$4,'Per month Barometer'!$AG$3:$BE$3,0)))</f>
        <v>0</v>
      </c>
      <c r="CA51" s="18">
        <f>IF(ISNA(INDEX($AG$4:$BE$107,MATCH('Per month Barometer'!$BG51,$AF$4:$AF$107,0),MATCH('Per month Barometer'!CA$4,'Per month Barometer'!$AG$3:$BE$3,0))),"",INDEX($AG$4:$BE$107,MATCH('Per month Barometer'!$BG51,$AF$4:$AF$107,0),MATCH('Per month Barometer'!CA$4,'Per month Barometer'!$AG$3:$BE$3,0)))</f>
        <v>0</v>
      </c>
      <c r="CB51" s="18">
        <f>IF(ISNA(INDEX($AG$4:$BE$107,MATCH('Per month Barometer'!$BG51,$AF$4:$AF$107,0),MATCH('Per month Barometer'!CB$4,'Per month Barometer'!$AG$3:$BE$3,0))),"",INDEX($AG$4:$BE$107,MATCH('Per month Barometer'!$BG51,$AF$4:$AF$107,0),MATCH('Per month Barometer'!CB$4,'Per month Barometer'!$AG$3:$BE$3,0)))</f>
        <v>0</v>
      </c>
      <c r="CC51" s="18">
        <f>IF(ISNA(INDEX($AG$4:$BE$107,MATCH('Per month Barometer'!$BG51,$AF$4:$AF$107,0),MATCH('Per month Barometer'!CC$4,'Per month Barometer'!$AG$3:$BE$3,0))),"",INDEX($AG$4:$BE$107,MATCH('Per month Barometer'!$BG51,$AF$4:$AF$107,0),MATCH('Per month Barometer'!CC$4,'Per month Barometer'!$AG$3:$BE$3,0)))</f>
        <v>0</v>
      </c>
      <c r="CD51" s="18">
        <f>IF(ISNA(INDEX($AG$4:$BE$107,MATCH('Per month Barometer'!$BG51,$AF$4:$AF$107,0),MATCH('Per month Barometer'!CD$4,'Per month Barometer'!$AG$3:$BE$3,0))),"",INDEX($AG$4:$BE$107,MATCH('Per month Barometer'!$BG51,$AF$4:$AF$107,0),MATCH('Per month Barometer'!CD$4,'Per month Barometer'!$AG$3:$BE$3,0)))</f>
        <v>0</v>
      </c>
      <c r="CE51" s="18">
        <f>IF(ISNA(INDEX($AG$4:$BE$107,MATCH('Per month Barometer'!$BG51,$AF$4:$AF$107,0),MATCH('Per month Barometer'!CE$4,'Per month Barometer'!$AG$3:$BE$3,0))),"",INDEX($AG$4:$BE$107,MATCH('Per month Barometer'!$BG51,$AF$4:$AF$107,0),MATCH('Per month Barometer'!CE$4,'Per month Barometer'!$AG$3:$BE$3,0)))</f>
        <v>0</v>
      </c>
      <c r="CF51" s="18">
        <f>IF(ISNA(INDEX($AG$4:$BE$107,MATCH('Per month Barometer'!$BG51,$AF$4:$AF$107,0),MATCH('Per month Barometer'!CF$4,'Per month Barometer'!$AG$3:$BE$3,0))),"",INDEX($AG$4:$BE$107,MATCH('Per month Barometer'!$BG51,$AF$4:$AF$107,0),MATCH('Per month Barometer'!CF$4,'Per month Barometer'!$AG$3:$BE$3,0)))</f>
        <v>0</v>
      </c>
      <c r="CO51" s="18">
        <f>IF(BH51=0,"",BH51)</f>
        <v>1.5063965316074102</v>
      </c>
      <c r="CP51" s="18" t="str">
        <f>IF(BI51=0,"",BI51)</f>
        <v/>
      </c>
      <c r="CQ51" s="18">
        <f>IF(BJ51=0,"",BJ51)</f>
        <v>1.4979277299197802</v>
      </c>
      <c r="CR51" s="18" t="str">
        <f>IF(BK51=0,"",BK51)</f>
        <v/>
      </c>
      <c r="CS51" s="18" t="str">
        <f>IF(BL51=0,"",BL51)</f>
        <v/>
      </c>
      <c r="CT51" s="18" t="str">
        <f>IF(BM51=0,"",BM51)</f>
        <v/>
      </c>
      <c r="CU51" s="18" t="str">
        <f>IF(BN51=0,"",BN51)</f>
        <v/>
      </c>
      <c r="CV51" s="18" t="str">
        <f>IF(BO51=0,"",BO51)</f>
        <v/>
      </c>
      <c r="CW51" s="18" t="str">
        <f>IF(BP51=0,"",BP51)</f>
        <v/>
      </c>
      <c r="CX51" s="18" t="str">
        <f>IF(BQ51=0,"",BQ51)</f>
        <v/>
      </c>
      <c r="CY51" s="18" t="str">
        <f>IF(BR51=0,"",BR51)</f>
        <v/>
      </c>
      <c r="CZ51" s="18" t="str">
        <f>IF(BS51=0,"",BS51)</f>
        <v/>
      </c>
      <c r="DA51" s="18" t="str">
        <f>IF(BT51=0,"",BT51)</f>
        <v/>
      </c>
      <c r="DB51" s="18" t="str">
        <f>IF(BU51=0,"",BU51)</f>
        <v/>
      </c>
      <c r="DC51" s="18" t="str">
        <f>IF(BV51=0,"",BV51)</f>
        <v/>
      </c>
      <c r="DD51" s="18" t="str">
        <f>IF(BW51=0,"",BW51)</f>
        <v/>
      </c>
      <c r="DE51" s="18" t="str">
        <f>IF(BX51=0,"",BX51)</f>
        <v/>
      </c>
      <c r="DF51" s="18" t="str">
        <f>IF(BY51=0,"",BY51)</f>
        <v/>
      </c>
      <c r="DG51" s="18" t="str">
        <f>IF(BZ51=0,"",BZ51)</f>
        <v/>
      </c>
      <c r="DH51" s="18" t="str">
        <f>IF(CA51=0,"",CA51)</f>
        <v/>
      </c>
      <c r="DI51" s="18" t="str">
        <f>IF(CB51=0,"",CB51)</f>
        <v/>
      </c>
      <c r="DJ51" s="18" t="str">
        <f>IF(CC51=0,"",CC51)</f>
        <v/>
      </c>
      <c r="DK51" s="18" t="str">
        <f>IF(CD51=0,"",CD51)</f>
        <v/>
      </c>
      <c r="DL51" s="18" t="str">
        <f>IF(CE51=0,"",CE51)</f>
        <v/>
      </c>
      <c r="DM51" s="18" t="str">
        <f>IF(CF51=0,"",CF51)</f>
        <v/>
      </c>
      <c r="DN51" s="18"/>
      <c r="DO51" s="18"/>
      <c r="DP51" s="18"/>
      <c r="DQ51" s="18"/>
    </row>
    <row r="52" spans="2:121" x14ac:dyDescent="0.25">
      <c r="C52" s="97" t="s">
        <v>309</v>
      </c>
      <c r="D52" s="97">
        <v>8</v>
      </c>
      <c r="E52" s="18"/>
      <c r="AF52" s="125">
        <v>40330</v>
      </c>
      <c r="AG52" s="47">
        <f>VLOOKUP($AF52,'Barometer annual'!$Z$5:$AE$211,'Per month Barometer'!C$1, FALSE)</f>
        <v>1.3844690508747701</v>
      </c>
      <c r="AH52" s="77"/>
      <c r="AI52" s="58"/>
      <c r="AJ52" s="58"/>
      <c r="AK52" s="58"/>
      <c r="AL52" s="58"/>
      <c r="AM52" s="48"/>
      <c r="AN52" s="77"/>
      <c r="AO52" s="77"/>
      <c r="AP52" s="77"/>
      <c r="AQ52" s="77"/>
      <c r="AR52" s="77"/>
      <c r="AS52" s="48">
        <f>VLOOKUP($AF52,'Barometer annual'!$Z$5:$AE$211,'Per month Barometer'!D$1, FALSE)</f>
        <v>1.4692833457411001</v>
      </c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126"/>
      <c r="BG52" s="155">
        <v>40513</v>
      </c>
      <c r="BH52" s="18">
        <f>IF(ISNA(INDEX($AG$4:$BE$107,MATCH('Per month Barometer'!$BG52,$AF$4:$AF$107,0),MATCH('Per month Barometer'!BH$4,'Per month Barometer'!$AG$3:$BE$3,0))),"",INDEX($AG$4:$BE$107,MATCH('Per month Barometer'!$BG52,$AF$4:$AF$107,0),MATCH('Per month Barometer'!BH$4,'Per month Barometer'!$AG$3:$BE$3,0)))</f>
        <v>1.5323063926798</v>
      </c>
      <c r="BI52" s="18">
        <f>IF(ISNA(INDEX($AG$4:$BE$107,MATCH('Per month Barometer'!$BG52,$AF$4:$AF$107,0),MATCH('Per month Barometer'!BI$4,'Per month Barometer'!$AG$3:$BE$3,0))),"",INDEX($AG$4:$BE$107,MATCH('Per month Barometer'!$BG52,$AF$4:$AF$107,0),MATCH('Per month Barometer'!BI$4,'Per month Barometer'!$AG$3:$BE$3,0)))</f>
        <v>1.5696219800471201</v>
      </c>
      <c r="BJ52" s="18">
        <f>IF(ISNA(INDEX($AG$4:$BE$107,MATCH('Per month Barometer'!$BG52,$AF$4:$AF$107,0),MATCH('Per month Barometer'!BJ$4,'Per month Barometer'!$AG$3:$BE$3,0))),"",INDEX($AG$4:$BE$107,MATCH('Per month Barometer'!$BG52,$AF$4:$AF$107,0),MATCH('Per month Barometer'!BJ$4,'Per month Barometer'!$AG$3:$BE$3,0)))</f>
        <v>0</v>
      </c>
      <c r="BK52" s="18">
        <f>IF(ISNA(INDEX($AG$4:$BE$107,MATCH('Per month Barometer'!$BG52,$AF$4:$AF$107,0),MATCH('Per month Barometer'!BK$4,'Per month Barometer'!$AG$3:$BE$3,0))),"",INDEX($AG$4:$BE$107,MATCH('Per month Barometer'!$BG52,$AF$4:$AF$107,0),MATCH('Per month Barometer'!BK$4,'Per month Barometer'!$AG$3:$BE$3,0)))</f>
        <v>0</v>
      </c>
      <c r="BL52" s="18">
        <f>IF(ISNA(INDEX($AG$4:$BE$107,MATCH('Per month Barometer'!$BG52,$AF$4:$AF$107,0),MATCH('Per month Barometer'!BL$4,'Per month Barometer'!$AG$3:$BE$3,0))),"",INDEX($AG$4:$BE$107,MATCH('Per month Barometer'!$BG52,$AF$4:$AF$107,0),MATCH('Per month Barometer'!BL$4,'Per month Barometer'!$AG$3:$BE$3,0)))</f>
        <v>0</v>
      </c>
      <c r="BM52" s="18">
        <f>IF(ISNA(INDEX($AG$4:$BE$107,MATCH('Per month Barometer'!$BG52,$AF$4:$AF$107,0),MATCH('Per month Barometer'!BM$4,'Per month Barometer'!$AG$3:$BE$3,0))),"",INDEX($AG$4:$BE$107,MATCH('Per month Barometer'!$BG52,$AF$4:$AF$107,0),MATCH('Per month Barometer'!BM$4,'Per month Barometer'!$AG$3:$BE$3,0)))</f>
        <v>0</v>
      </c>
      <c r="BN52" s="18">
        <f>IF(ISNA(INDEX($AG$4:$BE$107,MATCH('Per month Barometer'!$BG52,$AF$4:$AF$107,0),MATCH('Per month Barometer'!BN$4,'Per month Barometer'!$AG$3:$BE$3,0))),"",INDEX($AG$4:$BE$107,MATCH('Per month Barometer'!$BG52,$AF$4:$AF$107,0),MATCH('Per month Barometer'!BN$4,'Per month Barometer'!$AG$3:$BE$3,0)))</f>
        <v>0</v>
      </c>
      <c r="BO52" s="18">
        <f>IF(ISNA(INDEX($AG$4:$BE$107,MATCH('Per month Barometer'!$BG52,$AF$4:$AF$107,0),MATCH('Per month Barometer'!BO$4,'Per month Barometer'!$AG$3:$BE$3,0))),"",INDEX($AG$4:$BE$107,MATCH('Per month Barometer'!$BG52,$AF$4:$AF$107,0),MATCH('Per month Barometer'!BO$4,'Per month Barometer'!$AG$3:$BE$3,0)))</f>
        <v>0</v>
      </c>
      <c r="BP52" s="18">
        <f>IF(ISNA(INDEX($AG$4:$BE$107,MATCH('Per month Barometer'!$BG52,$AF$4:$AF$107,0),MATCH('Per month Barometer'!BP$4,'Per month Barometer'!$AG$3:$BE$3,0))),"",INDEX($AG$4:$BE$107,MATCH('Per month Barometer'!$BG52,$AF$4:$AF$107,0),MATCH('Per month Barometer'!BP$4,'Per month Barometer'!$AG$3:$BE$3,0)))</f>
        <v>0</v>
      </c>
      <c r="BQ52" s="18">
        <f>IF(ISNA(INDEX($AG$4:$BE$107,MATCH('Per month Barometer'!$BG52,$AF$4:$AF$107,0),MATCH('Per month Barometer'!BQ$4,'Per month Barometer'!$AG$3:$BE$3,0))),"",INDEX($AG$4:$BE$107,MATCH('Per month Barometer'!$BG52,$AF$4:$AF$107,0),MATCH('Per month Barometer'!BQ$4,'Per month Barometer'!$AG$3:$BE$3,0)))</f>
        <v>0</v>
      </c>
      <c r="BR52" s="18">
        <f>IF(ISNA(INDEX($AG$4:$BE$107,MATCH('Per month Barometer'!$BG52,$AF$4:$AF$107,0),MATCH('Per month Barometer'!BR$4,'Per month Barometer'!$AG$3:$BE$3,0))),"",INDEX($AG$4:$BE$107,MATCH('Per month Barometer'!$BG52,$AF$4:$AF$107,0),MATCH('Per month Barometer'!BR$4,'Per month Barometer'!$AG$3:$BE$3,0)))</f>
        <v>0</v>
      </c>
      <c r="BS52" s="18">
        <f>IF(ISNA(INDEX($AG$4:$BE$107,MATCH('Per month Barometer'!$BG52,$AF$4:$AF$107,0),MATCH('Per month Barometer'!BS$4,'Per month Barometer'!$AG$3:$BE$3,0))),"",INDEX($AG$4:$BE$107,MATCH('Per month Barometer'!$BG52,$AF$4:$AF$107,0),MATCH('Per month Barometer'!BS$4,'Per month Barometer'!$AG$3:$BE$3,0)))</f>
        <v>0</v>
      </c>
      <c r="BT52" s="18">
        <f>IF(ISNA(INDEX($AG$4:$BE$107,MATCH('Per month Barometer'!$BG52,$AF$4:$AF$107,0),MATCH('Per month Barometer'!BT$4,'Per month Barometer'!$AG$3:$BE$3,0))),"",INDEX($AG$4:$BE$107,MATCH('Per month Barometer'!$BG52,$AF$4:$AF$107,0),MATCH('Per month Barometer'!BT$4,'Per month Barometer'!$AG$3:$BE$3,0)))</f>
        <v>0</v>
      </c>
      <c r="BU52" s="18">
        <f>IF(ISNA(INDEX($AG$4:$BE$107,MATCH('Per month Barometer'!$BG52,$AF$4:$AF$107,0),MATCH('Per month Barometer'!BU$4,'Per month Barometer'!$AG$3:$BE$3,0))),"",INDEX($AG$4:$BE$107,MATCH('Per month Barometer'!$BG52,$AF$4:$AF$107,0),MATCH('Per month Barometer'!BU$4,'Per month Barometer'!$AG$3:$BE$3,0)))</f>
        <v>0</v>
      </c>
      <c r="BV52" s="18">
        <f>IF(ISNA(INDEX($AG$4:$BE$107,MATCH('Per month Barometer'!$BG52,$AF$4:$AF$107,0),MATCH('Per month Barometer'!BV$4,'Per month Barometer'!$AG$3:$BE$3,0))),"",INDEX($AG$4:$BE$107,MATCH('Per month Barometer'!$BG52,$AF$4:$AF$107,0),MATCH('Per month Barometer'!BV$4,'Per month Barometer'!$AG$3:$BE$3,0)))</f>
        <v>0</v>
      </c>
      <c r="BW52" s="18">
        <f>IF(ISNA(INDEX($AG$4:$BE$107,MATCH('Per month Barometer'!$BG52,$AF$4:$AF$107,0),MATCH('Per month Barometer'!BW$4,'Per month Barometer'!$AG$3:$BE$3,0))),"",INDEX($AG$4:$BE$107,MATCH('Per month Barometer'!$BG52,$AF$4:$AF$107,0),MATCH('Per month Barometer'!BW$4,'Per month Barometer'!$AG$3:$BE$3,0)))</f>
        <v>0</v>
      </c>
      <c r="BX52" s="18">
        <f>IF(ISNA(INDEX($AG$4:$BE$107,MATCH('Per month Barometer'!$BG52,$AF$4:$AF$107,0),MATCH('Per month Barometer'!BX$4,'Per month Barometer'!$AG$3:$BE$3,0))),"",INDEX($AG$4:$BE$107,MATCH('Per month Barometer'!$BG52,$AF$4:$AF$107,0),MATCH('Per month Barometer'!BX$4,'Per month Barometer'!$AG$3:$BE$3,0)))</f>
        <v>0</v>
      </c>
      <c r="BY52" s="18">
        <f>IF(ISNA(INDEX($AG$4:$BE$107,MATCH('Per month Barometer'!$BG52,$AF$4:$AF$107,0),MATCH('Per month Barometer'!BY$4,'Per month Barometer'!$AG$3:$BE$3,0))),"",INDEX($AG$4:$BE$107,MATCH('Per month Barometer'!$BG52,$AF$4:$AF$107,0),MATCH('Per month Barometer'!BY$4,'Per month Barometer'!$AG$3:$BE$3,0)))</f>
        <v>0</v>
      </c>
      <c r="BZ52" s="18">
        <f>IF(ISNA(INDEX($AG$4:$BE$107,MATCH('Per month Barometer'!$BG52,$AF$4:$AF$107,0),MATCH('Per month Barometer'!BZ$4,'Per month Barometer'!$AG$3:$BE$3,0))),"",INDEX($AG$4:$BE$107,MATCH('Per month Barometer'!$BG52,$AF$4:$AF$107,0),MATCH('Per month Barometer'!BZ$4,'Per month Barometer'!$AG$3:$BE$3,0)))</f>
        <v>0</v>
      </c>
      <c r="CA52" s="18">
        <f>IF(ISNA(INDEX($AG$4:$BE$107,MATCH('Per month Barometer'!$BG52,$AF$4:$AF$107,0),MATCH('Per month Barometer'!CA$4,'Per month Barometer'!$AG$3:$BE$3,0))),"",INDEX($AG$4:$BE$107,MATCH('Per month Barometer'!$BG52,$AF$4:$AF$107,0),MATCH('Per month Barometer'!CA$4,'Per month Barometer'!$AG$3:$BE$3,0)))</f>
        <v>0</v>
      </c>
      <c r="CB52" s="18">
        <f>IF(ISNA(INDEX($AG$4:$BE$107,MATCH('Per month Barometer'!$BG52,$AF$4:$AF$107,0),MATCH('Per month Barometer'!CB$4,'Per month Barometer'!$AG$3:$BE$3,0))),"",INDEX($AG$4:$BE$107,MATCH('Per month Barometer'!$BG52,$AF$4:$AF$107,0),MATCH('Per month Barometer'!CB$4,'Per month Barometer'!$AG$3:$BE$3,0)))</f>
        <v>0</v>
      </c>
      <c r="CC52" s="18">
        <f>IF(ISNA(INDEX($AG$4:$BE$107,MATCH('Per month Barometer'!$BG52,$AF$4:$AF$107,0),MATCH('Per month Barometer'!CC$4,'Per month Barometer'!$AG$3:$BE$3,0))),"",INDEX($AG$4:$BE$107,MATCH('Per month Barometer'!$BG52,$AF$4:$AF$107,0),MATCH('Per month Barometer'!CC$4,'Per month Barometer'!$AG$3:$BE$3,0)))</f>
        <v>0</v>
      </c>
      <c r="CD52" s="18">
        <f>IF(ISNA(INDEX($AG$4:$BE$107,MATCH('Per month Barometer'!$BG52,$AF$4:$AF$107,0),MATCH('Per month Barometer'!CD$4,'Per month Barometer'!$AG$3:$BE$3,0))),"",INDEX($AG$4:$BE$107,MATCH('Per month Barometer'!$BG52,$AF$4:$AF$107,0),MATCH('Per month Barometer'!CD$4,'Per month Barometer'!$AG$3:$BE$3,0)))</f>
        <v>0</v>
      </c>
      <c r="CE52" s="18">
        <f>IF(ISNA(INDEX($AG$4:$BE$107,MATCH('Per month Barometer'!$BG52,$AF$4:$AF$107,0),MATCH('Per month Barometer'!CE$4,'Per month Barometer'!$AG$3:$BE$3,0))),"",INDEX($AG$4:$BE$107,MATCH('Per month Barometer'!$BG52,$AF$4:$AF$107,0),MATCH('Per month Barometer'!CE$4,'Per month Barometer'!$AG$3:$BE$3,0)))</f>
        <v>0</v>
      </c>
      <c r="CF52" s="18">
        <f>IF(ISNA(INDEX($AG$4:$BE$107,MATCH('Per month Barometer'!$BG52,$AF$4:$AF$107,0),MATCH('Per month Barometer'!CF$4,'Per month Barometer'!$AG$3:$BE$3,0))),"",INDEX($AG$4:$BE$107,MATCH('Per month Barometer'!$BG52,$AF$4:$AF$107,0),MATCH('Per month Barometer'!CF$4,'Per month Barometer'!$AG$3:$BE$3,0)))</f>
        <v>0</v>
      </c>
      <c r="CO52" s="18">
        <f>IF(BH52=0,"",BH52)</f>
        <v>1.5323063926798</v>
      </c>
      <c r="CP52" s="18">
        <f>IF(BI52=0,"",BI52)</f>
        <v>1.5696219800471201</v>
      </c>
      <c r="CQ52" s="18" t="str">
        <f>IF(BJ52=0,"",BJ52)</f>
        <v/>
      </c>
      <c r="CR52" s="18" t="str">
        <f>IF(BK52=0,"",BK52)</f>
        <v/>
      </c>
      <c r="CS52" s="18" t="str">
        <f>IF(BL52=0,"",BL52)</f>
        <v/>
      </c>
      <c r="CT52" s="18" t="str">
        <f>IF(BM52=0,"",BM52)</f>
        <v/>
      </c>
      <c r="CU52" s="18" t="str">
        <f>IF(BN52=0,"",BN52)</f>
        <v/>
      </c>
      <c r="CV52" s="18" t="str">
        <f>IF(BO52=0,"",BO52)</f>
        <v/>
      </c>
      <c r="CW52" s="18" t="str">
        <f>IF(BP52=0,"",BP52)</f>
        <v/>
      </c>
      <c r="CX52" s="18" t="str">
        <f>IF(BQ52=0,"",BQ52)</f>
        <v/>
      </c>
      <c r="CY52" s="18" t="str">
        <f>IF(BR52=0,"",BR52)</f>
        <v/>
      </c>
      <c r="CZ52" s="18" t="str">
        <f>IF(BS52=0,"",BS52)</f>
        <v/>
      </c>
      <c r="DA52" s="18" t="str">
        <f>IF(BT52=0,"",BT52)</f>
        <v/>
      </c>
      <c r="DB52" s="18" t="str">
        <f>IF(BU52=0,"",BU52)</f>
        <v/>
      </c>
      <c r="DC52" s="18" t="str">
        <f>IF(BV52=0,"",BV52)</f>
        <v/>
      </c>
      <c r="DD52" s="18" t="str">
        <f>IF(BW52=0,"",BW52)</f>
        <v/>
      </c>
      <c r="DE52" s="18" t="str">
        <f>IF(BX52=0,"",BX52)</f>
        <v/>
      </c>
      <c r="DF52" s="18" t="str">
        <f>IF(BY52=0,"",BY52)</f>
        <v/>
      </c>
      <c r="DG52" s="18" t="str">
        <f>IF(BZ52=0,"",BZ52)</f>
        <v/>
      </c>
      <c r="DH52" s="18" t="str">
        <f>IF(CA52=0,"",CA52)</f>
        <v/>
      </c>
      <c r="DI52" s="18" t="str">
        <f>IF(CB52=0,"",CB52)</f>
        <v/>
      </c>
      <c r="DJ52" s="18" t="str">
        <f>IF(CC52=0,"",CC52)</f>
        <v/>
      </c>
      <c r="DK52" s="18" t="str">
        <f>IF(CD52=0,"",CD52)</f>
        <v/>
      </c>
      <c r="DL52" s="18" t="str">
        <f>IF(CE52=0,"",CE52)</f>
        <v/>
      </c>
      <c r="DM52" s="18" t="str">
        <f>IF(CF52=0,"",CF52)</f>
        <v/>
      </c>
      <c r="DN52" s="18"/>
      <c r="DO52" s="18"/>
      <c r="DP52" s="18"/>
      <c r="DQ52" s="18"/>
    </row>
    <row r="53" spans="2:121" x14ac:dyDescent="0.25">
      <c r="B53" s="22">
        <v>39203</v>
      </c>
      <c r="C53" s="18">
        <f>VLOOKUP($B53,'Barometer annual'!$Z$5:$AE$211,'Per month Barometer'!C$1,FALSE)</f>
        <v>1.89670908939811</v>
      </c>
      <c r="D53" s="18">
        <f>VLOOKUP($B53,'Barometer annual'!$Z$5:$AE$211,'Per month Barometer'!D$1,FALSE)</f>
        <v>1.96621856625338</v>
      </c>
      <c r="E53" s="18" t="str">
        <f>VLOOKUP($B31,'Barometer annual'!$Z$5:$AE$211,'Per month Barometer'!E$1)</f>
        <v/>
      </c>
      <c r="AF53" s="125">
        <v>40695</v>
      </c>
      <c r="AG53" s="47">
        <f>VLOOKUP($AF53,'Barometer annual'!$Z$5:$AE$211,'Per month Barometer'!C$1, FALSE)</f>
        <v>2.6233751652981203</v>
      </c>
      <c r="AH53" s="77"/>
      <c r="AI53" s="58"/>
      <c r="AJ53" s="58"/>
      <c r="AK53" s="58"/>
      <c r="AL53" s="58"/>
      <c r="AM53" s="48"/>
      <c r="AN53" s="77"/>
      <c r="AO53" s="77"/>
      <c r="AP53" s="77"/>
      <c r="AQ53" s="77"/>
      <c r="AR53" s="77"/>
      <c r="AS53" s="48">
        <f>VLOOKUP($AF53,'Barometer annual'!$Z$5:$AE$211,'Per month Barometer'!D$1, FALSE)</f>
        <v>1.9504498595413999</v>
      </c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126"/>
      <c r="BG53" s="155">
        <v>40544</v>
      </c>
      <c r="BH53" s="18">
        <f>IF(ISNA(INDEX($AG$4:$BE$107,MATCH('Per month Barometer'!$BG53,$AF$4:$AF$107,0),MATCH('Per month Barometer'!BH$4,'Per month Barometer'!$AG$3:$BE$3,0))),"",INDEX($AG$4:$BE$107,MATCH('Per month Barometer'!$BG53,$AF$4:$AF$107,0),MATCH('Per month Barometer'!BH$4,'Per month Barometer'!$AG$3:$BE$3,0)))</f>
        <v>1.7298858595378401</v>
      </c>
      <c r="BI53" s="18">
        <f>IF(ISNA(INDEX($AG$4:$BE$107,MATCH('Per month Barometer'!$BG53,$AF$4:$AF$107,0),MATCH('Per month Barometer'!BI$4,'Per month Barometer'!$AG$3:$BE$3,0))),"",INDEX($AG$4:$BE$107,MATCH('Per month Barometer'!$BG53,$AF$4:$AF$107,0),MATCH('Per month Barometer'!BI$4,'Per month Barometer'!$AG$3:$BE$3,0)))</f>
        <v>0</v>
      </c>
      <c r="BJ53" s="18">
        <f>IF(ISNA(INDEX($AG$4:$BE$107,MATCH('Per month Barometer'!$BG53,$AF$4:$AF$107,0),MATCH('Per month Barometer'!BJ$4,'Per month Barometer'!$AG$3:$BE$3,0))),"",INDEX($AG$4:$BE$107,MATCH('Per month Barometer'!$BG53,$AF$4:$AF$107,0),MATCH('Per month Barometer'!BJ$4,'Per month Barometer'!$AG$3:$BE$3,0)))</f>
        <v>0</v>
      </c>
      <c r="BK53" s="18">
        <f>IF(ISNA(INDEX($AG$4:$BE$107,MATCH('Per month Barometer'!$BG53,$AF$4:$AF$107,0),MATCH('Per month Barometer'!BK$4,'Per month Barometer'!$AG$3:$BE$3,0))),"",INDEX($AG$4:$BE$107,MATCH('Per month Barometer'!$BG53,$AF$4:$AF$107,0),MATCH('Per month Barometer'!BK$4,'Per month Barometer'!$AG$3:$BE$3,0)))</f>
        <v>0</v>
      </c>
      <c r="BL53" s="18">
        <f>IF(ISNA(INDEX($AG$4:$BE$107,MATCH('Per month Barometer'!$BG53,$AF$4:$AF$107,0),MATCH('Per month Barometer'!BL$4,'Per month Barometer'!$AG$3:$BE$3,0))),"",INDEX($AG$4:$BE$107,MATCH('Per month Barometer'!$BG53,$AF$4:$AF$107,0),MATCH('Per month Barometer'!BL$4,'Per month Barometer'!$AG$3:$BE$3,0)))</f>
        <v>0</v>
      </c>
      <c r="BM53" s="18">
        <f>IF(ISNA(INDEX($AG$4:$BE$107,MATCH('Per month Barometer'!$BG53,$AF$4:$AF$107,0),MATCH('Per month Barometer'!BM$4,'Per month Barometer'!$AG$3:$BE$3,0))),"",INDEX($AG$4:$BE$107,MATCH('Per month Barometer'!$BG53,$AF$4:$AF$107,0),MATCH('Per month Barometer'!BM$4,'Per month Barometer'!$AG$3:$BE$3,0)))</f>
        <v>0</v>
      </c>
      <c r="BN53" s="18">
        <f>IF(ISNA(INDEX($AG$4:$BE$107,MATCH('Per month Barometer'!$BG53,$AF$4:$AF$107,0),MATCH('Per month Barometer'!BN$4,'Per month Barometer'!$AG$3:$BE$3,0))),"",INDEX($AG$4:$BE$107,MATCH('Per month Barometer'!$BG53,$AF$4:$AF$107,0),MATCH('Per month Barometer'!BN$4,'Per month Barometer'!$AG$3:$BE$3,0)))</f>
        <v>0</v>
      </c>
      <c r="BO53" s="18">
        <f>IF(ISNA(INDEX($AG$4:$BE$107,MATCH('Per month Barometer'!$BG53,$AF$4:$AF$107,0),MATCH('Per month Barometer'!BO$4,'Per month Barometer'!$AG$3:$BE$3,0))),"",INDEX($AG$4:$BE$107,MATCH('Per month Barometer'!$BG53,$AF$4:$AF$107,0),MATCH('Per month Barometer'!BO$4,'Per month Barometer'!$AG$3:$BE$3,0)))</f>
        <v>0</v>
      </c>
      <c r="BP53" s="18">
        <f>IF(ISNA(INDEX($AG$4:$BE$107,MATCH('Per month Barometer'!$BG53,$AF$4:$AF$107,0),MATCH('Per month Barometer'!BP$4,'Per month Barometer'!$AG$3:$BE$3,0))),"",INDEX($AG$4:$BE$107,MATCH('Per month Barometer'!$BG53,$AF$4:$AF$107,0),MATCH('Per month Barometer'!BP$4,'Per month Barometer'!$AG$3:$BE$3,0)))</f>
        <v>0</v>
      </c>
      <c r="BQ53" s="18">
        <f>IF(ISNA(INDEX($AG$4:$BE$107,MATCH('Per month Barometer'!$BG53,$AF$4:$AF$107,0),MATCH('Per month Barometer'!BQ$4,'Per month Barometer'!$AG$3:$BE$3,0))),"",INDEX($AG$4:$BE$107,MATCH('Per month Barometer'!$BG53,$AF$4:$AF$107,0),MATCH('Per month Barometer'!BQ$4,'Per month Barometer'!$AG$3:$BE$3,0)))</f>
        <v>0</v>
      </c>
      <c r="BR53" s="18">
        <f>IF(ISNA(INDEX($AG$4:$BE$107,MATCH('Per month Barometer'!$BG53,$AF$4:$AF$107,0),MATCH('Per month Barometer'!BR$4,'Per month Barometer'!$AG$3:$BE$3,0))),"",INDEX($AG$4:$BE$107,MATCH('Per month Barometer'!$BG53,$AF$4:$AF$107,0),MATCH('Per month Barometer'!BR$4,'Per month Barometer'!$AG$3:$BE$3,0)))</f>
        <v>0</v>
      </c>
      <c r="BS53" s="18">
        <f>IF(ISNA(INDEX($AG$4:$BE$107,MATCH('Per month Barometer'!$BG53,$AF$4:$AF$107,0),MATCH('Per month Barometer'!BS$4,'Per month Barometer'!$AG$3:$BE$3,0))),"",INDEX($AG$4:$BE$107,MATCH('Per month Barometer'!$BG53,$AF$4:$AF$107,0),MATCH('Per month Barometer'!BS$4,'Per month Barometer'!$AG$3:$BE$3,0)))</f>
        <v>0</v>
      </c>
      <c r="BT53" s="18">
        <f>IF(ISNA(INDEX($AG$4:$BE$107,MATCH('Per month Barometer'!$BG53,$AF$4:$AF$107,0),MATCH('Per month Barometer'!BT$4,'Per month Barometer'!$AG$3:$BE$3,0))),"",INDEX($AG$4:$BE$107,MATCH('Per month Barometer'!$BG53,$AF$4:$AF$107,0),MATCH('Per month Barometer'!BT$4,'Per month Barometer'!$AG$3:$BE$3,0)))</f>
        <v>1.6968069300127302</v>
      </c>
      <c r="BU53" s="18">
        <f>IF(ISNA(INDEX($AG$4:$BE$107,MATCH('Per month Barometer'!$BG53,$AF$4:$AF$107,0),MATCH('Per month Barometer'!BU$4,'Per month Barometer'!$AG$3:$BE$3,0))),"",INDEX($AG$4:$BE$107,MATCH('Per month Barometer'!$BG53,$AF$4:$AF$107,0),MATCH('Per month Barometer'!BU$4,'Per month Barometer'!$AG$3:$BE$3,0)))</f>
        <v>0</v>
      </c>
      <c r="BV53" s="18">
        <f>IF(ISNA(INDEX($AG$4:$BE$107,MATCH('Per month Barometer'!$BG53,$AF$4:$AF$107,0),MATCH('Per month Barometer'!BV$4,'Per month Barometer'!$AG$3:$BE$3,0))),"",INDEX($AG$4:$BE$107,MATCH('Per month Barometer'!$BG53,$AF$4:$AF$107,0),MATCH('Per month Barometer'!BV$4,'Per month Barometer'!$AG$3:$BE$3,0)))</f>
        <v>0</v>
      </c>
      <c r="BW53" s="18">
        <f>IF(ISNA(INDEX($AG$4:$BE$107,MATCH('Per month Barometer'!$BG53,$AF$4:$AF$107,0),MATCH('Per month Barometer'!BW$4,'Per month Barometer'!$AG$3:$BE$3,0))),"",INDEX($AG$4:$BE$107,MATCH('Per month Barometer'!$BG53,$AF$4:$AF$107,0),MATCH('Per month Barometer'!BW$4,'Per month Barometer'!$AG$3:$BE$3,0)))</f>
        <v>0</v>
      </c>
      <c r="BX53" s="18">
        <f>IF(ISNA(INDEX($AG$4:$BE$107,MATCH('Per month Barometer'!$BG53,$AF$4:$AF$107,0),MATCH('Per month Barometer'!BX$4,'Per month Barometer'!$AG$3:$BE$3,0))),"",INDEX($AG$4:$BE$107,MATCH('Per month Barometer'!$BG53,$AF$4:$AF$107,0),MATCH('Per month Barometer'!BX$4,'Per month Barometer'!$AG$3:$BE$3,0)))</f>
        <v>1.8968937488865001</v>
      </c>
      <c r="BY53" s="18">
        <f>IF(ISNA(INDEX($AG$4:$BE$107,MATCH('Per month Barometer'!$BG53,$AF$4:$AF$107,0),MATCH('Per month Barometer'!BY$4,'Per month Barometer'!$AG$3:$BE$3,0))),"",INDEX($AG$4:$BE$107,MATCH('Per month Barometer'!$BG53,$AF$4:$AF$107,0),MATCH('Per month Barometer'!BY$4,'Per month Barometer'!$AG$3:$BE$3,0)))</f>
        <v>0</v>
      </c>
      <c r="BZ53" s="18">
        <f>IF(ISNA(INDEX($AG$4:$BE$107,MATCH('Per month Barometer'!$BG53,$AF$4:$AF$107,0),MATCH('Per month Barometer'!BZ$4,'Per month Barometer'!$AG$3:$BE$3,0))),"",INDEX($AG$4:$BE$107,MATCH('Per month Barometer'!$BG53,$AF$4:$AF$107,0),MATCH('Per month Barometer'!BZ$4,'Per month Barometer'!$AG$3:$BE$3,0)))</f>
        <v>0</v>
      </c>
      <c r="CA53" s="18">
        <f>IF(ISNA(INDEX($AG$4:$BE$107,MATCH('Per month Barometer'!$BG53,$AF$4:$AF$107,0),MATCH('Per month Barometer'!CA$4,'Per month Barometer'!$AG$3:$BE$3,0))),"",INDEX($AG$4:$BE$107,MATCH('Per month Barometer'!$BG53,$AF$4:$AF$107,0),MATCH('Per month Barometer'!CA$4,'Per month Barometer'!$AG$3:$BE$3,0)))</f>
        <v>0</v>
      </c>
      <c r="CB53" s="18">
        <f>IF(ISNA(INDEX($AG$4:$BE$107,MATCH('Per month Barometer'!$BG53,$AF$4:$AF$107,0),MATCH('Per month Barometer'!CB$4,'Per month Barometer'!$AG$3:$BE$3,0))),"",INDEX($AG$4:$BE$107,MATCH('Per month Barometer'!$BG53,$AF$4:$AF$107,0),MATCH('Per month Barometer'!CB$4,'Per month Barometer'!$AG$3:$BE$3,0)))</f>
        <v>1.9628156366938001</v>
      </c>
      <c r="CC53" s="18">
        <f>IF(ISNA(INDEX($AG$4:$BE$107,MATCH('Per month Barometer'!$BG53,$AF$4:$AF$107,0),MATCH('Per month Barometer'!CC$4,'Per month Barometer'!$AG$3:$BE$3,0))),"",INDEX($AG$4:$BE$107,MATCH('Per month Barometer'!$BG53,$AF$4:$AF$107,0),MATCH('Per month Barometer'!CC$4,'Per month Barometer'!$AG$3:$BE$3,0)))</f>
        <v>0</v>
      </c>
      <c r="CD53" s="18">
        <f>IF(ISNA(INDEX($AG$4:$BE$107,MATCH('Per month Barometer'!$BG53,$AF$4:$AF$107,0),MATCH('Per month Barometer'!CD$4,'Per month Barometer'!$AG$3:$BE$3,0))),"",INDEX($AG$4:$BE$107,MATCH('Per month Barometer'!$BG53,$AF$4:$AF$107,0),MATCH('Per month Barometer'!CD$4,'Per month Barometer'!$AG$3:$BE$3,0)))</f>
        <v>0</v>
      </c>
      <c r="CE53" s="18">
        <f>IF(ISNA(INDEX($AG$4:$BE$107,MATCH('Per month Barometer'!$BG53,$AF$4:$AF$107,0),MATCH('Per month Barometer'!CE$4,'Per month Barometer'!$AG$3:$BE$3,0))),"",INDEX($AG$4:$BE$107,MATCH('Per month Barometer'!$BG53,$AF$4:$AF$107,0),MATCH('Per month Barometer'!CE$4,'Per month Barometer'!$AG$3:$BE$3,0)))</f>
        <v>0</v>
      </c>
      <c r="CF53" s="18">
        <f>IF(ISNA(INDEX($AG$4:$BE$107,MATCH('Per month Barometer'!$BG53,$AF$4:$AF$107,0),MATCH('Per month Barometer'!CF$4,'Per month Barometer'!$AG$3:$BE$3,0))),"",INDEX($AG$4:$BE$107,MATCH('Per month Barometer'!$BG53,$AF$4:$AF$107,0),MATCH('Per month Barometer'!CF$4,'Per month Barometer'!$AG$3:$BE$3,0)))</f>
        <v>2.0296130513126802</v>
      </c>
      <c r="CO53" s="18">
        <f>IF(BH53=0,"",BH53)</f>
        <v>1.7298858595378401</v>
      </c>
      <c r="CP53" s="18" t="str">
        <f>IF(BI53=0,"",BI53)</f>
        <v/>
      </c>
      <c r="CQ53" s="18" t="str">
        <f>IF(BJ53=0,"",BJ53)</f>
        <v/>
      </c>
      <c r="CR53" s="18" t="str">
        <f>IF(BK53=0,"",BK53)</f>
        <v/>
      </c>
      <c r="CS53" s="18" t="str">
        <f>IF(BL53=0,"",BL53)</f>
        <v/>
      </c>
      <c r="CT53" s="18" t="str">
        <f>IF(BM53=0,"",BM53)</f>
        <v/>
      </c>
      <c r="CU53" s="18" t="str">
        <f>IF(BN53=0,"",BN53)</f>
        <v/>
      </c>
      <c r="CV53" s="18" t="str">
        <f>IF(BO53=0,"",BO53)</f>
        <v/>
      </c>
      <c r="CW53" s="18" t="str">
        <f>IF(BP53=0,"",BP53)</f>
        <v/>
      </c>
      <c r="CX53" s="18" t="str">
        <f>IF(BQ53=0,"",BQ53)</f>
        <v/>
      </c>
      <c r="CY53" s="18" t="str">
        <f>IF(BR53=0,"",BR53)</f>
        <v/>
      </c>
      <c r="CZ53" s="18" t="str">
        <f>IF(BS53=0,"",BS53)</f>
        <v/>
      </c>
      <c r="DA53" s="18">
        <f>IF(BT53=0,"",BT53)</f>
        <v>1.6968069300127302</v>
      </c>
      <c r="DB53" s="18" t="str">
        <f>IF(BU53=0,"",BU53)</f>
        <v/>
      </c>
      <c r="DC53" s="18" t="str">
        <f>IF(BV53=0,"",BV53)</f>
        <v/>
      </c>
      <c r="DD53" s="18" t="str">
        <f>IF(BW53=0,"",BW53)</f>
        <v/>
      </c>
      <c r="DE53" s="18">
        <f>IF(BX53=0,"",BX53)</f>
        <v>1.8968937488865001</v>
      </c>
      <c r="DF53" s="18" t="str">
        <f>IF(BY53=0,"",BY53)</f>
        <v/>
      </c>
      <c r="DG53" s="18" t="str">
        <f>IF(BZ53=0,"",BZ53)</f>
        <v/>
      </c>
      <c r="DH53" s="18" t="str">
        <f>IF(CA53=0,"",CA53)</f>
        <v/>
      </c>
      <c r="DI53" s="18">
        <f>IF(CB53=0,"",CB53)</f>
        <v>1.9628156366938001</v>
      </c>
      <c r="DJ53" s="18" t="str">
        <f>IF(CC53=0,"",CC53)</f>
        <v/>
      </c>
      <c r="DK53" s="18" t="str">
        <f>IF(CD53=0,"",CD53)</f>
        <v/>
      </c>
      <c r="DL53" s="18" t="str">
        <f>IF(CE53=0,"",CE53)</f>
        <v/>
      </c>
      <c r="DM53" s="18">
        <f>IF(CF53=0,"",CF53)</f>
        <v>2.0296130513126802</v>
      </c>
      <c r="DN53" s="18"/>
      <c r="DO53" s="18"/>
      <c r="DP53" s="18"/>
      <c r="DQ53" s="18"/>
    </row>
    <row r="54" spans="2:121" x14ac:dyDescent="0.25">
      <c r="B54" s="22">
        <v>39569</v>
      </c>
      <c r="C54" s="18">
        <f>VLOOKUP($B54,'Barometer annual'!$Z$5:$AE$211,'Per month Barometer'!C$1,FALSE)</f>
        <v>3.0753161226757202</v>
      </c>
      <c r="D54" s="18">
        <f>VLOOKUP($B54,'Barometer annual'!$Z$5:$AE$211,'Per month Barometer'!D$1,FALSE)</f>
        <v>2.1485980729092602</v>
      </c>
      <c r="E54" s="18" t="str">
        <f>VLOOKUP($B32,'Barometer annual'!$Z$5:$AE$211,'Per month Barometer'!E$1)</f>
        <v/>
      </c>
      <c r="AF54" s="125">
        <v>41061</v>
      </c>
      <c r="AG54" s="47">
        <f>VLOOKUP($AF54,'Barometer annual'!$Z$5:$AE$211,'Per month Barometer'!C$1, FALSE)</f>
        <v>2.38095238095238</v>
      </c>
      <c r="AH54" s="77"/>
      <c r="AI54" s="58"/>
      <c r="AJ54" s="58"/>
      <c r="AK54" s="58"/>
      <c r="AL54" s="58"/>
      <c r="AM54" s="48"/>
      <c r="AN54" s="77"/>
      <c r="AO54" s="77"/>
      <c r="AP54" s="77"/>
      <c r="AQ54" s="77"/>
      <c r="AR54" s="77"/>
      <c r="AS54" s="48">
        <f>VLOOKUP($AF54,'Barometer annual'!$Z$5:$AE$211,'Per month Barometer'!D$1, FALSE)</f>
        <v>1.82380952380952</v>
      </c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126"/>
      <c r="BG54" s="155">
        <v>40575</v>
      </c>
      <c r="BH54" s="18">
        <f>IF(ISNA(INDEX($AG$4:$BE$107,MATCH('Per month Barometer'!$BG54,$AF$4:$AF$107,0),MATCH('Per month Barometer'!BH$4,'Per month Barometer'!$AG$3:$BE$3,0))),"",INDEX($AG$4:$BE$107,MATCH('Per month Barometer'!$BG54,$AF$4:$AF$107,0),MATCH('Per month Barometer'!BH$4,'Per month Barometer'!$AG$3:$BE$3,0)))</f>
        <v>2.0243707706664997</v>
      </c>
      <c r="BI54" s="18">
        <f>IF(ISNA(INDEX($AG$4:$BE$107,MATCH('Per month Barometer'!$BG54,$AF$4:$AF$107,0),MATCH('Per month Barometer'!BI$4,'Per month Barometer'!$AG$3:$BE$3,0))),"",INDEX($AG$4:$BE$107,MATCH('Per month Barometer'!$BG54,$AF$4:$AF$107,0),MATCH('Per month Barometer'!BI$4,'Per month Barometer'!$AG$3:$BE$3,0)))</f>
        <v>0</v>
      </c>
      <c r="BJ54" s="18">
        <f>IF(ISNA(INDEX($AG$4:$BE$107,MATCH('Per month Barometer'!$BG54,$AF$4:$AF$107,0),MATCH('Per month Barometer'!BJ$4,'Per month Barometer'!$AG$3:$BE$3,0))),"",INDEX($AG$4:$BE$107,MATCH('Per month Barometer'!$BG54,$AF$4:$AF$107,0),MATCH('Per month Barometer'!BJ$4,'Per month Barometer'!$AG$3:$BE$3,0)))</f>
        <v>0</v>
      </c>
      <c r="BK54" s="18">
        <f>IF(ISNA(INDEX($AG$4:$BE$107,MATCH('Per month Barometer'!$BG54,$AF$4:$AF$107,0),MATCH('Per month Barometer'!BK$4,'Per month Barometer'!$AG$3:$BE$3,0))),"",INDEX($AG$4:$BE$107,MATCH('Per month Barometer'!$BG54,$AF$4:$AF$107,0),MATCH('Per month Barometer'!BK$4,'Per month Barometer'!$AG$3:$BE$3,0)))</f>
        <v>0</v>
      </c>
      <c r="BL54" s="18">
        <f>IF(ISNA(INDEX($AG$4:$BE$107,MATCH('Per month Barometer'!$BG54,$AF$4:$AF$107,0),MATCH('Per month Barometer'!BL$4,'Per month Barometer'!$AG$3:$BE$3,0))),"",INDEX($AG$4:$BE$107,MATCH('Per month Barometer'!$BG54,$AF$4:$AF$107,0),MATCH('Per month Barometer'!BL$4,'Per month Barometer'!$AG$3:$BE$3,0)))</f>
        <v>0</v>
      </c>
      <c r="BM54" s="18">
        <f>IF(ISNA(INDEX($AG$4:$BE$107,MATCH('Per month Barometer'!$BG54,$AF$4:$AF$107,0),MATCH('Per month Barometer'!BM$4,'Per month Barometer'!$AG$3:$BE$3,0))),"",INDEX($AG$4:$BE$107,MATCH('Per month Barometer'!$BG54,$AF$4:$AF$107,0),MATCH('Per month Barometer'!BM$4,'Per month Barometer'!$AG$3:$BE$3,0)))</f>
        <v>0</v>
      </c>
      <c r="BN54" s="18">
        <f>IF(ISNA(INDEX($AG$4:$BE$107,MATCH('Per month Barometer'!$BG54,$AF$4:$AF$107,0),MATCH('Per month Barometer'!BN$4,'Per month Barometer'!$AG$3:$BE$3,0))),"",INDEX($AG$4:$BE$107,MATCH('Per month Barometer'!$BG54,$AF$4:$AF$107,0),MATCH('Per month Barometer'!BN$4,'Per month Barometer'!$AG$3:$BE$3,0)))</f>
        <v>0</v>
      </c>
      <c r="BO54" s="18">
        <f>IF(ISNA(INDEX($AG$4:$BE$107,MATCH('Per month Barometer'!$BG54,$AF$4:$AF$107,0),MATCH('Per month Barometer'!BO$4,'Per month Barometer'!$AG$3:$BE$3,0))),"",INDEX($AG$4:$BE$107,MATCH('Per month Barometer'!$BG54,$AF$4:$AF$107,0),MATCH('Per month Barometer'!BO$4,'Per month Barometer'!$AG$3:$BE$3,0)))</f>
        <v>0</v>
      </c>
      <c r="BP54" s="18">
        <f>IF(ISNA(INDEX($AG$4:$BE$107,MATCH('Per month Barometer'!$BG54,$AF$4:$AF$107,0),MATCH('Per month Barometer'!BP$4,'Per month Barometer'!$AG$3:$BE$3,0))),"",INDEX($AG$4:$BE$107,MATCH('Per month Barometer'!$BG54,$AF$4:$AF$107,0),MATCH('Per month Barometer'!BP$4,'Per month Barometer'!$AG$3:$BE$3,0)))</f>
        <v>0</v>
      </c>
      <c r="BQ54" s="18">
        <f>IF(ISNA(INDEX($AG$4:$BE$107,MATCH('Per month Barometer'!$BG54,$AF$4:$AF$107,0),MATCH('Per month Barometer'!BQ$4,'Per month Barometer'!$AG$3:$BE$3,0))),"",INDEX($AG$4:$BE$107,MATCH('Per month Barometer'!$BG54,$AF$4:$AF$107,0),MATCH('Per month Barometer'!BQ$4,'Per month Barometer'!$AG$3:$BE$3,0)))</f>
        <v>0</v>
      </c>
      <c r="BR54" s="18">
        <f>IF(ISNA(INDEX($AG$4:$BE$107,MATCH('Per month Barometer'!$BG54,$AF$4:$AF$107,0),MATCH('Per month Barometer'!BR$4,'Per month Barometer'!$AG$3:$BE$3,0))),"",INDEX($AG$4:$BE$107,MATCH('Per month Barometer'!$BG54,$AF$4:$AF$107,0),MATCH('Per month Barometer'!BR$4,'Per month Barometer'!$AG$3:$BE$3,0)))</f>
        <v>0</v>
      </c>
      <c r="BS54" s="18">
        <f>IF(ISNA(INDEX($AG$4:$BE$107,MATCH('Per month Barometer'!$BG54,$AF$4:$AF$107,0),MATCH('Per month Barometer'!BS$4,'Per month Barometer'!$AG$3:$BE$3,0))),"",INDEX($AG$4:$BE$107,MATCH('Per month Barometer'!$BG54,$AF$4:$AF$107,0),MATCH('Per month Barometer'!BS$4,'Per month Barometer'!$AG$3:$BE$3,0)))</f>
        <v>1.75791215676891</v>
      </c>
      <c r="BT54" s="18">
        <f>IF(ISNA(INDEX($AG$4:$BE$107,MATCH('Per month Barometer'!$BG54,$AF$4:$AF$107,0),MATCH('Per month Barometer'!BT$4,'Per month Barometer'!$AG$3:$BE$3,0))),"",INDEX($AG$4:$BE$107,MATCH('Per month Barometer'!$BG54,$AF$4:$AF$107,0),MATCH('Per month Barometer'!BT$4,'Per month Barometer'!$AG$3:$BE$3,0)))</f>
        <v>0</v>
      </c>
      <c r="BU54" s="18">
        <f>IF(ISNA(INDEX($AG$4:$BE$107,MATCH('Per month Barometer'!$BG54,$AF$4:$AF$107,0),MATCH('Per month Barometer'!BU$4,'Per month Barometer'!$AG$3:$BE$3,0))),"",INDEX($AG$4:$BE$107,MATCH('Per month Barometer'!$BG54,$AF$4:$AF$107,0),MATCH('Per month Barometer'!BU$4,'Per month Barometer'!$AG$3:$BE$3,0)))</f>
        <v>0</v>
      </c>
      <c r="BV54" s="18">
        <f>IF(ISNA(INDEX($AG$4:$BE$107,MATCH('Per month Barometer'!$BG54,$AF$4:$AF$107,0),MATCH('Per month Barometer'!BV$4,'Per month Barometer'!$AG$3:$BE$3,0))),"",INDEX($AG$4:$BE$107,MATCH('Per month Barometer'!$BG54,$AF$4:$AF$107,0),MATCH('Per month Barometer'!BV$4,'Per month Barometer'!$AG$3:$BE$3,0)))</f>
        <v>0</v>
      </c>
      <c r="BW54" s="18">
        <f>IF(ISNA(INDEX($AG$4:$BE$107,MATCH('Per month Barometer'!$BG54,$AF$4:$AF$107,0),MATCH('Per month Barometer'!BW$4,'Per month Barometer'!$AG$3:$BE$3,0))),"",INDEX($AG$4:$BE$107,MATCH('Per month Barometer'!$BG54,$AF$4:$AF$107,0),MATCH('Per month Barometer'!BW$4,'Per month Barometer'!$AG$3:$BE$3,0)))</f>
        <v>0</v>
      </c>
      <c r="BX54" s="18" t="str">
        <f>IF(ISNA(INDEX($AG$4:$BE$107,MATCH('Per month Barometer'!$BG54,$AF$4:$AF$107,0),MATCH('Per month Barometer'!BX$4,'Per month Barometer'!$AG$3:$BE$3,0))),"",INDEX($AG$4:$BE$107,MATCH('Per month Barometer'!$BG54,$AF$4:$AF$107,0),MATCH('Per month Barometer'!BX$4,'Per month Barometer'!$AG$3:$BE$3,0)))</f>
        <v/>
      </c>
      <c r="BY54" s="18">
        <f>IF(ISNA(INDEX($AG$4:$BE$107,MATCH('Per month Barometer'!$BG54,$AF$4:$AF$107,0),MATCH('Per month Barometer'!BY$4,'Per month Barometer'!$AG$3:$BE$3,0))),"",INDEX($AG$4:$BE$107,MATCH('Per month Barometer'!$BG54,$AF$4:$AF$107,0),MATCH('Per month Barometer'!BY$4,'Per month Barometer'!$AG$3:$BE$3,0)))</f>
        <v>0</v>
      </c>
      <c r="BZ54" s="18">
        <f>IF(ISNA(INDEX($AG$4:$BE$107,MATCH('Per month Barometer'!$BG54,$AF$4:$AF$107,0),MATCH('Per month Barometer'!BZ$4,'Per month Barometer'!$AG$3:$BE$3,0))),"",INDEX($AG$4:$BE$107,MATCH('Per month Barometer'!$BG54,$AF$4:$AF$107,0),MATCH('Per month Barometer'!BZ$4,'Per month Barometer'!$AG$3:$BE$3,0)))</f>
        <v>0</v>
      </c>
      <c r="CA54" s="18">
        <f>IF(ISNA(INDEX($AG$4:$BE$107,MATCH('Per month Barometer'!$BG54,$AF$4:$AF$107,0),MATCH('Per month Barometer'!CA$4,'Per month Barometer'!$AG$3:$BE$3,0))),"",INDEX($AG$4:$BE$107,MATCH('Per month Barometer'!$BG54,$AF$4:$AF$107,0),MATCH('Per month Barometer'!CA$4,'Per month Barometer'!$AG$3:$BE$3,0)))</f>
        <v>0</v>
      </c>
      <c r="CB54" s="18" t="str">
        <f>IF(ISNA(INDEX($AG$4:$BE$107,MATCH('Per month Barometer'!$BG54,$AF$4:$AF$107,0),MATCH('Per month Barometer'!CB$4,'Per month Barometer'!$AG$3:$BE$3,0))),"",INDEX($AG$4:$BE$107,MATCH('Per month Barometer'!$BG54,$AF$4:$AF$107,0),MATCH('Per month Barometer'!CB$4,'Per month Barometer'!$AG$3:$BE$3,0)))</f>
        <v/>
      </c>
      <c r="CC54" s="18">
        <f>IF(ISNA(INDEX($AG$4:$BE$107,MATCH('Per month Barometer'!$BG54,$AF$4:$AF$107,0),MATCH('Per month Barometer'!CC$4,'Per month Barometer'!$AG$3:$BE$3,0))),"",INDEX($AG$4:$BE$107,MATCH('Per month Barometer'!$BG54,$AF$4:$AF$107,0),MATCH('Per month Barometer'!CC$4,'Per month Barometer'!$AG$3:$BE$3,0)))</f>
        <v>0</v>
      </c>
      <c r="CD54" s="18">
        <f>IF(ISNA(INDEX($AG$4:$BE$107,MATCH('Per month Barometer'!$BG54,$AF$4:$AF$107,0),MATCH('Per month Barometer'!CD$4,'Per month Barometer'!$AG$3:$BE$3,0))),"",INDEX($AG$4:$BE$107,MATCH('Per month Barometer'!$BG54,$AF$4:$AF$107,0),MATCH('Per month Barometer'!CD$4,'Per month Barometer'!$AG$3:$BE$3,0)))</f>
        <v>0</v>
      </c>
      <c r="CE54" s="18">
        <f>IF(ISNA(INDEX($AG$4:$BE$107,MATCH('Per month Barometer'!$BG54,$AF$4:$AF$107,0),MATCH('Per month Barometer'!CE$4,'Per month Barometer'!$AG$3:$BE$3,0))),"",INDEX($AG$4:$BE$107,MATCH('Per month Barometer'!$BG54,$AF$4:$AF$107,0),MATCH('Per month Barometer'!CE$4,'Per month Barometer'!$AG$3:$BE$3,0)))</f>
        <v>0</v>
      </c>
      <c r="CF54" s="18" t="str">
        <f>IF(ISNA(INDEX($AG$4:$BE$107,MATCH('Per month Barometer'!$BG54,$AF$4:$AF$107,0),MATCH('Per month Barometer'!CF$4,'Per month Barometer'!$AG$3:$BE$3,0))),"",INDEX($AG$4:$BE$107,MATCH('Per month Barometer'!$BG54,$AF$4:$AF$107,0),MATCH('Per month Barometer'!CF$4,'Per month Barometer'!$AG$3:$BE$3,0)))</f>
        <v/>
      </c>
      <c r="CO54" s="18">
        <f>IF(BH54=0,"",BH54)</f>
        <v>2.0243707706664997</v>
      </c>
      <c r="CP54" s="18" t="str">
        <f>IF(BI54=0,"",BI54)</f>
        <v/>
      </c>
      <c r="CQ54" s="18" t="str">
        <f>IF(BJ54=0,"",BJ54)</f>
        <v/>
      </c>
      <c r="CR54" s="18" t="str">
        <f>IF(BK54=0,"",BK54)</f>
        <v/>
      </c>
      <c r="CS54" s="18" t="str">
        <f>IF(BL54=0,"",BL54)</f>
        <v/>
      </c>
      <c r="CT54" s="18" t="str">
        <f>IF(BM54=0,"",BM54)</f>
        <v/>
      </c>
      <c r="CU54" s="18" t="str">
        <f>IF(BN54=0,"",BN54)</f>
        <v/>
      </c>
      <c r="CV54" s="18" t="str">
        <f>IF(BO54=0,"",BO54)</f>
        <v/>
      </c>
      <c r="CW54" s="18" t="str">
        <f>IF(BP54=0,"",BP54)</f>
        <v/>
      </c>
      <c r="CX54" s="18" t="str">
        <f>IF(BQ54=0,"",BQ54)</f>
        <v/>
      </c>
      <c r="CY54" s="18" t="str">
        <f>IF(BR54=0,"",BR54)</f>
        <v/>
      </c>
      <c r="CZ54" s="18">
        <f>IF(BS54=0,"",BS54)</f>
        <v>1.75791215676891</v>
      </c>
      <c r="DA54" s="18" t="str">
        <f>IF(BT54=0,"",BT54)</f>
        <v/>
      </c>
      <c r="DB54" s="18" t="str">
        <f>IF(BU54=0,"",BU54)</f>
        <v/>
      </c>
      <c r="DC54" s="18" t="str">
        <f>IF(BV54=0,"",BV54)</f>
        <v/>
      </c>
      <c r="DD54" s="18" t="str">
        <f>IF(BW54=0,"",BW54)</f>
        <v/>
      </c>
      <c r="DE54" s="18" t="str">
        <f>IF(BX54=0,"",BX54)</f>
        <v/>
      </c>
      <c r="DF54" s="18" t="str">
        <f>IF(BY54=0,"",BY54)</f>
        <v/>
      </c>
      <c r="DG54" s="18" t="str">
        <f>IF(BZ54=0,"",BZ54)</f>
        <v/>
      </c>
      <c r="DH54" s="18" t="str">
        <f>IF(CA54=0,"",CA54)</f>
        <v/>
      </c>
      <c r="DI54" s="18" t="str">
        <f>IF(CB54=0,"",CB54)</f>
        <v/>
      </c>
      <c r="DJ54" s="18" t="str">
        <f>IF(CC54=0,"",CC54)</f>
        <v/>
      </c>
      <c r="DK54" s="18" t="str">
        <f>IF(CD54=0,"",CD54)</f>
        <v/>
      </c>
      <c r="DL54" s="18" t="str">
        <f>IF(CE54=0,"",CE54)</f>
        <v/>
      </c>
      <c r="DM54" s="18" t="str">
        <f>IF(CF54=0,"",CF54)</f>
        <v/>
      </c>
      <c r="DN54" s="18"/>
      <c r="DO54" s="18"/>
      <c r="DP54" s="18"/>
      <c r="DQ54" s="18"/>
    </row>
    <row r="55" spans="2:121" x14ac:dyDescent="0.25">
      <c r="B55" s="22">
        <v>39934</v>
      </c>
      <c r="C55" s="18">
        <f>VLOOKUP($B55,'Barometer annual'!$Z$5:$AE$211,'Per month Barometer'!C$1,FALSE)</f>
        <v>0.39726024508163599</v>
      </c>
      <c r="D55" s="18">
        <f>VLOOKUP($B55,'Barometer annual'!$Z$5:$AE$211,'Per month Barometer'!D$1,FALSE)</f>
        <v>1.1316215847645801</v>
      </c>
      <c r="E55" s="18" t="str">
        <f>VLOOKUP($B33,'Barometer annual'!$Z$5:$AE$211,'Per month Barometer'!E$1)</f>
        <v/>
      </c>
      <c r="AF55" s="125">
        <v>41426</v>
      </c>
      <c r="AG55" s="47">
        <f>VLOOKUP($AF55,'Barometer annual'!$Z$5:$AE$211,'Per month Barometer'!C$1, FALSE)</f>
        <v>1.5619047619047599</v>
      </c>
      <c r="AH55" s="77"/>
      <c r="AI55" s="58"/>
      <c r="AJ55" s="58"/>
      <c r="AK55" s="58"/>
      <c r="AL55" s="58"/>
      <c r="AM55" s="77"/>
      <c r="AN55" s="48"/>
      <c r="AO55" s="48"/>
      <c r="AP55" s="48"/>
      <c r="AQ55" s="48"/>
      <c r="AR55" s="77"/>
      <c r="AS55" s="48">
        <f>VLOOKUP($AF55,'Barometer annual'!$Z$5:$AE$211,'Per month Barometer'!D$1, FALSE)</f>
        <v>1.53809523809524</v>
      </c>
      <c r="AT55" s="77"/>
      <c r="AU55" s="77"/>
      <c r="AV55" s="77"/>
      <c r="AW55" s="77"/>
      <c r="AX55" s="77"/>
      <c r="AY55" s="77"/>
      <c r="AZ55" s="77"/>
      <c r="BA55" s="77"/>
      <c r="BB55" s="77"/>
      <c r="BC55" s="77"/>
      <c r="BD55" s="77"/>
      <c r="BE55" s="126"/>
      <c r="BG55" s="155">
        <v>40603</v>
      </c>
      <c r="BH55" s="18">
        <f>IF(ISNA(INDEX($AG$4:$BE$107,MATCH('Per month Barometer'!$BG55,$AF$4:$AF$107,0),MATCH('Per month Barometer'!BH$4,'Per month Barometer'!$AG$3:$BE$3,0))),"",INDEX($AG$4:$BE$107,MATCH('Per month Barometer'!$BG55,$AF$4:$AF$107,0),MATCH('Per month Barometer'!BH$4,'Per month Barometer'!$AG$3:$BE$3,0)))</f>
        <v>2.2178537645924004</v>
      </c>
      <c r="BI55" s="18">
        <f>IF(ISNA(INDEX($AG$4:$BE$107,MATCH('Per month Barometer'!$BG55,$AF$4:$AF$107,0),MATCH('Per month Barometer'!BI$4,'Per month Barometer'!$AG$3:$BE$3,0))),"",INDEX($AG$4:$BE$107,MATCH('Per month Barometer'!$BG55,$AF$4:$AF$107,0),MATCH('Per month Barometer'!BI$4,'Per month Barometer'!$AG$3:$BE$3,0)))</f>
        <v>0</v>
      </c>
      <c r="BJ55" s="18">
        <f>IF(ISNA(INDEX($AG$4:$BE$107,MATCH('Per month Barometer'!$BG55,$AF$4:$AF$107,0),MATCH('Per month Barometer'!BJ$4,'Per month Barometer'!$AG$3:$BE$3,0))),"",INDEX($AG$4:$BE$107,MATCH('Per month Barometer'!$BG55,$AF$4:$AF$107,0),MATCH('Per month Barometer'!BJ$4,'Per month Barometer'!$AG$3:$BE$3,0)))</f>
        <v>0</v>
      </c>
      <c r="BK55" s="18">
        <f>IF(ISNA(INDEX($AG$4:$BE$107,MATCH('Per month Barometer'!$BG55,$AF$4:$AF$107,0),MATCH('Per month Barometer'!BK$4,'Per month Barometer'!$AG$3:$BE$3,0))),"",INDEX($AG$4:$BE$107,MATCH('Per month Barometer'!$BG55,$AF$4:$AF$107,0),MATCH('Per month Barometer'!BK$4,'Per month Barometer'!$AG$3:$BE$3,0)))</f>
        <v>0</v>
      </c>
      <c r="BL55" s="18">
        <f>IF(ISNA(INDEX($AG$4:$BE$107,MATCH('Per month Barometer'!$BG55,$AF$4:$AF$107,0),MATCH('Per month Barometer'!BL$4,'Per month Barometer'!$AG$3:$BE$3,0))),"",INDEX($AG$4:$BE$107,MATCH('Per month Barometer'!$BG55,$AF$4:$AF$107,0),MATCH('Per month Barometer'!BL$4,'Per month Barometer'!$AG$3:$BE$3,0)))</f>
        <v>0</v>
      </c>
      <c r="BM55" s="18">
        <f>IF(ISNA(INDEX($AG$4:$BE$107,MATCH('Per month Barometer'!$BG55,$AF$4:$AF$107,0),MATCH('Per month Barometer'!BM$4,'Per month Barometer'!$AG$3:$BE$3,0))),"",INDEX($AG$4:$BE$107,MATCH('Per month Barometer'!$BG55,$AF$4:$AF$107,0),MATCH('Per month Barometer'!BM$4,'Per month Barometer'!$AG$3:$BE$3,0)))</f>
        <v>0</v>
      </c>
      <c r="BN55" s="18">
        <f>IF(ISNA(INDEX($AG$4:$BE$107,MATCH('Per month Barometer'!$BG55,$AF$4:$AF$107,0),MATCH('Per month Barometer'!BN$4,'Per month Barometer'!$AG$3:$BE$3,0))),"",INDEX($AG$4:$BE$107,MATCH('Per month Barometer'!$BG55,$AF$4:$AF$107,0),MATCH('Per month Barometer'!BN$4,'Per month Barometer'!$AG$3:$BE$3,0)))</f>
        <v>0</v>
      </c>
      <c r="BO55" s="18">
        <f>IF(ISNA(INDEX($AG$4:$BE$107,MATCH('Per month Barometer'!$BG55,$AF$4:$AF$107,0),MATCH('Per month Barometer'!BO$4,'Per month Barometer'!$AG$3:$BE$3,0))),"",INDEX($AG$4:$BE$107,MATCH('Per month Barometer'!$BG55,$AF$4:$AF$107,0),MATCH('Per month Barometer'!BO$4,'Per month Barometer'!$AG$3:$BE$3,0)))</f>
        <v>0</v>
      </c>
      <c r="BP55" s="18">
        <f>IF(ISNA(INDEX($AG$4:$BE$107,MATCH('Per month Barometer'!$BG55,$AF$4:$AF$107,0),MATCH('Per month Barometer'!BP$4,'Per month Barometer'!$AG$3:$BE$3,0))),"",INDEX($AG$4:$BE$107,MATCH('Per month Barometer'!$BG55,$AF$4:$AF$107,0),MATCH('Per month Barometer'!BP$4,'Per month Barometer'!$AG$3:$BE$3,0)))</f>
        <v>0</v>
      </c>
      <c r="BQ55" s="18">
        <f>IF(ISNA(INDEX($AG$4:$BE$107,MATCH('Per month Barometer'!$BG55,$AF$4:$AF$107,0),MATCH('Per month Barometer'!BQ$4,'Per month Barometer'!$AG$3:$BE$3,0))),"",INDEX($AG$4:$BE$107,MATCH('Per month Barometer'!$BG55,$AF$4:$AF$107,0),MATCH('Per month Barometer'!BQ$4,'Per month Barometer'!$AG$3:$BE$3,0)))</f>
        <v>0</v>
      </c>
      <c r="BR55" s="18">
        <f>IF(ISNA(INDEX($AG$4:$BE$107,MATCH('Per month Barometer'!$BG55,$AF$4:$AF$107,0),MATCH('Per month Barometer'!BR$4,'Per month Barometer'!$AG$3:$BE$3,0))),"",INDEX($AG$4:$BE$107,MATCH('Per month Barometer'!$BG55,$AF$4:$AF$107,0),MATCH('Per month Barometer'!BR$4,'Per month Barometer'!$AG$3:$BE$3,0)))</f>
        <v>1.7726579868028001</v>
      </c>
      <c r="BS55" s="18">
        <f>IF(ISNA(INDEX($AG$4:$BE$107,MATCH('Per month Barometer'!$BG55,$AF$4:$AF$107,0),MATCH('Per month Barometer'!BS$4,'Per month Barometer'!$AG$3:$BE$3,0))),"",INDEX($AG$4:$BE$107,MATCH('Per month Barometer'!$BG55,$AF$4:$AF$107,0),MATCH('Per month Barometer'!BS$4,'Per month Barometer'!$AG$3:$BE$3,0)))</f>
        <v>0</v>
      </c>
      <c r="BT55" s="18">
        <f>IF(ISNA(INDEX($AG$4:$BE$107,MATCH('Per month Barometer'!$BG55,$AF$4:$AF$107,0),MATCH('Per month Barometer'!BT$4,'Per month Barometer'!$AG$3:$BE$3,0))),"",INDEX($AG$4:$BE$107,MATCH('Per month Barometer'!$BG55,$AF$4:$AF$107,0),MATCH('Per month Barometer'!BT$4,'Per month Barometer'!$AG$3:$BE$3,0)))</f>
        <v>0</v>
      </c>
      <c r="BU55" s="18">
        <f>IF(ISNA(INDEX($AG$4:$BE$107,MATCH('Per month Barometer'!$BG55,$AF$4:$AF$107,0),MATCH('Per month Barometer'!BU$4,'Per month Barometer'!$AG$3:$BE$3,0))),"",INDEX($AG$4:$BE$107,MATCH('Per month Barometer'!$BG55,$AF$4:$AF$107,0),MATCH('Per month Barometer'!BU$4,'Per month Barometer'!$AG$3:$BE$3,0)))</f>
        <v>0</v>
      </c>
      <c r="BV55" s="18">
        <f>IF(ISNA(INDEX($AG$4:$BE$107,MATCH('Per month Barometer'!$BG55,$AF$4:$AF$107,0),MATCH('Per month Barometer'!BV$4,'Per month Barometer'!$AG$3:$BE$3,0))),"",INDEX($AG$4:$BE$107,MATCH('Per month Barometer'!$BG55,$AF$4:$AF$107,0),MATCH('Per month Barometer'!BV$4,'Per month Barometer'!$AG$3:$BE$3,0)))</f>
        <v>0</v>
      </c>
      <c r="BW55" s="18">
        <f>IF(ISNA(INDEX($AG$4:$BE$107,MATCH('Per month Barometer'!$BG55,$AF$4:$AF$107,0),MATCH('Per month Barometer'!BW$4,'Per month Barometer'!$AG$3:$BE$3,0))),"",INDEX($AG$4:$BE$107,MATCH('Per month Barometer'!$BG55,$AF$4:$AF$107,0),MATCH('Per month Barometer'!BW$4,'Per month Barometer'!$AG$3:$BE$3,0)))</f>
        <v>0</v>
      </c>
      <c r="BX55" s="18">
        <f>IF(ISNA(INDEX($AG$4:$BE$107,MATCH('Per month Barometer'!$BG55,$AF$4:$AF$107,0),MATCH('Per month Barometer'!BX$4,'Per month Barometer'!$AG$3:$BE$3,0))),"",INDEX($AG$4:$BE$107,MATCH('Per month Barometer'!$BG55,$AF$4:$AF$107,0),MATCH('Per month Barometer'!BX$4,'Per month Barometer'!$AG$3:$BE$3,0)))</f>
        <v>0</v>
      </c>
      <c r="BY55" s="18">
        <f>IF(ISNA(INDEX($AG$4:$BE$107,MATCH('Per month Barometer'!$BG55,$AF$4:$AF$107,0),MATCH('Per month Barometer'!BY$4,'Per month Barometer'!$AG$3:$BE$3,0))),"",INDEX($AG$4:$BE$107,MATCH('Per month Barometer'!$BG55,$AF$4:$AF$107,0),MATCH('Per month Barometer'!BY$4,'Per month Barometer'!$AG$3:$BE$3,0)))</f>
        <v>0</v>
      </c>
      <c r="BZ55" s="18">
        <f>IF(ISNA(INDEX($AG$4:$BE$107,MATCH('Per month Barometer'!$BG55,$AF$4:$AF$107,0),MATCH('Per month Barometer'!BZ$4,'Per month Barometer'!$AG$3:$BE$3,0))),"",INDEX($AG$4:$BE$107,MATCH('Per month Barometer'!$BG55,$AF$4:$AF$107,0),MATCH('Per month Barometer'!BZ$4,'Per month Barometer'!$AG$3:$BE$3,0)))</f>
        <v>0</v>
      </c>
      <c r="CA55" s="18">
        <f>IF(ISNA(INDEX($AG$4:$BE$107,MATCH('Per month Barometer'!$BG55,$AF$4:$AF$107,0),MATCH('Per month Barometer'!CA$4,'Per month Barometer'!$AG$3:$BE$3,0))),"",INDEX($AG$4:$BE$107,MATCH('Per month Barometer'!$BG55,$AF$4:$AF$107,0),MATCH('Per month Barometer'!CA$4,'Per month Barometer'!$AG$3:$BE$3,0)))</f>
        <v>0</v>
      </c>
      <c r="CB55" s="18">
        <f>IF(ISNA(INDEX($AG$4:$BE$107,MATCH('Per month Barometer'!$BG55,$AF$4:$AF$107,0),MATCH('Per month Barometer'!CB$4,'Per month Barometer'!$AG$3:$BE$3,0))),"",INDEX($AG$4:$BE$107,MATCH('Per month Barometer'!$BG55,$AF$4:$AF$107,0),MATCH('Per month Barometer'!CB$4,'Per month Barometer'!$AG$3:$BE$3,0)))</f>
        <v>0</v>
      </c>
      <c r="CC55" s="18">
        <f>IF(ISNA(INDEX($AG$4:$BE$107,MATCH('Per month Barometer'!$BG55,$AF$4:$AF$107,0),MATCH('Per month Barometer'!CC$4,'Per month Barometer'!$AG$3:$BE$3,0))),"",INDEX($AG$4:$BE$107,MATCH('Per month Barometer'!$BG55,$AF$4:$AF$107,0),MATCH('Per month Barometer'!CC$4,'Per month Barometer'!$AG$3:$BE$3,0)))</f>
        <v>0</v>
      </c>
      <c r="CD55" s="18">
        <f>IF(ISNA(INDEX($AG$4:$BE$107,MATCH('Per month Barometer'!$BG55,$AF$4:$AF$107,0),MATCH('Per month Barometer'!CD$4,'Per month Barometer'!$AG$3:$BE$3,0))),"",INDEX($AG$4:$BE$107,MATCH('Per month Barometer'!$BG55,$AF$4:$AF$107,0),MATCH('Per month Barometer'!CD$4,'Per month Barometer'!$AG$3:$BE$3,0)))</f>
        <v>0</v>
      </c>
      <c r="CE55" s="18">
        <f>IF(ISNA(INDEX($AG$4:$BE$107,MATCH('Per month Barometer'!$BG55,$AF$4:$AF$107,0),MATCH('Per month Barometer'!CE$4,'Per month Barometer'!$AG$3:$BE$3,0))),"",INDEX($AG$4:$BE$107,MATCH('Per month Barometer'!$BG55,$AF$4:$AF$107,0),MATCH('Per month Barometer'!CE$4,'Per month Barometer'!$AG$3:$BE$3,0)))</f>
        <v>0</v>
      </c>
      <c r="CF55" s="18">
        <f>IF(ISNA(INDEX($AG$4:$BE$107,MATCH('Per month Barometer'!$BG55,$AF$4:$AF$107,0),MATCH('Per month Barometer'!CF$4,'Per month Barometer'!$AG$3:$BE$3,0))),"",INDEX($AG$4:$BE$107,MATCH('Per month Barometer'!$BG55,$AF$4:$AF$107,0),MATCH('Per month Barometer'!CF$4,'Per month Barometer'!$AG$3:$BE$3,0)))</f>
        <v>0</v>
      </c>
      <c r="CO55" s="18">
        <f>IF(BH55=0,"",BH55)</f>
        <v>2.2178537645924004</v>
      </c>
      <c r="CP55" s="18" t="str">
        <f>IF(BI55=0,"",BI55)</f>
        <v/>
      </c>
      <c r="CQ55" s="18" t="str">
        <f>IF(BJ55=0,"",BJ55)</f>
        <v/>
      </c>
      <c r="CR55" s="18" t="str">
        <f>IF(BK55=0,"",BK55)</f>
        <v/>
      </c>
      <c r="CS55" s="18" t="str">
        <f>IF(BL55=0,"",BL55)</f>
        <v/>
      </c>
      <c r="CT55" s="18" t="str">
        <f>IF(BM55=0,"",BM55)</f>
        <v/>
      </c>
      <c r="CU55" s="18" t="str">
        <f>IF(BN55=0,"",BN55)</f>
        <v/>
      </c>
      <c r="CV55" s="18" t="str">
        <f>IF(BO55=0,"",BO55)</f>
        <v/>
      </c>
      <c r="CW55" s="18" t="str">
        <f>IF(BP55=0,"",BP55)</f>
        <v/>
      </c>
      <c r="CX55" s="18" t="str">
        <f>IF(BQ55=0,"",BQ55)</f>
        <v/>
      </c>
      <c r="CY55" s="18">
        <f>IF(BR55=0,"",BR55)</f>
        <v>1.7726579868028001</v>
      </c>
      <c r="CZ55" s="18" t="str">
        <f>IF(BS55=0,"",BS55)</f>
        <v/>
      </c>
      <c r="DA55" s="18" t="str">
        <f>IF(BT55=0,"",BT55)</f>
        <v/>
      </c>
      <c r="DB55" s="18" t="str">
        <f>IF(BU55=0,"",BU55)</f>
        <v/>
      </c>
      <c r="DC55" s="18" t="str">
        <f>IF(BV55=0,"",BV55)</f>
        <v/>
      </c>
      <c r="DD55" s="18" t="str">
        <f>IF(BW55=0,"",BW55)</f>
        <v/>
      </c>
      <c r="DE55" s="18" t="str">
        <f>IF(BX55=0,"",BX55)</f>
        <v/>
      </c>
      <c r="DF55" s="18" t="str">
        <f>IF(BY55=0,"",BY55)</f>
        <v/>
      </c>
      <c r="DG55" s="18" t="str">
        <f>IF(BZ55=0,"",BZ55)</f>
        <v/>
      </c>
      <c r="DH55" s="18" t="str">
        <f>IF(CA55=0,"",CA55)</f>
        <v/>
      </c>
      <c r="DI55" s="18" t="str">
        <f>IF(CB55=0,"",CB55)</f>
        <v/>
      </c>
      <c r="DJ55" s="18" t="str">
        <f>IF(CC55=0,"",CC55)</f>
        <v/>
      </c>
      <c r="DK55" s="18" t="str">
        <f>IF(CD55=0,"",CD55)</f>
        <v/>
      </c>
      <c r="DL55" s="18" t="str">
        <f>IF(CE55=0,"",CE55)</f>
        <v/>
      </c>
      <c r="DM55" s="18" t="str">
        <f>IF(CF55=0,"",CF55)</f>
        <v/>
      </c>
      <c r="DN55" s="18"/>
      <c r="DO55" s="18"/>
      <c r="DP55" s="18"/>
      <c r="DQ55" s="18"/>
    </row>
    <row r="56" spans="2:121" x14ac:dyDescent="0.25">
      <c r="B56" s="22">
        <v>40299</v>
      </c>
      <c r="C56" s="18">
        <f>VLOOKUP($B56,'Barometer annual'!$Z$5:$AE$211,'Per month Barometer'!C$1,FALSE)</f>
        <v>1.3218321334602299</v>
      </c>
      <c r="D56" s="18">
        <f>VLOOKUP($B56,'Barometer annual'!$Z$5:$AE$211,'Per month Barometer'!D$1,FALSE)</f>
        <v>1.45670208547185</v>
      </c>
      <c r="E56" s="18" t="str">
        <f>VLOOKUP($B34,'Barometer annual'!$Z$5:$AE$211,'Per month Barometer'!E$1)</f>
        <v/>
      </c>
      <c r="AF56" s="125">
        <v>41791</v>
      </c>
      <c r="AG56" s="47">
        <f>VLOOKUP($AF56,'Barometer annual'!$Z$5:$AE$211,'Per month Barometer'!C$1, FALSE)</f>
        <v>0.71578947368421098</v>
      </c>
      <c r="AH56" s="77"/>
      <c r="AI56" s="58"/>
      <c r="AJ56" s="58"/>
      <c r="AK56" s="58"/>
      <c r="AL56" s="58"/>
      <c r="AM56" s="77"/>
      <c r="AN56" s="48"/>
      <c r="AO56" s="48"/>
      <c r="AP56" s="48"/>
      <c r="AQ56" s="48"/>
      <c r="AR56" s="77"/>
      <c r="AS56" s="48">
        <f>VLOOKUP($AF56,'Barometer annual'!$Z$5:$AE$211,'Per month Barometer'!D$1, FALSE)</f>
        <v>1.2052631578947399</v>
      </c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126"/>
      <c r="BG56" s="155">
        <v>40634</v>
      </c>
      <c r="BH56" s="18">
        <f>IF(ISNA(INDEX($AG$4:$BE$107,MATCH('Per month Barometer'!$BG56,$AF$4:$AF$107,0),MATCH('Per month Barometer'!BH$4,'Per month Barometer'!$AG$3:$BE$3,0))),"",INDEX($AG$4:$BE$107,MATCH('Per month Barometer'!$BG56,$AF$4:$AF$107,0),MATCH('Per month Barometer'!BH$4,'Per month Barometer'!$AG$3:$BE$3,0)))</f>
        <v>2.3989696177562103</v>
      </c>
      <c r="BI56" s="18">
        <f>IF(ISNA(INDEX($AG$4:$BE$107,MATCH('Per month Barometer'!$BG56,$AF$4:$AF$107,0),MATCH('Per month Barometer'!BI$4,'Per month Barometer'!$AG$3:$BE$3,0))),"",INDEX($AG$4:$BE$107,MATCH('Per month Barometer'!$BG56,$AF$4:$AF$107,0),MATCH('Per month Barometer'!BI$4,'Per month Barometer'!$AG$3:$BE$3,0)))</f>
        <v>0</v>
      </c>
      <c r="BJ56" s="18">
        <f>IF(ISNA(INDEX($AG$4:$BE$107,MATCH('Per month Barometer'!$BG56,$AF$4:$AF$107,0),MATCH('Per month Barometer'!BJ$4,'Per month Barometer'!$AG$3:$BE$3,0))),"",INDEX($AG$4:$BE$107,MATCH('Per month Barometer'!$BG56,$AF$4:$AF$107,0),MATCH('Per month Barometer'!BJ$4,'Per month Barometer'!$AG$3:$BE$3,0)))</f>
        <v>0</v>
      </c>
      <c r="BK56" s="18">
        <f>IF(ISNA(INDEX($AG$4:$BE$107,MATCH('Per month Barometer'!$BG56,$AF$4:$AF$107,0),MATCH('Per month Barometer'!BK$4,'Per month Barometer'!$AG$3:$BE$3,0))),"",INDEX($AG$4:$BE$107,MATCH('Per month Barometer'!$BG56,$AF$4:$AF$107,0),MATCH('Per month Barometer'!BK$4,'Per month Barometer'!$AG$3:$BE$3,0)))</f>
        <v>0</v>
      </c>
      <c r="BL56" s="18">
        <f>IF(ISNA(INDEX($AG$4:$BE$107,MATCH('Per month Barometer'!$BG56,$AF$4:$AF$107,0),MATCH('Per month Barometer'!BL$4,'Per month Barometer'!$AG$3:$BE$3,0))),"",INDEX($AG$4:$BE$107,MATCH('Per month Barometer'!$BG56,$AF$4:$AF$107,0),MATCH('Per month Barometer'!BL$4,'Per month Barometer'!$AG$3:$BE$3,0)))</f>
        <v>0</v>
      </c>
      <c r="BM56" s="18">
        <f>IF(ISNA(INDEX($AG$4:$BE$107,MATCH('Per month Barometer'!$BG56,$AF$4:$AF$107,0),MATCH('Per month Barometer'!BM$4,'Per month Barometer'!$AG$3:$BE$3,0))),"",INDEX($AG$4:$BE$107,MATCH('Per month Barometer'!$BG56,$AF$4:$AF$107,0),MATCH('Per month Barometer'!BM$4,'Per month Barometer'!$AG$3:$BE$3,0)))</f>
        <v>0</v>
      </c>
      <c r="BN56" s="18">
        <f>IF(ISNA(INDEX($AG$4:$BE$107,MATCH('Per month Barometer'!$BG56,$AF$4:$AF$107,0),MATCH('Per month Barometer'!BN$4,'Per month Barometer'!$AG$3:$BE$3,0))),"",INDEX($AG$4:$BE$107,MATCH('Per month Barometer'!$BG56,$AF$4:$AF$107,0),MATCH('Per month Barometer'!BN$4,'Per month Barometer'!$AG$3:$BE$3,0)))</f>
        <v>0</v>
      </c>
      <c r="BO56" s="18">
        <f>IF(ISNA(INDEX($AG$4:$BE$107,MATCH('Per month Barometer'!$BG56,$AF$4:$AF$107,0),MATCH('Per month Barometer'!BO$4,'Per month Barometer'!$AG$3:$BE$3,0))),"",INDEX($AG$4:$BE$107,MATCH('Per month Barometer'!$BG56,$AF$4:$AF$107,0),MATCH('Per month Barometer'!BO$4,'Per month Barometer'!$AG$3:$BE$3,0)))</f>
        <v>0</v>
      </c>
      <c r="BP56" s="18">
        <f>IF(ISNA(INDEX($AG$4:$BE$107,MATCH('Per month Barometer'!$BG56,$AF$4:$AF$107,0),MATCH('Per month Barometer'!BP$4,'Per month Barometer'!$AG$3:$BE$3,0))),"",INDEX($AG$4:$BE$107,MATCH('Per month Barometer'!$BG56,$AF$4:$AF$107,0),MATCH('Per month Barometer'!BP$4,'Per month Barometer'!$AG$3:$BE$3,0)))</f>
        <v>0</v>
      </c>
      <c r="BQ56" s="18">
        <f>IF(ISNA(INDEX($AG$4:$BE$107,MATCH('Per month Barometer'!$BG56,$AF$4:$AF$107,0),MATCH('Per month Barometer'!BQ$4,'Per month Barometer'!$AG$3:$BE$3,0))),"",INDEX($AG$4:$BE$107,MATCH('Per month Barometer'!$BG56,$AF$4:$AF$107,0),MATCH('Per month Barometer'!BQ$4,'Per month Barometer'!$AG$3:$BE$3,0)))</f>
        <v>1.8336181723490799</v>
      </c>
      <c r="BR56" s="18">
        <f>IF(ISNA(INDEX($AG$4:$BE$107,MATCH('Per month Barometer'!$BG56,$AF$4:$AF$107,0),MATCH('Per month Barometer'!BR$4,'Per month Barometer'!$AG$3:$BE$3,0))),"",INDEX($AG$4:$BE$107,MATCH('Per month Barometer'!$BG56,$AF$4:$AF$107,0),MATCH('Per month Barometer'!BR$4,'Per month Barometer'!$AG$3:$BE$3,0)))</f>
        <v>0</v>
      </c>
      <c r="BS56" s="18">
        <f>IF(ISNA(INDEX($AG$4:$BE$107,MATCH('Per month Barometer'!$BG56,$AF$4:$AF$107,0),MATCH('Per month Barometer'!BS$4,'Per month Barometer'!$AG$3:$BE$3,0))),"",INDEX($AG$4:$BE$107,MATCH('Per month Barometer'!$BG56,$AF$4:$AF$107,0),MATCH('Per month Barometer'!BS$4,'Per month Barometer'!$AG$3:$BE$3,0)))</f>
        <v>0</v>
      </c>
      <c r="BT56" s="18">
        <f>IF(ISNA(INDEX($AG$4:$BE$107,MATCH('Per month Barometer'!$BG56,$AF$4:$AF$107,0),MATCH('Per month Barometer'!BT$4,'Per month Barometer'!$AG$3:$BE$3,0))),"",INDEX($AG$4:$BE$107,MATCH('Per month Barometer'!$BG56,$AF$4:$AF$107,0),MATCH('Per month Barometer'!BT$4,'Per month Barometer'!$AG$3:$BE$3,0)))</f>
        <v>0</v>
      </c>
      <c r="BU56" s="18">
        <f>IF(ISNA(INDEX($AG$4:$BE$107,MATCH('Per month Barometer'!$BG56,$AF$4:$AF$107,0),MATCH('Per month Barometer'!BU$4,'Per month Barometer'!$AG$3:$BE$3,0))),"",INDEX($AG$4:$BE$107,MATCH('Per month Barometer'!$BG56,$AF$4:$AF$107,0),MATCH('Per month Barometer'!BU$4,'Per month Barometer'!$AG$3:$BE$3,0)))</f>
        <v>0</v>
      </c>
      <c r="BV56" s="18">
        <f>IF(ISNA(INDEX($AG$4:$BE$107,MATCH('Per month Barometer'!$BG56,$AF$4:$AF$107,0),MATCH('Per month Barometer'!BV$4,'Per month Barometer'!$AG$3:$BE$3,0))),"",INDEX($AG$4:$BE$107,MATCH('Per month Barometer'!$BG56,$AF$4:$AF$107,0),MATCH('Per month Barometer'!BV$4,'Per month Barometer'!$AG$3:$BE$3,0)))</f>
        <v>0</v>
      </c>
      <c r="BW56" s="18">
        <f>IF(ISNA(INDEX($AG$4:$BE$107,MATCH('Per month Barometer'!$BG56,$AF$4:$AF$107,0),MATCH('Per month Barometer'!BW$4,'Per month Barometer'!$AG$3:$BE$3,0))),"",INDEX($AG$4:$BE$107,MATCH('Per month Barometer'!$BG56,$AF$4:$AF$107,0),MATCH('Per month Barometer'!BW$4,'Per month Barometer'!$AG$3:$BE$3,0)))</f>
        <v>1.99308690699927</v>
      </c>
      <c r="BX56" s="18">
        <f>IF(ISNA(INDEX($AG$4:$BE$107,MATCH('Per month Barometer'!$BG56,$AF$4:$AF$107,0),MATCH('Per month Barometer'!BX$4,'Per month Barometer'!$AG$3:$BE$3,0))),"",INDEX($AG$4:$BE$107,MATCH('Per month Barometer'!$BG56,$AF$4:$AF$107,0),MATCH('Per month Barometer'!BX$4,'Per month Barometer'!$AG$3:$BE$3,0)))</f>
        <v>0</v>
      </c>
      <c r="BY56" s="18">
        <f>IF(ISNA(INDEX($AG$4:$BE$107,MATCH('Per month Barometer'!$BG56,$AF$4:$AF$107,0),MATCH('Per month Barometer'!BY$4,'Per month Barometer'!$AG$3:$BE$3,0))),"",INDEX($AG$4:$BE$107,MATCH('Per month Barometer'!$BG56,$AF$4:$AF$107,0),MATCH('Per month Barometer'!BY$4,'Per month Barometer'!$AG$3:$BE$3,0)))</f>
        <v>0</v>
      </c>
      <c r="BZ56" s="18">
        <f>IF(ISNA(INDEX($AG$4:$BE$107,MATCH('Per month Barometer'!$BG56,$AF$4:$AF$107,0),MATCH('Per month Barometer'!BZ$4,'Per month Barometer'!$AG$3:$BE$3,0))),"",INDEX($AG$4:$BE$107,MATCH('Per month Barometer'!$BG56,$AF$4:$AF$107,0),MATCH('Per month Barometer'!BZ$4,'Per month Barometer'!$AG$3:$BE$3,0)))</f>
        <v>0</v>
      </c>
      <c r="CA56" s="18">
        <f>IF(ISNA(INDEX($AG$4:$BE$107,MATCH('Per month Barometer'!$BG56,$AF$4:$AF$107,0),MATCH('Per month Barometer'!CA$4,'Per month Barometer'!$AG$3:$BE$3,0))),"",INDEX($AG$4:$BE$107,MATCH('Per month Barometer'!$BG56,$AF$4:$AF$107,0),MATCH('Per month Barometer'!CA$4,'Per month Barometer'!$AG$3:$BE$3,0)))</f>
        <v>1.94335186812823</v>
      </c>
      <c r="CB56" s="18">
        <f>IF(ISNA(INDEX($AG$4:$BE$107,MATCH('Per month Barometer'!$BG56,$AF$4:$AF$107,0),MATCH('Per month Barometer'!CB$4,'Per month Barometer'!$AG$3:$BE$3,0))),"",INDEX($AG$4:$BE$107,MATCH('Per month Barometer'!$BG56,$AF$4:$AF$107,0),MATCH('Per month Barometer'!CB$4,'Per month Barometer'!$AG$3:$BE$3,0)))</f>
        <v>0</v>
      </c>
      <c r="CC56" s="18">
        <f>IF(ISNA(INDEX($AG$4:$BE$107,MATCH('Per month Barometer'!$BG56,$AF$4:$AF$107,0),MATCH('Per month Barometer'!CC$4,'Per month Barometer'!$AG$3:$BE$3,0))),"",INDEX($AG$4:$BE$107,MATCH('Per month Barometer'!$BG56,$AF$4:$AF$107,0),MATCH('Per month Barometer'!CC$4,'Per month Barometer'!$AG$3:$BE$3,0)))</f>
        <v>0</v>
      </c>
      <c r="CD56" s="18">
        <f>IF(ISNA(INDEX($AG$4:$BE$107,MATCH('Per month Barometer'!$BG56,$AF$4:$AF$107,0),MATCH('Per month Barometer'!CD$4,'Per month Barometer'!$AG$3:$BE$3,0))),"",INDEX($AG$4:$BE$107,MATCH('Per month Barometer'!$BG56,$AF$4:$AF$107,0),MATCH('Per month Barometer'!CD$4,'Per month Barometer'!$AG$3:$BE$3,0)))</f>
        <v>0</v>
      </c>
      <c r="CE56" s="18">
        <f>IF(ISNA(INDEX($AG$4:$BE$107,MATCH('Per month Barometer'!$BG56,$AF$4:$AF$107,0),MATCH('Per month Barometer'!CE$4,'Per month Barometer'!$AG$3:$BE$3,0))),"",INDEX($AG$4:$BE$107,MATCH('Per month Barometer'!$BG56,$AF$4:$AF$107,0),MATCH('Per month Barometer'!CE$4,'Per month Barometer'!$AG$3:$BE$3,0)))</f>
        <v>2.14277010172979</v>
      </c>
      <c r="CF56" s="18">
        <f>IF(ISNA(INDEX($AG$4:$BE$107,MATCH('Per month Barometer'!$BG56,$AF$4:$AF$107,0),MATCH('Per month Barometer'!CF$4,'Per month Barometer'!$AG$3:$BE$3,0))),"",INDEX($AG$4:$BE$107,MATCH('Per month Barometer'!$BG56,$AF$4:$AF$107,0),MATCH('Per month Barometer'!CF$4,'Per month Barometer'!$AG$3:$BE$3,0)))</f>
        <v>0</v>
      </c>
      <c r="CO56" s="18">
        <f>IF(BH56=0,"",BH56)</f>
        <v>2.3989696177562103</v>
      </c>
      <c r="CP56" s="18" t="str">
        <f>IF(BI56=0,"",BI56)</f>
        <v/>
      </c>
      <c r="CQ56" s="18" t="str">
        <f>IF(BJ56=0,"",BJ56)</f>
        <v/>
      </c>
      <c r="CR56" s="18" t="str">
        <f>IF(BK56=0,"",BK56)</f>
        <v/>
      </c>
      <c r="CS56" s="18" t="str">
        <f>IF(BL56=0,"",BL56)</f>
        <v/>
      </c>
      <c r="CT56" s="18" t="str">
        <f>IF(BM56=0,"",BM56)</f>
        <v/>
      </c>
      <c r="CU56" s="18" t="str">
        <f>IF(BN56=0,"",BN56)</f>
        <v/>
      </c>
      <c r="CV56" s="18" t="str">
        <f>IF(BO56=0,"",BO56)</f>
        <v/>
      </c>
      <c r="CW56" s="18" t="str">
        <f>IF(BP56=0,"",BP56)</f>
        <v/>
      </c>
      <c r="CX56" s="18">
        <f>IF(BQ56=0,"",BQ56)</f>
        <v>1.8336181723490799</v>
      </c>
      <c r="CY56" s="18" t="str">
        <f>IF(BR56=0,"",BR56)</f>
        <v/>
      </c>
      <c r="CZ56" s="18" t="str">
        <f>IF(BS56=0,"",BS56)</f>
        <v/>
      </c>
      <c r="DA56" s="18" t="str">
        <f>IF(BT56=0,"",BT56)</f>
        <v/>
      </c>
      <c r="DB56" s="18" t="str">
        <f>IF(BU56=0,"",BU56)</f>
        <v/>
      </c>
      <c r="DC56" s="18" t="str">
        <f>IF(BV56=0,"",BV56)</f>
        <v/>
      </c>
      <c r="DD56" s="18">
        <f>IF(BW56=0,"",BW56)</f>
        <v>1.99308690699927</v>
      </c>
      <c r="DE56" s="18" t="str">
        <f>IF(BX56=0,"",BX56)</f>
        <v/>
      </c>
      <c r="DF56" s="18" t="str">
        <f>IF(BY56=0,"",BY56)</f>
        <v/>
      </c>
      <c r="DG56" s="18" t="str">
        <f>IF(BZ56=0,"",BZ56)</f>
        <v/>
      </c>
      <c r="DH56" s="18">
        <f>IF(CA56=0,"",CA56)</f>
        <v>1.94335186812823</v>
      </c>
      <c r="DI56" s="18" t="str">
        <f>IF(CB56=0,"",CB56)</f>
        <v/>
      </c>
      <c r="DJ56" s="18" t="str">
        <f>IF(CC56=0,"",CC56)</f>
        <v/>
      </c>
      <c r="DK56" s="18" t="str">
        <f>IF(CD56=0,"",CD56)</f>
        <v/>
      </c>
      <c r="DL56" s="18">
        <f>IF(CE56=0,"",CE56)</f>
        <v>2.14277010172979</v>
      </c>
      <c r="DM56" s="18" t="str">
        <f>IF(CF56=0,"",CF56)</f>
        <v/>
      </c>
      <c r="DN56" s="18"/>
      <c r="DO56" s="18"/>
      <c r="DP56" s="18"/>
      <c r="DQ56" s="18"/>
    </row>
    <row r="57" spans="2:121" x14ac:dyDescent="0.25">
      <c r="B57" s="22">
        <v>40664</v>
      </c>
      <c r="C57" s="18">
        <f>VLOOKUP($B57,'Barometer annual'!$Z$5:$AE$211,'Per month Barometer'!C$1,FALSE)</f>
        <v>2.5700309195800299</v>
      </c>
      <c r="D57" s="18">
        <f>VLOOKUP($B57,'Barometer annual'!$Z$5:$AE$211,'Per month Barometer'!D$1,FALSE)</f>
        <v>1.8898511896364698</v>
      </c>
      <c r="E57" s="18" t="str">
        <f>VLOOKUP($B35,'Barometer annual'!$Z$5:$AE$211,'Per month Barometer'!E$1)</f>
        <v/>
      </c>
      <c r="AF57" s="125">
        <v>42156</v>
      </c>
      <c r="AG57" s="47">
        <f>VLOOKUP($AF57,'Barometer annual'!$Z$5:$AE$211,'Per month Barometer'!C$1, FALSE)</f>
        <v>0.23499999999999999</v>
      </c>
      <c r="AH57" s="77"/>
      <c r="AI57" s="58"/>
      <c r="AJ57" s="58"/>
      <c r="AK57" s="58"/>
      <c r="AL57" s="58"/>
      <c r="AM57" s="77"/>
      <c r="AN57" s="48"/>
      <c r="AO57" s="48"/>
      <c r="AP57" s="48"/>
      <c r="AQ57" s="48"/>
      <c r="AR57" s="77"/>
      <c r="AS57" s="48">
        <f>VLOOKUP($AF57,'Barometer annual'!$Z$5:$AE$211,'Per month Barometer'!D$1, FALSE)</f>
        <v>1.28</v>
      </c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126"/>
      <c r="BG57" s="155">
        <v>40664</v>
      </c>
      <c r="BH57" s="18">
        <f>IF(ISNA(INDEX($AG$4:$BE$107,MATCH('Per month Barometer'!$BG57,$AF$4:$AF$107,0),MATCH('Per month Barometer'!BH$4,'Per month Barometer'!$AG$3:$BE$3,0))),"",INDEX($AG$4:$BE$107,MATCH('Per month Barometer'!$BG57,$AF$4:$AF$107,0),MATCH('Per month Barometer'!BH$4,'Per month Barometer'!$AG$3:$BE$3,0)))</f>
        <v>2.5700309195800299</v>
      </c>
      <c r="BI57" s="18">
        <f>IF(ISNA(INDEX($AG$4:$BE$107,MATCH('Per month Barometer'!$BG57,$AF$4:$AF$107,0),MATCH('Per month Barometer'!BI$4,'Per month Barometer'!$AG$3:$BE$3,0))),"",INDEX($AG$4:$BE$107,MATCH('Per month Barometer'!$BG57,$AF$4:$AF$107,0),MATCH('Per month Barometer'!BI$4,'Per month Barometer'!$AG$3:$BE$3,0)))</f>
        <v>0</v>
      </c>
      <c r="BJ57" s="18">
        <f>IF(ISNA(INDEX($AG$4:$BE$107,MATCH('Per month Barometer'!$BG57,$AF$4:$AF$107,0),MATCH('Per month Barometer'!BJ$4,'Per month Barometer'!$AG$3:$BE$3,0))),"",INDEX($AG$4:$BE$107,MATCH('Per month Barometer'!$BG57,$AF$4:$AF$107,0),MATCH('Per month Barometer'!BJ$4,'Per month Barometer'!$AG$3:$BE$3,0)))</f>
        <v>0</v>
      </c>
      <c r="BK57" s="18">
        <f>IF(ISNA(INDEX($AG$4:$BE$107,MATCH('Per month Barometer'!$BG57,$AF$4:$AF$107,0),MATCH('Per month Barometer'!BK$4,'Per month Barometer'!$AG$3:$BE$3,0))),"",INDEX($AG$4:$BE$107,MATCH('Per month Barometer'!$BG57,$AF$4:$AF$107,0),MATCH('Per month Barometer'!BK$4,'Per month Barometer'!$AG$3:$BE$3,0)))</f>
        <v>0</v>
      </c>
      <c r="BL57" s="18">
        <f>IF(ISNA(INDEX($AG$4:$BE$107,MATCH('Per month Barometer'!$BG57,$AF$4:$AF$107,0),MATCH('Per month Barometer'!BL$4,'Per month Barometer'!$AG$3:$BE$3,0))),"",INDEX($AG$4:$BE$107,MATCH('Per month Barometer'!$BG57,$AF$4:$AF$107,0),MATCH('Per month Barometer'!BL$4,'Per month Barometer'!$AG$3:$BE$3,0)))</f>
        <v>0</v>
      </c>
      <c r="BM57" s="18">
        <f>IF(ISNA(INDEX($AG$4:$BE$107,MATCH('Per month Barometer'!$BG57,$AF$4:$AF$107,0),MATCH('Per month Barometer'!BM$4,'Per month Barometer'!$AG$3:$BE$3,0))),"",INDEX($AG$4:$BE$107,MATCH('Per month Barometer'!$BG57,$AF$4:$AF$107,0),MATCH('Per month Barometer'!BM$4,'Per month Barometer'!$AG$3:$BE$3,0)))</f>
        <v>0</v>
      </c>
      <c r="BN57" s="18">
        <f>IF(ISNA(INDEX($AG$4:$BE$107,MATCH('Per month Barometer'!$BG57,$AF$4:$AF$107,0),MATCH('Per month Barometer'!BN$4,'Per month Barometer'!$AG$3:$BE$3,0))),"",INDEX($AG$4:$BE$107,MATCH('Per month Barometer'!$BG57,$AF$4:$AF$107,0),MATCH('Per month Barometer'!BN$4,'Per month Barometer'!$AG$3:$BE$3,0)))</f>
        <v>0</v>
      </c>
      <c r="BO57" s="18">
        <f>IF(ISNA(INDEX($AG$4:$BE$107,MATCH('Per month Barometer'!$BG57,$AF$4:$AF$107,0),MATCH('Per month Barometer'!BO$4,'Per month Barometer'!$AG$3:$BE$3,0))),"",INDEX($AG$4:$BE$107,MATCH('Per month Barometer'!$BG57,$AF$4:$AF$107,0),MATCH('Per month Barometer'!BO$4,'Per month Barometer'!$AG$3:$BE$3,0)))</f>
        <v>0</v>
      </c>
      <c r="BP57" s="18">
        <f>IF(ISNA(INDEX($AG$4:$BE$107,MATCH('Per month Barometer'!$BG57,$AF$4:$AF$107,0),MATCH('Per month Barometer'!BP$4,'Per month Barometer'!$AG$3:$BE$3,0))),"",INDEX($AG$4:$BE$107,MATCH('Per month Barometer'!$BG57,$AF$4:$AF$107,0),MATCH('Per month Barometer'!BP$4,'Per month Barometer'!$AG$3:$BE$3,0)))</f>
        <v>1.8898511896364698</v>
      </c>
      <c r="BQ57" s="18">
        <f>IF(ISNA(INDEX($AG$4:$BE$107,MATCH('Per month Barometer'!$BG57,$AF$4:$AF$107,0),MATCH('Per month Barometer'!BQ$4,'Per month Barometer'!$AG$3:$BE$3,0))),"",INDEX($AG$4:$BE$107,MATCH('Per month Barometer'!$BG57,$AF$4:$AF$107,0),MATCH('Per month Barometer'!BQ$4,'Per month Barometer'!$AG$3:$BE$3,0)))</f>
        <v>0</v>
      </c>
      <c r="BR57" s="18">
        <f>IF(ISNA(INDEX($AG$4:$BE$107,MATCH('Per month Barometer'!$BG57,$AF$4:$AF$107,0),MATCH('Per month Barometer'!BR$4,'Per month Barometer'!$AG$3:$BE$3,0))),"",INDEX($AG$4:$BE$107,MATCH('Per month Barometer'!$BG57,$AF$4:$AF$107,0),MATCH('Per month Barometer'!BR$4,'Per month Barometer'!$AG$3:$BE$3,0)))</f>
        <v>0</v>
      </c>
      <c r="BS57" s="18">
        <f>IF(ISNA(INDEX($AG$4:$BE$107,MATCH('Per month Barometer'!$BG57,$AF$4:$AF$107,0),MATCH('Per month Barometer'!BS$4,'Per month Barometer'!$AG$3:$BE$3,0))),"",INDEX($AG$4:$BE$107,MATCH('Per month Barometer'!$BG57,$AF$4:$AF$107,0),MATCH('Per month Barometer'!BS$4,'Per month Barometer'!$AG$3:$BE$3,0)))</f>
        <v>0</v>
      </c>
      <c r="BT57" s="18">
        <f>IF(ISNA(INDEX($AG$4:$BE$107,MATCH('Per month Barometer'!$BG57,$AF$4:$AF$107,0),MATCH('Per month Barometer'!BT$4,'Per month Barometer'!$AG$3:$BE$3,0))),"",INDEX($AG$4:$BE$107,MATCH('Per month Barometer'!$BG57,$AF$4:$AF$107,0),MATCH('Per month Barometer'!BT$4,'Per month Barometer'!$AG$3:$BE$3,0)))</f>
        <v>0</v>
      </c>
      <c r="BU57" s="18">
        <f>IF(ISNA(INDEX($AG$4:$BE$107,MATCH('Per month Barometer'!$BG57,$AF$4:$AF$107,0),MATCH('Per month Barometer'!BU$4,'Per month Barometer'!$AG$3:$BE$3,0))),"",INDEX($AG$4:$BE$107,MATCH('Per month Barometer'!$BG57,$AF$4:$AF$107,0),MATCH('Per month Barometer'!BU$4,'Per month Barometer'!$AG$3:$BE$3,0)))</f>
        <v>0</v>
      </c>
      <c r="BV57" s="18">
        <f>IF(ISNA(INDEX($AG$4:$BE$107,MATCH('Per month Barometer'!$BG57,$AF$4:$AF$107,0),MATCH('Per month Barometer'!BV$4,'Per month Barometer'!$AG$3:$BE$3,0))),"",INDEX($AG$4:$BE$107,MATCH('Per month Barometer'!$BG57,$AF$4:$AF$107,0),MATCH('Per month Barometer'!BV$4,'Per month Barometer'!$AG$3:$BE$3,0)))</f>
        <v>0</v>
      </c>
      <c r="BW57" s="18">
        <f>IF(ISNA(INDEX($AG$4:$BE$107,MATCH('Per month Barometer'!$BG57,$AF$4:$AF$107,0),MATCH('Per month Barometer'!BW$4,'Per month Barometer'!$AG$3:$BE$3,0))),"",INDEX($AG$4:$BE$107,MATCH('Per month Barometer'!$BG57,$AF$4:$AF$107,0),MATCH('Per month Barometer'!BW$4,'Per month Barometer'!$AG$3:$BE$3,0)))</f>
        <v>0</v>
      </c>
      <c r="BX57" s="18">
        <f>IF(ISNA(INDEX($AG$4:$BE$107,MATCH('Per month Barometer'!$BG57,$AF$4:$AF$107,0),MATCH('Per month Barometer'!BX$4,'Per month Barometer'!$AG$3:$BE$3,0))),"",INDEX($AG$4:$BE$107,MATCH('Per month Barometer'!$BG57,$AF$4:$AF$107,0),MATCH('Per month Barometer'!BX$4,'Per month Barometer'!$AG$3:$BE$3,0)))</f>
        <v>0</v>
      </c>
      <c r="BY57" s="18">
        <f>IF(ISNA(INDEX($AG$4:$BE$107,MATCH('Per month Barometer'!$BG57,$AF$4:$AF$107,0),MATCH('Per month Barometer'!BY$4,'Per month Barometer'!$AG$3:$BE$3,0))),"",INDEX($AG$4:$BE$107,MATCH('Per month Barometer'!$BG57,$AF$4:$AF$107,0),MATCH('Per month Barometer'!BY$4,'Per month Barometer'!$AG$3:$BE$3,0)))</f>
        <v>0</v>
      </c>
      <c r="BZ57" s="18">
        <f>IF(ISNA(INDEX($AG$4:$BE$107,MATCH('Per month Barometer'!$BG57,$AF$4:$AF$107,0),MATCH('Per month Barometer'!BZ$4,'Per month Barometer'!$AG$3:$BE$3,0))),"",INDEX($AG$4:$BE$107,MATCH('Per month Barometer'!$BG57,$AF$4:$AF$107,0),MATCH('Per month Barometer'!BZ$4,'Per month Barometer'!$AG$3:$BE$3,0)))</f>
        <v>0</v>
      </c>
      <c r="CA57" s="18">
        <f>IF(ISNA(INDEX($AG$4:$BE$107,MATCH('Per month Barometer'!$BG57,$AF$4:$AF$107,0),MATCH('Per month Barometer'!CA$4,'Per month Barometer'!$AG$3:$BE$3,0))),"",INDEX($AG$4:$BE$107,MATCH('Per month Barometer'!$BG57,$AF$4:$AF$107,0),MATCH('Per month Barometer'!CA$4,'Per month Barometer'!$AG$3:$BE$3,0)))</f>
        <v>0</v>
      </c>
      <c r="CB57" s="18">
        <f>IF(ISNA(INDEX($AG$4:$BE$107,MATCH('Per month Barometer'!$BG57,$AF$4:$AF$107,0),MATCH('Per month Barometer'!CB$4,'Per month Barometer'!$AG$3:$BE$3,0))),"",INDEX($AG$4:$BE$107,MATCH('Per month Barometer'!$BG57,$AF$4:$AF$107,0),MATCH('Per month Barometer'!CB$4,'Per month Barometer'!$AG$3:$BE$3,0)))</f>
        <v>0</v>
      </c>
      <c r="CC57" s="18">
        <f>IF(ISNA(INDEX($AG$4:$BE$107,MATCH('Per month Barometer'!$BG57,$AF$4:$AF$107,0),MATCH('Per month Barometer'!CC$4,'Per month Barometer'!$AG$3:$BE$3,0))),"",INDEX($AG$4:$BE$107,MATCH('Per month Barometer'!$BG57,$AF$4:$AF$107,0),MATCH('Per month Barometer'!CC$4,'Per month Barometer'!$AG$3:$BE$3,0)))</f>
        <v>0</v>
      </c>
      <c r="CD57" s="18">
        <f>IF(ISNA(INDEX($AG$4:$BE$107,MATCH('Per month Barometer'!$BG57,$AF$4:$AF$107,0),MATCH('Per month Barometer'!CD$4,'Per month Barometer'!$AG$3:$BE$3,0))),"",INDEX($AG$4:$BE$107,MATCH('Per month Barometer'!$BG57,$AF$4:$AF$107,0),MATCH('Per month Barometer'!CD$4,'Per month Barometer'!$AG$3:$BE$3,0)))</f>
        <v>0</v>
      </c>
      <c r="CE57" s="18">
        <f>IF(ISNA(INDEX($AG$4:$BE$107,MATCH('Per month Barometer'!$BG57,$AF$4:$AF$107,0),MATCH('Per month Barometer'!CE$4,'Per month Barometer'!$AG$3:$BE$3,0))),"",INDEX($AG$4:$BE$107,MATCH('Per month Barometer'!$BG57,$AF$4:$AF$107,0),MATCH('Per month Barometer'!CE$4,'Per month Barometer'!$AG$3:$BE$3,0)))</f>
        <v>0</v>
      </c>
      <c r="CF57" s="18">
        <f>IF(ISNA(INDEX($AG$4:$BE$107,MATCH('Per month Barometer'!$BG57,$AF$4:$AF$107,0),MATCH('Per month Barometer'!CF$4,'Per month Barometer'!$AG$3:$BE$3,0))),"",INDEX($AG$4:$BE$107,MATCH('Per month Barometer'!$BG57,$AF$4:$AF$107,0),MATCH('Per month Barometer'!CF$4,'Per month Barometer'!$AG$3:$BE$3,0)))</f>
        <v>0</v>
      </c>
      <c r="CO57" s="18">
        <f>IF(BH57=0,"",BH57)</f>
        <v>2.5700309195800299</v>
      </c>
      <c r="CP57" s="18" t="str">
        <f>IF(BI57=0,"",BI57)</f>
        <v/>
      </c>
      <c r="CQ57" s="18" t="str">
        <f>IF(BJ57=0,"",BJ57)</f>
        <v/>
      </c>
      <c r="CR57" s="18" t="str">
        <f>IF(BK57=0,"",BK57)</f>
        <v/>
      </c>
      <c r="CS57" s="18" t="str">
        <f>IF(BL57=0,"",BL57)</f>
        <v/>
      </c>
      <c r="CT57" s="18" t="str">
        <f>IF(BM57=0,"",BM57)</f>
        <v/>
      </c>
      <c r="CU57" s="18" t="str">
        <f>IF(BN57=0,"",BN57)</f>
        <v/>
      </c>
      <c r="CV57" s="18" t="str">
        <f>IF(BO57=0,"",BO57)</f>
        <v/>
      </c>
      <c r="CW57" s="18">
        <f>IF(BP57=0,"",BP57)</f>
        <v>1.8898511896364698</v>
      </c>
      <c r="CX57" s="18" t="str">
        <f>IF(BQ57=0,"",BQ57)</f>
        <v/>
      </c>
      <c r="CY57" s="18" t="str">
        <f>IF(BR57=0,"",BR57)</f>
        <v/>
      </c>
      <c r="CZ57" s="18" t="str">
        <f>IF(BS57=0,"",BS57)</f>
        <v/>
      </c>
      <c r="DA57" s="18" t="str">
        <f>IF(BT57=0,"",BT57)</f>
        <v/>
      </c>
      <c r="DB57" s="18" t="str">
        <f>IF(BU57=0,"",BU57)</f>
        <v/>
      </c>
      <c r="DC57" s="18" t="str">
        <f>IF(BV57=0,"",BV57)</f>
        <v/>
      </c>
      <c r="DD57" s="18" t="str">
        <f>IF(BW57=0,"",BW57)</f>
        <v/>
      </c>
      <c r="DE57" s="18" t="str">
        <f>IF(BX57=0,"",BX57)</f>
        <v/>
      </c>
      <c r="DF57" s="18" t="str">
        <f>IF(BY57=0,"",BY57)</f>
        <v/>
      </c>
      <c r="DG57" s="18" t="str">
        <f>IF(BZ57=0,"",BZ57)</f>
        <v/>
      </c>
      <c r="DH57" s="18" t="str">
        <f>IF(CA57=0,"",CA57)</f>
        <v/>
      </c>
      <c r="DI57" s="18" t="str">
        <f>IF(CB57=0,"",CB57)</f>
        <v/>
      </c>
      <c r="DJ57" s="18" t="str">
        <f>IF(CC57=0,"",CC57)</f>
        <v/>
      </c>
      <c r="DK57" s="18" t="str">
        <f>IF(CD57=0,"",CD57)</f>
        <v/>
      </c>
      <c r="DL57" s="18" t="str">
        <f>IF(CE57=0,"",CE57)</f>
        <v/>
      </c>
      <c r="DM57" s="18" t="str">
        <f>IF(CF57=0,"",CF57)</f>
        <v/>
      </c>
      <c r="DN57" s="18"/>
      <c r="DO57" s="18"/>
      <c r="DP57" s="18"/>
      <c r="DQ57" s="18"/>
    </row>
    <row r="58" spans="2:121" x14ac:dyDescent="0.25">
      <c r="B58" s="22">
        <v>41030</v>
      </c>
      <c r="C58" s="18">
        <f>VLOOKUP($B58,'Barometer annual'!$Z$5:$AE$211,'Per month Barometer'!C$1,FALSE)</f>
        <v>2.39047619047619</v>
      </c>
      <c r="D58" s="18">
        <f>VLOOKUP($B58,'Barometer annual'!$Z$5:$AE$211,'Per month Barometer'!D$1,FALSE)</f>
        <v>1.85238095238095</v>
      </c>
      <c r="E58" s="18" t="str">
        <f>VLOOKUP($B36,'Barometer annual'!$Z$5:$AE$211,'Per month Barometer'!E$1)</f>
        <v/>
      </c>
      <c r="AF58" s="125">
        <v>39264</v>
      </c>
      <c r="AG58" s="47">
        <f>VLOOKUP($AF58,'Barometer annual'!$Z$5:$AE$211,'Per month Barometer'!C$1, FALSE)</f>
        <v>1.97884278226795</v>
      </c>
      <c r="AH58" s="77"/>
      <c r="AI58" s="77"/>
      <c r="AJ58" s="77"/>
      <c r="AK58" s="77"/>
      <c r="AL58" s="58"/>
      <c r="AM58" s="77"/>
      <c r="AN58" s="48"/>
      <c r="AO58" s="48"/>
      <c r="AP58" s="48"/>
      <c r="AQ58" s="48"/>
      <c r="AR58" s="77"/>
      <c r="AS58" s="77"/>
      <c r="AT58" s="48">
        <f>VLOOKUP($AF58,'Barometer annual'!$Z$5:$AE$211,'Per month Barometer'!D$1, FALSE)</f>
        <v>1.98661653494368</v>
      </c>
      <c r="AU58" s="48" t="str">
        <f>VLOOKUP($AF58,'Barometer annual'!$Z$5:$AE$211,'Per month Barometer'!E$1, FALSE)</f>
        <v/>
      </c>
      <c r="AV58" s="48" t="str">
        <f>VLOOKUP($AF58,'Barometer annual'!$Z$5:$AE$211,'Per month Barometer'!F$1, FALSE)</f>
        <v/>
      </c>
      <c r="AW58" s="48" t="str">
        <f>VLOOKUP($AF58,'Barometer annual'!$Z$5:$AE$211,'Per month Barometer'!G$1, FALSE)</f>
        <v/>
      </c>
      <c r="AX58" s="77"/>
      <c r="AY58" s="77"/>
      <c r="AZ58" s="77"/>
      <c r="BA58" s="77"/>
      <c r="BB58" s="77"/>
      <c r="BC58" s="77"/>
      <c r="BD58" s="77"/>
      <c r="BE58" s="126"/>
      <c r="BG58" s="155">
        <v>40695</v>
      </c>
      <c r="BH58" s="18">
        <f>IF(ISNA(INDEX($AG$4:$BE$107,MATCH('Per month Barometer'!$BG58,$AF$4:$AF$107,0),MATCH('Per month Barometer'!BH$4,'Per month Barometer'!$AG$3:$BE$3,0))),"",INDEX($AG$4:$BE$107,MATCH('Per month Barometer'!$BG58,$AF$4:$AF$107,0),MATCH('Per month Barometer'!BH$4,'Per month Barometer'!$AG$3:$BE$3,0)))</f>
        <v>2.6233751652981203</v>
      </c>
      <c r="BI58" s="18">
        <f>IF(ISNA(INDEX($AG$4:$BE$107,MATCH('Per month Barometer'!$BG58,$AF$4:$AF$107,0),MATCH('Per month Barometer'!BI$4,'Per month Barometer'!$AG$3:$BE$3,0))),"",INDEX($AG$4:$BE$107,MATCH('Per month Barometer'!$BG58,$AF$4:$AF$107,0),MATCH('Per month Barometer'!BI$4,'Per month Barometer'!$AG$3:$BE$3,0)))</f>
        <v>0</v>
      </c>
      <c r="BJ58" s="18">
        <f>IF(ISNA(INDEX($AG$4:$BE$107,MATCH('Per month Barometer'!$BG58,$AF$4:$AF$107,0),MATCH('Per month Barometer'!BJ$4,'Per month Barometer'!$AG$3:$BE$3,0))),"",INDEX($AG$4:$BE$107,MATCH('Per month Barometer'!$BG58,$AF$4:$AF$107,0),MATCH('Per month Barometer'!BJ$4,'Per month Barometer'!$AG$3:$BE$3,0)))</f>
        <v>0</v>
      </c>
      <c r="BK58" s="18">
        <f>IF(ISNA(INDEX($AG$4:$BE$107,MATCH('Per month Barometer'!$BG58,$AF$4:$AF$107,0),MATCH('Per month Barometer'!BK$4,'Per month Barometer'!$AG$3:$BE$3,0))),"",INDEX($AG$4:$BE$107,MATCH('Per month Barometer'!$BG58,$AF$4:$AF$107,0),MATCH('Per month Barometer'!BK$4,'Per month Barometer'!$AG$3:$BE$3,0)))</f>
        <v>0</v>
      </c>
      <c r="BL58" s="18">
        <f>IF(ISNA(INDEX($AG$4:$BE$107,MATCH('Per month Barometer'!$BG58,$AF$4:$AF$107,0),MATCH('Per month Barometer'!BL$4,'Per month Barometer'!$AG$3:$BE$3,0))),"",INDEX($AG$4:$BE$107,MATCH('Per month Barometer'!$BG58,$AF$4:$AF$107,0),MATCH('Per month Barometer'!BL$4,'Per month Barometer'!$AG$3:$BE$3,0)))</f>
        <v>0</v>
      </c>
      <c r="BM58" s="18">
        <f>IF(ISNA(INDEX($AG$4:$BE$107,MATCH('Per month Barometer'!$BG58,$AF$4:$AF$107,0),MATCH('Per month Barometer'!BM$4,'Per month Barometer'!$AG$3:$BE$3,0))),"",INDEX($AG$4:$BE$107,MATCH('Per month Barometer'!$BG58,$AF$4:$AF$107,0),MATCH('Per month Barometer'!BM$4,'Per month Barometer'!$AG$3:$BE$3,0)))</f>
        <v>0</v>
      </c>
      <c r="BN58" s="18">
        <f>IF(ISNA(INDEX($AG$4:$BE$107,MATCH('Per month Barometer'!$BG58,$AF$4:$AF$107,0),MATCH('Per month Barometer'!BN$4,'Per month Barometer'!$AG$3:$BE$3,0))),"",INDEX($AG$4:$BE$107,MATCH('Per month Barometer'!$BG58,$AF$4:$AF$107,0),MATCH('Per month Barometer'!BN$4,'Per month Barometer'!$AG$3:$BE$3,0)))</f>
        <v>0</v>
      </c>
      <c r="BO58" s="18">
        <f>IF(ISNA(INDEX($AG$4:$BE$107,MATCH('Per month Barometer'!$BG58,$AF$4:$AF$107,0),MATCH('Per month Barometer'!BO$4,'Per month Barometer'!$AG$3:$BE$3,0))),"",INDEX($AG$4:$BE$107,MATCH('Per month Barometer'!$BG58,$AF$4:$AF$107,0),MATCH('Per month Barometer'!BO$4,'Per month Barometer'!$AG$3:$BE$3,0)))</f>
        <v>1.9504498595413999</v>
      </c>
      <c r="BP58" s="18">
        <f>IF(ISNA(INDEX($AG$4:$BE$107,MATCH('Per month Barometer'!$BG58,$AF$4:$AF$107,0),MATCH('Per month Barometer'!BP$4,'Per month Barometer'!$AG$3:$BE$3,0))),"",INDEX($AG$4:$BE$107,MATCH('Per month Barometer'!$BG58,$AF$4:$AF$107,0),MATCH('Per month Barometer'!BP$4,'Per month Barometer'!$AG$3:$BE$3,0)))</f>
        <v>0</v>
      </c>
      <c r="BQ58" s="18">
        <f>IF(ISNA(INDEX($AG$4:$BE$107,MATCH('Per month Barometer'!$BG58,$AF$4:$AF$107,0),MATCH('Per month Barometer'!BQ$4,'Per month Barometer'!$AG$3:$BE$3,0))),"",INDEX($AG$4:$BE$107,MATCH('Per month Barometer'!$BG58,$AF$4:$AF$107,0),MATCH('Per month Barometer'!BQ$4,'Per month Barometer'!$AG$3:$BE$3,0)))</f>
        <v>0</v>
      </c>
      <c r="BR58" s="18">
        <f>IF(ISNA(INDEX($AG$4:$BE$107,MATCH('Per month Barometer'!$BG58,$AF$4:$AF$107,0),MATCH('Per month Barometer'!BR$4,'Per month Barometer'!$AG$3:$BE$3,0))),"",INDEX($AG$4:$BE$107,MATCH('Per month Barometer'!$BG58,$AF$4:$AF$107,0),MATCH('Per month Barometer'!BR$4,'Per month Barometer'!$AG$3:$BE$3,0)))</f>
        <v>0</v>
      </c>
      <c r="BS58" s="18">
        <f>IF(ISNA(INDEX($AG$4:$BE$107,MATCH('Per month Barometer'!$BG58,$AF$4:$AF$107,0),MATCH('Per month Barometer'!BS$4,'Per month Barometer'!$AG$3:$BE$3,0))),"",INDEX($AG$4:$BE$107,MATCH('Per month Barometer'!$BG58,$AF$4:$AF$107,0),MATCH('Per month Barometer'!BS$4,'Per month Barometer'!$AG$3:$BE$3,0)))</f>
        <v>0</v>
      </c>
      <c r="BT58" s="18">
        <f>IF(ISNA(INDEX($AG$4:$BE$107,MATCH('Per month Barometer'!$BG58,$AF$4:$AF$107,0),MATCH('Per month Barometer'!BT$4,'Per month Barometer'!$AG$3:$BE$3,0))),"",INDEX($AG$4:$BE$107,MATCH('Per month Barometer'!$BG58,$AF$4:$AF$107,0),MATCH('Per month Barometer'!BT$4,'Per month Barometer'!$AG$3:$BE$3,0)))</f>
        <v>0</v>
      </c>
      <c r="BU58" s="18">
        <f>IF(ISNA(INDEX($AG$4:$BE$107,MATCH('Per month Barometer'!$BG58,$AF$4:$AF$107,0),MATCH('Per month Barometer'!BU$4,'Per month Barometer'!$AG$3:$BE$3,0))),"",INDEX($AG$4:$BE$107,MATCH('Per month Barometer'!$BG58,$AF$4:$AF$107,0),MATCH('Per month Barometer'!BU$4,'Per month Barometer'!$AG$3:$BE$3,0)))</f>
        <v>0</v>
      </c>
      <c r="BV58" s="18">
        <f>IF(ISNA(INDEX($AG$4:$BE$107,MATCH('Per month Barometer'!$BG58,$AF$4:$AF$107,0),MATCH('Per month Barometer'!BV$4,'Per month Barometer'!$AG$3:$BE$3,0))),"",INDEX($AG$4:$BE$107,MATCH('Per month Barometer'!$BG58,$AF$4:$AF$107,0),MATCH('Per month Barometer'!BV$4,'Per month Barometer'!$AG$3:$BE$3,0)))</f>
        <v>0</v>
      </c>
      <c r="BW58" s="18">
        <f>IF(ISNA(INDEX($AG$4:$BE$107,MATCH('Per month Barometer'!$BG58,$AF$4:$AF$107,0),MATCH('Per month Barometer'!BW$4,'Per month Barometer'!$AG$3:$BE$3,0))),"",INDEX($AG$4:$BE$107,MATCH('Per month Barometer'!$BG58,$AF$4:$AF$107,0),MATCH('Per month Barometer'!BW$4,'Per month Barometer'!$AG$3:$BE$3,0)))</f>
        <v>0</v>
      </c>
      <c r="BX58" s="18">
        <f>IF(ISNA(INDEX($AG$4:$BE$107,MATCH('Per month Barometer'!$BG58,$AF$4:$AF$107,0),MATCH('Per month Barometer'!BX$4,'Per month Barometer'!$AG$3:$BE$3,0))),"",INDEX($AG$4:$BE$107,MATCH('Per month Barometer'!$BG58,$AF$4:$AF$107,0),MATCH('Per month Barometer'!BX$4,'Per month Barometer'!$AG$3:$BE$3,0)))</f>
        <v>0</v>
      </c>
      <c r="BY58" s="18">
        <f>IF(ISNA(INDEX($AG$4:$BE$107,MATCH('Per month Barometer'!$BG58,$AF$4:$AF$107,0),MATCH('Per month Barometer'!BY$4,'Per month Barometer'!$AG$3:$BE$3,0))),"",INDEX($AG$4:$BE$107,MATCH('Per month Barometer'!$BG58,$AF$4:$AF$107,0),MATCH('Per month Barometer'!BY$4,'Per month Barometer'!$AG$3:$BE$3,0)))</f>
        <v>0</v>
      </c>
      <c r="BZ58" s="18">
        <f>IF(ISNA(INDEX($AG$4:$BE$107,MATCH('Per month Barometer'!$BG58,$AF$4:$AF$107,0),MATCH('Per month Barometer'!BZ$4,'Per month Barometer'!$AG$3:$BE$3,0))),"",INDEX($AG$4:$BE$107,MATCH('Per month Barometer'!$BG58,$AF$4:$AF$107,0),MATCH('Per month Barometer'!BZ$4,'Per month Barometer'!$AG$3:$BE$3,0)))</f>
        <v>0</v>
      </c>
      <c r="CA58" s="18">
        <f>IF(ISNA(INDEX($AG$4:$BE$107,MATCH('Per month Barometer'!$BG58,$AF$4:$AF$107,0),MATCH('Per month Barometer'!CA$4,'Per month Barometer'!$AG$3:$BE$3,0))),"",INDEX($AG$4:$BE$107,MATCH('Per month Barometer'!$BG58,$AF$4:$AF$107,0),MATCH('Per month Barometer'!CA$4,'Per month Barometer'!$AG$3:$BE$3,0)))</f>
        <v>0</v>
      </c>
      <c r="CB58" s="18">
        <f>IF(ISNA(INDEX($AG$4:$BE$107,MATCH('Per month Barometer'!$BG58,$AF$4:$AF$107,0),MATCH('Per month Barometer'!CB$4,'Per month Barometer'!$AG$3:$BE$3,0))),"",INDEX($AG$4:$BE$107,MATCH('Per month Barometer'!$BG58,$AF$4:$AF$107,0),MATCH('Per month Barometer'!CB$4,'Per month Barometer'!$AG$3:$BE$3,0)))</f>
        <v>0</v>
      </c>
      <c r="CC58" s="18">
        <f>IF(ISNA(INDEX($AG$4:$BE$107,MATCH('Per month Barometer'!$BG58,$AF$4:$AF$107,0),MATCH('Per month Barometer'!CC$4,'Per month Barometer'!$AG$3:$BE$3,0))),"",INDEX($AG$4:$BE$107,MATCH('Per month Barometer'!$BG58,$AF$4:$AF$107,0),MATCH('Per month Barometer'!CC$4,'Per month Barometer'!$AG$3:$BE$3,0)))</f>
        <v>0</v>
      </c>
      <c r="CD58" s="18">
        <f>IF(ISNA(INDEX($AG$4:$BE$107,MATCH('Per month Barometer'!$BG58,$AF$4:$AF$107,0),MATCH('Per month Barometer'!CD$4,'Per month Barometer'!$AG$3:$BE$3,0))),"",INDEX($AG$4:$BE$107,MATCH('Per month Barometer'!$BG58,$AF$4:$AF$107,0),MATCH('Per month Barometer'!CD$4,'Per month Barometer'!$AG$3:$BE$3,0)))</f>
        <v>0</v>
      </c>
      <c r="CE58" s="18">
        <f>IF(ISNA(INDEX($AG$4:$BE$107,MATCH('Per month Barometer'!$BG58,$AF$4:$AF$107,0),MATCH('Per month Barometer'!CE$4,'Per month Barometer'!$AG$3:$BE$3,0))),"",INDEX($AG$4:$BE$107,MATCH('Per month Barometer'!$BG58,$AF$4:$AF$107,0),MATCH('Per month Barometer'!CE$4,'Per month Barometer'!$AG$3:$BE$3,0)))</f>
        <v>0</v>
      </c>
      <c r="CF58" s="18">
        <f>IF(ISNA(INDEX($AG$4:$BE$107,MATCH('Per month Barometer'!$BG58,$AF$4:$AF$107,0),MATCH('Per month Barometer'!CF$4,'Per month Barometer'!$AG$3:$BE$3,0))),"",INDEX($AG$4:$BE$107,MATCH('Per month Barometer'!$BG58,$AF$4:$AF$107,0),MATCH('Per month Barometer'!CF$4,'Per month Barometer'!$AG$3:$BE$3,0)))</f>
        <v>0</v>
      </c>
      <c r="CO58" s="18">
        <f>IF(BH58=0,"",BH58)</f>
        <v>2.6233751652981203</v>
      </c>
      <c r="CP58" s="18" t="str">
        <f>IF(BI58=0,"",BI58)</f>
        <v/>
      </c>
      <c r="CQ58" s="18" t="str">
        <f>IF(BJ58=0,"",BJ58)</f>
        <v/>
      </c>
      <c r="CR58" s="18" t="str">
        <f>IF(BK58=0,"",BK58)</f>
        <v/>
      </c>
      <c r="CS58" s="18" t="str">
        <f>IF(BL58=0,"",BL58)</f>
        <v/>
      </c>
      <c r="CT58" s="18" t="str">
        <f>IF(BM58=0,"",BM58)</f>
        <v/>
      </c>
      <c r="CU58" s="18" t="str">
        <f>IF(BN58=0,"",BN58)</f>
        <v/>
      </c>
      <c r="CV58" s="18">
        <f>IF(BO58=0,"",BO58)</f>
        <v>1.9504498595413999</v>
      </c>
      <c r="CW58" s="18" t="str">
        <f>IF(BP58=0,"",BP58)</f>
        <v/>
      </c>
      <c r="CX58" s="18" t="str">
        <f>IF(BQ58=0,"",BQ58)</f>
        <v/>
      </c>
      <c r="CY58" s="18" t="str">
        <f>IF(BR58=0,"",BR58)</f>
        <v/>
      </c>
      <c r="CZ58" s="18" t="str">
        <f>IF(BS58=0,"",BS58)</f>
        <v/>
      </c>
      <c r="DA58" s="18" t="str">
        <f>IF(BT58=0,"",BT58)</f>
        <v/>
      </c>
      <c r="DB58" s="18" t="str">
        <f>IF(BU58=0,"",BU58)</f>
        <v/>
      </c>
      <c r="DC58" s="18" t="str">
        <f>IF(BV58=0,"",BV58)</f>
        <v/>
      </c>
      <c r="DD58" s="18" t="str">
        <f>IF(BW58=0,"",BW58)</f>
        <v/>
      </c>
      <c r="DE58" s="18" t="str">
        <f>IF(BX58=0,"",BX58)</f>
        <v/>
      </c>
      <c r="DF58" s="18" t="str">
        <f>IF(BY58=0,"",BY58)</f>
        <v/>
      </c>
      <c r="DG58" s="18" t="str">
        <f>IF(BZ58=0,"",BZ58)</f>
        <v/>
      </c>
      <c r="DH58" s="18" t="str">
        <f>IF(CA58=0,"",CA58)</f>
        <v/>
      </c>
      <c r="DI58" s="18" t="str">
        <f>IF(CB58=0,"",CB58)</f>
        <v/>
      </c>
      <c r="DJ58" s="18" t="str">
        <f>IF(CC58=0,"",CC58)</f>
        <v/>
      </c>
      <c r="DK58" s="18" t="str">
        <f>IF(CD58=0,"",CD58)</f>
        <v/>
      </c>
      <c r="DL58" s="18" t="str">
        <f>IF(CE58=0,"",CE58)</f>
        <v/>
      </c>
      <c r="DM58" s="18" t="str">
        <f>IF(CF58=0,"",CF58)</f>
        <v/>
      </c>
      <c r="DN58" s="18"/>
      <c r="DO58" s="18"/>
      <c r="DP58" s="18"/>
      <c r="DQ58" s="18"/>
    </row>
    <row r="59" spans="2:121" x14ac:dyDescent="0.25">
      <c r="B59" s="22">
        <v>41395</v>
      </c>
      <c r="C59" s="18">
        <f>VLOOKUP($B59,'Barometer annual'!$Z$5:$AE$211,'Per month Barometer'!C$1,FALSE)</f>
        <v>1.6</v>
      </c>
      <c r="D59" s="18">
        <f>VLOOKUP($B59,'Barometer annual'!$Z$5:$AE$211,'Per month Barometer'!D$1,FALSE)</f>
        <v>1.6047619047618999</v>
      </c>
      <c r="E59" s="18" t="str">
        <f>VLOOKUP($B37,'Barometer annual'!$Z$5:$AE$211,'Per month Barometer'!E$1)</f>
        <v/>
      </c>
      <c r="AF59" s="125">
        <v>39630</v>
      </c>
      <c r="AG59" s="47">
        <f>VLOOKUP($AF59,'Barometer annual'!$Z$5:$AE$211,'Per month Barometer'!C$1, FALSE)</f>
        <v>3.5631440301573201</v>
      </c>
      <c r="AH59" s="77"/>
      <c r="AI59" s="77"/>
      <c r="AJ59" s="77"/>
      <c r="AK59" s="77"/>
      <c r="AL59" s="58"/>
      <c r="AM59" s="77"/>
      <c r="AN59" s="48"/>
      <c r="AO59" s="48"/>
      <c r="AP59" s="48"/>
      <c r="AQ59" s="48"/>
      <c r="AR59" s="77"/>
      <c r="AS59" s="77"/>
      <c r="AT59" s="48">
        <f>VLOOKUP($AF59,'Barometer annual'!$Z$5:$AE$211,'Per month Barometer'!D$1, FALSE)</f>
        <v>2.44647521992685</v>
      </c>
      <c r="AU59" s="48" t="str">
        <f>VLOOKUP($AF59,'Barometer annual'!$Z$5:$AE$211,'Per month Barometer'!E$1, FALSE)</f>
        <v/>
      </c>
      <c r="AV59" s="48" t="str">
        <f>VLOOKUP($AF59,'Barometer annual'!$Z$5:$AE$211,'Per month Barometer'!F$1, FALSE)</f>
        <v/>
      </c>
      <c r="AW59" s="48" t="str">
        <f>VLOOKUP($AF59,'Barometer annual'!$Z$5:$AE$211,'Per month Barometer'!G$1, FALSE)</f>
        <v/>
      </c>
      <c r="AX59" s="77"/>
      <c r="AY59" s="77"/>
      <c r="AZ59" s="77"/>
      <c r="BA59" s="77"/>
      <c r="BB59" s="77"/>
      <c r="BC59" s="77"/>
      <c r="BD59" s="77"/>
      <c r="BE59" s="126"/>
      <c r="BG59" s="155">
        <v>40725</v>
      </c>
      <c r="BH59" s="18">
        <f>IF(ISNA(INDEX($AG$4:$BE$107,MATCH('Per month Barometer'!$BG59,$AF$4:$AF$107,0),MATCH('Per month Barometer'!BH$4,'Per month Barometer'!$AG$3:$BE$3,0))),"",INDEX($AG$4:$BE$107,MATCH('Per month Barometer'!$BG59,$AF$4:$AF$107,0),MATCH('Per month Barometer'!BH$4,'Per month Barometer'!$AG$3:$BE$3,0)))</f>
        <v>2.6266301672960899</v>
      </c>
      <c r="BI59" s="18">
        <f>IF(ISNA(INDEX($AG$4:$BE$107,MATCH('Per month Barometer'!$BG59,$AF$4:$AF$107,0),MATCH('Per month Barometer'!BI$4,'Per month Barometer'!$AG$3:$BE$3,0))),"",INDEX($AG$4:$BE$107,MATCH('Per month Barometer'!$BG59,$AF$4:$AF$107,0),MATCH('Per month Barometer'!BI$4,'Per month Barometer'!$AG$3:$BE$3,0)))</f>
        <v>0</v>
      </c>
      <c r="BJ59" s="18">
        <f>IF(ISNA(INDEX($AG$4:$BE$107,MATCH('Per month Barometer'!$BG59,$AF$4:$AF$107,0),MATCH('Per month Barometer'!BJ$4,'Per month Barometer'!$AG$3:$BE$3,0))),"",INDEX($AG$4:$BE$107,MATCH('Per month Barometer'!$BG59,$AF$4:$AF$107,0),MATCH('Per month Barometer'!BJ$4,'Per month Barometer'!$AG$3:$BE$3,0)))</f>
        <v>0</v>
      </c>
      <c r="BK59" s="18">
        <f>IF(ISNA(INDEX($AG$4:$BE$107,MATCH('Per month Barometer'!$BG59,$AF$4:$AF$107,0),MATCH('Per month Barometer'!BK$4,'Per month Barometer'!$AG$3:$BE$3,0))),"",INDEX($AG$4:$BE$107,MATCH('Per month Barometer'!$BG59,$AF$4:$AF$107,0),MATCH('Per month Barometer'!BK$4,'Per month Barometer'!$AG$3:$BE$3,0)))</f>
        <v>0</v>
      </c>
      <c r="BL59" s="18">
        <f>IF(ISNA(INDEX($AG$4:$BE$107,MATCH('Per month Barometer'!$BG59,$AF$4:$AF$107,0),MATCH('Per month Barometer'!BL$4,'Per month Barometer'!$AG$3:$BE$3,0))),"",INDEX($AG$4:$BE$107,MATCH('Per month Barometer'!$BG59,$AF$4:$AF$107,0),MATCH('Per month Barometer'!BL$4,'Per month Barometer'!$AG$3:$BE$3,0)))</f>
        <v>0</v>
      </c>
      <c r="BM59" s="18">
        <f>IF(ISNA(INDEX($AG$4:$BE$107,MATCH('Per month Barometer'!$BG59,$AF$4:$AF$107,0),MATCH('Per month Barometer'!BM$4,'Per month Barometer'!$AG$3:$BE$3,0))),"",INDEX($AG$4:$BE$107,MATCH('Per month Barometer'!$BG59,$AF$4:$AF$107,0),MATCH('Per month Barometer'!BM$4,'Per month Barometer'!$AG$3:$BE$3,0)))</f>
        <v>0</v>
      </c>
      <c r="BN59" s="18">
        <f>IF(ISNA(INDEX($AG$4:$BE$107,MATCH('Per month Barometer'!$BG59,$AF$4:$AF$107,0),MATCH('Per month Barometer'!BN$4,'Per month Barometer'!$AG$3:$BE$3,0))),"",INDEX($AG$4:$BE$107,MATCH('Per month Barometer'!$BG59,$AF$4:$AF$107,0),MATCH('Per month Barometer'!BN$4,'Per month Barometer'!$AG$3:$BE$3,0)))</f>
        <v>1.8940136560407901</v>
      </c>
      <c r="BO59" s="18">
        <f>IF(ISNA(INDEX($AG$4:$BE$107,MATCH('Per month Barometer'!$BG59,$AF$4:$AF$107,0),MATCH('Per month Barometer'!BO$4,'Per month Barometer'!$AG$3:$BE$3,0))),"",INDEX($AG$4:$BE$107,MATCH('Per month Barometer'!$BG59,$AF$4:$AF$107,0),MATCH('Per month Barometer'!BO$4,'Per month Barometer'!$AG$3:$BE$3,0)))</f>
        <v>0</v>
      </c>
      <c r="BP59" s="18">
        <f>IF(ISNA(INDEX($AG$4:$BE$107,MATCH('Per month Barometer'!$BG59,$AF$4:$AF$107,0),MATCH('Per month Barometer'!BP$4,'Per month Barometer'!$AG$3:$BE$3,0))),"",INDEX($AG$4:$BE$107,MATCH('Per month Barometer'!$BG59,$AF$4:$AF$107,0),MATCH('Per month Barometer'!BP$4,'Per month Barometer'!$AG$3:$BE$3,0)))</f>
        <v>0</v>
      </c>
      <c r="BQ59" s="18">
        <f>IF(ISNA(INDEX($AG$4:$BE$107,MATCH('Per month Barometer'!$BG59,$AF$4:$AF$107,0),MATCH('Per month Barometer'!BQ$4,'Per month Barometer'!$AG$3:$BE$3,0))),"",INDEX($AG$4:$BE$107,MATCH('Per month Barometer'!$BG59,$AF$4:$AF$107,0),MATCH('Per month Barometer'!BQ$4,'Per month Barometer'!$AG$3:$BE$3,0)))</f>
        <v>0</v>
      </c>
      <c r="BR59" s="18">
        <f>IF(ISNA(INDEX($AG$4:$BE$107,MATCH('Per month Barometer'!$BG59,$AF$4:$AF$107,0),MATCH('Per month Barometer'!BR$4,'Per month Barometer'!$AG$3:$BE$3,0))),"",INDEX($AG$4:$BE$107,MATCH('Per month Barometer'!$BG59,$AF$4:$AF$107,0),MATCH('Per month Barometer'!BR$4,'Per month Barometer'!$AG$3:$BE$3,0)))</f>
        <v>0</v>
      </c>
      <c r="BS59" s="18">
        <f>IF(ISNA(INDEX($AG$4:$BE$107,MATCH('Per month Barometer'!$BG59,$AF$4:$AF$107,0),MATCH('Per month Barometer'!BS$4,'Per month Barometer'!$AG$3:$BE$3,0))),"",INDEX($AG$4:$BE$107,MATCH('Per month Barometer'!$BG59,$AF$4:$AF$107,0),MATCH('Per month Barometer'!BS$4,'Per month Barometer'!$AG$3:$BE$3,0)))</f>
        <v>0</v>
      </c>
      <c r="BT59" s="18">
        <f>IF(ISNA(INDEX($AG$4:$BE$107,MATCH('Per month Barometer'!$BG59,$AF$4:$AF$107,0),MATCH('Per month Barometer'!BT$4,'Per month Barometer'!$AG$3:$BE$3,0))),"",INDEX($AG$4:$BE$107,MATCH('Per month Barometer'!$BG59,$AF$4:$AF$107,0),MATCH('Per month Barometer'!BT$4,'Per month Barometer'!$AG$3:$BE$3,0)))</f>
        <v>0</v>
      </c>
      <c r="BU59" s="18">
        <f>IF(ISNA(INDEX($AG$4:$BE$107,MATCH('Per month Barometer'!$BG59,$AF$4:$AF$107,0),MATCH('Per month Barometer'!BU$4,'Per month Barometer'!$AG$3:$BE$3,0))),"",INDEX($AG$4:$BE$107,MATCH('Per month Barometer'!$BG59,$AF$4:$AF$107,0),MATCH('Per month Barometer'!BU$4,'Per month Barometer'!$AG$3:$BE$3,0)))</f>
        <v>0</v>
      </c>
      <c r="BV59" s="18">
        <f>IF(ISNA(INDEX($AG$4:$BE$107,MATCH('Per month Barometer'!$BG59,$AF$4:$AF$107,0),MATCH('Per month Barometer'!BV$4,'Per month Barometer'!$AG$3:$BE$3,0))),"",INDEX($AG$4:$BE$107,MATCH('Per month Barometer'!$BG59,$AF$4:$AF$107,0),MATCH('Per month Barometer'!BV$4,'Per month Barometer'!$AG$3:$BE$3,0)))</f>
        <v>1.9103934093139499</v>
      </c>
      <c r="BW59" s="18">
        <f>IF(ISNA(INDEX($AG$4:$BE$107,MATCH('Per month Barometer'!$BG59,$AF$4:$AF$107,0),MATCH('Per month Barometer'!BW$4,'Per month Barometer'!$AG$3:$BE$3,0))),"",INDEX($AG$4:$BE$107,MATCH('Per month Barometer'!$BG59,$AF$4:$AF$107,0),MATCH('Per month Barometer'!BW$4,'Per month Barometer'!$AG$3:$BE$3,0)))</f>
        <v>0</v>
      </c>
      <c r="BX59" s="18">
        <f>IF(ISNA(INDEX($AG$4:$BE$107,MATCH('Per month Barometer'!$BG59,$AF$4:$AF$107,0),MATCH('Per month Barometer'!BX$4,'Per month Barometer'!$AG$3:$BE$3,0))),"",INDEX($AG$4:$BE$107,MATCH('Per month Barometer'!$BG59,$AF$4:$AF$107,0),MATCH('Per month Barometer'!BX$4,'Per month Barometer'!$AG$3:$BE$3,0)))</f>
        <v>0</v>
      </c>
      <c r="BY59" s="18">
        <f>IF(ISNA(INDEX($AG$4:$BE$107,MATCH('Per month Barometer'!$BG59,$AF$4:$AF$107,0),MATCH('Per month Barometer'!BY$4,'Per month Barometer'!$AG$3:$BE$3,0))),"",INDEX($AG$4:$BE$107,MATCH('Per month Barometer'!$BG59,$AF$4:$AF$107,0),MATCH('Per month Barometer'!BY$4,'Per month Barometer'!$AG$3:$BE$3,0)))</f>
        <v>0</v>
      </c>
      <c r="BZ59" s="18">
        <f>IF(ISNA(INDEX($AG$4:$BE$107,MATCH('Per month Barometer'!$BG59,$AF$4:$AF$107,0),MATCH('Per month Barometer'!BZ$4,'Per month Barometer'!$AG$3:$BE$3,0))),"",INDEX($AG$4:$BE$107,MATCH('Per month Barometer'!$BG59,$AF$4:$AF$107,0),MATCH('Per month Barometer'!BZ$4,'Per month Barometer'!$AG$3:$BE$3,0)))</f>
        <v>1.9442142682019299</v>
      </c>
      <c r="CA59" s="18">
        <f>IF(ISNA(INDEX($AG$4:$BE$107,MATCH('Per month Barometer'!$BG59,$AF$4:$AF$107,0),MATCH('Per month Barometer'!CA$4,'Per month Barometer'!$AG$3:$BE$3,0))),"",INDEX($AG$4:$BE$107,MATCH('Per month Barometer'!$BG59,$AF$4:$AF$107,0),MATCH('Per month Barometer'!CA$4,'Per month Barometer'!$AG$3:$BE$3,0)))</f>
        <v>0</v>
      </c>
      <c r="CB59" s="18">
        <f>IF(ISNA(INDEX($AG$4:$BE$107,MATCH('Per month Barometer'!$BG59,$AF$4:$AF$107,0),MATCH('Per month Barometer'!CB$4,'Per month Barometer'!$AG$3:$BE$3,0))),"",INDEX($AG$4:$BE$107,MATCH('Per month Barometer'!$BG59,$AF$4:$AF$107,0),MATCH('Per month Barometer'!CB$4,'Per month Barometer'!$AG$3:$BE$3,0)))</f>
        <v>0</v>
      </c>
      <c r="CC59" s="18">
        <f>IF(ISNA(INDEX($AG$4:$BE$107,MATCH('Per month Barometer'!$BG59,$AF$4:$AF$107,0),MATCH('Per month Barometer'!CC$4,'Per month Barometer'!$AG$3:$BE$3,0))),"",INDEX($AG$4:$BE$107,MATCH('Per month Barometer'!$BG59,$AF$4:$AF$107,0),MATCH('Per month Barometer'!CC$4,'Per month Barometer'!$AG$3:$BE$3,0)))</f>
        <v>0</v>
      </c>
      <c r="CD59" s="18">
        <f>IF(ISNA(INDEX($AG$4:$BE$107,MATCH('Per month Barometer'!$BG59,$AF$4:$AF$107,0),MATCH('Per month Barometer'!CD$4,'Per month Barometer'!$AG$3:$BE$3,0))),"",INDEX($AG$4:$BE$107,MATCH('Per month Barometer'!$BG59,$AF$4:$AF$107,0),MATCH('Per month Barometer'!CD$4,'Per month Barometer'!$AG$3:$BE$3,0)))</f>
        <v>2.0815465112973097</v>
      </c>
      <c r="CE59" s="18">
        <f>IF(ISNA(INDEX($AG$4:$BE$107,MATCH('Per month Barometer'!$BG59,$AF$4:$AF$107,0),MATCH('Per month Barometer'!CE$4,'Per month Barometer'!$AG$3:$BE$3,0))),"",INDEX($AG$4:$BE$107,MATCH('Per month Barometer'!$BG59,$AF$4:$AF$107,0),MATCH('Per month Barometer'!CE$4,'Per month Barometer'!$AG$3:$BE$3,0)))</f>
        <v>0</v>
      </c>
      <c r="CF59" s="18">
        <f>IF(ISNA(INDEX($AG$4:$BE$107,MATCH('Per month Barometer'!$BG59,$AF$4:$AF$107,0),MATCH('Per month Barometer'!CF$4,'Per month Barometer'!$AG$3:$BE$3,0))),"",INDEX($AG$4:$BE$107,MATCH('Per month Barometer'!$BG59,$AF$4:$AF$107,0),MATCH('Per month Barometer'!CF$4,'Per month Barometer'!$AG$3:$BE$3,0)))</f>
        <v>0</v>
      </c>
      <c r="CO59" s="18">
        <f>IF(BH59=0,"",BH59)</f>
        <v>2.6266301672960899</v>
      </c>
      <c r="CP59" s="18" t="str">
        <f>IF(BI59=0,"",BI59)</f>
        <v/>
      </c>
      <c r="CQ59" s="18" t="str">
        <f>IF(BJ59=0,"",BJ59)</f>
        <v/>
      </c>
      <c r="CR59" s="18" t="str">
        <f>IF(BK59=0,"",BK59)</f>
        <v/>
      </c>
      <c r="CS59" s="18" t="str">
        <f>IF(BL59=0,"",BL59)</f>
        <v/>
      </c>
      <c r="CT59" s="18" t="str">
        <f>IF(BM59=0,"",BM59)</f>
        <v/>
      </c>
      <c r="CU59" s="18">
        <f>IF(BN59=0,"",BN59)</f>
        <v>1.8940136560407901</v>
      </c>
      <c r="CV59" s="18" t="str">
        <f>IF(BO59=0,"",BO59)</f>
        <v/>
      </c>
      <c r="CW59" s="18" t="str">
        <f>IF(BP59=0,"",BP59)</f>
        <v/>
      </c>
      <c r="CX59" s="18" t="str">
        <f>IF(BQ59=0,"",BQ59)</f>
        <v/>
      </c>
      <c r="CY59" s="18" t="str">
        <f>IF(BR59=0,"",BR59)</f>
        <v/>
      </c>
      <c r="CZ59" s="18" t="str">
        <f>IF(BS59=0,"",BS59)</f>
        <v/>
      </c>
      <c r="DA59" s="18" t="str">
        <f>IF(BT59=0,"",BT59)</f>
        <v/>
      </c>
      <c r="DB59" s="18" t="str">
        <f>IF(BU59=0,"",BU59)</f>
        <v/>
      </c>
      <c r="DC59" s="18">
        <f>IF(BV59=0,"",BV59)</f>
        <v>1.9103934093139499</v>
      </c>
      <c r="DD59" s="18" t="str">
        <f>IF(BW59=0,"",BW59)</f>
        <v/>
      </c>
      <c r="DE59" s="18" t="str">
        <f>IF(BX59=0,"",BX59)</f>
        <v/>
      </c>
      <c r="DF59" s="18" t="str">
        <f>IF(BY59=0,"",BY59)</f>
        <v/>
      </c>
      <c r="DG59" s="18">
        <f>IF(BZ59=0,"",BZ59)</f>
        <v>1.9442142682019299</v>
      </c>
      <c r="DH59" s="18" t="str">
        <f>IF(CA59=0,"",CA59)</f>
        <v/>
      </c>
      <c r="DI59" s="18" t="str">
        <f>IF(CB59=0,"",CB59)</f>
        <v/>
      </c>
      <c r="DJ59" s="18" t="str">
        <f>IF(CC59=0,"",CC59)</f>
        <v/>
      </c>
      <c r="DK59" s="18">
        <f>IF(CD59=0,"",CD59)</f>
        <v>2.0815465112973097</v>
      </c>
      <c r="DL59" s="18" t="str">
        <f>IF(CE59=0,"",CE59)</f>
        <v/>
      </c>
      <c r="DM59" s="18" t="str">
        <f>IF(CF59=0,"",CF59)</f>
        <v/>
      </c>
      <c r="DN59" s="18"/>
      <c r="DO59" s="18"/>
      <c r="DP59" s="18"/>
      <c r="DQ59" s="18"/>
    </row>
    <row r="60" spans="2:121" x14ac:dyDescent="0.25">
      <c r="B60" s="22">
        <v>41760</v>
      </c>
      <c r="C60" s="18">
        <f>VLOOKUP($B60,'Barometer annual'!$Z$5:$AE$211,'Per month Barometer'!C$1,FALSE)</f>
        <v>0.81666666666666698</v>
      </c>
      <c r="D60" s="18">
        <f>VLOOKUP($B60,'Barometer annual'!$Z$5:$AE$211,'Per month Barometer'!D$1,FALSE)</f>
        <v>1.23888888888889</v>
      </c>
      <c r="E60" s="5"/>
      <c r="F60" s="5"/>
      <c r="G60" s="5"/>
      <c r="H60" s="5"/>
      <c r="I60" s="5"/>
      <c r="J60" s="27"/>
      <c r="K60" s="5"/>
      <c r="L60" s="5"/>
      <c r="M60" s="5"/>
      <c r="N60" s="5"/>
      <c r="AF60" s="125">
        <v>39995</v>
      </c>
      <c r="AG60" s="47">
        <f>VLOOKUP($AF60,'Barometer annual'!$Z$5:$AE$211,'Per month Barometer'!C$1, FALSE)</f>
        <v>0.361669283606879</v>
      </c>
      <c r="AH60" s="77"/>
      <c r="AI60" s="77"/>
      <c r="AJ60" s="77"/>
      <c r="AK60" s="77"/>
      <c r="AL60" s="58"/>
      <c r="AM60" s="77"/>
      <c r="AN60" s="48"/>
      <c r="AO60" s="48"/>
      <c r="AP60" s="48"/>
      <c r="AQ60" s="48"/>
      <c r="AR60" s="77"/>
      <c r="AS60" s="77"/>
      <c r="AT60" s="48">
        <f>VLOOKUP($AF60,'Barometer annual'!$Z$5:$AE$211,'Per month Barometer'!D$1, FALSE)</f>
        <v>1.1673669917048499</v>
      </c>
      <c r="AU60" s="48" t="str">
        <f>VLOOKUP($AF60,'Barometer annual'!$Z$5:$AE$211,'Per month Barometer'!E$1, FALSE)</f>
        <v/>
      </c>
      <c r="AV60" s="48" t="str">
        <f>VLOOKUP($AF60,'Barometer annual'!$Z$5:$AE$211,'Per month Barometer'!F$1, FALSE)</f>
        <v/>
      </c>
      <c r="AW60" s="48" t="str">
        <f>VLOOKUP($AF60,'Barometer annual'!$Z$5:$AE$211,'Per month Barometer'!G$1, FALSE)</f>
        <v/>
      </c>
      <c r="AX60" s="77"/>
      <c r="AY60" s="77"/>
      <c r="AZ60" s="77"/>
      <c r="BA60" s="77"/>
      <c r="BB60" s="77"/>
      <c r="BC60" s="77"/>
      <c r="BD60" s="77"/>
      <c r="BE60" s="126"/>
      <c r="BG60" s="155">
        <v>40756</v>
      </c>
      <c r="BH60" s="18">
        <f>IF(ISNA(INDEX($AG$4:$BE$107,MATCH('Per month Barometer'!$BG60,$AF$4:$AF$107,0),MATCH('Per month Barometer'!BH$4,'Per month Barometer'!$AG$3:$BE$3,0))),"",INDEX($AG$4:$BE$107,MATCH('Per month Barometer'!$BG60,$AF$4:$AF$107,0),MATCH('Per month Barometer'!BH$4,'Per month Barometer'!$AG$3:$BE$3,0)))</f>
        <v>2.61178581177289</v>
      </c>
      <c r="BI60" s="18">
        <f>IF(ISNA(INDEX($AG$4:$BE$107,MATCH('Per month Barometer'!$BG60,$AF$4:$AF$107,0),MATCH('Per month Barometer'!BI$4,'Per month Barometer'!$AG$3:$BE$3,0))),"",INDEX($AG$4:$BE$107,MATCH('Per month Barometer'!$BG60,$AF$4:$AF$107,0),MATCH('Per month Barometer'!BI$4,'Per month Barometer'!$AG$3:$BE$3,0)))</f>
        <v>0</v>
      </c>
      <c r="BJ60" s="18">
        <f>IF(ISNA(INDEX($AG$4:$BE$107,MATCH('Per month Barometer'!$BG60,$AF$4:$AF$107,0),MATCH('Per month Barometer'!BJ$4,'Per month Barometer'!$AG$3:$BE$3,0))),"",INDEX($AG$4:$BE$107,MATCH('Per month Barometer'!$BG60,$AF$4:$AF$107,0),MATCH('Per month Barometer'!BJ$4,'Per month Barometer'!$AG$3:$BE$3,0)))</f>
        <v>0</v>
      </c>
      <c r="BK60" s="18">
        <f>IF(ISNA(INDEX($AG$4:$BE$107,MATCH('Per month Barometer'!$BG60,$AF$4:$AF$107,0),MATCH('Per month Barometer'!BK$4,'Per month Barometer'!$AG$3:$BE$3,0))),"",INDEX($AG$4:$BE$107,MATCH('Per month Barometer'!$BG60,$AF$4:$AF$107,0),MATCH('Per month Barometer'!BK$4,'Per month Barometer'!$AG$3:$BE$3,0)))</f>
        <v>0</v>
      </c>
      <c r="BL60" s="18">
        <f>IF(ISNA(INDEX($AG$4:$BE$107,MATCH('Per month Barometer'!$BG60,$AF$4:$AF$107,0),MATCH('Per month Barometer'!BL$4,'Per month Barometer'!$AG$3:$BE$3,0))),"",INDEX($AG$4:$BE$107,MATCH('Per month Barometer'!$BG60,$AF$4:$AF$107,0),MATCH('Per month Barometer'!BL$4,'Per month Barometer'!$AG$3:$BE$3,0)))</f>
        <v>0</v>
      </c>
      <c r="BM60" s="18">
        <f>IF(ISNA(INDEX($AG$4:$BE$107,MATCH('Per month Barometer'!$BG60,$AF$4:$AF$107,0),MATCH('Per month Barometer'!BM$4,'Per month Barometer'!$AG$3:$BE$3,0))),"",INDEX($AG$4:$BE$107,MATCH('Per month Barometer'!$BG60,$AF$4:$AF$107,0),MATCH('Per month Barometer'!BM$4,'Per month Barometer'!$AG$3:$BE$3,0)))</f>
        <v>1.9085376808249501</v>
      </c>
      <c r="BN60" s="18">
        <f>IF(ISNA(INDEX($AG$4:$BE$107,MATCH('Per month Barometer'!$BG60,$AF$4:$AF$107,0),MATCH('Per month Barometer'!BN$4,'Per month Barometer'!$AG$3:$BE$3,0))),"",INDEX($AG$4:$BE$107,MATCH('Per month Barometer'!$BG60,$AF$4:$AF$107,0),MATCH('Per month Barometer'!BN$4,'Per month Barometer'!$AG$3:$BE$3,0)))</f>
        <v>0</v>
      </c>
      <c r="BO60" s="18">
        <f>IF(ISNA(INDEX($AG$4:$BE$107,MATCH('Per month Barometer'!$BG60,$AF$4:$AF$107,0),MATCH('Per month Barometer'!BO$4,'Per month Barometer'!$AG$3:$BE$3,0))),"",INDEX($AG$4:$BE$107,MATCH('Per month Barometer'!$BG60,$AF$4:$AF$107,0),MATCH('Per month Barometer'!BO$4,'Per month Barometer'!$AG$3:$BE$3,0)))</f>
        <v>0</v>
      </c>
      <c r="BP60" s="18">
        <f>IF(ISNA(INDEX($AG$4:$BE$107,MATCH('Per month Barometer'!$BG60,$AF$4:$AF$107,0),MATCH('Per month Barometer'!BP$4,'Per month Barometer'!$AG$3:$BE$3,0))),"",INDEX($AG$4:$BE$107,MATCH('Per month Barometer'!$BG60,$AF$4:$AF$107,0),MATCH('Per month Barometer'!BP$4,'Per month Barometer'!$AG$3:$BE$3,0)))</f>
        <v>0</v>
      </c>
      <c r="BQ60" s="18">
        <f>IF(ISNA(INDEX($AG$4:$BE$107,MATCH('Per month Barometer'!$BG60,$AF$4:$AF$107,0),MATCH('Per month Barometer'!BQ$4,'Per month Barometer'!$AG$3:$BE$3,0))),"",INDEX($AG$4:$BE$107,MATCH('Per month Barometer'!$BG60,$AF$4:$AF$107,0),MATCH('Per month Barometer'!BQ$4,'Per month Barometer'!$AG$3:$BE$3,0)))</f>
        <v>0</v>
      </c>
      <c r="BR60" s="18">
        <f>IF(ISNA(INDEX($AG$4:$BE$107,MATCH('Per month Barometer'!$BG60,$AF$4:$AF$107,0),MATCH('Per month Barometer'!BR$4,'Per month Barometer'!$AG$3:$BE$3,0))),"",INDEX($AG$4:$BE$107,MATCH('Per month Barometer'!$BG60,$AF$4:$AF$107,0),MATCH('Per month Barometer'!BR$4,'Per month Barometer'!$AG$3:$BE$3,0)))</f>
        <v>0</v>
      </c>
      <c r="BS60" s="18">
        <f>IF(ISNA(INDEX($AG$4:$BE$107,MATCH('Per month Barometer'!$BG60,$AF$4:$AF$107,0),MATCH('Per month Barometer'!BS$4,'Per month Barometer'!$AG$3:$BE$3,0))),"",INDEX($AG$4:$BE$107,MATCH('Per month Barometer'!$BG60,$AF$4:$AF$107,0),MATCH('Per month Barometer'!BS$4,'Per month Barometer'!$AG$3:$BE$3,0)))</f>
        <v>0</v>
      </c>
      <c r="BT60" s="18">
        <f>IF(ISNA(INDEX($AG$4:$BE$107,MATCH('Per month Barometer'!$BG60,$AF$4:$AF$107,0),MATCH('Per month Barometer'!BT$4,'Per month Barometer'!$AG$3:$BE$3,0))),"",INDEX($AG$4:$BE$107,MATCH('Per month Barometer'!$BG60,$AF$4:$AF$107,0),MATCH('Per month Barometer'!BT$4,'Per month Barometer'!$AG$3:$BE$3,0)))</f>
        <v>0</v>
      </c>
      <c r="BU60" s="18">
        <f>IF(ISNA(INDEX($AG$4:$BE$107,MATCH('Per month Barometer'!$BG60,$AF$4:$AF$107,0),MATCH('Per month Barometer'!BU$4,'Per month Barometer'!$AG$3:$BE$3,0))),"",INDEX($AG$4:$BE$107,MATCH('Per month Barometer'!$BG60,$AF$4:$AF$107,0),MATCH('Per month Barometer'!BU$4,'Per month Barometer'!$AG$3:$BE$3,0)))</f>
        <v>0</v>
      </c>
      <c r="BV60" s="18">
        <f>IF(ISNA(INDEX($AG$4:$BE$107,MATCH('Per month Barometer'!$BG60,$AF$4:$AF$107,0),MATCH('Per month Barometer'!BV$4,'Per month Barometer'!$AG$3:$BE$3,0))),"",INDEX($AG$4:$BE$107,MATCH('Per month Barometer'!$BG60,$AF$4:$AF$107,0),MATCH('Per month Barometer'!BV$4,'Per month Barometer'!$AG$3:$BE$3,0)))</f>
        <v>0</v>
      </c>
      <c r="BW60" s="18">
        <f>IF(ISNA(INDEX($AG$4:$BE$107,MATCH('Per month Barometer'!$BG60,$AF$4:$AF$107,0),MATCH('Per month Barometer'!BW$4,'Per month Barometer'!$AG$3:$BE$3,0))),"",INDEX($AG$4:$BE$107,MATCH('Per month Barometer'!$BG60,$AF$4:$AF$107,0),MATCH('Per month Barometer'!BW$4,'Per month Barometer'!$AG$3:$BE$3,0)))</f>
        <v>0</v>
      </c>
      <c r="BX60" s="18">
        <f>IF(ISNA(INDEX($AG$4:$BE$107,MATCH('Per month Barometer'!$BG60,$AF$4:$AF$107,0),MATCH('Per month Barometer'!BX$4,'Per month Barometer'!$AG$3:$BE$3,0))),"",INDEX($AG$4:$BE$107,MATCH('Per month Barometer'!$BG60,$AF$4:$AF$107,0),MATCH('Per month Barometer'!BX$4,'Per month Barometer'!$AG$3:$BE$3,0)))</f>
        <v>0</v>
      </c>
      <c r="BY60" s="18">
        <f>IF(ISNA(INDEX($AG$4:$BE$107,MATCH('Per month Barometer'!$BG60,$AF$4:$AF$107,0),MATCH('Per month Barometer'!BY$4,'Per month Barometer'!$AG$3:$BE$3,0))),"",INDEX($AG$4:$BE$107,MATCH('Per month Barometer'!$BG60,$AF$4:$AF$107,0),MATCH('Per month Barometer'!BY$4,'Per month Barometer'!$AG$3:$BE$3,0)))</f>
        <v>0</v>
      </c>
      <c r="BZ60" s="18">
        <f>IF(ISNA(INDEX($AG$4:$BE$107,MATCH('Per month Barometer'!$BG60,$AF$4:$AF$107,0),MATCH('Per month Barometer'!BZ$4,'Per month Barometer'!$AG$3:$BE$3,0))),"",INDEX($AG$4:$BE$107,MATCH('Per month Barometer'!$BG60,$AF$4:$AF$107,0),MATCH('Per month Barometer'!BZ$4,'Per month Barometer'!$AG$3:$BE$3,0)))</f>
        <v>0</v>
      </c>
      <c r="CA60" s="18">
        <f>IF(ISNA(INDEX($AG$4:$BE$107,MATCH('Per month Barometer'!$BG60,$AF$4:$AF$107,0),MATCH('Per month Barometer'!CA$4,'Per month Barometer'!$AG$3:$BE$3,0))),"",INDEX($AG$4:$BE$107,MATCH('Per month Barometer'!$BG60,$AF$4:$AF$107,0),MATCH('Per month Barometer'!CA$4,'Per month Barometer'!$AG$3:$BE$3,0)))</f>
        <v>0</v>
      </c>
      <c r="CB60" s="18">
        <f>IF(ISNA(INDEX($AG$4:$BE$107,MATCH('Per month Barometer'!$BG60,$AF$4:$AF$107,0),MATCH('Per month Barometer'!CB$4,'Per month Barometer'!$AG$3:$BE$3,0))),"",INDEX($AG$4:$BE$107,MATCH('Per month Barometer'!$BG60,$AF$4:$AF$107,0),MATCH('Per month Barometer'!CB$4,'Per month Barometer'!$AG$3:$BE$3,0)))</f>
        <v>0</v>
      </c>
      <c r="CC60" s="18">
        <f>IF(ISNA(INDEX($AG$4:$BE$107,MATCH('Per month Barometer'!$BG60,$AF$4:$AF$107,0),MATCH('Per month Barometer'!CC$4,'Per month Barometer'!$AG$3:$BE$3,0))),"",INDEX($AG$4:$BE$107,MATCH('Per month Barometer'!$BG60,$AF$4:$AF$107,0),MATCH('Per month Barometer'!CC$4,'Per month Barometer'!$AG$3:$BE$3,0)))</f>
        <v>0</v>
      </c>
      <c r="CD60" s="18">
        <f>IF(ISNA(INDEX($AG$4:$BE$107,MATCH('Per month Barometer'!$BG60,$AF$4:$AF$107,0),MATCH('Per month Barometer'!CD$4,'Per month Barometer'!$AG$3:$BE$3,0))),"",INDEX($AG$4:$BE$107,MATCH('Per month Barometer'!$BG60,$AF$4:$AF$107,0),MATCH('Per month Barometer'!CD$4,'Per month Barometer'!$AG$3:$BE$3,0)))</f>
        <v>0</v>
      </c>
      <c r="CE60" s="18">
        <f>IF(ISNA(INDEX($AG$4:$BE$107,MATCH('Per month Barometer'!$BG60,$AF$4:$AF$107,0),MATCH('Per month Barometer'!CE$4,'Per month Barometer'!$AG$3:$BE$3,0))),"",INDEX($AG$4:$BE$107,MATCH('Per month Barometer'!$BG60,$AF$4:$AF$107,0),MATCH('Per month Barometer'!CE$4,'Per month Barometer'!$AG$3:$BE$3,0)))</f>
        <v>0</v>
      </c>
      <c r="CF60" s="18">
        <f>IF(ISNA(INDEX($AG$4:$BE$107,MATCH('Per month Barometer'!$BG60,$AF$4:$AF$107,0),MATCH('Per month Barometer'!CF$4,'Per month Barometer'!$AG$3:$BE$3,0))),"",INDEX($AG$4:$BE$107,MATCH('Per month Barometer'!$BG60,$AF$4:$AF$107,0),MATCH('Per month Barometer'!CF$4,'Per month Barometer'!$AG$3:$BE$3,0)))</f>
        <v>0</v>
      </c>
      <c r="CO60" s="18">
        <f>IF(BH60=0,"",BH60)</f>
        <v>2.61178581177289</v>
      </c>
      <c r="CP60" s="18" t="str">
        <f>IF(BI60=0,"",BI60)</f>
        <v/>
      </c>
      <c r="CQ60" s="18" t="str">
        <f>IF(BJ60=0,"",BJ60)</f>
        <v/>
      </c>
      <c r="CR60" s="18" t="str">
        <f>IF(BK60=0,"",BK60)</f>
        <v/>
      </c>
      <c r="CS60" s="18" t="str">
        <f>IF(BL60=0,"",BL60)</f>
        <v/>
      </c>
      <c r="CT60" s="18">
        <f>IF(BM60=0,"",BM60)</f>
        <v>1.9085376808249501</v>
      </c>
      <c r="CU60" s="18" t="str">
        <f>IF(BN60=0,"",BN60)</f>
        <v/>
      </c>
      <c r="CV60" s="18" t="str">
        <f>IF(BO60=0,"",BO60)</f>
        <v/>
      </c>
      <c r="CW60" s="18" t="str">
        <f>IF(BP60=0,"",BP60)</f>
        <v/>
      </c>
      <c r="CX60" s="18" t="str">
        <f>IF(BQ60=0,"",BQ60)</f>
        <v/>
      </c>
      <c r="CY60" s="18" t="str">
        <f>IF(BR60=0,"",BR60)</f>
        <v/>
      </c>
      <c r="CZ60" s="18" t="str">
        <f>IF(BS60=0,"",BS60)</f>
        <v/>
      </c>
      <c r="DA60" s="18" t="str">
        <f>IF(BT60=0,"",BT60)</f>
        <v/>
      </c>
      <c r="DB60" s="18" t="str">
        <f>IF(BU60=0,"",BU60)</f>
        <v/>
      </c>
      <c r="DC60" s="18" t="str">
        <f>IF(BV60=0,"",BV60)</f>
        <v/>
      </c>
      <c r="DD60" s="18" t="str">
        <f>IF(BW60=0,"",BW60)</f>
        <v/>
      </c>
      <c r="DE60" s="18" t="str">
        <f>IF(BX60=0,"",BX60)</f>
        <v/>
      </c>
      <c r="DF60" s="18" t="str">
        <f>IF(BY60=0,"",BY60)</f>
        <v/>
      </c>
      <c r="DG60" s="18" t="str">
        <f>IF(BZ60=0,"",BZ60)</f>
        <v/>
      </c>
      <c r="DH60" s="18" t="str">
        <f>IF(CA60=0,"",CA60)</f>
        <v/>
      </c>
      <c r="DI60" s="18" t="str">
        <f>IF(CB60=0,"",CB60)</f>
        <v/>
      </c>
      <c r="DJ60" s="18" t="str">
        <f>IF(CC60=0,"",CC60)</f>
        <v/>
      </c>
      <c r="DK60" s="18" t="str">
        <f>IF(CD60=0,"",CD60)</f>
        <v/>
      </c>
      <c r="DL60" s="18" t="str">
        <f>IF(CE60=0,"",CE60)</f>
        <v/>
      </c>
      <c r="DM60" s="18" t="str">
        <f>IF(CF60=0,"",CF60)</f>
        <v/>
      </c>
      <c r="DN60" s="18"/>
      <c r="DO60" s="18"/>
      <c r="DP60" s="18"/>
      <c r="DQ60" s="18"/>
    </row>
    <row r="61" spans="2:121" x14ac:dyDescent="0.25">
      <c r="B61" s="22">
        <v>42125</v>
      </c>
      <c r="C61" s="18">
        <f>VLOOKUP($B61,'Barometer annual'!$Z$5:$AE$211,'Per month Barometer'!C$1,FALSE)</f>
        <v>0.12</v>
      </c>
      <c r="D61" s="18">
        <f>VLOOKUP($B61,'Barometer annual'!$Z$5:$AE$211,'Per month Barometer'!D$1,FALSE)</f>
        <v>1.23</v>
      </c>
      <c r="H61" s="97"/>
      <c r="I61" s="5"/>
      <c r="J61" s="27"/>
      <c r="K61" s="5"/>
      <c r="L61" s="5"/>
      <c r="M61" s="5"/>
      <c r="N61" s="5"/>
      <c r="AF61" s="125">
        <v>40360</v>
      </c>
      <c r="AG61" s="47">
        <f>VLOOKUP($AF61,'Barometer annual'!$Z$5:$AE$211,'Per month Barometer'!C$1, FALSE)</f>
        <v>1.44751524132924</v>
      </c>
      <c r="AH61" s="77"/>
      <c r="AI61" s="77"/>
      <c r="AJ61" s="77"/>
      <c r="AK61" s="77"/>
      <c r="AL61" s="58"/>
      <c r="AM61" s="77"/>
      <c r="AN61" s="48"/>
      <c r="AO61" s="48"/>
      <c r="AP61" s="48"/>
      <c r="AQ61" s="48"/>
      <c r="AR61" s="77"/>
      <c r="AS61" s="77"/>
      <c r="AT61" s="48">
        <f>VLOOKUP($AF61,'Barometer annual'!$Z$5:$AE$211,'Per month Barometer'!D$1, FALSE)</f>
        <v>1.51463016523285</v>
      </c>
      <c r="AU61" s="48">
        <f>VLOOKUP($AF61,'Barometer annual'!$Z$5:$AE$211,'Per month Barometer'!E$1, FALSE)</f>
        <v>1.63531357085909</v>
      </c>
      <c r="AV61" s="48">
        <f>VLOOKUP($AF61,'Barometer annual'!$Z$5:$AE$211,'Per month Barometer'!F$1, FALSE)</f>
        <v>1.7623228362601699</v>
      </c>
      <c r="AW61" s="48">
        <f>VLOOKUP($AF61,'Barometer annual'!$Z$5:$AE$211,'Per month Barometer'!G$1, FALSE)</f>
        <v>1.9151041564926601</v>
      </c>
      <c r="AX61" s="77"/>
      <c r="AY61" s="77"/>
      <c r="AZ61" s="77"/>
      <c r="BA61" s="77"/>
      <c r="BB61" s="77"/>
      <c r="BC61" s="77"/>
      <c r="BD61" s="77"/>
      <c r="BE61" s="126"/>
      <c r="BG61" s="155">
        <v>40787</v>
      </c>
      <c r="BH61" s="18">
        <f>IF(ISNA(INDEX($AG$4:$BE$107,MATCH('Per month Barometer'!$BG61,$AF$4:$AF$107,0),MATCH('Per month Barometer'!BH$4,'Per month Barometer'!$AG$3:$BE$3,0))),"",INDEX($AG$4:$BE$107,MATCH('Per month Barometer'!$BG61,$AF$4:$AF$107,0),MATCH('Per month Barometer'!BH$4,'Per month Barometer'!$AG$3:$BE$3,0)))</f>
        <v>2.5907867796874902</v>
      </c>
      <c r="BI61" s="18">
        <f>IF(ISNA(INDEX($AG$4:$BE$107,MATCH('Per month Barometer'!$BG61,$AF$4:$AF$107,0),MATCH('Per month Barometer'!BI$4,'Per month Barometer'!$AG$3:$BE$3,0))),"",INDEX($AG$4:$BE$107,MATCH('Per month Barometer'!$BG61,$AF$4:$AF$107,0),MATCH('Per month Barometer'!BI$4,'Per month Barometer'!$AG$3:$BE$3,0)))</f>
        <v>0</v>
      </c>
      <c r="BJ61" s="18">
        <f>IF(ISNA(INDEX($AG$4:$BE$107,MATCH('Per month Barometer'!$BG61,$AF$4:$AF$107,0),MATCH('Per month Barometer'!BJ$4,'Per month Barometer'!$AG$3:$BE$3,0))),"",INDEX($AG$4:$BE$107,MATCH('Per month Barometer'!$BG61,$AF$4:$AF$107,0),MATCH('Per month Barometer'!BJ$4,'Per month Barometer'!$AG$3:$BE$3,0)))</f>
        <v>0</v>
      </c>
      <c r="BK61" s="18">
        <f>IF(ISNA(INDEX($AG$4:$BE$107,MATCH('Per month Barometer'!$BG61,$AF$4:$AF$107,0),MATCH('Per month Barometer'!BK$4,'Per month Barometer'!$AG$3:$BE$3,0))),"",INDEX($AG$4:$BE$107,MATCH('Per month Barometer'!$BG61,$AF$4:$AF$107,0),MATCH('Per month Barometer'!BK$4,'Per month Barometer'!$AG$3:$BE$3,0)))</f>
        <v>0</v>
      </c>
      <c r="BL61" s="18">
        <f>IF(ISNA(INDEX($AG$4:$BE$107,MATCH('Per month Barometer'!$BG61,$AF$4:$AF$107,0),MATCH('Per month Barometer'!BL$4,'Per month Barometer'!$AG$3:$BE$3,0))),"",INDEX($AG$4:$BE$107,MATCH('Per month Barometer'!$BG61,$AF$4:$AF$107,0),MATCH('Per month Barometer'!BL$4,'Per month Barometer'!$AG$3:$BE$3,0)))</f>
        <v>1.79371093179442</v>
      </c>
      <c r="BM61" s="18">
        <f>IF(ISNA(INDEX($AG$4:$BE$107,MATCH('Per month Barometer'!$BG61,$AF$4:$AF$107,0),MATCH('Per month Barometer'!BM$4,'Per month Barometer'!$AG$3:$BE$3,0))),"",INDEX($AG$4:$BE$107,MATCH('Per month Barometer'!$BG61,$AF$4:$AF$107,0),MATCH('Per month Barometer'!BM$4,'Per month Barometer'!$AG$3:$BE$3,0)))</f>
        <v>0</v>
      </c>
      <c r="BN61" s="18">
        <f>IF(ISNA(INDEX($AG$4:$BE$107,MATCH('Per month Barometer'!$BG61,$AF$4:$AF$107,0),MATCH('Per month Barometer'!BN$4,'Per month Barometer'!$AG$3:$BE$3,0))),"",INDEX($AG$4:$BE$107,MATCH('Per month Barometer'!$BG61,$AF$4:$AF$107,0),MATCH('Per month Barometer'!BN$4,'Per month Barometer'!$AG$3:$BE$3,0)))</f>
        <v>0</v>
      </c>
      <c r="BO61" s="18">
        <f>IF(ISNA(INDEX($AG$4:$BE$107,MATCH('Per month Barometer'!$BG61,$AF$4:$AF$107,0),MATCH('Per month Barometer'!BO$4,'Per month Barometer'!$AG$3:$BE$3,0))),"",INDEX($AG$4:$BE$107,MATCH('Per month Barometer'!$BG61,$AF$4:$AF$107,0),MATCH('Per month Barometer'!BO$4,'Per month Barometer'!$AG$3:$BE$3,0)))</f>
        <v>0</v>
      </c>
      <c r="BP61" s="18">
        <f>IF(ISNA(INDEX($AG$4:$BE$107,MATCH('Per month Barometer'!$BG61,$AF$4:$AF$107,0),MATCH('Per month Barometer'!BP$4,'Per month Barometer'!$AG$3:$BE$3,0))),"",INDEX($AG$4:$BE$107,MATCH('Per month Barometer'!$BG61,$AF$4:$AF$107,0),MATCH('Per month Barometer'!BP$4,'Per month Barometer'!$AG$3:$BE$3,0)))</f>
        <v>0</v>
      </c>
      <c r="BQ61" s="18">
        <f>IF(ISNA(INDEX($AG$4:$BE$107,MATCH('Per month Barometer'!$BG61,$AF$4:$AF$107,0),MATCH('Per month Barometer'!BQ$4,'Per month Barometer'!$AG$3:$BE$3,0))),"",INDEX($AG$4:$BE$107,MATCH('Per month Barometer'!$BG61,$AF$4:$AF$107,0),MATCH('Per month Barometer'!BQ$4,'Per month Barometer'!$AG$3:$BE$3,0)))</f>
        <v>0</v>
      </c>
      <c r="BR61" s="18">
        <f>IF(ISNA(INDEX($AG$4:$BE$107,MATCH('Per month Barometer'!$BG61,$AF$4:$AF$107,0),MATCH('Per month Barometer'!BR$4,'Per month Barometer'!$AG$3:$BE$3,0))),"",INDEX($AG$4:$BE$107,MATCH('Per month Barometer'!$BG61,$AF$4:$AF$107,0),MATCH('Per month Barometer'!BR$4,'Per month Barometer'!$AG$3:$BE$3,0)))</f>
        <v>0</v>
      </c>
      <c r="BS61" s="18">
        <f>IF(ISNA(INDEX($AG$4:$BE$107,MATCH('Per month Barometer'!$BG61,$AF$4:$AF$107,0),MATCH('Per month Barometer'!BS$4,'Per month Barometer'!$AG$3:$BE$3,0))),"",INDEX($AG$4:$BE$107,MATCH('Per month Barometer'!$BG61,$AF$4:$AF$107,0),MATCH('Per month Barometer'!BS$4,'Per month Barometer'!$AG$3:$BE$3,0)))</f>
        <v>0</v>
      </c>
      <c r="BT61" s="18">
        <f>IF(ISNA(INDEX($AG$4:$BE$107,MATCH('Per month Barometer'!$BG61,$AF$4:$AF$107,0),MATCH('Per month Barometer'!BT$4,'Per month Barometer'!$AG$3:$BE$3,0))),"",INDEX($AG$4:$BE$107,MATCH('Per month Barometer'!$BG61,$AF$4:$AF$107,0),MATCH('Per month Barometer'!BT$4,'Per month Barometer'!$AG$3:$BE$3,0)))</f>
        <v>0</v>
      </c>
      <c r="BU61" s="18">
        <f>IF(ISNA(INDEX($AG$4:$BE$107,MATCH('Per month Barometer'!$BG61,$AF$4:$AF$107,0),MATCH('Per month Barometer'!BU$4,'Per month Barometer'!$AG$3:$BE$3,0))),"",INDEX($AG$4:$BE$107,MATCH('Per month Barometer'!$BG61,$AF$4:$AF$107,0),MATCH('Per month Barometer'!BU$4,'Per month Barometer'!$AG$3:$BE$3,0)))</f>
        <v>0</v>
      </c>
      <c r="BV61" s="18">
        <f>IF(ISNA(INDEX($AG$4:$BE$107,MATCH('Per month Barometer'!$BG61,$AF$4:$AF$107,0),MATCH('Per month Barometer'!BV$4,'Per month Barometer'!$AG$3:$BE$3,0))),"",INDEX($AG$4:$BE$107,MATCH('Per month Barometer'!$BG61,$AF$4:$AF$107,0),MATCH('Per month Barometer'!BV$4,'Per month Barometer'!$AG$3:$BE$3,0)))</f>
        <v>0</v>
      </c>
      <c r="BW61" s="18">
        <f>IF(ISNA(INDEX($AG$4:$BE$107,MATCH('Per month Barometer'!$BG61,$AF$4:$AF$107,0),MATCH('Per month Barometer'!BW$4,'Per month Barometer'!$AG$3:$BE$3,0))),"",INDEX($AG$4:$BE$107,MATCH('Per month Barometer'!$BG61,$AF$4:$AF$107,0),MATCH('Per month Barometer'!BW$4,'Per month Barometer'!$AG$3:$BE$3,0)))</f>
        <v>0</v>
      </c>
      <c r="BX61" s="18">
        <f>IF(ISNA(INDEX($AG$4:$BE$107,MATCH('Per month Barometer'!$BG61,$AF$4:$AF$107,0),MATCH('Per month Barometer'!BX$4,'Per month Barometer'!$AG$3:$BE$3,0))),"",INDEX($AG$4:$BE$107,MATCH('Per month Barometer'!$BG61,$AF$4:$AF$107,0),MATCH('Per month Barometer'!BX$4,'Per month Barometer'!$AG$3:$BE$3,0)))</f>
        <v>0</v>
      </c>
      <c r="BY61" s="18">
        <f>IF(ISNA(INDEX($AG$4:$BE$107,MATCH('Per month Barometer'!$BG61,$AF$4:$AF$107,0),MATCH('Per month Barometer'!BY$4,'Per month Barometer'!$AG$3:$BE$3,0))),"",INDEX($AG$4:$BE$107,MATCH('Per month Barometer'!$BG61,$AF$4:$AF$107,0),MATCH('Per month Barometer'!BY$4,'Per month Barometer'!$AG$3:$BE$3,0)))</f>
        <v>0</v>
      </c>
      <c r="BZ61" s="18">
        <f>IF(ISNA(INDEX($AG$4:$BE$107,MATCH('Per month Barometer'!$BG61,$AF$4:$AF$107,0),MATCH('Per month Barometer'!BZ$4,'Per month Barometer'!$AG$3:$BE$3,0))),"",INDEX($AG$4:$BE$107,MATCH('Per month Barometer'!$BG61,$AF$4:$AF$107,0),MATCH('Per month Barometer'!BZ$4,'Per month Barometer'!$AG$3:$BE$3,0)))</f>
        <v>0</v>
      </c>
      <c r="CA61" s="18">
        <f>IF(ISNA(INDEX($AG$4:$BE$107,MATCH('Per month Barometer'!$BG61,$AF$4:$AF$107,0),MATCH('Per month Barometer'!CA$4,'Per month Barometer'!$AG$3:$BE$3,0))),"",INDEX($AG$4:$BE$107,MATCH('Per month Barometer'!$BG61,$AF$4:$AF$107,0),MATCH('Per month Barometer'!CA$4,'Per month Barometer'!$AG$3:$BE$3,0)))</f>
        <v>0</v>
      </c>
      <c r="CB61" s="18">
        <f>IF(ISNA(INDEX($AG$4:$BE$107,MATCH('Per month Barometer'!$BG61,$AF$4:$AF$107,0),MATCH('Per month Barometer'!CB$4,'Per month Barometer'!$AG$3:$BE$3,0))),"",INDEX($AG$4:$BE$107,MATCH('Per month Barometer'!$BG61,$AF$4:$AF$107,0),MATCH('Per month Barometer'!CB$4,'Per month Barometer'!$AG$3:$BE$3,0)))</f>
        <v>0</v>
      </c>
      <c r="CC61" s="18">
        <f>IF(ISNA(INDEX($AG$4:$BE$107,MATCH('Per month Barometer'!$BG61,$AF$4:$AF$107,0),MATCH('Per month Barometer'!CC$4,'Per month Barometer'!$AG$3:$BE$3,0))),"",INDEX($AG$4:$BE$107,MATCH('Per month Barometer'!$BG61,$AF$4:$AF$107,0),MATCH('Per month Barometer'!CC$4,'Per month Barometer'!$AG$3:$BE$3,0)))</f>
        <v>0</v>
      </c>
      <c r="CD61" s="18">
        <f>IF(ISNA(INDEX($AG$4:$BE$107,MATCH('Per month Barometer'!$BG61,$AF$4:$AF$107,0),MATCH('Per month Barometer'!CD$4,'Per month Barometer'!$AG$3:$BE$3,0))),"",INDEX($AG$4:$BE$107,MATCH('Per month Barometer'!$BG61,$AF$4:$AF$107,0),MATCH('Per month Barometer'!CD$4,'Per month Barometer'!$AG$3:$BE$3,0)))</f>
        <v>0</v>
      </c>
      <c r="CE61" s="18">
        <f>IF(ISNA(INDEX($AG$4:$BE$107,MATCH('Per month Barometer'!$BG61,$AF$4:$AF$107,0),MATCH('Per month Barometer'!CE$4,'Per month Barometer'!$AG$3:$BE$3,0))),"",INDEX($AG$4:$BE$107,MATCH('Per month Barometer'!$BG61,$AF$4:$AF$107,0),MATCH('Per month Barometer'!CE$4,'Per month Barometer'!$AG$3:$BE$3,0)))</f>
        <v>0</v>
      </c>
      <c r="CF61" s="18">
        <f>IF(ISNA(INDEX($AG$4:$BE$107,MATCH('Per month Barometer'!$BG61,$AF$4:$AF$107,0),MATCH('Per month Barometer'!CF$4,'Per month Barometer'!$AG$3:$BE$3,0))),"",INDEX($AG$4:$BE$107,MATCH('Per month Barometer'!$BG61,$AF$4:$AF$107,0),MATCH('Per month Barometer'!CF$4,'Per month Barometer'!$AG$3:$BE$3,0)))</f>
        <v>0</v>
      </c>
      <c r="CO61" s="18">
        <f>IF(BH61=0,"",BH61)</f>
        <v>2.5907867796874902</v>
      </c>
      <c r="CP61" s="18" t="str">
        <f>IF(BI61=0,"",BI61)</f>
        <v/>
      </c>
      <c r="CQ61" s="18" t="str">
        <f>IF(BJ61=0,"",BJ61)</f>
        <v/>
      </c>
      <c r="CR61" s="18" t="str">
        <f>IF(BK61=0,"",BK61)</f>
        <v/>
      </c>
      <c r="CS61" s="18">
        <f>IF(BL61=0,"",BL61)</f>
        <v>1.79371093179442</v>
      </c>
      <c r="CT61" s="18" t="str">
        <f>IF(BM61=0,"",BM61)</f>
        <v/>
      </c>
      <c r="CU61" s="18" t="str">
        <f>IF(BN61=0,"",BN61)</f>
        <v/>
      </c>
      <c r="CV61" s="18" t="str">
        <f>IF(BO61=0,"",BO61)</f>
        <v/>
      </c>
      <c r="CW61" s="18" t="str">
        <f>IF(BP61=0,"",BP61)</f>
        <v/>
      </c>
      <c r="CX61" s="18" t="str">
        <f>IF(BQ61=0,"",BQ61)</f>
        <v/>
      </c>
      <c r="CY61" s="18" t="str">
        <f>IF(BR61=0,"",BR61)</f>
        <v/>
      </c>
      <c r="CZ61" s="18" t="str">
        <f>IF(BS61=0,"",BS61)</f>
        <v/>
      </c>
      <c r="DA61" s="18" t="str">
        <f>IF(BT61=0,"",BT61)</f>
        <v/>
      </c>
      <c r="DB61" s="18" t="str">
        <f>IF(BU61=0,"",BU61)</f>
        <v/>
      </c>
      <c r="DC61" s="18" t="str">
        <f>IF(BV61=0,"",BV61)</f>
        <v/>
      </c>
      <c r="DD61" s="18" t="str">
        <f>IF(BW61=0,"",BW61)</f>
        <v/>
      </c>
      <c r="DE61" s="18" t="str">
        <f>IF(BX61=0,"",BX61)</f>
        <v/>
      </c>
      <c r="DF61" s="18" t="str">
        <f>IF(BY61=0,"",BY61)</f>
        <v/>
      </c>
      <c r="DG61" s="18" t="str">
        <f>IF(BZ61=0,"",BZ61)</f>
        <v/>
      </c>
      <c r="DH61" s="18" t="str">
        <f>IF(CA61=0,"",CA61)</f>
        <v/>
      </c>
      <c r="DI61" s="18" t="str">
        <f>IF(CB61=0,"",CB61)</f>
        <v/>
      </c>
      <c r="DJ61" s="18" t="str">
        <f>IF(CC61=0,"",CC61)</f>
        <v/>
      </c>
      <c r="DK61" s="18" t="str">
        <f>IF(CD61=0,"",CD61)</f>
        <v/>
      </c>
      <c r="DL61" s="18" t="str">
        <f>IF(CE61=0,"",CE61)</f>
        <v/>
      </c>
      <c r="DM61" s="18" t="str">
        <f>IF(CF61=0,"",CF61)</f>
        <v/>
      </c>
      <c r="DN61" s="18"/>
      <c r="DO61" s="18"/>
      <c r="DP61" s="18"/>
      <c r="DQ61" s="18"/>
    </row>
    <row r="62" spans="2:121" x14ac:dyDescent="0.25">
      <c r="H62" s="18"/>
      <c r="I62" s="18"/>
      <c r="J62" s="27"/>
      <c r="K62" s="5"/>
      <c r="L62" s="5"/>
      <c r="M62" s="5"/>
      <c r="N62" s="5"/>
      <c r="AF62" s="125">
        <v>40725</v>
      </c>
      <c r="AG62" s="47">
        <f>VLOOKUP($AF62,'Barometer annual'!$Z$5:$AE$211,'Per month Barometer'!C$1, FALSE)</f>
        <v>2.6266301672960899</v>
      </c>
      <c r="AH62" s="77"/>
      <c r="AI62" s="77"/>
      <c r="AJ62" s="77"/>
      <c r="AK62" s="77"/>
      <c r="AL62" s="58"/>
      <c r="AM62" s="77"/>
      <c r="AN62" s="48"/>
      <c r="AO62" s="48"/>
      <c r="AP62" s="48"/>
      <c r="AQ62" s="48"/>
      <c r="AR62" s="77"/>
      <c r="AS62" s="77"/>
      <c r="AT62" s="48">
        <f>VLOOKUP($AF62,'Barometer annual'!$Z$5:$AE$211,'Per month Barometer'!D$1, FALSE)</f>
        <v>1.8940136560407901</v>
      </c>
      <c r="AU62" s="48">
        <f>VLOOKUP($AF62,'Barometer annual'!$Z$5:$AE$211,'Per month Barometer'!E$1, FALSE)</f>
        <v>1.9103934093139499</v>
      </c>
      <c r="AV62" s="48">
        <f>VLOOKUP($AF62,'Barometer annual'!$Z$5:$AE$211,'Per month Barometer'!F$1, FALSE)</f>
        <v>1.9442142682019299</v>
      </c>
      <c r="AW62" s="48">
        <f>VLOOKUP($AF62,'Barometer annual'!$Z$5:$AE$211,'Per month Barometer'!G$1, FALSE)</f>
        <v>2.0815465112973097</v>
      </c>
      <c r="AX62" s="77"/>
      <c r="AY62" s="77"/>
      <c r="AZ62" s="77"/>
      <c r="BA62" s="77"/>
      <c r="BB62" s="77"/>
      <c r="BC62" s="77"/>
      <c r="BD62" s="77"/>
      <c r="BE62" s="126"/>
      <c r="BG62" s="155">
        <v>40817</v>
      </c>
      <c r="BH62" s="18">
        <f>IF(ISNA(INDEX($AG$4:$BE$107,MATCH('Per month Barometer'!$BG62,$AF$4:$AF$107,0),MATCH('Per month Barometer'!BH$4,'Per month Barometer'!$AG$3:$BE$3,0))),"",INDEX($AG$4:$BE$107,MATCH('Per month Barometer'!$BG62,$AF$4:$AF$107,0),MATCH('Per month Barometer'!BH$4,'Per month Barometer'!$AG$3:$BE$3,0)))</f>
        <v>2.58109106535432</v>
      </c>
      <c r="BI62" s="18">
        <f>IF(ISNA(INDEX($AG$4:$BE$107,MATCH('Per month Barometer'!$BG62,$AF$4:$AF$107,0),MATCH('Per month Barometer'!BI$4,'Per month Barometer'!$AG$3:$BE$3,0))),"",INDEX($AG$4:$BE$107,MATCH('Per month Barometer'!$BG62,$AF$4:$AF$107,0),MATCH('Per month Barometer'!BI$4,'Per month Barometer'!$AG$3:$BE$3,0)))</f>
        <v>0</v>
      </c>
      <c r="BJ62" s="18">
        <f>IF(ISNA(INDEX($AG$4:$BE$107,MATCH('Per month Barometer'!$BG62,$AF$4:$AF$107,0),MATCH('Per month Barometer'!BJ$4,'Per month Barometer'!$AG$3:$BE$3,0))),"",INDEX($AG$4:$BE$107,MATCH('Per month Barometer'!$BG62,$AF$4:$AF$107,0),MATCH('Per month Barometer'!BJ$4,'Per month Barometer'!$AG$3:$BE$3,0)))</f>
        <v>0</v>
      </c>
      <c r="BK62" s="18">
        <f>IF(ISNA(INDEX($AG$4:$BE$107,MATCH('Per month Barometer'!$BG62,$AF$4:$AF$107,0),MATCH('Per month Barometer'!BK$4,'Per month Barometer'!$AG$3:$BE$3,0))),"",INDEX($AG$4:$BE$107,MATCH('Per month Barometer'!$BG62,$AF$4:$AF$107,0),MATCH('Per month Barometer'!BK$4,'Per month Barometer'!$AG$3:$BE$3,0)))</f>
        <v>1.7445710924400899</v>
      </c>
      <c r="BL62" s="18">
        <f>IF(ISNA(INDEX($AG$4:$BE$107,MATCH('Per month Barometer'!$BG62,$AF$4:$AF$107,0),MATCH('Per month Barometer'!BL$4,'Per month Barometer'!$AG$3:$BE$3,0))),"",INDEX($AG$4:$BE$107,MATCH('Per month Barometer'!$BG62,$AF$4:$AF$107,0),MATCH('Per month Barometer'!BL$4,'Per month Barometer'!$AG$3:$BE$3,0)))</f>
        <v>0</v>
      </c>
      <c r="BM62" s="18">
        <f>IF(ISNA(INDEX($AG$4:$BE$107,MATCH('Per month Barometer'!$BG62,$AF$4:$AF$107,0),MATCH('Per month Barometer'!BM$4,'Per month Barometer'!$AG$3:$BE$3,0))),"",INDEX($AG$4:$BE$107,MATCH('Per month Barometer'!$BG62,$AF$4:$AF$107,0),MATCH('Per month Barometer'!BM$4,'Per month Barometer'!$AG$3:$BE$3,0)))</f>
        <v>0</v>
      </c>
      <c r="BN62" s="18">
        <f>IF(ISNA(INDEX($AG$4:$BE$107,MATCH('Per month Barometer'!$BG62,$AF$4:$AF$107,0),MATCH('Per month Barometer'!BN$4,'Per month Barometer'!$AG$3:$BE$3,0))),"",INDEX($AG$4:$BE$107,MATCH('Per month Barometer'!$BG62,$AF$4:$AF$107,0),MATCH('Per month Barometer'!BN$4,'Per month Barometer'!$AG$3:$BE$3,0)))</f>
        <v>0</v>
      </c>
      <c r="BO62" s="18">
        <f>IF(ISNA(INDEX($AG$4:$BE$107,MATCH('Per month Barometer'!$BG62,$AF$4:$AF$107,0),MATCH('Per month Barometer'!BO$4,'Per month Barometer'!$AG$3:$BE$3,0))),"",INDEX($AG$4:$BE$107,MATCH('Per month Barometer'!$BG62,$AF$4:$AF$107,0),MATCH('Per month Barometer'!BO$4,'Per month Barometer'!$AG$3:$BE$3,0)))</f>
        <v>0</v>
      </c>
      <c r="BP62" s="18">
        <f>IF(ISNA(INDEX($AG$4:$BE$107,MATCH('Per month Barometer'!$BG62,$AF$4:$AF$107,0),MATCH('Per month Barometer'!BP$4,'Per month Barometer'!$AG$3:$BE$3,0))),"",INDEX($AG$4:$BE$107,MATCH('Per month Barometer'!$BG62,$AF$4:$AF$107,0),MATCH('Per month Barometer'!BP$4,'Per month Barometer'!$AG$3:$BE$3,0)))</f>
        <v>0</v>
      </c>
      <c r="BQ62" s="18">
        <f>IF(ISNA(INDEX($AG$4:$BE$107,MATCH('Per month Barometer'!$BG62,$AF$4:$AF$107,0),MATCH('Per month Barometer'!BQ$4,'Per month Barometer'!$AG$3:$BE$3,0))),"",INDEX($AG$4:$BE$107,MATCH('Per month Barometer'!$BG62,$AF$4:$AF$107,0),MATCH('Per month Barometer'!BQ$4,'Per month Barometer'!$AG$3:$BE$3,0)))</f>
        <v>0</v>
      </c>
      <c r="BR62" s="18">
        <f>IF(ISNA(INDEX($AG$4:$BE$107,MATCH('Per month Barometer'!$BG62,$AF$4:$AF$107,0),MATCH('Per month Barometer'!BR$4,'Per month Barometer'!$AG$3:$BE$3,0))),"",INDEX($AG$4:$BE$107,MATCH('Per month Barometer'!$BG62,$AF$4:$AF$107,0),MATCH('Per month Barometer'!BR$4,'Per month Barometer'!$AG$3:$BE$3,0)))</f>
        <v>0</v>
      </c>
      <c r="BS62" s="18">
        <f>IF(ISNA(INDEX($AG$4:$BE$107,MATCH('Per month Barometer'!$BG62,$AF$4:$AF$107,0),MATCH('Per month Barometer'!BS$4,'Per month Barometer'!$AG$3:$BE$3,0))),"",INDEX($AG$4:$BE$107,MATCH('Per month Barometer'!$BG62,$AF$4:$AF$107,0),MATCH('Per month Barometer'!BS$4,'Per month Barometer'!$AG$3:$BE$3,0)))</f>
        <v>0</v>
      </c>
      <c r="BT62" s="18">
        <f>IF(ISNA(INDEX($AG$4:$BE$107,MATCH('Per month Barometer'!$BG62,$AF$4:$AF$107,0),MATCH('Per month Barometer'!BT$4,'Per month Barometer'!$AG$3:$BE$3,0))),"",INDEX($AG$4:$BE$107,MATCH('Per month Barometer'!$BG62,$AF$4:$AF$107,0),MATCH('Per month Barometer'!BT$4,'Per month Barometer'!$AG$3:$BE$3,0)))</f>
        <v>0</v>
      </c>
      <c r="BU62" s="18">
        <f>IF(ISNA(INDEX($AG$4:$BE$107,MATCH('Per month Barometer'!$BG62,$AF$4:$AF$107,0),MATCH('Per month Barometer'!BU$4,'Per month Barometer'!$AG$3:$BE$3,0))),"",INDEX($AG$4:$BE$107,MATCH('Per month Barometer'!$BG62,$AF$4:$AF$107,0),MATCH('Per month Barometer'!BU$4,'Per month Barometer'!$AG$3:$BE$3,0)))</f>
        <v>1.7380854366191401</v>
      </c>
      <c r="BV62" s="18">
        <f>IF(ISNA(INDEX($AG$4:$BE$107,MATCH('Per month Barometer'!$BG62,$AF$4:$AF$107,0),MATCH('Per month Barometer'!BV$4,'Per month Barometer'!$AG$3:$BE$3,0))),"",INDEX($AG$4:$BE$107,MATCH('Per month Barometer'!$BG62,$AF$4:$AF$107,0),MATCH('Per month Barometer'!BV$4,'Per month Barometer'!$AG$3:$BE$3,0)))</f>
        <v>0</v>
      </c>
      <c r="BW62" s="18">
        <f>IF(ISNA(INDEX($AG$4:$BE$107,MATCH('Per month Barometer'!$BG62,$AF$4:$AF$107,0),MATCH('Per month Barometer'!BW$4,'Per month Barometer'!$AG$3:$BE$3,0))),"",INDEX($AG$4:$BE$107,MATCH('Per month Barometer'!$BG62,$AF$4:$AF$107,0),MATCH('Per month Barometer'!BW$4,'Per month Barometer'!$AG$3:$BE$3,0)))</f>
        <v>0</v>
      </c>
      <c r="BX62" s="18">
        <f>IF(ISNA(INDEX($AG$4:$BE$107,MATCH('Per month Barometer'!$BG62,$AF$4:$AF$107,0),MATCH('Per month Barometer'!BX$4,'Per month Barometer'!$AG$3:$BE$3,0))),"",INDEX($AG$4:$BE$107,MATCH('Per month Barometer'!$BG62,$AF$4:$AF$107,0),MATCH('Per month Barometer'!BX$4,'Per month Barometer'!$AG$3:$BE$3,0)))</f>
        <v>0</v>
      </c>
      <c r="BY62" s="18">
        <f>IF(ISNA(INDEX($AG$4:$BE$107,MATCH('Per month Barometer'!$BG62,$AF$4:$AF$107,0),MATCH('Per month Barometer'!BY$4,'Per month Barometer'!$AG$3:$BE$3,0))),"",INDEX($AG$4:$BE$107,MATCH('Per month Barometer'!$BG62,$AF$4:$AF$107,0),MATCH('Per month Barometer'!BY$4,'Per month Barometer'!$AG$3:$BE$3,0)))</f>
        <v>1.7732722192127499</v>
      </c>
      <c r="BZ62" s="18">
        <f>IF(ISNA(INDEX($AG$4:$BE$107,MATCH('Per month Barometer'!$BG62,$AF$4:$AF$107,0),MATCH('Per month Barometer'!BZ$4,'Per month Barometer'!$AG$3:$BE$3,0))),"",INDEX($AG$4:$BE$107,MATCH('Per month Barometer'!$BG62,$AF$4:$AF$107,0),MATCH('Per month Barometer'!BZ$4,'Per month Barometer'!$AG$3:$BE$3,0)))</f>
        <v>0</v>
      </c>
      <c r="CA62" s="18">
        <f>IF(ISNA(INDEX($AG$4:$BE$107,MATCH('Per month Barometer'!$BG62,$AF$4:$AF$107,0),MATCH('Per month Barometer'!CA$4,'Per month Barometer'!$AG$3:$BE$3,0))),"",INDEX($AG$4:$BE$107,MATCH('Per month Barometer'!$BG62,$AF$4:$AF$107,0),MATCH('Per month Barometer'!CA$4,'Per month Barometer'!$AG$3:$BE$3,0)))</f>
        <v>0</v>
      </c>
      <c r="CB62" s="18">
        <f>IF(ISNA(INDEX($AG$4:$BE$107,MATCH('Per month Barometer'!$BG62,$AF$4:$AF$107,0),MATCH('Per month Barometer'!CB$4,'Per month Barometer'!$AG$3:$BE$3,0))),"",INDEX($AG$4:$BE$107,MATCH('Per month Barometer'!$BG62,$AF$4:$AF$107,0),MATCH('Per month Barometer'!CB$4,'Per month Barometer'!$AG$3:$BE$3,0)))</f>
        <v>0</v>
      </c>
      <c r="CC62" s="18">
        <f>IF(ISNA(INDEX($AG$4:$BE$107,MATCH('Per month Barometer'!$BG62,$AF$4:$AF$107,0),MATCH('Per month Barometer'!CC$4,'Per month Barometer'!$AG$3:$BE$3,0))),"",INDEX($AG$4:$BE$107,MATCH('Per month Barometer'!$BG62,$AF$4:$AF$107,0),MATCH('Per month Barometer'!CC$4,'Per month Barometer'!$AG$3:$BE$3,0)))</f>
        <v>1.9021431784393901</v>
      </c>
      <c r="CD62" s="18">
        <f>IF(ISNA(INDEX($AG$4:$BE$107,MATCH('Per month Barometer'!$BG62,$AF$4:$AF$107,0),MATCH('Per month Barometer'!CD$4,'Per month Barometer'!$AG$3:$BE$3,0))),"",INDEX($AG$4:$BE$107,MATCH('Per month Barometer'!$BG62,$AF$4:$AF$107,0),MATCH('Per month Barometer'!CD$4,'Per month Barometer'!$AG$3:$BE$3,0)))</f>
        <v>0</v>
      </c>
      <c r="CE62" s="18">
        <f>IF(ISNA(INDEX($AG$4:$BE$107,MATCH('Per month Barometer'!$BG62,$AF$4:$AF$107,0),MATCH('Per month Barometer'!CE$4,'Per month Barometer'!$AG$3:$BE$3,0))),"",INDEX($AG$4:$BE$107,MATCH('Per month Barometer'!$BG62,$AF$4:$AF$107,0),MATCH('Per month Barometer'!CE$4,'Per month Barometer'!$AG$3:$BE$3,0)))</f>
        <v>0</v>
      </c>
      <c r="CF62" s="18">
        <f>IF(ISNA(INDEX($AG$4:$BE$107,MATCH('Per month Barometer'!$BG62,$AF$4:$AF$107,0),MATCH('Per month Barometer'!CF$4,'Per month Barometer'!$AG$3:$BE$3,0))),"",INDEX($AG$4:$BE$107,MATCH('Per month Barometer'!$BG62,$AF$4:$AF$107,0),MATCH('Per month Barometer'!CF$4,'Per month Barometer'!$AG$3:$BE$3,0)))</f>
        <v>0</v>
      </c>
      <c r="CO62" s="18">
        <f>IF(BH62=0,"",BH62)</f>
        <v>2.58109106535432</v>
      </c>
      <c r="CP62" s="18" t="str">
        <f>IF(BI62=0,"",BI62)</f>
        <v/>
      </c>
      <c r="CQ62" s="18" t="str">
        <f>IF(BJ62=0,"",BJ62)</f>
        <v/>
      </c>
      <c r="CR62" s="18">
        <f>IF(BK62=0,"",BK62)</f>
        <v>1.7445710924400899</v>
      </c>
      <c r="CS62" s="18" t="str">
        <f>IF(BL62=0,"",BL62)</f>
        <v/>
      </c>
      <c r="CT62" s="18" t="str">
        <f>IF(BM62=0,"",BM62)</f>
        <v/>
      </c>
      <c r="CU62" s="18" t="str">
        <f>IF(BN62=0,"",BN62)</f>
        <v/>
      </c>
      <c r="CV62" s="18" t="str">
        <f>IF(BO62=0,"",BO62)</f>
        <v/>
      </c>
      <c r="CW62" s="18" t="str">
        <f>IF(BP62=0,"",BP62)</f>
        <v/>
      </c>
      <c r="CX62" s="18" t="str">
        <f>IF(BQ62=0,"",BQ62)</f>
        <v/>
      </c>
      <c r="CY62" s="18" t="str">
        <f>IF(BR62=0,"",BR62)</f>
        <v/>
      </c>
      <c r="CZ62" s="18" t="str">
        <f>IF(BS62=0,"",BS62)</f>
        <v/>
      </c>
      <c r="DA62" s="18" t="str">
        <f>IF(BT62=0,"",BT62)</f>
        <v/>
      </c>
      <c r="DB62" s="18">
        <f>IF(BU62=0,"",BU62)</f>
        <v>1.7380854366191401</v>
      </c>
      <c r="DC62" s="18" t="str">
        <f>IF(BV62=0,"",BV62)</f>
        <v/>
      </c>
      <c r="DD62" s="18" t="str">
        <f>IF(BW62=0,"",BW62)</f>
        <v/>
      </c>
      <c r="DE62" s="18" t="str">
        <f>IF(BX62=0,"",BX62)</f>
        <v/>
      </c>
      <c r="DF62" s="18">
        <f>IF(BY62=0,"",BY62)</f>
        <v>1.7732722192127499</v>
      </c>
      <c r="DG62" s="18" t="str">
        <f>IF(BZ62=0,"",BZ62)</f>
        <v/>
      </c>
      <c r="DH62" s="18" t="str">
        <f>IF(CA62=0,"",CA62)</f>
        <v/>
      </c>
      <c r="DI62" s="18" t="str">
        <f>IF(CB62=0,"",CB62)</f>
        <v/>
      </c>
      <c r="DJ62" s="18">
        <f>IF(CC62=0,"",CC62)</f>
        <v>1.9021431784393901</v>
      </c>
      <c r="DK62" s="18" t="str">
        <f>IF(CD62=0,"",CD62)</f>
        <v/>
      </c>
      <c r="DL62" s="18" t="str">
        <f>IF(CE62=0,"",CE62)</f>
        <v/>
      </c>
      <c r="DM62" s="18" t="str">
        <f>IF(CF62=0,"",CF62)</f>
        <v/>
      </c>
      <c r="DN62" s="18"/>
      <c r="DO62" s="18"/>
      <c r="DP62" s="18"/>
      <c r="DQ62" s="18"/>
    </row>
    <row r="63" spans="2:121" x14ac:dyDescent="0.25">
      <c r="H63" s="18"/>
      <c r="I63" s="5"/>
      <c r="J63" s="29"/>
      <c r="K63" s="5"/>
      <c r="L63" s="5"/>
      <c r="M63" s="5"/>
      <c r="N63" s="5"/>
      <c r="AF63" s="125">
        <v>41091</v>
      </c>
      <c r="AG63" s="47">
        <f>VLOOKUP($AF63,'Barometer annual'!$Z$5:$AE$211,'Per month Barometer'!C$1, FALSE)</f>
        <v>2.3222222222222202</v>
      </c>
      <c r="AH63" s="77"/>
      <c r="AI63" s="77"/>
      <c r="AJ63" s="77"/>
      <c r="AK63" s="77"/>
      <c r="AL63" s="58"/>
      <c r="AM63" s="77"/>
      <c r="AN63" s="48"/>
      <c r="AO63" s="48"/>
      <c r="AP63" s="48"/>
      <c r="AQ63" s="48"/>
      <c r="AR63" s="77"/>
      <c r="AS63" s="77"/>
      <c r="AT63" s="48">
        <f>VLOOKUP($AF63,'Barometer annual'!$Z$5:$AE$211,'Per month Barometer'!D$1, FALSE)</f>
        <v>1.80555555555556</v>
      </c>
      <c r="AU63" s="48">
        <f>VLOOKUP($AF63,'Barometer annual'!$Z$5:$AE$211,'Per month Barometer'!E$1, FALSE)</f>
        <v>1.98</v>
      </c>
      <c r="AV63" s="48">
        <f>VLOOKUP($AF63,'Barometer annual'!$Z$5:$AE$211,'Per month Barometer'!F$1, FALSE)</f>
        <v>2.08</v>
      </c>
      <c r="AW63" s="48">
        <f>VLOOKUP($AF63,'Barometer annual'!$Z$5:$AE$211,'Per month Barometer'!G$1, FALSE)</f>
        <v>2.1800000000000002</v>
      </c>
      <c r="AX63" s="77"/>
      <c r="AY63" s="77"/>
      <c r="AZ63" s="77"/>
      <c r="BA63" s="77"/>
      <c r="BB63" s="77"/>
      <c r="BC63" s="77"/>
      <c r="BD63" s="77"/>
      <c r="BE63" s="126"/>
      <c r="BG63" s="155">
        <v>40848</v>
      </c>
      <c r="BH63" s="18">
        <f>IF(ISNA(INDEX($AG$4:$BE$107,MATCH('Per month Barometer'!$BG63,$AF$4:$AF$107,0),MATCH('Per month Barometer'!BH$4,'Per month Barometer'!$AG$3:$BE$3,0))),"",INDEX($AG$4:$BE$107,MATCH('Per month Barometer'!$BG63,$AF$4:$AF$107,0),MATCH('Per month Barometer'!BH$4,'Per month Barometer'!$AG$3:$BE$3,0)))</f>
        <v>2.6679757093342098</v>
      </c>
      <c r="BI63" s="18">
        <f>IF(ISNA(INDEX($AG$4:$BE$107,MATCH('Per month Barometer'!$BG63,$AF$4:$AF$107,0),MATCH('Per month Barometer'!BI$4,'Per month Barometer'!$AG$3:$BE$3,0))),"",INDEX($AG$4:$BE$107,MATCH('Per month Barometer'!$BG63,$AF$4:$AF$107,0),MATCH('Per month Barometer'!BI$4,'Per month Barometer'!$AG$3:$BE$3,0)))</f>
        <v>0</v>
      </c>
      <c r="BJ63" s="18">
        <f>IF(ISNA(INDEX($AG$4:$BE$107,MATCH('Per month Barometer'!$BG63,$AF$4:$AF$107,0),MATCH('Per month Barometer'!BJ$4,'Per month Barometer'!$AG$3:$BE$3,0))),"",INDEX($AG$4:$BE$107,MATCH('Per month Barometer'!$BG63,$AF$4:$AF$107,0),MATCH('Per month Barometer'!BJ$4,'Per month Barometer'!$AG$3:$BE$3,0)))</f>
        <v>1.78759213513572</v>
      </c>
      <c r="BK63" s="18">
        <f>IF(ISNA(INDEX($AG$4:$BE$107,MATCH('Per month Barometer'!$BG63,$AF$4:$AF$107,0),MATCH('Per month Barometer'!BK$4,'Per month Barometer'!$AG$3:$BE$3,0))),"",INDEX($AG$4:$BE$107,MATCH('Per month Barometer'!$BG63,$AF$4:$AF$107,0),MATCH('Per month Barometer'!BK$4,'Per month Barometer'!$AG$3:$BE$3,0)))</f>
        <v>0</v>
      </c>
      <c r="BL63" s="18">
        <f>IF(ISNA(INDEX($AG$4:$BE$107,MATCH('Per month Barometer'!$BG63,$AF$4:$AF$107,0),MATCH('Per month Barometer'!BL$4,'Per month Barometer'!$AG$3:$BE$3,0))),"",INDEX($AG$4:$BE$107,MATCH('Per month Barometer'!$BG63,$AF$4:$AF$107,0),MATCH('Per month Barometer'!BL$4,'Per month Barometer'!$AG$3:$BE$3,0)))</f>
        <v>0</v>
      </c>
      <c r="BM63" s="18">
        <f>IF(ISNA(INDEX($AG$4:$BE$107,MATCH('Per month Barometer'!$BG63,$AF$4:$AF$107,0),MATCH('Per month Barometer'!BM$4,'Per month Barometer'!$AG$3:$BE$3,0))),"",INDEX($AG$4:$BE$107,MATCH('Per month Barometer'!$BG63,$AF$4:$AF$107,0),MATCH('Per month Barometer'!BM$4,'Per month Barometer'!$AG$3:$BE$3,0)))</f>
        <v>0</v>
      </c>
      <c r="BN63" s="18">
        <f>IF(ISNA(INDEX($AG$4:$BE$107,MATCH('Per month Barometer'!$BG63,$AF$4:$AF$107,0),MATCH('Per month Barometer'!BN$4,'Per month Barometer'!$AG$3:$BE$3,0))),"",INDEX($AG$4:$BE$107,MATCH('Per month Barometer'!$BG63,$AF$4:$AF$107,0),MATCH('Per month Barometer'!BN$4,'Per month Barometer'!$AG$3:$BE$3,0)))</f>
        <v>0</v>
      </c>
      <c r="BO63" s="18">
        <f>IF(ISNA(INDEX($AG$4:$BE$107,MATCH('Per month Barometer'!$BG63,$AF$4:$AF$107,0),MATCH('Per month Barometer'!BO$4,'Per month Barometer'!$AG$3:$BE$3,0))),"",INDEX($AG$4:$BE$107,MATCH('Per month Barometer'!$BG63,$AF$4:$AF$107,0),MATCH('Per month Barometer'!BO$4,'Per month Barometer'!$AG$3:$BE$3,0)))</f>
        <v>0</v>
      </c>
      <c r="BP63" s="18">
        <f>IF(ISNA(INDEX($AG$4:$BE$107,MATCH('Per month Barometer'!$BG63,$AF$4:$AF$107,0),MATCH('Per month Barometer'!BP$4,'Per month Barometer'!$AG$3:$BE$3,0))),"",INDEX($AG$4:$BE$107,MATCH('Per month Barometer'!$BG63,$AF$4:$AF$107,0),MATCH('Per month Barometer'!BP$4,'Per month Barometer'!$AG$3:$BE$3,0)))</f>
        <v>0</v>
      </c>
      <c r="BQ63" s="18">
        <f>IF(ISNA(INDEX($AG$4:$BE$107,MATCH('Per month Barometer'!$BG63,$AF$4:$AF$107,0),MATCH('Per month Barometer'!BQ$4,'Per month Barometer'!$AG$3:$BE$3,0))),"",INDEX($AG$4:$BE$107,MATCH('Per month Barometer'!$BG63,$AF$4:$AF$107,0),MATCH('Per month Barometer'!BQ$4,'Per month Barometer'!$AG$3:$BE$3,0)))</f>
        <v>0</v>
      </c>
      <c r="BR63" s="18">
        <f>IF(ISNA(INDEX($AG$4:$BE$107,MATCH('Per month Barometer'!$BG63,$AF$4:$AF$107,0),MATCH('Per month Barometer'!BR$4,'Per month Barometer'!$AG$3:$BE$3,0))),"",INDEX($AG$4:$BE$107,MATCH('Per month Barometer'!$BG63,$AF$4:$AF$107,0),MATCH('Per month Barometer'!BR$4,'Per month Barometer'!$AG$3:$BE$3,0)))</f>
        <v>0</v>
      </c>
      <c r="BS63" s="18">
        <f>IF(ISNA(INDEX($AG$4:$BE$107,MATCH('Per month Barometer'!$BG63,$AF$4:$AF$107,0),MATCH('Per month Barometer'!BS$4,'Per month Barometer'!$AG$3:$BE$3,0))),"",INDEX($AG$4:$BE$107,MATCH('Per month Barometer'!$BG63,$AF$4:$AF$107,0),MATCH('Per month Barometer'!BS$4,'Per month Barometer'!$AG$3:$BE$3,0)))</f>
        <v>0</v>
      </c>
      <c r="BT63" s="18">
        <f>IF(ISNA(INDEX($AG$4:$BE$107,MATCH('Per month Barometer'!$BG63,$AF$4:$AF$107,0),MATCH('Per month Barometer'!BT$4,'Per month Barometer'!$AG$3:$BE$3,0))),"",INDEX($AG$4:$BE$107,MATCH('Per month Barometer'!$BG63,$AF$4:$AF$107,0),MATCH('Per month Barometer'!BT$4,'Per month Barometer'!$AG$3:$BE$3,0)))</f>
        <v>0</v>
      </c>
      <c r="BU63" s="18">
        <f>IF(ISNA(INDEX($AG$4:$BE$107,MATCH('Per month Barometer'!$BG63,$AF$4:$AF$107,0),MATCH('Per month Barometer'!BU$4,'Per month Barometer'!$AG$3:$BE$3,0))),"",INDEX($AG$4:$BE$107,MATCH('Per month Barometer'!$BG63,$AF$4:$AF$107,0),MATCH('Per month Barometer'!BU$4,'Per month Barometer'!$AG$3:$BE$3,0)))</f>
        <v>0</v>
      </c>
      <c r="BV63" s="18">
        <f>IF(ISNA(INDEX($AG$4:$BE$107,MATCH('Per month Barometer'!$BG63,$AF$4:$AF$107,0),MATCH('Per month Barometer'!BV$4,'Per month Barometer'!$AG$3:$BE$3,0))),"",INDEX($AG$4:$BE$107,MATCH('Per month Barometer'!$BG63,$AF$4:$AF$107,0),MATCH('Per month Barometer'!BV$4,'Per month Barometer'!$AG$3:$BE$3,0)))</f>
        <v>0</v>
      </c>
      <c r="BW63" s="18">
        <f>IF(ISNA(INDEX($AG$4:$BE$107,MATCH('Per month Barometer'!$BG63,$AF$4:$AF$107,0),MATCH('Per month Barometer'!BW$4,'Per month Barometer'!$AG$3:$BE$3,0))),"",INDEX($AG$4:$BE$107,MATCH('Per month Barometer'!$BG63,$AF$4:$AF$107,0),MATCH('Per month Barometer'!BW$4,'Per month Barometer'!$AG$3:$BE$3,0)))</f>
        <v>0</v>
      </c>
      <c r="BX63" s="18">
        <f>IF(ISNA(INDEX($AG$4:$BE$107,MATCH('Per month Barometer'!$BG63,$AF$4:$AF$107,0),MATCH('Per month Barometer'!BX$4,'Per month Barometer'!$AG$3:$BE$3,0))),"",INDEX($AG$4:$BE$107,MATCH('Per month Barometer'!$BG63,$AF$4:$AF$107,0),MATCH('Per month Barometer'!BX$4,'Per month Barometer'!$AG$3:$BE$3,0)))</f>
        <v>0</v>
      </c>
      <c r="BY63" s="18">
        <f>IF(ISNA(INDEX($AG$4:$BE$107,MATCH('Per month Barometer'!$BG63,$AF$4:$AF$107,0),MATCH('Per month Barometer'!BY$4,'Per month Barometer'!$AG$3:$BE$3,0))),"",INDEX($AG$4:$BE$107,MATCH('Per month Barometer'!$BG63,$AF$4:$AF$107,0),MATCH('Per month Barometer'!BY$4,'Per month Barometer'!$AG$3:$BE$3,0)))</f>
        <v>0</v>
      </c>
      <c r="BZ63" s="18">
        <f>IF(ISNA(INDEX($AG$4:$BE$107,MATCH('Per month Barometer'!$BG63,$AF$4:$AF$107,0),MATCH('Per month Barometer'!BZ$4,'Per month Barometer'!$AG$3:$BE$3,0))),"",INDEX($AG$4:$BE$107,MATCH('Per month Barometer'!$BG63,$AF$4:$AF$107,0),MATCH('Per month Barometer'!BZ$4,'Per month Barometer'!$AG$3:$BE$3,0)))</f>
        <v>0</v>
      </c>
      <c r="CA63" s="18">
        <f>IF(ISNA(INDEX($AG$4:$BE$107,MATCH('Per month Barometer'!$BG63,$AF$4:$AF$107,0),MATCH('Per month Barometer'!CA$4,'Per month Barometer'!$AG$3:$BE$3,0))),"",INDEX($AG$4:$BE$107,MATCH('Per month Barometer'!$BG63,$AF$4:$AF$107,0),MATCH('Per month Barometer'!CA$4,'Per month Barometer'!$AG$3:$BE$3,0)))</f>
        <v>0</v>
      </c>
      <c r="CB63" s="18">
        <f>IF(ISNA(INDEX($AG$4:$BE$107,MATCH('Per month Barometer'!$BG63,$AF$4:$AF$107,0),MATCH('Per month Barometer'!CB$4,'Per month Barometer'!$AG$3:$BE$3,0))),"",INDEX($AG$4:$BE$107,MATCH('Per month Barometer'!$BG63,$AF$4:$AF$107,0),MATCH('Per month Barometer'!CB$4,'Per month Barometer'!$AG$3:$BE$3,0)))</f>
        <v>0</v>
      </c>
      <c r="CC63" s="18">
        <f>IF(ISNA(INDEX($AG$4:$BE$107,MATCH('Per month Barometer'!$BG63,$AF$4:$AF$107,0),MATCH('Per month Barometer'!CC$4,'Per month Barometer'!$AG$3:$BE$3,0))),"",INDEX($AG$4:$BE$107,MATCH('Per month Barometer'!$BG63,$AF$4:$AF$107,0),MATCH('Per month Barometer'!CC$4,'Per month Barometer'!$AG$3:$BE$3,0)))</f>
        <v>0</v>
      </c>
      <c r="CD63" s="18">
        <f>IF(ISNA(INDEX($AG$4:$BE$107,MATCH('Per month Barometer'!$BG63,$AF$4:$AF$107,0),MATCH('Per month Barometer'!CD$4,'Per month Barometer'!$AG$3:$BE$3,0))),"",INDEX($AG$4:$BE$107,MATCH('Per month Barometer'!$BG63,$AF$4:$AF$107,0),MATCH('Per month Barometer'!CD$4,'Per month Barometer'!$AG$3:$BE$3,0)))</f>
        <v>0</v>
      </c>
      <c r="CE63" s="18">
        <f>IF(ISNA(INDEX($AG$4:$BE$107,MATCH('Per month Barometer'!$BG63,$AF$4:$AF$107,0),MATCH('Per month Barometer'!CE$4,'Per month Barometer'!$AG$3:$BE$3,0))),"",INDEX($AG$4:$BE$107,MATCH('Per month Barometer'!$BG63,$AF$4:$AF$107,0),MATCH('Per month Barometer'!CE$4,'Per month Barometer'!$AG$3:$BE$3,0)))</f>
        <v>0</v>
      </c>
      <c r="CF63" s="18">
        <f>IF(ISNA(INDEX($AG$4:$BE$107,MATCH('Per month Barometer'!$BG63,$AF$4:$AF$107,0),MATCH('Per month Barometer'!CF$4,'Per month Barometer'!$AG$3:$BE$3,0))),"",INDEX($AG$4:$BE$107,MATCH('Per month Barometer'!$BG63,$AF$4:$AF$107,0),MATCH('Per month Barometer'!CF$4,'Per month Barometer'!$AG$3:$BE$3,0)))</f>
        <v>0</v>
      </c>
      <c r="CO63" s="18">
        <f>IF(BH63=0,"",BH63)</f>
        <v>2.6679757093342098</v>
      </c>
      <c r="CP63" s="18" t="str">
        <f>IF(BI63=0,"",BI63)</f>
        <v/>
      </c>
      <c r="CQ63" s="18">
        <f>IF(BJ63=0,"",BJ63)</f>
        <v>1.78759213513572</v>
      </c>
      <c r="CR63" s="18" t="str">
        <f>IF(BK63=0,"",BK63)</f>
        <v/>
      </c>
      <c r="CS63" s="18" t="str">
        <f>IF(BL63=0,"",BL63)</f>
        <v/>
      </c>
      <c r="CT63" s="18" t="str">
        <f>IF(BM63=0,"",BM63)</f>
        <v/>
      </c>
      <c r="CU63" s="18" t="str">
        <f>IF(BN63=0,"",BN63)</f>
        <v/>
      </c>
      <c r="CV63" s="18" t="str">
        <f>IF(BO63=0,"",BO63)</f>
        <v/>
      </c>
      <c r="CW63" s="18" t="str">
        <f>IF(BP63=0,"",BP63)</f>
        <v/>
      </c>
      <c r="CX63" s="18" t="str">
        <f>IF(BQ63=0,"",BQ63)</f>
        <v/>
      </c>
      <c r="CY63" s="18" t="str">
        <f>IF(BR63=0,"",BR63)</f>
        <v/>
      </c>
      <c r="CZ63" s="18" t="str">
        <f>IF(BS63=0,"",BS63)</f>
        <v/>
      </c>
      <c r="DA63" s="18" t="str">
        <f>IF(BT63=0,"",BT63)</f>
        <v/>
      </c>
      <c r="DB63" s="18" t="str">
        <f>IF(BU63=0,"",BU63)</f>
        <v/>
      </c>
      <c r="DC63" s="18" t="str">
        <f>IF(BV63=0,"",BV63)</f>
        <v/>
      </c>
      <c r="DD63" s="18" t="str">
        <f>IF(BW63=0,"",BW63)</f>
        <v/>
      </c>
      <c r="DE63" s="18" t="str">
        <f>IF(BX63=0,"",BX63)</f>
        <v/>
      </c>
      <c r="DF63" s="18" t="str">
        <f>IF(BY63=0,"",BY63)</f>
        <v/>
      </c>
      <c r="DG63" s="18" t="str">
        <f>IF(BZ63=0,"",BZ63)</f>
        <v/>
      </c>
      <c r="DH63" s="18" t="str">
        <f>IF(CA63=0,"",CA63)</f>
        <v/>
      </c>
      <c r="DI63" s="18" t="str">
        <f>IF(CB63=0,"",CB63)</f>
        <v/>
      </c>
      <c r="DJ63" s="18" t="str">
        <f>IF(CC63=0,"",CC63)</f>
        <v/>
      </c>
      <c r="DK63" s="18" t="str">
        <f>IF(CD63=0,"",CD63)</f>
        <v/>
      </c>
      <c r="DL63" s="18" t="str">
        <f>IF(CE63=0,"",CE63)</f>
        <v/>
      </c>
      <c r="DM63" s="18" t="str">
        <f>IF(CF63=0,"",CF63)</f>
        <v/>
      </c>
      <c r="DN63" s="18"/>
      <c r="DO63" s="18"/>
      <c r="DP63" s="18"/>
      <c r="DQ63" s="18"/>
    </row>
    <row r="64" spans="2:121" x14ac:dyDescent="0.25">
      <c r="C64" s="97" t="s">
        <v>309</v>
      </c>
      <c r="D64" s="97">
        <v>7</v>
      </c>
      <c r="E64" s="20"/>
      <c r="F64" s="136" t="s">
        <v>328</v>
      </c>
      <c r="G64" s="136"/>
      <c r="H64" s="136"/>
      <c r="I64" s="136"/>
      <c r="J64" s="136"/>
      <c r="K64" s="136"/>
      <c r="L64" s="5"/>
      <c r="M64" s="5"/>
      <c r="N64" s="5"/>
      <c r="AF64" s="125">
        <v>41456</v>
      </c>
      <c r="AG64" s="47">
        <f>VLOOKUP($AF64,'Barometer annual'!$Z$5:$AE$211,'Per month Barometer'!C$1, FALSE)</f>
        <v>1.52380952380952</v>
      </c>
      <c r="AH64" s="77"/>
      <c r="AI64" s="77"/>
      <c r="AJ64" s="77"/>
      <c r="AK64" s="77"/>
      <c r="AL64" s="58"/>
      <c r="AM64" s="77"/>
      <c r="AN64" s="48"/>
      <c r="AO64" s="48"/>
      <c r="AP64" s="48"/>
      <c r="AQ64" s="48"/>
      <c r="AR64" s="77"/>
      <c r="AS64" s="77"/>
      <c r="AT64" s="48">
        <f>VLOOKUP($AF64,'Barometer annual'!$Z$5:$AE$211,'Per month Barometer'!D$1, FALSE)</f>
        <v>1.5190476190476201</v>
      </c>
      <c r="AU64" s="48">
        <f>VLOOKUP($AF64,'Barometer annual'!$Z$5:$AE$211,'Per month Barometer'!E$1, FALSE)</f>
        <v>1.7250000000000001</v>
      </c>
      <c r="AV64" s="48">
        <f>VLOOKUP($AF64,'Barometer annual'!$Z$5:$AE$211,'Per month Barometer'!F$1, FALSE)</f>
        <v>1.8</v>
      </c>
      <c r="AW64" s="48">
        <f>VLOOKUP($AF64,'Barometer annual'!$Z$5:$AE$211,'Per month Barometer'!G$1, FALSE)</f>
        <v>1.8</v>
      </c>
      <c r="AX64" s="77"/>
      <c r="AY64" s="77"/>
      <c r="AZ64" s="77"/>
      <c r="BA64" s="77"/>
      <c r="BB64" s="77"/>
      <c r="BC64" s="77"/>
      <c r="BD64" s="77"/>
      <c r="BE64" s="126"/>
      <c r="BG64" s="155">
        <v>40878</v>
      </c>
      <c r="BH64" s="18">
        <f>IF(ISNA(INDEX($AG$4:$BE$107,MATCH('Per month Barometer'!$BG64,$AF$4:$AF$107,0),MATCH('Per month Barometer'!BH$4,'Per month Barometer'!$AG$3:$BE$3,0))),"",INDEX($AG$4:$BE$107,MATCH('Per month Barometer'!$BG64,$AF$4:$AF$107,0),MATCH('Per month Barometer'!BH$4,'Per month Barometer'!$AG$3:$BE$3,0)))</f>
        <v>2.6938578264177901</v>
      </c>
      <c r="BI64" s="18">
        <f>IF(ISNA(INDEX($AG$4:$BE$107,MATCH('Per month Barometer'!$BG64,$AF$4:$AF$107,0),MATCH('Per month Barometer'!BI$4,'Per month Barometer'!$AG$3:$BE$3,0))),"",INDEX($AG$4:$BE$107,MATCH('Per month Barometer'!$BG64,$AF$4:$AF$107,0),MATCH('Per month Barometer'!BI$4,'Per month Barometer'!$AG$3:$BE$3,0)))</f>
        <v>1.8054379210209901</v>
      </c>
      <c r="BJ64" s="18">
        <f>IF(ISNA(INDEX($AG$4:$BE$107,MATCH('Per month Barometer'!$BG64,$AF$4:$AF$107,0),MATCH('Per month Barometer'!BJ$4,'Per month Barometer'!$AG$3:$BE$3,0))),"",INDEX($AG$4:$BE$107,MATCH('Per month Barometer'!$BG64,$AF$4:$AF$107,0),MATCH('Per month Barometer'!BJ$4,'Per month Barometer'!$AG$3:$BE$3,0)))</f>
        <v>0</v>
      </c>
      <c r="BK64" s="18">
        <f>IF(ISNA(INDEX($AG$4:$BE$107,MATCH('Per month Barometer'!$BG64,$AF$4:$AF$107,0),MATCH('Per month Barometer'!BK$4,'Per month Barometer'!$AG$3:$BE$3,0))),"",INDEX($AG$4:$BE$107,MATCH('Per month Barometer'!$BG64,$AF$4:$AF$107,0),MATCH('Per month Barometer'!BK$4,'Per month Barometer'!$AG$3:$BE$3,0)))</f>
        <v>0</v>
      </c>
      <c r="BL64" s="18">
        <f>IF(ISNA(INDEX($AG$4:$BE$107,MATCH('Per month Barometer'!$BG64,$AF$4:$AF$107,0),MATCH('Per month Barometer'!BL$4,'Per month Barometer'!$AG$3:$BE$3,0))),"",INDEX($AG$4:$BE$107,MATCH('Per month Barometer'!$BG64,$AF$4:$AF$107,0),MATCH('Per month Barometer'!BL$4,'Per month Barometer'!$AG$3:$BE$3,0)))</f>
        <v>0</v>
      </c>
      <c r="BM64" s="18">
        <f>IF(ISNA(INDEX($AG$4:$BE$107,MATCH('Per month Barometer'!$BG64,$AF$4:$AF$107,0),MATCH('Per month Barometer'!BM$4,'Per month Barometer'!$AG$3:$BE$3,0))),"",INDEX($AG$4:$BE$107,MATCH('Per month Barometer'!$BG64,$AF$4:$AF$107,0),MATCH('Per month Barometer'!BM$4,'Per month Barometer'!$AG$3:$BE$3,0)))</f>
        <v>0</v>
      </c>
      <c r="BN64" s="18">
        <f>IF(ISNA(INDEX($AG$4:$BE$107,MATCH('Per month Barometer'!$BG64,$AF$4:$AF$107,0),MATCH('Per month Barometer'!BN$4,'Per month Barometer'!$AG$3:$BE$3,0))),"",INDEX($AG$4:$BE$107,MATCH('Per month Barometer'!$BG64,$AF$4:$AF$107,0),MATCH('Per month Barometer'!BN$4,'Per month Barometer'!$AG$3:$BE$3,0)))</f>
        <v>0</v>
      </c>
      <c r="BO64" s="18">
        <f>IF(ISNA(INDEX($AG$4:$BE$107,MATCH('Per month Barometer'!$BG64,$AF$4:$AF$107,0),MATCH('Per month Barometer'!BO$4,'Per month Barometer'!$AG$3:$BE$3,0))),"",INDEX($AG$4:$BE$107,MATCH('Per month Barometer'!$BG64,$AF$4:$AF$107,0),MATCH('Per month Barometer'!BO$4,'Per month Barometer'!$AG$3:$BE$3,0)))</f>
        <v>0</v>
      </c>
      <c r="BP64" s="18">
        <f>IF(ISNA(INDEX($AG$4:$BE$107,MATCH('Per month Barometer'!$BG64,$AF$4:$AF$107,0),MATCH('Per month Barometer'!BP$4,'Per month Barometer'!$AG$3:$BE$3,0))),"",INDEX($AG$4:$BE$107,MATCH('Per month Barometer'!$BG64,$AF$4:$AF$107,0),MATCH('Per month Barometer'!BP$4,'Per month Barometer'!$AG$3:$BE$3,0)))</f>
        <v>0</v>
      </c>
      <c r="BQ64" s="18">
        <f>IF(ISNA(INDEX($AG$4:$BE$107,MATCH('Per month Barometer'!$BG64,$AF$4:$AF$107,0),MATCH('Per month Barometer'!BQ$4,'Per month Barometer'!$AG$3:$BE$3,0))),"",INDEX($AG$4:$BE$107,MATCH('Per month Barometer'!$BG64,$AF$4:$AF$107,0),MATCH('Per month Barometer'!BQ$4,'Per month Barometer'!$AG$3:$BE$3,0)))</f>
        <v>0</v>
      </c>
      <c r="BR64" s="18">
        <f>IF(ISNA(INDEX($AG$4:$BE$107,MATCH('Per month Barometer'!$BG64,$AF$4:$AF$107,0),MATCH('Per month Barometer'!BR$4,'Per month Barometer'!$AG$3:$BE$3,0))),"",INDEX($AG$4:$BE$107,MATCH('Per month Barometer'!$BG64,$AF$4:$AF$107,0),MATCH('Per month Barometer'!BR$4,'Per month Barometer'!$AG$3:$BE$3,0)))</f>
        <v>0</v>
      </c>
      <c r="BS64" s="18">
        <f>IF(ISNA(INDEX($AG$4:$BE$107,MATCH('Per month Barometer'!$BG64,$AF$4:$AF$107,0),MATCH('Per month Barometer'!BS$4,'Per month Barometer'!$AG$3:$BE$3,0))),"",INDEX($AG$4:$BE$107,MATCH('Per month Barometer'!$BG64,$AF$4:$AF$107,0),MATCH('Per month Barometer'!BS$4,'Per month Barometer'!$AG$3:$BE$3,0)))</f>
        <v>0</v>
      </c>
      <c r="BT64" s="18">
        <f>IF(ISNA(INDEX($AG$4:$BE$107,MATCH('Per month Barometer'!$BG64,$AF$4:$AF$107,0),MATCH('Per month Barometer'!BT$4,'Per month Barometer'!$AG$3:$BE$3,0))),"",INDEX($AG$4:$BE$107,MATCH('Per month Barometer'!$BG64,$AF$4:$AF$107,0),MATCH('Per month Barometer'!BT$4,'Per month Barometer'!$AG$3:$BE$3,0)))</f>
        <v>0</v>
      </c>
      <c r="BU64" s="18">
        <f>IF(ISNA(INDEX($AG$4:$BE$107,MATCH('Per month Barometer'!$BG64,$AF$4:$AF$107,0),MATCH('Per month Barometer'!BU$4,'Per month Barometer'!$AG$3:$BE$3,0))),"",INDEX($AG$4:$BE$107,MATCH('Per month Barometer'!$BG64,$AF$4:$AF$107,0),MATCH('Per month Barometer'!BU$4,'Per month Barometer'!$AG$3:$BE$3,0)))</f>
        <v>0</v>
      </c>
      <c r="BV64" s="18">
        <f>IF(ISNA(INDEX($AG$4:$BE$107,MATCH('Per month Barometer'!$BG64,$AF$4:$AF$107,0),MATCH('Per month Barometer'!BV$4,'Per month Barometer'!$AG$3:$BE$3,0))),"",INDEX($AG$4:$BE$107,MATCH('Per month Barometer'!$BG64,$AF$4:$AF$107,0),MATCH('Per month Barometer'!BV$4,'Per month Barometer'!$AG$3:$BE$3,0)))</f>
        <v>0</v>
      </c>
      <c r="BW64" s="18">
        <f>IF(ISNA(INDEX($AG$4:$BE$107,MATCH('Per month Barometer'!$BG64,$AF$4:$AF$107,0),MATCH('Per month Barometer'!BW$4,'Per month Barometer'!$AG$3:$BE$3,0))),"",INDEX($AG$4:$BE$107,MATCH('Per month Barometer'!$BG64,$AF$4:$AF$107,0),MATCH('Per month Barometer'!BW$4,'Per month Barometer'!$AG$3:$BE$3,0)))</f>
        <v>0</v>
      </c>
      <c r="BX64" s="18">
        <f>IF(ISNA(INDEX($AG$4:$BE$107,MATCH('Per month Barometer'!$BG64,$AF$4:$AF$107,0),MATCH('Per month Barometer'!BX$4,'Per month Barometer'!$AG$3:$BE$3,0))),"",INDEX($AG$4:$BE$107,MATCH('Per month Barometer'!$BG64,$AF$4:$AF$107,0),MATCH('Per month Barometer'!BX$4,'Per month Barometer'!$AG$3:$BE$3,0)))</f>
        <v>0</v>
      </c>
      <c r="BY64" s="18">
        <f>IF(ISNA(INDEX($AG$4:$BE$107,MATCH('Per month Barometer'!$BG64,$AF$4:$AF$107,0),MATCH('Per month Barometer'!BY$4,'Per month Barometer'!$AG$3:$BE$3,0))),"",INDEX($AG$4:$BE$107,MATCH('Per month Barometer'!$BG64,$AF$4:$AF$107,0),MATCH('Per month Barometer'!BY$4,'Per month Barometer'!$AG$3:$BE$3,0)))</f>
        <v>0</v>
      </c>
      <c r="BZ64" s="18">
        <f>IF(ISNA(INDEX($AG$4:$BE$107,MATCH('Per month Barometer'!$BG64,$AF$4:$AF$107,0),MATCH('Per month Barometer'!BZ$4,'Per month Barometer'!$AG$3:$BE$3,0))),"",INDEX($AG$4:$BE$107,MATCH('Per month Barometer'!$BG64,$AF$4:$AF$107,0),MATCH('Per month Barometer'!BZ$4,'Per month Barometer'!$AG$3:$BE$3,0)))</f>
        <v>0</v>
      </c>
      <c r="CA64" s="18">
        <f>IF(ISNA(INDEX($AG$4:$BE$107,MATCH('Per month Barometer'!$BG64,$AF$4:$AF$107,0),MATCH('Per month Barometer'!CA$4,'Per month Barometer'!$AG$3:$BE$3,0))),"",INDEX($AG$4:$BE$107,MATCH('Per month Barometer'!$BG64,$AF$4:$AF$107,0),MATCH('Per month Barometer'!CA$4,'Per month Barometer'!$AG$3:$BE$3,0)))</f>
        <v>0</v>
      </c>
      <c r="CB64" s="18">
        <f>IF(ISNA(INDEX($AG$4:$BE$107,MATCH('Per month Barometer'!$BG64,$AF$4:$AF$107,0),MATCH('Per month Barometer'!CB$4,'Per month Barometer'!$AG$3:$BE$3,0))),"",INDEX($AG$4:$BE$107,MATCH('Per month Barometer'!$BG64,$AF$4:$AF$107,0),MATCH('Per month Barometer'!CB$4,'Per month Barometer'!$AG$3:$BE$3,0)))</f>
        <v>0</v>
      </c>
      <c r="CC64" s="18">
        <f>IF(ISNA(INDEX($AG$4:$BE$107,MATCH('Per month Barometer'!$BG64,$AF$4:$AF$107,0),MATCH('Per month Barometer'!CC$4,'Per month Barometer'!$AG$3:$BE$3,0))),"",INDEX($AG$4:$BE$107,MATCH('Per month Barometer'!$BG64,$AF$4:$AF$107,0),MATCH('Per month Barometer'!CC$4,'Per month Barometer'!$AG$3:$BE$3,0)))</f>
        <v>0</v>
      </c>
      <c r="CD64" s="18">
        <f>IF(ISNA(INDEX($AG$4:$BE$107,MATCH('Per month Barometer'!$BG64,$AF$4:$AF$107,0),MATCH('Per month Barometer'!CD$4,'Per month Barometer'!$AG$3:$BE$3,0))),"",INDEX($AG$4:$BE$107,MATCH('Per month Barometer'!$BG64,$AF$4:$AF$107,0),MATCH('Per month Barometer'!CD$4,'Per month Barometer'!$AG$3:$BE$3,0)))</f>
        <v>0</v>
      </c>
      <c r="CE64" s="18">
        <f>IF(ISNA(INDEX($AG$4:$BE$107,MATCH('Per month Barometer'!$BG64,$AF$4:$AF$107,0),MATCH('Per month Barometer'!CE$4,'Per month Barometer'!$AG$3:$BE$3,0))),"",INDEX($AG$4:$BE$107,MATCH('Per month Barometer'!$BG64,$AF$4:$AF$107,0),MATCH('Per month Barometer'!CE$4,'Per month Barometer'!$AG$3:$BE$3,0)))</f>
        <v>0</v>
      </c>
      <c r="CF64" s="18">
        <f>IF(ISNA(INDEX($AG$4:$BE$107,MATCH('Per month Barometer'!$BG64,$AF$4:$AF$107,0),MATCH('Per month Barometer'!CF$4,'Per month Barometer'!$AG$3:$BE$3,0))),"",INDEX($AG$4:$BE$107,MATCH('Per month Barometer'!$BG64,$AF$4:$AF$107,0),MATCH('Per month Barometer'!CF$4,'Per month Barometer'!$AG$3:$BE$3,0)))</f>
        <v>0</v>
      </c>
      <c r="CO64" s="18">
        <f>IF(BH64=0,"",BH64)</f>
        <v>2.6938578264177901</v>
      </c>
      <c r="CP64" s="18">
        <f>IF(BI64=0,"",BI64)</f>
        <v>1.8054379210209901</v>
      </c>
      <c r="CQ64" s="18" t="str">
        <f>IF(BJ64=0,"",BJ64)</f>
        <v/>
      </c>
      <c r="CR64" s="18" t="str">
        <f>IF(BK64=0,"",BK64)</f>
        <v/>
      </c>
      <c r="CS64" s="18" t="str">
        <f>IF(BL64=0,"",BL64)</f>
        <v/>
      </c>
      <c r="CT64" s="18" t="str">
        <f>IF(BM64=0,"",BM64)</f>
        <v/>
      </c>
      <c r="CU64" s="18" t="str">
        <f>IF(BN64=0,"",BN64)</f>
        <v/>
      </c>
      <c r="CV64" s="18" t="str">
        <f>IF(BO64=0,"",BO64)</f>
        <v/>
      </c>
      <c r="CW64" s="18" t="str">
        <f>IF(BP64=0,"",BP64)</f>
        <v/>
      </c>
      <c r="CX64" s="18" t="str">
        <f>IF(BQ64=0,"",BQ64)</f>
        <v/>
      </c>
      <c r="CY64" s="18" t="str">
        <f>IF(BR64=0,"",BR64)</f>
        <v/>
      </c>
      <c r="CZ64" s="18" t="str">
        <f>IF(BS64=0,"",BS64)</f>
        <v/>
      </c>
      <c r="DA64" s="18" t="str">
        <f>IF(BT64=0,"",BT64)</f>
        <v/>
      </c>
      <c r="DB64" s="18" t="str">
        <f>IF(BU64=0,"",BU64)</f>
        <v/>
      </c>
      <c r="DC64" s="18" t="str">
        <f>IF(BV64=0,"",BV64)</f>
        <v/>
      </c>
      <c r="DD64" s="18" t="str">
        <f>IF(BW64=0,"",BW64)</f>
        <v/>
      </c>
      <c r="DE64" s="18" t="str">
        <f>IF(BX64=0,"",BX64)</f>
        <v/>
      </c>
      <c r="DF64" s="18" t="str">
        <f>IF(BY64=0,"",BY64)</f>
        <v/>
      </c>
      <c r="DG64" s="18" t="str">
        <f>IF(BZ64=0,"",BZ64)</f>
        <v/>
      </c>
      <c r="DH64" s="18" t="str">
        <f>IF(CA64=0,"",CA64)</f>
        <v/>
      </c>
      <c r="DI64" s="18" t="str">
        <f>IF(CB64=0,"",CB64)</f>
        <v/>
      </c>
      <c r="DJ64" s="18" t="str">
        <f>IF(CC64=0,"",CC64)</f>
        <v/>
      </c>
      <c r="DK64" s="18" t="str">
        <f>IF(CD64=0,"",CD64)</f>
        <v/>
      </c>
      <c r="DL64" s="18" t="str">
        <f>IF(CE64=0,"",CE64)</f>
        <v/>
      </c>
      <c r="DM64" s="18" t="str">
        <f>IF(CF64=0,"",CF64)</f>
        <v/>
      </c>
      <c r="DN64" s="18"/>
      <c r="DO64" s="18"/>
      <c r="DP64" s="18"/>
      <c r="DQ64" s="18"/>
    </row>
    <row r="65" spans="2:121" x14ac:dyDescent="0.25">
      <c r="B65" s="22">
        <v>39234</v>
      </c>
      <c r="C65" s="18">
        <f>VLOOKUP($B65,'Barometer annual'!$Z$5:$AE$211,'Per month Barometer'!C$1, FALSE)</f>
        <v>1.9555028301250701</v>
      </c>
      <c r="D65" s="18">
        <f>VLOOKUP($B65,'Barometer annual'!$Z$5:$AE$211,'Per month Barometer'!D$1, FALSE)</f>
        <v>1.9889599489513199</v>
      </c>
      <c r="E65" s="20"/>
      <c r="F65" s="97">
        <v>3</v>
      </c>
      <c r="G65" s="97">
        <v>6</v>
      </c>
      <c r="H65" s="97">
        <v>9</v>
      </c>
      <c r="I65" s="97">
        <v>12</v>
      </c>
      <c r="J65" s="97">
        <v>15</v>
      </c>
      <c r="K65" s="97">
        <v>18</v>
      </c>
      <c r="L65" s="5"/>
      <c r="M65" s="5"/>
      <c r="N65" s="5"/>
      <c r="AF65" s="125">
        <v>41821</v>
      </c>
      <c r="AG65" s="47">
        <f>VLOOKUP($AF65,'Barometer annual'!$Z$5:$AE$211,'Per month Barometer'!C$1, FALSE)</f>
        <v>0.68421052631578905</v>
      </c>
      <c r="AH65" s="77"/>
      <c r="AI65" s="77"/>
      <c r="AJ65" s="77"/>
      <c r="AK65" s="77"/>
      <c r="AL65" s="58"/>
      <c r="AM65" s="77"/>
      <c r="AN65" s="48"/>
      <c r="AO65" s="48"/>
      <c r="AP65" s="48"/>
      <c r="AQ65" s="48"/>
      <c r="AR65" s="77"/>
      <c r="AS65" s="77"/>
      <c r="AT65" s="48">
        <f>VLOOKUP($AF65,'Barometer annual'!$Z$5:$AE$211,'Per month Barometer'!D$1, FALSE)</f>
        <v>1.1684210526315799</v>
      </c>
      <c r="AU65" s="48">
        <f>VLOOKUP($AF65,'Barometer annual'!$Z$5:$AE$211,'Per month Barometer'!E$1, FALSE)</f>
        <v>1.5166666666666699</v>
      </c>
      <c r="AV65" s="48">
        <f>VLOOKUP($AF65,'Barometer annual'!$Z$5:$AE$211,'Per month Barometer'!F$1, FALSE)</f>
        <v>1.68333333333333</v>
      </c>
      <c r="AW65" s="48">
        <f>VLOOKUP($AF65,'Barometer annual'!$Z$5:$AE$211,'Per month Barometer'!G$1, FALSE)</f>
        <v>1.7833333333333301</v>
      </c>
      <c r="AX65" s="77"/>
      <c r="AY65" s="77"/>
      <c r="AZ65" s="77"/>
      <c r="BA65" s="77"/>
      <c r="BB65" s="77"/>
      <c r="BC65" s="77"/>
      <c r="BD65" s="77"/>
      <c r="BE65" s="126"/>
      <c r="BG65" s="155">
        <v>40909</v>
      </c>
      <c r="BH65" s="18">
        <f>IF(ISNA(INDEX($AG$4:$BE$107,MATCH('Per month Barometer'!$BG65,$AF$4:$AF$107,0),MATCH('Per month Barometer'!BH$4,'Per month Barometer'!$AG$3:$BE$3,0))),"",INDEX($AG$4:$BE$107,MATCH('Per month Barometer'!$BG65,$AF$4:$AF$107,0),MATCH('Per month Barometer'!BH$4,'Per month Barometer'!$AG$3:$BE$3,0)))</f>
        <v>1.8389368763506</v>
      </c>
      <c r="BI65" s="18">
        <f>IF(ISNA(INDEX($AG$4:$BE$107,MATCH('Per month Barometer'!$BG65,$AF$4:$AF$107,0),MATCH('Per month Barometer'!BI$4,'Per month Barometer'!$AG$3:$BE$3,0))),"",INDEX($AG$4:$BE$107,MATCH('Per month Barometer'!$BG65,$AF$4:$AF$107,0),MATCH('Per month Barometer'!BI$4,'Per month Barometer'!$AG$3:$BE$3,0)))</f>
        <v>0</v>
      </c>
      <c r="BJ65" s="18">
        <f>IF(ISNA(INDEX($AG$4:$BE$107,MATCH('Per month Barometer'!$BG65,$AF$4:$AF$107,0),MATCH('Per month Barometer'!BJ$4,'Per month Barometer'!$AG$3:$BE$3,0))),"",INDEX($AG$4:$BE$107,MATCH('Per month Barometer'!$BG65,$AF$4:$AF$107,0),MATCH('Per month Barometer'!BJ$4,'Per month Barometer'!$AG$3:$BE$3,0)))</f>
        <v>0</v>
      </c>
      <c r="BK65" s="18">
        <f>IF(ISNA(INDEX($AG$4:$BE$107,MATCH('Per month Barometer'!$BG65,$AF$4:$AF$107,0),MATCH('Per month Barometer'!BK$4,'Per month Barometer'!$AG$3:$BE$3,0))),"",INDEX($AG$4:$BE$107,MATCH('Per month Barometer'!$BG65,$AF$4:$AF$107,0),MATCH('Per month Barometer'!BK$4,'Per month Barometer'!$AG$3:$BE$3,0)))</f>
        <v>0</v>
      </c>
      <c r="BL65" s="18">
        <f>IF(ISNA(INDEX($AG$4:$BE$107,MATCH('Per month Barometer'!$BG65,$AF$4:$AF$107,0),MATCH('Per month Barometer'!BL$4,'Per month Barometer'!$AG$3:$BE$3,0))),"",INDEX($AG$4:$BE$107,MATCH('Per month Barometer'!$BG65,$AF$4:$AF$107,0),MATCH('Per month Barometer'!BL$4,'Per month Barometer'!$AG$3:$BE$3,0)))</f>
        <v>0</v>
      </c>
      <c r="BM65" s="18">
        <f>IF(ISNA(INDEX($AG$4:$BE$107,MATCH('Per month Barometer'!$BG65,$AF$4:$AF$107,0),MATCH('Per month Barometer'!BM$4,'Per month Barometer'!$AG$3:$BE$3,0))),"",INDEX($AG$4:$BE$107,MATCH('Per month Barometer'!$BG65,$AF$4:$AF$107,0),MATCH('Per month Barometer'!BM$4,'Per month Barometer'!$AG$3:$BE$3,0)))</f>
        <v>0</v>
      </c>
      <c r="BN65" s="18">
        <f>IF(ISNA(INDEX($AG$4:$BE$107,MATCH('Per month Barometer'!$BG65,$AF$4:$AF$107,0),MATCH('Per month Barometer'!BN$4,'Per month Barometer'!$AG$3:$BE$3,0))),"",INDEX($AG$4:$BE$107,MATCH('Per month Barometer'!$BG65,$AF$4:$AF$107,0),MATCH('Per month Barometer'!BN$4,'Per month Barometer'!$AG$3:$BE$3,0)))</f>
        <v>0</v>
      </c>
      <c r="BO65" s="18">
        <f>IF(ISNA(INDEX($AG$4:$BE$107,MATCH('Per month Barometer'!$BG65,$AF$4:$AF$107,0),MATCH('Per month Barometer'!BO$4,'Per month Barometer'!$AG$3:$BE$3,0))),"",INDEX($AG$4:$BE$107,MATCH('Per month Barometer'!$BG65,$AF$4:$AF$107,0),MATCH('Per month Barometer'!BO$4,'Per month Barometer'!$AG$3:$BE$3,0)))</f>
        <v>0</v>
      </c>
      <c r="BP65" s="18">
        <f>IF(ISNA(INDEX($AG$4:$BE$107,MATCH('Per month Barometer'!$BG65,$AF$4:$AF$107,0),MATCH('Per month Barometer'!BP$4,'Per month Barometer'!$AG$3:$BE$3,0))),"",INDEX($AG$4:$BE$107,MATCH('Per month Barometer'!$BG65,$AF$4:$AF$107,0),MATCH('Per month Barometer'!BP$4,'Per month Barometer'!$AG$3:$BE$3,0)))</f>
        <v>0</v>
      </c>
      <c r="BQ65" s="18">
        <f>IF(ISNA(INDEX($AG$4:$BE$107,MATCH('Per month Barometer'!$BG65,$AF$4:$AF$107,0),MATCH('Per month Barometer'!BQ$4,'Per month Barometer'!$AG$3:$BE$3,0))),"",INDEX($AG$4:$BE$107,MATCH('Per month Barometer'!$BG65,$AF$4:$AF$107,0),MATCH('Per month Barometer'!BQ$4,'Per month Barometer'!$AG$3:$BE$3,0)))</f>
        <v>0</v>
      </c>
      <c r="BR65" s="18">
        <f>IF(ISNA(INDEX($AG$4:$BE$107,MATCH('Per month Barometer'!$BG65,$AF$4:$AF$107,0),MATCH('Per month Barometer'!BR$4,'Per month Barometer'!$AG$3:$BE$3,0))),"",INDEX($AG$4:$BE$107,MATCH('Per month Barometer'!$BG65,$AF$4:$AF$107,0),MATCH('Per month Barometer'!BR$4,'Per month Barometer'!$AG$3:$BE$3,0)))</f>
        <v>0</v>
      </c>
      <c r="BS65" s="18">
        <f>IF(ISNA(INDEX($AG$4:$BE$107,MATCH('Per month Barometer'!$BG65,$AF$4:$AF$107,0),MATCH('Per month Barometer'!BS$4,'Per month Barometer'!$AG$3:$BE$3,0))),"",INDEX($AG$4:$BE$107,MATCH('Per month Barometer'!$BG65,$AF$4:$AF$107,0),MATCH('Per month Barometer'!BS$4,'Per month Barometer'!$AG$3:$BE$3,0)))</f>
        <v>0</v>
      </c>
      <c r="BT65" s="18">
        <f>IF(ISNA(INDEX($AG$4:$BE$107,MATCH('Per month Barometer'!$BG65,$AF$4:$AF$107,0),MATCH('Per month Barometer'!BT$4,'Per month Barometer'!$AG$3:$BE$3,0))),"",INDEX($AG$4:$BE$107,MATCH('Per month Barometer'!$BG65,$AF$4:$AF$107,0),MATCH('Per month Barometer'!BT$4,'Per month Barometer'!$AG$3:$BE$3,0)))</f>
        <v>1.71556331582459</v>
      </c>
      <c r="BU65" s="18">
        <f>IF(ISNA(INDEX($AG$4:$BE$107,MATCH('Per month Barometer'!$BG65,$AF$4:$AF$107,0),MATCH('Per month Barometer'!BU$4,'Per month Barometer'!$AG$3:$BE$3,0))),"",INDEX($AG$4:$BE$107,MATCH('Per month Barometer'!$BG65,$AF$4:$AF$107,0),MATCH('Per month Barometer'!BU$4,'Per month Barometer'!$AG$3:$BE$3,0)))</f>
        <v>0</v>
      </c>
      <c r="BV65" s="18">
        <f>IF(ISNA(INDEX($AG$4:$BE$107,MATCH('Per month Barometer'!$BG65,$AF$4:$AF$107,0),MATCH('Per month Barometer'!BV$4,'Per month Barometer'!$AG$3:$BE$3,0))),"",INDEX($AG$4:$BE$107,MATCH('Per month Barometer'!$BG65,$AF$4:$AF$107,0),MATCH('Per month Barometer'!BV$4,'Per month Barometer'!$AG$3:$BE$3,0)))</f>
        <v>0</v>
      </c>
      <c r="BW65" s="18">
        <f>IF(ISNA(INDEX($AG$4:$BE$107,MATCH('Per month Barometer'!$BG65,$AF$4:$AF$107,0),MATCH('Per month Barometer'!BW$4,'Per month Barometer'!$AG$3:$BE$3,0))),"",INDEX($AG$4:$BE$107,MATCH('Per month Barometer'!$BG65,$AF$4:$AF$107,0),MATCH('Per month Barometer'!BW$4,'Per month Barometer'!$AG$3:$BE$3,0)))</f>
        <v>0</v>
      </c>
      <c r="BX65" s="18">
        <f>IF(ISNA(INDEX($AG$4:$BE$107,MATCH('Per month Barometer'!$BG65,$AF$4:$AF$107,0),MATCH('Per month Barometer'!BX$4,'Per month Barometer'!$AG$3:$BE$3,0))),"",INDEX($AG$4:$BE$107,MATCH('Per month Barometer'!$BG65,$AF$4:$AF$107,0),MATCH('Per month Barometer'!BX$4,'Per month Barometer'!$AG$3:$BE$3,0)))</f>
        <v>1.8620970453739301</v>
      </c>
      <c r="BY65" s="18">
        <f>IF(ISNA(INDEX($AG$4:$BE$107,MATCH('Per month Barometer'!$BG65,$AF$4:$AF$107,0),MATCH('Per month Barometer'!BY$4,'Per month Barometer'!$AG$3:$BE$3,0))),"",INDEX($AG$4:$BE$107,MATCH('Per month Barometer'!$BG65,$AF$4:$AF$107,0),MATCH('Per month Barometer'!BY$4,'Per month Barometer'!$AG$3:$BE$3,0)))</f>
        <v>0</v>
      </c>
      <c r="BZ65" s="18">
        <f>IF(ISNA(INDEX($AG$4:$BE$107,MATCH('Per month Barometer'!$BG65,$AF$4:$AF$107,0),MATCH('Per month Barometer'!BZ$4,'Per month Barometer'!$AG$3:$BE$3,0))),"",INDEX($AG$4:$BE$107,MATCH('Per month Barometer'!$BG65,$AF$4:$AF$107,0),MATCH('Per month Barometer'!BZ$4,'Per month Barometer'!$AG$3:$BE$3,0)))</f>
        <v>0</v>
      </c>
      <c r="CA65" s="18">
        <f>IF(ISNA(INDEX($AG$4:$BE$107,MATCH('Per month Barometer'!$BG65,$AF$4:$AF$107,0),MATCH('Per month Barometer'!CA$4,'Per month Barometer'!$AG$3:$BE$3,0))),"",INDEX($AG$4:$BE$107,MATCH('Per month Barometer'!$BG65,$AF$4:$AF$107,0),MATCH('Per month Barometer'!CA$4,'Per month Barometer'!$AG$3:$BE$3,0)))</f>
        <v>0</v>
      </c>
      <c r="CB65" s="18">
        <f>IF(ISNA(INDEX($AG$4:$BE$107,MATCH('Per month Barometer'!$BG65,$AF$4:$AF$107,0),MATCH('Per month Barometer'!CB$4,'Per month Barometer'!$AG$3:$BE$3,0))),"",INDEX($AG$4:$BE$107,MATCH('Per month Barometer'!$BG65,$AF$4:$AF$107,0),MATCH('Per month Barometer'!CB$4,'Per month Barometer'!$AG$3:$BE$3,0)))</f>
        <v>1.9602213176387</v>
      </c>
      <c r="CC65" s="18">
        <f>IF(ISNA(INDEX($AG$4:$BE$107,MATCH('Per month Barometer'!$BG65,$AF$4:$AF$107,0),MATCH('Per month Barometer'!CC$4,'Per month Barometer'!$AG$3:$BE$3,0))),"",INDEX($AG$4:$BE$107,MATCH('Per month Barometer'!$BG65,$AF$4:$AF$107,0),MATCH('Per month Barometer'!CC$4,'Per month Barometer'!$AG$3:$BE$3,0)))</f>
        <v>0</v>
      </c>
      <c r="CD65" s="18">
        <f>IF(ISNA(INDEX($AG$4:$BE$107,MATCH('Per month Barometer'!$BG65,$AF$4:$AF$107,0),MATCH('Per month Barometer'!CD$4,'Per month Barometer'!$AG$3:$BE$3,0))),"",INDEX($AG$4:$BE$107,MATCH('Per month Barometer'!$BG65,$AF$4:$AF$107,0),MATCH('Per month Barometer'!CD$4,'Per month Barometer'!$AG$3:$BE$3,0)))</f>
        <v>0</v>
      </c>
      <c r="CE65" s="18">
        <f>IF(ISNA(INDEX($AG$4:$BE$107,MATCH('Per month Barometer'!$BG65,$AF$4:$AF$107,0),MATCH('Per month Barometer'!CE$4,'Per month Barometer'!$AG$3:$BE$3,0))),"",INDEX($AG$4:$BE$107,MATCH('Per month Barometer'!$BG65,$AF$4:$AF$107,0),MATCH('Per month Barometer'!CE$4,'Per month Barometer'!$AG$3:$BE$3,0)))</f>
        <v>0</v>
      </c>
      <c r="CF65" s="18">
        <f>IF(ISNA(INDEX($AG$4:$BE$107,MATCH('Per month Barometer'!$BG65,$AF$4:$AF$107,0),MATCH('Per month Barometer'!CF$4,'Per month Barometer'!$AG$3:$BE$3,0))),"",INDEX($AG$4:$BE$107,MATCH('Per month Barometer'!$BG65,$AF$4:$AF$107,0),MATCH('Per month Barometer'!CF$4,'Per month Barometer'!$AG$3:$BE$3,0)))</f>
        <v>2.0626821150244199</v>
      </c>
      <c r="CO65" s="18">
        <f>IF(BH65=0,"",BH65)</f>
        <v>1.8389368763506</v>
      </c>
      <c r="CP65" s="18" t="str">
        <f>IF(BI65=0,"",BI65)</f>
        <v/>
      </c>
      <c r="CQ65" s="18" t="str">
        <f>IF(BJ65=0,"",BJ65)</f>
        <v/>
      </c>
      <c r="CR65" s="18" t="str">
        <f>IF(BK65=0,"",BK65)</f>
        <v/>
      </c>
      <c r="CS65" s="18" t="str">
        <f>IF(BL65=0,"",BL65)</f>
        <v/>
      </c>
      <c r="CT65" s="18" t="str">
        <f>IF(BM65=0,"",BM65)</f>
        <v/>
      </c>
      <c r="CU65" s="18" t="str">
        <f>IF(BN65=0,"",BN65)</f>
        <v/>
      </c>
      <c r="CV65" s="18" t="str">
        <f>IF(BO65=0,"",BO65)</f>
        <v/>
      </c>
      <c r="CW65" s="18" t="str">
        <f>IF(BP65=0,"",BP65)</f>
        <v/>
      </c>
      <c r="CX65" s="18" t="str">
        <f>IF(BQ65=0,"",BQ65)</f>
        <v/>
      </c>
      <c r="CY65" s="18" t="str">
        <f>IF(BR65=0,"",BR65)</f>
        <v/>
      </c>
      <c r="CZ65" s="18" t="str">
        <f>IF(BS65=0,"",BS65)</f>
        <v/>
      </c>
      <c r="DA65" s="18">
        <f>IF(BT65=0,"",BT65)</f>
        <v>1.71556331582459</v>
      </c>
      <c r="DB65" s="18" t="str">
        <f>IF(BU65=0,"",BU65)</f>
        <v/>
      </c>
      <c r="DC65" s="18" t="str">
        <f>IF(BV65=0,"",BV65)</f>
        <v/>
      </c>
      <c r="DD65" s="18" t="str">
        <f>IF(BW65=0,"",BW65)</f>
        <v/>
      </c>
      <c r="DE65" s="18">
        <f>IF(BX65=0,"",BX65)</f>
        <v>1.8620970453739301</v>
      </c>
      <c r="DF65" s="18" t="str">
        <f>IF(BY65=0,"",BY65)</f>
        <v/>
      </c>
      <c r="DG65" s="18" t="str">
        <f>IF(BZ65=0,"",BZ65)</f>
        <v/>
      </c>
      <c r="DH65" s="18" t="str">
        <f>IF(CA65=0,"",CA65)</f>
        <v/>
      </c>
      <c r="DI65" s="18">
        <f>IF(CB65=0,"",CB65)</f>
        <v>1.9602213176387</v>
      </c>
      <c r="DJ65" s="18" t="str">
        <f>IF(CC65=0,"",CC65)</f>
        <v/>
      </c>
      <c r="DK65" s="18" t="str">
        <f>IF(CD65=0,"",CD65)</f>
        <v/>
      </c>
      <c r="DL65" s="18" t="str">
        <f>IF(CE65=0,"",CE65)</f>
        <v/>
      </c>
      <c r="DM65" s="18">
        <f>IF(CF65=0,"",CF65)</f>
        <v>2.0626821150244199</v>
      </c>
      <c r="DN65" s="18"/>
      <c r="DO65" s="18"/>
      <c r="DP65" s="18"/>
      <c r="DQ65" s="18"/>
    </row>
    <row r="66" spans="2:121" x14ac:dyDescent="0.25">
      <c r="B66" s="22">
        <v>39600</v>
      </c>
      <c r="C66" s="18">
        <f>VLOOKUP($B66,'Barometer annual'!$Z$5:$AE$211,'Per month Barometer'!C$1, FALSE)</f>
        <v>3.2732613386045899</v>
      </c>
      <c r="D66" s="18">
        <f>VLOOKUP($B66,'Barometer annual'!$Z$5:$AE$211,'Per month Barometer'!D$1, FALSE)</f>
        <v>2.2997907991790001</v>
      </c>
      <c r="E66" s="18"/>
      <c r="F66" s="18" t="e">
        <f>VLOOKUP($B65,'Quarters Barometer'!$DA$9:$DH$60,'Per month Barometer'!J$1, FALSE)</f>
        <v>#N/A</v>
      </c>
      <c r="G66" s="18" t="e">
        <f>VLOOKUP($B65,'Quarters Barometer'!$DA$9:$DH$60,'Per month Barometer'!K$1, FALSE)</f>
        <v>#N/A</v>
      </c>
      <c r="H66" s="18" t="e">
        <f>VLOOKUP($B65,'Quarters Barometer'!$DA$9:$DH$60,'Per month Barometer'!L$1, FALSE)</f>
        <v>#N/A</v>
      </c>
      <c r="I66" s="18" t="e">
        <f>VLOOKUP($B65,'Quarters Barometer'!$DA$9:$DH$60,'Per month Barometer'!M$1, FALSE)</f>
        <v>#N/A</v>
      </c>
      <c r="J66" s="18" t="e">
        <f>VLOOKUP($B65,'Quarters Barometer'!$DA$9:$DH$60,'Per month Barometer'!N$1, FALSE)</f>
        <v>#N/A</v>
      </c>
      <c r="K66" s="18" t="e">
        <f>VLOOKUP($B65,'Quarters Barometer'!$DA$9:$DH$60,'Per month Barometer'!O$1, FALSE)</f>
        <v>#N/A</v>
      </c>
      <c r="L66" s="5"/>
      <c r="M66" s="5"/>
      <c r="N66" s="5"/>
      <c r="AF66" s="125">
        <v>42186</v>
      </c>
      <c r="AG66" s="47">
        <f>VLOOKUP($AF66,'Barometer annual'!$Z$5:$AE$211,'Per month Barometer'!C$1, FALSE)</f>
        <v>0.245</v>
      </c>
      <c r="AH66" s="77"/>
      <c r="AI66" s="77"/>
      <c r="AJ66" s="77"/>
      <c r="AK66" s="77"/>
      <c r="AL66" s="58"/>
      <c r="AM66" s="77"/>
      <c r="AN66" s="48"/>
      <c r="AO66" s="48"/>
      <c r="AP66" s="48"/>
      <c r="AQ66" s="48"/>
      <c r="AR66" s="77"/>
      <c r="AS66" s="77"/>
      <c r="AT66" s="48">
        <f>VLOOKUP($AF66,'Barometer annual'!$Z$5:$AE$211,'Per month Barometer'!D$1, FALSE)</f>
        <v>1.2949999999999999</v>
      </c>
      <c r="AU66" s="48">
        <f>VLOOKUP($AF66,'Barometer annual'!$Z$5:$AE$211,'Per month Barometer'!E$1, FALSE)</f>
        <v>1.61666666666667</v>
      </c>
      <c r="AV66" s="48">
        <f>VLOOKUP($AF66,'Barometer annual'!$Z$5:$AE$211,'Per month Barometer'!F$1, FALSE)</f>
        <v>1.7333333333333301</v>
      </c>
      <c r="AW66" s="48">
        <f>VLOOKUP($AF66,'Barometer annual'!$Z$5:$AE$211,'Per month Barometer'!G$1, FALSE)</f>
        <v>1.7833333333333301</v>
      </c>
      <c r="AX66" s="77"/>
      <c r="AY66" s="77"/>
      <c r="AZ66" s="77"/>
      <c r="BA66" s="77"/>
      <c r="BB66" s="77"/>
      <c r="BC66" s="77"/>
      <c r="BD66" s="77"/>
      <c r="BE66" s="126"/>
      <c r="BG66" s="155">
        <v>40940</v>
      </c>
      <c r="BH66" s="18">
        <f>IF(ISNA(INDEX($AG$4:$BE$107,MATCH('Per month Barometer'!$BG66,$AF$4:$AF$107,0),MATCH('Per month Barometer'!BH$4,'Per month Barometer'!$AG$3:$BE$3,0))),"",INDEX($AG$4:$BE$107,MATCH('Per month Barometer'!$BG66,$AF$4:$AF$107,0),MATCH('Per month Barometer'!BH$4,'Per month Barometer'!$AG$3:$BE$3,0)))</f>
        <v>2.0009093782115102</v>
      </c>
      <c r="BI66" s="18">
        <f>IF(ISNA(INDEX($AG$4:$BE$107,MATCH('Per month Barometer'!$BG66,$AF$4:$AF$107,0),MATCH('Per month Barometer'!BI$4,'Per month Barometer'!$AG$3:$BE$3,0))),"",INDEX($AG$4:$BE$107,MATCH('Per month Barometer'!$BG66,$AF$4:$AF$107,0),MATCH('Per month Barometer'!BI$4,'Per month Barometer'!$AG$3:$BE$3,0)))</f>
        <v>0</v>
      </c>
      <c r="BJ66" s="18">
        <f>IF(ISNA(INDEX($AG$4:$BE$107,MATCH('Per month Barometer'!$BG66,$AF$4:$AF$107,0),MATCH('Per month Barometer'!BJ$4,'Per month Barometer'!$AG$3:$BE$3,0))),"",INDEX($AG$4:$BE$107,MATCH('Per month Barometer'!$BG66,$AF$4:$AF$107,0),MATCH('Per month Barometer'!BJ$4,'Per month Barometer'!$AG$3:$BE$3,0)))</f>
        <v>0</v>
      </c>
      <c r="BK66" s="18">
        <f>IF(ISNA(INDEX($AG$4:$BE$107,MATCH('Per month Barometer'!$BG66,$AF$4:$AF$107,0),MATCH('Per month Barometer'!BK$4,'Per month Barometer'!$AG$3:$BE$3,0))),"",INDEX($AG$4:$BE$107,MATCH('Per month Barometer'!$BG66,$AF$4:$AF$107,0),MATCH('Per month Barometer'!BK$4,'Per month Barometer'!$AG$3:$BE$3,0)))</f>
        <v>0</v>
      </c>
      <c r="BL66" s="18">
        <f>IF(ISNA(INDEX($AG$4:$BE$107,MATCH('Per month Barometer'!$BG66,$AF$4:$AF$107,0),MATCH('Per month Barometer'!BL$4,'Per month Barometer'!$AG$3:$BE$3,0))),"",INDEX($AG$4:$BE$107,MATCH('Per month Barometer'!$BG66,$AF$4:$AF$107,0),MATCH('Per month Barometer'!BL$4,'Per month Barometer'!$AG$3:$BE$3,0)))</f>
        <v>0</v>
      </c>
      <c r="BM66" s="18">
        <f>IF(ISNA(INDEX($AG$4:$BE$107,MATCH('Per month Barometer'!$BG66,$AF$4:$AF$107,0),MATCH('Per month Barometer'!BM$4,'Per month Barometer'!$AG$3:$BE$3,0))),"",INDEX($AG$4:$BE$107,MATCH('Per month Barometer'!$BG66,$AF$4:$AF$107,0),MATCH('Per month Barometer'!BM$4,'Per month Barometer'!$AG$3:$BE$3,0)))</f>
        <v>0</v>
      </c>
      <c r="BN66" s="18">
        <f>IF(ISNA(INDEX($AG$4:$BE$107,MATCH('Per month Barometer'!$BG66,$AF$4:$AF$107,0),MATCH('Per month Barometer'!BN$4,'Per month Barometer'!$AG$3:$BE$3,0))),"",INDEX($AG$4:$BE$107,MATCH('Per month Barometer'!$BG66,$AF$4:$AF$107,0),MATCH('Per month Barometer'!BN$4,'Per month Barometer'!$AG$3:$BE$3,0)))</f>
        <v>0</v>
      </c>
      <c r="BO66" s="18">
        <f>IF(ISNA(INDEX($AG$4:$BE$107,MATCH('Per month Barometer'!$BG66,$AF$4:$AF$107,0),MATCH('Per month Barometer'!BO$4,'Per month Barometer'!$AG$3:$BE$3,0))),"",INDEX($AG$4:$BE$107,MATCH('Per month Barometer'!$BG66,$AF$4:$AF$107,0),MATCH('Per month Barometer'!BO$4,'Per month Barometer'!$AG$3:$BE$3,0)))</f>
        <v>0</v>
      </c>
      <c r="BP66" s="18">
        <f>IF(ISNA(INDEX($AG$4:$BE$107,MATCH('Per month Barometer'!$BG66,$AF$4:$AF$107,0),MATCH('Per month Barometer'!BP$4,'Per month Barometer'!$AG$3:$BE$3,0))),"",INDEX($AG$4:$BE$107,MATCH('Per month Barometer'!$BG66,$AF$4:$AF$107,0),MATCH('Per month Barometer'!BP$4,'Per month Barometer'!$AG$3:$BE$3,0)))</f>
        <v>0</v>
      </c>
      <c r="BQ66" s="18">
        <f>IF(ISNA(INDEX($AG$4:$BE$107,MATCH('Per month Barometer'!$BG66,$AF$4:$AF$107,0),MATCH('Per month Barometer'!BQ$4,'Per month Barometer'!$AG$3:$BE$3,0))),"",INDEX($AG$4:$BE$107,MATCH('Per month Barometer'!$BG66,$AF$4:$AF$107,0),MATCH('Per month Barometer'!BQ$4,'Per month Barometer'!$AG$3:$BE$3,0)))</f>
        <v>0</v>
      </c>
      <c r="BR66" s="18">
        <f>IF(ISNA(INDEX($AG$4:$BE$107,MATCH('Per month Barometer'!$BG66,$AF$4:$AF$107,0),MATCH('Per month Barometer'!BR$4,'Per month Barometer'!$AG$3:$BE$3,0))),"",INDEX($AG$4:$BE$107,MATCH('Per month Barometer'!$BG66,$AF$4:$AF$107,0),MATCH('Per month Barometer'!BR$4,'Per month Barometer'!$AG$3:$BE$3,0)))</f>
        <v>0</v>
      </c>
      <c r="BS66" s="18">
        <f>IF(ISNA(INDEX($AG$4:$BE$107,MATCH('Per month Barometer'!$BG66,$AF$4:$AF$107,0),MATCH('Per month Barometer'!BS$4,'Per month Barometer'!$AG$3:$BE$3,0))),"",INDEX($AG$4:$BE$107,MATCH('Per month Barometer'!$BG66,$AF$4:$AF$107,0),MATCH('Per month Barometer'!BS$4,'Per month Barometer'!$AG$3:$BE$3,0)))</f>
        <v>1.69386887771748</v>
      </c>
      <c r="BT66" s="18">
        <f>IF(ISNA(INDEX($AG$4:$BE$107,MATCH('Per month Barometer'!$BG66,$AF$4:$AF$107,0),MATCH('Per month Barometer'!BT$4,'Per month Barometer'!$AG$3:$BE$3,0))),"",INDEX($AG$4:$BE$107,MATCH('Per month Barometer'!$BG66,$AF$4:$AF$107,0),MATCH('Per month Barometer'!BT$4,'Per month Barometer'!$AG$3:$BE$3,0)))</f>
        <v>0</v>
      </c>
      <c r="BU66" s="18">
        <f>IF(ISNA(INDEX($AG$4:$BE$107,MATCH('Per month Barometer'!$BG66,$AF$4:$AF$107,0),MATCH('Per month Barometer'!BU$4,'Per month Barometer'!$AG$3:$BE$3,0))),"",INDEX($AG$4:$BE$107,MATCH('Per month Barometer'!$BG66,$AF$4:$AF$107,0),MATCH('Per month Barometer'!BU$4,'Per month Barometer'!$AG$3:$BE$3,0)))</f>
        <v>0</v>
      </c>
      <c r="BV66" s="18">
        <f>IF(ISNA(INDEX($AG$4:$BE$107,MATCH('Per month Barometer'!$BG66,$AF$4:$AF$107,0),MATCH('Per month Barometer'!BV$4,'Per month Barometer'!$AG$3:$BE$3,0))),"",INDEX($AG$4:$BE$107,MATCH('Per month Barometer'!$BG66,$AF$4:$AF$107,0),MATCH('Per month Barometer'!BV$4,'Per month Barometer'!$AG$3:$BE$3,0)))</f>
        <v>0</v>
      </c>
      <c r="BW66" s="18">
        <f>IF(ISNA(INDEX($AG$4:$BE$107,MATCH('Per month Barometer'!$BG66,$AF$4:$AF$107,0),MATCH('Per month Barometer'!BW$4,'Per month Barometer'!$AG$3:$BE$3,0))),"",INDEX($AG$4:$BE$107,MATCH('Per month Barometer'!$BG66,$AF$4:$AF$107,0),MATCH('Per month Barometer'!BW$4,'Per month Barometer'!$AG$3:$BE$3,0)))</f>
        <v>0</v>
      </c>
      <c r="BX66" s="18" t="str">
        <f>IF(ISNA(INDEX($AG$4:$BE$107,MATCH('Per month Barometer'!$BG66,$AF$4:$AF$107,0),MATCH('Per month Barometer'!BX$4,'Per month Barometer'!$AG$3:$BE$3,0))),"",INDEX($AG$4:$BE$107,MATCH('Per month Barometer'!$BG66,$AF$4:$AF$107,0),MATCH('Per month Barometer'!BX$4,'Per month Barometer'!$AG$3:$BE$3,0)))</f>
        <v/>
      </c>
      <c r="BY66" s="18">
        <f>IF(ISNA(INDEX($AG$4:$BE$107,MATCH('Per month Barometer'!$BG66,$AF$4:$AF$107,0),MATCH('Per month Barometer'!BY$4,'Per month Barometer'!$AG$3:$BE$3,0))),"",INDEX($AG$4:$BE$107,MATCH('Per month Barometer'!$BG66,$AF$4:$AF$107,0),MATCH('Per month Barometer'!BY$4,'Per month Barometer'!$AG$3:$BE$3,0)))</f>
        <v>0</v>
      </c>
      <c r="BZ66" s="18">
        <f>IF(ISNA(INDEX($AG$4:$BE$107,MATCH('Per month Barometer'!$BG66,$AF$4:$AF$107,0),MATCH('Per month Barometer'!BZ$4,'Per month Barometer'!$AG$3:$BE$3,0))),"",INDEX($AG$4:$BE$107,MATCH('Per month Barometer'!$BG66,$AF$4:$AF$107,0),MATCH('Per month Barometer'!BZ$4,'Per month Barometer'!$AG$3:$BE$3,0)))</f>
        <v>0</v>
      </c>
      <c r="CA66" s="18">
        <f>IF(ISNA(INDEX($AG$4:$BE$107,MATCH('Per month Barometer'!$BG66,$AF$4:$AF$107,0),MATCH('Per month Barometer'!CA$4,'Per month Barometer'!$AG$3:$BE$3,0))),"",INDEX($AG$4:$BE$107,MATCH('Per month Barometer'!$BG66,$AF$4:$AF$107,0),MATCH('Per month Barometer'!CA$4,'Per month Barometer'!$AG$3:$BE$3,0)))</f>
        <v>0</v>
      </c>
      <c r="CB66" s="18" t="str">
        <f>IF(ISNA(INDEX($AG$4:$BE$107,MATCH('Per month Barometer'!$BG66,$AF$4:$AF$107,0),MATCH('Per month Barometer'!CB$4,'Per month Barometer'!$AG$3:$BE$3,0))),"",INDEX($AG$4:$BE$107,MATCH('Per month Barometer'!$BG66,$AF$4:$AF$107,0),MATCH('Per month Barometer'!CB$4,'Per month Barometer'!$AG$3:$BE$3,0)))</f>
        <v/>
      </c>
      <c r="CC66" s="18">
        <f>IF(ISNA(INDEX($AG$4:$BE$107,MATCH('Per month Barometer'!$BG66,$AF$4:$AF$107,0),MATCH('Per month Barometer'!CC$4,'Per month Barometer'!$AG$3:$BE$3,0))),"",INDEX($AG$4:$BE$107,MATCH('Per month Barometer'!$BG66,$AF$4:$AF$107,0),MATCH('Per month Barometer'!CC$4,'Per month Barometer'!$AG$3:$BE$3,0)))</f>
        <v>0</v>
      </c>
      <c r="CD66" s="18">
        <f>IF(ISNA(INDEX($AG$4:$BE$107,MATCH('Per month Barometer'!$BG66,$AF$4:$AF$107,0),MATCH('Per month Barometer'!CD$4,'Per month Barometer'!$AG$3:$BE$3,0))),"",INDEX($AG$4:$BE$107,MATCH('Per month Barometer'!$BG66,$AF$4:$AF$107,0),MATCH('Per month Barometer'!CD$4,'Per month Barometer'!$AG$3:$BE$3,0)))</f>
        <v>0</v>
      </c>
      <c r="CE66" s="18">
        <f>IF(ISNA(INDEX($AG$4:$BE$107,MATCH('Per month Barometer'!$BG66,$AF$4:$AF$107,0),MATCH('Per month Barometer'!CE$4,'Per month Barometer'!$AG$3:$BE$3,0))),"",INDEX($AG$4:$BE$107,MATCH('Per month Barometer'!$BG66,$AF$4:$AF$107,0),MATCH('Per month Barometer'!CE$4,'Per month Barometer'!$AG$3:$BE$3,0)))</f>
        <v>0</v>
      </c>
      <c r="CF66" s="18" t="str">
        <f>IF(ISNA(INDEX($AG$4:$BE$107,MATCH('Per month Barometer'!$BG66,$AF$4:$AF$107,0),MATCH('Per month Barometer'!CF$4,'Per month Barometer'!$AG$3:$BE$3,0))),"",INDEX($AG$4:$BE$107,MATCH('Per month Barometer'!$BG66,$AF$4:$AF$107,0),MATCH('Per month Barometer'!CF$4,'Per month Barometer'!$AG$3:$BE$3,0)))</f>
        <v/>
      </c>
      <c r="CO66" s="18">
        <f>IF(BH66=0,"",BH66)</f>
        <v>2.0009093782115102</v>
      </c>
      <c r="CP66" s="18" t="str">
        <f>IF(BI66=0,"",BI66)</f>
        <v/>
      </c>
      <c r="CQ66" s="18" t="str">
        <f>IF(BJ66=0,"",BJ66)</f>
        <v/>
      </c>
      <c r="CR66" s="18" t="str">
        <f>IF(BK66=0,"",BK66)</f>
        <v/>
      </c>
      <c r="CS66" s="18" t="str">
        <f>IF(BL66=0,"",BL66)</f>
        <v/>
      </c>
      <c r="CT66" s="18" t="str">
        <f>IF(BM66=0,"",BM66)</f>
        <v/>
      </c>
      <c r="CU66" s="18" t="str">
        <f>IF(BN66=0,"",BN66)</f>
        <v/>
      </c>
      <c r="CV66" s="18" t="str">
        <f>IF(BO66=0,"",BO66)</f>
        <v/>
      </c>
      <c r="CW66" s="18" t="str">
        <f>IF(BP66=0,"",BP66)</f>
        <v/>
      </c>
      <c r="CX66" s="18" t="str">
        <f>IF(BQ66=0,"",BQ66)</f>
        <v/>
      </c>
      <c r="CY66" s="18" t="str">
        <f>IF(BR66=0,"",BR66)</f>
        <v/>
      </c>
      <c r="CZ66" s="18">
        <f>IF(BS66=0,"",BS66)</f>
        <v>1.69386887771748</v>
      </c>
      <c r="DA66" s="18" t="str">
        <f>IF(BT66=0,"",BT66)</f>
        <v/>
      </c>
      <c r="DB66" s="18" t="str">
        <f>IF(BU66=0,"",BU66)</f>
        <v/>
      </c>
      <c r="DC66" s="18" t="str">
        <f>IF(BV66=0,"",BV66)</f>
        <v/>
      </c>
      <c r="DD66" s="18" t="str">
        <f>IF(BW66=0,"",BW66)</f>
        <v/>
      </c>
      <c r="DE66" s="18" t="str">
        <f>IF(BX66=0,"",BX66)</f>
        <v/>
      </c>
      <c r="DF66" s="18" t="str">
        <f>IF(BY66=0,"",BY66)</f>
        <v/>
      </c>
      <c r="DG66" s="18" t="str">
        <f>IF(BZ66=0,"",BZ66)</f>
        <v/>
      </c>
      <c r="DH66" s="18" t="str">
        <f>IF(CA66=0,"",CA66)</f>
        <v/>
      </c>
      <c r="DI66" s="18" t="str">
        <f>IF(CB66=0,"",CB66)</f>
        <v/>
      </c>
      <c r="DJ66" s="18" t="str">
        <f>IF(CC66=0,"",CC66)</f>
        <v/>
      </c>
      <c r="DK66" s="18" t="str">
        <f>IF(CD66=0,"",CD66)</f>
        <v/>
      </c>
      <c r="DL66" s="18" t="str">
        <f>IF(CE66=0,"",CE66)</f>
        <v/>
      </c>
      <c r="DM66" s="18" t="str">
        <f>IF(CF66=0,"",CF66)</f>
        <v/>
      </c>
      <c r="DN66" s="18"/>
      <c r="DO66" s="18"/>
      <c r="DP66" s="18"/>
      <c r="DQ66" s="18"/>
    </row>
    <row r="67" spans="2:121" x14ac:dyDescent="0.25">
      <c r="B67" s="22">
        <v>39965</v>
      </c>
      <c r="C67" s="18">
        <f>VLOOKUP($B67,'Barometer annual'!$Z$5:$AE$211,'Per month Barometer'!C$1, FALSE)</f>
        <v>0.385583773987065</v>
      </c>
      <c r="D67" s="18">
        <f>VLOOKUP($B67,'Barometer annual'!$Z$5:$AE$211,'Per month Barometer'!D$1, FALSE)</f>
        <v>1.1494188213079399</v>
      </c>
      <c r="E67" s="18"/>
      <c r="F67" s="18" t="e">
        <f>VLOOKUP($B66,'Quarters Barometer'!$DA$9:$DH$60,'Per month Barometer'!J$1, FALSE)</f>
        <v>#N/A</v>
      </c>
      <c r="G67" s="18" t="e">
        <f>VLOOKUP($B66,'Quarters Barometer'!$DA$9:$DH$60,'Per month Barometer'!K$1, FALSE)</f>
        <v>#N/A</v>
      </c>
      <c r="H67" s="18" t="e">
        <f>VLOOKUP($B66,'Quarters Barometer'!$DA$9:$DH$60,'Per month Barometer'!L$1, FALSE)</f>
        <v>#N/A</v>
      </c>
      <c r="I67" s="18" t="e">
        <f>VLOOKUP($B66,'Quarters Barometer'!$DA$9:$DH$60,'Per month Barometer'!M$1, FALSE)</f>
        <v>#N/A</v>
      </c>
      <c r="J67" s="18" t="e">
        <f>VLOOKUP($B66,'Quarters Barometer'!$DA$9:$DH$60,'Per month Barometer'!N$1, FALSE)</f>
        <v>#N/A</v>
      </c>
      <c r="K67" s="18" t="e">
        <f>VLOOKUP($B66,'Quarters Barometer'!$DA$9:$DH$60,'Per month Barometer'!O$1, FALSE)</f>
        <v>#N/A</v>
      </c>
      <c r="L67" s="5"/>
      <c r="M67" s="5"/>
      <c r="N67" s="5"/>
      <c r="AF67" s="125">
        <v>39295</v>
      </c>
      <c r="AG67" s="47">
        <f>VLOOKUP($AF67,'Barometer annual'!$Z$5:$AE$211,'Per month Barometer'!C$1,FALSE)</f>
        <v>1.9839114371150699</v>
      </c>
      <c r="AH67" s="77"/>
      <c r="AI67" s="77"/>
      <c r="AJ67" s="77"/>
      <c r="AK67" s="77"/>
      <c r="AL67" s="58"/>
      <c r="AM67" s="77"/>
      <c r="AN67" s="48"/>
      <c r="AO67" s="48"/>
      <c r="AP67" s="48"/>
      <c r="AQ67" s="48"/>
      <c r="AR67" s="77"/>
      <c r="AS67" s="77"/>
      <c r="AT67" s="77"/>
      <c r="AU67" s="77"/>
      <c r="AV67" s="77"/>
      <c r="AW67" s="77"/>
      <c r="AX67" s="48">
        <f>VLOOKUP($AF67,'Barometer annual'!$Z$5:$AE$211,'Per month Barometer'!D$1,FALSE)</f>
        <v>2.0114503621505402</v>
      </c>
      <c r="AY67" s="77"/>
      <c r="AZ67" s="77"/>
      <c r="BA67" s="77"/>
      <c r="BB67" s="77"/>
      <c r="BC67" s="77"/>
      <c r="BD67" s="77"/>
      <c r="BE67" s="126"/>
      <c r="BG67" s="155">
        <v>40969</v>
      </c>
      <c r="BH67" s="18">
        <f>IF(ISNA(INDEX($AG$4:$BE$107,MATCH('Per month Barometer'!$BG67,$AF$4:$AF$107,0),MATCH('Per month Barometer'!BH$4,'Per month Barometer'!$AG$3:$BE$3,0))),"",INDEX($AG$4:$BE$107,MATCH('Per month Barometer'!$BG67,$AF$4:$AF$107,0),MATCH('Per month Barometer'!BH$4,'Per month Barometer'!$AG$3:$BE$3,0)))</f>
        <v>2.1356355905446001</v>
      </c>
      <c r="BI67" s="18">
        <f>IF(ISNA(INDEX($AG$4:$BE$107,MATCH('Per month Barometer'!$BG67,$AF$4:$AF$107,0),MATCH('Per month Barometer'!BI$4,'Per month Barometer'!$AG$3:$BE$3,0))),"",INDEX($AG$4:$BE$107,MATCH('Per month Barometer'!$BG67,$AF$4:$AF$107,0),MATCH('Per month Barometer'!BI$4,'Per month Barometer'!$AG$3:$BE$3,0)))</f>
        <v>0</v>
      </c>
      <c r="BJ67" s="18">
        <f>IF(ISNA(INDEX($AG$4:$BE$107,MATCH('Per month Barometer'!$BG67,$AF$4:$AF$107,0),MATCH('Per month Barometer'!BJ$4,'Per month Barometer'!$AG$3:$BE$3,0))),"",INDEX($AG$4:$BE$107,MATCH('Per month Barometer'!$BG67,$AF$4:$AF$107,0),MATCH('Per month Barometer'!BJ$4,'Per month Barometer'!$AG$3:$BE$3,0)))</f>
        <v>0</v>
      </c>
      <c r="BK67" s="18">
        <f>IF(ISNA(INDEX($AG$4:$BE$107,MATCH('Per month Barometer'!$BG67,$AF$4:$AF$107,0),MATCH('Per month Barometer'!BK$4,'Per month Barometer'!$AG$3:$BE$3,0))),"",INDEX($AG$4:$BE$107,MATCH('Per month Barometer'!$BG67,$AF$4:$AF$107,0),MATCH('Per month Barometer'!BK$4,'Per month Barometer'!$AG$3:$BE$3,0)))</f>
        <v>0</v>
      </c>
      <c r="BL67" s="18">
        <f>IF(ISNA(INDEX($AG$4:$BE$107,MATCH('Per month Barometer'!$BG67,$AF$4:$AF$107,0),MATCH('Per month Barometer'!BL$4,'Per month Barometer'!$AG$3:$BE$3,0))),"",INDEX($AG$4:$BE$107,MATCH('Per month Barometer'!$BG67,$AF$4:$AF$107,0),MATCH('Per month Barometer'!BL$4,'Per month Barometer'!$AG$3:$BE$3,0)))</f>
        <v>0</v>
      </c>
      <c r="BM67" s="18">
        <f>IF(ISNA(INDEX($AG$4:$BE$107,MATCH('Per month Barometer'!$BG67,$AF$4:$AF$107,0),MATCH('Per month Barometer'!BM$4,'Per month Barometer'!$AG$3:$BE$3,0))),"",INDEX($AG$4:$BE$107,MATCH('Per month Barometer'!$BG67,$AF$4:$AF$107,0),MATCH('Per month Barometer'!BM$4,'Per month Barometer'!$AG$3:$BE$3,0)))</f>
        <v>0</v>
      </c>
      <c r="BN67" s="18">
        <f>IF(ISNA(INDEX($AG$4:$BE$107,MATCH('Per month Barometer'!$BG67,$AF$4:$AF$107,0),MATCH('Per month Barometer'!BN$4,'Per month Barometer'!$AG$3:$BE$3,0))),"",INDEX($AG$4:$BE$107,MATCH('Per month Barometer'!$BG67,$AF$4:$AF$107,0),MATCH('Per month Barometer'!BN$4,'Per month Barometer'!$AG$3:$BE$3,0)))</f>
        <v>0</v>
      </c>
      <c r="BO67" s="18">
        <f>IF(ISNA(INDEX($AG$4:$BE$107,MATCH('Per month Barometer'!$BG67,$AF$4:$AF$107,0),MATCH('Per month Barometer'!BO$4,'Per month Barometer'!$AG$3:$BE$3,0))),"",INDEX($AG$4:$BE$107,MATCH('Per month Barometer'!$BG67,$AF$4:$AF$107,0),MATCH('Per month Barometer'!BO$4,'Per month Barometer'!$AG$3:$BE$3,0)))</f>
        <v>0</v>
      </c>
      <c r="BP67" s="18">
        <f>IF(ISNA(INDEX($AG$4:$BE$107,MATCH('Per month Barometer'!$BG67,$AF$4:$AF$107,0),MATCH('Per month Barometer'!BP$4,'Per month Barometer'!$AG$3:$BE$3,0))),"",INDEX($AG$4:$BE$107,MATCH('Per month Barometer'!$BG67,$AF$4:$AF$107,0),MATCH('Per month Barometer'!BP$4,'Per month Barometer'!$AG$3:$BE$3,0)))</f>
        <v>0</v>
      </c>
      <c r="BQ67" s="18">
        <f>IF(ISNA(INDEX($AG$4:$BE$107,MATCH('Per month Barometer'!$BG67,$AF$4:$AF$107,0),MATCH('Per month Barometer'!BQ$4,'Per month Barometer'!$AG$3:$BE$3,0))),"",INDEX($AG$4:$BE$107,MATCH('Per month Barometer'!$BG67,$AF$4:$AF$107,0),MATCH('Per month Barometer'!BQ$4,'Per month Barometer'!$AG$3:$BE$3,0)))</f>
        <v>0</v>
      </c>
      <c r="BR67" s="18">
        <f>IF(ISNA(INDEX($AG$4:$BE$107,MATCH('Per month Barometer'!$BG67,$AF$4:$AF$107,0),MATCH('Per month Barometer'!BR$4,'Per month Barometer'!$AG$3:$BE$3,0))),"",INDEX($AG$4:$BE$107,MATCH('Per month Barometer'!$BG67,$AF$4:$AF$107,0),MATCH('Per month Barometer'!BR$4,'Per month Barometer'!$AG$3:$BE$3,0)))</f>
        <v>1.75472739866372</v>
      </c>
      <c r="BS67" s="18">
        <f>IF(ISNA(INDEX($AG$4:$BE$107,MATCH('Per month Barometer'!$BG67,$AF$4:$AF$107,0),MATCH('Per month Barometer'!BS$4,'Per month Barometer'!$AG$3:$BE$3,0))),"",INDEX($AG$4:$BE$107,MATCH('Per month Barometer'!$BG67,$AF$4:$AF$107,0),MATCH('Per month Barometer'!BS$4,'Per month Barometer'!$AG$3:$BE$3,0)))</f>
        <v>0</v>
      </c>
      <c r="BT67" s="18">
        <f>IF(ISNA(INDEX($AG$4:$BE$107,MATCH('Per month Barometer'!$BG67,$AF$4:$AF$107,0),MATCH('Per month Barometer'!BT$4,'Per month Barometer'!$AG$3:$BE$3,0))),"",INDEX($AG$4:$BE$107,MATCH('Per month Barometer'!$BG67,$AF$4:$AF$107,0),MATCH('Per month Barometer'!BT$4,'Per month Barometer'!$AG$3:$BE$3,0)))</f>
        <v>0</v>
      </c>
      <c r="BU67" s="18">
        <f>IF(ISNA(INDEX($AG$4:$BE$107,MATCH('Per month Barometer'!$BG67,$AF$4:$AF$107,0),MATCH('Per month Barometer'!BU$4,'Per month Barometer'!$AG$3:$BE$3,0))),"",INDEX($AG$4:$BE$107,MATCH('Per month Barometer'!$BG67,$AF$4:$AF$107,0),MATCH('Per month Barometer'!BU$4,'Per month Barometer'!$AG$3:$BE$3,0)))</f>
        <v>0</v>
      </c>
      <c r="BV67" s="18">
        <f>IF(ISNA(INDEX($AG$4:$BE$107,MATCH('Per month Barometer'!$BG67,$AF$4:$AF$107,0),MATCH('Per month Barometer'!BV$4,'Per month Barometer'!$AG$3:$BE$3,0))),"",INDEX($AG$4:$BE$107,MATCH('Per month Barometer'!$BG67,$AF$4:$AF$107,0),MATCH('Per month Barometer'!BV$4,'Per month Barometer'!$AG$3:$BE$3,0)))</f>
        <v>0</v>
      </c>
      <c r="BW67" s="18">
        <f>IF(ISNA(INDEX($AG$4:$BE$107,MATCH('Per month Barometer'!$BG67,$AF$4:$AF$107,0),MATCH('Per month Barometer'!BW$4,'Per month Barometer'!$AG$3:$BE$3,0))),"",INDEX($AG$4:$BE$107,MATCH('Per month Barometer'!$BG67,$AF$4:$AF$107,0),MATCH('Per month Barometer'!BW$4,'Per month Barometer'!$AG$3:$BE$3,0)))</f>
        <v>0</v>
      </c>
      <c r="BX67" s="18">
        <f>IF(ISNA(INDEX($AG$4:$BE$107,MATCH('Per month Barometer'!$BG67,$AF$4:$AF$107,0),MATCH('Per month Barometer'!BX$4,'Per month Barometer'!$AG$3:$BE$3,0))),"",INDEX($AG$4:$BE$107,MATCH('Per month Barometer'!$BG67,$AF$4:$AF$107,0),MATCH('Per month Barometer'!BX$4,'Per month Barometer'!$AG$3:$BE$3,0)))</f>
        <v>0</v>
      </c>
      <c r="BY67" s="18">
        <f>IF(ISNA(INDEX($AG$4:$BE$107,MATCH('Per month Barometer'!$BG67,$AF$4:$AF$107,0),MATCH('Per month Barometer'!BY$4,'Per month Barometer'!$AG$3:$BE$3,0))),"",INDEX($AG$4:$BE$107,MATCH('Per month Barometer'!$BG67,$AF$4:$AF$107,0),MATCH('Per month Barometer'!BY$4,'Per month Barometer'!$AG$3:$BE$3,0)))</f>
        <v>0</v>
      </c>
      <c r="BZ67" s="18">
        <f>IF(ISNA(INDEX($AG$4:$BE$107,MATCH('Per month Barometer'!$BG67,$AF$4:$AF$107,0),MATCH('Per month Barometer'!BZ$4,'Per month Barometer'!$AG$3:$BE$3,0))),"",INDEX($AG$4:$BE$107,MATCH('Per month Barometer'!$BG67,$AF$4:$AF$107,0),MATCH('Per month Barometer'!BZ$4,'Per month Barometer'!$AG$3:$BE$3,0)))</f>
        <v>0</v>
      </c>
      <c r="CA67" s="18">
        <f>IF(ISNA(INDEX($AG$4:$BE$107,MATCH('Per month Barometer'!$BG67,$AF$4:$AF$107,0),MATCH('Per month Barometer'!CA$4,'Per month Barometer'!$AG$3:$BE$3,0))),"",INDEX($AG$4:$BE$107,MATCH('Per month Barometer'!$BG67,$AF$4:$AF$107,0),MATCH('Per month Barometer'!CA$4,'Per month Barometer'!$AG$3:$BE$3,0)))</f>
        <v>0</v>
      </c>
      <c r="CB67" s="18">
        <f>IF(ISNA(INDEX($AG$4:$BE$107,MATCH('Per month Barometer'!$BG67,$AF$4:$AF$107,0),MATCH('Per month Barometer'!CB$4,'Per month Barometer'!$AG$3:$BE$3,0))),"",INDEX($AG$4:$BE$107,MATCH('Per month Barometer'!$BG67,$AF$4:$AF$107,0),MATCH('Per month Barometer'!CB$4,'Per month Barometer'!$AG$3:$BE$3,0)))</f>
        <v>0</v>
      </c>
      <c r="CC67" s="18">
        <f>IF(ISNA(INDEX($AG$4:$BE$107,MATCH('Per month Barometer'!$BG67,$AF$4:$AF$107,0),MATCH('Per month Barometer'!CC$4,'Per month Barometer'!$AG$3:$BE$3,0))),"",INDEX($AG$4:$BE$107,MATCH('Per month Barometer'!$BG67,$AF$4:$AF$107,0),MATCH('Per month Barometer'!CC$4,'Per month Barometer'!$AG$3:$BE$3,0)))</f>
        <v>0</v>
      </c>
      <c r="CD67" s="18">
        <f>IF(ISNA(INDEX($AG$4:$BE$107,MATCH('Per month Barometer'!$BG67,$AF$4:$AF$107,0),MATCH('Per month Barometer'!CD$4,'Per month Barometer'!$AG$3:$BE$3,0))),"",INDEX($AG$4:$BE$107,MATCH('Per month Barometer'!$BG67,$AF$4:$AF$107,0),MATCH('Per month Barometer'!CD$4,'Per month Barometer'!$AG$3:$BE$3,0)))</f>
        <v>0</v>
      </c>
      <c r="CE67" s="18">
        <f>IF(ISNA(INDEX($AG$4:$BE$107,MATCH('Per month Barometer'!$BG67,$AF$4:$AF$107,0),MATCH('Per month Barometer'!CE$4,'Per month Barometer'!$AG$3:$BE$3,0))),"",INDEX($AG$4:$BE$107,MATCH('Per month Barometer'!$BG67,$AF$4:$AF$107,0),MATCH('Per month Barometer'!CE$4,'Per month Barometer'!$AG$3:$BE$3,0)))</f>
        <v>0</v>
      </c>
      <c r="CF67" s="18">
        <f>IF(ISNA(INDEX($AG$4:$BE$107,MATCH('Per month Barometer'!$BG67,$AF$4:$AF$107,0),MATCH('Per month Barometer'!CF$4,'Per month Barometer'!$AG$3:$BE$3,0))),"",INDEX($AG$4:$BE$107,MATCH('Per month Barometer'!$BG67,$AF$4:$AF$107,0),MATCH('Per month Barometer'!CF$4,'Per month Barometer'!$AG$3:$BE$3,0)))</f>
        <v>0</v>
      </c>
      <c r="CO67" s="18">
        <f>IF(BH67=0,"",BH67)</f>
        <v>2.1356355905446001</v>
      </c>
      <c r="CP67" s="18" t="str">
        <f>IF(BI67=0,"",BI67)</f>
        <v/>
      </c>
      <c r="CQ67" s="18" t="str">
        <f>IF(BJ67=0,"",BJ67)</f>
        <v/>
      </c>
      <c r="CR67" s="18" t="str">
        <f>IF(BK67=0,"",BK67)</f>
        <v/>
      </c>
      <c r="CS67" s="18" t="str">
        <f>IF(BL67=0,"",BL67)</f>
        <v/>
      </c>
      <c r="CT67" s="18" t="str">
        <f>IF(BM67=0,"",BM67)</f>
        <v/>
      </c>
      <c r="CU67" s="18" t="str">
        <f>IF(BN67=0,"",BN67)</f>
        <v/>
      </c>
      <c r="CV67" s="18" t="str">
        <f>IF(BO67=0,"",BO67)</f>
        <v/>
      </c>
      <c r="CW67" s="18" t="str">
        <f>IF(BP67=0,"",BP67)</f>
        <v/>
      </c>
      <c r="CX67" s="18" t="str">
        <f>IF(BQ67=0,"",BQ67)</f>
        <v/>
      </c>
      <c r="CY67" s="18">
        <f>IF(BR67=0,"",BR67)</f>
        <v>1.75472739866372</v>
      </c>
      <c r="CZ67" s="18" t="str">
        <f>IF(BS67=0,"",BS67)</f>
        <v/>
      </c>
      <c r="DA67" s="18" t="str">
        <f>IF(BT67=0,"",BT67)</f>
        <v/>
      </c>
      <c r="DB67" s="18" t="str">
        <f>IF(BU67=0,"",BU67)</f>
        <v/>
      </c>
      <c r="DC67" s="18" t="str">
        <f>IF(BV67=0,"",BV67)</f>
        <v/>
      </c>
      <c r="DD67" s="18" t="str">
        <f>IF(BW67=0,"",BW67)</f>
        <v/>
      </c>
      <c r="DE67" s="18" t="str">
        <f>IF(BX67=0,"",BX67)</f>
        <v/>
      </c>
      <c r="DF67" s="18" t="str">
        <f>IF(BY67=0,"",BY67)</f>
        <v/>
      </c>
      <c r="DG67" s="18" t="str">
        <f>IF(BZ67=0,"",BZ67)</f>
        <v/>
      </c>
      <c r="DH67" s="18" t="str">
        <f>IF(CA67=0,"",CA67)</f>
        <v/>
      </c>
      <c r="DI67" s="18" t="str">
        <f>IF(CB67=0,"",CB67)</f>
        <v/>
      </c>
      <c r="DJ67" s="18" t="str">
        <f>IF(CC67=0,"",CC67)</f>
        <v/>
      </c>
      <c r="DK67" s="18" t="str">
        <f>IF(CD67=0,"",CD67)</f>
        <v/>
      </c>
      <c r="DL67" s="18" t="str">
        <f>IF(CE67=0,"",CE67)</f>
        <v/>
      </c>
      <c r="DM67" s="18" t="str">
        <f>IF(CF67=0,"",CF67)</f>
        <v/>
      </c>
      <c r="DN67" s="18"/>
      <c r="DO67" s="18"/>
      <c r="DP67" s="18"/>
      <c r="DQ67" s="18"/>
    </row>
    <row r="68" spans="2:121" x14ac:dyDescent="0.25">
      <c r="B68" s="22">
        <v>40330</v>
      </c>
      <c r="C68" s="18">
        <f>VLOOKUP($B68,'Barometer annual'!$Z$5:$AE$211,'Per month Barometer'!C$1, FALSE)</f>
        <v>1.3844690508747701</v>
      </c>
      <c r="D68" s="18">
        <f>VLOOKUP($B68,'Barometer annual'!$Z$5:$AE$211,'Per month Barometer'!D$1, FALSE)</f>
        <v>1.4692833457411001</v>
      </c>
      <c r="E68" s="18"/>
      <c r="F68" s="18" t="e">
        <f>VLOOKUP($B67,'Quarters Barometer'!$DA$9:$DH$60,'Per month Barometer'!J$1, FALSE)</f>
        <v>#N/A</v>
      </c>
      <c r="G68" s="18" t="e">
        <f>VLOOKUP($B67,'Quarters Barometer'!$DA$9:$DH$60,'Per month Barometer'!K$1, FALSE)</f>
        <v>#N/A</v>
      </c>
      <c r="H68" s="18" t="e">
        <f>VLOOKUP($B67,'Quarters Barometer'!$DA$9:$DH$60,'Per month Barometer'!L$1, FALSE)</f>
        <v>#N/A</v>
      </c>
      <c r="I68" s="18" t="e">
        <f>VLOOKUP($B67,'Quarters Barometer'!$DA$9:$DH$60,'Per month Barometer'!M$1, FALSE)</f>
        <v>#N/A</v>
      </c>
      <c r="J68" s="18" t="e">
        <f>VLOOKUP($B67,'Quarters Barometer'!$DA$9:$DH$60,'Per month Barometer'!N$1, FALSE)</f>
        <v>#N/A</v>
      </c>
      <c r="K68" s="18" t="e">
        <f>VLOOKUP($B67,'Quarters Barometer'!$DA$9:$DH$60,'Per month Barometer'!O$1, FALSE)</f>
        <v>#N/A</v>
      </c>
      <c r="L68" s="5"/>
      <c r="M68" s="5"/>
      <c r="N68" s="5"/>
      <c r="AF68" s="125">
        <v>39661</v>
      </c>
      <c r="AG68" s="47">
        <f>VLOOKUP($AF68,'Barometer annual'!$Z$5:$AE$211,'Per month Barometer'!C$1,FALSE)</f>
        <v>3.5792255167054599</v>
      </c>
      <c r="AH68" s="77"/>
      <c r="AI68" s="77"/>
      <c r="AJ68" s="77"/>
      <c r="AK68" s="77"/>
      <c r="AL68" s="58"/>
      <c r="AM68" s="77"/>
      <c r="AN68" s="48"/>
      <c r="AO68" s="48"/>
      <c r="AP68" s="48"/>
      <c r="AQ68" s="48"/>
      <c r="AR68" s="77"/>
      <c r="AS68" s="77"/>
      <c r="AT68" s="77"/>
      <c r="AU68" s="77"/>
      <c r="AV68" s="77"/>
      <c r="AW68" s="77"/>
      <c r="AX68" s="48">
        <f>VLOOKUP($AF68,'Barometer annual'!$Z$5:$AE$211,'Per month Barometer'!D$1,FALSE)</f>
        <v>2.4609323176828499</v>
      </c>
      <c r="AY68" s="77"/>
      <c r="AZ68" s="77"/>
      <c r="BA68" s="77"/>
      <c r="BB68" s="77"/>
      <c r="BC68" s="77"/>
      <c r="BD68" s="77"/>
      <c r="BE68" s="126"/>
      <c r="BG68" s="155">
        <v>41000</v>
      </c>
      <c r="BH68" s="18">
        <f>IF(ISNA(INDEX($AG$4:$BE$107,MATCH('Per month Barometer'!$BG68,$AF$4:$AF$107,0),MATCH('Per month Barometer'!BH$4,'Per month Barometer'!$AG$3:$BE$3,0))),"",INDEX($AG$4:$BE$107,MATCH('Per month Barometer'!$BG68,$AF$4:$AF$107,0),MATCH('Per month Barometer'!BH$4,'Per month Barometer'!$AG$3:$BE$3,0)))</f>
        <v>2.3065474226804099</v>
      </c>
      <c r="BI68" s="18">
        <f>IF(ISNA(INDEX($AG$4:$BE$107,MATCH('Per month Barometer'!$BG68,$AF$4:$AF$107,0),MATCH('Per month Barometer'!BI$4,'Per month Barometer'!$AG$3:$BE$3,0))),"",INDEX($AG$4:$BE$107,MATCH('Per month Barometer'!$BG68,$AF$4:$AF$107,0),MATCH('Per month Barometer'!BI$4,'Per month Barometer'!$AG$3:$BE$3,0)))</f>
        <v>0</v>
      </c>
      <c r="BJ68" s="18">
        <f>IF(ISNA(INDEX($AG$4:$BE$107,MATCH('Per month Barometer'!$BG68,$AF$4:$AF$107,0),MATCH('Per month Barometer'!BJ$4,'Per month Barometer'!$AG$3:$BE$3,0))),"",INDEX($AG$4:$BE$107,MATCH('Per month Barometer'!$BG68,$AF$4:$AF$107,0),MATCH('Per month Barometer'!BJ$4,'Per month Barometer'!$AG$3:$BE$3,0)))</f>
        <v>0</v>
      </c>
      <c r="BK68" s="18">
        <f>IF(ISNA(INDEX($AG$4:$BE$107,MATCH('Per month Barometer'!$BG68,$AF$4:$AF$107,0),MATCH('Per month Barometer'!BK$4,'Per month Barometer'!$AG$3:$BE$3,0))),"",INDEX($AG$4:$BE$107,MATCH('Per month Barometer'!$BG68,$AF$4:$AF$107,0),MATCH('Per month Barometer'!BK$4,'Per month Barometer'!$AG$3:$BE$3,0)))</f>
        <v>0</v>
      </c>
      <c r="BL68" s="18">
        <f>IF(ISNA(INDEX($AG$4:$BE$107,MATCH('Per month Barometer'!$BG68,$AF$4:$AF$107,0),MATCH('Per month Barometer'!BL$4,'Per month Barometer'!$AG$3:$BE$3,0))),"",INDEX($AG$4:$BE$107,MATCH('Per month Barometer'!$BG68,$AF$4:$AF$107,0),MATCH('Per month Barometer'!BL$4,'Per month Barometer'!$AG$3:$BE$3,0)))</f>
        <v>0</v>
      </c>
      <c r="BM68" s="18">
        <f>IF(ISNA(INDEX($AG$4:$BE$107,MATCH('Per month Barometer'!$BG68,$AF$4:$AF$107,0),MATCH('Per month Barometer'!BM$4,'Per month Barometer'!$AG$3:$BE$3,0))),"",INDEX($AG$4:$BE$107,MATCH('Per month Barometer'!$BG68,$AF$4:$AF$107,0),MATCH('Per month Barometer'!BM$4,'Per month Barometer'!$AG$3:$BE$3,0)))</f>
        <v>0</v>
      </c>
      <c r="BN68" s="18">
        <f>IF(ISNA(INDEX($AG$4:$BE$107,MATCH('Per month Barometer'!$BG68,$AF$4:$AF$107,0),MATCH('Per month Barometer'!BN$4,'Per month Barometer'!$AG$3:$BE$3,0))),"",INDEX($AG$4:$BE$107,MATCH('Per month Barometer'!$BG68,$AF$4:$AF$107,0),MATCH('Per month Barometer'!BN$4,'Per month Barometer'!$AG$3:$BE$3,0)))</f>
        <v>0</v>
      </c>
      <c r="BO68" s="18">
        <f>IF(ISNA(INDEX($AG$4:$BE$107,MATCH('Per month Barometer'!$BG68,$AF$4:$AF$107,0),MATCH('Per month Barometer'!BO$4,'Per month Barometer'!$AG$3:$BE$3,0))),"",INDEX($AG$4:$BE$107,MATCH('Per month Barometer'!$BG68,$AF$4:$AF$107,0),MATCH('Per month Barometer'!BO$4,'Per month Barometer'!$AG$3:$BE$3,0)))</f>
        <v>0</v>
      </c>
      <c r="BP68" s="18">
        <f>IF(ISNA(INDEX($AG$4:$BE$107,MATCH('Per month Barometer'!$BG68,$AF$4:$AF$107,0),MATCH('Per month Barometer'!BP$4,'Per month Barometer'!$AG$3:$BE$3,0))),"",INDEX($AG$4:$BE$107,MATCH('Per month Barometer'!$BG68,$AF$4:$AF$107,0),MATCH('Per month Barometer'!BP$4,'Per month Barometer'!$AG$3:$BE$3,0)))</f>
        <v>0</v>
      </c>
      <c r="BQ68" s="18">
        <f>IF(ISNA(INDEX($AG$4:$BE$107,MATCH('Per month Barometer'!$BG68,$AF$4:$AF$107,0),MATCH('Per month Barometer'!BQ$4,'Per month Barometer'!$AG$3:$BE$3,0))),"",INDEX($AG$4:$BE$107,MATCH('Per month Barometer'!$BG68,$AF$4:$AF$107,0),MATCH('Per month Barometer'!BQ$4,'Per month Barometer'!$AG$3:$BE$3,0)))</f>
        <v>1.7972567010309299</v>
      </c>
      <c r="BR68" s="18">
        <f>IF(ISNA(INDEX($AG$4:$BE$107,MATCH('Per month Barometer'!$BG68,$AF$4:$AF$107,0),MATCH('Per month Barometer'!BR$4,'Per month Barometer'!$AG$3:$BE$3,0))),"",INDEX($AG$4:$BE$107,MATCH('Per month Barometer'!$BG68,$AF$4:$AF$107,0),MATCH('Per month Barometer'!BR$4,'Per month Barometer'!$AG$3:$BE$3,0)))</f>
        <v>0</v>
      </c>
      <c r="BS68" s="18">
        <f>IF(ISNA(INDEX($AG$4:$BE$107,MATCH('Per month Barometer'!$BG68,$AF$4:$AF$107,0),MATCH('Per month Barometer'!BS$4,'Per month Barometer'!$AG$3:$BE$3,0))),"",INDEX($AG$4:$BE$107,MATCH('Per month Barometer'!$BG68,$AF$4:$AF$107,0),MATCH('Per month Barometer'!BS$4,'Per month Barometer'!$AG$3:$BE$3,0)))</f>
        <v>0</v>
      </c>
      <c r="BT68" s="18">
        <f>IF(ISNA(INDEX($AG$4:$BE$107,MATCH('Per month Barometer'!$BG68,$AF$4:$AF$107,0),MATCH('Per month Barometer'!BT$4,'Per month Barometer'!$AG$3:$BE$3,0))),"",INDEX($AG$4:$BE$107,MATCH('Per month Barometer'!$BG68,$AF$4:$AF$107,0),MATCH('Per month Barometer'!BT$4,'Per month Barometer'!$AG$3:$BE$3,0)))</f>
        <v>0</v>
      </c>
      <c r="BU68" s="18">
        <f>IF(ISNA(INDEX($AG$4:$BE$107,MATCH('Per month Barometer'!$BG68,$AF$4:$AF$107,0),MATCH('Per month Barometer'!BU$4,'Per month Barometer'!$AG$3:$BE$3,0))),"",INDEX($AG$4:$BE$107,MATCH('Per month Barometer'!$BG68,$AF$4:$AF$107,0),MATCH('Per month Barometer'!BU$4,'Per month Barometer'!$AG$3:$BE$3,0)))</f>
        <v>0</v>
      </c>
      <c r="BV68" s="18">
        <f>IF(ISNA(INDEX($AG$4:$BE$107,MATCH('Per month Barometer'!$BG68,$AF$4:$AF$107,0),MATCH('Per month Barometer'!BV$4,'Per month Barometer'!$AG$3:$BE$3,0))),"",INDEX($AG$4:$BE$107,MATCH('Per month Barometer'!$BG68,$AF$4:$AF$107,0),MATCH('Per month Barometer'!BV$4,'Per month Barometer'!$AG$3:$BE$3,0)))</f>
        <v>0</v>
      </c>
      <c r="BW68" s="18">
        <f>IF(ISNA(INDEX($AG$4:$BE$107,MATCH('Per month Barometer'!$BG68,$AF$4:$AF$107,0),MATCH('Per month Barometer'!BW$4,'Per month Barometer'!$AG$3:$BE$3,0))),"",INDEX($AG$4:$BE$107,MATCH('Per month Barometer'!$BG68,$AF$4:$AF$107,0),MATCH('Per month Barometer'!BW$4,'Per month Barometer'!$AG$3:$BE$3,0)))</f>
        <v>1.9142857142857099</v>
      </c>
      <c r="BX68" s="18">
        <f>IF(ISNA(INDEX($AG$4:$BE$107,MATCH('Per month Barometer'!$BG68,$AF$4:$AF$107,0),MATCH('Per month Barometer'!BX$4,'Per month Barometer'!$AG$3:$BE$3,0))),"",INDEX($AG$4:$BE$107,MATCH('Per month Barometer'!$BG68,$AF$4:$AF$107,0),MATCH('Per month Barometer'!BX$4,'Per month Barometer'!$AG$3:$BE$3,0)))</f>
        <v>0</v>
      </c>
      <c r="BY68" s="18">
        <f>IF(ISNA(INDEX($AG$4:$BE$107,MATCH('Per month Barometer'!$BG68,$AF$4:$AF$107,0),MATCH('Per month Barometer'!BY$4,'Per month Barometer'!$AG$3:$BE$3,0))),"",INDEX($AG$4:$BE$107,MATCH('Per month Barometer'!$BG68,$AF$4:$AF$107,0),MATCH('Per month Barometer'!BY$4,'Per month Barometer'!$AG$3:$BE$3,0)))</f>
        <v>0</v>
      </c>
      <c r="BZ68" s="18">
        <f>IF(ISNA(INDEX($AG$4:$BE$107,MATCH('Per month Barometer'!$BG68,$AF$4:$AF$107,0),MATCH('Per month Barometer'!BZ$4,'Per month Barometer'!$AG$3:$BE$3,0))),"",INDEX($AG$4:$BE$107,MATCH('Per month Barometer'!$BG68,$AF$4:$AF$107,0),MATCH('Per month Barometer'!BZ$4,'Per month Barometer'!$AG$3:$BE$3,0)))</f>
        <v>0</v>
      </c>
      <c r="CA68" s="18">
        <f>IF(ISNA(INDEX($AG$4:$BE$107,MATCH('Per month Barometer'!$BG68,$AF$4:$AF$107,0),MATCH('Per month Barometer'!CA$4,'Per month Barometer'!$AG$3:$BE$3,0))),"",INDEX($AG$4:$BE$107,MATCH('Per month Barometer'!$BG68,$AF$4:$AF$107,0),MATCH('Per month Barometer'!CA$4,'Per month Barometer'!$AG$3:$BE$3,0)))</f>
        <v>2.0142857142857098</v>
      </c>
      <c r="CB68" s="18">
        <f>IF(ISNA(INDEX($AG$4:$BE$107,MATCH('Per month Barometer'!$BG68,$AF$4:$AF$107,0),MATCH('Per month Barometer'!CB$4,'Per month Barometer'!$AG$3:$BE$3,0))),"",INDEX($AG$4:$BE$107,MATCH('Per month Barometer'!$BG68,$AF$4:$AF$107,0),MATCH('Per month Barometer'!CB$4,'Per month Barometer'!$AG$3:$BE$3,0)))</f>
        <v>0</v>
      </c>
      <c r="CC68" s="18">
        <f>IF(ISNA(INDEX($AG$4:$BE$107,MATCH('Per month Barometer'!$BG68,$AF$4:$AF$107,0),MATCH('Per month Barometer'!CC$4,'Per month Barometer'!$AG$3:$BE$3,0))),"",INDEX($AG$4:$BE$107,MATCH('Per month Barometer'!$BG68,$AF$4:$AF$107,0),MATCH('Per month Barometer'!CC$4,'Per month Barometer'!$AG$3:$BE$3,0)))</f>
        <v>0</v>
      </c>
      <c r="CD68" s="18">
        <f>IF(ISNA(INDEX($AG$4:$BE$107,MATCH('Per month Barometer'!$BG68,$AF$4:$AF$107,0),MATCH('Per month Barometer'!CD$4,'Per month Barometer'!$AG$3:$BE$3,0))),"",INDEX($AG$4:$BE$107,MATCH('Per month Barometer'!$BG68,$AF$4:$AF$107,0),MATCH('Per month Barometer'!CD$4,'Per month Barometer'!$AG$3:$BE$3,0)))</f>
        <v>0</v>
      </c>
      <c r="CE68" s="18">
        <f>IF(ISNA(INDEX($AG$4:$BE$107,MATCH('Per month Barometer'!$BG68,$AF$4:$AF$107,0),MATCH('Per month Barometer'!CE$4,'Per month Barometer'!$AG$3:$BE$3,0))),"",INDEX($AG$4:$BE$107,MATCH('Per month Barometer'!$BG68,$AF$4:$AF$107,0),MATCH('Per month Barometer'!CE$4,'Per month Barometer'!$AG$3:$BE$3,0)))</f>
        <v>2.0833333333333299</v>
      </c>
      <c r="CF68" s="18">
        <f>IF(ISNA(INDEX($AG$4:$BE$107,MATCH('Per month Barometer'!$BG68,$AF$4:$AF$107,0),MATCH('Per month Barometer'!CF$4,'Per month Barometer'!$AG$3:$BE$3,0))),"",INDEX($AG$4:$BE$107,MATCH('Per month Barometer'!$BG68,$AF$4:$AF$107,0),MATCH('Per month Barometer'!CF$4,'Per month Barometer'!$AG$3:$BE$3,0)))</f>
        <v>0</v>
      </c>
      <c r="CO68" s="18">
        <f>IF(BH68=0,"",BH68)</f>
        <v>2.3065474226804099</v>
      </c>
      <c r="CP68" s="18" t="str">
        <f>IF(BI68=0,"",BI68)</f>
        <v/>
      </c>
      <c r="CQ68" s="18" t="str">
        <f>IF(BJ68=0,"",BJ68)</f>
        <v/>
      </c>
      <c r="CR68" s="18" t="str">
        <f>IF(BK68=0,"",BK68)</f>
        <v/>
      </c>
      <c r="CS68" s="18" t="str">
        <f>IF(BL68=0,"",BL68)</f>
        <v/>
      </c>
      <c r="CT68" s="18" t="str">
        <f>IF(BM68=0,"",BM68)</f>
        <v/>
      </c>
      <c r="CU68" s="18" t="str">
        <f>IF(BN68=0,"",BN68)</f>
        <v/>
      </c>
      <c r="CV68" s="18" t="str">
        <f>IF(BO68=0,"",BO68)</f>
        <v/>
      </c>
      <c r="CW68" s="18" t="str">
        <f>IF(BP68=0,"",BP68)</f>
        <v/>
      </c>
      <c r="CX68" s="18">
        <f>IF(BQ68=0,"",BQ68)</f>
        <v>1.7972567010309299</v>
      </c>
      <c r="CY68" s="18" t="str">
        <f>IF(BR68=0,"",BR68)</f>
        <v/>
      </c>
      <c r="CZ68" s="18" t="str">
        <f>IF(BS68=0,"",BS68)</f>
        <v/>
      </c>
      <c r="DA68" s="18" t="str">
        <f>IF(BT68=0,"",BT68)</f>
        <v/>
      </c>
      <c r="DB68" s="18" t="str">
        <f>IF(BU68=0,"",BU68)</f>
        <v/>
      </c>
      <c r="DC68" s="18" t="str">
        <f>IF(BV68=0,"",BV68)</f>
        <v/>
      </c>
      <c r="DD68" s="18">
        <f>IF(BW68=0,"",BW68)</f>
        <v>1.9142857142857099</v>
      </c>
      <c r="DE68" s="18" t="str">
        <f>IF(BX68=0,"",BX68)</f>
        <v/>
      </c>
      <c r="DF68" s="18" t="str">
        <f>IF(BY68=0,"",BY68)</f>
        <v/>
      </c>
      <c r="DG68" s="18" t="str">
        <f>IF(BZ68=0,"",BZ68)</f>
        <v/>
      </c>
      <c r="DH68" s="18">
        <f>IF(CA68=0,"",CA68)</f>
        <v>2.0142857142857098</v>
      </c>
      <c r="DI68" s="18" t="str">
        <f>IF(CB68=0,"",CB68)</f>
        <v/>
      </c>
      <c r="DJ68" s="18" t="str">
        <f>IF(CC68=0,"",CC68)</f>
        <v/>
      </c>
      <c r="DK68" s="18" t="str">
        <f>IF(CD68=0,"",CD68)</f>
        <v/>
      </c>
      <c r="DL68" s="18">
        <f>IF(CE68=0,"",CE68)</f>
        <v>2.0833333333333299</v>
      </c>
      <c r="DM68" s="18" t="str">
        <f>IF(CF68=0,"",CF68)</f>
        <v/>
      </c>
      <c r="DN68" s="18"/>
      <c r="DO68" s="18"/>
      <c r="DP68" s="18"/>
      <c r="DQ68" s="18"/>
    </row>
    <row r="69" spans="2:121" x14ac:dyDescent="0.25">
      <c r="B69" s="22">
        <v>40695</v>
      </c>
      <c r="C69" s="18">
        <f>VLOOKUP($B69,'Barometer annual'!$Z$5:$AE$211,'Per month Barometer'!C$1, FALSE)</f>
        <v>2.6233751652981203</v>
      </c>
      <c r="D69" s="18">
        <f>VLOOKUP($B69,'Barometer annual'!$Z$5:$AE$211,'Per month Barometer'!D$1, FALSE)</f>
        <v>1.9504498595413999</v>
      </c>
      <c r="E69" s="18"/>
      <c r="F69" s="18">
        <f>VLOOKUP($B68,'Quarters Barometer'!$DA$9:$DH$60,'Per month Barometer'!J$1, FALSE)</f>
        <v>1.5556649469558401</v>
      </c>
      <c r="G69" s="18">
        <f>VLOOKUP($B68,'Quarters Barometer'!$DA$9:$DH$60,'Per month Barometer'!K$1, FALSE)</f>
        <v>1.5598618958655102</v>
      </c>
      <c r="H69" s="18">
        <f>VLOOKUP($B68,'Quarters Barometer'!$DA$9:$DH$60,'Per month Barometer'!L$1, FALSE)</f>
        <v>1.4867437933649799</v>
      </c>
      <c r="I69" s="18">
        <f>VLOOKUP($B68,'Quarters Barometer'!$DA$9:$DH$60,'Per month Barometer'!M$1, FALSE)</f>
        <v>1.3258650991957299</v>
      </c>
      <c r="J69" s="18">
        <f>VLOOKUP($B68,'Quarters Barometer'!$DA$9:$DH$60,'Per month Barometer'!N$1, FALSE)</f>
        <v>1.4758286784528001</v>
      </c>
      <c r="K69" s="18">
        <f>VLOOKUP($B68,'Quarters Barometer'!$DA$9:$DH$60,'Per month Barometer'!O$1, FALSE)</f>
        <v>1.54347605929735</v>
      </c>
      <c r="L69" s="5"/>
      <c r="M69" s="5"/>
      <c r="N69" s="5"/>
      <c r="AF69" s="125">
        <v>40026</v>
      </c>
      <c r="AG69" s="47">
        <f>VLOOKUP($AF69,'Barometer annual'!$Z$5:$AE$211,'Per month Barometer'!C$1,FALSE)</f>
        <v>0.28837220678247</v>
      </c>
      <c r="AH69" s="77"/>
      <c r="AI69" s="77"/>
      <c r="AJ69" s="77"/>
      <c r="AK69" s="77"/>
      <c r="AL69" s="58"/>
      <c r="AM69" s="77"/>
      <c r="AN69" s="48"/>
      <c r="AO69" s="48"/>
      <c r="AP69" s="48"/>
      <c r="AQ69" s="48"/>
      <c r="AR69" s="77"/>
      <c r="AS69" s="77"/>
      <c r="AT69" s="77"/>
      <c r="AU69" s="77"/>
      <c r="AV69" s="77"/>
      <c r="AW69" s="77"/>
      <c r="AX69" s="48">
        <f>VLOOKUP($AF69,'Barometer annual'!$Z$5:$AE$211,'Per month Barometer'!D$1,FALSE)</f>
        <v>1.1513640812781401</v>
      </c>
      <c r="AY69" s="77"/>
      <c r="AZ69" s="77"/>
      <c r="BA69" s="77"/>
      <c r="BB69" s="77"/>
      <c r="BC69" s="77"/>
      <c r="BD69" s="77"/>
      <c r="BE69" s="126"/>
      <c r="BG69" s="155">
        <v>41030</v>
      </c>
      <c r="BH69" s="18">
        <f>IF(ISNA(INDEX($AG$4:$BE$107,MATCH('Per month Barometer'!$BG69,$AF$4:$AF$107,0),MATCH('Per month Barometer'!BH$4,'Per month Barometer'!$AG$3:$BE$3,0))),"",INDEX($AG$4:$BE$107,MATCH('Per month Barometer'!$BG69,$AF$4:$AF$107,0),MATCH('Per month Barometer'!BH$4,'Per month Barometer'!$AG$3:$BE$3,0)))</f>
        <v>2.39047619047619</v>
      </c>
      <c r="BI69" s="18">
        <f>IF(ISNA(INDEX($AG$4:$BE$107,MATCH('Per month Barometer'!$BG69,$AF$4:$AF$107,0),MATCH('Per month Barometer'!BI$4,'Per month Barometer'!$AG$3:$BE$3,0))),"",INDEX($AG$4:$BE$107,MATCH('Per month Barometer'!$BG69,$AF$4:$AF$107,0),MATCH('Per month Barometer'!BI$4,'Per month Barometer'!$AG$3:$BE$3,0)))</f>
        <v>0</v>
      </c>
      <c r="BJ69" s="18">
        <f>IF(ISNA(INDEX($AG$4:$BE$107,MATCH('Per month Barometer'!$BG69,$AF$4:$AF$107,0),MATCH('Per month Barometer'!BJ$4,'Per month Barometer'!$AG$3:$BE$3,0))),"",INDEX($AG$4:$BE$107,MATCH('Per month Barometer'!$BG69,$AF$4:$AF$107,0),MATCH('Per month Barometer'!BJ$4,'Per month Barometer'!$AG$3:$BE$3,0)))</f>
        <v>0</v>
      </c>
      <c r="BK69" s="18">
        <f>IF(ISNA(INDEX($AG$4:$BE$107,MATCH('Per month Barometer'!$BG69,$AF$4:$AF$107,0),MATCH('Per month Barometer'!BK$4,'Per month Barometer'!$AG$3:$BE$3,0))),"",INDEX($AG$4:$BE$107,MATCH('Per month Barometer'!$BG69,$AF$4:$AF$107,0),MATCH('Per month Barometer'!BK$4,'Per month Barometer'!$AG$3:$BE$3,0)))</f>
        <v>0</v>
      </c>
      <c r="BL69" s="18">
        <f>IF(ISNA(INDEX($AG$4:$BE$107,MATCH('Per month Barometer'!$BG69,$AF$4:$AF$107,0),MATCH('Per month Barometer'!BL$4,'Per month Barometer'!$AG$3:$BE$3,0))),"",INDEX($AG$4:$BE$107,MATCH('Per month Barometer'!$BG69,$AF$4:$AF$107,0),MATCH('Per month Barometer'!BL$4,'Per month Barometer'!$AG$3:$BE$3,0)))</f>
        <v>0</v>
      </c>
      <c r="BM69" s="18">
        <f>IF(ISNA(INDEX($AG$4:$BE$107,MATCH('Per month Barometer'!$BG69,$AF$4:$AF$107,0),MATCH('Per month Barometer'!BM$4,'Per month Barometer'!$AG$3:$BE$3,0))),"",INDEX($AG$4:$BE$107,MATCH('Per month Barometer'!$BG69,$AF$4:$AF$107,0),MATCH('Per month Barometer'!BM$4,'Per month Barometer'!$AG$3:$BE$3,0)))</f>
        <v>0</v>
      </c>
      <c r="BN69" s="18">
        <f>IF(ISNA(INDEX($AG$4:$BE$107,MATCH('Per month Barometer'!$BG69,$AF$4:$AF$107,0),MATCH('Per month Barometer'!BN$4,'Per month Barometer'!$AG$3:$BE$3,0))),"",INDEX($AG$4:$BE$107,MATCH('Per month Barometer'!$BG69,$AF$4:$AF$107,0),MATCH('Per month Barometer'!BN$4,'Per month Barometer'!$AG$3:$BE$3,0)))</f>
        <v>0</v>
      </c>
      <c r="BO69" s="18">
        <f>IF(ISNA(INDEX($AG$4:$BE$107,MATCH('Per month Barometer'!$BG69,$AF$4:$AF$107,0),MATCH('Per month Barometer'!BO$4,'Per month Barometer'!$AG$3:$BE$3,0))),"",INDEX($AG$4:$BE$107,MATCH('Per month Barometer'!$BG69,$AF$4:$AF$107,0),MATCH('Per month Barometer'!BO$4,'Per month Barometer'!$AG$3:$BE$3,0)))</f>
        <v>0</v>
      </c>
      <c r="BP69" s="18">
        <f>IF(ISNA(INDEX($AG$4:$BE$107,MATCH('Per month Barometer'!$BG69,$AF$4:$AF$107,0),MATCH('Per month Barometer'!BP$4,'Per month Barometer'!$AG$3:$BE$3,0))),"",INDEX($AG$4:$BE$107,MATCH('Per month Barometer'!$BG69,$AF$4:$AF$107,0),MATCH('Per month Barometer'!BP$4,'Per month Barometer'!$AG$3:$BE$3,0)))</f>
        <v>1.85238095238095</v>
      </c>
      <c r="BQ69" s="18">
        <f>IF(ISNA(INDEX($AG$4:$BE$107,MATCH('Per month Barometer'!$BG69,$AF$4:$AF$107,0),MATCH('Per month Barometer'!BQ$4,'Per month Barometer'!$AG$3:$BE$3,0))),"",INDEX($AG$4:$BE$107,MATCH('Per month Barometer'!$BG69,$AF$4:$AF$107,0),MATCH('Per month Barometer'!BQ$4,'Per month Barometer'!$AG$3:$BE$3,0)))</f>
        <v>0</v>
      </c>
      <c r="BR69" s="18">
        <f>IF(ISNA(INDEX($AG$4:$BE$107,MATCH('Per month Barometer'!$BG69,$AF$4:$AF$107,0),MATCH('Per month Barometer'!BR$4,'Per month Barometer'!$AG$3:$BE$3,0))),"",INDEX($AG$4:$BE$107,MATCH('Per month Barometer'!$BG69,$AF$4:$AF$107,0),MATCH('Per month Barometer'!BR$4,'Per month Barometer'!$AG$3:$BE$3,0)))</f>
        <v>0</v>
      </c>
      <c r="BS69" s="18">
        <f>IF(ISNA(INDEX($AG$4:$BE$107,MATCH('Per month Barometer'!$BG69,$AF$4:$AF$107,0),MATCH('Per month Barometer'!BS$4,'Per month Barometer'!$AG$3:$BE$3,0))),"",INDEX($AG$4:$BE$107,MATCH('Per month Barometer'!$BG69,$AF$4:$AF$107,0),MATCH('Per month Barometer'!BS$4,'Per month Barometer'!$AG$3:$BE$3,0)))</f>
        <v>0</v>
      </c>
      <c r="BT69" s="18">
        <f>IF(ISNA(INDEX($AG$4:$BE$107,MATCH('Per month Barometer'!$BG69,$AF$4:$AF$107,0),MATCH('Per month Barometer'!BT$4,'Per month Barometer'!$AG$3:$BE$3,0))),"",INDEX($AG$4:$BE$107,MATCH('Per month Barometer'!$BG69,$AF$4:$AF$107,0),MATCH('Per month Barometer'!BT$4,'Per month Barometer'!$AG$3:$BE$3,0)))</f>
        <v>0</v>
      </c>
      <c r="BU69" s="18">
        <f>IF(ISNA(INDEX($AG$4:$BE$107,MATCH('Per month Barometer'!$BG69,$AF$4:$AF$107,0),MATCH('Per month Barometer'!BU$4,'Per month Barometer'!$AG$3:$BE$3,0))),"",INDEX($AG$4:$BE$107,MATCH('Per month Barometer'!$BG69,$AF$4:$AF$107,0),MATCH('Per month Barometer'!BU$4,'Per month Barometer'!$AG$3:$BE$3,0)))</f>
        <v>0</v>
      </c>
      <c r="BV69" s="18">
        <f>IF(ISNA(INDEX($AG$4:$BE$107,MATCH('Per month Barometer'!$BG69,$AF$4:$AF$107,0),MATCH('Per month Barometer'!BV$4,'Per month Barometer'!$AG$3:$BE$3,0))),"",INDEX($AG$4:$BE$107,MATCH('Per month Barometer'!$BG69,$AF$4:$AF$107,0),MATCH('Per month Barometer'!BV$4,'Per month Barometer'!$AG$3:$BE$3,0)))</f>
        <v>0</v>
      </c>
      <c r="BW69" s="18">
        <f>IF(ISNA(INDEX($AG$4:$BE$107,MATCH('Per month Barometer'!$BG69,$AF$4:$AF$107,0),MATCH('Per month Barometer'!BW$4,'Per month Barometer'!$AG$3:$BE$3,0))),"",INDEX($AG$4:$BE$107,MATCH('Per month Barometer'!$BG69,$AF$4:$AF$107,0),MATCH('Per month Barometer'!BW$4,'Per month Barometer'!$AG$3:$BE$3,0)))</f>
        <v>0</v>
      </c>
      <c r="BX69" s="18">
        <f>IF(ISNA(INDEX($AG$4:$BE$107,MATCH('Per month Barometer'!$BG69,$AF$4:$AF$107,0),MATCH('Per month Barometer'!BX$4,'Per month Barometer'!$AG$3:$BE$3,0))),"",INDEX($AG$4:$BE$107,MATCH('Per month Barometer'!$BG69,$AF$4:$AF$107,0),MATCH('Per month Barometer'!BX$4,'Per month Barometer'!$AG$3:$BE$3,0)))</f>
        <v>0</v>
      </c>
      <c r="BY69" s="18">
        <f>IF(ISNA(INDEX($AG$4:$BE$107,MATCH('Per month Barometer'!$BG69,$AF$4:$AF$107,0),MATCH('Per month Barometer'!BY$4,'Per month Barometer'!$AG$3:$BE$3,0))),"",INDEX($AG$4:$BE$107,MATCH('Per month Barometer'!$BG69,$AF$4:$AF$107,0),MATCH('Per month Barometer'!BY$4,'Per month Barometer'!$AG$3:$BE$3,0)))</f>
        <v>0</v>
      </c>
      <c r="BZ69" s="18">
        <f>IF(ISNA(INDEX($AG$4:$BE$107,MATCH('Per month Barometer'!$BG69,$AF$4:$AF$107,0),MATCH('Per month Barometer'!BZ$4,'Per month Barometer'!$AG$3:$BE$3,0))),"",INDEX($AG$4:$BE$107,MATCH('Per month Barometer'!$BG69,$AF$4:$AF$107,0),MATCH('Per month Barometer'!BZ$4,'Per month Barometer'!$AG$3:$BE$3,0)))</f>
        <v>0</v>
      </c>
      <c r="CA69" s="18">
        <f>IF(ISNA(INDEX($AG$4:$BE$107,MATCH('Per month Barometer'!$BG69,$AF$4:$AF$107,0),MATCH('Per month Barometer'!CA$4,'Per month Barometer'!$AG$3:$BE$3,0))),"",INDEX($AG$4:$BE$107,MATCH('Per month Barometer'!$BG69,$AF$4:$AF$107,0),MATCH('Per month Barometer'!CA$4,'Per month Barometer'!$AG$3:$BE$3,0)))</f>
        <v>0</v>
      </c>
      <c r="CB69" s="18">
        <f>IF(ISNA(INDEX($AG$4:$BE$107,MATCH('Per month Barometer'!$BG69,$AF$4:$AF$107,0),MATCH('Per month Barometer'!CB$4,'Per month Barometer'!$AG$3:$BE$3,0))),"",INDEX($AG$4:$BE$107,MATCH('Per month Barometer'!$BG69,$AF$4:$AF$107,0),MATCH('Per month Barometer'!CB$4,'Per month Barometer'!$AG$3:$BE$3,0)))</f>
        <v>0</v>
      </c>
      <c r="CC69" s="18">
        <f>IF(ISNA(INDEX($AG$4:$BE$107,MATCH('Per month Barometer'!$BG69,$AF$4:$AF$107,0),MATCH('Per month Barometer'!CC$4,'Per month Barometer'!$AG$3:$BE$3,0))),"",INDEX($AG$4:$BE$107,MATCH('Per month Barometer'!$BG69,$AF$4:$AF$107,0),MATCH('Per month Barometer'!CC$4,'Per month Barometer'!$AG$3:$BE$3,0)))</f>
        <v>0</v>
      </c>
      <c r="CD69" s="18">
        <f>IF(ISNA(INDEX($AG$4:$BE$107,MATCH('Per month Barometer'!$BG69,$AF$4:$AF$107,0),MATCH('Per month Barometer'!CD$4,'Per month Barometer'!$AG$3:$BE$3,0))),"",INDEX($AG$4:$BE$107,MATCH('Per month Barometer'!$BG69,$AF$4:$AF$107,0),MATCH('Per month Barometer'!CD$4,'Per month Barometer'!$AG$3:$BE$3,0)))</f>
        <v>0</v>
      </c>
      <c r="CE69" s="18">
        <f>IF(ISNA(INDEX($AG$4:$BE$107,MATCH('Per month Barometer'!$BG69,$AF$4:$AF$107,0),MATCH('Per month Barometer'!CE$4,'Per month Barometer'!$AG$3:$BE$3,0))),"",INDEX($AG$4:$BE$107,MATCH('Per month Barometer'!$BG69,$AF$4:$AF$107,0),MATCH('Per month Barometer'!CE$4,'Per month Barometer'!$AG$3:$BE$3,0)))</f>
        <v>0</v>
      </c>
      <c r="CF69" s="18">
        <f>IF(ISNA(INDEX($AG$4:$BE$107,MATCH('Per month Barometer'!$BG69,$AF$4:$AF$107,0),MATCH('Per month Barometer'!CF$4,'Per month Barometer'!$AG$3:$BE$3,0))),"",INDEX($AG$4:$BE$107,MATCH('Per month Barometer'!$BG69,$AF$4:$AF$107,0),MATCH('Per month Barometer'!CF$4,'Per month Barometer'!$AG$3:$BE$3,0)))</f>
        <v>0</v>
      </c>
      <c r="CO69" s="18">
        <f>IF(BH69=0,"",BH69)</f>
        <v>2.39047619047619</v>
      </c>
      <c r="CP69" s="18" t="str">
        <f>IF(BI69=0,"",BI69)</f>
        <v/>
      </c>
      <c r="CQ69" s="18" t="str">
        <f>IF(BJ69=0,"",BJ69)</f>
        <v/>
      </c>
      <c r="CR69" s="18" t="str">
        <f>IF(BK69=0,"",BK69)</f>
        <v/>
      </c>
      <c r="CS69" s="18" t="str">
        <f>IF(BL69=0,"",BL69)</f>
        <v/>
      </c>
      <c r="CT69" s="18" t="str">
        <f>IF(BM69=0,"",BM69)</f>
        <v/>
      </c>
      <c r="CU69" s="18" t="str">
        <f>IF(BN69=0,"",BN69)</f>
        <v/>
      </c>
      <c r="CV69" s="18" t="str">
        <f>IF(BO69=0,"",BO69)</f>
        <v/>
      </c>
      <c r="CW69" s="18">
        <f>IF(BP69=0,"",BP69)</f>
        <v>1.85238095238095</v>
      </c>
      <c r="CX69" s="18" t="str">
        <f>IF(BQ69=0,"",BQ69)</f>
        <v/>
      </c>
      <c r="CY69" s="18" t="str">
        <f>IF(BR69=0,"",BR69)</f>
        <v/>
      </c>
      <c r="CZ69" s="18" t="str">
        <f>IF(BS69=0,"",BS69)</f>
        <v/>
      </c>
      <c r="DA69" s="18" t="str">
        <f>IF(BT69=0,"",BT69)</f>
        <v/>
      </c>
      <c r="DB69" s="18" t="str">
        <f>IF(BU69=0,"",BU69)</f>
        <v/>
      </c>
      <c r="DC69" s="18" t="str">
        <f>IF(BV69=0,"",BV69)</f>
        <v/>
      </c>
      <c r="DD69" s="18" t="str">
        <f>IF(BW69=0,"",BW69)</f>
        <v/>
      </c>
      <c r="DE69" s="18" t="str">
        <f>IF(BX69=0,"",BX69)</f>
        <v/>
      </c>
      <c r="DF69" s="18" t="str">
        <f>IF(BY69=0,"",BY69)</f>
        <v/>
      </c>
      <c r="DG69" s="18" t="str">
        <f>IF(BZ69=0,"",BZ69)</f>
        <v/>
      </c>
      <c r="DH69" s="18" t="str">
        <f>IF(CA69=0,"",CA69)</f>
        <v/>
      </c>
      <c r="DI69" s="18" t="str">
        <f>IF(CB69=0,"",CB69)</f>
        <v/>
      </c>
      <c r="DJ69" s="18" t="str">
        <f>IF(CC69=0,"",CC69)</f>
        <v/>
      </c>
      <c r="DK69" s="18" t="str">
        <f>IF(CD69=0,"",CD69)</f>
        <v/>
      </c>
      <c r="DL69" s="18" t="str">
        <f>IF(CE69=0,"",CE69)</f>
        <v/>
      </c>
      <c r="DM69" s="18" t="str">
        <f>IF(CF69=0,"",CF69)</f>
        <v/>
      </c>
      <c r="DN69" s="18"/>
      <c r="DO69" s="18"/>
      <c r="DP69" s="18"/>
      <c r="DQ69" s="18"/>
    </row>
    <row r="70" spans="2:121" x14ac:dyDescent="0.25">
      <c r="B70" s="22">
        <v>41061</v>
      </c>
      <c r="C70" s="18">
        <f>VLOOKUP($B70,'Barometer annual'!$Z$5:$AE$211,'Per month Barometer'!C$1, FALSE)</f>
        <v>2.38095238095238</v>
      </c>
      <c r="D70" s="18">
        <f>VLOOKUP($B70,'Barometer annual'!$Z$5:$AE$211,'Per month Barometer'!D$1, FALSE)</f>
        <v>1.82380952380952</v>
      </c>
      <c r="E70" s="18"/>
      <c r="F70" s="18">
        <f>VLOOKUP($B69,'Quarters Barometer'!$DA$9:$DH$60,'Per month Barometer'!J$1, FALSE)</f>
        <v>2.7631117781447201</v>
      </c>
      <c r="G70" s="18">
        <f>VLOOKUP($B69,'Quarters Barometer'!$DA$9:$DH$60,'Per month Barometer'!K$1, FALSE)</f>
        <v>2.65810220625358</v>
      </c>
      <c r="H70" s="18">
        <f>VLOOKUP($B69,'Quarters Barometer'!$DA$9:$DH$60,'Per month Barometer'!L$1, FALSE)</f>
        <v>2.2088713120871102</v>
      </c>
      <c r="I70" s="18">
        <f>VLOOKUP($B69,'Quarters Barometer'!$DA$9:$DH$60,'Per month Barometer'!M$1, FALSE)</f>
        <v>1.8890324227461599</v>
      </c>
      <c r="J70" s="18">
        <f>VLOOKUP($B69,'Quarters Barometer'!$DA$9:$DH$60,'Per month Barometer'!N$1, FALSE)</f>
        <v>1.9988601661759799</v>
      </c>
      <c r="K70" s="18">
        <f>VLOOKUP($B69,'Quarters Barometer'!$DA$9:$DH$60,'Per month Barometer'!O$1, FALSE)</f>
        <v>1.9569752997131999</v>
      </c>
      <c r="L70" s="5"/>
      <c r="M70" s="5"/>
      <c r="N70" s="5"/>
      <c r="AF70" s="125">
        <v>40391</v>
      </c>
      <c r="AG70" s="47">
        <f>VLOOKUP($AF70,'Barometer annual'!$Z$5:$AE$211,'Per month Barometer'!C$1,FALSE)</f>
        <v>1.4332091737886201</v>
      </c>
      <c r="AH70" s="77"/>
      <c r="AI70" s="77"/>
      <c r="AJ70" s="77"/>
      <c r="AK70" s="77"/>
      <c r="AL70" s="58"/>
      <c r="AM70" s="77"/>
      <c r="AN70" s="48"/>
      <c r="AO70" s="48"/>
      <c r="AP70" s="48"/>
      <c r="AQ70" s="48"/>
      <c r="AR70" s="77"/>
      <c r="AS70" s="77"/>
      <c r="AT70" s="77"/>
      <c r="AU70" s="77"/>
      <c r="AV70" s="77"/>
      <c r="AW70" s="77"/>
      <c r="AX70" s="48">
        <f>VLOOKUP($AF70,'Barometer annual'!$Z$5:$AE$211,'Per month Barometer'!D$1,FALSE)</f>
        <v>1.5162925413736998</v>
      </c>
      <c r="AY70" s="77"/>
      <c r="AZ70" s="77"/>
      <c r="BA70" s="77"/>
      <c r="BB70" s="77"/>
      <c r="BC70" s="77"/>
      <c r="BD70" s="77"/>
      <c r="BE70" s="126"/>
      <c r="BG70" s="155">
        <v>41061</v>
      </c>
      <c r="BH70" s="18">
        <f>IF(ISNA(INDEX($AG$4:$BE$107,MATCH('Per month Barometer'!$BG70,$AF$4:$AF$107,0),MATCH('Per month Barometer'!BH$4,'Per month Barometer'!$AG$3:$BE$3,0))),"",INDEX($AG$4:$BE$107,MATCH('Per month Barometer'!$BG70,$AF$4:$AF$107,0),MATCH('Per month Barometer'!BH$4,'Per month Barometer'!$AG$3:$BE$3,0)))</f>
        <v>2.38095238095238</v>
      </c>
      <c r="BI70" s="18">
        <f>IF(ISNA(INDEX($AG$4:$BE$107,MATCH('Per month Barometer'!$BG70,$AF$4:$AF$107,0),MATCH('Per month Barometer'!BI$4,'Per month Barometer'!$AG$3:$BE$3,0))),"",INDEX($AG$4:$BE$107,MATCH('Per month Barometer'!$BG70,$AF$4:$AF$107,0),MATCH('Per month Barometer'!BI$4,'Per month Barometer'!$AG$3:$BE$3,0)))</f>
        <v>0</v>
      </c>
      <c r="BJ70" s="18">
        <f>IF(ISNA(INDEX($AG$4:$BE$107,MATCH('Per month Barometer'!$BG70,$AF$4:$AF$107,0),MATCH('Per month Barometer'!BJ$4,'Per month Barometer'!$AG$3:$BE$3,0))),"",INDEX($AG$4:$BE$107,MATCH('Per month Barometer'!$BG70,$AF$4:$AF$107,0),MATCH('Per month Barometer'!BJ$4,'Per month Barometer'!$AG$3:$BE$3,0)))</f>
        <v>0</v>
      </c>
      <c r="BK70" s="18">
        <f>IF(ISNA(INDEX($AG$4:$BE$107,MATCH('Per month Barometer'!$BG70,$AF$4:$AF$107,0),MATCH('Per month Barometer'!BK$4,'Per month Barometer'!$AG$3:$BE$3,0))),"",INDEX($AG$4:$BE$107,MATCH('Per month Barometer'!$BG70,$AF$4:$AF$107,0),MATCH('Per month Barometer'!BK$4,'Per month Barometer'!$AG$3:$BE$3,0)))</f>
        <v>0</v>
      </c>
      <c r="BL70" s="18">
        <f>IF(ISNA(INDEX($AG$4:$BE$107,MATCH('Per month Barometer'!$BG70,$AF$4:$AF$107,0),MATCH('Per month Barometer'!BL$4,'Per month Barometer'!$AG$3:$BE$3,0))),"",INDEX($AG$4:$BE$107,MATCH('Per month Barometer'!$BG70,$AF$4:$AF$107,0),MATCH('Per month Barometer'!BL$4,'Per month Barometer'!$AG$3:$BE$3,0)))</f>
        <v>0</v>
      </c>
      <c r="BM70" s="18">
        <f>IF(ISNA(INDEX($AG$4:$BE$107,MATCH('Per month Barometer'!$BG70,$AF$4:$AF$107,0),MATCH('Per month Barometer'!BM$4,'Per month Barometer'!$AG$3:$BE$3,0))),"",INDEX($AG$4:$BE$107,MATCH('Per month Barometer'!$BG70,$AF$4:$AF$107,0),MATCH('Per month Barometer'!BM$4,'Per month Barometer'!$AG$3:$BE$3,0)))</f>
        <v>0</v>
      </c>
      <c r="BN70" s="18">
        <f>IF(ISNA(INDEX($AG$4:$BE$107,MATCH('Per month Barometer'!$BG70,$AF$4:$AF$107,0),MATCH('Per month Barometer'!BN$4,'Per month Barometer'!$AG$3:$BE$3,0))),"",INDEX($AG$4:$BE$107,MATCH('Per month Barometer'!$BG70,$AF$4:$AF$107,0),MATCH('Per month Barometer'!BN$4,'Per month Barometer'!$AG$3:$BE$3,0)))</f>
        <v>0</v>
      </c>
      <c r="BO70" s="18">
        <f>IF(ISNA(INDEX($AG$4:$BE$107,MATCH('Per month Barometer'!$BG70,$AF$4:$AF$107,0),MATCH('Per month Barometer'!BO$4,'Per month Barometer'!$AG$3:$BE$3,0))),"",INDEX($AG$4:$BE$107,MATCH('Per month Barometer'!$BG70,$AF$4:$AF$107,0),MATCH('Per month Barometer'!BO$4,'Per month Barometer'!$AG$3:$BE$3,0)))</f>
        <v>1.82380952380952</v>
      </c>
      <c r="BP70" s="18">
        <f>IF(ISNA(INDEX($AG$4:$BE$107,MATCH('Per month Barometer'!$BG70,$AF$4:$AF$107,0),MATCH('Per month Barometer'!BP$4,'Per month Barometer'!$AG$3:$BE$3,0))),"",INDEX($AG$4:$BE$107,MATCH('Per month Barometer'!$BG70,$AF$4:$AF$107,0),MATCH('Per month Barometer'!BP$4,'Per month Barometer'!$AG$3:$BE$3,0)))</f>
        <v>0</v>
      </c>
      <c r="BQ70" s="18">
        <f>IF(ISNA(INDEX($AG$4:$BE$107,MATCH('Per month Barometer'!$BG70,$AF$4:$AF$107,0),MATCH('Per month Barometer'!BQ$4,'Per month Barometer'!$AG$3:$BE$3,0))),"",INDEX($AG$4:$BE$107,MATCH('Per month Barometer'!$BG70,$AF$4:$AF$107,0),MATCH('Per month Barometer'!BQ$4,'Per month Barometer'!$AG$3:$BE$3,0)))</f>
        <v>0</v>
      </c>
      <c r="BR70" s="18">
        <f>IF(ISNA(INDEX($AG$4:$BE$107,MATCH('Per month Barometer'!$BG70,$AF$4:$AF$107,0),MATCH('Per month Barometer'!BR$4,'Per month Barometer'!$AG$3:$BE$3,0))),"",INDEX($AG$4:$BE$107,MATCH('Per month Barometer'!$BG70,$AF$4:$AF$107,0),MATCH('Per month Barometer'!BR$4,'Per month Barometer'!$AG$3:$BE$3,0)))</f>
        <v>0</v>
      </c>
      <c r="BS70" s="18">
        <f>IF(ISNA(INDEX($AG$4:$BE$107,MATCH('Per month Barometer'!$BG70,$AF$4:$AF$107,0),MATCH('Per month Barometer'!BS$4,'Per month Barometer'!$AG$3:$BE$3,0))),"",INDEX($AG$4:$BE$107,MATCH('Per month Barometer'!$BG70,$AF$4:$AF$107,0),MATCH('Per month Barometer'!BS$4,'Per month Barometer'!$AG$3:$BE$3,0)))</f>
        <v>0</v>
      </c>
      <c r="BT70" s="18">
        <f>IF(ISNA(INDEX($AG$4:$BE$107,MATCH('Per month Barometer'!$BG70,$AF$4:$AF$107,0),MATCH('Per month Barometer'!BT$4,'Per month Barometer'!$AG$3:$BE$3,0))),"",INDEX($AG$4:$BE$107,MATCH('Per month Barometer'!$BG70,$AF$4:$AF$107,0),MATCH('Per month Barometer'!BT$4,'Per month Barometer'!$AG$3:$BE$3,0)))</f>
        <v>0</v>
      </c>
      <c r="BU70" s="18">
        <f>IF(ISNA(INDEX($AG$4:$BE$107,MATCH('Per month Barometer'!$BG70,$AF$4:$AF$107,0),MATCH('Per month Barometer'!BU$4,'Per month Barometer'!$AG$3:$BE$3,0))),"",INDEX($AG$4:$BE$107,MATCH('Per month Barometer'!$BG70,$AF$4:$AF$107,0),MATCH('Per month Barometer'!BU$4,'Per month Barometer'!$AG$3:$BE$3,0)))</f>
        <v>0</v>
      </c>
      <c r="BV70" s="18">
        <f>IF(ISNA(INDEX($AG$4:$BE$107,MATCH('Per month Barometer'!$BG70,$AF$4:$AF$107,0),MATCH('Per month Barometer'!BV$4,'Per month Barometer'!$AG$3:$BE$3,0))),"",INDEX($AG$4:$BE$107,MATCH('Per month Barometer'!$BG70,$AF$4:$AF$107,0),MATCH('Per month Barometer'!BV$4,'Per month Barometer'!$AG$3:$BE$3,0)))</f>
        <v>0</v>
      </c>
      <c r="BW70" s="18">
        <f>IF(ISNA(INDEX($AG$4:$BE$107,MATCH('Per month Barometer'!$BG70,$AF$4:$AF$107,0),MATCH('Per month Barometer'!BW$4,'Per month Barometer'!$AG$3:$BE$3,0))),"",INDEX($AG$4:$BE$107,MATCH('Per month Barometer'!$BG70,$AF$4:$AF$107,0),MATCH('Per month Barometer'!BW$4,'Per month Barometer'!$AG$3:$BE$3,0)))</f>
        <v>0</v>
      </c>
      <c r="BX70" s="18">
        <f>IF(ISNA(INDEX($AG$4:$BE$107,MATCH('Per month Barometer'!$BG70,$AF$4:$AF$107,0),MATCH('Per month Barometer'!BX$4,'Per month Barometer'!$AG$3:$BE$3,0))),"",INDEX($AG$4:$BE$107,MATCH('Per month Barometer'!$BG70,$AF$4:$AF$107,0),MATCH('Per month Barometer'!BX$4,'Per month Barometer'!$AG$3:$BE$3,0)))</f>
        <v>0</v>
      </c>
      <c r="BY70" s="18">
        <f>IF(ISNA(INDEX($AG$4:$BE$107,MATCH('Per month Barometer'!$BG70,$AF$4:$AF$107,0),MATCH('Per month Barometer'!BY$4,'Per month Barometer'!$AG$3:$BE$3,0))),"",INDEX($AG$4:$BE$107,MATCH('Per month Barometer'!$BG70,$AF$4:$AF$107,0),MATCH('Per month Barometer'!BY$4,'Per month Barometer'!$AG$3:$BE$3,0)))</f>
        <v>0</v>
      </c>
      <c r="BZ70" s="18">
        <f>IF(ISNA(INDEX($AG$4:$BE$107,MATCH('Per month Barometer'!$BG70,$AF$4:$AF$107,0),MATCH('Per month Barometer'!BZ$4,'Per month Barometer'!$AG$3:$BE$3,0))),"",INDEX($AG$4:$BE$107,MATCH('Per month Barometer'!$BG70,$AF$4:$AF$107,0),MATCH('Per month Barometer'!BZ$4,'Per month Barometer'!$AG$3:$BE$3,0)))</f>
        <v>0</v>
      </c>
      <c r="CA70" s="18">
        <f>IF(ISNA(INDEX($AG$4:$BE$107,MATCH('Per month Barometer'!$BG70,$AF$4:$AF$107,0),MATCH('Per month Barometer'!CA$4,'Per month Barometer'!$AG$3:$BE$3,0))),"",INDEX($AG$4:$BE$107,MATCH('Per month Barometer'!$BG70,$AF$4:$AF$107,0),MATCH('Per month Barometer'!CA$4,'Per month Barometer'!$AG$3:$BE$3,0)))</f>
        <v>0</v>
      </c>
      <c r="CB70" s="18">
        <f>IF(ISNA(INDEX($AG$4:$BE$107,MATCH('Per month Barometer'!$BG70,$AF$4:$AF$107,0),MATCH('Per month Barometer'!CB$4,'Per month Barometer'!$AG$3:$BE$3,0))),"",INDEX($AG$4:$BE$107,MATCH('Per month Barometer'!$BG70,$AF$4:$AF$107,0),MATCH('Per month Barometer'!CB$4,'Per month Barometer'!$AG$3:$BE$3,0)))</f>
        <v>0</v>
      </c>
      <c r="CC70" s="18">
        <f>IF(ISNA(INDEX($AG$4:$BE$107,MATCH('Per month Barometer'!$BG70,$AF$4:$AF$107,0),MATCH('Per month Barometer'!CC$4,'Per month Barometer'!$AG$3:$BE$3,0))),"",INDEX($AG$4:$BE$107,MATCH('Per month Barometer'!$BG70,$AF$4:$AF$107,0),MATCH('Per month Barometer'!CC$4,'Per month Barometer'!$AG$3:$BE$3,0)))</f>
        <v>0</v>
      </c>
      <c r="CD70" s="18">
        <f>IF(ISNA(INDEX($AG$4:$BE$107,MATCH('Per month Barometer'!$BG70,$AF$4:$AF$107,0),MATCH('Per month Barometer'!CD$4,'Per month Barometer'!$AG$3:$BE$3,0))),"",INDEX($AG$4:$BE$107,MATCH('Per month Barometer'!$BG70,$AF$4:$AF$107,0),MATCH('Per month Barometer'!CD$4,'Per month Barometer'!$AG$3:$BE$3,0)))</f>
        <v>0</v>
      </c>
      <c r="CE70" s="18">
        <f>IF(ISNA(INDEX($AG$4:$BE$107,MATCH('Per month Barometer'!$BG70,$AF$4:$AF$107,0),MATCH('Per month Barometer'!CE$4,'Per month Barometer'!$AG$3:$BE$3,0))),"",INDEX($AG$4:$BE$107,MATCH('Per month Barometer'!$BG70,$AF$4:$AF$107,0),MATCH('Per month Barometer'!CE$4,'Per month Barometer'!$AG$3:$BE$3,0)))</f>
        <v>0</v>
      </c>
      <c r="CF70" s="18">
        <f>IF(ISNA(INDEX($AG$4:$BE$107,MATCH('Per month Barometer'!$BG70,$AF$4:$AF$107,0),MATCH('Per month Barometer'!CF$4,'Per month Barometer'!$AG$3:$BE$3,0))),"",INDEX($AG$4:$BE$107,MATCH('Per month Barometer'!$BG70,$AF$4:$AF$107,0),MATCH('Per month Barometer'!CF$4,'Per month Barometer'!$AG$3:$BE$3,0)))</f>
        <v>0</v>
      </c>
      <c r="CO70" s="18">
        <f>IF(BH70=0,"",BH70)</f>
        <v>2.38095238095238</v>
      </c>
      <c r="CP70" s="18" t="str">
        <f>IF(BI70=0,"",BI70)</f>
        <v/>
      </c>
      <c r="CQ70" s="18" t="str">
        <f>IF(BJ70=0,"",BJ70)</f>
        <v/>
      </c>
      <c r="CR70" s="18" t="str">
        <f>IF(BK70=0,"",BK70)</f>
        <v/>
      </c>
      <c r="CS70" s="18" t="str">
        <f>IF(BL70=0,"",BL70)</f>
        <v/>
      </c>
      <c r="CT70" s="18" t="str">
        <f>IF(BM70=0,"",BM70)</f>
        <v/>
      </c>
      <c r="CU70" s="18" t="str">
        <f>IF(BN70=0,"",BN70)</f>
        <v/>
      </c>
      <c r="CV70" s="18">
        <f>IF(BO70=0,"",BO70)</f>
        <v>1.82380952380952</v>
      </c>
      <c r="CW70" s="18" t="str">
        <f>IF(BP70=0,"",BP70)</f>
        <v/>
      </c>
      <c r="CX70" s="18" t="str">
        <f>IF(BQ70=0,"",BQ70)</f>
        <v/>
      </c>
      <c r="CY70" s="18" t="str">
        <f>IF(BR70=0,"",BR70)</f>
        <v/>
      </c>
      <c r="CZ70" s="18" t="str">
        <f>IF(BS70=0,"",BS70)</f>
        <v/>
      </c>
      <c r="DA70" s="18" t="str">
        <f>IF(BT70=0,"",BT70)</f>
        <v/>
      </c>
      <c r="DB70" s="18" t="str">
        <f>IF(BU70=0,"",BU70)</f>
        <v/>
      </c>
      <c r="DC70" s="18" t="str">
        <f>IF(BV70=0,"",BV70)</f>
        <v/>
      </c>
      <c r="DD70" s="18" t="str">
        <f>IF(BW70=0,"",BW70)</f>
        <v/>
      </c>
      <c r="DE70" s="18" t="str">
        <f>IF(BX70=0,"",BX70)</f>
        <v/>
      </c>
      <c r="DF70" s="18" t="str">
        <f>IF(BY70=0,"",BY70)</f>
        <v/>
      </c>
      <c r="DG70" s="18" t="str">
        <f>IF(BZ70=0,"",BZ70)</f>
        <v/>
      </c>
      <c r="DH70" s="18" t="str">
        <f>IF(CA70=0,"",CA70)</f>
        <v/>
      </c>
      <c r="DI70" s="18" t="str">
        <f>IF(CB70=0,"",CB70)</f>
        <v/>
      </c>
      <c r="DJ70" s="18" t="str">
        <f>IF(CC70=0,"",CC70)</f>
        <v/>
      </c>
      <c r="DK70" s="18" t="str">
        <f>IF(CD70=0,"",CD70)</f>
        <v/>
      </c>
      <c r="DL70" s="18" t="str">
        <f>IF(CE70=0,"",CE70)</f>
        <v/>
      </c>
      <c r="DM70" s="18" t="str">
        <f>IF(CF70=0,"",CF70)</f>
        <v/>
      </c>
      <c r="DN70" s="18"/>
      <c r="DO70" s="18"/>
      <c r="DP70" s="18"/>
      <c r="DQ70" s="18"/>
    </row>
    <row r="71" spans="2:121" x14ac:dyDescent="0.25">
      <c r="B71" s="22">
        <v>41426</v>
      </c>
      <c r="C71" s="18">
        <f>VLOOKUP($B71,'Barometer annual'!$Z$5:$AE$211,'Per month Barometer'!C$1, FALSE)</f>
        <v>1.5619047619047599</v>
      </c>
      <c r="D71" s="18">
        <f>VLOOKUP($B71,'Barometer annual'!$Z$5:$AE$211,'Per month Barometer'!D$1, FALSE)</f>
        <v>1.53809523809524</v>
      </c>
      <c r="E71" s="18"/>
      <c r="F71" s="18">
        <f>VLOOKUP($B70,'Quarters Barometer'!$DA$9:$DH$60,'Per month Barometer'!J$1, FALSE)</f>
        <v>2.3666666666666698</v>
      </c>
      <c r="G71" s="18">
        <f>VLOOKUP($B70,'Quarters Barometer'!$DA$9:$DH$60,'Per month Barometer'!K$1, FALSE)</f>
        <v>2.1666666666666701</v>
      </c>
      <c r="H71" s="18">
        <f>VLOOKUP($B70,'Quarters Barometer'!$DA$9:$DH$60,'Per month Barometer'!L$1, FALSE)</f>
        <v>1.86666666666667</v>
      </c>
      <c r="I71" s="18">
        <f>VLOOKUP($B70,'Quarters Barometer'!$DA$9:$DH$60,'Per month Barometer'!M$1, FALSE)</f>
        <v>1.71333333333333</v>
      </c>
      <c r="J71" s="18">
        <f>VLOOKUP($B70,'Quarters Barometer'!$DA$9:$DH$60,'Per month Barometer'!N$1, FALSE)</f>
        <v>1.78666666666667</v>
      </c>
      <c r="K71" s="18">
        <f>VLOOKUP($B70,'Quarters Barometer'!$DA$9:$DH$60,'Per month Barometer'!O$1, FALSE)</f>
        <v>1.7466666666666699</v>
      </c>
      <c r="L71" s="5"/>
      <c r="M71" s="5"/>
      <c r="N71" s="5"/>
      <c r="AF71" s="125">
        <v>40756</v>
      </c>
      <c r="AG71" s="47">
        <f>VLOOKUP($AF71,'Barometer annual'!$Z$5:$AE$211,'Per month Barometer'!C$1,FALSE)</f>
        <v>2.61178581177289</v>
      </c>
      <c r="AH71" s="77"/>
      <c r="AI71" s="77"/>
      <c r="AJ71" s="77"/>
      <c r="AK71" s="77"/>
      <c r="AL71" s="58"/>
      <c r="AM71" s="77"/>
      <c r="AN71" s="48"/>
      <c r="AO71" s="48"/>
      <c r="AP71" s="48"/>
      <c r="AQ71" s="48"/>
      <c r="AR71" s="77"/>
      <c r="AS71" s="77"/>
      <c r="AT71" s="77"/>
      <c r="AU71" s="77"/>
      <c r="AV71" s="77"/>
      <c r="AW71" s="77"/>
      <c r="AX71" s="48">
        <f>VLOOKUP($AF71,'Barometer annual'!$Z$5:$AE$211,'Per month Barometer'!D$1,FALSE)</f>
        <v>1.9085376808249501</v>
      </c>
      <c r="AY71" s="77"/>
      <c r="AZ71" s="77"/>
      <c r="BA71" s="77"/>
      <c r="BB71" s="77"/>
      <c r="BC71" s="77"/>
      <c r="BD71" s="77"/>
      <c r="BE71" s="126"/>
      <c r="BG71" s="155">
        <v>41091</v>
      </c>
      <c r="BH71" s="18">
        <f>IF(ISNA(INDEX($AG$4:$BE$107,MATCH('Per month Barometer'!$BG71,$AF$4:$AF$107,0),MATCH('Per month Barometer'!BH$4,'Per month Barometer'!$AG$3:$BE$3,0))),"",INDEX($AG$4:$BE$107,MATCH('Per month Barometer'!$BG71,$AF$4:$AF$107,0),MATCH('Per month Barometer'!BH$4,'Per month Barometer'!$AG$3:$BE$3,0)))</f>
        <v>2.3222222222222202</v>
      </c>
      <c r="BI71" s="18">
        <f>IF(ISNA(INDEX($AG$4:$BE$107,MATCH('Per month Barometer'!$BG71,$AF$4:$AF$107,0),MATCH('Per month Barometer'!BI$4,'Per month Barometer'!$AG$3:$BE$3,0))),"",INDEX($AG$4:$BE$107,MATCH('Per month Barometer'!$BG71,$AF$4:$AF$107,0),MATCH('Per month Barometer'!BI$4,'Per month Barometer'!$AG$3:$BE$3,0)))</f>
        <v>0</v>
      </c>
      <c r="BJ71" s="18">
        <f>IF(ISNA(INDEX($AG$4:$BE$107,MATCH('Per month Barometer'!$BG71,$AF$4:$AF$107,0),MATCH('Per month Barometer'!BJ$4,'Per month Barometer'!$AG$3:$BE$3,0))),"",INDEX($AG$4:$BE$107,MATCH('Per month Barometer'!$BG71,$AF$4:$AF$107,0),MATCH('Per month Barometer'!BJ$4,'Per month Barometer'!$AG$3:$BE$3,0)))</f>
        <v>0</v>
      </c>
      <c r="BK71" s="18">
        <f>IF(ISNA(INDEX($AG$4:$BE$107,MATCH('Per month Barometer'!$BG71,$AF$4:$AF$107,0),MATCH('Per month Barometer'!BK$4,'Per month Barometer'!$AG$3:$BE$3,0))),"",INDEX($AG$4:$BE$107,MATCH('Per month Barometer'!$BG71,$AF$4:$AF$107,0),MATCH('Per month Barometer'!BK$4,'Per month Barometer'!$AG$3:$BE$3,0)))</f>
        <v>0</v>
      </c>
      <c r="BL71" s="18">
        <f>IF(ISNA(INDEX($AG$4:$BE$107,MATCH('Per month Barometer'!$BG71,$AF$4:$AF$107,0),MATCH('Per month Barometer'!BL$4,'Per month Barometer'!$AG$3:$BE$3,0))),"",INDEX($AG$4:$BE$107,MATCH('Per month Barometer'!$BG71,$AF$4:$AF$107,0),MATCH('Per month Barometer'!BL$4,'Per month Barometer'!$AG$3:$BE$3,0)))</f>
        <v>0</v>
      </c>
      <c r="BM71" s="18">
        <f>IF(ISNA(INDEX($AG$4:$BE$107,MATCH('Per month Barometer'!$BG71,$AF$4:$AF$107,0),MATCH('Per month Barometer'!BM$4,'Per month Barometer'!$AG$3:$BE$3,0))),"",INDEX($AG$4:$BE$107,MATCH('Per month Barometer'!$BG71,$AF$4:$AF$107,0),MATCH('Per month Barometer'!BM$4,'Per month Barometer'!$AG$3:$BE$3,0)))</f>
        <v>0</v>
      </c>
      <c r="BN71" s="18">
        <f>IF(ISNA(INDEX($AG$4:$BE$107,MATCH('Per month Barometer'!$BG71,$AF$4:$AF$107,0),MATCH('Per month Barometer'!BN$4,'Per month Barometer'!$AG$3:$BE$3,0))),"",INDEX($AG$4:$BE$107,MATCH('Per month Barometer'!$BG71,$AF$4:$AF$107,0),MATCH('Per month Barometer'!BN$4,'Per month Barometer'!$AG$3:$BE$3,0)))</f>
        <v>1.80555555555556</v>
      </c>
      <c r="BO71" s="18">
        <f>IF(ISNA(INDEX($AG$4:$BE$107,MATCH('Per month Barometer'!$BG71,$AF$4:$AF$107,0),MATCH('Per month Barometer'!BO$4,'Per month Barometer'!$AG$3:$BE$3,0))),"",INDEX($AG$4:$BE$107,MATCH('Per month Barometer'!$BG71,$AF$4:$AF$107,0),MATCH('Per month Barometer'!BO$4,'Per month Barometer'!$AG$3:$BE$3,0)))</f>
        <v>0</v>
      </c>
      <c r="BP71" s="18">
        <f>IF(ISNA(INDEX($AG$4:$BE$107,MATCH('Per month Barometer'!$BG71,$AF$4:$AF$107,0),MATCH('Per month Barometer'!BP$4,'Per month Barometer'!$AG$3:$BE$3,0))),"",INDEX($AG$4:$BE$107,MATCH('Per month Barometer'!$BG71,$AF$4:$AF$107,0),MATCH('Per month Barometer'!BP$4,'Per month Barometer'!$AG$3:$BE$3,0)))</f>
        <v>0</v>
      </c>
      <c r="BQ71" s="18">
        <f>IF(ISNA(INDEX($AG$4:$BE$107,MATCH('Per month Barometer'!$BG71,$AF$4:$AF$107,0),MATCH('Per month Barometer'!BQ$4,'Per month Barometer'!$AG$3:$BE$3,0))),"",INDEX($AG$4:$BE$107,MATCH('Per month Barometer'!$BG71,$AF$4:$AF$107,0),MATCH('Per month Barometer'!BQ$4,'Per month Barometer'!$AG$3:$BE$3,0)))</f>
        <v>0</v>
      </c>
      <c r="BR71" s="18">
        <f>IF(ISNA(INDEX($AG$4:$BE$107,MATCH('Per month Barometer'!$BG71,$AF$4:$AF$107,0),MATCH('Per month Barometer'!BR$4,'Per month Barometer'!$AG$3:$BE$3,0))),"",INDEX($AG$4:$BE$107,MATCH('Per month Barometer'!$BG71,$AF$4:$AF$107,0),MATCH('Per month Barometer'!BR$4,'Per month Barometer'!$AG$3:$BE$3,0)))</f>
        <v>0</v>
      </c>
      <c r="BS71" s="18">
        <f>IF(ISNA(INDEX($AG$4:$BE$107,MATCH('Per month Barometer'!$BG71,$AF$4:$AF$107,0),MATCH('Per month Barometer'!BS$4,'Per month Barometer'!$AG$3:$BE$3,0))),"",INDEX($AG$4:$BE$107,MATCH('Per month Barometer'!$BG71,$AF$4:$AF$107,0),MATCH('Per month Barometer'!BS$4,'Per month Barometer'!$AG$3:$BE$3,0)))</f>
        <v>0</v>
      </c>
      <c r="BT71" s="18">
        <f>IF(ISNA(INDEX($AG$4:$BE$107,MATCH('Per month Barometer'!$BG71,$AF$4:$AF$107,0),MATCH('Per month Barometer'!BT$4,'Per month Barometer'!$AG$3:$BE$3,0))),"",INDEX($AG$4:$BE$107,MATCH('Per month Barometer'!$BG71,$AF$4:$AF$107,0),MATCH('Per month Barometer'!BT$4,'Per month Barometer'!$AG$3:$BE$3,0)))</f>
        <v>0</v>
      </c>
      <c r="BU71" s="18">
        <f>IF(ISNA(INDEX($AG$4:$BE$107,MATCH('Per month Barometer'!$BG71,$AF$4:$AF$107,0),MATCH('Per month Barometer'!BU$4,'Per month Barometer'!$AG$3:$BE$3,0))),"",INDEX($AG$4:$BE$107,MATCH('Per month Barometer'!$BG71,$AF$4:$AF$107,0),MATCH('Per month Barometer'!BU$4,'Per month Barometer'!$AG$3:$BE$3,0)))</f>
        <v>0</v>
      </c>
      <c r="BV71" s="18">
        <f>IF(ISNA(INDEX($AG$4:$BE$107,MATCH('Per month Barometer'!$BG71,$AF$4:$AF$107,0),MATCH('Per month Barometer'!BV$4,'Per month Barometer'!$AG$3:$BE$3,0))),"",INDEX($AG$4:$BE$107,MATCH('Per month Barometer'!$BG71,$AF$4:$AF$107,0),MATCH('Per month Barometer'!BV$4,'Per month Barometer'!$AG$3:$BE$3,0)))</f>
        <v>1.98</v>
      </c>
      <c r="BW71" s="18">
        <f>IF(ISNA(INDEX($AG$4:$BE$107,MATCH('Per month Barometer'!$BG71,$AF$4:$AF$107,0),MATCH('Per month Barometer'!BW$4,'Per month Barometer'!$AG$3:$BE$3,0))),"",INDEX($AG$4:$BE$107,MATCH('Per month Barometer'!$BG71,$AF$4:$AF$107,0),MATCH('Per month Barometer'!BW$4,'Per month Barometer'!$AG$3:$BE$3,0)))</f>
        <v>0</v>
      </c>
      <c r="BX71" s="18">
        <f>IF(ISNA(INDEX($AG$4:$BE$107,MATCH('Per month Barometer'!$BG71,$AF$4:$AF$107,0),MATCH('Per month Barometer'!BX$4,'Per month Barometer'!$AG$3:$BE$3,0))),"",INDEX($AG$4:$BE$107,MATCH('Per month Barometer'!$BG71,$AF$4:$AF$107,0),MATCH('Per month Barometer'!BX$4,'Per month Barometer'!$AG$3:$BE$3,0)))</f>
        <v>0</v>
      </c>
      <c r="BY71" s="18">
        <f>IF(ISNA(INDEX($AG$4:$BE$107,MATCH('Per month Barometer'!$BG71,$AF$4:$AF$107,0),MATCH('Per month Barometer'!BY$4,'Per month Barometer'!$AG$3:$BE$3,0))),"",INDEX($AG$4:$BE$107,MATCH('Per month Barometer'!$BG71,$AF$4:$AF$107,0),MATCH('Per month Barometer'!BY$4,'Per month Barometer'!$AG$3:$BE$3,0)))</f>
        <v>0</v>
      </c>
      <c r="BZ71" s="18">
        <f>IF(ISNA(INDEX($AG$4:$BE$107,MATCH('Per month Barometer'!$BG71,$AF$4:$AF$107,0),MATCH('Per month Barometer'!BZ$4,'Per month Barometer'!$AG$3:$BE$3,0))),"",INDEX($AG$4:$BE$107,MATCH('Per month Barometer'!$BG71,$AF$4:$AF$107,0),MATCH('Per month Barometer'!BZ$4,'Per month Barometer'!$AG$3:$BE$3,0)))</f>
        <v>2.08</v>
      </c>
      <c r="CA71" s="18">
        <f>IF(ISNA(INDEX($AG$4:$BE$107,MATCH('Per month Barometer'!$BG71,$AF$4:$AF$107,0),MATCH('Per month Barometer'!CA$4,'Per month Barometer'!$AG$3:$BE$3,0))),"",INDEX($AG$4:$BE$107,MATCH('Per month Barometer'!$BG71,$AF$4:$AF$107,0),MATCH('Per month Barometer'!CA$4,'Per month Barometer'!$AG$3:$BE$3,0)))</f>
        <v>0</v>
      </c>
      <c r="CB71" s="18">
        <f>IF(ISNA(INDEX($AG$4:$BE$107,MATCH('Per month Barometer'!$BG71,$AF$4:$AF$107,0),MATCH('Per month Barometer'!CB$4,'Per month Barometer'!$AG$3:$BE$3,0))),"",INDEX($AG$4:$BE$107,MATCH('Per month Barometer'!$BG71,$AF$4:$AF$107,0),MATCH('Per month Barometer'!CB$4,'Per month Barometer'!$AG$3:$BE$3,0)))</f>
        <v>0</v>
      </c>
      <c r="CC71" s="18">
        <f>IF(ISNA(INDEX($AG$4:$BE$107,MATCH('Per month Barometer'!$BG71,$AF$4:$AF$107,0),MATCH('Per month Barometer'!CC$4,'Per month Barometer'!$AG$3:$BE$3,0))),"",INDEX($AG$4:$BE$107,MATCH('Per month Barometer'!$BG71,$AF$4:$AF$107,0),MATCH('Per month Barometer'!CC$4,'Per month Barometer'!$AG$3:$BE$3,0)))</f>
        <v>0</v>
      </c>
      <c r="CD71" s="18">
        <f>IF(ISNA(INDEX($AG$4:$BE$107,MATCH('Per month Barometer'!$BG71,$AF$4:$AF$107,0),MATCH('Per month Barometer'!CD$4,'Per month Barometer'!$AG$3:$BE$3,0))),"",INDEX($AG$4:$BE$107,MATCH('Per month Barometer'!$BG71,$AF$4:$AF$107,0),MATCH('Per month Barometer'!CD$4,'Per month Barometer'!$AG$3:$BE$3,0)))</f>
        <v>2.1800000000000002</v>
      </c>
      <c r="CE71" s="18">
        <f>IF(ISNA(INDEX($AG$4:$BE$107,MATCH('Per month Barometer'!$BG71,$AF$4:$AF$107,0),MATCH('Per month Barometer'!CE$4,'Per month Barometer'!$AG$3:$BE$3,0))),"",INDEX($AG$4:$BE$107,MATCH('Per month Barometer'!$BG71,$AF$4:$AF$107,0),MATCH('Per month Barometer'!CE$4,'Per month Barometer'!$AG$3:$BE$3,0)))</f>
        <v>0</v>
      </c>
      <c r="CF71" s="18">
        <f>IF(ISNA(INDEX($AG$4:$BE$107,MATCH('Per month Barometer'!$BG71,$AF$4:$AF$107,0),MATCH('Per month Barometer'!CF$4,'Per month Barometer'!$AG$3:$BE$3,0))),"",INDEX($AG$4:$BE$107,MATCH('Per month Barometer'!$BG71,$AF$4:$AF$107,0),MATCH('Per month Barometer'!CF$4,'Per month Barometer'!$AG$3:$BE$3,0)))</f>
        <v>0</v>
      </c>
      <c r="CO71" s="18">
        <f>IF(BH71=0,"",BH71)</f>
        <v>2.3222222222222202</v>
      </c>
      <c r="CP71" s="18" t="str">
        <f>IF(BI71=0,"",BI71)</f>
        <v/>
      </c>
      <c r="CQ71" s="18" t="str">
        <f>IF(BJ71=0,"",BJ71)</f>
        <v/>
      </c>
      <c r="CR71" s="18" t="str">
        <f>IF(BK71=0,"",BK71)</f>
        <v/>
      </c>
      <c r="CS71" s="18" t="str">
        <f>IF(BL71=0,"",BL71)</f>
        <v/>
      </c>
      <c r="CT71" s="18" t="str">
        <f>IF(BM71=0,"",BM71)</f>
        <v/>
      </c>
      <c r="CU71" s="18">
        <f>IF(BN71=0,"",BN71)</f>
        <v>1.80555555555556</v>
      </c>
      <c r="CV71" s="18" t="str">
        <f>IF(BO71=0,"",BO71)</f>
        <v/>
      </c>
      <c r="CW71" s="18" t="str">
        <f>IF(BP71=0,"",BP71)</f>
        <v/>
      </c>
      <c r="CX71" s="18" t="str">
        <f>IF(BQ71=0,"",BQ71)</f>
        <v/>
      </c>
      <c r="CY71" s="18" t="str">
        <f>IF(BR71=0,"",BR71)</f>
        <v/>
      </c>
      <c r="CZ71" s="18" t="str">
        <f>IF(BS71=0,"",BS71)</f>
        <v/>
      </c>
      <c r="DA71" s="18" t="str">
        <f>IF(BT71=0,"",BT71)</f>
        <v/>
      </c>
      <c r="DB71" s="18" t="str">
        <f>IF(BU71=0,"",BU71)</f>
        <v/>
      </c>
      <c r="DC71" s="18">
        <f>IF(BV71=0,"",BV71)</f>
        <v>1.98</v>
      </c>
      <c r="DD71" s="18" t="str">
        <f>IF(BW71=0,"",BW71)</f>
        <v/>
      </c>
      <c r="DE71" s="18" t="str">
        <f>IF(BX71=0,"",BX71)</f>
        <v/>
      </c>
      <c r="DF71" s="18" t="str">
        <f>IF(BY71=0,"",BY71)</f>
        <v/>
      </c>
      <c r="DG71" s="18">
        <f>IF(BZ71=0,"",BZ71)</f>
        <v>2.08</v>
      </c>
      <c r="DH71" s="18" t="str">
        <f>IF(CA71=0,"",CA71)</f>
        <v/>
      </c>
      <c r="DI71" s="18" t="str">
        <f>IF(CB71=0,"",CB71)</f>
        <v/>
      </c>
      <c r="DJ71" s="18" t="str">
        <f>IF(CC71=0,"",CC71)</f>
        <v/>
      </c>
      <c r="DK71" s="18">
        <f>IF(CD71=0,"",CD71)</f>
        <v>2.1800000000000002</v>
      </c>
      <c r="DL71" s="18" t="str">
        <f>IF(CE71=0,"",CE71)</f>
        <v/>
      </c>
      <c r="DM71" s="18" t="str">
        <f>IF(CF71=0,"",CF71)</f>
        <v/>
      </c>
      <c r="DN71" s="18"/>
      <c r="DO71" s="18"/>
      <c r="DP71" s="18"/>
      <c r="DQ71" s="18"/>
    </row>
    <row r="72" spans="2:121" x14ac:dyDescent="0.25">
      <c r="B72" s="22">
        <v>41791</v>
      </c>
      <c r="C72" s="18">
        <f>VLOOKUP($B72,'Barometer annual'!$Z$5:$AE$211,'Per month Barometer'!C$1, FALSE)</f>
        <v>0.71578947368421098</v>
      </c>
      <c r="D72" s="18">
        <f>VLOOKUP($B72,'Barometer annual'!$Z$5:$AE$211,'Per month Barometer'!D$1, FALSE)</f>
        <v>1.2052631578947399</v>
      </c>
      <c r="E72" s="18"/>
      <c r="F72" s="18">
        <f>VLOOKUP($B71,'Quarters Barometer'!$DA$9:$DH$60,'Per month Barometer'!J$1, FALSE)</f>
        <v>1.4666666666666699</v>
      </c>
      <c r="G72" s="18">
        <f>VLOOKUP($B71,'Quarters Barometer'!$DA$9:$DH$60,'Per month Barometer'!K$1, FALSE)</f>
        <v>1.4583333333333299</v>
      </c>
      <c r="H72" s="18">
        <f>VLOOKUP($B71,'Quarters Barometer'!$DA$9:$DH$60,'Per month Barometer'!L$1, FALSE)</f>
        <v>1.43333333333333</v>
      </c>
      <c r="I72" s="18">
        <f>VLOOKUP($B71,'Quarters Barometer'!$DA$9:$DH$60,'Per month Barometer'!M$1, FALSE)</f>
        <v>1.6083333333333301</v>
      </c>
      <c r="J72" s="18">
        <f>VLOOKUP($B71,'Quarters Barometer'!$DA$9:$DH$60,'Per month Barometer'!N$1, FALSE)</f>
        <v>1.5166666666666699</v>
      </c>
      <c r="K72" s="18">
        <f>VLOOKUP($B71,'Quarters Barometer'!$DA$9:$DH$60,'Per month Barometer'!O$1, FALSE)</f>
        <v>1.5249999999999999</v>
      </c>
      <c r="L72" s="5"/>
      <c r="M72" s="5"/>
      <c r="N72" s="5"/>
      <c r="AF72" s="125">
        <v>41122</v>
      </c>
      <c r="AG72" s="47">
        <f>VLOOKUP($AF72,'Barometer annual'!$Z$5:$AE$211,'Per month Barometer'!C$1,FALSE)</f>
        <v>2.33</v>
      </c>
      <c r="AH72" s="77"/>
      <c r="AI72" s="77"/>
      <c r="AJ72" s="77"/>
      <c r="AK72" s="77"/>
      <c r="AL72" s="58"/>
      <c r="AM72" s="77"/>
      <c r="AN72" s="77"/>
      <c r="AO72" s="77"/>
      <c r="AP72" s="77"/>
      <c r="AQ72" s="77"/>
      <c r="AR72" s="48"/>
      <c r="AS72" s="77"/>
      <c r="AT72" s="77"/>
      <c r="AU72" s="77"/>
      <c r="AV72" s="77"/>
      <c r="AW72" s="77"/>
      <c r="AX72" s="48">
        <f>VLOOKUP($AF72,'Barometer annual'!$Z$5:$AE$211,'Per month Barometer'!D$1,FALSE)</f>
        <v>1.77</v>
      </c>
      <c r="AY72" s="77"/>
      <c r="AZ72" s="77"/>
      <c r="BA72" s="77"/>
      <c r="BB72" s="77"/>
      <c r="BC72" s="77"/>
      <c r="BD72" s="77"/>
      <c r="BE72" s="126"/>
      <c r="BG72" s="155">
        <v>41122</v>
      </c>
      <c r="BH72" s="18">
        <f>IF(ISNA(INDEX($AG$4:$BE$107,MATCH('Per month Barometer'!$BG72,$AF$4:$AF$107,0),MATCH('Per month Barometer'!BH$4,'Per month Barometer'!$AG$3:$BE$3,0))),"",INDEX($AG$4:$BE$107,MATCH('Per month Barometer'!$BG72,$AF$4:$AF$107,0),MATCH('Per month Barometer'!BH$4,'Per month Barometer'!$AG$3:$BE$3,0)))</f>
        <v>2.33</v>
      </c>
      <c r="BI72" s="18">
        <f>IF(ISNA(INDEX($AG$4:$BE$107,MATCH('Per month Barometer'!$BG72,$AF$4:$AF$107,0),MATCH('Per month Barometer'!BI$4,'Per month Barometer'!$AG$3:$BE$3,0))),"",INDEX($AG$4:$BE$107,MATCH('Per month Barometer'!$BG72,$AF$4:$AF$107,0),MATCH('Per month Barometer'!BI$4,'Per month Barometer'!$AG$3:$BE$3,0)))</f>
        <v>0</v>
      </c>
      <c r="BJ72" s="18">
        <f>IF(ISNA(INDEX($AG$4:$BE$107,MATCH('Per month Barometer'!$BG72,$AF$4:$AF$107,0),MATCH('Per month Barometer'!BJ$4,'Per month Barometer'!$AG$3:$BE$3,0))),"",INDEX($AG$4:$BE$107,MATCH('Per month Barometer'!$BG72,$AF$4:$AF$107,0),MATCH('Per month Barometer'!BJ$4,'Per month Barometer'!$AG$3:$BE$3,0)))</f>
        <v>0</v>
      </c>
      <c r="BK72" s="18">
        <f>IF(ISNA(INDEX($AG$4:$BE$107,MATCH('Per month Barometer'!$BG72,$AF$4:$AF$107,0),MATCH('Per month Barometer'!BK$4,'Per month Barometer'!$AG$3:$BE$3,0))),"",INDEX($AG$4:$BE$107,MATCH('Per month Barometer'!$BG72,$AF$4:$AF$107,0),MATCH('Per month Barometer'!BK$4,'Per month Barometer'!$AG$3:$BE$3,0)))</f>
        <v>0</v>
      </c>
      <c r="BL72" s="18">
        <f>IF(ISNA(INDEX($AG$4:$BE$107,MATCH('Per month Barometer'!$BG72,$AF$4:$AF$107,0),MATCH('Per month Barometer'!BL$4,'Per month Barometer'!$AG$3:$BE$3,0))),"",INDEX($AG$4:$BE$107,MATCH('Per month Barometer'!$BG72,$AF$4:$AF$107,0),MATCH('Per month Barometer'!BL$4,'Per month Barometer'!$AG$3:$BE$3,0)))</f>
        <v>0</v>
      </c>
      <c r="BM72" s="18">
        <f>IF(ISNA(INDEX($AG$4:$BE$107,MATCH('Per month Barometer'!$BG72,$AF$4:$AF$107,0),MATCH('Per month Barometer'!BM$4,'Per month Barometer'!$AG$3:$BE$3,0))),"",INDEX($AG$4:$BE$107,MATCH('Per month Barometer'!$BG72,$AF$4:$AF$107,0),MATCH('Per month Barometer'!BM$4,'Per month Barometer'!$AG$3:$BE$3,0)))</f>
        <v>1.77</v>
      </c>
      <c r="BN72" s="18">
        <f>IF(ISNA(INDEX($AG$4:$BE$107,MATCH('Per month Barometer'!$BG72,$AF$4:$AF$107,0),MATCH('Per month Barometer'!BN$4,'Per month Barometer'!$AG$3:$BE$3,0))),"",INDEX($AG$4:$BE$107,MATCH('Per month Barometer'!$BG72,$AF$4:$AF$107,0),MATCH('Per month Barometer'!BN$4,'Per month Barometer'!$AG$3:$BE$3,0)))</f>
        <v>0</v>
      </c>
      <c r="BO72" s="18">
        <f>IF(ISNA(INDEX($AG$4:$BE$107,MATCH('Per month Barometer'!$BG72,$AF$4:$AF$107,0),MATCH('Per month Barometer'!BO$4,'Per month Barometer'!$AG$3:$BE$3,0))),"",INDEX($AG$4:$BE$107,MATCH('Per month Barometer'!$BG72,$AF$4:$AF$107,0),MATCH('Per month Barometer'!BO$4,'Per month Barometer'!$AG$3:$BE$3,0)))</f>
        <v>0</v>
      </c>
      <c r="BP72" s="18">
        <f>IF(ISNA(INDEX($AG$4:$BE$107,MATCH('Per month Barometer'!$BG72,$AF$4:$AF$107,0),MATCH('Per month Barometer'!BP$4,'Per month Barometer'!$AG$3:$BE$3,0))),"",INDEX($AG$4:$BE$107,MATCH('Per month Barometer'!$BG72,$AF$4:$AF$107,0),MATCH('Per month Barometer'!BP$4,'Per month Barometer'!$AG$3:$BE$3,0)))</f>
        <v>0</v>
      </c>
      <c r="BQ72" s="18">
        <f>IF(ISNA(INDEX($AG$4:$BE$107,MATCH('Per month Barometer'!$BG72,$AF$4:$AF$107,0),MATCH('Per month Barometer'!BQ$4,'Per month Barometer'!$AG$3:$BE$3,0))),"",INDEX($AG$4:$BE$107,MATCH('Per month Barometer'!$BG72,$AF$4:$AF$107,0),MATCH('Per month Barometer'!BQ$4,'Per month Barometer'!$AG$3:$BE$3,0)))</f>
        <v>0</v>
      </c>
      <c r="BR72" s="18">
        <f>IF(ISNA(INDEX($AG$4:$BE$107,MATCH('Per month Barometer'!$BG72,$AF$4:$AF$107,0),MATCH('Per month Barometer'!BR$4,'Per month Barometer'!$AG$3:$BE$3,0))),"",INDEX($AG$4:$BE$107,MATCH('Per month Barometer'!$BG72,$AF$4:$AF$107,0),MATCH('Per month Barometer'!BR$4,'Per month Barometer'!$AG$3:$BE$3,0)))</f>
        <v>0</v>
      </c>
      <c r="BS72" s="18">
        <f>IF(ISNA(INDEX($AG$4:$BE$107,MATCH('Per month Barometer'!$BG72,$AF$4:$AF$107,0),MATCH('Per month Barometer'!BS$4,'Per month Barometer'!$AG$3:$BE$3,0))),"",INDEX($AG$4:$BE$107,MATCH('Per month Barometer'!$BG72,$AF$4:$AF$107,0),MATCH('Per month Barometer'!BS$4,'Per month Barometer'!$AG$3:$BE$3,0)))</f>
        <v>0</v>
      </c>
      <c r="BT72" s="18">
        <f>IF(ISNA(INDEX($AG$4:$BE$107,MATCH('Per month Barometer'!$BG72,$AF$4:$AF$107,0),MATCH('Per month Barometer'!BT$4,'Per month Barometer'!$AG$3:$BE$3,0))),"",INDEX($AG$4:$BE$107,MATCH('Per month Barometer'!$BG72,$AF$4:$AF$107,0),MATCH('Per month Barometer'!BT$4,'Per month Barometer'!$AG$3:$BE$3,0)))</f>
        <v>0</v>
      </c>
      <c r="BU72" s="18">
        <f>IF(ISNA(INDEX($AG$4:$BE$107,MATCH('Per month Barometer'!$BG72,$AF$4:$AF$107,0),MATCH('Per month Barometer'!BU$4,'Per month Barometer'!$AG$3:$BE$3,0))),"",INDEX($AG$4:$BE$107,MATCH('Per month Barometer'!$BG72,$AF$4:$AF$107,0),MATCH('Per month Barometer'!BU$4,'Per month Barometer'!$AG$3:$BE$3,0)))</f>
        <v>0</v>
      </c>
      <c r="BV72" s="18">
        <f>IF(ISNA(INDEX($AG$4:$BE$107,MATCH('Per month Barometer'!$BG72,$AF$4:$AF$107,0),MATCH('Per month Barometer'!BV$4,'Per month Barometer'!$AG$3:$BE$3,0))),"",INDEX($AG$4:$BE$107,MATCH('Per month Barometer'!$BG72,$AF$4:$AF$107,0),MATCH('Per month Barometer'!BV$4,'Per month Barometer'!$AG$3:$BE$3,0)))</f>
        <v>0</v>
      </c>
      <c r="BW72" s="18">
        <f>IF(ISNA(INDEX($AG$4:$BE$107,MATCH('Per month Barometer'!$BG72,$AF$4:$AF$107,0),MATCH('Per month Barometer'!BW$4,'Per month Barometer'!$AG$3:$BE$3,0))),"",INDEX($AG$4:$BE$107,MATCH('Per month Barometer'!$BG72,$AF$4:$AF$107,0),MATCH('Per month Barometer'!BW$4,'Per month Barometer'!$AG$3:$BE$3,0)))</f>
        <v>0</v>
      </c>
      <c r="BX72" s="18">
        <f>IF(ISNA(INDEX($AG$4:$BE$107,MATCH('Per month Barometer'!$BG72,$AF$4:$AF$107,0),MATCH('Per month Barometer'!BX$4,'Per month Barometer'!$AG$3:$BE$3,0))),"",INDEX($AG$4:$BE$107,MATCH('Per month Barometer'!$BG72,$AF$4:$AF$107,0),MATCH('Per month Barometer'!BX$4,'Per month Barometer'!$AG$3:$BE$3,0)))</f>
        <v>0</v>
      </c>
      <c r="BY72" s="18">
        <f>IF(ISNA(INDEX($AG$4:$BE$107,MATCH('Per month Barometer'!$BG72,$AF$4:$AF$107,0),MATCH('Per month Barometer'!BY$4,'Per month Barometer'!$AG$3:$BE$3,0))),"",INDEX($AG$4:$BE$107,MATCH('Per month Barometer'!$BG72,$AF$4:$AF$107,0),MATCH('Per month Barometer'!BY$4,'Per month Barometer'!$AG$3:$BE$3,0)))</f>
        <v>0</v>
      </c>
      <c r="BZ72" s="18">
        <f>IF(ISNA(INDEX($AG$4:$BE$107,MATCH('Per month Barometer'!$BG72,$AF$4:$AF$107,0),MATCH('Per month Barometer'!BZ$4,'Per month Barometer'!$AG$3:$BE$3,0))),"",INDEX($AG$4:$BE$107,MATCH('Per month Barometer'!$BG72,$AF$4:$AF$107,0),MATCH('Per month Barometer'!BZ$4,'Per month Barometer'!$AG$3:$BE$3,0)))</f>
        <v>0</v>
      </c>
      <c r="CA72" s="18">
        <f>IF(ISNA(INDEX($AG$4:$BE$107,MATCH('Per month Barometer'!$BG72,$AF$4:$AF$107,0),MATCH('Per month Barometer'!CA$4,'Per month Barometer'!$AG$3:$BE$3,0))),"",INDEX($AG$4:$BE$107,MATCH('Per month Barometer'!$BG72,$AF$4:$AF$107,0),MATCH('Per month Barometer'!CA$4,'Per month Barometer'!$AG$3:$BE$3,0)))</f>
        <v>0</v>
      </c>
      <c r="CB72" s="18">
        <f>IF(ISNA(INDEX($AG$4:$BE$107,MATCH('Per month Barometer'!$BG72,$AF$4:$AF$107,0),MATCH('Per month Barometer'!CB$4,'Per month Barometer'!$AG$3:$BE$3,0))),"",INDEX($AG$4:$BE$107,MATCH('Per month Barometer'!$BG72,$AF$4:$AF$107,0),MATCH('Per month Barometer'!CB$4,'Per month Barometer'!$AG$3:$BE$3,0)))</f>
        <v>0</v>
      </c>
      <c r="CC72" s="18">
        <f>IF(ISNA(INDEX($AG$4:$BE$107,MATCH('Per month Barometer'!$BG72,$AF$4:$AF$107,0),MATCH('Per month Barometer'!CC$4,'Per month Barometer'!$AG$3:$BE$3,0))),"",INDEX($AG$4:$BE$107,MATCH('Per month Barometer'!$BG72,$AF$4:$AF$107,0),MATCH('Per month Barometer'!CC$4,'Per month Barometer'!$AG$3:$BE$3,0)))</f>
        <v>0</v>
      </c>
      <c r="CD72" s="18">
        <f>IF(ISNA(INDEX($AG$4:$BE$107,MATCH('Per month Barometer'!$BG72,$AF$4:$AF$107,0),MATCH('Per month Barometer'!CD$4,'Per month Barometer'!$AG$3:$BE$3,0))),"",INDEX($AG$4:$BE$107,MATCH('Per month Barometer'!$BG72,$AF$4:$AF$107,0),MATCH('Per month Barometer'!CD$4,'Per month Barometer'!$AG$3:$BE$3,0)))</f>
        <v>0</v>
      </c>
      <c r="CE72" s="18">
        <f>IF(ISNA(INDEX($AG$4:$BE$107,MATCH('Per month Barometer'!$BG72,$AF$4:$AF$107,0),MATCH('Per month Barometer'!CE$4,'Per month Barometer'!$AG$3:$BE$3,0))),"",INDEX($AG$4:$BE$107,MATCH('Per month Barometer'!$BG72,$AF$4:$AF$107,0),MATCH('Per month Barometer'!CE$4,'Per month Barometer'!$AG$3:$BE$3,0)))</f>
        <v>0</v>
      </c>
      <c r="CF72" s="18">
        <f>IF(ISNA(INDEX($AG$4:$BE$107,MATCH('Per month Barometer'!$BG72,$AF$4:$AF$107,0),MATCH('Per month Barometer'!CF$4,'Per month Barometer'!$AG$3:$BE$3,0))),"",INDEX($AG$4:$BE$107,MATCH('Per month Barometer'!$BG72,$AF$4:$AF$107,0),MATCH('Per month Barometer'!CF$4,'Per month Barometer'!$AG$3:$BE$3,0)))</f>
        <v>0</v>
      </c>
      <c r="CO72" s="18">
        <f>IF(BH72=0,"",BH72)</f>
        <v>2.33</v>
      </c>
      <c r="CP72" s="18" t="str">
        <f>IF(BI72=0,"",BI72)</f>
        <v/>
      </c>
      <c r="CQ72" s="18" t="str">
        <f>IF(BJ72=0,"",BJ72)</f>
        <v/>
      </c>
      <c r="CR72" s="18" t="str">
        <f>IF(BK72=0,"",BK72)</f>
        <v/>
      </c>
      <c r="CS72" s="18" t="str">
        <f>IF(BL72=0,"",BL72)</f>
        <v/>
      </c>
      <c r="CT72" s="18">
        <f>IF(BM72=0,"",BM72)</f>
        <v>1.77</v>
      </c>
      <c r="CU72" s="18" t="str">
        <f>IF(BN72=0,"",BN72)</f>
        <v/>
      </c>
      <c r="CV72" s="18" t="str">
        <f>IF(BO72=0,"",BO72)</f>
        <v/>
      </c>
      <c r="CW72" s="18" t="str">
        <f>IF(BP72=0,"",BP72)</f>
        <v/>
      </c>
      <c r="CX72" s="18" t="str">
        <f>IF(BQ72=0,"",BQ72)</f>
        <v/>
      </c>
      <c r="CY72" s="18" t="str">
        <f>IF(BR72=0,"",BR72)</f>
        <v/>
      </c>
      <c r="CZ72" s="18" t="str">
        <f>IF(BS72=0,"",BS72)</f>
        <v/>
      </c>
      <c r="DA72" s="18" t="str">
        <f>IF(BT72=0,"",BT72)</f>
        <v/>
      </c>
      <c r="DB72" s="18" t="str">
        <f>IF(BU72=0,"",BU72)</f>
        <v/>
      </c>
      <c r="DC72" s="18" t="str">
        <f>IF(BV72=0,"",BV72)</f>
        <v/>
      </c>
      <c r="DD72" s="18" t="str">
        <f>IF(BW72=0,"",BW72)</f>
        <v/>
      </c>
      <c r="DE72" s="18" t="str">
        <f>IF(BX72=0,"",BX72)</f>
        <v/>
      </c>
      <c r="DF72" s="18" t="str">
        <f>IF(BY72=0,"",BY72)</f>
        <v/>
      </c>
      <c r="DG72" s="18" t="str">
        <f>IF(BZ72=0,"",BZ72)</f>
        <v/>
      </c>
      <c r="DH72" s="18" t="str">
        <f>IF(CA72=0,"",CA72)</f>
        <v/>
      </c>
      <c r="DI72" s="18" t="str">
        <f>IF(CB72=0,"",CB72)</f>
        <v/>
      </c>
      <c r="DJ72" s="18" t="str">
        <f>IF(CC72=0,"",CC72)</f>
        <v/>
      </c>
      <c r="DK72" s="18" t="str">
        <f>IF(CD72=0,"",CD72)</f>
        <v/>
      </c>
      <c r="DL72" s="18" t="str">
        <f>IF(CE72=0,"",CE72)</f>
        <v/>
      </c>
      <c r="DM72" s="18" t="str">
        <f>IF(CF72=0,"",CF72)</f>
        <v/>
      </c>
      <c r="DN72" s="18"/>
      <c r="DO72" s="18"/>
      <c r="DP72" s="18"/>
      <c r="DQ72" s="18"/>
    </row>
    <row r="73" spans="2:121" x14ac:dyDescent="0.25">
      <c r="B73" s="22">
        <v>42156</v>
      </c>
      <c r="C73" s="18">
        <f>VLOOKUP($B73,'Barometer annual'!$Z$5:$AE$211,'Per month Barometer'!C$1, FALSE)</f>
        <v>0.23499999999999999</v>
      </c>
      <c r="D73" s="18">
        <f>VLOOKUP($B73,'Barometer annual'!$Z$5:$AE$211,'Per month Barometer'!D$1, FALSE)</f>
        <v>1.28</v>
      </c>
      <c r="E73" s="18"/>
      <c r="F73" s="18" t="e">
        <f>VLOOKUP($B72,'Quarters Barometer'!$DA$9:$DH$60,'Per month Barometer'!J$1, FALSE)</f>
        <v>#N/A</v>
      </c>
      <c r="G73" s="18" t="e">
        <f>VLOOKUP($B72,'Quarters Barometer'!$DA$9:$DH$60,'Per month Barometer'!K$1, FALSE)</f>
        <v>#N/A</v>
      </c>
      <c r="H73" s="18" t="e">
        <f>VLOOKUP($B72,'Quarters Barometer'!$DA$9:$DH$60,'Per month Barometer'!L$1, FALSE)</f>
        <v>#N/A</v>
      </c>
      <c r="I73" s="18" t="e">
        <f>VLOOKUP($B72,'Quarters Barometer'!$DA$9:$DH$60,'Per month Barometer'!M$1, FALSE)</f>
        <v>#N/A</v>
      </c>
      <c r="J73" s="18" t="e">
        <f>VLOOKUP($B72,'Quarters Barometer'!$DA$9:$DH$60,'Per month Barometer'!N$1, FALSE)</f>
        <v>#N/A</v>
      </c>
      <c r="K73" s="18" t="e">
        <f>VLOOKUP($B72,'Quarters Barometer'!$DA$9:$DH$60,'Per month Barometer'!O$1, FALSE)</f>
        <v>#N/A</v>
      </c>
      <c r="L73" s="5"/>
      <c r="M73" s="5"/>
      <c r="N73" s="5"/>
      <c r="AF73" s="125">
        <v>41487</v>
      </c>
      <c r="AG73" s="47">
        <f>VLOOKUP($AF73,'Barometer annual'!$Z$5:$AE$211,'Per month Barometer'!C$1,FALSE)</f>
        <v>1.5249999999999999</v>
      </c>
      <c r="AH73" s="77"/>
      <c r="AI73" s="77"/>
      <c r="AJ73" s="77"/>
      <c r="AK73" s="77"/>
      <c r="AL73" s="58"/>
      <c r="AM73" s="77"/>
      <c r="AN73" s="77"/>
      <c r="AO73" s="77"/>
      <c r="AP73" s="77"/>
      <c r="AQ73" s="77"/>
      <c r="AR73" s="48"/>
      <c r="AS73" s="77"/>
      <c r="AT73" s="77"/>
      <c r="AU73" s="77"/>
      <c r="AV73" s="77"/>
      <c r="AW73" s="77"/>
      <c r="AX73" s="48">
        <f>VLOOKUP($AF73,'Barometer annual'!$Z$5:$AE$211,'Per month Barometer'!D$1,FALSE)</f>
        <v>1.5149999999999999</v>
      </c>
      <c r="AY73" s="77"/>
      <c r="AZ73" s="77"/>
      <c r="BA73" s="77"/>
      <c r="BB73" s="77"/>
      <c r="BC73" s="77"/>
      <c r="BD73" s="77"/>
      <c r="BE73" s="126"/>
      <c r="BG73" s="155">
        <v>41153</v>
      </c>
      <c r="BH73" s="18">
        <f>IF(ISNA(INDEX($AG$4:$BE$107,MATCH('Per month Barometer'!$BG73,$AF$4:$AF$107,0),MATCH('Per month Barometer'!BH$4,'Per month Barometer'!$AG$3:$BE$3,0))),"",INDEX($AG$4:$BE$107,MATCH('Per month Barometer'!$BG73,$AF$4:$AF$107,0),MATCH('Per month Barometer'!BH$4,'Per month Barometer'!$AG$3:$BE$3,0)))</f>
        <v>2.4047619047619002</v>
      </c>
      <c r="BI73" s="18">
        <f>IF(ISNA(INDEX($AG$4:$BE$107,MATCH('Per month Barometer'!$BG73,$AF$4:$AF$107,0),MATCH('Per month Barometer'!BI$4,'Per month Barometer'!$AG$3:$BE$3,0))),"",INDEX($AG$4:$BE$107,MATCH('Per month Barometer'!$BG73,$AF$4:$AF$107,0),MATCH('Per month Barometer'!BI$4,'Per month Barometer'!$AG$3:$BE$3,0)))</f>
        <v>0</v>
      </c>
      <c r="BJ73" s="18">
        <f>IF(ISNA(INDEX($AG$4:$BE$107,MATCH('Per month Barometer'!$BG73,$AF$4:$AF$107,0),MATCH('Per month Barometer'!BJ$4,'Per month Barometer'!$AG$3:$BE$3,0))),"",INDEX($AG$4:$BE$107,MATCH('Per month Barometer'!$BG73,$AF$4:$AF$107,0),MATCH('Per month Barometer'!BJ$4,'Per month Barometer'!$AG$3:$BE$3,0)))</f>
        <v>0</v>
      </c>
      <c r="BK73" s="18">
        <f>IF(ISNA(INDEX($AG$4:$BE$107,MATCH('Per month Barometer'!$BG73,$AF$4:$AF$107,0),MATCH('Per month Barometer'!BK$4,'Per month Barometer'!$AG$3:$BE$3,0))),"",INDEX($AG$4:$BE$107,MATCH('Per month Barometer'!$BG73,$AF$4:$AF$107,0),MATCH('Per month Barometer'!BK$4,'Per month Barometer'!$AG$3:$BE$3,0)))</f>
        <v>0</v>
      </c>
      <c r="BL73" s="18">
        <f>IF(ISNA(INDEX($AG$4:$BE$107,MATCH('Per month Barometer'!$BG73,$AF$4:$AF$107,0),MATCH('Per month Barometer'!BL$4,'Per month Barometer'!$AG$3:$BE$3,0))),"",INDEX($AG$4:$BE$107,MATCH('Per month Barometer'!$BG73,$AF$4:$AF$107,0),MATCH('Per month Barometer'!BL$4,'Per month Barometer'!$AG$3:$BE$3,0)))</f>
        <v>1.8190476190476199</v>
      </c>
      <c r="BM73" s="18">
        <f>IF(ISNA(INDEX($AG$4:$BE$107,MATCH('Per month Barometer'!$BG73,$AF$4:$AF$107,0),MATCH('Per month Barometer'!BM$4,'Per month Barometer'!$AG$3:$BE$3,0))),"",INDEX($AG$4:$BE$107,MATCH('Per month Barometer'!$BG73,$AF$4:$AF$107,0),MATCH('Per month Barometer'!BM$4,'Per month Barometer'!$AG$3:$BE$3,0)))</f>
        <v>0</v>
      </c>
      <c r="BN73" s="18">
        <f>IF(ISNA(INDEX($AG$4:$BE$107,MATCH('Per month Barometer'!$BG73,$AF$4:$AF$107,0),MATCH('Per month Barometer'!BN$4,'Per month Barometer'!$AG$3:$BE$3,0))),"",INDEX($AG$4:$BE$107,MATCH('Per month Barometer'!$BG73,$AF$4:$AF$107,0),MATCH('Per month Barometer'!BN$4,'Per month Barometer'!$AG$3:$BE$3,0)))</f>
        <v>0</v>
      </c>
      <c r="BO73" s="18">
        <f>IF(ISNA(INDEX($AG$4:$BE$107,MATCH('Per month Barometer'!$BG73,$AF$4:$AF$107,0),MATCH('Per month Barometer'!BO$4,'Per month Barometer'!$AG$3:$BE$3,0))),"",INDEX($AG$4:$BE$107,MATCH('Per month Barometer'!$BG73,$AF$4:$AF$107,0),MATCH('Per month Barometer'!BO$4,'Per month Barometer'!$AG$3:$BE$3,0)))</f>
        <v>0</v>
      </c>
      <c r="BP73" s="18">
        <f>IF(ISNA(INDEX($AG$4:$BE$107,MATCH('Per month Barometer'!$BG73,$AF$4:$AF$107,0),MATCH('Per month Barometer'!BP$4,'Per month Barometer'!$AG$3:$BE$3,0))),"",INDEX($AG$4:$BE$107,MATCH('Per month Barometer'!$BG73,$AF$4:$AF$107,0),MATCH('Per month Barometer'!BP$4,'Per month Barometer'!$AG$3:$BE$3,0)))</f>
        <v>0</v>
      </c>
      <c r="BQ73" s="18">
        <f>IF(ISNA(INDEX($AG$4:$BE$107,MATCH('Per month Barometer'!$BG73,$AF$4:$AF$107,0),MATCH('Per month Barometer'!BQ$4,'Per month Barometer'!$AG$3:$BE$3,0))),"",INDEX($AG$4:$BE$107,MATCH('Per month Barometer'!$BG73,$AF$4:$AF$107,0),MATCH('Per month Barometer'!BQ$4,'Per month Barometer'!$AG$3:$BE$3,0)))</f>
        <v>0</v>
      </c>
      <c r="BR73" s="18">
        <f>IF(ISNA(INDEX($AG$4:$BE$107,MATCH('Per month Barometer'!$BG73,$AF$4:$AF$107,0),MATCH('Per month Barometer'!BR$4,'Per month Barometer'!$AG$3:$BE$3,0))),"",INDEX($AG$4:$BE$107,MATCH('Per month Barometer'!$BG73,$AF$4:$AF$107,0),MATCH('Per month Barometer'!BR$4,'Per month Barometer'!$AG$3:$BE$3,0)))</f>
        <v>0</v>
      </c>
      <c r="BS73" s="18">
        <f>IF(ISNA(INDEX($AG$4:$BE$107,MATCH('Per month Barometer'!$BG73,$AF$4:$AF$107,0),MATCH('Per month Barometer'!BS$4,'Per month Barometer'!$AG$3:$BE$3,0))),"",INDEX($AG$4:$BE$107,MATCH('Per month Barometer'!$BG73,$AF$4:$AF$107,0),MATCH('Per month Barometer'!BS$4,'Per month Barometer'!$AG$3:$BE$3,0)))</f>
        <v>0</v>
      </c>
      <c r="BT73" s="18">
        <f>IF(ISNA(INDEX($AG$4:$BE$107,MATCH('Per month Barometer'!$BG73,$AF$4:$AF$107,0),MATCH('Per month Barometer'!BT$4,'Per month Barometer'!$AG$3:$BE$3,0))),"",INDEX($AG$4:$BE$107,MATCH('Per month Barometer'!$BG73,$AF$4:$AF$107,0),MATCH('Per month Barometer'!BT$4,'Per month Barometer'!$AG$3:$BE$3,0)))</f>
        <v>0</v>
      </c>
      <c r="BU73" s="18">
        <f>IF(ISNA(INDEX($AG$4:$BE$107,MATCH('Per month Barometer'!$BG73,$AF$4:$AF$107,0),MATCH('Per month Barometer'!BU$4,'Per month Barometer'!$AG$3:$BE$3,0))),"",INDEX($AG$4:$BE$107,MATCH('Per month Barometer'!$BG73,$AF$4:$AF$107,0),MATCH('Per month Barometer'!BU$4,'Per month Barometer'!$AG$3:$BE$3,0)))</f>
        <v>0</v>
      </c>
      <c r="BV73" s="18">
        <f>IF(ISNA(INDEX($AG$4:$BE$107,MATCH('Per month Barometer'!$BG73,$AF$4:$AF$107,0),MATCH('Per month Barometer'!BV$4,'Per month Barometer'!$AG$3:$BE$3,0))),"",INDEX($AG$4:$BE$107,MATCH('Per month Barometer'!$BG73,$AF$4:$AF$107,0),MATCH('Per month Barometer'!BV$4,'Per month Barometer'!$AG$3:$BE$3,0)))</f>
        <v>0</v>
      </c>
      <c r="BW73" s="18">
        <f>IF(ISNA(INDEX($AG$4:$BE$107,MATCH('Per month Barometer'!$BG73,$AF$4:$AF$107,0),MATCH('Per month Barometer'!BW$4,'Per month Barometer'!$AG$3:$BE$3,0))),"",INDEX($AG$4:$BE$107,MATCH('Per month Barometer'!$BG73,$AF$4:$AF$107,0),MATCH('Per month Barometer'!BW$4,'Per month Barometer'!$AG$3:$BE$3,0)))</f>
        <v>0</v>
      </c>
      <c r="BX73" s="18">
        <f>IF(ISNA(INDEX($AG$4:$BE$107,MATCH('Per month Barometer'!$BG73,$AF$4:$AF$107,0),MATCH('Per month Barometer'!BX$4,'Per month Barometer'!$AG$3:$BE$3,0))),"",INDEX($AG$4:$BE$107,MATCH('Per month Barometer'!$BG73,$AF$4:$AF$107,0),MATCH('Per month Barometer'!BX$4,'Per month Barometer'!$AG$3:$BE$3,0)))</f>
        <v>0</v>
      </c>
      <c r="BY73" s="18">
        <f>IF(ISNA(INDEX($AG$4:$BE$107,MATCH('Per month Barometer'!$BG73,$AF$4:$AF$107,0),MATCH('Per month Barometer'!BY$4,'Per month Barometer'!$AG$3:$BE$3,0))),"",INDEX($AG$4:$BE$107,MATCH('Per month Barometer'!$BG73,$AF$4:$AF$107,0),MATCH('Per month Barometer'!BY$4,'Per month Barometer'!$AG$3:$BE$3,0)))</f>
        <v>0</v>
      </c>
      <c r="BZ73" s="18">
        <f>IF(ISNA(INDEX($AG$4:$BE$107,MATCH('Per month Barometer'!$BG73,$AF$4:$AF$107,0),MATCH('Per month Barometer'!BZ$4,'Per month Barometer'!$AG$3:$BE$3,0))),"",INDEX($AG$4:$BE$107,MATCH('Per month Barometer'!$BG73,$AF$4:$AF$107,0),MATCH('Per month Barometer'!BZ$4,'Per month Barometer'!$AG$3:$BE$3,0)))</f>
        <v>0</v>
      </c>
      <c r="CA73" s="18">
        <f>IF(ISNA(INDEX($AG$4:$BE$107,MATCH('Per month Barometer'!$BG73,$AF$4:$AF$107,0),MATCH('Per month Barometer'!CA$4,'Per month Barometer'!$AG$3:$BE$3,0))),"",INDEX($AG$4:$BE$107,MATCH('Per month Barometer'!$BG73,$AF$4:$AF$107,0),MATCH('Per month Barometer'!CA$4,'Per month Barometer'!$AG$3:$BE$3,0)))</f>
        <v>0</v>
      </c>
      <c r="CB73" s="18">
        <f>IF(ISNA(INDEX($AG$4:$BE$107,MATCH('Per month Barometer'!$BG73,$AF$4:$AF$107,0),MATCH('Per month Barometer'!CB$4,'Per month Barometer'!$AG$3:$BE$3,0))),"",INDEX($AG$4:$BE$107,MATCH('Per month Barometer'!$BG73,$AF$4:$AF$107,0),MATCH('Per month Barometer'!CB$4,'Per month Barometer'!$AG$3:$BE$3,0)))</f>
        <v>0</v>
      </c>
      <c r="CC73" s="18">
        <f>IF(ISNA(INDEX($AG$4:$BE$107,MATCH('Per month Barometer'!$BG73,$AF$4:$AF$107,0),MATCH('Per month Barometer'!CC$4,'Per month Barometer'!$AG$3:$BE$3,0))),"",INDEX($AG$4:$BE$107,MATCH('Per month Barometer'!$BG73,$AF$4:$AF$107,0),MATCH('Per month Barometer'!CC$4,'Per month Barometer'!$AG$3:$BE$3,0)))</f>
        <v>0</v>
      </c>
      <c r="CD73" s="18">
        <f>IF(ISNA(INDEX($AG$4:$BE$107,MATCH('Per month Barometer'!$BG73,$AF$4:$AF$107,0),MATCH('Per month Barometer'!CD$4,'Per month Barometer'!$AG$3:$BE$3,0))),"",INDEX($AG$4:$BE$107,MATCH('Per month Barometer'!$BG73,$AF$4:$AF$107,0),MATCH('Per month Barometer'!CD$4,'Per month Barometer'!$AG$3:$BE$3,0)))</f>
        <v>0</v>
      </c>
      <c r="CE73" s="18">
        <f>IF(ISNA(INDEX($AG$4:$BE$107,MATCH('Per month Barometer'!$BG73,$AF$4:$AF$107,0),MATCH('Per month Barometer'!CE$4,'Per month Barometer'!$AG$3:$BE$3,0))),"",INDEX($AG$4:$BE$107,MATCH('Per month Barometer'!$BG73,$AF$4:$AF$107,0),MATCH('Per month Barometer'!CE$4,'Per month Barometer'!$AG$3:$BE$3,0)))</f>
        <v>0</v>
      </c>
      <c r="CF73" s="18">
        <f>IF(ISNA(INDEX($AG$4:$BE$107,MATCH('Per month Barometer'!$BG73,$AF$4:$AF$107,0),MATCH('Per month Barometer'!CF$4,'Per month Barometer'!$AG$3:$BE$3,0))),"",INDEX($AG$4:$BE$107,MATCH('Per month Barometer'!$BG73,$AF$4:$AF$107,0),MATCH('Per month Barometer'!CF$4,'Per month Barometer'!$AG$3:$BE$3,0)))</f>
        <v>0</v>
      </c>
      <c r="CO73" s="18">
        <f>IF(BH73=0,"",BH73)</f>
        <v>2.4047619047619002</v>
      </c>
      <c r="CP73" s="18" t="str">
        <f>IF(BI73=0,"",BI73)</f>
        <v/>
      </c>
      <c r="CQ73" s="18" t="str">
        <f>IF(BJ73=0,"",BJ73)</f>
        <v/>
      </c>
      <c r="CR73" s="18" t="str">
        <f>IF(BK73=0,"",BK73)</f>
        <v/>
      </c>
      <c r="CS73" s="18">
        <f>IF(BL73=0,"",BL73)</f>
        <v>1.8190476190476199</v>
      </c>
      <c r="CT73" s="18" t="str">
        <f>IF(BM73=0,"",BM73)</f>
        <v/>
      </c>
      <c r="CU73" s="18" t="str">
        <f>IF(BN73=0,"",BN73)</f>
        <v/>
      </c>
      <c r="CV73" s="18" t="str">
        <f>IF(BO73=0,"",BO73)</f>
        <v/>
      </c>
      <c r="CW73" s="18" t="str">
        <f>IF(BP73=0,"",BP73)</f>
        <v/>
      </c>
      <c r="CX73" s="18" t="str">
        <f>IF(BQ73=0,"",BQ73)</f>
        <v/>
      </c>
      <c r="CY73" s="18" t="str">
        <f>IF(BR73=0,"",BR73)</f>
        <v/>
      </c>
      <c r="CZ73" s="18" t="str">
        <f>IF(BS73=0,"",BS73)</f>
        <v/>
      </c>
      <c r="DA73" s="18" t="str">
        <f>IF(BT73=0,"",BT73)</f>
        <v/>
      </c>
      <c r="DB73" s="18" t="str">
        <f>IF(BU73=0,"",BU73)</f>
        <v/>
      </c>
      <c r="DC73" s="18" t="str">
        <f>IF(BV73=0,"",BV73)</f>
        <v/>
      </c>
      <c r="DD73" s="18" t="str">
        <f>IF(BW73=0,"",BW73)</f>
        <v/>
      </c>
      <c r="DE73" s="18" t="str">
        <f>IF(BX73=0,"",BX73)</f>
        <v/>
      </c>
      <c r="DF73" s="18" t="str">
        <f>IF(BY73=0,"",BY73)</f>
        <v/>
      </c>
      <c r="DG73" s="18" t="str">
        <f>IF(BZ73=0,"",BZ73)</f>
        <v/>
      </c>
      <c r="DH73" s="18" t="str">
        <f>IF(CA73=0,"",CA73)</f>
        <v/>
      </c>
      <c r="DI73" s="18" t="str">
        <f>IF(CB73=0,"",CB73)</f>
        <v/>
      </c>
      <c r="DJ73" s="18" t="str">
        <f>IF(CC73=0,"",CC73)</f>
        <v/>
      </c>
      <c r="DK73" s="18" t="str">
        <f>IF(CD73=0,"",CD73)</f>
        <v/>
      </c>
      <c r="DL73" s="18" t="str">
        <f>IF(CE73=0,"",CE73)</f>
        <v/>
      </c>
      <c r="DM73" s="18" t="str">
        <f>IF(CF73=0,"",CF73)</f>
        <v/>
      </c>
      <c r="DN73" s="18"/>
      <c r="DO73" s="18"/>
      <c r="DP73" s="18"/>
      <c r="DQ73" s="18"/>
    </row>
    <row r="74" spans="2:121" x14ac:dyDescent="0.25">
      <c r="E74" s="18"/>
      <c r="F74" s="18" t="e">
        <f>VLOOKUP($B73,'Quarters Barometer'!$DA$9:$DH$60,'Per month Barometer'!J$1, FALSE)</f>
        <v>#N/A</v>
      </c>
      <c r="G74" s="18" t="e">
        <f>VLOOKUP($B73,'Quarters Barometer'!$DA$9:$DH$60,'Per month Barometer'!K$1, FALSE)</f>
        <v>#N/A</v>
      </c>
      <c r="H74" s="18" t="e">
        <f>VLOOKUP($B73,'Quarters Barometer'!$DA$9:$DH$60,'Per month Barometer'!L$1, FALSE)</f>
        <v>#N/A</v>
      </c>
      <c r="I74" s="18" t="e">
        <f>VLOOKUP($B73,'Quarters Barometer'!$DA$9:$DH$60,'Per month Barometer'!M$1, FALSE)</f>
        <v>#N/A</v>
      </c>
      <c r="J74" s="18" t="e">
        <f>VLOOKUP($B73,'Quarters Barometer'!$DA$9:$DH$60,'Per month Barometer'!N$1, FALSE)</f>
        <v>#N/A</v>
      </c>
      <c r="K74" s="18" t="e">
        <f>VLOOKUP($B73,'Quarters Barometer'!$DA$9:$DH$60,'Per month Barometer'!O$1, FALSE)</f>
        <v>#N/A</v>
      </c>
      <c r="L74" s="5"/>
      <c r="M74" s="5"/>
      <c r="N74" s="5"/>
      <c r="AF74" s="125">
        <v>41852</v>
      </c>
      <c r="AG74" s="47">
        <f>VLOOKUP($AF74,'Barometer annual'!$Z$5:$AE$211,'Per month Barometer'!C$1,FALSE)</f>
        <v>0.63</v>
      </c>
      <c r="AH74" s="77"/>
      <c r="AI74" s="77"/>
      <c r="AJ74" s="77"/>
      <c r="AK74" s="77"/>
      <c r="AL74" s="58"/>
      <c r="AM74" s="77"/>
      <c r="AN74" s="77"/>
      <c r="AO74" s="77"/>
      <c r="AP74" s="77"/>
      <c r="AQ74" s="77"/>
      <c r="AR74" s="48"/>
      <c r="AS74" s="77"/>
      <c r="AT74" s="77"/>
      <c r="AU74" s="77"/>
      <c r="AV74" s="77"/>
      <c r="AW74" s="77"/>
      <c r="AX74" s="48">
        <f>VLOOKUP($AF74,'Barometer annual'!$Z$5:$AE$211,'Per month Barometer'!D$1,FALSE)</f>
        <v>1.1200000000000001</v>
      </c>
      <c r="AY74" s="77"/>
      <c r="AZ74" s="77"/>
      <c r="BA74" s="77"/>
      <c r="BB74" s="77"/>
      <c r="BC74" s="77"/>
      <c r="BD74" s="77"/>
      <c r="BE74" s="126"/>
      <c r="BG74" s="155">
        <v>41183</v>
      </c>
      <c r="BH74" s="18">
        <f>IF(ISNA(INDEX($AG$4:$BE$107,MATCH('Per month Barometer'!$BG74,$AF$4:$AF$107,0),MATCH('Per month Barometer'!BH$4,'Per month Barometer'!$AG$3:$BE$3,0))),"",INDEX($AG$4:$BE$107,MATCH('Per month Barometer'!$BG74,$AF$4:$AF$107,0),MATCH('Per month Barometer'!BH$4,'Per month Barometer'!$AG$3:$BE$3,0)))</f>
        <v>2.44761904761905</v>
      </c>
      <c r="BI74" s="18">
        <f>IF(ISNA(INDEX($AG$4:$BE$107,MATCH('Per month Barometer'!$BG74,$AF$4:$AF$107,0),MATCH('Per month Barometer'!BI$4,'Per month Barometer'!$AG$3:$BE$3,0))),"",INDEX($AG$4:$BE$107,MATCH('Per month Barometer'!$BG74,$AF$4:$AF$107,0),MATCH('Per month Barometer'!BI$4,'Per month Barometer'!$AG$3:$BE$3,0)))</f>
        <v>0</v>
      </c>
      <c r="BJ74" s="18">
        <f>IF(ISNA(INDEX($AG$4:$BE$107,MATCH('Per month Barometer'!$BG74,$AF$4:$AF$107,0),MATCH('Per month Barometer'!BJ$4,'Per month Barometer'!$AG$3:$BE$3,0))),"",INDEX($AG$4:$BE$107,MATCH('Per month Barometer'!$BG74,$AF$4:$AF$107,0),MATCH('Per month Barometer'!BJ$4,'Per month Barometer'!$AG$3:$BE$3,0)))</f>
        <v>0</v>
      </c>
      <c r="BK74" s="18">
        <f>IF(ISNA(INDEX($AG$4:$BE$107,MATCH('Per month Barometer'!$BG74,$AF$4:$AF$107,0),MATCH('Per month Barometer'!BK$4,'Per month Barometer'!$AG$3:$BE$3,0))),"",INDEX($AG$4:$BE$107,MATCH('Per month Barometer'!$BG74,$AF$4:$AF$107,0),MATCH('Per month Barometer'!BK$4,'Per month Barometer'!$AG$3:$BE$3,0)))</f>
        <v>1.86666666666667</v>
      </c>
      <c r="BL74" s="18">
        <f>IF(ISNA(INDEX($AG$4:$BE$107,MATCH('Per month Barometer'!$BG74,$AF$4:$AF$107,0),MATCH('Per month Barometer'!BL$4,'Per month Barometer'!$AG$3:$BE$3,0))),"",INDEX($AG$4:$BE$107,MATCH('Per month Barometer'!$BG74,$AF$4:$AF$107,0),MATCH('Per month Barometer'!BL$4,'Per month Barometer'!$AG$3:$BE$3,0)))</f>
        <v>0</v>
      </c>
      <c r="BM74" s="18">
        <f>IF(ISNA(INDEX($AG$4:$BE$107,MATCH('Per month Barometer'!$BG74,$AF$4:$AF$107,0),MATCH('Per month Barometer'!BM$4,'Per month Barometer'!$AG$3:$BE$3,0))),"",INDEX($AG$4:$BE$107,MATCH('Per month Barometer'!$BG74,$AF$4:$AF$107,0),MATCH('Per month Barometer'!BM$4,'Per month Barometer'!$AG$3:$BE$3,0)))</f>
        <v>0</v>
      </c>
      <c r="BN74" s="18">
        <f>IF(ISNA(INDEX($AG$4:$BE$107,MATCH('Per month Barometer'!$BG74,$AF$4:$AF$107,0),MATCH('Per month Barometer'!BN$4,'Per month Barometer'!$AG$3:$BE$3,0))),"",INDEX($AG$4:$BE$107,MATCH('Per month Barometer'!$BG74,$AF$4:$AF$107,0),MATCH('Per month Barometer'!BN$4,'Per month Barometer'!$AG$3:$BE$3,0)))</f>
        <v>0</v>
      </c>
      <c r="BO74" s="18">
        <f>IF(ISNA(INDEX($AG$4:$BE$107,MATCH('Per month Barometer'!$BG74,$AF$4:$AF$107,0),MATCH('Per month Barometer'!BO$4,'Per month Barometer'!$AG$3:$BE$3,0))),"",INDEX($AG$4:$BE$107,MATCH('Per month Barometer'!$BG74,$AF$4:$AF$107,0),MATCH('Per month Barometer'!BO$4,'Per month Barometer'!$AG$3:$BE$3,0)))</f>
        <v>0</v>
      </c>
      <c r="BP74" s="18">
        <f>IF(ISNA(INDEX($AG$4:$BE$107,MATCH('Per month Barometer'!$BG74,$AF$4:$AF$107,0),MATCH('Per month Barometer'!BP$4,'Per month Barometer'!$AG$3:$BE$3,0))),"",INDEX($AG$4:$BE$107,MATCH('Per month Barometer'!$BG74,$AF$4:$AF$107,0),MATCH('Per month Barometer'!BP$4,'Per month Barometer'!$AG$3:$BE$3,0)))</f>
        <v>0</v>
      </c>
      <c r="BQ74" s="18">
        <f>IF(ISNA(INDEX($AG$4:$BE$107,MATCH('Per month Barometer'!$BG74,$AF$4:$AF$107,0),MATCH('Per month Barometer'!BQ$4,'Per month Barometer'!$AG$3:$BE$3,0))),"",INDEX($AG$4:$BE$107,MATCH('Per month Barometer'!$BG74,$AF$4:$AF$107,0),MATCH('Per month Barometer'!BQ$4,'Per month Barometer'!$AG$3:$BE$3,0)))</f>
        <v>0</v>
      </c>
      <c r="BR74" s="18">
        <f>IF(ISNA(INDEX($AG$4:$BE$107,MATCH('Per month Barometer'!$BG74,$AF$4:$AF$107,0),MATCH('Per month Barometer'!BR$4,'Per month Barometer'!$AG$3:$BE$3,0))),"",INDEX($AG$4:$BE$107,MATCH('Per month Barometer'!$BG74,$AF$4:$AF$107,0),MATCH('Per month Barometer'!BR$4,'Per month Barometer'!$AG$3:$BE$3,0)))</f>
        <v>0</v>
      </c>
      <c r="BS74" s="18">
        <f>IF(ISNA(INDEX($AG$4:$BE$107,MATCH('Per month Barometer'!$BG74,$AF$4:$AF$107,0),MATCH('Per month Barometer'!BS$4,'Per month Barometer'!$AG$3:$BE$3,0))),"",INDEX($AG$4:$BE$107,MATCH('Per month Barometer'!$BG74,$AF$4:$AF$107,0),MATCH('Per month Barometer'!BS$4,'Per month Barometer'!$AG$3:$BE$3,0)))</f>
        <v>0</v>
      </c>
      <c r="BT74" s="18">
        <f>IF(ISNA(INDEX($AG$4:$BE$107,MATCH('Per month Barometer'!$BG74,$AF$4:$AF$107,0),MATCH('Per month Barometer'!BT$4,'Per month Barometer'!$AG$3:$BE$3,0))),"",INDEX($AG$4:$BE$107,MATCH('Per month Barometer'!$BG74,$AF$4:$AF$107,0),MATCH('Per month Barometer'!BT$4,'Per month Barometer'!$AG$3:$BE$3,0)))</f>
        <v>0</v>
      </c>
      <c r="BU74" s="18">
        <f>IF(ISNA(INDEX($AG$4:$BE$107,MATCH('Per month Barometer'!$BG74,$AF$4:$AF$107,0),MATCH('Per month Barometer'!BU$4,'Per month Barometer'!$AG$3:$BE$3,0))),"",INDEX($AG$4:$BE$107,MATCH('Per month Barometer'!$BG74,$AF$4:$AF$107,0),MATCH('Per month Barometer'!BU$4,'Per month Barometer'!$AG$3:$BE$3,0)))</f>
        <v>1.9</v>
      </c>
      <c r="BV74" s="18">
        <f>IF(ISNA(INDEX($AG$4:$BE$107,MATCH('Per month Barometer'!$BG74,$AF$4:$AF$107,0),MATCH('Per month Barometer'!BV$4,'Per month Barometer'!$AG$3:$BE$3,0))),"",INDEX($AG$4:$BE$107,MATCH('Per month Barometer'!$BG74,$AF$4:$AF$107,0),MATCH('Per month Barometer'!BV$4,'Per month Barometer'!$AG$3:$BE$3,0)))</f>
        <v>0</v>
      </c>
      <c r="BW74" s="18">
        <f>IF(ISNA(INDEX($AG$4:$BE$107,MATCH('Per month Barometer'!$BG74,$AF$4:$AF$107,0),MATCH('Per month Barometer'!BW$4,'Per month Barometer'!$AG$3:$BE$3,0))),"",INDEX($AG$4:$BE$107,MATCH('Per month Barometer'!$BG74,$AF$4:$AF$107,0),MATCH('Per month Barometer'!BW$4,'Per month Barometer'!$AG$3:$BE$3,0)))</f>
        <v>0</v>
      </c>
      <c r="BX74" s="18">
        <f>IF(ISNA(INDEX($AG$4:$BE$107,MATCH('Per month Barometer'!$BG74,$AF$4:$AF$107,0),MATCH('Per month Barometer'!BX$4,'Per month Barometer'!$AG$3:$BE$3,0))),"",INDEX($AG$4:$BE$107,MATCH('Per month Barometer'!$BG74,$AF$4:$AF$107,0),MATCH('Per month Barometer'!BX$4,'Per month Barometer'!$AG$3:$BE$3,0)))</f>
        <v>0</v>
      </c>
      <c r="BY74" s="18">
        <f>IF(ISNA(INDEX($AG$4:$BE$107,MATCH('Per month Barometer'!$BG74,$AF$4:$AF$107,0),MATCH('Per month Barometer'!BY$4,'Per month Barometer'!$AG$3:$BE$3,0))),"",INDEX($AG$4:$BE$107,MATCH('Per month Barometer'!$BG74,$AF$4:$AF$107,0),MATCH('Per month Barometer'!BY$4,'Per month Barometer'!$AG$3:$BE$3,0)))</f>
        <v>2</v>
      </c>
      <c r="BZ74" s="18">
        <f>IF(ISNA(INDEX($AG$4:$BE$107,MATCH('Per month Barometer'!$BG74,$AF$4:$AF$107,0),MATCH('Per month Barometer'!BZ$4,'Per month Barometer'!$AG$3:$BE$3,0))),"",INDEX($AG$4:$BE$107,MATCH('Per month Barometer'!$BG74,$AF$4:$AF$107,0),MATCH('Per month Barometer'!BZ$4,'Per month Barometer'!$AG$3:$BE$3,0)))</f>
        <v>0</v>
      </c>
      <c r="CA74" s="18">
        <f>IF(ISNA(INDEX($AG$4:$BE$107,MATCH('Per month Barometer'!$BG74,$AF$4:$AF$107,0),MATCH('Per month Barometer'!CA$4,'Per month Barometer'!$AG$3:$BE$3,0))),"",INDEX($AG$4:$BE$107,MATCH('Per month Barometer'!$BG74,$AF$4:$AF$107,0),MATCH('Per month Barometer'!CA$4,'Per month Barometer'!$AG$3:$BE$3,0)))</f>
        <v>0</v>
      </c>
      <c r="CB74" s="18">
        <f>IF(ISNA(INDEX($AG$4:$BE$107,MATCH('Per month Barometer'!$BG74,$AF$4:$AF$107,0),MATCH('Per month Barometer'!CB$4,'Per month Barometer'!$AG$3:$BE$3,0))),"",INDEX($AG$4:$BE$107,MATCH('Per month Barometer'!$BG74,$AF$4:$AF$107,0),MATCH('Per month Barometer'!CB$4,'Per month Barometer'!$AG$3:$BE$3,0)))</f>
        <v>0</v>
      </c>
      <c r="CC74" s="18">
        <f>IF(ISNA(INDEX($AG$4:$BE$107,MATCH('Per month Barometer'!$BG74,$AF$4:$AF$107,0),MATCH('Per month Barometer'!CC$4,'Per month Barometer'!$AG$3:$BE$3,0))),"",INDEX($AG$4:$BE$107,MATCH('Per month Barometer'!$BG74,$AF$4:$AF$107,0),MATCH('Per month Barometer'!CC$4,'Per month Barometer'!$AG$3:$BE$3,0)))</f>
        <v>2</v>
      </c>
      <c r="CD74" s="18">
        <f>IF(ISNA(INDEX($AG$4:$BE$107,MATCH('Per month Barometer'!$BG74,$AF$4:$AF$107,0),MATCH('Per month Barometer'!CD$4,'Per month Barometer'!$AG$3:$BE$3,0))),"",INDEX($AG$4:$BE$107,MATCH('Per month Barometer'!$BG74,$AF$4:$AF$107,0),MATCH('Per month Barometer'!CD$4,'Per month Barometer'!$AG$3:$BE$3,0)))</f>
        <v>0</v>
      </c>
      <c r="CE74" s="18">
        <f>IF(ISNA(INDEX($AG$4:$BE$107,MATCH('Per month Barometer'!$BG74,$AF$4:$AF$107,0),MATCH('Per month Barometer'!CE$4,'Per month Barometer'!$AG$3:$BE$3,0))),"",INDEX($AG$4:$BE$107,MATCH('Per month Barometer'!$BG74,$AF$4:$AF$107,0),MATCH('Per month Barometer'!CE$4,'Per month Barometer'!$AG$3:$BE$3,0)))</f>
        <v>0</v>
      </c>
      <c r="CF74" s="18">
        <f>IF(ISNA(INDEX($AG$4:$BE$107,MATCH('Per month Barometer'!$BG74,$AF$4:$AF$107,0),MATCH('Per month Barometer'!CF$4,'Per month Barometer'!$AG$3:$BE$3,0))),"",INDEX($AG$4:$BE$107,MATCH('Per month Barometer'!$BG74,$AF$4:$AF$107,0),MATCH('Per month Barometer'!CF$4,'Per month Barometer'!$AG$3:$BE$3,0)))</f>
        <v>0</v>
      </c>
      <c r="CO74" s="18">
        <f>IF(BH74=0,"",BH74)</f>
        <v>2.44761904761905</v>
      </c>
      <c r="CP74" s="18" t="str">
        <f>IF(BI74=0,"",BI74)</f>
        <v/>
      </c>
      <c r="CQ74" s="18" t="str">
        <f>IF(BJ74=0,"",BJ74)</f>
        <v/>
      </c>
      <c r="CR74" s="18">
        <f>IF(BK74=0,"",BK74)</f>
        <v>1.86666666666667</v>
      </c>
      <c r="CS74" s="18" t="str">
        <f>IF(BL74=0,"",BL74)</f>
        <v/>
      </c>
      <c r="CT74" s="18" t="str">
        <f>IF(BM74=0,"",BM74)</f>
        <v/>
      </c>
      <c r="CU74" s="18" t="str">
        <f>IF(BN74=0,"",BN74)</f>
        <v/>
      </c>
      <c r="CV74" s="18" t="str">
        <f>IF(BO74=0,"",BO74)</f>
        <v/>
      </c>
      <c r="CW74" s="18" t="str">
        <f>IF(BP74=0,"",BP74)</f>
        <v/>
      </c>
      <c r="CX74" s="18" t="str">
        <f>IF(BQ74=0,"",BQ74)</f>
        <v/>
      </c>
      <c r="CY74" s="18" t="str">
        <f>IF(BR74=0,"",BR74)</f>
        <v/>
      </c>
      <c r="CZ74" s="18" t="str">
        <f>IF(BS74=0,"",BS74)</f>
        <v/>
      </c>
      <c r="DA74" s="18" t="str">
        <f>IF(BT74=0,"",BT74)</f>
        <v/>
      </c>
      <c r="DB74" s="18">
        <f>IF(BU74=0,"",BU74)</f>
        <v>1.9</v>
      </c>
      <c r="DC74" s="18" t="str">
        <f>IF(BV74=0,"",BV74)</f>
        <v/>
      </c>
      <c r="DD74" s="18" t="str">
        <f>IF(BW74=0,"",BW74)</f>
        <v/>
      </c>
      <c r="DE74" s="18" t="str">
        <f>IF(BX74=0,"",BX74)</f>
        <v/>
      </c>
      <c r="DF74" s="18">
        <f>IF(BY74=0,"",BY74)</f>
        <v>2</v>
      </c>
      <c r="DG74" s="18" t="str">
        <f>IF(BZ74=0,"",BZ74)</f>
        <v/>
      </c>
      <c r="DH74" s="18" t="str">
        <f>IF(CA74=0,"",CA74)</f>
        <v/>
      </c>
      <c r="DI74" s="18" t="str">
        <f>IF(CB74=0,"",CB74)</f>
        <v/>
      </c>
      <c r="DJ74" s="18">
        <f>IF(CC74=0,"",CC74)</f>
        <v>2</v>
      </c>
      <c r="DK74" s="18" t="str">
        <f>IF(CD74=0,"",CD74)</f>
        <v/>
      </c>
      <c r="DL74" s="18" t="str">
        <f>IF(CE74=0,"",CE74)</f>
        <v/>
      </c>
      <c r="DM74" s="18" t="str">
        <f>IF(CF74=0,"",CF74)</f>
        <v/>
      </c>
      <c r="DN74" s="18"/>
      <c r="DO74" s="18"/>
      <c r="DP74" s="18"/>
      <c r="DQ74" s="18"/>
    </row>
    <row r="75" spans="2:121" x14ac:dyDescent="0.25">
      <c r="H75" s="18"/>
      <c r="I75" s="5"/>
      <c r="J75" s="27"/>
      <c r="K75" s="5"/>
      <c r="L75" s="5"/>
      <c r="M75" s="5"/>
      <c r="N75" s="5"/>
      <c r="AF75" s="125">
        <v>42217</v>
      </c>
      <c r="AG75" s="47">
        <f>VLOOKUP($AF75,'Barometer annual'!$Z$5:$AE$211,'Per month Barometer'!C$1,FALSE)</f>
        <v>0.233333333333333</v>
      </c>
      <c r="AH75" s="77"/>
      <c r="AI75" s="77"/>
      <c r="AJ75" s="77"/>
      <c r="AK75" s="77"/>
      <c r="AL75" s="58"/>
      <c r="AM75" s="77"/>
      <c r="AN75" s="77"/>
      <c r="AO75" s="77"/>
      <c r="AP75" s="77"/>
      <c r="AQ75" s="77"/>
      <c r="AR75" s="48"/>
      <c r="AS75" s="77"/>
      <c r="AT75" s="77"/>
      <c r="AU75" s="77"/>
      <c r="AV75" s="77"/>
      <c r="AW75" s="77"/>
      <c r="AX75" s="48">
        <f>VLOOKUP($AF75,'Barometer annual'!$Z$5:$AE$211,'Per month Barometer'!D$1,FALSE)</f>
        <v>1.2476190476190501</v>
      </c>
      <c r="AY75" s="77"/>
      <c r="AZ75" s="77"/>
      <c r="BA75" s="77"/>
      <c r="BB75" s="77"/>
      <c r="BC75" s="77"/>
      <c r="BD75" s="77"/>
      <c r="BE75" s="126"/>
      <c r="BG75" s="155">
        <v>41214</v>
      </c>
      <c r="BH75" s="18">
        <f>IF(ISNA(INDEX($AG$4:$BE$107,MATCH('Per month Barometer'!$BG75,$AF$4:$AF$107,0),MATCH('Per month Barometer'!BH$4,'Per month Barometer'!$AG$3:$BE$3,0))),"",INDEX($AG$4:$BE$107,MATCH('Per month Barometer'!$BG75,$AF$4:$AF$107,0),MATCH('Per month Barometer'!BH$4,'Per month Barometer'!$AG$3:$BE$3,0)))</f>
        <v>2.45714285714286</v>
      </c>
      <c r="BI75" s="18">
        <f>IF(ISNA(INDEX($AG$4:$BE$107,MATCH('Per month Barometer'!$BG75,$AF$4:$AF$107,0),MATCH('Per month Barometer'!BI$4,'Per month Barometer'!$AG$3:$BE$3,0))),"",INDEX($AG$4:$BE$107,MATCH('Per month Barometer'!$BG75,$AF$4:$AF$107,0),MATCH('Per month Barometer'!BI$4,'Per month Barometer'!$AG$3:$BE$3,0)))</f>
        <v>0</v>
      </c>
      <c r="BJ75" s="18">
        <f>IF(ISNA(INDEX($AG$4:$BE$107,MATCH('Per month Barometer'!$BG75,$AF$4:$AF$107,0),MATCH('Per month Barometer'!BJ$4,'Per month Barometer'!$AG$3:$BE$3,0))),"",INDEX($AG$4:$BE$107,MATCH('Per month Barometer'!$BG75,$AF$4:$AF$107,0),MATCH('Per month Barometer'!BJ$4,'Per month Barometer'!$AG$3:$BE$3,0)))</f>
        <v>1.9142857142857099</v>
      </c>
      <c r="BK75" s="18">
        <f>IF(ISNA(INDEX($AG$4:$BE$107,MATCH('Per month Barometer'!$BG75,$AF$4:$AF$107,0),MATCH('Per month Barometer'!BK$4,'Per month Barometer'!$AG$3:$BE$3,0))),"",INDEX($AG$4:$BE$107,MATCH('Per month Barometer'!$BG75,$AF$4:$AF$107,0),MATCH('Per month Barometer'!BK$4,'Per month Barometer'!$AG$3:$BE$3,0)))</f>
        <v>0</v>
      </c>
      <c r="BL75" s="18">
        <f>IF(ISNA(INDEX($AG$4:$BE$107,MATCH('Per month Barometer'!$BG75,$AF$4:$AF$107,0),MATCH('Per month Barometer'!BL$4,'Per month Barometer'!$AG$3:$BE$3,0))),"",INDEX($AG$4:$BE$107,MATCH('Per month Barometer'!$BG75,$AF$4:$AF$107,0),MATCH('Per month Barometer'!BL$4,'Per month Barometer'!$AG$3:$BE$3,0)))</f>
        <v>0</v>
      </c>
      <c r="BM75" s="18">
        <f>IF(ISNA(INDEX($AG$4:$BE$107,MATCH('Per month Barometer'!$BG75,$AF$4:$AF$107,0),MATCH('Per month Barometer'!BM$4,'Per month Barometer'!$AG$3:$BE$3,0))),"",INDEX($AG$4:$BE$107,MATCH('Per month Barometer'!$BG75,$AF$4:$AF$107,0),MATCH('Per month Barometer'!BM$4,'Per month Barometer'!$AG$3:$BE$3,0)))</f>
        <v>0</v>
      </c>
      <c r="BN75" s="18">
        <f>IF(ISNA(INDEX($AG$4:$BE$107,MATCH('Per month Barometer'!$BG75,$AF$4:$AF$107,0),MATCH('Per month Barometer'!BN$4,'Per month Barometer'!$AG$3:$BE$3,0))),"",INDEX($AG$4:$BE$107,MATCH('Per month Barometer'!$BG75,$AF$4:$AF$107,0),MATCH('Per month Barometer'!BN$4,'Per month Barometer'!$AG$3:$BE$3,0)))</f>
        <v>0</v>
      </c>
      <c r="BO75" s="18">
        <f>IF(ISNA(INDEX($AG$4:$BE$107,MATCH('Per month Barometer'!$BG75,$AF$4:$AF$107,0),MATCH('Per month Barometer'!BO$4,'Per month Barometer'!$AG$3:$BE$3,0))),"",INDEX($AG$4:$BE$107,MATCH('Per month Barometer'!$BG75,$AF$4:$AF$107,0),MATCH('Per month Barometer'!BO$4,'Per month Barometer'!$AG$3:$BE$3,0)))</f>
        <v>0</v>
      </c>
      <c r="BP75" s="18">
        <f>IF(ISNA(INDEX($AG$4:$BE$107,MATCH('Per month Barometer'!$BG75,$AF$4:$AF$107,0),MATCH('Per month Barometer'!BP$4,'Per month Barometer'!$AG$3:$BE$3,0))),"",INDEX($AG$4:$BE$107,MATCH('Per month Barometer'!$BG75,$AF$4:$AF$107,0),MATCH('Per month Barometer'!BP$4,'Per month Barometer'!$AG$3:$BE$3,0)))</f>
        <v>0</v>
      </c>
      <c r="BQ75" s="18">
        <f>IF(ISNA(INDEX($AG$4:$BE$107,MATCH('Per month Barometer'!$BG75,$AF$4:$AF$107,0),MATCH('Per month Barometer'!BQ$4,'Per month Barometer'!$AG$3:$BE$3,0))),"",INDEX($AG$4:$BE$107,MATCH('Per month Barometer'!$BG75,$AF$4:$AF$107,0),MATCH('Per month Barometer'!BQ$4,'Per month Barometer'!$AG$3:$BE$3,0)))</f>
        <v>0</v>
      </c>
      <c r="BR75" s="18">
        <f>IF(ISNA(INDEX($AG$4:$BE$107,MATCH('Per month Barometer'!$BG75,$AF$4:$AF$107,0),MATCH('Per month Barometer'!BR$4,'Per month Barometer'!$AG$3:$BE$3,0))),"",INDEX($AG$4:$BE$107,MATCH('Per month Barometer'!$BG75,$AF$4:$AF$107,0),MATCH('Per month Barometer'!BR$4,'Per month Barometer'!$AG$3:$BE$3,0)))</f>
        <v>0</v>
      </c>
      <c r="BS75" s="18">
        <f>IF(ISNA(INDEX($AG$4:$BE$107,MATCH('Per month Barometer'!$BG75,$AF$4:$AF$107,0),MATCH('Per month Barometer'!BS$4,'Per month Barometer'!$AG$3:$BE$3,0))),"",INDEX($AG$4:$BE$107,MATCH('Per month Barometer'!$BG75,$AF$4:$AF$107,0),MATCH('Per month Barometer'!BS$4,'Per month Barometer'!$AG$3:$BE$3,0)))</f>
        <v>0</v>
      </c>
      <c r="BT75" s="18">
        <f>IF(ISNA(INDEX($AG$4:$BE$107,MATCH('Per month Barometer'!$BG75,$AF$4:$AF$107,0),MATCH('Per month Barometer'!BT$4,'Per month Barometer'!$AG$3:$BE$3,0))),"",INDEX($AG$4:$BE$107,MATCH('Per month Barometer'!$BG75,$AF$4:$AF$107,0),MATCH('Per month Barometer'!BT$4,'Per month Barometer'!$AG$3:$BE$3,0)))</f>
        <v>0</v>
      </c>
      <c r="BU75" s="18">
        <f>IF(ISNA(INDEX($AG$4:$BE$107,MATCH('Per month Barometer'!$BG75,$AF$4:$AF$107,0),MATCH('Per month Barometer'!BU$4,'Per month Barometer'!$AG$3:$BE$3,0))),"",INDEX($AG$4:$BE$107,MATCH('Per month Barometer'!$BG75,$AF$4:$AF$107,0),MATCH('Per month Barometer'!BU$4,'Per month Barometer'!$AG$3:$BE$3,0)))</f>
        <v>0</v>
      </c>
      <c r="BV75" s="18">
        <f>IF(ISNA(INDEX($AG$4:$BE$107,MATCH('Per month Barometer'!$BG75,$AF$4:$AF$107,0),MATCH('Per month Barometer'!BV$4,'Per month Barometer'!$AG$3:$BE$3,0))),"",INDEX($AG$4:$BE$107,MATCH('Per month Barometer'!$BG75,$AF$4:$AF$107,0),MATCH('Per month Barometer'!BV$4,'Per month Barometer'!$AG$3:$BE$3,0)))</f>
        <v>0</v>
      </c>
      <c r="BW75" s="18">
        <f>IF(ISNA(INDEX($AG$4:$BE$107,MATCH('Per month Barometer'!$BG75,$AF$4:$AF$107,0),MATCH('Per month Barometer'!BW$4,'Per month Barometer'!$AG$3:$BE$3,0))),"",INDEX($AG$4:$BE$107,MATCH('Per month Barometer'!$BG75,$AF$4:$AF$107,0),MATCH('Per month Barometer'!BW$4,'Per month Barometer'!$AG$3:$BE$3,0)))</f>
        <v>0</v>
      </c>
      <c r="BX75" s="18">
        <f>IF(ISNA(INDEX($AG$4:$BE$107,MATCH('Per month Barometer'!$BG75,$AF$4:$AF$107,0),MATCH('Per month Barometer'!BX$4,'Per month Barometer'!$AG$3:$BE$3,0))),"",INDEX($AG$4:$BE$107,MATCH('Per month Barometer'!$BG75,$AF$4:$AF$107,0),MATCH('Per month Barometer'!BX$4,'Per month Barometer'!$AG$3:$BE$3,0)))</f>
        <v>0</v>
      </c>
      <c r="BY75" s="18">
        <f>IF(ISNA(INDEX($AG$4:$BE$107,MATCH('Per month Barometer'!$BG75,$AF$4:$AF$107,0),MATCH('Per month Barometer'!BY$4,'Per month Barometer'!$AG$3:$BE$3,0))),"",INDEX($AG$4:$BE$107,MATCH('Per month Barometer'!$BG75,$AF$4:$AF$107,0),MATCH('Per month Barometer'!BY$4,'Per month Barometer'!$AG$3:$BE$3,0)))</f>
        <v>0</v>
      </c>
      <c r="BZ75" s="18">
        <f>IF(ISNA(INDEX($AG$4:$BE$107,MATCH('Per month Barometer'!$BG75,$AF$4:$AF$107,0),MATCH('Per month Barometer'!BZ$4,'Per month Barometer'!$AG$3:$BE$3,0))),"",INDEX($AG$4:$BE$107,MATCH('Per month Barometer'!$BG75,$AF$4:$AF$107,0),MATCH('Per month Barometer'!BZ$4,'Per month Barometer'!$AG$3:$BE$3,0)))</f>
        <v>0</v>
      </c>
      <c r="CA75" s="18">
        <f>IF(ISNA(INDEX($AG$4:$BE$107,MATCH('Per month Barometer'!$BG75,$AF$4:$AF$107,0),MATCH('Per month Barometer'!CA$4,'Per month Barometer'!$AG$3:$BE$3,0))),"",INDEX($AG$4:$BE$107,MATCH('Per month Barometer'!$BG75,$AF$4:$AF$107,0),MATCH('Per month Barometer'!CA$4,'Per month Barometer'!$AG$3:$BE$3,0)))</f>
        <v>0</v>
      </c>
      <c r="CB75" s="18">
        <f>IF(ISNA(INDEX($AG$4:$BE$107,MATCH('Per month Barometer'!$BG75,$AF$4:$AF$107,0),MATCH('Per month Barometer'!CB$4,'Per month Barometer'!$AG$3:$BE$3,0))),"",INDEX($AG$4:$BE$107,MATCH('Per month Barometer'!$BG75,$AF$4:$AF$107,0),MATCH('Per month Barometer'!CB$4,'Per month Barometer'!$AG$3:$BE$3,0)))</f>
        <v>0</v>
      </c>
      <c r="CC75" s="18">
        <f>IF(ISNA(INDEX($AG$4:$BE$107,MATCH('Per month Barometer'!$BG75,$AF$4:$AF$107,0),MATCH('Per month Barometer'!CC$4,'Per month Barometer'!$AG$3:$BE$3,0))),"",INDEX($AG$4:$BE$107,MATCH('Per month Barometer'!$BG75,$AF$4:$AF$107,0),MATCH('Per month Barometer'!CC$4,'Per month Barometer'!$AG$3:$BE$3,0)))</f>
        <v>0</v>
      </c>
      <c r="CD75" s="18">
        <f>IF(ISNA(INDEX($AG$4:$BE$107,MATCH('Per month Barometer'!$BG75,$AF$4:$AF$107,0),MATCH('Per month Barometer'!CD$4,'Per month Barometer'!$AG$3:$BE$3,0))),"",INDEX($AG$4:$BE$107,MATCH('Per month Barometer'!$BG75,$AF$4:$AF$107,0),MATCH('Per month Barometer'!CD$4,'Per month Barometer'!$AG$3:$BE$3,0)))</f>
        <v>0</v>
      </c>
      <c r="CE75" s="18">
        <f>IF(ISNA(INDEX($AG$4:$BE$107,MATCH('Per month Barometer'!$BG75,$AF$4:$AF$107,0),MATCH('Per month Barometer'!CE$4,'Per month Barometer'!$AG$3:$BE$3,0))),"",INDEX($AG$4:$BE$107,MATCH('Per month Barometer'!$BG75,$AF$4:$AF$107,0),MATCH('Per month Barometer'!CE$4,'Per month Barometer'!$AG$3:$BE$3,0)))</f>
        <v>0</v>
      </c>
      <c r="CF75" s="18">
        <f>IF(ISNA(INDEX($AG$4:$BE$107,MATCH('Per month Barometer'!$BG75,$AF$4:$AF$107,0),MATCH('Per month Barometer'!CF$4,'Per month Barometer'!$AG$3:$BE$3,0))),"",INDEX($AG$4:$BE$107,MATCH('Per month Barometer'!$BG75,$AF$4:$AF$107,0),MATCH('Per month Barometer'!CF$4,'Per month Barometer'!$AG$3:$BE$3,0)))</f>
        <v>0</v>
      </c>
      <c r="CO75" s="18">
        <f>IF(BH75=0,"",BH75)</f>
        <v>2.45714285714286</v>
      </c>
      <c r="CP75" s="18" t="str">
        <f>IF(BI75=0,"",BI75)</f>
        <v/>
      </c>
      <c r="CQ75" s="18">
        <f>IF(BJ75=0,"",BJ75)</f>
        <v>1.9142857142857099</v>
      </c>
      <c r="CR75" s="18" t="str">
        <f>IF(BK75=0,"",BK75)</f>
        <v/>
      </c>
      <c r="CS75" s="18" t="str">
        <f>IF(BL75=0,"",BL75)</f>
        <v/>
      </c>
      <c r="CT75" s="18" t="str">
        <f>IF(BM75=0,"",BM75)</f>
        <v/>
      </c>
      <c r="CU75" s="18" t="str">
        <f>IF(BN75=0,"",BN75)</f>
        <v/>
      </c>
      <c r="CV75" s="18" t="str">
        <f>IF(BO75=0,"",BO75)</f>
        <v/>
      </c>
      <c r="CW75" s="18" t="str">
        <f>IF(BP75=0,"",BP75)</f>
        <v/>
      </c>
      <c r="CX75" s="18" t="str">
        <f>IF(BQ75=0,"",BQ75)</f>
        <v/>
      </c>
      <c r="CY75" s="18" t="str">
        <f>IF(BR75=0,"",BR75)</f>
        <v/>
      </c>
      <c r="CZ75" s="18" t="str">
        <f>IF(BS75=0,"",BS75)</f>
        <v/>
      </c>
      <c r="DA75" s="18" t="str">
        <f>IF(BT75=0,"",BT75)</f>
        <v/>
      </c>
      <c r="DB75" s="18" t="str">
        <f>IF(BU75=0,"",BU75)</f>
        <v/>
      </c>
      <c r="DC75" s="18" t="str">
        <f>IF(BV75=0,"",BV75)</f>
        <v/>
      </c>
      <c r="DD75" s="18" t="str">
        <f>IF(BW75=0,"",BW75)</f>
        <v/>
      </c>
      <c r="DE75" s="18" t="str">
        <f>IF(BX75=0,"",BX75)</f>
        <v/>
      </c>
      <c r="DF75" s="18" t="str">
        <f>IF(BY75=0,"",BY75)</f>
        <v/>
      </c>
      <c r="DG75" s="18" t="str">
        <f>IF(BZ75=0,"",BZ75)</f>
        <v/>
      </c>
      <c r="DH75" s="18" t="str">
        <f>IF(CA75=0,"",CA75)</f>
        <v/>
      </c>
      <c r="DI75" s="18" t="str">
        <f>IF(CB75=0,"",CB75)</f>
        <v/>
      </c>
      <c r="DJ75" s="18" t="str">
        <f>IF(CC75=0,"",CC75)</f>
        <v/>
      </c>
      <c r="DK75" s="18" t="str">
        <f>IF(CD75=0,"",CD75)</f>
        <v/>
      </c>
      <c r="DL75" s="18" t="str">
        <f>IF(CE75=0,"",CE75)</f>
        <v/>
      </c>
      <c r="DM75" s="18" t="str">
        <f>IF(CF75=0,"",CF75)</f>
        <v/>
      </c>
      <c r="DN75" s="18"/>
      <c r="DO75" s="18"/>
      <c r="DP75" s="18"/>
      <c r="DQ75" s="18"/>
    </row>
    <row r="76" spans="2:121" x14ac:dyDescent="0.25">
      <c r="C76" s="97" t="s">
        <v>309</v>
      </c>
      <c r="D76" s="97">
        <v>6</v>
      </c>
      <c r="E76" s="97">
        <f>D76+12</f>
        <v>18</v>
      </c>
      <c r="F76" s="97">
        <f>E76+12</f>
        <v>30</v>
      </c>
      <c r="G76" s="97">
        <f>F76+12</f>
        <v>42</v>
      </c>
      <c r="H76" s="18"/>
      <c r="I76" s="5"/>
      <c r="J76" s="29"/>
      <c r="K76" s="5"/>
      <c r="L76" s="5"/>
      <c r="M76" s="5"/>
      <c r="N76" s="5"/>
      <c r="AF76" s="125">
        <v>39326</v>
      </c>
      <c r="AG76" s="47">
        <f>VLOOKUP($AF76,'Barometer annual'!$Z$5:$AE$211,'Per month Barometer'!C$1,FALSE)</f>
        <v>1.9731674247912701</v>
      </c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48"/>
      <c r="AS76" s="77"/>
      <c r="AT76" s="77"/>
      <c r="AU76" s="77"/>
      <c r="AV76" s="77"/>
      <c r="AW76" s="77"/>
      <c r="AX76" s="77"/>
      <c r="AY76" s="48">
        <f>VLOOKUP($AF76,'Barometer annual'!$Z$5:$AE$211,'Per month Barometer'!D$1,FALSE)</f>
        <v>1.98871994482297</v>
      </c>
      <c r="AZ76" s="77"/>
      <c r="BA76" s="77"/>
      <c r="BB76" s="77"/>
      <c r="BC76" s="77"/>
      <c r="BD76" s="77"/>
      <c r="BE76" s="126"/>
      <c r="BG76" s="155">
        <v>41244</v>
      </c>
      <c r="BH76" s="18">
        <f>IF(ISNA(INDEX($AG$4:$BE$107,MATCH('Per month Barometer'!$BG76,$AF$4:$AF$107,0),MATCH('Per month Barometer'!BH$4,'Per month Barometer'!$AG$3:$BE$3,0))),"",INDEX($AG$4:$BE$107,MATCH('Per month Barometer'!$BG76,$AF$4:$AF$107,0),MATCH('Per month Barometer'!BH$4,'Per month Barometer'!$AG$3:$BE$3,0)))</f>
        <v>2.5</v>
      </c>
      <c r="BI76" s="18">
        <f>IF(ISNA(INDEX($AG$4:$BE$107,MATCH('Per month Barometer'!$BG76,$AF$4:$AF$107,0),MATCH('Per month Barometer'!BI$4,'Per month Barometer'!$AG$3:$BE$3,0))),"",INDEX($AG$4:$BE$107,MATCH('Per month Barometer'!$BG76,$AF$4:$AF$107,0),MATCH('Per month Barometer'!BI$4,'Per month Barometer'!$AG$3:$BE$3,0)))</f>
        <v>1.9238095238095201</v>
      </c>
      <c r="BJ76" s="18">
        <f>IF(ISNA(INDEX($AG$4:$BE$107,MATCH('Per month Barometer'!$BG76,$AF$4:$AF$107,0),MATCH('Per month Barometer'!BJ$4,'Per month Barometer'!$AG$3:$BE$3,0))),"",INDEX($AG$4:$BE$107,MATCH('Per month Barometer'!$BG76,$AF$4:$AF$107,0),MATCH('Per month Barometer'!BJ$4,'Per month Barometer'!$AG$3:$BE$3,0)))</f>
        <v>0</v>
      </c>
      <c r="BK76" s="18">
        <f>IF(ISNA(INDEX($AG$4:$BE$107,MATCH('Per month Barometer'!$BG76,$AF$4:$AF$107,0),MATCH('Per month Barometer'!BK$4,'Per month Barometer'!$AG$3:$BE$3,0))),"",INDEX($AG$4:$BE$107,MATCH('Per month Barometer'!$BG76,$AF$4:$AF$107,0),MATCH('Per month Barometer'!BK$4,'Per month Barometer'!$AG$3:$BE$3,0)))</f>
        <v>0</v>
      </c>
      <c r="BL76" s="18">
        <f>IF(ISNA(INDEX($AG$4:$BE$107,MATCH('Per month Barometer'!$BG76,$AF$4:$AF$107,0),MATCH('Per month Barometer'!BL$4,'Per month Barometer'!$AG$3:$BE$3,0))),"",INDEX($AG$4:$BE$107,MATCH('Per month Barometer'!$BG76,$AF$4:$AF$107,0),MATCH('Per month Barometer'!BL$4,'Per month Barometer'!$AG$3:$BE$3,0)))</f>
        <v>0</v>
      </c>
      <c r="BM76" s="18">
        <f>IF(ISNA(INDEX($AG$4:$BE$107,MATCH('Per month Barometer'!$BG76,$AF$4:$AF$107,0),MATCH('Per month Barometer'!BM$4,'Per month Barometer'!$AG$3:$BE$3,0))),"",INDEX($AG$4:$BE$107,MATCH('Per month Barometer'!$BG76,$AF$4:$AF$107,0),MATCH('Per month Barometer'!BM$4,'Per month Barometer'!$AG$3:$BE$3,0)))</f>
        <v>0</v>
      </c>
      <c r="BN76" s="18">
        <f>IF(ISNA(INDEX($AG$4:$BE$107,MATCH('Per month Barometer'!$BG76,$AF$4:$AF$107,0),MATCH('Per month Barometer'!BN$4,'Per month Barometer'!$AG$3:$BE$3,0))),"",INDEX($AG$4:$BE$107,MATCH('Per month Barometer'!$BG76,$AF$4:$AF$107,0),MATCH('Per month Barometer'!BN$4,'Per month Barometer'!$AG$3:$BE$3,0)))</f>
        <v>0</v>
      </c>
      <c r="BO76" s="18">
        <f>IF(ISNA(INDEX($AG$4:$BE$107,MATCH('Per month Barometer'!$BG76,$AF$4:$AF$107,0),MATCH('Per month Barometer'!BO$4,'Per month Barometer'!$AG$3:$BE$3,0))),"",INDEX($AG$4:$BE$107,MATCH('Per month Barometer'!$BG76,$AF$4:$AF$107,0),MATCH('Per month Barometer'!BO$4,'Per month Barometer'!$AG$3:$BE$3,0)))</f>
        <v>0</v>
      </c>
      <c r="BP76" s="18">
        <f>IF(ISNA(INDEX($AG$4:$BE$107,MATCH('Per month Barometer'!$BG76,$AF$4:$AF$107,0),MATCH('Per month Barometer'!BP$4,'Per month Barometer'!$AG$3:$BE$3,0))),"",INDEX($AG$4:$BE$107,MATCH('Per month Barometer'!$BG76,$AF$4:$AF$107,0),MATCH('Per month Barometer'!BP$4,'Per month Barometer'!$AG$3:$BE$3,0)))</f>
        <v>0</v>
      </c>
      <c r="BQ76" s="18">
        <f>IF(ISNA(INDEX($AG$4:$BE$107,MATCH('Per month Barometer'!$BG76,$AF$4:$AF$107,0),MATCH('Per month Barometer'!BQ$4,'Per month Barometer'!$AG$3:$BE$3,0))),"",INDEX($AG$4:$BE$107,MATCH('Per month Barometer'!$BG76,$AF$4:$AF$107,0),MATCH('Per month Barometer'!BQ$4,'Per month Barometer'!$AG$3:$BE$3,0)))</f>
        <v>0</v>
      </c>
      <c r="BR76" s="18">
        <f>IF(ISNA(INDEX($AG$4:$BE$107,MATCH('Per month Barometer'!$BG76,$AF$4:$AF$107,0),MATCH('Per month Barometer'!BR$4,'Per month Barometer'!$AG$3:$BE$3,0))),"",INDEX($AG$4:$BE$107,MATCH('Per month Barometer'!$BG76,$AF$4:$AF$107,0),MATCH('Per month Barometer'!BR$4,'Per month Barometer'!$AG$3:$BE$3,0)))</f>
        <v>0</v>
      </c>
      <c r="BS76" s="18">
        <f>IF(ISNA(INDEX($AG$4:$BE$107,MATCH('Per month Barometer'!$BG76,$AF$4:$AF$107,0),MATCH('Per month Barometer'!BS$4,'Per month Barometer'!$AG$3:$BE$3,0))),"",INDEX($AG$4:$BE$107,MATCH('Per month Barometer'!$BG76,$AF$4:$AF$107,0),MATCH('Per month Barometer'!BS$4,'Per month Barometer'!$AG$3:$BE$3,0)))</f>
        <v>0</v>
      </c>
      <c r="BT76" s="18">
        <f>IF(ISNA(INDEX($AG$4:$BE$107,MATCH('Per month Barometer'!$BG76,$AF$4:$AF$107,0),MATCH('Per month Barometer'!BT$4,'Per month Barometer'!$AG$3:$BE$3,0))),"",INDEX($AG$4:$BE$107,MATCH('Per month Barometer'!$BG76,$AF$4:$AF$107,0),MATCH('Per month Barometer'!BT$4,'Per month Barometer'!$AG$3:$BE$3,0)))</f>
        <v>0</v>
      </c>
      <c r="BU76" s="18">
        <f>IF(ISNA(INDEX($AG$4:$BE$107,MATCH('Per month Barometer'!$BG76,$AF$4:$AF$107,0),MATCH('Per month Barometer'!BU$4,'Per month Barometer'!$AG$3:$BE$3,0))),"",INDEX($AG$4:$BE$107,MATCH('Per month Barometer'!$BG76,$AF$4:$AF$107,0),MATCH('Per month Barometer'!BU$4,'Per month Barometer'!$AG$3:$BE$3,0)))</f>
        <v>0</v>
      </c>
      <c r="BV76" s="18">
        <f>IF(ISNA(INDEX($AG$4:$BE$107,MATCH('Per month Barometer'!$BG76,$AF$4:$AF$107,0),MATCH('Per month Barometer'!BV$4,'Per month Barometer'!$AG$3:$BE$3,0))),"",INDEX($AG$4:$BE$107,MATCH('Per month Barometer'!$BG76,$AF$4:$AF$107,0),MATCH('Per month Barometer'!BV$4,'Per month Barometer'!$AG$3:$BE$3,0)))</f>
        <v>0</v>
      </c>
      <c r="BW76" s="18">
        <f>IF(ISNA(INDEX($AG$4:$BE$107,MATCH('Per month Barometer'!$BG76,$AF$4:$AF$107,0),MATCH('Per month Barometer'!BW$4,'Per month Barometer'!$AG$3:$BE$3,0))),"",INDEX($AG$4:$BE$107,MATCH('Per month Barometer'!$BG76,$AF$4:$AF$107,0),MATCH('Per month Barometer'!BW$4,'Per month Barometer'!$AG$3:$BE$3,0)))</f>
        <v>0</v>
      </c>
      <c r="BX76" s="18">
        <f>IF(ISNA(INDEX($AG$4:$BE$107,MATCH('Per month Barometer'!$BG76,$AF$4:$AF$107,0),MATCH('Per month Barometer'!BX$4,'Per month Barometer'!$AG$3:$BE$3,0))),"",INDEX($AG$4:$BE$107,MATCH('Per month Barometer'!$BG76,$AF$4:$AF$107,0),MATCH('Per month Barometer'!BX$4,'Per month Barometer'!$AG$3:$BE$3,0)))</f>
        <v>0</v>
      </c>
      <c r="BY76" s="18">
        <f>IF(ISNA(INDEX($AG$4:$BE$107,MATCH('Per month Barometer'!$BG76,$AF$4:$AF$107,0),MATCH('Per month Barometer'!BY$4,'Per month Barometer'!$AG$3:$BE$3,0))),"",INDEX($AG$4:$BE$107,MATCH('Per month Barometer'!$BG76,$AF$4:$AF$107,0),MATCH('Per month Barometer'!BY$4,'Per month Barometer'!$AG$3:$BE$3,0)))</f>
        <v>0</v>
      </c>
      <c r="BZ76" s="18">
        <f>IF(ISNA(INDEX($AG$4:$BE$107,MATCH('Per month Barometer'!$BG76,$AF$4:$AF$107,0),MATCH('Per month Barometer'!BZ$4,'Per month Barometer'!$AG$3:$BE$3,0))),"",INDEX($AG$4:$BE$107,MATCH('Per month Barometer'!$BG76,$AF$4:$AF$107,0),MATCH('Per month Barometer'!BZ$4,'Per month Barometer'!$AG$3:$BE$3,0)))</f>
        <v>0</v>
      </c>
      <c r="CA76" s="18">
        <f>IF(ISNA(INDEX($AG$4:$BE$107,MATCH('Per month Barometer'!$BG76,$AF$4:$AF$107,0),MATCH('Per month Barometer'!CA$4,'Per month Barometer'!$AG$3:$BE$3,0))),"",INDEX($AG$4:$BE$107,MATCH('Per month Barometer'!$BG76,$AF$4:$AF$107,0),MATCH('Per month Barometer'!CA$4,'Per month Barometer'!$AG$3:$BE$3,0)))</f>
        <v>0</v>
      </c>
      <c r="CB76" s="18">
        <f>IF(ISNA(INDEX($AG$4:$BE$107,MATCH('Per month Barometer'!$BG76,$AF$4:$AF$107,0),MATCH('Per month Barometer'!CB$4,'Per month Barometer'!$AG$3:$BE$3,0))),"",INDEX($AG$4:$BE$107,MATCH('Per month Barometer'!$BG76,$AF$4:$AF$107,0),MATCH('Per month Barometer'!CB$4,'Per month Barometer'!$AG$3:$BE$3,0)))</f>
        <v>0</v>
      </c>
      <c r="CC76" s="18">
        <f>IF(ISNA(INDEX($AG$4:$BE$107,MATCH('Per month Barometer'!$BG76,$AF$4:$AF$107,0),MATCH('Per month Barometer'!CC$4,'Per month Barometer'!$AG$3:$BE$3,0))),"",INDEX($AG$4:$BE$107,MATCH('Per month Barometer'!$BG76,$AF$4:$AF$107,0),MATCH('Per month Barometer'!CC$4,'Per month Barometer'!$AG$3:$BE$3,0)))</f>
        <v>0</v>
      </c>
      <c r="CD76" s="18">
        <f>IF(ISNA(INDEX($AG$4:$BE$107,MATCH('Per month Barometer'!$BG76,$AF$4:$AF$107,0),MATCH('Per month Barometer'!CD$4,'Per month Barometer'!$AG$3:$BE$3,0))),"",INDEX($AG$4:$BE$107,MATCH('Per month Barometer'!$BG76,$AF$4:$AF$107,0),MATCH('Per month Barometer'!CD$4,'Per month Barometer'!$AG$3:$BE$3,0)))</f>
        <v>0</v>
      </c>
      <c r="CE76" s="18">
        <f>IF(ISNA(INDEX($AG$4:$BE$107,MATCH('Per month Barometer'!$BG76,$AF$4:$AF$107,0),MATCH('Per month Barometer'!CE$4,'Per month Barometer'!$AG$3:$BE$3,0))),"",INDEX($AG$4:$BE$107,MATCH('Per month Barometer'!$BG76,$AF$4:$AF$107,0),MATCH('Per month Barometer'!CE$4,'Per month Barometer'!$AG$3:$BE$3,0)))</f>
        <v>0</v>
      </c>
      <c r="CF76" s="18">
        <f>IF(ISNA(INDEX($AG$4:$BE$107,MATCH('Per month Barometer'!$BG76,$AF$4:$AF$107,0),MATCH('Per month Barometer'!CF$4,'Per month Barometer'!$AG$3:$BE$3,0))),"",INDEX($AG$4:$BE$107,MATCH('Per month Barometer'!$BG76,$AF$4:$AF$107,0),MATCH('Per month Barometer'!CF$4,'Per month Barometer'!$AG$3:$BE$3,0)))</f>
        <v>0</v>
      </c>
      <c r="CO76" s="18">
        <f>IF(BH76=0,"",BH76)</f>
        <v>2.5</v>
      </c>
      <c r="CP76" s="18">
        <f>IF(BI76=0,"",BI76)</f>
        <v>1.9238095238095201</v>
      </c>
      <c r="CQ76" s="18" t="str">
        <f>IF(BJ76=0,"",BJ76)</f>
        <v/>
      </c>
      <c r="CR76" s="18" t="str">
        <f>IF(BK76=0,"",BK76)</f>
        <v/>
      </c>
      <c r="CS76" s="18" t="str">
        <f>IF(BL76=0,"",BL76)</f>
        <v/>
      </c>
      <c r="CT76" s="18" t="str">
        <f>IF(BM76=0,"",BM76)</f>
        <v/>
      </c>
      <c r="CU76" s="18" t="str">
        <f>IF(BN76=0,"",BN76)</f>
        <v/>
      </c>
      <c r="CV76" s="18" t="str">
        <f>IF(BO76=0,"",BO76)</f>
        <v/>
      </c>
      <c r="CW76" s="18" t="str">
        <f>IF(BP76=0,"",BP76)</f>
        <v/>
      </c>
      <c r="CX76" s="18" t="str">
        <f>IF(BQ76=0,"",BQ76)</f>
        <v/>
      </c>
      <c r="CY76" s="18" t="str">
        <f>IF(BR76=0,"",BR76)</f>
        <v/>
      </c>
      <c r="CZ76" s="18" t="str">
        <f>IF(BS76=0,"",BS76)</f>
        <v/>
      </c>
      <c r="DA76" s="18" t="str">
        <f>IF(BT76=0,"",BT76)</f>
        <v/>
      </c>
      <c r="DB76" s="18" t="str">
        <f>IF(BU76=0,"",BU76)</f>
        <v/>
      </c>
      <c r="DC76" s="18" t="str">
        <f>IF(BV76=0,"",BV76)</f>
        <v/>
      </c>
      <c r="DD76" s="18" t="str">
        <f>IF(BW76=0,"",BW76)</f>
        <v/>
      </c>
      <c r="DE76" s="18" t="str">
        <f>IF(BX76=0,"",BX76)</f>
        <v/>
      </c>
      <c r="DF76" s="18" t="str">
        <f>IF(BY76=0,"",BY76)</f>
        <v/>
      </c>
      <c r="DG76" s="18" t="str">
        <f>IF(BZ76=0,"",BZ76)</f>
        <v/>
      </c>
      <c r="DH76" s="18" t="str">
        <f>IF(CA76=0,"",CA76)</f>
        <v/>
      </c>
      <c r="DI76" s="18" t="str">
        <f>IF(CB76=0,"",CB76)</f>
        <v/>
      </c>
      <c r="DJ76" s="18" t="str">
        <f>IF(CC76=0,"",CC76)</f>
        <v/>
      </c>
      <c r="DK76" s="18" t="str">
        <f>IF(CD76=0,"",CD76)</f>
        <v/>
      </c>
      <c r="DL76" s="18" t="str">
        <f>IF(CE76=0,"",CE76)</f>
        <v/>
      </c>
      <c r="DM76" s="18" t="str">
        <f>IF(CF76=0,"",CF76)</f>
        <v/>
      </c>
      <c r="DN76" s="18"/>
      <c r="DO76" s="18"/>
      <c r="DP76" s="18"/>
      <c r="DQ76" s="18"/>
    </row>
    <row r="77" spans="2:121" x14ac:dyDescent="0.25">
      <c r="B77" s="22">
        <v>39264</v>
      </c>
      <c r="C77" s="18">
        <f>VLOOKUP($B77,'Barometer annual'!$Z$5:$AE$211,'Per month Barometer'!C$1, FALSE)</f>
        <v>1.97884278226795</v>
      </c>
      <c r="D77" s="18">
        <f>VLOOKUP($B77,'Barometer annual'!$Z$5:$AE$211,'Per month Barometer'!D$1, FALSE)</f>
        <v>1.98661653494368</v>
      </c>
      <c r="E77" s="18" t="str">
        <f>VLOOKUP($B77,'Barometer annual'!$Z$5:$AE$211,'Per month Barometer'!E$1, FALSE)</f>
        <v/>
      </c>
      <c r="F77" s="18" t="str">
        <f>VLOOKUP($B77,'Barometer annual'!$Z$5:$AE$211,'Per month Barometer'!F$1, FALSE)</f>
        <v/>
      </c>
      <c r="G77" s="18" t="str">
        <f>VLOOKUP($B77,'Barometer annual'!$Z$5:$AE$211,'Per month Barometer'!G$1, FALSE)</f>
        <v/>
      </c>
      <c r="H77" s="18"/>
      <c r="I77" s="5"/>
      <c r="J77" s="27"/>
      <c r="K77" s="5"/>
      <c r="L77" s="5"/>
      <c r="M77" s="5"/>
      <c r="N77" s="5"/>
      <c r="AF77" s="125">
        <v>39692</v>
      </c>
      <c r="AG77" s="47">
        <f>VLOOKUP($AF77,'Barometer annual'!$Z$5:$AE$211,'Per month Barometer'!C$1,FALSE)</f>
        <v>3.5419603318556501</v>
      </c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48"/>
      <c r="AS77" s="77"/>
      <c r="AT77" s="77"/>
      <c r="AU77" s="77"/>
      <c r="AV77" s="77"/>
      <c r="AW77" s="77"/>
      <c r="AX77" s="77"/>
      <c r="AY77" s="48">
        <f>VLOOKUP($AF77,'Barometer annual'!$Z$5:$AE$211,'Per month Barometer'!D$1,FALSE)</f>
        <v>2.3966350653366102</v>
      </c>
      <c r="AZ77" s="77"/>
      <c r="BA77" s="77"/>
      <c r="BB77" s="77"/>
      <c r="BC77" s="77"/>
      <c r="BD77" s="77"/>
      <c r="BE77" s="126"/>
      <c r="BG77" s="155">
        <v>41275</v>
      </c>
      <c r="BH77" s="18">
        <f>IF(ISNA(INDEX($AG$4:$BE$107,MATCH('Per month Barometer'!$BG77,$AF$4:$AF$107,0),MATCH('Per month Barometer'!BH$4,'Per month Barometer'!$AG$3:$BE$3,0))),"",INDEX($AG$4:$BE$107,MATCH('Per month Barometer'!$BG77,$AF$4:$AF$107,0),MATCH('Per month Barometer'!BH$4,'Per month Barometer'!$AG$3:$BE$3,0)))</f>
        <v>1.87</v>
      </c>
      <c r="BI77" s="18">
        <f>IF(ISNA(INDEX($AG$4:$BE$107,MATCH('Per month Barometer'!$BG77,$AF$4:$AF$107,0),MATCH('Per month Barometer'!BI$4,'Per month Barometer'!$AG$3:$BE$3,0))),"",INDEX($AG$4:$BE$107,MATCH('Per month Barometer'!$BG77,$AF$4:$AF$107,0),MATCH('Per month Barometer'!BI$4,'Per month Barometer'!$AG$3:$BE$3,0)))</f>
        <v>0</v>
      </c>
      <c r="BJ77" s="18">
        <f>IF(ISNA(INDEX($AG$4:$BE$107,MATCH('Per month Barometer'!$BG77,$AF$4:$AF$107,0),MATCH('Per month Barometer'!BJ$4,'Per month Barometer'!$AG$3:$BE$3,0))),"",INDEX($AG$4:$BE$107,MATCH('Per month Barometer'!$BG77,$AF$4:$AF$107,0),MATCH('Per month Barometer'!BJ$4,'Per month Barometer'!$AG$3:$BE$3,0)))</f>
        <v>0</v>
      </c>
      <c r="BK77" s="18">
        <f>IF(ISNA(INDEX($AG$4:$BE$107,MATCH('Per month Barometer'!$BG77,$AF$4:$AF$107,0),MATCH('Per month Barometer'!BK$4,'Per month Barometer'!$AG$3:$BE$3,0))),"",INDEX($AG$4:$BE$107,MATCH('Per month Barometer'!$BG77,$AF$4:$AF$107,0),MATCH('Per month Barometer'!BK$4,'Per month Barometer'!$AG$3:$BE$3,0)))</f>
        <v>0</v>
      </c>
      <c r="BL77" s="18">
        <f>IF(ISNA(INDEX($AG$4:$BE$107,MATCH('Per month Barometer'!$BG77,$AF$4:$AF$107,0),MATCH('Per month Barometer'!BL$4,'Per month Barometer'!$AG$3:$BE$3,0))),"",INDEX($AG$4:$BE$107,MATCH('Per month Barometer'!$BG77,$AF$4:$AF$107,0),MATCH('Per month Barometer'!BL$4,'Per month Barometer'!$AG$3:$BE$3,0)))</f>
        <v>0</v>
      </c>
      <c r="BM77" s="18">
        <f>IF(ISNA(INDEX($AG$4:$BE$107,MATCH('Per month Barometer'!$BG77,$AF$4:$AF$107,0),MATCH('Per month Barometer'!BM$4,'Per month Barometer'!$AG$3:$BE$3,0))),"",INDEX($AG$4:$BE$107,MATCH('Per month Barometer'!$BG77,$AF$4:$AF$107,0),MATCH('Per month Barometer'!BM$4,'Per month Barometer'!$AG$3:$BE$3,0)))</f>
        <v>0</v>
      </c>
      <c r="BN77" s="18">
        <f>IF(ISNA(INDEX($AG$4:$BE$107,MATCH('Per month Barometer'!$BG77,$AF$4:$AF$107,0),MATCH('Per month Barometer'!BN$4,'Per month Barometer'!$AG$3:$BE$3,0))),"",INDEX($AG$4:$BE$107,MATCH('Per month Barometer'!$BG77,$AF$4:$AF$107,0),MATCH('Per month Barometer'!BN$4,'Per month Barometer'!$AG$3:$BE$3,0)))</f>
        <v>0</v>
      </c>
      <c r="BO77" s="18">
        <f>IF(ISNA(INDEX($AG$4:$BE$107,MATCH('Per month Barometer'!$BG77,$AF$4:$AF$107,0),MATCH('Per month Barometer'!BO$4,'Per month Barometer'!$AG$3:$BE$3,0))),"",INDEX($AG$4:$BE$107,MATCH('Per month Barometer'!$BG77,$AF$4:$AF$107,0),MATCH('Per month Barometer'!BO$4,'Per month Barometer'!$AG$3:$BE$3,0)))</f>
        <v>0</v>
      </c>
      <c r="BP77" s="18">
        <f>IF(ISNA(INDEX($AG$4:$BE$107,MATCH('Per month Barometer'!$BG77,$AF$4:$AF$107,0),MATCH('Per month Barometer'!BP$4,'Per month Barometer'!$AG$3:$BE$3,0))),"",INDEX($AG$4:$BE$107,MATCH('Per month Barometer'!$BG77,$AF$4:$AF$107,0),MATCH('Per month Barometer'!BP$4,'Per month Barometer'!$AG$3:$BE$3,0)))</f>
        <v>0</v>
      </c>
      <c r="BQ77" s="18">
        <f>IF(ISNA(INDEX($AG$4:$BE$107,MATCH('Per month Barometer'!$BG77,$AF$4:$AF$107,0),MATCH('Per month Barometer'!BQ$4,'Per month Barometer'!$AG$3:$BE$3,0))),"",INDEX($AG$4:$BE$107,MATCH('Per month Barometer'!$BG77,$AF$4:$AF$107,0),MATCH('Per month Barometer'!BQ$4,'Per month Barometer'!$AG$3:$BE$3,0)))</f>
        <v>0</v>
      </c>
      <c r="BR77" s="18">
        <f>IF(ISNA(INDEX($AG$4:$BE$107,MATCH('Per month Barometer'!$BG77,$AF$4:$AF$107,0),MATCH('Per month Barometer'!BR$4,'Per month Barometer'!$AG$3:$BE$3,0))),"",INDEX($AG$4:$BE$107,MATCH('Per month Barometer'!$BG77,$AF$4:$AF$107,0),MATCH('Per month Barometer'!BR$4,'Per month Barometer'!$AG$3:$BE$3,0)))</f>
        <v>0</v>
      </c>
      <c r="BS77" s="18">
        <f>IF(ISNA(INDEX($AG$4:$BE$107,MATCH('Per month Barometer'!$BG77,$AF$4:$AF$107,0),MATCH('Per month Barometer'!BS$4,'Per month Barometer'!$AG$3:$BE$3,0))),"",INDEX($AG$4:$BE$107,MATCH('Per month Barometer'!$BG77,$AF$4:$AF$107,0),MATCH('Per month Barometer'!BS$4,'Per month Barometer'!$AG$3:$BE$3,0)))</f>
        <v>0</v>
      </c>
      <c r="BT77" s="18">
        <f>IF(ISNA(INDEX($AG$4:$BE$107,MATCH('Per month Barometer'!$BG77,$AF$4:$AF$107,0),MATCH('Per month Barometer'!BT$4,'Per month Barometer'!$AG$3:$BE$3,0))),"",INDEX($AG$4:$BE$107,MATCH('Per month Barometer'!$BG77,$AF$4:$AF$107,0),MATCH('Per month Barometer'!BT$4,'Per month Barometer'!$AG$3:$BE$3,0)))</f>
        <v>1.78823529411765</v>
      </c>
      <c r="BU77" s="18">
        <f>IF(ISNA(INDEX($AG$4:$BE$107,MATCH('Per month Barometer'!$BG77,$AF$4:$AF$107,0),MATCH('Per month Barometer'!BU$4,'Per month Barometer'!$AG$3:$BE$3,0))),"",INDEX($AG$4:$BE$107,MATCH('Per month Barometer'!$BG77,$AF$4:$AF$107,0),MATCH('Per month Barometer'!BU$4,'Per month Barometer'!$AG$3:$BE$3,0)))</f>
        <v>0</v>
      </c>
      <c r="BV77" s="18">
        <f>IF(ISNA(INDEX($AG$4:$BE$107,MATCH('Per month Barometer'!$BG77,$AF$4:$AF$107,0),MATCH('Per month Barometer'!BV$4,'Per month Barometer'!$AG$3:$BE$3,0))),"",INDEX($AG$4:$BE$107,MATCH('Per month Barometer'!$BG77,$AF$4:$AF$107,0),MATCH('Per month Barometer'!BV$4,'Per month Barometer'!$AG$3:$BE$3,0)))</f>
        <v>0</v>
      </c>
      <c r="BW77" s="18">
        <f>IF(ISNA(INDEX($AG$4:$BE$107,MATCH('Per month Barometer'!$BG77,$AF$4:$AF$107,0),MATCH('Per month Barometer'!BW$4,'Per month Barometer'!$AG$3:$BE$3,0))),"",INDEX($AG$4:$BE$107,MATCH('Per month Barometer'!$BG77,$AF$4:$AF$107,0),MATCH('Per month Barometer'!BW$4,'Per month Barometer'!$AG$3:$BE$3,0)))</f>
        <v>0</v>
      </c>
      <c r="BX77" s="18">
        <f>IF(ISNA(INDEX($AG$4:$BE$107,MATCH('Per month Barometer'!$BG77,$AF$4:$AF$107,0),MATCH('Per month Barometer'!BX$4,'Per month Barometer'!$AG$3:$BE$3,0))),"",INDEX($AG$4:$BE$107,MATCH('Per month Barometer'!$BG77,$AF$4:$AF$107,0),MATCH('Per month Barometer'!BX$4,'Per month Barometer'!$AG$3:$BE$3,0)))</f>
        <v>1.8714285714285701</v>
      </c>
      <c r="BY77" s="18">
        <f>IF(ISNA(INDEX($AG$4:$BE$107,MATCH('Per month Barometer'!$BG77,$AF$4:$AF$107,0),MATCH('Per month Barometer'!BY$4,'Per month Barometer'!$AG$3:$BE$3,0))),"",INDEX($AG$4:$BE$107,MATCH('Per month Barometer'!$BG77,$AF$4:$AF$107,0),MATCH('Per month Barometer'!BY$4,'Per month Barometer'!$AG$3:$BE$3,0)))</f>
        <v>0</v>
      </c>
      <c r="BZ77" s="18">
        <f>IF(ISNA(INDEX($AG$4:$BE$107,MATCH('Per month Barometer'!$BG77,$AF$4:$AF$107,0),MATCH('Per month Barometer'!BZ$4,'Per month Barometer'!$AG$3:$BE$3,0))),"",INDEX($AG$4:$BE$107,MATCH('Per month Barometer'!$BG77,$AF$4:$AF$107,0),MATCH('Per month Barometer'!BZ$4,'Per month Barometer'!$AG$3:$BE$3,0)))</f>
        <v>0</v>
      </c>
      <c r="CA77" s="18">
        <f>IF(ISNA(INDEX($AG$4:$BE$107,MATCH('Per month Barometer'!$BG77,$AF$4:$AF$107,0),MATCH('Per month Barometer'!CA$4,'Per month Barometer'!$AG$3:$BE$3,0))),"",INDEX($AG$4:$BE$107,MATCH('Per month Barometer'!$BG77,$AF$4:$AF$107,0),MATCH('Per month Barometer'!CA$4,'Per month Barometer'!$AG$3:$BE$3,0)))</f>
        <v>0</v>
      </c>
      <c r="CB77" s="18">
        <f>IF(ISNA(INDEX($AG$4:$BE$107,MATCH('Per month Barometer'!$BG77,$AF$4:$AF$107,0),MATCH('Per month Barometer'!CB$4,'Per month Barometer'!$AG$3:$BE$3,0))),"",INDEX($AG$4:$BE$107,MATCH('Per month Barometer'!$BG77,$AF$4:$AF$107,0),MATCH('Per month Barometer'!CB$4,'Per month Barometer'!$AG$3:$BE$3,0)))</f>
        <v>1.95714285714286</v>
      </c>
      <c r="CC77" s="18">
        <f>IF(ISNA(INDEX($AG$4:$BE$107,MATCH('Per month Barometer'!$BG77,$AF$4:$AF$107,0),MATCH('Per month Barometer'!CC$4,'Per month Barometer'!$AG$3:$BE$3,0))),"",INDEX($AG$4:$BE$107,MATCH('Per month Barometer'!$BG77,$AF$4:$AF$107,0),MATCH('Per month Barometer'!CC$4,'Per month Barometer'!$AG$3:$BE$3,0)))</f>
        <v>0</v>
      </c>
      <c r="CD77" s="18">
        <f>IF(ISNA(INDEX($AG$4:$BE$107,MATCH('Per month Barometer'!$BG77,$AF$4:$AF$107,0),MATCH('Per month Barometer'!CD$4,'Per month Barometer'!$AG$3:$BE$3,0))),"",INDEX($AG$4:$BE$107,MATCH('Per month Barometer'!$BG77,$AF$4:$AF$107,0),MATCH('Per month Barometer'!CD$4,'Per month Barometer'!$AG$3:$BE$3,0)))</f>
        <v>0</v>
      </c>
      <c r="CE77" s="18">
        <f>IF(ISNA(INDEX($AG$4:$BE$107,MATCH('Per month Barometer'!$BG77,$AF$4:$AF$107,0),MATCH('Per month Barometer'!CE$4,'Per month Barometer'!$AG$3:$BE$3,0))),"",INDEX($AG$4:$BE$107,MATCH('Per month Barometer'!$BG77,$AF$4:$AF$107,0),MATCH('Per month Barometer'!CE$4,'Per month Barometer'!$AG$3:$BE$3,0)))</f>
        <v>0</v>
      </c>
      <c r="CF77" s="18">
        <f>IF(ISNA(INDEX($AG$4:$BE$107,MATCH('Per month Barometer'!$BG77,$AF$4:$AF$107,0),MATCH('Per month Barometer'!CF$4,'Per month Barometer'!$AG$3:$BE$3,0))),"",INDEX($AG$4:$BE$107,MATCH('Per month Barometer'!$BG77,$AF$4:$AF$107,0),MATCH('Per month Barometer'!CF$4,'Per month Barometer'!$AG$3:$BE$3,0)))</f>
        <v>2.0142857142857098</v>
      </c>
      <c r="CO77" s="18">
        <f>IF(BH77=0,"",BH77)</f>
        <v>1.87</v>
      </c>
      <c r="CP77" s="18" t="str">
        <f>IF(BI77=0,"",BI77)</f>
        <v/>
      </c>
      <c r="CQ77" s="18" t="str">
        <f>IF(BJ77=0,"",BJ77)</f>
        <v/>
      </c>
      <c r="CR77" s="18" t="str">
        <f>IF(BK77=0,"",BK77)</f>
        <v/>
      </c>
      <c r="CS77" s="18" t="str">
        <f>IF(BL77=0,"",BL77)</f>
        <v/>
      </c>
      <c r="CT77" s="18" t="str">
        <f>IF(BM77=0,"",BM77)</f>
        <v/>
      </c>
      <c r="CU77" s="18" t="str">
        <f>IF(BN77=0,"",BN77)</f>
        <v/>
      </c>
      <c r="CV77" s="18" t="str">
        <f>IF(BO77=0,"",BO77)</f>
        <v/>
      </c>
      <c r="CW77" s="18" t="str">
        <f>IF(BP77=0,"",BP77)</f>
        <v/>
      </c>
      <c r="CX77" s="18" t="str">
        <f>IF(BQ77=0,"",BQ77)</f>
        <v/>
      </c>
      <c r="CY77" s="18" t="str">
        <f>IF(BR77=0,"",BR77)</f>
        <v/>
      </c>
      <c r="CZ77" s="18" t="str">
        <f>IF(BS77=0,"",BS77)</f>
        <v/>
      </c>
      <c r="DA77" s="18">
        <f>IF(BT77=0,"",BT77)</f>
        <v>1.78823529411765</v>
      </c>
      <c r="DB77" s="18" t="str">
        <f>IF(BU77=0,"",BU77)</f>
        <v/>
      </c>
      <c r="DC77" s="18" t="str">
        <f>IF(BV77=0,"",BV77)</f>
        <v/>
      </c>
      <c r="DD77" s="18" t="str">
        <f>IF(BW77=0,"",BW77)</f>
        <v/>
      </c>
      <c r="DE77" s="18">
        <f>IF(BX77=0,"",BX77)</f>
        <v>1.8714285714285701</v>
      </c>
      <c r="DF77" s="18" t="str">
        <f>IF(BY77=0,"",BY77)</f>
        <v/>
      </c>
      <c r="DG77" s="18" t="str">
        <f>IF(BZ77=0,"",BZ77)</f>
        <v/>
      </c>
      <c r="DH77" s="18" t="str">
        <f>IF(CA77=0,"",CA77)</f>
        <v/>
      </c>
      <c r="DI77" s="18">
        <f>IF(CB77=0,"",CB77)</f>
        <v>1.95714285714286</v>
      </c>
      <c r="DJ77" s="18" t="str">
        <f>IF(CC77=0,"",CC77)</f>
        <v/>
      </c>
      <c r="DK77" s="18" t="str">
        <f>IF(CD77=0,"",CD77)</f>
        <v/>
      </c>
      <c r="DL77" s="18" t="str">
        <f>IF(CE77=0,"",CE77)</f>
        <v/>
      </c>
      <c r="DM77" s="18">
        <f>IF(CF77=0,"",CF77)</f>
        <v>2.0142857142857098</v>
      </c>
      <c r="DN77" s="18"/>
      <c r="DO77" s="18"/>
      <c r="DP77" s="18"/>
      <c r="DQ77" s="18"/>
    </row>
    <row r="78" spans="2:121" x14ac:dyDescent="0.25">
      <c r="B78" s="22">
        <v>39630</v>
      </c>
      <c r="C78" s="18">
        <f>VLOOKUP($B78,'Barometer annual'!$Z$5:$AE$211,'Per month Barometer'!C$1, FALSE)</f>
        <v>3.5631440301573201</v>
      </c>
      <c r="D78" s="18">
        <f>VLOOKUP($B78,'Barometer annual'!$Z$5:$AE$211,'Per month Barometer'!D$1, FALSE)</f>
        <v>2.44647521992685</v>
      </c>
      <c r="E78" s="18" t="str">
        <f>VLOOKUP($B78,'Barometer annual'!$Z$5:$AE$211,'Per month Barometer'!E$1, FALSE)</f>
        <v/>
      </c>
      <c r="F78" s="18" t="str">
        <f>VLOOKUP($B78,'Barometer annual'!$Z$5:$AE$211,'Per month Barometer'!F$1, FALSE)</f>
        <v/>
      </c>
      <c r="G78" s="18" t="str">
        <f>VLOOKUP($B78,'Barometer annual'!$Z$5:$AE$211,'Per month Barometer'!G$1, FALSE)</f>
        <v/>
      </c>
      <c r="H78" s="18"/>
      <c r="I78" s="5"/>
      <c r="J78" s="27"/>
      <c r="K78" s="5"/>
      <c r="L78" s="5"/>
      <c r="M78" s="5"/>
      <c r="N78" s="5"/>
      <c r="AF78" s="125">
        <v>40057</v>
      </c>
      <c r="AG78" s="47">
        <f>VLOOKUP($AF78,'Barometer annual'!$Z$5:$AE$211,'Per month Barometer'!C$1,FALSE)</f>
        <v>0.28674313872524998</v>
      </c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48"/>
      <c r="AS78" s="77"/>
      <c r="AT78" s="77"/>
      <c r="AU78" s="77"/>
      <c r="AV78" s="77"/>
      <c r="AW78" s="77"/>
      <c r="AX78" s="77"/>
      <c r="AY78" s="48">
        <f>VLOOKUP($AF78,'Barometer annual'!$Z$5:$AE$211,'Per month Barometer'!D$1,FALSE)</f>
        <v>1.1534579514477701</v>
      </c>
      <c r="AZ78" s="77"/>
      <c r="BA78" s="77"/>
      <c r="BB78" s="77"/>
      <c r="BC78" s="77"/>
      <c r="BD78" s="77"/>
      <c r="BE78" s="126"/>
      <c r="BG78" s="155">
        <v>41306</v>
      </c>
      <c r="BH78" s="18">
        <f>IF(ISNA(INDEX($AG$4:$BE$107,MATCH('Per month Barometer'!$BG78,$AF$4:$AF$107,0),MATCH('Per month Barometer'!BH$4,'Per month Barometer'!$AG$3:$BE$3,0))),"",INDEX($AG$4:$BE$107,MATCH('Per month Barometer'!$BG78,$AF$4:$AF$107,0),MATCH('Per month Barometer'!BH$4,'Per month Barometer'!$AG$3:$BE$3,0)))</f>
        <v>1.86363636363636</v>
      </c>
      <c r="BI78" s="18">
        <f>IF(ISNA(INDEX($AG$4:$BE$107,MATCH('Per month Barometer'!$BG78,$AF$4:$AF$107,0),MATCH('Per month Barometer'!BI$4,'Per month Barometer'!$AG$3:$BE$3,0))),"",INDEX($AG$4:$BE$107,MATCH('Per month Barometer'!$BG78,$AF$4:$AF$107,0),MATCH('Per month Barometer'!BI$4,'Per month Barometer'!$AG$3:$BE$3,0)))</f>
        <v>0</v>
      </c>
      <c r="BJ78" s="18">
        <f>IF(ISNA(INDEX($AG$4:$BE$107,MATCH('Per month Barometer'!$BG78,$AF$4:$AF$107,0),MATCH('Per month Barometer'!BJ$4,'Per month Barometer'!$AG$3:$BE$3,0))),"",INDEX($AG$4:$BE$107,MATCH('Per month Barometer'!$BG78,$AF$4:$AF$107,0),MATCH('Per month Barometer'!BJ$4,'Per month Barometer'!$AG$3:$BE$3,0)))</f>
        <v>0</v>
      </c>
      <c r="BK78" s="18">
        <f>IF(ISNA(INDEX($AG$4:$BE$107,MATCH('Per month Barometer'!$BG78,$AF$4:$AF$107,0),MATCH('Per month Barometer'!BK$4,'Per month Barometer'!$AG$3:$BE$3,0))),"",INDEX($AG$4:$BE$107,MATCH('Per month Barometer'!$BG78,$AF$4:$AF$107,0),MATCH('Per month Barometer'!BK$4,'Per month Barometer'!$AG$3:$BE$3,0)))</f>
        <v>0</v>
      </c>
      <c r="BL78" s="18">
        <f>IF(ISNA(INDEX($AG$4:$BE$107,MATCH('Per month Barometer'!$BG78,$AF$4:$AF$107,0),MATCH('Per month Barometer'!BL$4,'Per month Barometer'!$AG$3:$BE$3,0))),"",INDEX($AG$4:$BE$107,MATCH('Per month Barometer'!$BG78,$AF$4:$AF$107,0),MATCH('Per month Barometer'!BL$4,'Per month Barometer'!$AG$3:$BE$3,0)))</f>
        <v>0</v>
      </c>
      <c r="BM78" s="18">
        <f>IF(ISNA(INDEX($AG$4:$BE$107,MATCH('Per month Barometer'!$BG78,$AF$4:$AF$107,0),MATCH('Per month Barometer'!BM$4,'Per month Barometer'!$AG$3:$BE$3,0))),"",INDEX($AG$4:$BE$107,MATCH('Per month Barometer'!$BG78,$AF$4:$AF$107,0),MATCH('Per month Barometer'!BM$4,'Per month Barometer'!$AG$3:$BE$3,0)))</f>
        <v>0</v>
      </c>
      <c r="BN78" s="18">
        <f>IF(ISNA(INDEX($AG$4:$BE$107,MATCH('Per month Barometer'!$BG78,$AF$4:$AF$107,0),MATCH('Per month Barometer'!BN$4,'Per month Barometer'!$AG$3:$BE$3,0))),"",INDEX($AG$4:$BE$107,MATCH('Per month Barometer'!$BG78,$AF$4:$AF$107,0),MATCH('Per month Barometer'!BN$4,'Per month Barometer'!$AG$3:$BE$3,0)))</f>
        <v>0</v>
      </c>
      <c r="BO78" s="18">
        <f>IF(ISNA(INDEX($AG$4:$BE$107,MATCH('Per month Barometer'!$BG78,$AF$4:$AF$107,0),MATCH('Per month Barometer'!BO$4,'Per month Barometer'!$AG$3:$BE$3,0))),"",INDEX($AG$4:$BE$107,MATCH('Per month Barometer'!$BG78,$AF$4:$AF$107,0),MATCH('Per month Barometer'!BO$4,'Per month Barometer'!$AG$3:$BE$3,0)))</f>
        <v>0</v>
      </c>
      <c r="BP78" s="18">
        <f>IF(ISNA(INDEX($AG$4:$BE$107,MATCH('Per month Barometer'!$BG78,$AF$4:$AF$107,0),MATCH('Per month Barometer'!BP$4,'Per month Barometer'!$AG$3:$BE$3,0))),"",INDEX($AG$4:$BE$107,MATCH('Per month Barometer'!$BG78,$AF$4:$AF$107,0),MATCH('Per month Barometer'!BP$4,'Per month Barometer'!$AG$3:$BE$3,0)))</f>
        <v>0</v>
      </c>
      <c r="BQ78" s="18">
        <f>IF(ISNA(INDEX($AG$4:$BE$107,MATCH('Per month Barometer'!$BG78,$AF$4:$AF$107,0),MATCH('Per month Barometer'!BQ$4,'Per month Barometer'!$AG$3:$BE$3,0))),"",INDEX($AG$4:$BE$107,MATCH('Per month Barometer'!$BG78,$AF$4:$AF$107,0),MATCH('Per month Barometer'!BQ$4,'Per month Barometer'!$AG$3:$BE$3,0)))</f>
        <v>0</v>
      </c>
      <c r="BR78" s="18">
        <f>IF(ISNA(INDEX($AG$4:$BE$107,MATCH('Per month Barometer'!$BG78,$AF$4:$AF$107,0),MATCH('Per month Barometer'!BR$4,'Per month Barometer'!$AG$3:$BE$3,0))),"",INDEX($AG$4:$BE$107,MATCH('Per month Barometer'!$BG78,$AF$4:$AF$107,0),MATCH('Per month Barometer'!BR$4,'Per month Barometer'!$AG$3:$BE$3,0)))</f>
        <v>0</v>
      </c>
      <c r="BS78" s="18">
        <f>IF(ISNA(INDEX($AG$4:$BE$107,MATCH('Per month Barometer'!$BG78,$AF$4:$AF$107,0),MATCH('Per month Barometer'!BS$4,'Per month Barometer'!$AG$3:$BE$3,0))),"",INDEX($AG$4:$BE$107,MATCH('Per month Barometer'!$BG78,$AF$4:$AF$107,0),MATCH('Per month Barometer'!BS$4,'Per month Barometer'!$AG$3:$BE$3,0)))</f>
        <v>1.76</v>
      </c>
      <c r="BT78" s="18">
        <f>IF(ISNA(INDEX($AG$4:$BE$107,MATCH('Per month Barometer'!$BG78,$AF$4:$AF$107,0),MATCH('Per month Barometer'!BT$4,'Per month Barometer'!$AG$3:$BE$3,0))),"",INDEX($AG$4:$BE$107,MATCH('Per month Barometer'!$BG78,$AF$4:$AF$107,0),MATCH('Per month Barometer'!BT$4,'Per month Barometer'!$AG$3:$BE$3,0)))</f>
        <v>0</v>
      </c>
      <c r="BU78" s="18">
        <f>IF(ISNA(INDEX($AG$4:$BE$107,MATCH('Per month Barometer'!$BG78,$AF$4:$AF$107,0),MATCH('Per month Barometer'!BU$4,'Per month Barometer'!$AG$3:$BE$3,0))),"",INDEX($AG$4:$BE$107,MATCH('Per month Barometer'!$BG78,$AF$4:$AF$107,0),MATCH('Per month Barometer'!BU$4,'Per month Barometer'!$AG$3:$BE$3,0)))</f>
        <v>0</v>
      </c>
      <c r="BV78" s="18">
        <f>IF(ISNA(INDEX($AG$4:$BE$107,MATCH('Per month Barometer'!$BG78,$AF$4:$AF$107,0),MATCH('Per month Barometer'!BV$4,'Per month Barometer'!$AG$3:$BE$3,0))),"",INDEX($AG$4:$BE$107,MATCH('Per month Barometer'!$BG78,$AF$4:$AF$107,0),MATCH('Per month Barometer'!BV$4,'Per month Barometer'!$AG$3:$BE$3,0)))</f>
        <v>0</v>
      </c>
      <c r="BW78" s="18">
        <f>IF(ISNA(INDEX($AG$4:$BE$107,MATCH('Per month Barometer'!$BG78,$AF$4:$AF$107,0),MATCH('Per month Barometer'!BW$4,'Per month Barometer'!$AG$3:$BE$3,0))),"",INDEX($AG$4:$BE$107,MATCH('Per month Barometer'!$BG78,$AF$4:$AF$107,0),MATCH('Per month Barometer'!BW$4,'Per month Barometer'!$AG$3:$BE$3,0)))</f>
        <v>0</v>
      </c>
      <c r="BX78" s="18" t="str">
        <f>IF(ISNA(INDEX($AG$4:$BE$107,MATCH('Per month Barometer'!$BG78,$AF$4:$AF$107,0),MATCH('Per month Barometer'!BX$4,'Per month Barometer'!$AG$3:$BE$3,0))),"",INDEX($AG$4:$BE$107,MATCH('Per month Barometer'!$BG78,$AF$4:$AF$107,0),MATCH('Per month Barometer'!BX$4,'Per month Barometer'!$AG$3:$BE$3,0)))</f>
        <v/>
      </c>
      <c r="BY78" s="18">
        <f>IF(ISNA(INDEX($AG$4:$BE$107,MATCH('Per month Barometer'!$BG78,$AF$4:$AF$107,0),MATCH('Per month Barometer'!BY$4,'Per month Barometer'!$AG$3:$BE$3,0))),"",INDEX($AG$4:$BE$107,MATCH('Per month Barometer'!$BG78,$AF$4:$AF$107,0),MATCH('Per month Barometer'!BY$4,'Per month Barometer'!$AG$3:$BE$3,0)))</f>
        <v>0</v>
      </c>
      <c r="BZ78" s="18">
        <f>IF(ISNA(INDEX($AG$4:$BE$107,MATCH('Per month Barometer'!$BG78,$AF$4:$AF$107,0),MATCH('Per month Barometer'!BZ$4,'Per month Barometer'!$AG$3:$BE$3,0))),"",INDEX($AG$4:$BE$107,MATCH('Per month Barometer'!$BG78,$AF$4:$AF$107,0),MATCH('Per month Barometer'!BZ$4,'Per month Barometer'!$AG$3:$BE$3,0)))</f>
        <v>0</v>
      </c>
      <c r="CA78" s="18">
        <f>IF(ISNA(INDEX($AG$4:$BE$107,MATCH('Per month Barometer'!$BG78,$AF$4:$AF$107,0),MATCH('Per month Barometer'!CA$4,'Per month Barometer'!$AG$3:$BE$3,0))),"",INDEX($AG$4:$BE$107,MATCH('Per month Barometer'!$BG78,$AF$4:$AF$107,0),MATCH('Per month Barometer'!CA$4,'Per month Barometer'!$AG$3:$BE$3,0)))</f>
        <v>0</v>
      </c>
      <c r="CB78" s="18" t="str">
        <f>IF(ISNA(INDEX($AG$4:$BE$107,MATCH('Per month Barometer'!$BG78,$AF$4:$AF$107,0),MATCH('Per month Barometer'!CB$4,'Per month Barometer'!$AG$3:$BE$3,0))),"",INDEX($AG$4:$BE$107,MATCH('Per month Barometer'!$BG78,$AF$4:$AF$107,0),MATCH('Per month Barometer'!CB$4,'Per month Barometer'!$AG$3:$BE$3,0)))</f>
        <v/>
      </c>
      <c r="CC78" s="18">
        <f>IF(ISNA(INDEX($AG$4:$BE$107,MATCH('Per month Barometer'!$BG78,$AF$4:$AF$107,0),MATCH('Per month Barometer'!CC$4,'Per month Barometer'!$AG$3:$BE$3,0))),"",INDEX($AG$4:$BE$107,MATCH('Per month Barometer'!$BG78,$AF$4:$AF$107,0),MATCH('Per month Barometer'!CC$4,'Per month Barometer'!$AG$3:$BE$3,0)))</f>
        <v>0</v>
      </c>
      <c r="CD78" s="18">
        <f>IF(ISNA(INDEX($AG$4:$BE$107,MATCH('Per month Barometer'!$BG78,$AF$4:$AF$107,0),MATCH('Per month Barometer'!CD$4,'Per month Barometer'!$AG$3:$BE$3,0))),"",INDEX($AG$4:$BE$107,MATCH('Per month Barometer'!$BG78,$AF$4:$AF$107,0),MATCH('Per month Barometer'!CD$4,'Per month Barometer'!$AG$3:$BE$3,0)))</f>
        <v>0</v>
      </c>
      <c r="CE78" s="18">
        <f>IF(ISNA(INDEX($AG$4:$BE$107,MATCH('Per month Barometer'!$BG78,$AF$4:$AF$107,0),MATCH('Per month Barometer'!CE$4,'Per month Barometer'!$AG$3:$BE$3,0))),"",INDEX($AG$4:$BE$107,MATCH('Per month Barometer'!$BG78,$AF$4:$AF$107,0),MATCH('Per month Barometer'!CE$4,'Per month Barometer'!$AG$3:$BE$3,0)))</f>
        <v>0</v>
      </c>
      <c r="CF78" s="18" t="str">
        <f>IF(ISNA(INDEX($AG$4:$BE$107,MATCH('Per month Barometer'!$BG78,$AF$4:$AF$107,0),MATCH('Per month Barometer'!CF$4,'Per month Barometer'!$AG$3:$BE$3,0))),"",INDEX($AG$4:$BE$107,MATCH('Per month Barometer'!$BG78,$AF$4:$AF$107,0),MATCH('Per month Barometer'!CF$4,'Per month Barometer'!$AG$3:$BE$3,0)))</f>
        <v/>
      </c>
      <c r="CO78" s="18">
        <f>IF(BH78=0,"",BH78)</f>
        <v>1.86363636363636</v>
      </c>
      <c r="CP78" s="18" t="str">
        <f>IF(BI78=0,"",BI78)</f>
        <v/>
      </c>
      <c r="CQ78" s="18" t="str">
        <f>IF(BJ78=0,"",BJ78)</f>
        <v/>
      </c>
      <c r="CR78" s="18" t="str">
        <f>IF(BK78=0,"",BK78)</f>
        <v/>
      </c>
      <c r="CS78" s="18" t="str">
        <f>IF(BL78=0,"",BL78)</f>
        <v/>
      </c>
      <c r="CT78" s="18" t="str">
        <f>IF(BM78=0,"",BM78)</f>
        <v/>
      </c>
      <c r="CU78" s="18" t="str">
        <f>IF(BN78=0,"",BN78)</f>
        <v/>
      </c>
      <c r="CV78" s="18" t="str">
        <f>IF(BO78=0,"",BO78)</f>
        <v/>
      </c>
      <c r="CW78" s="18" t="str">
        <f>IF(BP78=0,"",BP78)</f>
        <v/>
      </c>
      <c r="CX78" s="18" t="str">
        <f>IF(BQ78=0,"",BQ78)</f>
        <v/>
      </c>
      <c r="CY78" s="18" t="str">
        <f>IF(BR78=0,"",BR78)</f>
        <v/>
      </c>
      <c r="CZ78" s="18">
        <f>IF(BS78=0,"",BS78)</f>
        <v>1.76</v>
      </c>
      <c r="DA78" s="18" t="str">
        <f>IF(BT78=0,"",BT78)</f>
        <v/>
      </c>
      <c r="DB78" s="18" t="str">
        <f>IF(BU78=0,"",BU78)</f>
        <v/>
      </c>
      <c r="DC78" s="18" t="str">
        <f>IF(BV78=0,"",BV78)</f>
        <v/>
      </c>
      <c r="DD78" s="18" t="str">
        <f>IF(BW78=0,"",BW78)</f>
        <v/>
      </c>
      <c r="DE78" s="18" t="str">
        <f>IF(BX78=0,"",BX78)</f>
        <v/>
      </c>
      <c r="DF78" s="18" t="str">
        <f>IF(BY78=0,"",BY78)</f>
        <v/>
      </c>
      <c r="DG78" s="18" t="str">
        <f>IF(BZ78=0,"",BZ78)</f>
        <v/>
      </c>
      <c r="DH78" s="18" t="str">
        <f>IF(CA78=0,"",CA78)</f>
        <v/>
      </c>
      <c r="DI78" s="18" t="str">
        <f>IF(CB78=0,"",CB78)</f>
        <v/>
      </c>
      <c r="DJ78" s="18" t="str">
        <f>IF(CC78=0,"",CC78)</f>
        <v/>
      </c>
      <c r="DK78" s="18" t="str">
        <f>IF(CD78=0,"",CD78)</f>
        <v/>
      </c>
      <c r="DL78" s="18" t="str">
        <f>IF(CE78=0,"",CE78)</f>
        <v/>
      </c>
      <c r="DM78" s="18" t="str">
        <f>IF(CF78=0,"",CF78)</f>
        <v/>
      </c>
      <c r="DN78" s="18"/>
      <c r="DO78" s="18"/>
      <c r="DP78" s="18"/>
      <c r="DQ78" s="18"/>
    </row>
    <row r="79" spans="2:121" x14ac:dyDescent="0.25">
      <c r="B79" s="22">
        <v>39995</v>
      </c>
      <c r="C79" s="18">
        <f>VLOOKUP($B79,'Barometer annual'!$Z$5:$AE$211,'Per month Barometer'!C$1, FALSE)</f>
        <v>0.361669283606879</v>
      </c>
      <c r="D79" s="18">
        <f>VLOOKUP($B79,'Barometer annual'!$Z$5:$AE$211,'Per month Barometer'!D$1, FALSE)</f>
        <v>1.1673669917048499</v>
      </c>
      <c r="E79" s="18" t="str">
        <f>VLOOKUP($B79,'Barometer annual'!$Z$5:$AE$211,'Per month Barometer'!E$1, FALSE)</f>
        <v/>
      </c>
      <c r="F79" s="18" t="str">
        <f>VLOOKUP($B79,'Barometer annual'!$Z$5:$AE$211,'Per month Barometer'!F$1, FALSE)</f>
        <v/>
      </c>
      <c r="G79" s="18" t="str">
        <f>VLOOKUP($B79,'Barometer annual'!$Z$5:$AE$211,'Per month Barometer'!G$1, FALSE)</f>
        <v/>
      </c>
      <c r="H79" s="5"/>
      <c r="I79" s="5"/>
      <c r="J79" s="27"/>
      <c r="K79" s="5"/>
      <c r="L79" s="5"/>
      <c r="M79" s="5"/>
      <c r="N79" s="5"/>
      <c r="AF79" s="125">
        <v>40422</v>
      </c>
      <c r="AG79" s="47">
        <f>VLOOKUP($AF79,'Barometer annual'!$Z$5:$AE$211,'Per month Barometer'!C$1,FALSE)</f>
        <v>1.4847704738410801</v>
      </c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48"/>
      <c r="AS79" s="77"/>
      <c r="AT79" s="77"/>
      <c r="AU79" s="77"/>
      <c r="AV79" s="77"/>
      <c r="AW79" s="77"/>
      <c r="AX79" s="77"/>
      <c r="AY79" s="48">
        <f>VLOOKUP($AF79,'Barometer annual'!$Z$5:$AE$211,'Per month Barometer'!D$1,FALSE)</f>
        <v>1.49430335906319</v>
      </c>
      <c r="AZ79" s="77"/>
      <c r="BA79" s="77"/>
      <c r="BB79" s="77"/>
      <c r="BC79" s="77"/>
      <c r="BD79" s="77"/>
      <c r="BE79" s="126"/>
      <c r="BG79" s="155">
        <v>41334</v>
      </c>
      <c r="BH79" s="18">
        <f>IF(ISNA(INDEX($AG$4:$BE$107,MATCH('Per month Barometer'!$BG79,$AF$4:$AF$107,0),MATCH('Per month Barometer'!BH$4,'Per month Barometer'!$AG$3:$BE$3,0))),"",INDEX($AG$4:$BE$107,MATCH('Per month Barometer'!$BG79,$AF$4:$AF$107,0),MATCH('Per month Barometer'!BH$4,'Per month Barometer'!$AG$3:$BE$3,0)))</f>
        <v>1.82380952380952</v>
      </c>
      <c r="BI79" s="18">
        <f>IF(ISNA(INDEX($AG$4:$BE$107,MATCH('Per month Barometer'!$BG79,$AF$4:$AF$107,0),MATCH('Per month Barometer'!BI$4,'Per month Barometer'!$AG$3:$BE$3,0))),"",INDEX($AG$4:$BE$107,MATCH('Per month Barometer'!$BG79,$AF$4:$AF$107,0),MATCH('Per month Barometer'!BI$4,'Per month Barometer'!$AG$3:$BE$3,0)))</f>
        <v>0</v>
      </c>
      <c r="BJ79" s="18">
        <f>IF(ISNA(INDEX($AG$4:$BE$107,MATCH('Per month Barometer'!$BG79,$AF$4:$AF$107,0),MATCH('Per month Barometer'!BJ$4,'Per month Barometer'!$AG$3:$BE$3,0))),"",INDEX($AG$4:$BE$107,MATCH('Per month Barometer'!$BG79,$AF$4:$AF$107,0),MATCH('Per month Barometer'!BJ$4,'Per month Barometer'!$AG$3:$BE$3,0)))</f>
        <v>0</v>
      </c>
      <c r="BK79" s="18">
        <f>IF(ISNA(INDEX($AG$4:$BE$107,MATCH('Per month Barometer'!$BG79,$AF$4:$AF$107,0),MATCH('Per month Barometer'!BK$4,'Per month Barometer'!$AG$3:$BE$3,0))),"",INDEX($AG$4:$BE$107,MATCH('Per month Barometer'!$BG79,$AF$4:$AF$107,0),MATCH('Per month Barometer'!BK$4,'Per month Barometer'!$AG$3:$BE$3,0)))</f>
        <v>0</v>
      </c>
      <c r="BL79" s="18">
        <f>IF(ISNA(INDEX($AG$4:$BE$107,MATCH('Per month Barometer'!$BG79,$AF$4:$AF$107,0),MATCH('Per month Barometer'!BL$4,'Per month Barometer'!$AG$3:$BE$3,0))),"",INDEX($AG$4:$BE$107,MATCH('Per month Barometer'!$BG79,$AF$4:$AF$107,0),MATCH('Per month Barometer'!BL$4,'Per month Barometer'!$AG$3:$BE$3,0)))</f>
        <v>0</v>
      </c>
      <c r="BM79" s="18">
        <f>IF(ISNA(INDEX($AG$4:$BE$107,MATCH('Per month Barometer'!$BG79,$AF$4:$AF$107,0),MATCH('Per month Barometer'!BM$4,'Per month Barometer'!$AG$3:$BE$3,0))),"",INDEX($AG$4:$BE$107,MATCH('Per month Barometer'!$BG79,$AF$4:$AF$107,0),MATCH('Per month Barometer'!BM$4,'Per month Barometer'!$AG$3:$BE$3,0)))</f>
        <v>0</v>
      </c>
      <c r="BN79" s="18">
        <f>IF(ISNA(INDEX($AG$4:$BE$107,MATCH('Per month Barometer'!$BG79,$AF$4:$AF$107,0),MATCH('Per month Barometer'!BN$4,'Per month Barometer'!$AG$3:$BE$3,0))),"",INDEX($AG$4:$BE$107,MATCH('Per month Barometer'!$BG79,$AF$4:$AF$107,0),MATCH('Per month Barometer'!BN$4,'Per month Barometer'!$AG$3:$BE$3,0)))</f>
        <v>0</v>
      </c>
      <c r="BO79" s="18">
        <f>IF(ISNA(INDEX($AG$4:$BE$107,MATCH('Per month Barometer'!$BG79,$AF$4:$AF$107,0),MATCH('Per month Barometer'!BO$4,'Per month Barometer'!$AG$3:$BE$3,0))),"",INDEX($AG$4:$BE$107,MATCH('Per month Barometer'!$BG79,$AF$4:$AF$107,0),MATCH('Per month Barometer'!BO$4,'Per month Barometer'!$AG$3:$BE$3,0)))</f>
        <v>0</v>
      </c>
      <c r="BP79" s="18">
        <f>IF(ISNA(INDEX($AG$4:$BE$107,MATCH('Per month Barometer'!$BG79,$AF$4:$AF$107,0),MATCH('Per month Barometer'!BP$4,'Per month Barometer'!$AG$3:$BE$3,0))),"",INDEX($AG$4:$BE$107,MATCH('Per month Barometer'!$BG79,$AF$4:$AF$107,0),MATCH('Per month Barometer'!BP$4,'Per month Barometer'!$AG$3:$BE$3,0)))</f>
        <v>0</v>
      </c>
      <c r="BQ79" s="18">
        <f>IF(ISNA(INDEX($AG$4:$BE$107,MATCH('Per month Barometer'!$BG79,$AF$4:$AF$107,0),MATCH('Per month Barometer'!BQ$4,'Per month Barometer'!$AG$3:$BE$3,0))),"",INDEX($AG$4:$BE$107,MATCH('Per month Barometer'!$BG79,$AF$4:$AF$107,0),MATCH('Per month Barometer'!BQ$4,'Per month Barometer'!$AG$3:$BE$3,0)))</f>
        <v>0</v>
      </c>
      <c r="BR79" s="18">
        <f>IF(ISNA(INDEX($AG$4:$BE$107,MATCH('Per month Barometer'!$BG79,$AF$4:$AF$107,0),MATCH('Per month Barometer'!BR$4,'Per month Barometer'!$AG$3:$BE$3,0))),"",INDEX($AG$4:$BE$107,MATCH('Per month Barometer'!$BG79,$AF$4:$AF$107,0),MATCH('Per month Barometer'!BR$4,'Per month Barometer'!$AG$3:$BE$3,0)))</f>
        <v>1.74</v>
      </c>
      <c r="BS79" s="18">
        <f>IF(ISNA(INDEX($AG$4:$BE$107,MATCH('Per month Barometer'!$BG79,$AF$4:$AF$107,0),MATCH('Per month Barometer'!BS$4,'Per month Barometer'!$AG$3:$BE$3,0))),"",INDEX($AG$4:$BE$107,MATCH('Per month Barometer'!$BG79,$AF$4:$AF$107,0),MATCH('Per month Barometer'!BS$4,'Per month Barometer'!$AG$3:$BE$3,0)))</f>
        <v>0</v>
      </c>
      <c r="BT79" s="18">
        <f>IF(ISNA(INDEX($AG$4:$BE$107,MATCH('Per month Barometer'!$BG79,$AF$4:$AF$107,0),MATCH('Per month Barometer'!BT$4,'Per month Barometer'!$AG$3:$BE$3,0))),"",INDEX($AG$4:$BE$107,MATCH('Per month Barometer'!$BG79,$AF$4:$AF$107,0),MATCH('Per month Barometer'!BT$4,'Per month Barometer'!$AG$3:$BE$3,0)))</f>
        <v>0</v>
      </c>
      <c r="BU79" s="18">
        <f>IF(ISNA(INDEX($AG$4:$BE$107,MATCH('Per month Barometer'!$BG79,$AF$4:$AF$107,0),MATCH('Per month Barometer'!BU$4,'Per month Barometer'!$AG$3:$BE$3,0))),"",INDEX($AG$4:$BE$107,MATCH('Per month Barometer'!$BG79,$AF$4:$AF$107,0),MATCH('Per month Barometer'!BU$4,'Per month Barometer'!$AG$3:$BE$3,0)))</f>
        <v>0</v>
      </c>
      <c r="BV79" s="18">
        <f>IF(ISNA(INDEX($AG$4:$BE$107,MATCH('Per month Barometer'!$BG79,$AF$4:$AF$107,0),MATCH('Per month Barometer'!BV$4,'Per month Barometer'!$AG$3:$BE$3,0))),"",INDEX($AG$4:$BE$107,MATCH('Per month Barometer'!$BG79,$AF$4:$AF$107,0),MATCH('Per month Barometer'!BV$4,'Per month Barometer'!$AG$3:$BE$3,0)))</f>
        <v>0</v>
      </c>
      <c r="BW79" s="18">
        <f>IF(ISNA(INDEX($AG$4:$BE$107,MATCH('Per month Barometer'!$BG79,$AF$4:$AF$107,0),MATCH('Per month Barometer'!BW$4,'Per month Barometer'!$AG$3:$BE$3,0))),"",INDEX($AG$4:$BE$107,MATCH('Per month Barometer'!$BG79,$AF$4:$AF$107,0),MATCH('Per month Barometer'!BW$4,'Per month Barometer'!$AG$3:$BE$3,0)))</f>
        <v>0</v>
      </c>
      <c r="BX79" s="18">
        <f>IF(ISNA(INDEX($AG$4:$BE$107,MATCH('Per month Barometer'!$BG79,$AF$4:$AF$107,0),MATCH('Per month Barometer'!BX$4,'Per month Barometer'!$AG$3:$BE$3,0))),"",INDEX($AG$4:$BE$107,MATCH('Per month Barometer'!$BG79,$AF$4:$AF$107,0),MATCH('Per month Barometer'!BX$4,'Per month Barometer'!$AG$3:$BE$3,0)))</f>
        <v>0</v>
      </c>
      <c r="BY79" s="18">
        <f>IF(ISNA(INDEX($AG$4:$BE$107,MATCH('Per month Barometer'!$BG79,$AF$4:$AF$107,0),MATCH('Per month Barometer'!BY$4,'Per month Barometer'!$AG$3:$BE$3,0))),"",INDEX($AG$4:$BE$107,MATCH('Per month Barometer'!$BG79,$AF$4:$AF$107,0),MATCH('Per month Barometer'!BY$4,'Per month Barometer'!$AG$3:$BE$3,0)))</f>
        <v>0</v>
      </c>
      <c r="BZ79" s="18">
        <f>IF(ISNA(INDEX($AG$4:$BE$107,MATCH('Per month Barometer'!$BG79,$AF$4:$AF$107,0),MATCH('Per month Barometer'!BZ$4,'Per month Barometer'!$AG$3:$BE$3,0))),"",INDEX($AG$4:$BE$107,MATCH('Per month Barometer'!$BG79,$AF$4:$AF$107,0),MATCH('Per month Barometer'!BZ$4,'Per month Barometer'!$AG$3:$BE$3,0)))</f>
        <v>0</v>
      </c>
      <c r="CA79" s="18">
        <f>IF(ISNA(INDEX($AG$4:$BE$107,MATCH('Per month Barometer'!$BG79,$AF$4:$AF$107,0),MATCH('Per month Barometer'!CA$4,'Per month Barometer'!$AG$3:$BE$3,0))),"",INDEX($AG$4:$BE$107,MATCH('Per month Barometer'!$BG79,$AF$4:$AF$107,0),MATCH('Per month Barometer'!CA$4,'Per month Barometer'!$AG$3:$BE$3,0)))</f>
        <v>0</v>
      </c>
      <c r="CB79" s="18">
        <f>IF(ISNA(INDEX($AG$4:$BE$107,MATCH('Per month Barometer'!$BG79,$AF$4:$AF$107,0),MATCH('Per month Barometer'!CB$4,'Per month Barometer'!$AG$3:$BE$3,0))),"",INDEX($AG$4:$BE$107,MATCH('Per month Barometer'!$BG79,$AF$4:$AF$107,0),MATCH('Per month Barometer'!CB$4,'Per month Barometer'!$AG$3:$BE$3,0)))</f>
        <v>0</v>
      </c>
      <c r="CC79" s="18">
        <f>IF(ISNA(INDEX($AG$4:$BE$107,MATCH('Per month Barometer'!$BG79,$AF$4:$AF$107,0),MATCH('Per month Barometer'!CC$4,'Per month Barometer'!$AG$3:$BE$3,0))),"",INDEX($AG$4:$BE$107,MATCH('Per month Barometer'!$BG79,$AF$4:$AF$107,0),MATCH('Per month Barometer'!CC$4,'Per month Barometer'!$AG$3:$BE$3,0)))</f>
        <v>0</v>
      </c>
      <c r="CD79" s="18">
        <f>IF(ISNA(INDEX($AG$4:$BE$107,MATCH('Per month Barometer'!$BG79,$AF$4:$AF$107,0),MATCH('Per month Barometer'!CD$4,'Per month Barometer'!$AG$3:$BE$3,0))),"",INDEX($AG$4:$BE$107,MATCH('Per month Barometer'!$BG79,$AF$4:$AF$107,0),MATCH('Per month Barometer'!CD$4,'Per month Barometer'!$AG$3:$BE$3,0)))</f>
        <v>0</v>
      </c>
      <c r="CE79" s="18">
        <f>IF(ISNA(INDEX($AG$4:$BE$107,MATCH('Per month Barometer'!$BG79,$AF$4:$AF$107,0),MATCH('Per month Barometer'!CE$4,'Per month Barometer'!$AG$3:$BE$3,0))),"",INDEX($AG$4:$BE$107,MATCH('Per month Barometer'!$BG79,$AF$4:$AF$107,0),MATCH('Per month Barometer'!CE$4,'Per month Barometer'!$AG$3:$BE$3,0)))</f>
        <v>0</v>
      </c>
      <c r="CF79" s="18">
        <f>IF(ISNA(INDEX($AG$4:$BE$107,MATCH('Per month Barometer'!$BG79,$AF$4:$AF$107,0),MATCH('Per month Barometer'!CF$4,'Per month Barometer'!$AG$3:$BE$3,0))),"",INDEX($AG$4:$BE$107,MATCH('Per month Barometer'!$BG79,$AF$4:$AF$107,0),MATCH('Per month Barometer'!CF$4,'Per month Barometer'!$AG$3:$BE$3,0)))</f>
        <v>0</v>
      </c>
      <c r="CO79" s="18">
        <f>IF(BH79=0,"",BH79)</f>
        <v>1.82380952380952</v>
      </c>
      <c r="CP79" s="18" t="str">
        <f>IF(BI79=0,"",BI79)</f>
        <v/>
      </c>
      <c r="CQ79" s="18" t="str">
        <f>IF(BJ79=0,"",BJ79)</f>
        <v/>
      </c>
      <c r="CR79" s="18" t="str">
        <f>IF(BK79=0,"",BK79)</f>
        <v/>
      </c>
      <c r="CS79" s="18" t="str">
        <f>IF(BL79=0,"",BL79)</f>
        <v/>
      </c>
      <c r="CT79" s="18" t="str">
        <f>IF(BM79=0,"",BM79)</f>
        <v/>
      </c>
      <c r="CU79" s="18" t="str">
        <f>IF(BN79=0,"",BN79)</f>
        <v/>
      </c>
      <c r="CV79" s="18" t="str">
        <f>IF(BO79=0,"",BO79)</f>
        <v/>
      </c>
      <c r="CW79" s="18" t="str">
        <f>IF(BP79=0,"",BP79)</f>
        <v/>
      </c>
      <c r="CX79" s="18" t="str">
        <f>IF(BQ79=0,"",BQ79)</f>
        <v/>
      </c>
      <c r="CY79" s="18">
        <f>IF(BR79=0,"",BR79)</f>
        <v>1.74</v>
      </c>
      <c r="CZ79" s="18" t="str">
        <f>IF(BS79=0,"",BS79)</f>
        <v/>
      </c>
      <c r="DA79" s="18" t="str">
        <f>IF(BT79=0,"",BT79)</f>
        <v/>
      </c>
      <c r="DB79" s="18" t="str">
        <f>IF(BU79=0,"",BU79)</f>
        <v/>
      </c>
      <c r="DC79" s="18" t="str">
        <f>IF(BV79=0,"",BV79)</f>
        <v/>
      </c>
      <c r="DD79" s="18" t="str">
        <f>IF(BW79=0,"",BW79)</f>
        <v/>
      </c>
      <c r="DE79" s="18" t="str">
        <f>IF(BX79=0,"",BX79)</f>
        <v/>
      </c>
      <c r="DF79" s="18" t="str">
        <f>IF(BY79=0,"",BY79)</f>
        <v/>
      </c>
      <c r="DG79" s="18" t="str">
        <f>IF(BZ79=0,"",BZ79)</f>
        <v/>
      </c>
      <c r="DH79" s="18" t="str">
        <f>IF(CA79=0,"",CA79)</f>
        <v/>
      </c>
      <c r="DI79" s="18" t="str">
        <f>IF(CB79=0,"",CB79)</f>
        <v/>
      </c>
      <c r="DJ79" s="18" t="str">
        <f>IF(CC79=0,"",CC79)</f>
        <v/>
      </c>
      <c r="DK79" s="18" t="str">
        <f>IF(CD79=0,"",CD79)</f>
        <v/>
      </c>
      <c r="DL79" s="18" t="str">
        <f>IF(CE79=0,"",CE79)</f>
        <v/>
      </c>
      <c r="DM79" s="18" t="str">
        <f>IF(CF79=0,"",CF79)</f>
        <v/>
      </c>
      <c r="DN79" s="18"/>
      <c r="DO79" s="18"/>
      <c r="DP79" s="18"/>
      <c r="DQ79" s="18"/>
    </row>
    <row r="80" spans="2:121" x14ac:dyDescent="0.25">
      <c r="B80" s="22">
        <v>40360</v>
      </c>
      <c r="C80" s="18">
        <f>VLOOKUP($B80,'Barometer annual'!$Z$5:$AE$211,'Per month Barometer'!C$1, FALSE)</f>
        <v>1.44751524132924</v>
      </c>
      <c r="D80" s="18">
        <f>VLOOKUP($B80,'Barometer annual'!$Z$5:$AE$211,'Per month Barometer'!D$1, FALSE)</f>
        <v>1.51463016523285</v>
      </c>
      <c r="E80" s="18">
        <f>VLOOKUP($B80,'Barometer annual'!$Z$5:$AE$211,'Per month Barometer'!E$1, FALSE)</f>
        <v>1.63531357085909</v>
      </c>
      <c r="F80" s="18">
        <f>VLOOKUP($B80,'Barometer annual'!$Z$5:$AE$211,'Per month Barometer'!F$1, FALSE)</f>
        <v>1.7623228362601699</v>
      </c>
      <c r="G80" s="18">
        <f>VLOOKUP($B80,'Barometer annual'!$Z$5:$AE$211,'Per month Barometer'!G$1, FALSE)</f>
        <v>1.9151041564926601</v>
      </c>
      <c r="H80" s="18"/>
      <c r="I80" s="5"/>
      <c r="J80" s="27"/>
      <c r="K80" s="5"/>
      <c r="L80" s="5"/>
      <c r="M80" s="5"/>
      <c r="N80" s="5"/>
      <c r="AF80" s="125">
        <v>40787</v>
      </c>
      <c r="AG80" s="47">
        <f>VLOOKUP($AF80,'Barometer annual'!$Z$5:$AE$211,'Per month Barometer'!C$1,FALSE)</f>
        <v>2.5907867796874902</v>
      </c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48"/>
      <c r="AS80" s="77"/>
      <c r="AT80" s="77"/>
      <c r="AU80" s="77"/>
      <c r="AV80" s="77"/>
      <c r="AW80" s="77"/>
      <c r="AX80" s="77"/>
      <c r="AY80" s="48">
        <f>VLOOKUP($AF80,'Barometer annual'!$Z$5:$AE$211,'Per month Barometer'!D$1,FALSE)</f>
        <v>1.79371093179442</v>
      </c>
      <c r="AZ80" s="77"/>
      <c r="BA80" s="77"/>
      <c r="BB80" s="77"/>
      <c r="BC80" s="77"/>
      <c r="BD80" s="77"/>
      <c r="BE80" s="126"/>
      <c r="BG80" s="155">
        <v>41365</v>
      </c>
      <c r="BH80" s="18">
        <f>IF(ISNA(INDEX($AG$4:$BE$107,MATCH('Per month Barometer'!$BG80,$AF$4:$AF$107,0),MATCH('Per month Barometer'!BH$4,'Per month Barometer'!$AG$3:$BE$3,0))),"",INDEX($AG$4:$BE$107,MATCH('Per month Barometer'!$BG80,$AF$4:$AF$107,0),MATCH('Per month Barometer'!BH$4,'Per month Barometer'!$AG$3:$BE$3,0)))</f>
        <v>1.74545454545455</v>
      </c>
      <c r="BI80" s="18">
        <f>IF(ISNA(INDEX($AG$4:$BE$107,MATCH('Per month Barometer'!$BG80,$AF$4:$AF$107,0),MATCH('Per month Barometer'!BI$4,'Per month Barometer'!$AG$3:$BE$3,0))),"",INDEX($AG$4:$BE$107,MATCH('Per month Barometer'!$BG80,$AF$4:$AF$107,0),MATCH('Per month Barometer'!BI$4,'Per month Barometer'!$AG$3:$BE$3,0)))</f>
        <v>0</v>
      </c>
      <c r="BJ80" s="18">
        <f>IF(ISNA(INDEX($AG$4:$BE$107,MATCH('Per month Barometer'!$BG80,$AF$4:$AF$107,0),MATCH('Per month Barometer'!BJ$4,'Per month Barometer'!$AG$3:$BE$3,0))),"",INDEX($AG$4:$BE$107,MATCH('Per month Barometer'!$BG80,$AF$4:$AF$107,0),MATCH('Per month Barometer'!BJ$4,'Per month Barometer'!$AG$3:$BE$3,0)))</f>
        <v>0</v>
      </c>
      <c r="BK80" s="18">
        <f>IF(ISNA(INDEX($AG$4:$BE$107,MATCH('Per month Barometer'!$BG80,$AF$4:$AF$107,0),MATCH('Per month Barometer'!BK$4,'Per month Barometer'!$AG$3:$BE$3,0))),"",INDEX($AG$4:$BE$107,MATCH('Per month Barometer'!$BG80,$AF$4:$AF$107,0),MATCH('Per month Barometer'!BK$4,'Per month Barometer'!$AG$3:$BE$3,0)))</f>
        <v>0</v>
      </c>
      <c r="BL80" s="18">
        <f>IF(ISNA(INDEX($AG$4:$BE$107,MATCH('Per month Barometer'!$BG80,$AF$4:$AF$107,0),MATCH('Per month Barometer'!BL$4,'Per month Barometer'!$AG$3:$BE$3,0))),"",INDEX($AG$4:$BE$107,MATCH('Per month Barometer'!$BG80,$AF$4:$AF$107,0),MATCH('Per month Barometer'!BL$4,'Per month Barometer'!$AG$3:$BE$3,0)))</f>
        <v>0</v>
      </c>
      <c r="BM80" s="18">
        <f>IF(ISNA(INDEX($AG$4:$BE$107,MATCH('Per month Barometer'!$BG80,$AF$4:$AF$107,0),MATCH('Per month Barometer'!BM$4,'Per month Barometer'!$AG$3:$BE$3,0))),"",INDEX($AG$4:$BE$107,MATCH('Per month Barometer'!$BG80,$AF$4:$AF$107,0),MATCH('Per month Barometer'!BM$4,'Per month Barometer'!$AG$3:$BE$3,0)))</f>
        <v>0</v>
      </c>
      <c r="BN80" s="18">
        <f>IF(ISNA(INDEX($AG$4:$BE$107,MATCH('Per month Barometer'!$BG80,$AF$4:$AF$107,0),MATCH('Per month Barometer'!BN$4,'Per month Barometer'!$AG$3:$BE$3,0))),"",INDEX($AG$4:$BE$107,MATCH('Per month Barometer'!$BG80,$AF$4:$AF$107,0),MATCH('Per month Barometer'!BN$4,'Per month Barometer'!$AG$3:$BE$3,0)))</f>
        <v>0</v>
      </c>
      <c r="BO80" s="18">
        <f>IF(ISNA(INDEX($AG$4:$BE$107,MATCH('Per month Barometer'!$BG80,$AF$4:$AF$107,0),MATCH('Per month Barometer'!BO$4,'Per month Barometer'!$AG$3:$BE$3,0))),"",INDEX($AG$4:$BE$107,MATCH('Per month Barometer'!$BG80,$AF$4:$AF$107,0),MATCH('Per month Barometer'!BO$4,'Per month Barometer'!$AG$3:$BE$3,0)))</f>
        <v>0</v>
      </c>
      <c r="BP80" s="18">
        <f>IF(ISNA(INDEX($AG$4:$BE$107,MATCH('Per month Barometer'!$BG80,$AF$4:$AF$107,0),MATCH('Per month Barometer'!BP$4,'Per month Barometer'!$AG$3:$BE$3,0))),"",INDEX($AG$4:$BE$107,MATCH('Per month Barometer'!$BG80,$AF$4:$AF$107,0),MATCH('Per month Barometer'!BP$4,'Per month Barometer'!$AG$3:$BE$3,0)))</f>
        <v>0</v>
      </c>
      <c r="BQ80" s="18">
        <f>IF(ISNA(INDEX($AG$4:$BE$107,MATCH('Per month Barometer'!$BG80,$AF$4:$AF$107,0),MATCH('Per month Barometer'!BQ$4,'Per month Barometer'!$AG$3:$BE$3,0))),"",INDEX($AG$4:$BE$107,MATCH('Per month Barometer'!$BG80,$AF$4:$AF$107,0),MATCH('Per month Barometer'!BQ$4,'Per month Barometer'!$AG$3:$BE$3,0)))</f>
        <v>1.7</v>
      </c>
      <c r="BR80" s="18">
        <f>IF(ISNA(INDEX($AG$4:$BE$107,MATCH('Per month Barometer'!$BG80,$AF$4:$AF$107,0),MATCH('Per month Barometer'!BR$4,'Per month Barometer'!$AG$3:$BE$3,0))),"",INDEX($AG$4:$BE$107,MATCH('Per month Barometer'!$BG80,$AF$4:$AF$107,0),MATCH('Per month Barometer'!BR$4,'Per month Barometer'!$AG$3:$BE$3,0)))</f>
        <v>0</v>
      </c>
      <c r="BS80" s="18">
        <f>IF(ISNA(INDEX($AG$4:$BE$107,MATCH('Per month Barometer'!$BG80,$AF$4:$AF$107,0),MATCH('Per month Barometer'!BS$4,'Per month Barometer'!$AG$3:$BE$3,0))),"",INDEX($AG$4:$BE$107,MATCH('Per month Barometer'!$BG80,$AF$4:$AF$107,0),MATCH('Per month Barometer'!BS$4,'Per month Barometer'!$AG$3:$BE$3,0)))</f>
        <v>0</v>
      </c>
      <c r="BT80" s="18">
        <f>IF(ISNA(INDEX($AG$4:$BE$107,MATCH('Per month Barometer'!$BG80,$AF$4:$AF$107,0),MATCH('Per month Barometer'!BT$4,'Per month Barometer'!$AG$3:$BE$3,0))),"",INDEX($AG$4:$BE$107,MATCH('Per month Barometer'!$BG80,$AF$4:$AF$107,0),MATCH('Per month Barometer'!BT$4,'Per month Barometer'!$AG$3:$BE$3,0)))</f>
        <v>0</v>
      </c>
      <c r="BU80" s="18">
        <f>IF(ISNA(INDEX($AG$4:$BE$107,MATCH('Per month Barometer'!$BG80,$AF$4:$AF$107,0),MATCH('Per month Barometer'!BU$4,'Per month Barometer'!$AG$3:$BE$3,0))),"",INDEX($AG$4:$BE$107,MATCH('Per month Barometer'!$BG80,$AF$4:$AF$107,0),MATCH('Per month Barometer'!BU$4,'Per month Barometer'!$AG$3:$BE$3,0)))</f>
        <v>0</v>
      </c>
      <c r="BV80" s="18">
        <f>IF(ISNA(INDEX($AG$4:$BE$107,MATCH('Per month Barometer'!$BG80,$AF$4:$AF$107,0),MATCH('Per month Barometer'!BV$4,'Per month Barometer'!$AG$3:$BE$3,0))),"",INDEX($AG$4:$BE$107,MATCH('Per month Barometer'!$BG80,$AF$4:$AF$107,0),MATCH('Per month Barometer'!BV$4,'Per month Barometer'!$AG$3:$BE$3,0)))</f>
        <v>0</v>
      </c>
      <c r="BW80" s="18">
        <f>IF(ISNA(INDEX($AG$4:$BE$107,MATCH('Per month Barometer'!$BG80,$AF$4:$AF$107,0),MATCH('Per month Barometer'!BW$4,'Per month Barometer'!$AG$3:$BE$3,0))),"",INDEX($AG$4:$BE$107,MATCH('Per month Barometer'!$BG80,$AF$4:$AF$107,0),MATCH('Per month Barometer'!BW$4,'Per month Barometer'!$AG$3:$BE$3,0)))</f>
        <v>1.75</v>
      </c>
      <c r="BX80" s="18">
        <f>IF(ISNA(INDEX($AG$4:$BE$107,MATCH('Per month Barometer'!$BG80,$AF$4:$AF$107,0),MATCH('Per month Barometer'!BX$4,'Per month Barometer'!$AG$3:$BE$3,0))),"",INDEX($AG$4:$BE$107,MATCH('Per month Barometer'!$BG80,$AF$4:$AF$107,0),MATCH('Per month Barometer'!BX$4,'Per month Barometer'!$AG$3:$BE$3,0)))</f>
        <v>0</v>
      </c>
      <c r="BY80" s="18">
        <f>IF(ISNA(INDEX($AG$4:$BE$107,MATCH('Per month Barometer'!$BG80,$AF$4:$AF$107,0),MATCH('Per month Barometer'!BY$4,'Per month Barometer'!$AG$3:$BE$3,0))),"",INDEX($AG$4:$BE$107,MATCH('Per month Barometer'!$BG80,$AF$4:$AF$107,0),MATCH('Per month Barometer'!BY$4,'Per month Barometer'!$AG$3:$BE$3,0)))</f>
        <v>0</v>
      </c>
      <c r="BZ80" s="18">
        <f>IF(ISNA(INDEX($AG$4:$BE$107,MATCH('Per month Barometer'!$BG80,$AF$4:$AF$107,0),MATCH('Per month Barometer'!BZ$4,'Per month Barometer'!$AG$3:$BE$3,0))),"",INDEX($AG$4:$BE$107,MATCH('Per month Barometer'!$BG80,$AF$4:$AF$107,0),MATCH('Per month Barometer'!BZ$4,'Per month Barometer'!$AG$3:$BE$3,0)))</f>
        <v>0</v>
      </c>
      <c r="CA80" s="18">
        <f>IF(ISNA(INDEX($AG$4:$BE$107,MATCH('Per month Barometer'!$BG80,$AF$4:$AF$107,0),MATCH('Per month Barometer'!CA$4,'Per month Barometer'!$AG$3:$BE$3,0))),"",INDEX($AG$4:$BE$107,MATCH('Per month Barometer'!$BG80,$AF$4:$AF$107,0),MATCH('Per month Barometer'!CA$4,'Per month Barometer'!$AG$3:$BE$3,0)))</f>
        <v>1.8625</v>
      </c>
      <c r="CB80" s="18">
        <f>IF(ISNA(INDEX($AG$4:$BE$107,MATCH('Per month Barometer'!$BG80,$AF$4:$AF$107,0),MATCH('Per month Barometer'!CB$4,'Per month Barometer'!$AG$3:$BE$3,0))),"",INDEX($AG$4:$BE$107,MATCH('Per month Barometer'!$BG80,$AF$4:$AF$107,0),MATCH('Per month Barometer'!CB$4,'Per month Barometer'!$AG$3:$BE$3,0)))</f>
        <v>0</v>
      </c>
      <c r="CC80" s="18">
        <f>IF(ISNA(INDEX($AG$4:$BE$107,MATCH('Per month Barometer'!$BG80,$AF$4:$AF$107,0),MATCH('Per month Barometer'!CC$4,'Per month Barometer'!$AG$3:$BE$3,0))),"",INDEX($AG$4:$BE$107,MATCH('Per month Barometer'!$BG80,$AF$4:$AF$107,0),MATCH('Per month Barometer'!CC$4,'Per month Barometer'!$AG$3:$BE$3,0)))</f>
        <v>0</v>
      </c>
      <c r="CD80" s="18">
        <f>IF(ISNA(INDEX($AG$4:$BE$107,MATCH('Per month Barometer'!$BG80,$AF$4:$AF$107,0),MATCH('Per month Barometer'!CD$4,'Per month Barometer'!$AG$3:$BE$3,0))),"",INDEX($AG$4:$BE$107,MATCH('Per month Barometer'!$BG80,$AF$4:$AF$107,0),MATCH('Per month Barometer'!CD$4,'Per month Barometer'!$AG$3:$BE$3,0)))</f>
        <v>0</v>
      </c>
      <c r="CE80" s="18">
        <f>IF(ISNA(INDEX($AG$4:$BE$107,MATCH('Per month Barometer'!$BG80,$AF$4:$AF$107,0),MATCH('Per month Barometer'!CE$4,'Per month Barometer'!$AG$3:$BE$3,0))),"",INDEX($AG$4:$BE$107,MATCH('Per month Barometer'!$BG80,$AF$4:$AF$107,0),MATCH('Per month Barometer'!CE$4,'Per month Barometer'!$AG$3:$BE$3,0)))</f>
        <v>1.9</v>
      </c>
      <c r="CF80" s="18">
        <f>IF(ISNA(INDEX($AG$4:$BE$107,MATCH('Per month Barometer'!$BG80,$AF$4:$AF$107,0),MATCH('Per month Barometer'!CF$4,'Per month Barometer'!$AG$3:$BE$3,0))),"",INDEX($AG$4:$BE$107,MATCH('Per month Barometer'!$BG80,$AF$4:$AF$107,0),MATCH('Per month Barometer'!CF$4,'Per month Barometer'!$AG$3:$BE$3,0)))</f>
        <v>0</v>
      </c>
      <c r="CO80" s="18">
        <f>IF(BH80=0,"",BH80)</f>
        <v>1.74545454545455</v>
      </c>
      <c r="CP80" s="18" t="str">
        <f>IF(BI80=0,"",BI80)</f>
        <v/>
      </c>
      <c r="CQ80" s="18" t="str">
        <f>IF(BJ80=0,"",BJ80)</f>
        <v/>
      </c>
      <c r="CR80" s="18" t="str">
        <f>IF(BK80=0,"",BK80)</f>
        <v/>
      </c>
      <c r="CS80" s="18" t="str">
        <f>IF(BL80=0,"",BL80)</f>
        <v/>
      </c>
      <c r="CT80" s="18" t="str">
        <f>IF(BM80=0,"",BM80)</f>
        <v/>
      </c>
      <c r="CU80" s="18" t="str">
        <f>IF(BN80=0,"",BN80)</f>
        <v/>
      </c>
      <c r="CV80" s="18" t="str">
        <f>IF(BO80=0,"",BO80)</f>
        <v/>
      </c>
      <c r="CW80" s="18" t="str">
        <f>IF(BP80=0,"",BP80)</f>
        <v/>
      </c>
      <c r="CX80" s="18">
        <f>IF(BQ80=0,"",BQ80)</f>
        <v>1.7</v>
      </c>
      <c r="CY80" s="18" t="str">
        <f>IF(BR80=0,"",BR80)</f>
        <v/>
      </c>
      <c r="CZ80" s="18" t="str">
        <f>IF(BS80=0,"",BS80)</f>
        <v/>
      </c>
      <c r="DA80" s="18" t="str">
        <f>IF(BT80=0,"",BT80)</f>
        <v/>
      </c>
      <c r="DB80" s="18" t="str">
        <f>IF(BU80=0,"",BU80)</f>
        <v/>
      </c>
      <c r="DC80" s="18" t="str">
        <f>IF(BV80=0,"",BV80)</f>
        <v/>
      </c>
      <c r="DD80" s="18">
        <f>IF(BW80=0,"",BW80)</f>
        <v>1.75</v>
      </c>
      <c r="DE80" s="18" t="str">
        <f>IF(BX80=0,"",BX80)</f>
        <v/>
      </c>
      <c r="DF80" s="18" t="str">
        <f>IF(BY80=0,"",BY80)</f>
        <v/>
      </c>
      <c r="DG80" s="18" t="str">
        <f>IF(BZ80=0,"",BZ80)</f>
        <v/>
      </c>
      <c r="DH80" s="18">
        <f>IF(CA80=0,"",CA80)</f>
        <v>1.8625</v>
      </c>
      <c r="DI80" s="18" t="str">
        <f>IF(CB80=0,"",CB80)</f>
        <v/>
      </c>
      <c r="DJ80" s="18" t="str">
        <f>IF(CC80=0,"",CC80)</f>
        <v/>
      </c>
      <c r="DK80" s="18" t="str">
        <f>IF(CD80=0,"",CD80)</f>
        <v/>
      </c>
      <c r="DL80" s="18">
        <f>IF(CE80=0,"",CE80)</f>
        <v>1.9</v>
      </c>
      <c r="DM80" s="18" t="str">
        <f>IF(CF80=0,"",CF80)</f>
        <v/>
      </c>
      <c r="DN80" s="18"/>
      <c r="DO80" s="18"/>
      <c r="DP80" s="18"/>
      <c r="DQ80" s="18"/>
    </row>
    <row r="81" spans="2:121" x14ac:dyDescent="0.25">
      <c r="B81" s="22">
        <v>40725</v>
      </c>
      <c r="C81" s="18">
        <f>VLOOKUP($B81,'Barometer annual'!$Z$5:$AE$211,'Per month Barometer'!C$1, FALSE)</f>
        <v>2.6266301672960899</v>
      </c>
      <c r="D81" s="18">
        <f>VLOOKUP($B81,'Barometer annual'!$Z$5:$AE$211,'Per month Barometer'!D$1, FALSE)</f>
        <v>1.8940136560407901</v>
      </c>
      <c r="E81" s="18">
        <f>VLOOKUP($B81,'Barometer annual'!$Z$5:$AE$211,'Per month Barometer'!E$1, FALSE)</f>
        <v>1.9103934093139499</v>
      </c>
      <c r="F81" s="18">
        <f>VLOOKUP($B81,'Barometer annual'!$Z$5:$AE$211,'Per month Barometer'!F$1, FALSE)</f>
        <v>1.9442142682019299</v>
      </c>
      <c r="G81" s="18">
        <f>VLOOKUP($B81,'Barometer annual'!$Z$5:$AE$211,'Per month Barometer'!G$1, FALSE)</f>
        <v>2.0815465112973097</v>
      </c>
      <c r="H81" s="18"/>
      <c r="I81" s="5"/>
      <c r="J81" s="27"/>
      <c r="K81" s="5"/>
      <c r="L81" s="5"/>
      <c r="M81" s="5"/>
      <c r="N81" s="5"/>
      <c r="AF81" s="125">
        <v>41153</v>
      </c>
      <c r="AG81" s="47">
        <f>VLOOKUP($AF81,'Barometer annual'!$Z$5:$AE$211,'Per month Barometer'!C$1,FALSE)</f>
        <v>2.4047619047619002</v>
      </c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48"/>
      <c r="AS81" s="77"/>
      <c r="AT81" s="77"/>
      <c r="AU81" s="77"/>
      <c r="AV81" s="77"/>
      <c r="AW81" s="77"/>
      <c r="AX81" s="77"/>
      <c r="AY81" s="48">
        <f>VLOOKUP($AF81,'Barometer annual'!$Z$5:$AE$211,'Per month Barometer'!D$1,FALSE)</f>
        <v>1.8190476190476199</v>
      </c>
      <c r="AZ81" s="77"/>
      <c r="BA81" s="77"/>
      <c r="BB81" s="77"/>
      <c r="BC81" s="77"/>
      <c r="BD81" s="77"/>
      <c r="BE81" s="126"/>
      <c r="BG81" s="155">
        <v>41395</v>
      </c>
      <c r="BH81" s="18">
        <f>IF(ISNA(INDEX($AG$4:$BE$107,MATCH('Per month Barometer'!$BG81,$AF$4:$AF$107,0),MATCH('Per month Barometer'!BH$4,'Per month Barometer'!$AG$3:$BE$3,0))),"",INDEX($AG$4:$BE$107,MATCH('Per month Barometer'!$BG81,$AF$4:$AF$107,0),MATCH('Per month Barometer'!BH$4,'Per month Barometer'!$AG$3:$BE$3,0)))</f>
        <v>1.6</v>
      </c>
      <c r="BI81" s="18">
        <f>IF(ISNA(INDEX($AG$4:$BE$107,MATCH('Per month Barometer'!$BG81,$AF$4:$AF$107,0),MATCH('Per month Barometer'!BI$4,'Per month Barometer'!$AG$3:$BE$3,0))),"",INDEX($AG$4:$BE$107,MATCH('Per month Barometer'!$BG81,$AF$4:$AF$107,0),MATCH('Per month Barometer'!BI$4,'Per month Barometer'!$AG$3:$BE$3,0)))</f>
        <v>0</v>
      </c>
      <c r="BJ81" s="18">
        <f>IF(ISNA(INDEX($AG$4:$BE$107,MATCH('Per month Barometer'!$BG81,$AF$4:$AF$107,0),MATCH('Per month Barometer'!BJ$4,'Per month Barometer'!$AG$3:$BE$3,0))),"",INDEX($AG$4:$BE$107,MATCH('Per month Barometer'!$BG81,$AF$4:$AF$107,0),MATCH('Per month Barometer'!BJ$4,'Per month Barometer'!$AG$3:$BE$3,0)))</f>
        <v>0</v>
      </c>
      <c r="BK81" s="18">
        <f>IF(ISNA(INDEX($AG$4:$BE$107,MATCH('Per month Barometer'!$BG81,$AF$4:$AF$107,0),MATCH('Per month Barometer'!BK$4,'Per month Barometer'!$AG$3:$BE$3,0))),"",INDEX($AG$4:$BE$107,MATCH('Per month Barometer'!$BG81,$AF$4:$AF$107,0),MATCH('Per month Barometer'!BK$4,'Per month Barometer'!$AG$3:$BE$3,0)))</f>
        <v>0</v>
      </c>
      <c r="BL81" s="18">
        <f>IF(ISNA(INDEX($AG$4:$BE$107,MATCH('Per month Barometer'!$BG81,$AF$4:$AF$107,0),MATCH('Per month Barometer'!BL$4,'Per month Barometer'!$AG$3:$BE$3,0))),"",INDEX($AG$4:$BE$107,MATCH('Per month Barometer'!$BG81,$AF$4:$AF$107,0),MATCH('Per month Barometer'!BL$4,'Per month Barometer'!$AG$3:$BE$3,0)))</f>
        <v>0</v>
      </c>
      <c r="BM81" s="18">
        <f>IF(ISNA(INDEX($AG$4:$BE$107,MATCH('Per month Barometer'!$BG81,$AF$4:$AF$107,0),MATCH('Per month Barometer'!BM$4,'Per month Barometer'!$AG$3:$BE$3,0))),"",INDEX($AG$4:$BE$107,MATCH('Per month Barometer'!$BG81,$AF$4:$AF$107,0),MATCH('Per month Barometer'!BM$4,'Per month Barometer'!$AG$3:$BE$3,0)))</f>
        <v>0</v>
      </c>
      <c r="BN81" s="18">
        <f>IF(ISNA(INDEX($AG$4:$BE$107,MATCH('Per month Barometer'!$BG81,$AF$4:$AF$107,0),MATCH('Per month Barometer'!BN$4,'Per month Barometer'!$AG$3:$BE$3,0))),"",INDEX($AG$4:$BE$107,MATCH('Per month Barometer'!$BG81,$AF$4:$AF$107,0),MATCH('Per month Barometer'!BN$4,'Per month Barometer'!$AG$3:$BE$3,0)))</f>
        <v>0</v>
      </c>
      <c r="BO81" s="18">
        <f>IF(ISNA(INDEX($AG$4:$BE$107,MATCH('Per month Barometer'!$BG81,$AF$4:$AF$107,0),MATCH('Per month Barometer'!BO$4,'Per month Barometer'!$AG$3:$BE$3,0))),"",INDEX($AG$4:$BE$107,MATCH('Per month Barometer'!$BG81,$AF$4:$AF$107,0),MATCH('Per month Barometer'!BO$4,'Per month Barometer'!$AG$3:$BE$3,0)))</f>
        <v>0</v>
      </c>
      <c r="BP81" s="18">
        <f>IF(ISNA(INDEX($AG$4:$BE$107,MATCH('Per month Barometer'!$BG81,$AF$4:$AF$107,0),MATCH('Per month Barometer'!BP$4,'Per month Barometer'!$AG$3:$BE$3,0))),"",INDEX($AG$4:$BE$107,MATCH('Per month Barometer'!$BG81,$AF$4:$AF$107,0),MATCH('Per month Barometer'!BP$4,'Per month Barometer'!$AG$3:$BE$3,0)))</f>
        <v>1.6047619047618999</v>
      </c>
      <c r="BQ81" s="18">
        <f>IF(ISNA(INDEX($AG$4:$BE$107,MATCH('Per month Barometer'!$BG81,$AF$4:$AF$107,0),MATCH('Per month Barometer'!BQ$4,'Per month Barometer'!$AG$3:$BE$3,0))),"",INDEX($AG$4:$BE$107,MATCH('Per month Barometer'!$BG81,$AF$4:$AF$107,0),MATCH('Per month Barometer'!BQ$4,'Per month Barometer'!$AG$3:$BE$3,0)))</f>
        <v>0</v>
      </c>
      <c r="BR81" s="18">
        <f>IF(ISNA(INDEX($AG$4:$BE$107,MATCH('Per month Barometer'!$BG81,$AF$4:$AF$107,0),MATCH('Per month Barometer'!BR$4,'Per month Barometer'!$AG$3:$BE$3,0))),"",INDEX($AG$4:$BE$107,MATCH('Per month Barometer'!$BG81,$AF$4:$AF$107,0),MATCH('Per month Barometer'!BR$4,'Per month Barometer'!$AG$3:$BE$3,0)))</f>
        <v>0</v>
      </c>
      <c r="BS81" s="18">
        <f>IF(ISNA(INDEX($AG$4:$BE$107,MATCH('Per month Barometer'!$BG81,$AF$4:$AF$107,0),MATCH('Per month Barometer'!BS$4,'Per month Barometer'!$AG$3:$BE$3,0))),"",INDEX($AG$4:$BE$107,MATCH('Per month Barometer'!$BG81,$AF$4:$AF$107,0),MATCH('Per month Barometer'!BS$4,'Per month Barometer'!$AG$3:$BE$3,0)))</f>
        <v>0</v>
      </c>
      <c r="BT81" s="18">
        <f>IF(ISNA(INDEX($AG$4:$BE$107,MATCH('Per month Barometer'!$BG81,$AF$4:$AF$107,0),MATCH('Per month Barometer'!BT$4,'Per month Barometer'!$AG$3:$BE$3,0))),"",INDEX($AG$4:$BE$107,MATCH('Per month Barometer'!$BG81,$AF$4:$AF$107,0),MATCH('Per month Barometer'!BT$4,'Per month Barometer'!$AG$3:$BE$3,0)))</f>
        <v>0</v>
      </c>
      <c r="BU81" s="18">
        <f>IF(ISNA(INDEX($AG$4:$BE$107,MATCH('Per month Barometer'!$BG81,$AF$4:$AF$107,0),MATCH('Per month Barometer'!BU$4,'Per month Barometer'!$AG$3:$BE$3,0))),"",INDEX($AG$4:$BE$107,MATCH('Per month Barometer'!$BG81,$AF$4:$AF$107,0),MATCH('Per month Barometer'!BU$4,'Per month Barometer'!$AG$3:$BE$3,0)))</f>
        <v>0</v>
      </c>
      <c r="BV81" s="18">
        <f>IF(ISNA(INDEX($AG$4:$BE$107,MATCH('Per month Barometer'!$BG81,$AF$4:$AF$107,0),MATCH('Per month Barometer'!BV$4,'Per month Barometer'!$AG$3:$BE$3,0))),"",INDEX($AG$4:$BE$107,MATCH('Per month Barometer'!$BG81,$AF$4:$AF$107,0),MATCH('Per month Barometer'!BV$4,'Per month Barometer'!$AG$3:$BE$3,0)))</f>
        <v>0</v>
      </c>
      <c r="BW81" s="18">
        <f>IF(ISNA(INDEX($AG$4:$BE$107,MATCH('Per month Barometer'!$BG81,$AF$4:$AF$107,0),MATCH('Per month Barometer'!BW$4,'Per month Barometer'!$AG$3:$BE$3,0))),"",INDEX($AG$4:$BE$107,MATCH('Per month Barometer'!$BG81,$AF$4:$AF$107,0),MATCH('Per month Barometer'!BW$4,'Per month Barometer'!$AG$3:$BE$3,0)))</f>
        <v>0</v>
      </c>
      <c r="BX81" s="18">
        <f>IF(ISNA(INDEX($AG$4:$BE$107,MATCH('Per month Barometer'!$BG81,$AF$4:$AF$107,0),MATCH('Per month Barometer'!BX$4,'Per month Barometer'!$AG$3:$BE$3,0))),"",INDEX($AG$4:$BE$107,MATCH('Per month Barometer'!$BG81,$AF$4:$AF$107,0),MATCH('Per month Barometer'!BX$4,'Per month Barometer'!$AG$3:$BE$3,0)))</f>
        <v>0</v>
      </c>
      <c r="BY81" s="18">
        <f>IF(ISNA(INDEX($AG$4:$BE$107,MATCH('Per month Barometer'!$BG81,$AF$4:$AF$107,0),MATCH('Per month Barometer'!BY$4,'Per month Barometer'!$AG$3:$BE$3,0))),"",INDEX($AG$4:$BE$107,MATCH('Per month Barometer'!$BG81,$AF$4:$AF$107,0),MATCH('Per month Barometer'!BY$4,'Per month Barometer'!$AG$3:$BE$3,0)))</f>
        <v>0</v>
      </c>
      <c r="BZ81" s="18">
        <f>IF(ISNA(INDEX($AG$4:$BE$107,MATCH('Per month Barometer'!$BG81,$AF$4:$AF$107,0),MATCH('Per month Barometer'!BZ$4,'Per month Barometer'!$AG$3:$BE$3,0))),"",INDEX($AG$4:$BE$107,MATCH('Per month Barometer'!$BG81,$AF$4:$AF$107,0),MATCH('Per month Barometer'!BZ$4,'Per month Barometer'!$AG$3:$BE$3,0)))</f>
        <v>0</v>
      </c>
      <c r="CA81" s="18">
        <f>IF(ISNA(INDEX($AG$4:$BE$107,MATCH('Per month Barometer'!$BG81,$AF$4:$AF$107,0),MATCH('Per month Barometer'!CA$4,'Per month Barometer'!$AG$3:$BE$3,0))),"",INDEX($AG$4:$BE$107,MATCH('Per month Barometer'!$BG81,$AF$4:$AF$107,0),MATCH('Per month Barometer'!CA$4,'Per month Barometer'!$AG$3:$BE$3,0)))</f>
        <v>0</v>
      </c>
      <c r="CB81" s="18">
        <f>IF(ISNA(INDEX($AG$4:$BE$107,MATCH('Per month Barometer'!$BG81,$AF$4:$AF$107,0),MATCH('Per month Barometer'!CB$4,'Per month Barometer'!$AG$3:$BE$3,0))),"",INDEX($AG$4:$BE$107,MATCH('Per month Barometer'!$BG81,$AF$4:$AF$107,0),MATCH('Per month Barometer'!CB$4,'Per month Barometer'!$AG$3:$BE$3,0)))</f>
        <v>0</v>
      </c>
      <c r="CC81" s="18">
        <f>IF(ISNA(INDEX($AG$4:$BE$107,MATCH('Per month Barometer'!$BG81,$AF$4:$AF$107,0),MATCH('Per month Barometer'!CC$4,'Per month Barometer'!$AG$3:$BE$3,0))),"",INDEX($AG$4:$BE$107,MATCH('Per month Barometer'!$BG81,$AF$4:$AF$107,0),MATCH('Per month Barometer'!CC$4,'Per month Barometer'!$AG$3:$BE$3,0)))</f>
        <v>0</v>
      </c>
      <c r="CD81" s="18">
        <f>IF(ISNA(INDEX($AG$4:$BE$107,MATCH('Per month Barometer'!$BG81,$AF$4:$AF$107,0),MATCH('Per month Barometer'!CD$4,'Per month Barometer'!$AG$3:$BE$3,0))),"",INDEX($AG$4:$BE$107,MATCH('Per month Barometer'!$BG81,$AF$4:$AF$107,0),MATCH('Per month Barometer'!CD$4,'Per month Barometer'!$AG$3:$BE$3,0)))</f>
        <v>0</v>
      </c>
      <c r="CE81" s="18">
        <f>IF(ISNA(INDEX($AG$4:$BE$107,MATCH('Per month Barometer'!$BG81,$AF$4:$AF$107,0),MATCH('Per month Barometer'!CE$4,'Per month Barometer'!$AG$3:$BE$3,0))),"",INDEX($AG$4:$BE$107,MATCH('Per month Barometer'!$BG81,$AF$4:$AF$107,0),MATCH('Per month Barometer'!CE$4,'Per month Barometer'!$AG$3:$BE$3,0)))</f>
        <v>0</v>
      </c>
      <c r="CF81" s="18">
        <f>IF(ISNA(INDEX($AG$4:$BE$107,MATCH('Per month Barometer'!$BG81,$AF$4:$AF$107,0),MATCH('Per month Barometer'!CF$4,'Per month Barometer'!$AG$3:$BE$3,0))),"",INDEX($AG$4:$BE$107,MATCH('Per month Barometer'!$BG81,$AF$4:$AF$107,0),MATCH('Per month Barometer'!CF$4,'Per month Barometer'!$AG$3:$BE$3,0)))</f>
        <v>0</v>
      </c>
      <c r="CO81" s="18">
        <f>IF(BH81=0,"",BH81)</f>
        <v>1.6</v>
      </c>
      <c r="CP81" s="18" t="str">
        <f>IF(BI81=0,"",BI81)</f>
        <v/>
      </c>
      <c r="CQ81" s="18" t="str">
        <f>IF(BJ81=0,"",BJ81)</f>
        <v/>
      </c>
      <c r="CR81" s="18" t="str">
        <f>IF(BK81=0,"",BK81)</f>
        <v/>
      </c>
      <c r="CS81" s="18" t="str">
        <f>IF(BL81=0,"",BL81)</f>
        <v/>
      </c>
      <c r="CT81" s="18" t="str">
        <f>IF(BM81=0,"",BM81)</f>
        <v/>
      </c>
      <c r="CU81" s="18" t="str">
        <f>IF(BN81=0,"",BN81)</f>
        <v/>
      </c>
      <c r="CV81" s="18" t="str">
        <f>IF(BO81=0,"",BO81)</f>
        <v/>
      </c>
      <c r="CW81" s="18">
        <f>IF(BP81=0,"",BP81)</f>
        <v>1.6047619047618999</v>
      </c>
      <c r="CX81" s="18" t="str">
        <f>IF(BQ81=0,"",BQ81)</f>
        <v/>
      </c>
      <c r="CY81" s="18" t="str">
        <f>IF(BR81=0,"",BR81)</f>
        <v/>
      </c>
      <c r="CZ81" s="18" t="str">
        <f>IF(BS81=0,"",BS81)</f>
        <v/>
      </c>
      <c r="DA81" s="18" t="str">
        <f>IF(BT81=0,"",BT81)</f>
        <v/>
      </c>
      <c r="DB81" s="18" t="str">
        <f>IF(BU81=0,"",BU81)</f>
        <v/>
      </c>
      <c r="DC81" s="18" t="str">
        <f>IF(BV81=0,"",BV81)</f>
        <v/>
      </c>
      <c r="DD81" s="18" t="str">
        <f>IF(BW81=0,"",BW81)</f>
        <v/>
      </c>
      <c r="DE81" s="18" t="str">
        <f>IF(BX81=0,"",BX81)</f>
        <v/>
      </c>
      <c r="DF81" s="18" t="str">
        <f>IF(BY81=0,"",BY81)</f>
        <v/>
      </c>
      <c r="DG81" s="18" t="str">
        <f>IF(BZ81=0,"",BZ81)</f>
        <v/>
      </c>
      <c r="DH81" s="18" t="str">
        <f>IF(CA81=0,"",CA81)</f>
        <v/>
      </c>
      <c r="DI81" s="18" t="str">
        <f>IF(CB81=0,"",CB81)</f>
        <v/>
      </c>
      <c r="DJ81" s="18" t="str">
        <f>IF(CC81=0,"",CC81)</f>
        <v/>
      </c>
      <c r="DK81" s="18" t="str">
        <f>IF(CD81=0,"",CD81)</f>
        <v/>
      </c>
      <c r="DL81" s="18" t="str">
        <f>IF(CE81=0,"",CE81)</f>
        <v/>
      </c>
      <c r="DM81" s="18" t="str">
        <f>IF(CF81=0,"",CF81)</f>
        <v/>
      </c>
      <c r="DN81" s="18"/>
      <c r="DO81" s="18"/>
      <c r="DP81" s="18"/>
      <c r="DQ81" s="18"/>
    </row>
    <row r="82" spans="2:121" x14ac:dyDescent="0.25">
      <c r="B82" s="22">
        <v>41091</v>
      </c>
      <c r="C82" s="18">
        <f>VLOOKUP($B82,'Barometer annual'!$Z$5:$AE$211,'Per month Barometer'!C$1, FALSE)</f>
        <v>2.3222222222222202</v>
      </c>
      <c r="D82" s="18">
        <f>VLOOKUP($B82,'Barometer annual'!$Z$5:$AE$211,'Per month Barometer'!D$1, FALSE)</f>
        <v>1.80555555555556</v>
      </c>
      <c r="E82" s="18">
        <f>VLOOKUP($B82,'Barometer annual'!$Z$5:$AE$211,'Per month Barometer'!E$1, FALSE)</f>
        <v>1.98</v>
      </c>
      <c r="F82" s="18">
        <f>VLOOKUP($B82,'Barometer annual'!$Z$5:$AE$211,'Per month Barometer'!F$1, FALSE)</f>
        <v>2.08</v>
      </c>
      <c r="G82" s="18">
        <f>VLOOKUP($B82,'Barometer annual'!$Z$5:$AE$211,'Per month Barometer'!G$1, FALSE)</f>
        <v>2.1800000000000002</v>
      </c>
      <c r="H82" s="18"/>
      <c r="I82" s="5"/>
      <c r="J82" s="27"/>
      <c r="K82" s="5"/>
      <c r="L82" s="5"/>
      <c r="M82" s="5"/>
      <c r="N82" s="5"/>
      <c r="AF82" s="125">
        <v>41518</v>
      </c>
      <c r="AG82" s="47">
        <f>VLOOKUP($AF82,'Barometer annual'!$Z$5:$AE$211,'Per month Barometer'!C$1,FALSE)</f>
        <v>1.52857142857143</v>
      </c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48"/>
      <c r="AS82" s="77"/>
      <c r="AT82" s="77"/>
      <c r="AU82" s="77"/>
      <c r="AV82" s="77"/>
      <c r="AW82" s="77"/>
      <c r="AX82" s="77"/>
      <c r="AY82" s="48">
        <f>VLOOKUP($AF82,'Barometer annual'!$Z$5:$AE$211,'Per month Barometer'!D$1,FALSE)</f>
        <v>1.4809523809523799</v>
      </c>
      <c r="AZ82" s="77"/>
      <c r="BA82" s="77"/>
      <c r="BB82" s="77"/>
      <c r="BC82" s="77"/>
      <c r="BD82" s="77"/>
      <c r="BE82" s="126"/>
      <c r="BG82" s="155">
        <v>41426</v>
      </c>
      <c r="BH82" s="18">
        <f>IF(ISNA(INDEX($AG$4:$BE$107,MATCH('Per month Barometer'!$BG82,$AF$4:$AF$107,0),MATCH('Per month Barometer'!BH$4,'Per month Barometer'!$AG$3:$BE$3,0))),"",INDEX($AG$4:$BE$107,MATCH('Per month Barometer'!$BG82,$AF$4:$AF$107,0),MATCH('Per month Barometer'!BH$4,'Per month Barometer'!$AG$3:$BE$3,0)))</f>
        <v>1.5619047619047599</v>
      </c>
      <c r="BI82" s="18">
        <f>IF(ISNA(INDEX($AG$4:$BE$107,MATCH('Per month Barometer'!$BG82,$AF$4:$AF$107,0),MATCH('Per month Barometer'!BI$4,'Per month Barometer'!$AG$3:$BE$3,0))),"",INDEX($AG$4:$BE$107,MATCH('Per month Barometer'!$BG82,$AF$4:$AF$107,0),MATCH('Per month Barometer'!BI$4,'Per month Barometer'!$AG$3:$BE$3,0)))</f>
        <v>0</v>
      </c>
      <c r="BJ82" s="18">
        <f>IF(ISNA(INDEX($AG$4:$BE$107,MATCH('Per month Barometer'!$BG82,$AF$4:$AF$107,0),MATCH('Per month Barometer'!BJ$4,'Per month Barometer'!$AG$3:$BE$3,0))),"",INDEX($AG$4:$BE$107,MATCH('Per month Barometer'!$BG82,$AF$4:$AF$107,0),MATCH('Per month Barometer'!BJ$4,'Per month Barometer'!$AG$3:$BE$3,0)))</f>
        <v>0</v>
      </c>
      <c r="BK82" s="18">
        <f>IF(ISNA(INDEX($AG$4:$BE$107,MATCH('Per month Barometer'!$BG82,$AF$4:$AF$107,0),MATCH('Per month Barometer'!BK$4,'Per month Barometer'!$AG$3:$BE$3,0))),"",INDEX($AG$4:$BE$107,MATCH('Per month Barometer'!$BG82,$AF$4:$AF$107,0),MATCH('Per month Barometer'!BK$4,'Per month Barometer'!$AG$3:$BE$3,0)))</f>
        <v>0</v>
      </c>
      <c r="BL82" s="18">
        <f>IF(ISNA(INDEX($AG$4:$BE$107,MATCH('Per month Barometer'!$BG82,$AF$4:$AF$107,0),MATCH('Per month Barometer'!BL$4,'Per month Barometer'!$AG$3:$BE$3,0))),"",INDEX($AG$4:$BE$107,MATCH('Per month Barometer'!$BG82,$AF$4:$AF$107,0),MATCH('Per month Barometer'!BL$4,'Per month Barometer'!$AG$3:$BE$3,0)))</f>
        <v>0</v>
      </c>
      <c r="BM82" s="18">
        <f>IF(ISNA(INDEX($AG$4:$BE$107,MATCH('Per month Barometer'!$BG82,$AF$4:$AF$107,0),MATCH('Per month Barometer'!BM$4,'Per month Barometer'!$AG$3:$BE$3,0))),"",INDEX($AG$4:$BE$107,MATCH('Per month Barometer'!$BG82,$AF$4:$AF$107,0),MATCH('Per month Barometer'!BM$4,'Per month Barometer'!$AG$3:$BE$3,0)))</f>
        <v>0</v>
      </c>
      <c r="BN82" s="18">
        <f>IF(ISNA(INDEX($AG$4:$BE$107,MATCH('Per month Barometer'!$BG82,$AF$4:$AF$107,0),MATCH('Per month Barometer'!BN$4,'Per month Barometer'!$AG$3:$BE$3,0))),"",INDEX($AG$4:$BE$107,MATCH('Per month Barometer'!$BG82,$AF$4:$AF$107,0),MATCH('Per month Barometer'!BN$4,'Per month Barometer'!$AG$3:$BE$3,0)))</f>
        <v>0</v>
      </c>
      <c r="BO82" s="18">
        <f>IF(ISNA(INDEX($AG$4:$BE$107,MATCH('Per month Barometer'!$BG82,$AF$4:$AF$107,0),MATCH('Per month Barometer'!BO$4,'Per month Barometer'!$AG$3:$BE$3,0))),"",INDEX($AG$4:$BE$107,MATCH('Per month Barometer'!$BG82,$AF$4:$AF$107,0),MATCH('Per month Barometer'!BO$4,'Per month Barometer'!$AG$3:$BE$3,0)))</f>
        <v>1.53809523809524</v>
      </c>
      <c r="BP82" s="18">
        <f>IF(ISNA(INDEX($AG$4:$BE$107,MATCH('Per month Barometer'!$BG82,$AF$4:$AF$107,0),MATCH('Per month Barometer'!BP$4,'Per month Barometer'!$AG$3:$BE$3,0))),"",INDEX($AG$4:$BE$107,MATCH('Per month Barometer'!$BG82,$AF$4:$AF$107,0),MATCH('Per month Barometer'!BP$4,'Per month Barometer'!$AG$3:$BE$3,0)))</f>
        <v>0</v>
      </c>
      <c r="BQ82" s="18">
        <f>IF(ISNA(INDEX($AG$4:$BE$107,MATCH('Per month Barometer'!$BG82,$AF$4:$AF$107,0),MATCH('Per month Barometer'!BQ$4,'Per month Barometer'!$AG$3:$BE$3,0))),"",INDEX($AG$4:$BE$107,MATCH('Per month Barometer'!$BG82,$AF$4:$AF$107,0),MATCH('Per month Barometer'!BQ$4,'Per month Barometer'!$AG$3:$BE$3,0)))</f>
        <v>0</v>
      </c>
      <c r="BR82" s="18">
        <f>IF(ISNA(INDEX($AG$4:$BE$107,MATCH('Per month Barometer'!$BG82,$AF$4:$AF$107,0),MATCH('Per month Barometer'!BR$4,'Per month Barometer'!$AG$3:$BE$3,0))),"",INDEX($AG$4:$BE$107,MATCH('Per month Barometer'!$BG82,$AF$4:$AF$107,0),MATCH('Per month Barometer'!BR$4,'Per month Barometer'!$AG$3:$BE$3,0)))</f>
        <v>0</v>
      </c>
      <c r="BS82" s="18">
        <f>IF(ISNA(INDEX($AG$4:$BE$107,MATCH('Per month Barometer'!$BG82,$AF$4:$AF$107,0),MATCH('Per month Barometer'!BS$4,'Per month Barometer'!$AG$3:$BE$3,0))),"",INDEX($AG$4:$BE$107,MATCH('Per month Barometer'!$BG82,$AF$4:$AF$107,0),MATCH('Per month Barometer'!BS$4,'Per month Barometer'!$AG$3:$BE$3,0)))</f>
        <v>0</v>
      </c>
      <c r="BT82" s="18">
        <f>IF(ISNA(INDEX($AG$4:$BE$107,MATCH('Per month Barometer'!$BG82,$AF$4:$AF$107,0),MATCH('Per month Barometer'!BT$4,'Per month Barometer'!$AG$3:$BE$3,0))),"",INDEX($AG$4:$BE$107,MATCH('Per month Barometer'!$BG82,$AF$4:$AF$107,0),MATCH('Per month Barometer'!BT$4,'Per month Barometer'!$AG$3:$BE$3,0)))</f>
        <v>0</v>
      </c>
      <c r="BU82" s="18">
        <f>IF(ISNA(INDEX($AG$4:$BE$107,MATCH('Per month Barometer'!$BG82,$AF$4:$AF$107,0),MATCH('Per month Barometer'!BU$4,'Per month Barometer'!$AG$3:$BE$3,0))),"",INDEX($AG$4:$BE$107,MATCH('Per month Barometer'!$BG82,$AF$4:$AF$107,0),MATCH('Per month Barometer'!BU$4,'Per month Barometer'!$AG$3:$BE$3,0)))</f>
        <v>0</v>
      </c>
      <c r="BV82" s="18">
        <f>IF(ISNA(INDEX($AG$4:$BE$107,MATCH('Per month Barometer'!$BG82,$AF$4:$AF$107,0),MATCH('Per month Barometer'!BV$4,'Per month Barometer'!$AG$3:$BE$3,0))),"",INDEX($AG$4:$BE$107,MATCH('Per month Barometer'!$BG82,$AF$4:$AF$107,0),MATCH('Per month Barometer'!BV$4,'Per month Barometer'!$AG$3:$BE$3,0)))</f>
        <v>0</v>
      </c>
      <c r="BW82" s="18">
        <f>IF(ISNA(INDEX($AG$4:$BE$107,MATCH('Per month Barometer'!$BG82,$AF$4:$AF$107,0),MATCH('Per month Barometer'!BW$4,'Per month Barometer'!$AG$3:$BE$3,0))),"",INDEX($AG$4:$BE$107,MATCH('Per month Barometer'!$BG82,$AF$4:$AF$107,0),MATCH('Per month Barometer'!BW$4,'Per month Barometer'!$AG$3:$BE$3,0)))</f>
        <v>0</v>
      </c>
      <c r="BX82" s="18">
        <f>IF(ISNA(INDEX($AG$4:$BE$107,MATCH('Per month Barometer'!$BG82,$AF$4:$AF$107,0),MATCH('Per month Barometer'!BX$4,'Per month Barometer'!$AG$3:$BE$3,0))),"",INDEX($AG$4:$BE$107,MATCH('Per month Barometer'!$BG82,$AF$4:$AF$107,0),MATCH('Per month Barometer'!BX$4,'Per month Barometer'!$AG$3:$BE$3,0)))</f>
        <v>0</v>
      </c>
      <c r="BY82" s="18">
        <f>IF(ISNA(INDEX($AG$4:$BE$107,MATCH('Per month Barometer'!$BG82,$AF$4:$AF$107,0),MATCH('Per month Barometer'!BY$4,'Per month Barometer'!$AG$3:$BE$3,0))),"",INDEX($AG$4:$BE$107,MATCH('Per month Barometer'!$BG82,$AF$4:$AF$107,0),MATCH('Per month Barometer'!BY$4,'Per month Barometer'!$AG$3:$BE$3,0)))</f>
        <v>0</v>
      </c>
      <c r="BZ82" s="18">
        <f>IF(ISNA(INDEX($AG$4:$BE$107,MATCH('Per month Barometer'!$BG82,$AF$4:$AF$107,0),MATCH('Per month Barometer'!BZ$4,'Per month Barometer'!$AG$3:$BE$3,0))),"",INDEX($AG$4:$BE$107,MATCH('Per month Barometer'!$BG82,$AF$4:$AF$107,0),MATCH('Per month Barometer'!BZ$4,'Per month Barometer'!$AG$3:$BE$3,0)))</f>
        <v>0</v>
      </c>
      <c r="CA82" s="18">
        <f>IF(ISNA(INDEX($AG$4:$BE$107,MATCH('Per month Barometer'!$BG82,$AF$4:$AF$107,0),MATCH('Per month Barometer'!CA$4,'Per month Barometer'!$AG$3:$BE$3,0))),"",INDEX($AG$4:$BE$107,MATCH('Per month Barometer'!$BG82,$AF$4:$AF$107,0),MATCH('Per month Barometer'!CA$4,'Per month Barometer'!$AG$3:$BE$3,0)))</f>
        <v>0</v>
      </c>
      <c r="CB82" s="18">
        <f>IF(ISNA(INDEX($AG$4:$BE$107,MATCH('Per month Barometer'!$BG82,$AF$4:$AF$107,0),MATCH('Per month Barometer'!CB$4,'Per month Barometer'!$AG$3:$BE$3,0))),"",INDEX($AG$4:$BE$107,MATCH('Per month Barometer'!$BG82,$AF$4:$AF$107,0),MATCH('Per month Barometer'!CB$4,'Per month Barometer'!$AG$3:$BE$3,0)))</f>
        <v>0</v>
      </c>
      <c r="CC82" s="18">
        <f>IF(ISNA(INDEX($AG$4:$BE$107,MATCH('Per month Barometer'!$BG82,$AF$4:$AF$107,0),MATCH('Per month Barometer'!CC$4,'Per month Barometer'!$AG$3:$BE$3,0))),"",INDEX($AG$4:$BE$107,MATCH('Per month Barometer'!$BG82,$AF$4:$AF$107,0),MATCH('Per month Barometer'!CC$4,'Per month Barometer'!$AG$3:$BE$3,0)))</f>
        <v>0</v>
      </c>
      <c r="CD82" s="18">
        <f>IF(ISNA(INDEX($AG$4:$BE$107,MATCH('Per month Barometer'!$BG82,$AF$4:$AF$107,0),MATCH('Per month Barometer'!CD$4,'Per month Barometer'!$AG$3:$BE$3,0))),"",INDEX($AG$4:$BE$107,MATCH('Per month Barometer'!$BG82,$AF$4:$AF$107,0),MATCH('Per month Barometer'!CD$4,'Per month Barometer'!$AG$3:$BE$3,0)))</f>
        <v>0</v>
      </c>
      <c r="CE82" s="18">
        <f>IF(ISNA(INDEX($AG$4:$BE$107,MATCH('Per month Barometer'!$BG82,$AF$4:$AF$107,0),MATCH('Per month Barometer'!CE$4,'Per month Barometer'!$AG$3:$BE$3,0))),"",INDEX($AG$4:$BE$107,MATCH('Per month Barometer'!$BG82,$AF$4:$AF$107,0),MATCH('Per month Barometer'!CE$4,'Per month Barometer'!$AG$3:$BE$3,0)))</f>
        <v>0</v>
      </c>
      <c r="CF82" s="18">
        <f>IF(ISNA(INDEX($AG$4:$BE$107,MATCH('Per month Barometer'!$BG82,$AF$4:$AF$107,0),MATCH('Per month Barometer'!CF$4,'Per month Barometer'!$AG$3:$BE$3,0))),"",INDEX($AG$4:$BE$107,MATCH('Per month Barometer'!$BG82,$AF$4:$AF$107,0),MATCH('Per month Barometer'!CF$4,'Per month Barometer'!$AG$3:$BE$3,0)))</f>
        <v>0</v>
      </c>
      <c r="CO82" s="18">
        <f>IF(BH82=0,"",BH82)</f>
        <v>1.5619047619047599</v>
      </c>
      <c r="CP82" s="18" t="str">
        <f>IF(BI82=0,"",BI82)</f>
        <v/>
      </c>
      <c r="CQ82" s="18" t="str">
        <f>IF(BJ82=0,"",BJ82)</f>
        <v/>
      </c>
      <c r="CR82" s="18" t="str">
        <f>IF(BK82=0,"",BK82)</f>
        <v/>
      </c>
      <c r="CS82" s="18" t="str">
        <f>IF(BL82=0,"",BL82)</f>
        <v/>
      </c>
      <c r="CT82" s="18" t="str">
        <f>IF(BM82=0,"",BM82)</f>
        <v/>
      </c>
      <c r="CU82" s="18" t="str">
        <f>IF(BN82=0,"",BN82)</f>
        <v/>
      </c>
      <c r="CV82" s="18">
        <f>IF(BO82=0,"",BO82)</f>
        <v>1.53809523809524</v>
      </c>
      <c r="CW82" s="18" t="str">
        <f>IF(BP82=0,"",BP82)</f>
        <v/>
      </c>
      <c r="CX82" s="18" t="str">
        <f>IF(BQ82=0,"",BQ82)</f>
        <v/>
      </c>
      <c r="CY82" s="18" t="str">
        <f>IF(BR82=0,"",BR82)</f>
        <v/>
      </c>
      <c r="CZ82" s="18" t="str">
        <f>IF(BS82=0,"",BS82)</f>
        <v/>
      </c>
      <c r="DA82" s="18" t="str">
        <f>IF(BT82=0,"",BT82)</f>
        <v/>
      </c>
      <c r="DB82" s="18" t="str">
        <f>IF(BU82=0,"",BU82)</f>
        <v/>
      </c>
      <c r="DC82" s="18" t="str">
        <f>IF(BV82=0,"",BV82)</f>
        <v/>
      </c>
      <c r="DD82" s="18" t="str">
        <f>IF(BW82=0,"",BW82)</f>
        <v/>
      </c>
      <c r="DE82" s="18" t="str">
        <f>IF(BX82=0,"",BX82)</f>
        <v/>
      </c>
      <c r="DF82" s="18" t="str">
        <f>IF(BY82=0,"",BY82)</f>
        <v/>
      </c>
      <c r="DG82" s="18" t="str">
        <f>IF(BZ82=0,"",BZ82)</f>
        <v/>
      </c>
      <c r="DH82" s="18" t="str">
        <f>IF(CA82=0,"",CA82)</f>
        <v/>
      </c>
      <c r="DI82" s="18" t="str">
        <f>IF(CB82=0,"",CB82)</f>
        <v/>
      </c>
      <c r="DJ82" s="18" t="str">
        <f>IF(CC82=0,"",CC82)</f>
        <v/>
      </c>
      <c r="DK82" s="18" t="str">
        <f>IF(CD82=0,"",CD82)</f>
        <v/>
      </c>
      <c r="DL82" s="18" t="str">
        <f>IF(CE82=0,"",CE82)</f>
        <v/>
      </c>
      <c r="DM82" s="18" t="str">
        <f>IF(CF82=0,"",CF82)</f>
        <v/>
      </c>
      <c r="DN82" s="18"/>
      <c r="DO82" s="18"/>
      <c r="DP82" s="18"/>
      <c r="DQ82" s="18"/>
    </row>
    <row r="83" spans="2:121" x14ac:dyDescent="0.25">
      <c r="B83" s="22">
        <v>41456</v>
      </c>
      <c r="C83" s="18">
        <f>VLOOKUP($B83,'Barometer annual'!$Z$5:$AE$211,'Per month Barometer'!C$1, FALSE)</f>
        <v>1.52380952380952</v>
      </c>
      <c r="D83" s="18">
        <f>VLOOKUP($B83,'Barometer annual'!$Z$5:$AE$211,'Per month Barometer'!D$1, FALSE)</f>
        <v>1.5190476190476201</v>
      </c>
      <c r="E83" s="18">
        <f>VLOOKUP($B83,'Barometer annual'!$Z$5:$AE$211,'Per month Barometer'!E$1, FALSE)</f>
        <v>1.7250000000000001</v>
      </c>
      <c r="F83" s="18">
        <f>VLOOKUP($B83,'Barometer annual'!$Z$5:$AE$211,'Per month Barometer'!F$1, FALSE)</f>
        <v>1.8</v>
      </c>
      <c r="G83" s="18">
        <f>VLOOKUP($B83,'Barometer annual'!$Z$5:$AE$211,'Per month Barometer'!G$1, FALSE)</f>
        <v>1.8</v>
      </c>
      <c r="H83" s="18"/>
      <c r="I83" s="5"/>
      <c r="J83" s="27"/>
      <c r="K83" s="5"/>
      <c r="L83" s="5"/>
      <c r="M83" s="5"/>
      <c r="N83" s="5"/>
      <c r="AF83" s="125">
        <v>41883</v>
      </c>
      <c r="AG83" s="47">
        <f>VLOOKUP($AF83,'Barometer annual'!$Z$5:$AE$211,'Per month Barometer'!C$1,FALSE)</f>
        <v>0.56842105263157905</v>
      </c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48"/>
      <c r="AS83" s="77"/>
      <c r="AT83" s="77"/>
      <c r="AU83" s="77"/>
      <c r="AV83" s="77"/>
      <c r="AW83" s="77"/>
      <c r="AX83" s="77"/>
      <c r="AY83" s="48">
        <f>VLOOKUP($AF83,'Barometer annual'!$Z$5:$AE$211,'Per month Barometer'!D$1,FALSE)</f>
        <v>1.0473684210526299</v>
      </c>
      <c r="AZ83" s="77"/>
      <c r="BA83" s="77"/>
      <c r="BB83" s="77"/>
      <c r="BC83" s="77"/>
      <c r="BD83" s="77"/>
      <c r="BE83" s="126"/>
      <c r="BG83" s="155">
        <v>41456</v>
      </c>
      <c r="BH83" s="18">
        <f>IF(ISNA(INDEX($AG$4:$BE$107,MATCH('Per month Barometer'!$BG83,$AF$4:$AF$107,0),MATCH('Per month Barometer'!BH$4,'Per month Barometer'!$AG$3:$BE$3,0))),"",INDEX($AG$4:$BE$107,MATCH('Per month Barometer'!$BG83,$AF$4:$AF$107,0),MATCH('Per month Barometer'!BH$4,'Per month Barometer'!$AG$3:$BE$3,0)))</f>
        <v>1.52380952380952</v>
      </c>
      <c r="BI83" s="18">
        <f>IF(ISNA(INDEX($AG$4:$BE$107,MATCH('Per month Barometer'!$BG83,$AF$4:$AF$107,0),MATCH('Per month Barometer'!BI$4,'Per month Barometer'!$AG$3:$BE$3,0))),"",INDEX($AG$4:$BE$107,MATCH('Per month Barometer'!$BG83,$AF$4:$AF$107,0),MATCH('Per month Barometer'!BI$4,'Per month Barometer'!$AG$3:$BE$3,0)))</f>
        <v>0</v>
      </c>
      <c r="BJ83" s="18">
        <f>IF(ISNA(INDEX($AG$4:$BE$107,MATCH('Per month Barometer'!$BG83,$AF$4:$AF$107,0),MATCH('Per month Barometer'!BJ$4,'Per month Barometer'!$AG$3:$BE$3,0))),"",INDEX($AG$4:$BE$107,MATCH('Per month Barometer'!$BG83,$AF$4:$AF$107,0),MATCH('Per month Barometer'!BJ$4,'Per month Barometer'!$AG$3:$BE$3,0)))</f>
        <v>0</v>
      </c>
      <c r="BK83" s="18">
        <f>IF(ISNA(INDEX($AG$4:$BE$107,MATCH('Per month Barometer'!$BG83,$AF$4:$AF$107,0),MATCH('Per month Barometer'!BK$4,'Per month Barometer'!$AG$3:$BE$3,0))),"",INDEX($AG$4:$BE$107,MATCH('Per month Barometer'!$BG83,$AF$4:$AF$107,0),MATCH('Per month Barometer'!BK$4,'Per month Barometer'!$AG$3:$BE$3,0)))</f>
        <v>0</v>
      </c>
      <c r="BL83" s="18">
        <f>IF(ISNA(INDEX($AG$4:$BE$107,MATCH('Per month Barometer'!$BG83,$AF$4:$AF$107,0),MATCH('Per month Barometer'!BL$4,'Per month Barometer'!$AG$3:$BE$3,0))),"",INDEX($AG$4:$BE$107,MATCH('Per month Barometer'!$BG83,$AF$4:$AF$107,0),MATCH('Per month Barometer'!BL$4,'Per month Barometer'!$AG$3:$BE$3,0)))</f>
        <v>0</v>
      </c>
      <c r="BM83" s="18">
        <f>IF(ISNA(INDEX($AG$4:$BE$107,MATCH('Per month Barometer'!$BG83,$AF$4:$AF$107,0),MATCH('Per month Barometer'!BM$4,'Per month Barometer'!$AG$3:$BE$3,0))),"",INDEX($AG$4:$BE$107,MATCH('Per month Barometer'!$BG83,$AF$4:$AF$107,0),MATCH('Per month Barometer'!BM$4,'Per month Barometer'!$AG$3:$BE$3,0)))</f>
        <v>0</v>
      </c>
      <c r="BN83" s="18">
        <f>IF(ISNA(INDEX($AG$4:$BE$107,MATCH('Per month Barometer'!$BG83,$AF$4:$AF$107,0),MATCH('Per month Barometer'!BN$4,'Per month Barometer'!$AG$3:$BE$3,0))),"",INDEX($AG$4:$BE$107,MATCH('Per month Barometer'!$BG83,$AF$4:$AF$107,0),MATCH('Per month Barometer'!BN$4,'Per month Barometer'!$AG$3:$BE$3,0)))</f>
        <v>1.5190476190476201</v>
      </c>
      <c r="BO83" s="18">
        <f>IF(ISNA(INDEX($AG$4:$BE$107,MATCH('Per month Barometer'!$BG83,$AF$4:$AF$107,0),MATCH('Per month Barometer'!BO$4,'Per month Barometer'!$AG$3:$BE$3,0))),"",INDEX($AG$4:$BE$107,MATCH('Per month Barometer'!$BG83,$AF$4:$AF$107,0),MATCH('Per month Barometer'!BO$4,'Per month Barometer'!$AG$3:$BE$3,0)))</f>
        <v>0</v>
      </c>
      <c r="BP83" s="18">
        <f>IF(ISNA(INDEX($AG$4:$BE$107,MATCH('Per month Barometer'!$BG83,$AF$4:$AF$107,0),MATCH('Per month Barometer'!BP$4,'Per month Barometer'!$AG$3:$BE$3,0))),"",INDEX($AG$4:$BE$107,MATCH('Per month Barometer'!$BG83,$AF$4:$AF$107,0),MATCH('Per month Barometer'!BP$4,'Per month Barometer'!$AG$3:$BE$3,0)))</f>
        <v>0</v>
      </c>
      <c r="BQ83" s="18">
        <f>IF(ISNA(INDEX($AG$4:$BE$107,MATCH('Per month Barometer'!$BG83,$AF$4:$AF$107,0),MATCH('Per month Barometer'!BQ$4,'Per month Barometer'!$AG$3:$BE$3,0))),"",INDEX($AG$4:$BE$107,MATCH('Per month Barometer'!$BG83,$AF$4:$AF$107,0),MATCH('Per month Barometer'!BQ$4,'Per month Barometer'!$AG$3:$BE$3,0)))</f>
        <v>0</v>
      </c>
      <c r="BR83" s="18">
        <f>IF(ISNA(INDEX($AG$4:$BE$107,MATCH('Per month Barometer'!$BG83,$AF$4:$AF$107,0),MATCH('Per month Barometer'!BR$4,'Per month Barometer'!$AG$3:$BE$3,0))),"",INDEX($AG$4:$BE$107,MATCH('Per month Barometer'!$BG83,$AF$4:$AF$107,0),MATCH('Per month Barometer'!BR$4,'Per month Barometer'!$AG$3:$BE$3,0)))</f>
        <v>0</v>
      </c>
      <c r="BS83" s="18">
        <f>IF(ISNA(INDEX($AG$4:$BE$107,MATCH('Per month Barometer'!$BG83,$AF$4:$AF$107,0),MATCH('Per month Barometer'!BS$4,'Per month Barometer'!$AG$3:$BE$3,0))),"",INDEX($AG$4:$BE$107,MATCH('Per month Barometer'!$BG83,$AF$4:$AF$107,0),MATCH('Per month Barometer'!BS$4,'Per month Barometer'!$AG$3:$BE$3,0)))</f>
        <v>0</v>
      </c>
      <c r="BT83" s="18">
        <f>IF(ISNA(INDEX($AG$4:$BE$107,MATCH('Per month Barometer'!$BG83,$AF$4:$AF$107,0),MATCH('Per month Barometer'!BT$4,'Per month Barometer'!$AG$3:$BE$3,0))),"",INDEX($AG$4:$BE$107,MATCH('Per month Barometer'!$BG83,$AF$4:$AF$107,0),MATCH('Per month Barometer'!BT$4,'Per month Barometer'!$AG$3:$BE$3,0)))</f>
        <v>0</v>
      </c>
      <c r="BU83" s="18">
        <f>IF(ISNA(INDEX($AG$4:$BE$107,MATCH('Per month Barometer'!$BG83,$AF$4:$AF$107,0),MATCH('Per month Barometer'!BU$4,'Per month Barometer'!$AG$3:$BE$3,0))),"",INDEX($AG$4:$BE$107,MATCH('Per month Barometer'!$BG83,$AF$4:$AF$107,0),MATCH('Per month Barometer'!BU$4,'Per month Barometer'!$AG$3:$BE$3,0)))</f>
        <v>0</v>
      </c>
      <c r="BV83" s="18">
        <f>IF(ISNA(INDEX($AG$4:$BE$107,MATCH('Per month Barometer'!$BG83,$AF$4:$AF$107,0),MATCH('Per month Barometer'!BV$4,'Per month Barometer'!$AG$3:$BE$3,0))),"",INDEX($AG$4:$BE$107,MATCH('Per month Barometer'!$BG83,$AF$4:$AF$107,0),MATCH('Per month Barometer'!BV$4,'Per month Barometer'!$AG$3:$BE$3,0)))</f>
        <v>1.7250000000000001</v>
      </c>
      <c r="BW83" s="18">
        <f>IF(ISNA(INDEX($AG$4:$BE$107,MATCH('Per month Barometer'!$BG83,$AF$4:$AF$107,0),MATCH('Per month Barometer'!BW$4,'Per month Barometer'!$AG$3:$BE$3,0))),"",INDEX($AG$4:$BE$107,MATCH('Per month Barometer'!$BG83,$AF$4:$AF$107,0),MATCH('Per month Barometer'!BW$4,'Per month Barometer'!$AG$3:$BE$3,0)))</f>
        <v>0</v>
      </c>
      <c r="BX83" s="18">
        <f>IF(ISNA(INDEX($AG$4:$BE$107,MATCH('Per month Barometer'!$BG83,$AF$4:$AF$107,0),MATCH('Per month Barometer'!BX$4,'Per month Barometer'!$AG$3:$BE$3,0))),"",INDEX($AG$4:$BE$107,MATCH('Per month Barometer'!$BG83,$AF$4:$AF$107,0),MATCH('Per month Barometer'!BX$4,'Per month Barometer'!$AG$3:$BE$3,0)))</f>
        <v>0</v>
      </c>
      <c r="BY83" s="18">
        <f>IF(ISNA(INDEX($AG$4:$BE$107,MATCH('Per month Barometer'!$BG83,$AF$4:$AF$107,0),MATCH('Per month Barometer'!BY$4,'Per month Barometer'!$AG$3:$BE$3,0))),"",INDEX($AG$4:$BE$107,MATCH('Per month Barometer'!$BG83,$AF$4:$AF$107,0),MATCH('Per month Barometer'!BY$4,'Per month Barometer'!$AG$3:$BE$3,0)))</f>
        <v>0</v>
      </c>
      <c r="BZ83" s="18">
        <f>IF(ISNA(INDEX($AG$4:$BE$107,MATCH('Per month Barometer'!$BG83,$AF$4:$AF$107,0),MATCH('Per month Barometer'!BZ$4,'Per month Barometer'!$AG$3:$BE$3,0))),"",INDEX($AG$4:$BE$107,MATCH('Per month Barometer'!$BG83,$AF$4:$AF$107,0),MATCH('Per month Barometer'!BZ$4,'Per month Barometer'!$AG$3:$BE$3,0)))</f>
        <v>1.8</v>
      </c>
      <c r="CA83" s="18">
        <f>IF(ISNA(INDEX($AG$4:$BE$107,MATCH('Per month Barometer'!$BG83,$AF$4:$AF$107,0),MATCH('Per month Barometer'!CA$4,'Per month Barometer'!$AG$3:$BE$3,0))),"",INDEX($AG$4:$BE$107,MATCH('Per month Barometer'!$BG83,$AF$4:$AF$107,0),MATCH('Per month Barometer'!CA$4,'Per month Barometer'!$AG$3:$BE$3,0)))</f>
        <v>0</v>
      </c>
      <c r="CB83" s="18">
        <f>IF(ISNA(INDEX($AG$4:$BE$107,MATCH('Per month Barometer'!$BG83,$AF$4:$AF$107,0),MATCH('Per month Barometer'!CB$4,'Per month Barometer'!$AG$3:$BE$3,0))),"",INDEX($AG$4:$BE$107,MATCH('Per month Barometer'!$BG83,$AF$4:$AF$107,0),MATCH('Per month Barometer'!CB$4,'Per month Barometer'!$AG$3:$BE$3,0)))</f>
        <v>0</v>
      </c>
      <c r="CC83" s="18">
        <f>IF(ISNA(INDEX($AG$4:$BE$107,MATCH('Per month Barometer'!$BG83,$AF$4:$AF$107,0),MATCH('Per month Barometer'!CC$4,'Per month Barometer'!$AG$3:$BE$3,0))),"",INDEX($AG$4:$BE$107,MATCH('Per month Barometer'!$BG83,$AF$4:$AF$107,0),MATCH('Per month Barometer'!CC$4,'Per month Barometer'!$AG$3:$BE$3,0)))</f>
        <v>0</v>
      </c>
      <c r="CD83" s="18">
        <f>IF(ISNA(INDEX($AG$4:$BE$107,MATCH('Per month Barometer'!$BG83,$AF$4:$AF$107,0),MATCH('Per month Barometer'!CD$4,'Per month Barometer'!$AG$3:$BE$3,0))),"",INDEX($AG$4:$BE$107,MATCH('Per month Barometer'!$BG83,$AF$4:$AF$107,0),MATCH('Per month Barometer'!CD$4,'Per month Barometer'!$AG$3:$BE$3,0)))</f>
        <v>1.8</v>
      </c>
      <c r="CE83" s="18">
        <f>IF(ISNA(INDEX($AG$4:$BE$107,MATCH('Per month Barometer'!$BG83,$AF$4:$AF$107,0),MATCH('Per month Barometer'!CE$4,'Per month Barometer'!$AG$3:$BE$3,0))),"",INDEX($AG$4:$BE$107,MATCH('Per month Barometer'!$BG83,$AF$4:$AF$107,0),MATCH('Per month Barometer'!CE$4,'Per month Barometer'!$AG$3:$BE$3,0)))</f>
        <v>0</v>
      </c>
      <c r="CF83" s="18">
        <f>IF(ISNA(INDEX($AG$4:$BE$107,MATCH('Per month Barometer'!$BG83,$AF$4:$AF$107,0),MATCH('Per month Barometer'!CF$4,'Per month Barometer'!$AG$3:$BE$3,0))),"",INDEX($AG$4:$BE$107,MATCH('Per month Barometer'!$BG83,$AF$4:$AF$107,0),MATCH('Per month Barometer'!CF$4,'Per month Barometer'!$AG$3:$BE$3,0)))</f>
        <v>0</v>
      </c>
      <c r="CO83" s="18">
        <f>IF(BH83=0,"",BH83)</f>
        <v>1.52380952380952</v>
      </c>
      <c r="CP83" s="18" t="str">
        <f>IF(BI83=0,"",BI83)</f>
        <v/>
      </c>
      <c r="CQ83" s="18" t="str">
        <f>IF(BJ83=0,"",BJ83)</f>
        <v/>
      </c>
      <c r="CR83" s="18" t="str">
        <f>IF(BK83=0,"",BK83)</f>
        <v/>
      </c>
      <c r="CS83" s="18" t="str">
        <f>IF(BL83=0,"",BL83)</f>
        <v/>
      </c>
      <c r="CT83" s="18" t="str">
        <f>IF(BM83=0,"",BM83)</f>
        <v/>
      </c>
      <c r="CU83" s="18">
        <f>IF(BN83=0,"",BN83)</f>
        <v>1.5190476190476201</v>
      </c>
      <c r="CV83" s="18" t="str">
        <f>IF(BO83=0,"",BO83)</f>
        <v/>
      </c>
      <c r="CW83" s="18" t="str">
        <f>IF(BP83=0,"",BP83)</f>
        <v/>
      </c>
      <c r="CX83" s="18" t="str">
        <f>IF(BQ83=0,"",BQ83)</f>
        <v/>
      </c>
      <c r="CY83" s="18" t="str">
        <f>IF(BR83=0,"",BR83)</f>
        <v/>
      </c>
      <c r="CZ83" s="18" t="str">
        <f>IF(BS83=0,"",BS83)</f>
        <v/>
      </c>
      <c r="DA83" s="18" t="str">
        <f>IF(BT83=0,"",BT83)</f>
        <v/>
      </c>
      <c r="DB83" s="18" t="str">
        <f>IF(BU83=0,"",BU83)</f>
        <v/>
      </c>
      <c r="DC83" s="18">
        <f>IF(BV83=0,"",BV83)</f>
        <v>1.7250000000000001</v>
      </c>
      <c r="DD83" s="18" t="str">
        <f>IF(BW83=0,"",BW83)</f>
        <v/>
      </c>
      <c r="DE83" s="18" t="str">
        <f>IF(BX83=0,"",BX83)</f>
        <v/>
      </c>
      <c r="DF83" s="18" t="str">
        <f>IF(BY83=0,"",BY83)</f>
        <v/>
      </c>
      <c r="DG83" s="18">
        <f>IF(BZ83=0,"",BZ83)</f>
        <v>1.8</v>
      </c>
      <c r="DH83" s="18" t="str">
        <f>IF(CA83=0,"",CA83)</f>
        <v/>
      </c>
      <c r="DI83" s="18" t="str">
        <f>IF(CB83=0,"",CB83)</f>
        <v/>
      </c>
      <c r="DJ83" s="18" t="str">
        <f>IF(CC83=0,"",CC83)</f>
        <v/>
      </c>
      <c r="DK83" s="18">
        <f>IF(CD83=0,"",CD83)</f>
        <v>1.8</v>
      </c>
      <c r="DL83" s="18" t="str">
        <f>IF(CE83=0,"",CE83)</f>
        <v/>
      </c>
      <c r="DM83" s="18" t="str">
        <f>IF(CF83=0,"",CF83)</f>
        <v/>
      </c>
      <c r="DN83" s="18"/>
      <c r="DO83" s="18"/>
      <c r="DP83" s="18"/>
      <c r="DQ83" s="18"/>
    </row>
    <row r="84" spans="2:121" x14ac:dyDescent="0.25">
      <c r="B84" s="22">
        <v>41821</v>
      </c>
      <c r="C84" s="18">
        <f>VLOOKUP($B84,'Barometer annual'!$Z$5:$AE$211,'Per month Barometer'!C$1, FALSE)</f>
        <v>0.68421052631578905</v>
      </c>
      <c r="D84" s="18">
        <f>VLOOKUP($B84,'Barometer annual'!$Z$5:$AE$211,'Per month Barometer'!D$1, FALSE)</f>
        <v>1.1684210526315799</v>
      </c>
      <c r="E84" s="18">
        <f>VLOOKUP($B84,'Barometer annual'!$Z$5:$AE$211,'Per month Barometer'!E$1, FALSE)</f>
        <v>1.5166666666666699</v>
      </c>
      <c r="F84" s="18">
        <f>VLOOKUP($B84,'Barometer annual'!$Z$5:$AE$211,'Per month Barometer'!F$1, FALSE)</f>
        <v>1.68333333333333</v>
      </c>
      <c r="G84" s="18">
        <f>VLOOKUP($B84,'Barometer annual'!$Z$5:$AE$211,'Per month Barometer'!G$1, FALSE)</f>
        <v>1.7833333333333301</v>
      </c>
      <c r="H84" s="18"/>
      <c r="I84" s="5"/>
      <c r="J84" s="27"/>
      <c r="K84" s="5"/>
      <c r="L84" s="5"/>
      <c r="M84" s="5"/>
      <c r="N84" s="5"/>
      <c r="AF84" s="125">
        <v>39356</v>
      </c>
      <c r="AG84" s="47">
        <f>VLOOKUP($AF84,'Barometer annual'!$Z$5:$AE$211,'Per month Barometer'!C$1,FALSE)</f>
        <v>1.98337546794213</v>
      </c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48"/>
      <c r="AS84" s="77"/>
      <c r="AT84" s="77"/>
      <c r="AU84" s="77"/>
      <c r="AV84" s="77"/>
      <c r="AW84" s="77"/>
      <c r="AX84" s="77"/>
      <c r="AY84" s="77"/>
      <c r="AZ84" s="48">
        <f>VLOOKUP($AF84,'Barometer annual'!$Z$5:$AE$211,'Per month Barometer'!D$1,FALSE)</f>
        <v>2.01133222375337</v>
      </c>
      <c r="BA84" s="48" t="str">
        <f>VLOOKUP($AF84,'Barometer annual'!$Z$5:$AE$211,'Per month Barometer'!E$1,FALSE)</f>
        <v/>
      </c>
      <c r="BB84" s="48" t="str">
        <f>VLOOKUP($AF84,'Barometer annual'!$Z$5:$AE$211,'Per month Barometer'!F$1,FALSE)</f>
        <v/>
      </c>
      <c r="BC84" s="48" t="str">
        <f>VLOOKUP($AF84,'Barometer annual'!$Z$5:$AE$211,'Per month Barometer'!G$1,FALSE)</f>
        <v/>
      </c>
      <c r="BD84" s="77"/>
      <c r="BE84" s="126"/>
      <c r="BG84" s="155">
        <v>41487</v>
      </c>
      <c r="BH84" s="18">
        <f>IF(ISNA(INDEX($AG$4:$BE$107,MATCH('Per month Barometer'!$BG84,$AF$4:$AF$107,0),MATCH('Per month Barometer'!BH$4,'Per month Barometer'!$AG$3:$BE$3,0))),"",INDEX($AG$4:$BE$107,MATCH('Per month Barometer'!$BG84,$AF$4:$AF$107,0),MATCH('Per month Barometer'!BH$4,'Per month Barometer'!$AG$3:$BE$3,0)))</f>
        <v>1.5249999999999999</v>
      </c>
      <c r="BI84" s="18">
        <f>IF(ISNA(INDEX($AG$4:$BE$107,MATCH('Per month Barometer'!$BG84,$AF$4:$AF$107,0),MATCH('Per month Barometer'!BI$4,'Per month Barometer'!$AG$3:$BE$3,0))),"",INDEX($AG$4:$BE$107,MATCH('Per month Barometer'!$BG84,$AF$4:$AF$107,0),MATCH('Per month Barometer'!BI$4,'Per month Barometer'!$AG$3:$BE$3,0)))</f>
        <v>0</v>
      </c>
      <c r="BJ84" s="18">
        <f>IF(ISNA(INDEX($AG$4:$BE$107,MATCH('Per month Barometer'!$BG84,$AF$4:$AF$107,0),MATCH('Per month Barometer'!BJ$4,'Per month Barometer'!$AG$3:$BE$3,0))),"",INDEX($AG$4:$BE$107,MATCH('Per month Barometer'!$BG84,$AF$4:$AF$107,0),MATCH('Per month Barometer'!BJ$4,'Per month Barometer'!$AG$3:$BE$3,0)))</f>
        <v>0</v>
      </c>
      <c r="BK84" s="18">
        <f>IF(ISNA(INDEX($AG$4:$BE$107,MATCH('Per month Barometer'!$BG84,$AF$4:$AF$107,0),MATCH('Per month Barometer'!BK$4,'Per month Barometer'!$AG$3:$BE$3,0))),"",INDEX($AG$4:$BE$107,MATCH('Per month Barometer'!$BG84,$AF$4:$AF$107,0),MATCH('Per month Barometer'!BK$4,'Per month Barometer'!$AG$3:$BE$3,0)))</f>
        <v>0</v>
      </c>
      <c r="BL84" s="18">
        <f>IF(ISNA(INDEX($AG$4:$BE$107,MATCH('Per month Barometer'!$BG84,$AF$4:$AF$107,0),MATCH('Per month Barometer'!BL$4,'Per month Barometer'!$AG$3:$BE$3,0))),"",INDEX($AG$4:$BE$107,MATCH('Per month Barometer'!$BG84,$AF$4:$AF$107,0),MATCH('Per month Barometer'!BL$4,'Per month Barometer'!$AG$3:$BE$3,0)))</f>
        <v>0</v>
      </c>
      <c r="BM84" s="18">
        <f>IF(ISNA(INDEX($AG$4:$BE$107,MATCH('Per month Barometer'!$BG84,$AF$4:$AF$107,0),MATCH('Per month Barometer'!BM$4,'Per month Barometer'!$AG$3:$BE$3,0))),"",INDEX($AG$4:$BE$107,MATCH('Per month Barometer'!$BG84,$AF$4:$AF$107,0),MATCH('Per month Barometer'!BM$4,'Per month Barometer'!$AG$3:$BE$3,0)))</f>
        <v>1.5149999999999999</v>
      </c>
      <c r="BN84" s="18">
        <f>IF(ISNA(INDEX($AG$4:$BE$107,MATCH('Per month Barometer'!$BG84,$AF$4:$AF$107,0),MATCH('Per month Barometer'!BN$4,'Per month Barometer'!$AG$3:$BE$3,0))),"",INDEX($AG$4:$BE$107,MATCH('Per month Barometer'!$BG84,$AF$4:$AF$107,0),MATCH('Per month Barometer'!BN$4,'Per month Barometer'!$AG$3:$BE$3,0)))</f>
        <v>0</v>
      </c>
      <c r="BO84" s="18">
        <f>IF(ISNA(INDEX($AG$4:$BE$107,MATCH('Per month Barometer'!$BG84,$AF$4:$AF$107,0),MATCH('Per month Barometer'!BO$4,'Per month Barometer'!$AG$3:$BE$3,0))),"",INDEX($AG$4:$BE$107,MATCH('Per month Barometer'!$BG84,$AF$4:$AF$107,0),MATCH('Per month Barometer'!BO$4,'Per month Barometer'!$AG$3:$BE$3,0)))</f>
        <v>0</v>
      </c>
      <c r="BP84" s="18">
        <f>IF(ISNA(INDEX($AG$4:$BE$107,MATCH('Per month Barometer'!$BG84,$AF$4:$AF$107,0),MATCH('Per month Barometer'!BP$4,'Per month Barometer'!$AG$3:$BE$3,0))),"",INDEX($AG$4:$BE$107,MATCH('Per month Barometer'!$BG84,$AF$4:$AF$107,0),MATCH('Per month Barometer'!BP$4,'Per month Barometer'!$AG$3:$BE$3,0)))</f>
        <v>0</v>
      </c>
      <c r="BQ84" s="18">
        <f>IF(ISNA(INDEX($AG$4:$BE$107,MATCH('Per month Barometer'!$BG84,$AF$4:$AF$107,0),MATCH('Per month Barometer'!BQ$4,'Per month Barometer'!$AG$3:$BE$3,0))),"",INDEX($AG$4:$BE$107,MATCH('Per month Barometer'!$BG84,$AF$4:$AF$107,0),MATCH('Per month Barometer'!BQ$4,'Per month Barometer'!$AG$3:$BE$3,0)))</f>
        <v>0</v>
      </c>
      <c r="BR84" s="18">
        <f>IF(ISNA(INDEX($AG$4:$BE$107,MATCH('Per month Barometer'!$BG84,$AF$4:$AF$107,0),MATCH('Per month Barometer'!BR$4,'Per month Barometer'!$AG$3:$BE$3,0))),"",INDEX($AG$4:$BE$107,MATCH('Per month Barometer'!$BG84,$AF$4:$AF$107,0),MATCH('Per month Barometer'!BR$4,'Per month Barometer'!$AG$3:$BE$3,0)))</f>
        <v>0</v>
      </c>
      <c r="BS84" s="18">
        <f>IF(ISNA(INDEX($AG$4:$BE$107,MATCH('Per month Barometer'!$BG84,$AF$4:$AF$107,0),MATCH('Per month Barometer'!BS$4,'Per month Barometer'!$AG$3:$BE$3,0))),"",INDEX($AG$4:$BE$107,MATCH('Per month Barometer'!$BG84,$AF$4:$AF$107,0),MATCH('Per month Barometer'!BS$4,'Per month Barometer'!$AG$3:$BE$3,0)))</f>
        <v>0</v>
      </c>
      <c r="BT84" s="18">
        <f>IF(ISNA(INDEX($AG$4:$BE$107,MATCH('Per month Barometer'!$BG84,$AF$4:$AF$107,0),MATCH('Per month Barometer'!BT$4,'Per month Barometer'!$AG$3:$BE$3,0))),"",INDEX($AG$4:$BE$107,MATCH('Per month Barometer'!$BG84,$AF$4:$AF$107,0),MATCH('Per month Barometer'!BT$4,'Per month Barometer'!$AG$3:$BE$3,0)))</f>
        <v>0</v>
      </c>
      <c r="BU84" s="18">
        <f>IF(ISNA(INDEX($AG$4:$BE$107,MATCH('Per month Barometer'!$BG84,$AF$4:$AF$107,0),MATCH('Per month Barometer'!BU$4,'Per month Barometer'!$AG$3:$BE$3,0))),"",INDEX($AG$4:$BE$107,MATCH('Per month Barometer'!$BG84,$AF$4:$AF$107,0),MATCH('Per month Barometer'!BU$4,'Per month Barometer'!$AG$3:$BE$3,0)))</f>
        <v>0</v>
      </c>
      <c r="BV84" s="18">
        <f>IF(ISNA(INDEX($AG$4:$BE$107,MATCH('Per month Barometer'!$BG84,$AF$4:$AF$107,0),MATCH('Per month Barometer'!BV$4,'Per month Barometer'!$AG$3:$BE$3,0))),"",INDEX($AG$4:$BE$107,MATCH('Per month Barometer'!$BG84,$AF$4:$AF$107,0),MATCH('Per month Barometer'!BV$4,'Per month Barometer'!$AG$3:$BE$3,0)))</f>
        <v>0</v>
      </c>
      <c r="BW84" s="18">
        <f>IF(ISNA(INDEX($AG$4:$BE$107,MATCH('Per month Barometer'!$BG84,$AF$4:$AF$107,0),MATCH('Per month Barometer'!BW$4,'Per month Barometer'!$AG$3:$BE$3,0))),"",INDEX($AG$4:$BE$107,MATCH('Per month Barometer'!$BG84,$AF$4:$AF$107,0),MATCH('Per month Barometer'!BW$4,'Per month Barometer'!$AG$3:$BE$3,0)))</f>
        <v>0</v>
      </c>
      <c r="BX84" s="18">
        <f>IF(ISNA(INDEX($AG$4:$BE$107,MATCH('Per month Barometer'!$BG84,$AF$4:$AF$107,0),MATCH('Per month Barometer'!BX$4,'Per month Barometer'!$AG$3:$BE$3,0))),"",INDEX($AG$4:$BE$107,MATCH('Per month Barometer'!$BG84,$AF$4:$AF$107,0),MATCH('Per month Barometer'!BX$4,'Per month Barometer'!$AG$3:$BE$3,0)))</f>
        <v>0</v>
      </c>
      <c r="BY84" s="18">
        <f>IF(ISNA(INDEX($AG$4:$BE$107,MATCH('Per month Barometer'!$BG84,$AF$4:$AF$107,0),MATCH('Per month Barometer'!BY$4,'Per month Barometer'!$AG$3:$BE$3,0))),"",INDEX($AG$4:$BE$107,MATCH('Per month Barometer'!$BG84,$AF$4:$AF$107,0),MATCH('Per month Barometer'!BY$4,'Per month Barometer'!$AG$3:$BE$3,0)))</f>
        <v>0</v>
      </c>
      <c r="BZ84" s="18">
        <f>IF(ISNA(INDEX($AG$4:$BE$107,MATCH('Per month Barometer'!$BG84,$AF$4:$AF$107,0),MATCH('Per month Barometer'!BZ$4,'Per month Barometer'!$AG$3:$BE$3,0))),"",INDEX($AG$4:$BE$107,MATCH('Per month Barometer'!$BG84,$AF$4:$AF$107,0),MATCH('Per month Barometer'!BZ$4,'Per month Barometer'!$AG$3:$BE$3,0)))</f>
        <v>0</v>
      </c>
      <c r="CA84" s="18">
        <f>IF(ISNA(INDEX($AG$4:$BE$107,MATCH('Per month Barometer'!$BG84,$AF$4:$AF$107,0),MATCH('Per month Barometer'!CA$4,'Per month Barometer'!$AG$3:$BE$3,0))),"",INDEX($AG$4:$BE$107,MATCH('Per month Barometer'!$BG84,$AF$4:$AF$107,0),MATCH('Per month Barometer'!CA$4,'Per month Barometer'!$AG$3:$BE$3,0)))</f>
        <v>0</v>
      </c>
      <c r="CB84" s="18">
        <f>IF(ISNA(INDEX($AG$4:$BE$107,MATCH('Per month Barometer'!$BG84,$AF$4:$AF$107,0),MATCH('Per month Barometer'!CB$4,'Per month Barometer'!$AG$3:$BE$3,0))),"",INDEX($AG$4:$BE$107,MATCH('Per month Barometer'!$BG84,$AF$4:$AF$107,0),MATCH('Per month Barometer'!CB$4,'Per month Barometer'!$AG$3:$BE$3,0)))</f>
        <v>0</v>
      </c>
      <c r="CC84" s="18">
        <f>IF(ISNA(INDEX($AG$4:$BE$107,MATCH('Per month Barometer'!$BG84,$AF$4:$AF$107,0),MATCH('Per month Barometer'!CC$4,'Per month Barometer'!$AG$3:$BE$3,0))),"",INDEX($AG$4:$BE$107,MATCH('Per month Barometer'!$BG84,$AF$4:$AF$107,0),MATCH('Per month Barometer'!CC$4,'Per month Barometer'!$AG$3:$BE$3,0)))</f>
        <v>0</v>
      </c>
      <c r="CD84" s="18">
        <f>IF(ISNA(INDEX($AG$4:$BE$107,MATCH('Per month Barometer'!$BG84,$AF$4:$AF$107,0),MATCH('Per month Barometer'!CD$4,'Per month Barometer'!$AG$3:$BE$3,0))),"",INDEX($AG$4:$BE$107,MATCH('Per month Barometer'!$BG84,$AF$4:$AF$107,0),MATCH('Per month Barometer'!CD$4,'Per month Barometer'!$AG$3:$BE$3,0)))</f>
        <v>0</v>
      </c>
      <c r="CE84" s="18">
        <f>IF(ISNA(INDEX($AG$4:$BE$107,MATCH('Per month Barometer'!$BG84,$AF$4:$AF$107,0),MATCH('Per month Barometer'!CE$4,'Per month Barometer'!$AG$3:$BE$3,0))),"",INDEX($AG$4:$BE$107,MATCH('Per month Barometer'!$BG84,$AF$4:$AF$107,0),MATCH('Per month Barometer'!CE$4,'Per month Barometer'!$AG$3:$BE$3,0)))</f>
        <v>0</v>
      </c>
      <c r="CF84" s="18">
        <f>IF(ISNA(INDEX($AG$4:$BE$107,MATCH('Per month Barometer'!$BG84,$AF$4:$AF$107,0),MATCH('Per month Barometer'!CF$4,'Per month Barometer'!$AG$3:$BE$3,0))),"",INDEX($AG$4:$BE$107,MATCH('Per month Barometer'!$BG84,$AF$4:$AF$107,0),MATCH('Per month Barometer'!CF$4,'Per month Barometer'!$AG$3:$BE$3,0)))</f>
        <v>0</v>
      </c>
      <c r="CO84" s="18">
        <f>IF(BH84=0,"",BH84)</f>
        <v>1.5249999999999999</v>
      </c>
      <c r="CP84" s="18" t="str">
        <f>IF(BI84=0,"",BI84)</f>
        <v/>
      </c>
      <c r="CQ84" s="18" t="str">
        <f>IF(BJ84=0,"",BJ84)</f>
        <v/>
      </c>
      <c r="CR84" s="18" t="str">
        <f>IF(BK84=0,"",BK84)</f>
        <v/>
      </c>
      <c r="CS84" s="18" t="str">
        <f>IF(BL84=0,"",BL84)</f>
        <v/>
      </c>
      <c r="CT84" s="18">
        <f>IF(BM84=0,"",BM84)</f>
        <v>1.5149999999999999</v>
      </c>
      <c r="CU84" s="18" t="str">
        <f>IF(BN84=0,"",BN84)</f>
        <v/>
      </c>
      <c r="CV84" s="18" t="str">
        <f>IF(BO84=0,"",BO84)</f>
        <v/>
      </c>
      <c r="CW84" s="18" t="str">
        <f>IF(BP84=0,"",BP84)</f>
        <v/>
      </c>
      <c r="CX84" s="18" t="str">
        <f>IF(BQ84=0,"",BQ84)</f>
        <v/>
      </c>
      <c r="CY84" s="18" t="str">
        <f>IF(BR84=0,"",BR84)</f>
        <v/>
      </c>
      <c r="CZ84" s="18" t="str">
        <f>IF(BS84=0,"",BS84)</f>
        <v/>
      </c>
      <c r="DA84" s="18" t="str">
        <f>IF(BT84=0,"",BT84)</f>
        <v/>
      </c>
      <c r="DB84" s="18" t="str">
        <f>IF(BU84=0,"",BU84)</f>
        <v/>
      </c>
      <c r="DC84" s="18" t="str">
        <f>IF(BV84=0,"",BV84)</f>
        <v/>
      </c>
      <c r="DD84" s="18" t="str">
        <f>IF(BW84=0,"",BW84)</f>
        <v/>
      </c>
      <c r="DE84" s="18" t="str">
        <f>IF(BX84=0,"",BX84)</f>
        <v/>
      </c>
      <c r="DF84" s="18" t="str">
        <f>IF(BY84=0,"",BY84)</f>
        <v/>
      </c>
      <c r="DG84" s="18" t="str">
        <f>IF(BZ84=0,"",BZ84)</f>
        <v/>
      </c>
      <c r="DH84" s="18" t="str">
        <f>IF(CA84=0,"",CA84)</f>
        <v/>
      </c>
      <c r="DI84" s="18" t="str">
        <f>IF(CB84=0,"",CB84)</f>
        <v/>
      </c>
      <c r="DJ84" s="18" t="str">
        <f>IF(CC84=0,"",CC84)</f>
        <v/>
      </c>
      <c r="DK84" s="18" t="str">
        <f>IF(CD84=0,"",CD84)</f>
        <v/>
      </c>
      <c r="DL84" s="18" t="str">
        <f>IF(CE84=0,"",CE84)</f>
        <v/>
      </c>
      <c r="DM84" s="18" t="str">
        <f>IF(CF84=0,"",CF84)</f>
        <v/>
      </c>
      <c r="DN84" s="18"/>
      <c r="DO84" s="18"/>
      <c r="DP84" s="18"/>
      <c r="DQ84" s="18"/>
    </row>
    <row r="85" spans="2:121" x14ac:dyDescent="0.25">
      <c r="B85" s="22">
        <v>42186</v>
      </c>
      <c r="C85" s="18">
        <f>VLOOKUP($B85,'Barometer annual'!$Z$5:$AE$211,'Per month Barometer'!C$1, FALSE)</f>
        <v>0.245</v>
      </c>
      <c r="D85" s="18">
        <f>VLOOKUP($B85,'Barometer annual'!$Z$5:$AE$211,'Per month Barometer'!D$1, FALSE)</f>
        <v>1.2949999999999999</v>
      </c>
      <c r="E85" s="18">
        <f>VLOOKUP($B85,'Barometer annual'!$Z$5:$AE$211,'Per month Barometer'!E$1, FALSE)</f>
        <v>1.61666666666667</v>
      </c>
      <c r="F85" s="18">
        <f>VLOOKUP($B85,'Barometer annual'!$Z$5:$AE$211,'Per month Barometer'!F$1, FALSE)</f>
        <v>1.7333333333333301</v>
      </c>
      <c r="G85" s="18">
        <f>VLOOKUP($B85,'Barometer annual'!$Z$5:$AE$211,'Per month Barometer'!G$1, FALSE)</f>
        <v>1.7833333333333301</v>
      </c>
      <c r="H85" s="18"/>
      <c r="I85" s="5"/>
      <c r="J85" s="27"/>
      <c r="K85" s="5"/>
      <c r="L85" s="5"/>
      <c r="M85" s="5"/>
      <c r="N85" s="5"/>
      <c r="AF85" s="125">
        <v>39722</v>
      </c>
      <c r="AG85" s="47">
        <f>VLOOKUP($AF85,'Barometer annual'!$Z$5:$AE$211,'Per month Barometer'!C$1,FALSE)</f>
        <v>3.4713210242500598</v>
      </c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48"/>
      <c r="AS85" s="77"/>
      <c r="AT85" s="77"/>
      <c r="AU85" s="77"/>
      <c r="AV85" s="77"/>
      <c r="AW85" s="77"/>
      <c r="AX85" s="77"/>
      <c r="AY85" s="77"/>
      <c r="AZ85" s="48">
        <f>VLOOKUP($AF85,'Barometer annual'!$Z$5:$AE$211,'Per month Barometer'!D$1,FALSE)</f>
        <v>2.2809963473891401</v>
      </c>
      <c r="BA85" s="48" t="str">
        <f>VLOOKUP($AF85,'Barometer annual'!$Z$5:$AE$211,'Per month Barometer'!E$1,FALSE)</f>
        <v/>
      </c>
      <c r="BB85" s="48" t="str">
        <f>VLOOKUP($AF85,'Barometer annual'!$Z$5:$AE$211,'Per month Barometer'!F$1,FALSE)</f>
        <v/>
      </c>
      <c r="BC85" s="48" t="str">
        <f>VLOOKUP($AF85,'Barometer annual'!$Z$5:$AE$211,'Per month Barometer'!G$1,FALSE)</f>
        <v/>
      </c>
      <c r="BD85" s="77"/>
      <c r="BE85" s="126"/>
      <c r="BG85" s="155">
        <v>41518</v>
      </c>
      <c r="BH85" s="18">
        <f>IF(ISNA(INDEX($AG$4:$BE$107,MATCH('Per month Barometer'!$BG85,$AF$4:$AF$107,0),MATCH('Per month Barometer'!BH$4,'Per month Barometer'!$AG$3:$BE$3,0))),"",INDEX($AG$4:$BE$107,MATCH('Per month Barometer'!$BG85,$AF$4:$AF$107,0),MATCH('Per month Barometer'!BH$4,'Per month Barometer'!$AG$3:$BE$3,0)))</f>
        <v>1.52857142857143</v>
      </c>
      <c r="BI85" s="18">
        <f>IF(ISNA(INDEX($AG$4:$BE$107,MATCH('Per month Barometer'!$BG85,$AF$4:$AF$107,0),MATCH('Per month Barometer'!BI$4,'Per month Barometer'!$AG$3:$BE$3,0))),"",INDEX($AG$4:$BE$107,MATCH('Per month Barometer'!$BG85,$AF$4:$AF$107,0),MATCH('Per month Barometer'!BI$4,'Per month Barometer'!$AG$3:$BE$3,0)))</f>
        <v>0</v>
      </c>
      <c r="BJ85" s="18">
        <f>IF(ISNA(INDEX($AG$4:$BE$107,MATCH('Per month Barometer'!$BG85,$AF$4:$AF$107,0),MATCH('Per month Barometer'!BJ$4,'Per month Barometer'!$AG$3:$BE$3,0))),"",INDEX($AG$4:$BE$107,MATCH('Per month Barometer'!$BG85,$AF$4:$AF$107,0),MATCH('Per month Barometer'!BJ$4,'Per month Barometer'!$AG$3:$BE$3,0)))</f>
        <v>0</v>
      </c>
      <c r="BK85" s="18">
        <f>IF(ISNA(INDEX($AG$4:$BE$107,MATCH('Per month Barometer'!$BG85,$AF$4:$AF$107,0),MATCH('Per month Barometer'!BK$4,'Per month Barometer'!$AG$3:$BE$3,0))),"",INDEX($AG$4:$BE$107,MATCH('Per month Barometer'!$BG85,$AF$4:$AF$107,0),MATCH('Per month Barometer'!BK$4,'Per month Barometer'!$AG$3:$BE$3,0)))</f>
        <v>0</v>
      </c>
      <c r="BL85" s="18">
        <f>IF(ISNA(INDEX($AG$4:$BE$107,MATCH('Per month Barometer'!$BG85,$AF$4:$AF$107,0),MATCH('Per month Barometer'!BL$4,'Per month Barometer'!$AG$3:$BE$3,0))),"",INDEX($AG$4:$BE$107,MATCH('Per month Barometer'!$BG85,$AF$4:$AF$107,0),MATCH('Per month Barometer'!BL$4,'Per month Barometer'!$AG$3:$BE$3,0)))</f>
        <v>1.4809523809523799</v>
      </c>
      <c r="BM85" s="18">
        <f>IF(ISNA(INDEX($AG$4:$BE$107,MATCH('Per month Barometer'!$BG85,$AF$4:$AF$107,0),MATCH('Per month Barometer'!BM$4,'Per month Barometer'!$AG$3:$BE$3,0))),"",INDEX($AG$4:$BE$107,MATCH('Per month Barometer'!$BG85,$AF$4:$AF$107,0),MATCH('Per month Barometer'!BM$4,'Per month Barometer'!$AG$3:$BE$3,0)))</f>
        <v>0</v>
      </c>
      <c r="BN85" s="18">
        <f>IF(ISNA(INDEX($AG$4:$BE$107,MATCH('Per month Barometer'!$BG85,$AF$4:$AF$107,0),MATCH('Per month Barometer'!BN$4,'Per month Barometer'!$AG$3:$BE$3,0))),"",INDEX($AG$4:$BE$107,MATCH('Per month Barometer'!$BG85,$AF$4:$AF$107,0),MATCH('Per month Barometer'!BN$4,'Per month Barometer'!$AG$3:$BE$3,0)))</f>
        <v>0</v>
      </c>
      <c r="BO85" s="18">
        <f>IF(ISNA(INDEX($AG$4:$BE$107,MATCH('Per month Barometer'!$BG85,$AF$4:$AF$107,0),MATCH('Per month Barometer'!BO$4,'Per month Barometer'!$AG$3:$BE$3,0))),"",INDEX($AG$4:$BE$107,MATCH('Per month Barometer'!$BG85,$AF$4:$AF$107,0),MATCH('Per month Barometer'!BO$4,'Per month Barometer'!$AG$3:$BE$3,0)))</f>
        <v>0</v>
      </c>
      <c r="BP85" s="18">
        <f>IF(ISNA(INDEX($AG$4:$BE$107,MATCH('Per month Barometer'!$BG85,$AF$4:$AF$107,0),MATCH('Per month Barometer'!BP$4,'Per month Barometer'!$AG$3:$BE$3,0))),"",INDEX($AG$4:$BE$107,MATCH('Per month Barometer'!$BG85,$AF$4:$AF$107,0),MATCH('Per month Barometer'!BP$4,'Per month Barometer'!$AG$3:$BE$3,0)))</f>
        <v>0</v>
      </c>
      <c r="BQ85" s="18">
        <f>IF(ISNA(INDEX($AG$4:$BE$107,MATCH('Per month Barometer'!$BG85,$AF$4:$AF$107,0),MATCH('Per month Barometer'!BQ$4,'Per month Barometer'!$AG$3:$BE$3,0))),"",INDEX($AG$4:$BE$107,MATCH('Per month Barometer'!$BG85,$AF$4:$AF$107,0),MATCH('Per month Barometer'!BQ$4,'Per month Barometer'!$AG$3:$BE$3,0)))</f>
        <v>0</v>
      </c>
      <c r="BR85" s="18">
        <f>IF(ISNA(INDEX($AG$4:$BE$107,MATCH('Per month Barometer'!$BG85,$AF$4:$AF$107,0),MATCH('Per month Barometer'!BR$4,'Per month Barometer'!$AG$3:$BE$3,0))),"",INDEX($AG$4:$BE$107,MATCH('Per month Barometer'!$BG85,$AF$4:$AF$107,0),MATCH('Per month Barometer'!BR$4,'Per month Barometer'!$AG$3:$BE$3,0)))</f>
        <v>0</v>
      </c>
      <c r="BS85" s="18">
        <f>IF(ISNA(INDEX($AG$4:$BE$107,MATCH('Per month Barometer'!$BG85,$AF$4:$AF$107,0),MATCH('Per month Barometer'!BS$4,'Per month Barometer'!$AG$3:$BE$3,0))),"",INDEX($AG$4:$BE$107,MATCH('Per month Barometer'!$BG85,$AF$4:$AF$107,0),MATCH('Per month Barometer'!BS$4,'Per month Barometer'!$AG$3:$BE$3,0)))</f>
        <v>0</v>
      </c>
      <c r="BT85" s="18">
        <f>IF(ISNA(INDEX($AG$4:$BE$107,MATCH('Per month Barometer'!$BG85,$AF$4:$AF$107,0),MATCH('Per month Barometer'!BT$4,'Per month Barometer'!$AG$3:$BE$3,0))),"",INDEX($AG$4:$BE$107,MATCH('Per month Barometer'!$BG85,$AF$4:$AF$107,0),MATCH('Per month Barometer'!BT$4,'Per month Barometer'!$AG$3:$BE$3,0)))</f>
        <v>0</v>
      </c>
      <c r="BU85" s="18">
        <f>IF(ISNA(INDEX($AG$4:$BE$107,MATCH('Per month Barometer'!$BG85,$AF$4:$AF$107,0),MATCH('Per month Barometer'!BU$4,'Per month Barometer'!$AG$3:$BE$3,0))),"",INDEX($AG$4:$BE$107,MATCH('Per month Barometer'!$BG85,$AF$4:$AF$107,0),MATCH('Per month Barometer'!BU$4,'Per month Barometer'!$AG$3:$BE$3,0)))</f>
        <v>0</v>
      </c>
      <c r="BV85" s="18">
        <f>IF(ISNA(INDEX($AG$4:$BE$107,MATCH('Per month Barometer'!$BG85,$AF$4:$AF$107,0),MATCH('Per month Barometer'!BV$4,'Per month Barometer'!$AG$3:$BE$3,0))),"",INDEX($AG$4:$BE$107,MATCH('Per month Barometer'!$BG85,$AF$4:$AF$107,0),MATCH('Per month Barometer'!BV$4,'Per month Barometer'!$AG$3:$BE$3,0)))</f>
        <v>0</v>
      </c>
      <c r="BW85" s="18">
        <f>IF(ISNA(INDEX($AG$4:$BE$107,MATCH('Per month Barometer'!$BG85,$AF$4:$AF$107,0),MATCH('Per month Barometer'!BW$4,'Per month Barometer'!$AG$3:$BE$3,0))),"",INDEX($AG$4:$BE$107,MATCH('Per month Barometer'!$BG85,$AF$4:$AF$107,0),MATCH('Per month Barometer'!BW$4,'Per month Barometer'!$AG$3:$BE$3,0)))</f>
        <v>0</v>
      </c>
      <c r="BX85" s="18">
        <f>IF(ISNA(INDEX($AG$4:$BE$107,MATCH('Per month Barometer'!$BG85,$AF$4:$AF$107,0),MATCH('Per month Barometer'!BX$4,'Per month Barometer'!$AG$3:$BE$3,0))),"",INDEX($AG$4:$BE$107,MATCH('Per month Barometer'!$BG85,$AF$4:$AF$107,0),MATCH('Per month Barometer'!BX$4,'Per month Barometer'!$AG$3:$BE$3,0)))</f>
        <v>0</v>
      </c>
      <c r="BY85" s="18">
        <f>IF(ISNA(INDEX($AG$4:$BE$107,MATCH('Per month Barometer'!$BG85,$AF$4:$AF$107,0),MATCH('Per month Barometer'!BY$4,'Per month Barometer'!$AG$3:$BE$3,0))),"",INDEX($AG$4:$BE$107,MATCH('Per month Barometer'!$BG85,$AF$4:$AF$107,0),MATCH('Per month Barometer'!BY$4,'Per month Barometer'!$AG$3:$BE$3,0)))</f>
        <v>0</v>
      </c>
      <c r="BZ85" s="18">
        <f>IF(ISNA(INDEX($AG$4:$BE$107,MATCH('Per month Barometer'!$BG85,$AF$4:$AF$107,0),MATCH('Per month Barometer'!BZ$4,'Per month Barometer'!$AG$3:$BE$3,0))),"",INDEX($AG$4:$BE$107,MATCH('Per month Barometer'!$BG85,$AF$4:$AF$107,0),MATCH('Per month Barometer'!BZ$4,'Per month Barometer'!$AG$3:$BE$3,0)))</f>
        <v>0</v>
      </c>
      <c r="CA85" s="18">
        <f>IF(ISNA(INDEX($AG$4:$BE$107,MATCH('Per month Barometer'!$BG85,$AF$4:$AF$107,0),MATCH('Per month Barometer'!CA$4,'Per month Barometer'!$AG$3:$BE$3,0))),"",INDEX($AG$4:$BE$107,MATCH('Per month Barometer'!$BG85,$AF$4:$AF$107,0),MATCH('Per month Barometer'!CA$4,'Per month Barometer'!$AG$3:$BE$3,0)))</f>
        <v>0</v>
      </c>
      <c r="CB85" s="18">
        <f>IF(ISNA(INDEX($AG$4:$BE$107,MATCH('Per month Barometer'!$BG85,$AF$4:$AF$107,0),MATCH('Per month Barometer'!CB$4,'Per month Barometer'!$AG$3:$BE$3,0))),"",INDEX($AG$4:$BE$107,MATCH('Per month Barometer'!$BG85,$AF$4:$AF$107,0),MATCH('Per month Barometer'!CB$4,'Per month Barometer'!$AG$3:$BE$3,0)))</f>
        <v>0</v>
      </c>
      <c r="CC85" s="18">
        <f>IF(ISNA(INDEX($AG$4:$BE$107,MATCH('Per month Barometer'!$BG85,$AF$4:$AF$107,0),MATCH('Per month Barometer'!CC$4,'Per month Barometer'!$AG$3:$BE$3,0))),"",INDEX($AG$4:$BE$107,MATCH('Per month Barometer'!$BG85,$AF$4:$AF$107,0),MATCH('Per month Barometer'!CC$4,'Per month Barometer'!$AG$3:$BE$3,0)))</f>
        <v>0</v>
      </c>
      <c r="CD85" s="18">
        <f>IF(ISNA(INDEX($AG$4:$BE$107,MATCH('Per month Barometer'!$BG85,$AF$4:$AF$107,0),MATCH('Per month Barometer'!CD$4,'Per month Barometer'!$AG$3:$BE$3,0))),"",INDEX($AG$4:$BE$107,MATCH('Per month Barometer'!$BG85,$AF$4:$AF$107,0),MATCH('Per month Barometer'!CD$4,'Per month Barometer'!$AG$3:$BE$3,0)))</f>
        <v>0</v>
      </c>
      <c r="CE85" s="18">
        <f>IF(ISNA(INDEX($AG$4:$BE$107,MATCH('Per month Barometer'!$BG85,$AF$4:$AF$107,0),MATCH('Per month Barometer'!CE$4,'Per month Barometer'!$AG$3:$BE$3,0))),"",INDEX($AG$4:$BE$107,MATCH('Per month Barometer'!$BG85,$AF$4:$AF$107,0),MATCH('Per month Barometer'!CE$4,'Per month Barometer'!$AG$3:$BE$3,0)))</f>
        <v>0</v>
      </c>
      <c r="CF85" s="18">
        <f>IF(ISNA(INDEX($AG$4:$BE$107,MATCH('Per month Barometer'!$BG85,$AF$4:$AF$107,0),MATCH('Per month Barometer'!CF$4,'Per month Barometer'!$AG$3:$BE$3,0))),"",INDEX($AG$4:$BE$107,MATCH('Per month Barometer'!$BG85,$AF$4:$AF$107,0),MATCH('Per month Barometer'!CF$4,'Per month Barometer'!$AG$3:$BE$3,0)))</f>
        <v>0</v>
      </c>
      <c r="CO85" s="18">
        <f>IF(BH85=0,"",BH85)</f>
        <v>1.52857142857143</v>
      </c>
      <c r="CP85" s="18" t="str">
        <f>IF(BI85=0,"",BI85)</f>
        <v/>
      </c>
      <c r="CQ85" s="18" t="str">
        <f>IF(BJ85=0,"",BJ85)</f>
        <v/>
      </c>
      <c r="CR85" s="18" t="str">
        <f>IF(BK85=0,"",BK85)</f>
        <v/>
      </c>
      <c r="CS85" s="18">
        <f>IF(BL85=0,"",BL85)</f>
        <v>1.4809523809523799</v>
      </c>
      <c r="CT85" s="18" t="str">
        <f>IF(BM85=0,"",BM85)</f>
        <v/>
      </c>
      <c r="CU85" s="18" t="str">
        <f>IF(BN85=0,"",BN85)</f>
        <v/>
      </c>
      <c r="CV85" s="18" t="str">
        <f>IF(BO85=0,"",BO85)</f>
        <v/>
      </c>
      <c r="CW85" s="18" t="str">
        <f>IF(BP85=0,"",BP85)</f>
        <v/>
      </c>
      <c r="CX85" s="18" t="str">
        <f>IF(BQ85=0,"",BQ85)</f>
        <v/>
      </c>
      <c r="CY85" s="18" t="str">
        <f>IF(BR85=0,"",BR85)</f>
        <v/>
      </c>
      <c r="CZ85" s="18" t="str">
        <f>IF(BS85=0,"",BS85)</f>
        <v/>
      </c>
      <c r="DA85" s="18" t="str">
        <f>IF(BT85=0,"",BT85)</f>
        <v/>
      </c>
      <c r="DB85" s="18" t="str">
        <f>IF(BU85=0,"",BU85)</f>
        <v/>
      </c>
      <c r="DC85" s="18" t="str">
        <f>IF(BV85=0,"",BV85)</f>
        <v/>
      </c>
      <c r="DD85" s="18" t="str">
        <f>IF(BW85=0,"",BW85)</f>
        <v/>
      </c>
      <c r="DE85" s="18" t="str">
        <f>IF(BX85=0,"",BX85)</f>
        <v/>
      </c>
      <c r="DF85" s="18" t="str">
        <f>IF(BY85=0,"",BY85)</f>
        <v/>
      </c>
      <c r="DG85" s="18" t="str">
        <f>IF(BZ85=0,"",BZ85)</f>
        <v/>
      </c>
      <c r="DH85" s="18" t="str">
        <f>IF(CA85=0,"",CA85)</f>
        <v/>
      </c>
      <c r="DI85" s="18" t="str">
        <f>IF(CB85=0,"",CB85)</f>
        <v/>
      </c>
      <c r="DJ85" s="18" t="str">
        <f>IF(CC85=0,"",CC85)</f>
        <v/>
      </c>
      <c r="DK85" s="18" t="str">
        <f>IF(CD85=0,"",CD85)</f>
        <v/>
      </c>
      <c r="DL85" s="18" t="str">
        <f>IF(CE85=0,"",CE85)</f>
        <v/>
      </c>
      <c r="DM85" s="18" t="str">
        <f>IF(CF85=0,"",CF85)</f>
        <v/>
      </c>
      <c r="DN85" s="18"/>
      <c r="DO85" s="18"/>
      <c r="DP85" s="18"/>
      <c r="DQ85" s="18"/>
    </row>
    <row r="86" spans="2:121" x14ac:dyDescent="0.25">
      <c r="E86" s="18"/>
      <c r="F86" s="18"/>
      <c r="G86" s="18"/>
      <c r="H86" s="18"/>
      <c r="I86" s="5"/>
      <c r="J86" s="27"/>
      <c r="K86" s="5"/>
      <c r="L86" s="5"/>
      <c r="M86" s="5"/>
      <c r="N86" s="5"/>
      <c r="AF86" s="125">
        <v>40087</v>
      </c>
      <c r="AG86" s="47">
        <f>VLOOKUP($AF86,'Barometer annual'!$Z$5:$AE$211,'Per month Barometer'!C$1,FALSE)</f>
        <v>0.27682038125590203</v>
      </c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48"/>
      <c r="AS86" s="77"/>
      <c r="AT86" s="77"/>
      <c r="AU86" s="77"/>
      <c r="AV86" s="77"/>
      <c r="AW86" s="77"/>
      <c r="AX86" s="77"/>
      <c r="AY86" s="77"/>
      <c r="AZ86" s="48">
        <f>VLOOKUP($AF86,'Barometer annual'!$Z$5:$AE$211,'Per month Barometer'!D$1,FALSE)</f>
        <v>1.0959216738540201</v>
      </c>
      <c r="BA86" s="48" t="str">
        <f>VLOOKUP($AF86,'Barometer annual'!$Z$5:$AE$211,'Per month Barometer'!E$1,FALSE)</f>
        <v/>
      </c>
      <c r="BB86" s="48" t="str">
        <f>VLOOKUP($AF86,'Barometer annual'!$Z$5:$AE$211,'Per month Barometer'!F$1,FALSE)</f>
        <v/>
      </c>
      <c r="BC86" s="48" t="str">
        <f>VLOOKUP($AF86,'Barometer annual'!$Z$5:$AE$211,'Per month Barometer'!G$1,FALSE)</f>
        <v/>
      </c>
      <c r="BD86" s="77"/>
      <c r="BE86" s="126"/>
      <c r="BG86" s="155">
        <v>41548</v>
      </c>
      <c r="BH86" s="18">
        <f>IF(ISNA(INDEX($AG$4:$BE$107,MATCH('Per month Barometer'!$BG86,$AF$4:$AF$107,0),MATCH('Per month Barometer'!BH$4,'Per month Barometer'!$AG$3:$BE$3,0))),"",INDEX($AG$4:$BE$107,MATCH('Per month Barometer'!$BG86,$AF$4:$AF$107,0),MATCH('Per month Barometer'!BH$4,'Per month Barometer'!$AG$3:$BE$3,0)))</f>
        <v>1.5149999999999999</v>
      </c>
      <c r="BI86" s="18">
        <f>IF(ISNA(INDEX($AG$4:$BE$107,MATCH('Per month Barometer'!$BG86,$AF$4:$AF$107,0),MATCH('Per month Barometer'!BI$4,'Per month Barometer'!$AG$3:$BE$3,0))),"",INDEX($AG$4:$BE$107,MATCH('Per month Barometer'!$BG86,$AF$4:$AF$107,0),MATCH('Per month Barometer'!BI$4,'Per month Barometer'!$AG$3:$BE$3,0)))</f>
        <v>0</v>
      </c>
      <c r="BJ86" s="18">
        <f>IF(ISNA(INDEX($AG$4:$BE$107,MATCH('Per month Barometer'!$BG86,$AF$4:$AF$107,0),MATCH('Per month Barometer'!BJ$4,'Per month Barometer'!$AG$3:$BE$3,0))),"",INDEX($AG$4:$BE$107,MATCH('Per month Barometer'!$BG86,$AF$4:$AF$107,0),MATCH('Per month Barometer'!BJ$4,'Per month Barometer'!$AG$3:$BE$3,0)))</f>
        <v>0</v>
      </c>
      <c r="BK86" s="18">
        <f>IF(ISNA(INDEX($AG$4:$BE$107,MATCH('Per month Barometer'!$BG86,$AF$4:$AF$107,0),MATCH('Per month Barometer'!BK$4,'Per month Barometer'!$AG$3:$BE$3,0))),"",INDEX($AG$4:$BE$107,MATCH('Per month Barometer'!$BG86,$AF$4:$AF$107,0),MATCH('Per month Barometer'!BK$4,'Per month Barometer'!$AG$3:$BE$3,0)))</f>
        <v>1.4650000000000001</v>
      </c>
      <c r="BL86" s="18">
        <f>IF(ISNA(INDEX($AG$4:$BE$107,MATCH('Per month Barometer'!$BG86,$AF$4:$AF$107,0),MATCH('Per month Barometer'!BL$4,'Per month Barometer'!$AG$3:$BE$3,0))),"",INDEX($AG$4:$BE$107,MATCH('Per month Barometer'!$BG86,$AF$4:$AF$107,0),MATCH('Per month Barometer'!BL$4,'Per month Barometer'!$AG$3:$BE$3,0)))</f>
        <v>0</v>
      </c>
      <c r="BM86" s="18">
        <f>IF(ISNA(INDEX($AG$4:$BE$107,MATCH('Per month Barometer'!$BG86,$AF$4:$AF$107,0),MATCH('Per month Barometer'!BM$4,'Per month Barometer'!$AG$3:$BE$3,0))),"",INDEX($AG$4:$BE$107,MATCH('Per month Barometer'!$BG86,$AF$4:$AF$107,0),MATCH('Per month Barometer'!BM$4,'Per month Barometer'!$AG$3:$BE$3,0)))</f>
        <v>0</v>
      </c>
      <c r="BN86" s="18">
        <f>IF(ISNA(INDEX($AG$4:$BE$107,MATCH('Per month Barometer'!$BG86,$AF$4:$AF$107,0),MATCH('Per month Barometer'!BN$4,'Per month Barometer'!$AG$3:$BE$3,0))),"",INDEX($AG$4:$BE$107,MATCH('Per month Barometer'!$BG86,$AF$4:$AF$107,0),MATCH('Per month Barometer'!BN$4,'Per month Barometer'!$AG$3:$BE$3,0)))</f>
        <v>0</v>
      </c>
      <c r="BO86" s="18">
        <f>IF(ISNA(INDEX($AG$4:$BE$107,MATCH('Per month Barometer'!$BG86,$AF$4:$AF$107,0),MATCH('Per month Barometer'!BO$4,'Per month Barometer'!$AG$3:$BE$3,0))),"",INDEX($AG$4:$BE$107,MATCH('Per month Barometer'!$BG86,$AF$4:$AF$107,0),MATCH('Per month Barometer'!BO$4,'Per month Barometer'!$AG$3:$BE$3,0)))</f>
        <v>0</v>
      </c>
      <c r="BP86" s="18">
        <f>IF(ISNA(INDEX($AG$4:$BE$107,MATCH('Per month Barometer'!$BG86,$AF$4:$AF$107,0),MATCH('Per month Barometer'!BP$4,'Per month Barometer'!$AG$3:$BE$3,0))),"",INDEX($AG$4:$BE$107,MATCH('Per month Barometer'!$BG86,$AF$4:$AF$107,0),MATCH('Per month Barometer'!BP$4,'Per month Barometer'!$AG$3:$BE$3,0)))</f>
        <v>0</v>
      </c>
      <c r="BQ86" s="18">
        <f>IF(ISNA(INDEX($AG$4:$BE$107,MATCH('Per month Barometer'!$BG86,$AF$4:$AF$107,0),MATCH('Per month Barometer'!BQ$4,'Per month Barometer'!$AG$3:$BE$3,0))),"",INDEX($AG$4:$BE$107,MATCH('Per month Barometer'!$BG86,$AF$4:$AF$107,0),MATCH('Per month Barometer'!BQ$4,'Per month Barometer'!$AG$3:$BE$3,0)))</f>
        <v>0</v>
      </c>
      <c r="BR86" s="18">
        <f>IF(ISNA(INDEX($AG$4:$BE$107,MATCH('Per month Barometer'!$BG86,$AF$4:$AF$107,0),MATCH('Per month Barometer'!BR$4,'Per month Barometer'!$AG$3:$BE$3,0))),"",INDEX($AG$4:$BE$107,MATCH('Per month Barometer'!$BG86,$AF$4:$AF$107,0),MATCH('Per month Barometer'!BR$4,'Per month Barometer'!$AG$3:$BE$3,0)))</f>
        <v>0</v>
      </c>
      <c r="BS86" s="18">
        <f>IF(ISNA(INDEX($AG$4:$BE$107,MATCH('Per month Barometer'!$BG86,$AF$4:$AF$107,0),MATCH('Per month Barometer'!BS$4,'Per month Barometer'!$AG$3:$BE$3,0))),"",INDEX($AG$4:$BE$107,MATCH('Per month Barometer'!$BG86,$AF$4:$AF$107,0),MATCH('Per month Barometer'!BS$4,'Per month Barometer'!$AG$3:$BE$3,0)))</f>
        <v>0</v>
      </c>
      <c r="BT86" s="18">
        <f>IF(ISNA(INDEX($AG$4:$BE$107,MATCH('Per month Barometer'!$BG86,$AF$4:$AF$107,0),MATCH('Per month Barometer'!BT$4,'Per month Barometer'!$AG$3:$BE$3,0))),"",INDEX($AG$4:$BE$107,MATCH('Per month Barometer'!$BG86,$AF$4:$AF$107,0),MATCH('Per month Barometer'!BT$4,'Per month Barometer'!$AG$3:$BE$3,0)))</f>
        <v>0</v>
      </c>
      <c r="BU86" s="18">
        <f>IF(ISNA(INDEX($AG$4:$BE$107,MATCH('Per month Barometer'!$BG86,$AF$4:$AF$107,0),MATCH('Per month Barometer'!BU$4,'Per month Barometer'!$AG$3:$BE$3,0))),"",INDEX($AG$4:$BE$107,MATCH('Per month Barometer'!$BG86,$AF$4:$AF$107,0),MATCH('Per month Barometer'!BU$4,'Per month Barometer'!$AG$3:$BE$3,0)))</f>
        <v>1.62</v>
      </c>
      <c r="BV86" s="18">
        <f>IF(ISNA(INDEX($AG$4:$BE$107,MATCH('Per month Barometer'!$BG86,$AF$4:$AF$107,0),MATCH('Per month Barometer'!BV$4,'Per month Barometer'!$AG$3:$BE$3,0))),"",INDEX($AG$4:$BE$107,MATCH('Per month Barometer'!$BG86,$AF$4:$AF$107,0),MATCH('Per month Barometer'!BV$4,'Per month Barometer'!$AG$3:$BE$3,0)))</f>
        <v>0</v>
      </c>
      <c r="BW86" s="18">
        <f>IF(ISNA(INDEX($AG$4:$BE$107,MATCH('Per month Barometer'!$BG86,$AF$4:$AF$107,0),MATCH('Per month Barometer'!BW$4,'Per month Barometer'!$AG$3:$BE$3,0))),"",INDEX($AG$4:$BE$107,MATCH('Per month Barometer'!$BG86,$AF$4:$AF$107,0),MATCH('Per month Barometer'!BW$4,'Per month Barometer'!$AG$3:$BE$3,0)))</f>
        <v>0</v>
      </c>
      <c r="BX86" s="18">
        <f>IF(ISNA(INDEX($AG$4:$BE$107,MATCH('Per month Barometer'!$BG86,$AF$4:$AF$107,0),MATCH('Per month Barometer'!BX$4,'Per month Barometer'!$AG$3:$BE$3,0))),"",INDEX($AG$4:$BE$107,MATCH('Per month Barometer'!$BG86,$AF$4:$AF$107,0),MATCH('Per month Barometer'!BX$4,'Per month Barometer'!$AG$3:$BE$3,0)))</f>
        <v>0</v>
      </c>
      <c r="BY86" s="18">
        <f>IF(ISNA(INDEX($AG$4:$BE$107,MATCH('Per month Barometer'!$BG86,$AF$4:$AF$107,0),MATCH('Per month Barometer'!BY$4,'Per month Barometer'!$AG$3:$BE$3,0))),"",INDEX($AG$4:$BE$107,MATCH('Per month Barometer'!$BG86,$AF$4:$AF$107,0),MATCH('Per month Barometer'!BY$4,'Per month Barometer'!$AG$3:$BE$3,0)))</f>
        <v>1.85</v>
      </c>
      <c r="BZ86" s="18">
        <f>IF(ISNA(INDEX($AG$4:$BE$107,MATCH('Per month Barometer'!$BG86,$AF$4:$AF$107,0),MATCH('Per month Barometer'!BZ$4,'Per month Barometer'!$AG$3:$BE$3,0))),"",INDEX($AG$4:$BE$107,MATCH('Per month Barometer'!$BG86,$AF$4:$AF$107,0),MATCH('Per month Barometer'!BZ$4,'Per month Barometer'!$AG$3:$BE$3,0)))</f>
        <v>0</v>
      </c>
      <c r="CA86" s="18">
        <f>IF(ISNA(INDEX($AG$4:$BE$107,MATCH('Per month Barometer'!$BG86,$AF$4:$AF$107,0),MATCH('Per month Barometer'!CA$4,'Per month Barometer'!$AG$3:$BE$3,0))),"",INDEX($AG$4:$BE$107,MATCH('Per month Barometer'!$BG86,$AF$4:$AF$107,0),MATCH('Per month Barometer'!CA$4,'Per month Barometer'!$AG$3:$BE$3,0)))</f>
        <v>0</v>
      </c>
      <c r="CB86" s="18">
        <f>IF(ISNA(INDEX($AG$4:$BE$107,MATCH('Per month Barometer'!$BG86,$AF$4:$AF$107,0),MATCH('Per month Barometer'!CB$4,'Per month Barometer'!$AG$3:$BE$3,0))),"",INDEX($AG$4:$BE$107,MATCH('Per month Barometer'!$BG86,$AF$4:$AF$107,0),MATCH('Per month Barometer'!CB$4,'Per month Barometer'!$AG$3:$BE$3,0)))</f>
        <v>0</v>
      </c>
      <c r="CC86" s="18">
        <f>IF(ISNA(INDEX($AG$4:$BE$107,MATCH('Per month Barometer'!$BG86,$AF$4:$AF$107,0),MATCH('Per month Barometer'!CC$4,'Per month Barometer'!$AG$3:$BE$3,0))),"",INDEX($AG$4:$BE$107,MATCH('Per month Barometer'!$BG86,$AF$4:$AF$107,0),MATCH('Per month Barometer'!CC$4,'Per month Barometer'!$AG$3:$BE$3,0)))</f>
        <v>2</v>
      </c>
      <c r="CD86" s="18">
        <f>IF(ISNA(INDEX($AG$4:$BE$107,MATCH('Per month Barometer'!$BG86,$AF$4:$AF$107,0),MATCH('Per month Barometer'!CD$4,'Per month Barometer'!$AG$3:$BE$3,0))),"",INDEX($AG$4:$BE$107,MATCH('Per month Barometer'!$BG86,$AF$4:$AF$107,0),MATCH('Per month Barometer'!CD$4,'Per month Barometer'!$AG$3:$BE$3,0)))</f>
        <v>0</v>
      </c>
      <c r="CE86" s="18">
        <f>IF(ISNA(INDEX($AG$4:$BE$107,MATCH('Per month Barometer'!$BG86,$AF$4:$AF$107,0),MATCH('Per month Barometer'!CE$4,'Per month Barometer'!$AG$3:$BE$3,0))),"",INDEX($AG$4:$BE$107,MATCH('Per month Barometer'!$BG86,$AF$4:$AF$107,0),MATCH('Per month Barometer'!CE$4,'Per month Barometer'!$AG$3:$BE$3,0)))</f>
        <v>0</v>
      </c>
      <c r="CF86" s="18">
        <f>IF(ISNA(INDEX($AG$4:$BE$107,MATCH('Per month Barometer'!$BG86,$AF$4:$AF$107,0),MATCH('Per month Barometer'!CF$4,'Per month Barometer'!$AG$3:$BE$3,0))),"",INDEX($AG$4:$BE$107,MATCH('Per month Barometer'!$BG86,$AF$4:$AF$107,0),MATCH('Per month Barometer'!CF$4,'Per month Barometer'!$AG$3:$BE$3,0)))</f>
        <v>0</v>
      </c>
      <c r="CO86" s="18">
        <f>IF(BH86=0,"",BH86)</f>
        <v>1.5149999999999999</v>
      </c>
      <c r="CP86" s="18" t="str">
        <f>IF(BI86=0,"",BI86)</f>
        <v/>
      </c>
      <c r="CQ86" s="18" t="str">
        <f>IF(BJ86=0,"",BJ86)</f>
        <v/>
      </c>
      <c r="CR86" s="18">
        <f>IF(BK86=0,"",BK86)</f>
        <v>1.4650000000000001</v>
      </c>
      <c r="CS86" s="18" t="str">
        <f>IF(BL86=0,"",BL86)</f>
        <v/>
      </c>
      <c r="CT86" s="18" t="str">
        <f>IF(BM86=0,"",BM86)</f>
        <v/>
      </c>
      <c r="CU86" s="18" t="str">
        <f>IF(BN86=0,"",BN86)</f>
        <v/>
      </c>
      <c r="CV86" s="18" t="str">
        <f>IF(BO86=0,"",BO86)</f>
        <v/>
      </c>
      <c r="CW86" s="18" t="str">
        <f>IF(BP86=0,"",BP86)</f>
        <v/>
      </c>
      <c r="CX86" s="18" t="str">
        <f>IF(BQ86=0,"",BQ86)</f>
        <v/>
      </c>
      <c r="CY86" s="18" t="str">
        <f>IF(BR86=0,"",BR86)</f>
        <v/>
      </c>
      <c r="CZ86" s="18" t="str">
        <f>IF(BS86=0,"",BS86)</f>
        <v/>
      </c>
      <c r="DA86" s="18" t="str">
        <f>IF(BT86=0,"",BT86)</f>
        <v/>
      </c>
      <c r="DB86" s="18">
        <f>IF(BU86=0,"",BU86)</f>
        <v>1.62</v>
      </c>
      <c r="DC86" s="18" t="str">
        <f>IF(BV86=0,"",BV86)</f>
        <v/>
      </c>
      <c r="DD86" s="18" t="str">
        <f>IF(BW86=0,"",BW86)</f>
        <v/>
      </c>
      <c r="DE86" s="18" t="str">
        <f>IF(BX86=0,"",BX86)</f>
        <v/>
      </c>
      <c r="DF86" s="18">
        <f>IF(BY86=0,"",BY86)</f>
        <v>1.85</v>
      </c>
      <c r="DG86" s="18" t="str">
        <f>IF(BZ86=0,"",BZ86)</f>
        <v/>
      </c>
      <c r="DH86" s="18" t="str">
        <f>IF(CA86=0,"",CA86)</f>
        <v/>
      </c>
      <c r="DI86" s="18" t="str">
        <f>IF(CB86=0,"",CB86)</f>
        <v/>
      </c>
      <c r="DJ86" s="18">
        <f>IF(CC86=0,"",CC86)</f>
        <v>2</v>
      </c>
      <c r="DK86" s="18" t="str">
        <f>IF(CD86=0,"",CD86)</f>
        <v/>
      </c>
      <c r="DL86" s="18" t="str">
        <f>IF(CE86=0,"",CE86)</f>
        <v/>
      </c>
      <c r="DM86" s="18" t="str">
        <f>IF(CF86=0,"",CF86)</f>
        <v/>
      </c>
      <c r="DN86" s="18"/>
      <c r="DO86" s="18"/>
      <c r="DP86" s="18"/>
      <c r="DQ86" s="18"/>
    </row>
    <row r="87" spans="2:121" x14ac:dyDescent="0.25">
      <c r="E87" s="18"/>
      <c r="F87" s="18"/>
      <c r="G87" s="18"/>
      <c r="H87" s="18"/>
      <c r="I87" s="5"/>
      <c r="J87" s="27"/>
      <c r="K87" s="5"/>
      <c r="L87" s="5"/>
      <c r="M87" s="5"/>
      <c r="N87" s="5"/>
      <c r="AF87" s="125">
        <v>40452</v>
      </c>
      <c r="AG87" s="47">
        <f>VLOOKUP($AF87,'Barometer annual'!$Z$5:$AE$211,'Per month Barometer'!C$1,FALSE)</f>
        <v>1.5006812029743199</v>
      </c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48"/>
      <c r="AS87" s="77"/>
      <c r="AT87" s="77"/>
      <c r="AU87" s="77"/>
      <c r="AV87" s="77"/>
      <c r="AW87" s="77"/>
      <c r="AX87" s="77"/>
      <c r="AY87" s="77"/>
      <c r="AZ87" s="48">
        <f>VLOOKUP($AF87,'Barometer annual'!$Z$5:$AE$211,'Per month Barometer'!D$1,FALSE)</f>
        <v>1.44769291373452</v>
      </c>
      <c r="BA87" s="48">
        <f>VLOOKUP($AF87,'Barometer annual'!$Z$5:$AE$211,'Per month Barometer'!E$1,FALSE)</f>
        <v>1.6508563200573401</v>
      </c>
      <c r="BB87" s="48">
        <f>VLOOKUP($AF87,'Barometer annual'!$Z$5:$AE$211,'Per month Barometer'!F$1,FALSE)</f>
        <v>1.7802505670942599</v>
      </c>
      <c r="BC87" s="48">
        <f>VLOOKUP($AF87,'Barometer annual'!$Z$5:$AE$211,'Per month Barometer'!G$1,FALSE)</f>
        <v>1.8668449132792402</v>
      </c>
      <c r="BD87" s="77"/>
      <c r="BE87" s="126"/>
      <c r="BG87" s="155">
        <v>41579</v>
      </c>
      <c r="BH87" s="18">
        <f>IF(ISNA(INDEX($AG$4:$BE$107,MATCH('Per month Barometer'!$BG87,$AF$4:$AF$107,0),MATCH('Per month Barometer'!BH$4,'Per month Barometer'!$AG$3:$BE$3,0))),"",INDEX($AG$4:$BE$107,MATCH('Per month Barometer'!$BG87,$AF$4:$AF$107,0),MATCH('Per month Barometer'!BH$4,'Per month Barometer'!$AG$3:$BE$3,0)))</f>
        <v>1.4650000000000001</v>
      </c>
      <c r="BI87" s="18">
        <f>IF(ISNA(INDEX($AG$4:$BE$107,MATCH('Per month Barometer'!$BG87,$AF$4:$AF$107,0),MATCH('Per month Barometer'!BI$4,'Per month Barometer'!$AG$3:$BE$3,0))),"",INDEX($AG$4:$BE$107,MATCH('Per month Barometer'!$BG87,$AF$4:$AF$107,0),MATCH('Per month Barometer'!BI$4,'Per month Barometer'!$AG$3:$BE$3,0)))</f>
        <v>0</v>
      </c>
      <c r="BJ87" s="18">
        <f>IF(ISNA(INDEX($AG$4:$BE$107,MATCH('Per month Barometer'!$BG87,$AF$4:$AF$107,0),MATCH('Per month Barometer'!BJ$4,'Per month Barometer'!$AG$3:$BE$3,0))),"",INDEX($AG$4:$BE$107,MATCH('Per month Barometer'!$BG87,$AF$4:$AF$107,0),MATCH('Per month Barometer'!BJ$4,'Per month Barometer'!$AG$3:$BE$3,0)))</f>
        <v>1.38</v>
      </c>
      <c r="BK87" s="18">
        <f>IF(ISNA(INDEX($AG$4:$BE$107,MATCH('Per month Barometer'!$BG87,$AF$4:$AF$107,0),MATCH('Per month Barometer'!BK$4,'Per month Barometer'!$AG$3:$BE$3,0))),"",INDEX($AG$4:$BE$107,MATCH('Per month Barometer'!$BG87,$AF$4:$AF$107,0),MATCH('Per month Barometer'!BK$4,'Per month Barometer'!$AG$3:$BE$3,0)))</f>
        <v>0</v>
      </c>
      <c r="BL87" s="18">
        <f>IF(ISNA(INDEX($AG$4:$BE$107,MATCH('Per month Barometer'!$BG87,$AF$4:$AF$107,0),MATCH('Per month Barometer'!BL$4,'Per month Barometer'!$AG$3:$BE$3,0))),"",INDEX($AG$4:$BE$107,MATCH('Per month Barometer'!$BG87,$AF$4:$AF$107,0),MATCH('Per month Barometer'!BL$4,'Per month Barometer'!$AG$3:$BE$3,0)))</f>
        <v>0</v>
      </c>
      <c r="BM87" s="18">
        <f>IF(ISNA(INDEX($AG$4:$BE$107,MATCH('Per month Barometer'!$BG87,$AF$4:$AF$107,0),MATCH('Per month Barometer'!BM$4,'Per month Barometer'!$AG$3:$BE$3,0))),"",INDEX($AG$4:$BE$107,MATCH('Per month Barometer'!$BG87,$AF$4:$AF$107,0),MATCH('Per month Barometer'!BM$4,'Per month Barometer'!$AG$3:$BE$3,0)))</f>
        <v>0</v>
      </c>
      <c r="BN87" s="18">
        <f>IF(ISNA(INDEX($AG$4:$BE$107,MATCH('Per month Barometer'!$BG87,$AF$4:$AF$107,0),MATCH('Per month Barometer'!BN$4,'Per month Barometer'!$AG$3:$BE$3,0))),"",INDEX($AG$4:$BE$107,MATCH('Per month Barometer'!$BG87,$AF$4:$AF$107,0),MATCH('Per month Barometer'!BN$4,'Per month Barometer'!$AG$3:$BE$3,0)))</f>
        <v>0</v>
      </c>
      <c r="BO87" s="18">
        <f>IF(ISNA(INDEX($AG$4:$BE$107,MATCH('Per month Barometer'!$BG87,$AF$4:$AF$107,0),MATCH('Per month Barometer'!BO$4,'Per month Barometer'!$AG$3:$BE$3,0))),"",INDEX($AG$4:$BE$107,MATCH('Per month Barometer'!$BG87,$AF$4:$AF$107,0),MATCH('Per month Barometer'!BO$4,'Per month Barometer'!$AG$3:$BE$3,0)))</f>
        <v>0</v>
      </c>
      <c r="BP87" s="18">
        <f>IF(ISNA(INDEX($AG$4:$BE$107,MATCH('Per month Barometer'!$BG87,$AF$4:$AF$107,0),MATCH('Per month Barometer'!BP$4,'Per month Barometer'!$AG$3:$BE$3,0))),"",INDEX($AG$4:$BE$107,MATCH('Per month Barometer'!$BG87,$AF$4:$AF$107,0),MATCH('Per month Barometer'!BP$4,'Per month Barometer'!$AG$3:$BE$3,0)))</f>
        <v>0</v>
      </c>
      <c r="BQ87" s="18">
        <f>IF(ISNA(INDEX($AG$4:$BE$107,MATCH('Per month Barometer'!$BG87,$AF$4:$AF$107,0),MATCH('Per month Barometer'!BQ$4,'Per month Barometer'!$AG$3:$BE$3,0))),"",INDEX($AG$4:$BE$107,MATCH('Per month Barometer'!$BG87,$AF$4:$AF$107,0),MATCH('Per month Barometer'!BQ$4,'Per month Barometer'!$AG$3:$BE$3,0)))</f>
        <v>0</v>
      </c>
      <c r="BR87" s="18">
        <f>IF(ISNA(INDEX($AG$4:$BE$107,MATCH('Per month Barometer'!$BG87,$AF$4:$AF$107,0),MATCH('Per month Barometer'!BR$4,'Per month Barometer'!$AG$3:$BE$3,0))),"",INDEX($AG$4:$BE$107,MATCH('Per month Barometer'!$BG87,$AF$4:$AF$107,0),MATCH('Per month Barometer'!BR$4,'Per month Barometer'!$AG$3:$BE$3,0)))</f>
        <v>0</v>
      </c>
      <c r="BS87" s="18">
        <f>IF(ISNA(INDEX($AG$4:$BE$107,MATCH('Per month Barometer'!$BG87,$AF$4:$AF$107,0),MATCH('Per month Barometer'!BS$4,'Per month Barometer'!$AG$3:$BE$3,0))),"",INDEX($AG$4:$BE$107,MATCH('Per month Barometer'!$BG87,$AF$4:$AF$107,0),MATCH('Per month Barometer'!BS$4,'Per month Barometer'!$AG$3:$BE$3,0)))</f>
        <v>0</v>
      </c>
      <c r="BT87" s="18">
        <f>IF(ISNA(INDEX($AG$4:$BE$107,MATCH('Per month Barometer'!$BG87,$AF$4:$AF$107,0),MATCH('Per month Barometer'!BT$4,'Per month Barometer'!$AG$3:$BE$3,0))),"",INDEX($AG$4:$BE$107,MATCH('Per month Barometer'!$BG87,$AF$4:$AF$107,0),MATCH('Per month Barometer'!BT$4,'Per month Barometer'!$AG$3:$BE$3,0)))</f>
        <v>0</v>
      </c>
      <c r="BU87" s="18">
        <f>IF(ISNA(INDEX($AG$4:$BE$107,MATCH('Per month Barometer'!$BG87,$AF$4:$AF$107,0),MATCH('Per month Barometer'!BU$4,'Per month Barometer'!$AG$3:$BE$3,0))),"",INDEX($AG$4:$BE$107,MATCH('Per month Barometer'!$BG87,$AF$4:$AF$107,0),MATCH('Per month Barometer'!BU$4,'Per month Barometer'!$AG$3:$BE$3,0)))</f>
        <v>0</v>
      </c>
      <c r="BV87" s="18">
        <f>IF(ISNA(INDEX($AG$4:$BE$107,MATCH('Per month Barometer'!$BG87,$AF$4:$AF$107,0),MATCH('Per month Barometer'!BV$4,'Per month Barometer'!$AG$3:$BE$3,0))),"",INDEX($AG$4:$BE$107,MATCH('Per month Barometer'!$BG87,$AF$4:$AF$107,0),MATCH('Per month Barometer'!BV$4,'Per month Barometer'!$AG$3:$BE$3,0)))</f>
        <v>0</v>
      </c>
      <c r="BW87" s="18">
        <f>IF(ISNA(INDEX($AG$4:$BE$107,MATCH('Per month Barometer'!$BG87,$AF$4:$AF$107,0),MATCH('Per month Barometer'!BW$4,'Per month Barometer'!$AG$3:$BE$3,0))),"",INDEX($AG$4:$BE$107,MATCH('Per month Barometer'!$BG87,$AF$4:$AF$107,0),MATCH('Per month Barometer'!BW$4,'Per month Barometer'!$AG$3:$BE$3,0)))</f>
        <v>0</v>
      </c>
      <c r="BX87" s="18">
        <f>IF(ISNA(INDEX($AG$4:$BE$107,MATCH('Per month Barometer'!$BG87,$AF$4:$AF$107,0),MATCH('Per month Barometer'!BX$4,'Per month Barometer'!$AG$3:$BE$3,0))),"",INDEX($AG$4:$BE$107,MATCH('Per month Barometer'!$BG87,$AF$4:$AF$107,0),MATCH('Per month Barometer'!BX$4,'Per month Barometer'!$AG$3:$BE$3,0)))</f>
        <v>0</v>
      </c>
      <c r="BY87" s="18">
        <f>IF(ISNA(INDEX($AG$4:$BE$107,MATCH('Per month Barometer'!$BG87,$AF$4:$AF$107,0),MATCH('Per month Barometer'!BY$4,'Per month Barometer'!$AG$3:$BE$3,0))),"",INDEX($AG$4:$BE$107,MATCH('Per month Barometer'!$BG87,$AF$4:$AF$107,0),MATCH('Per month Barometer'!BY$4,'Per month Barometer'!$AG$3:$BE$3,0)))</f>
        <v>0</v>
      </c>
      <c r="BZ87" s="18">
        <f>IF(ISNA(INDEX($AG$4:$BE$107,MATCH('Per month Barometer'!$BG87,$AF$4:$AF$107,0),MATCH('Per month Barometer'!BZ$4,'Per month Barometer'!$AG$3:$BE$3,0))),"",INDEX($AG$4:$BE$107,MATCH('Per month Barometer'!$BG87,$AF$4:$AF$107,0),MATCH('Per month Barometer'!BZ$4,'Per month Barometer'!$AG$3:$BE$3,0)))</f>
        <v>0</v>
      </c>
      <c r="CA87" s="18">
        <f>IF(ISNA(INDEX($AG$4:$BE$107,MATCH('Per month Barometer'!$BG87,$AF$4:$AF$107,0),MATCH('Per month Barometer'!CA$4,'Per month Barometer'!$AG$3:$BE$3,0))),"",INDEX($AG$4:$BE$107,MATCH('Per month Barometer'!$BG87,$AF$4:$AF$107,0),MATCH('Per month Barometer'!CA$4,'Per month Barometer'!$AG$3:$BE$3,0)))</f>
        <v>0</v>
      </c>
      <c r="CB87" s="18">
        <f>IF(ISNA(INDEX($AG$4:$BE$107,MATCH('Per month Barometer'!$BG87,$AF$4:$AF$107,0),MATCH('Per month Barometer'!CB$4,'Per month Barometer'!$AG$3:$BE$3,0))),"",INDEX($AG$4:$BE$107,MATCH('Per month Barometer'!$BG87,$AF$4:$AF$107,0),MATCH('Per month Barometer'!CB$4,'Per month Barometer'!$AG$3:$BE$3,0)))</f>
        <v>0</v>
      </c>
      <c r="CC87" s="18">
        <f>IF(ISNA(INDEX($AG$4:$BE$107,MATCH('Per month Barometer'!$BG87,$AF$4:$AF$107,0),MATCH('Per month Barometer'!CC$4,'Per month Barometer'!$AG$3:$BE$3,0))),"",INDEX($AG$4:$BE$107,MATCH('Per month Barometer'!$BG87,$AF$4:$AF$107,0),MATCH('Per month Barometer'!CC$4,'Per month Barometer'!$AG$3:$BE$3,0)))</f>
        <v>0</v>
      </c>
      <c r="CD87" s="18">
        <f>IF(ISNA(INDEX($AG$4:$BE$107,MATCH('Per month Barometer'!$BG87,$AF$4:$AF$107,0),MATCH('Per month Barometer'!CD$4,'Per month Barometer'!$AG$3:$BE$3,0))),"",INDEX($AG$4:$BE$107,MATCH('Per month Barometer'!$BG87,$AF$4:$AF$107,0),MATCH('Per month Barometer'!CD$4,'Per month Barometer'!$AG$3:$BE$3,0)))</f>
        <v>0</v>
      </c>
      <c r="CE87" s="18">
        <f>IF(ISNA(INDEX($AG$4:$BE$107,MATCH('Per month Barometer'!$BG87,$AF$4:$AF$107,0),MATCH('Per month Barometer'!CE$4,'Per month Barometer'!$AG$3:$BE$3,0))),"",INDEX($AG$4:$BE$107,MATCH('Per month Barometer'!$BG87,$AF$4:$AF$107,0),MATCH('Per month Barometer'!CE$4,'Per month Barometer'!$AG$3:$BE$3,0)))</f>
        <v>0</v>
      </c>
      <c r="CF87" s="18">
        <f>IF(ISNA(INDEX($AG$4:$BE$107,MATCH('Per month Barometer'!$BG87,$AF$4:$AF$107,0),MATCH('Per month Barometer'!CF$4,'Per month Barometer'!$AG$3:$BE$3,0))),"",INDEX($AG$4:$BE$107,MATCH('Per month Barometer'!$BG87,$AF$4:$AF$107,0),MATCH('Per month Barometer'!CF$4,'Per month Barometer'!$AG$3:$BE$3,0)))</f>
        <v>0</v>
      </c>
      <c r="CO87" s="18">
        <f>IF(BH87=0,"",BH87)</f>
        <v>1.4650000000000001</v>
      </c>
      <c r="CP87" s="18" t="str">
        <f>IF(BI87=0,"",BI87)</f>
        <v/>
      </c>
      <c r="CQ87" s="18">
        <f>IF(BJ87=0,"",BJ87)</f>
        <v>1.38</v>
      </c>
      <c r="CR87" s="18" t="str">
        <f>IF(BK87=0,"",BK87)</f>
        <v/>
      </c>
      <c r="CS87" s="18" t="str">
        <f>IF(BL87=0,"",BL87)</f>
        <v/>
      </c>
      <c r="CT87" s="18" t="str">
        <f>IF(BM87=0,"",BM87)</f>
        <v/>
      </c>
      <c r="CU87" s="18" t="str">
        <f>IF(BN87=0,"",BN87)</f>
        <v/>
      </c>
      <c r="CV87" s="18" t="str">
        <f>IF(BO87=0,"",BO87)</f>
        <v/>
      </c>
      <c r="CW87" s="18" t="str">
        <f>IF(BP87=0,"",BP87)</f>
        <v/>
      </c>
      <c r="CX87" s="18" t="str">
        <f>IF(BQ87=0,"",BQ87)</f>
        <v/>
      </c>
      <c r="CY87" s="18" t="str">
        <f>IF(BR87=0,"",BR87)</f>
        <v/>
      </c>
      <c r="CZ87" s="18" t="str">
        <f>IF(BS87=0,"",BS87)</f>
        <v/>
      </c>
      <c r="DA87" s="18" t="str">
        <f>IF(BT87=0,"",BT87)</f>
        <v/>
      </c>
      <c r="DB87" s="18" t="str">
        <f>IF(BU87=0,"",BU87)</f>
        <v/>
      </c>
      <c r="DC87" s="18" t="str">
        <f>IF(BV87=0,"",BV87)</f>
        <v/>
      </c>
      <c r="DD87" s="18" t="str">
        <f>IF(BW87=0,"",BW87)</f>
        <v/>
      </c>
      <c r="DE87" s="18" t="str">
        <f>IF(BX87=0,"",BX87)</f>
        <v/>
      </c>
      <c r="DF87" s="18" t="str">
        <f>IF(BY87=0,"",BY87)</f>
        <v/>
      </c>
      <c r="DG87" s="18" t="str">
        <f>IF(BZ87=0,"",BZ87)</f>
        <v/>
      </c>
      <c r="DH87" s="18" t="str">
        <f>IF(CA87=0,"",CA87)</f>
        <v/>
      </c>
      <c r="DI87" s="18" t="str">
        <f>IF(CB87=0,"",CB87)</f>
        <v/>
      </c>
      <c r="DJ87" s="18" t="str">
        <f>IF(CC87=0,"",CC87)</f>
        <v/>
      </c>
      <c r="DK87" s="18" t="str">
        <f>IF(CD87=0,"",CD87)</f>
        <v/>
      </c>
      <c r="DL87" s="18" t="str">
        <f>IF(CE87=0,"",CE87)</f>
        <v/>
      </c>
      <c r="DM87" s="18" t="str">
        <f>IF(CF87=0,"",CF87)</f>
        <v/>
      </c>
      <c r="DN87" s="18"/>
      <c r="DO87" s="18"/>
      <c r="DP87" s="18"/>
      <c r="DQ87" s="18"/>
    </row>
    <row r="88" spans="2:121" x14ac:dyDescent="0.25">
      <c r="C88" s="97" t="s">
        <v>309</v>
      </c>
      <c r="D88" s="97">
        <v>5</v>
      </c>
      <c r="E88" s="18"/>
      <c r="F88" s="18"/>
      <c r="G88" s="18"/>
      <c r="H88" s="18"/>
      <c r="I88" s="5"/>
      <c r="J88" s="27"/>
      <c r="K88" s="5"/>
      <c r="L88" s="5"/>
      <c r="M88" s="5"/>
      <c r="N88" s="5"/>
      <c r="AF88" s="125">
        <v>40817</v>
      </c>
      <c r="AG88" s="47">
        <f>VLOOKUP($AF88,'Barometer annual'!$Z$5:$AE$211,'Per month Barometer'!C$1,FALSE)</f>
        <v>2.58109106535432</v>
      </c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48"/>
      <c r="AS88" s="77"/>
      <c r="AT88" s="77"/>
      <c r="AU88" s="77"/>
      <c r="AV88" s="77"/>
      <c r="AW88" s="77"/>
      <c r="AX88" s="77"/>
      <c r="AY88" s="77"/>
      <c r="AZ88" s="48">
        <f>VLOOKUP($AF88,'Barometer annual'!$Z$5:$AE$211,'Per month Barometer'!D$1,FALSE)</f>
        <v>1.7445710924400899</v>
      </c>
      <c r="BA88" s="48">
        <f>VLOOKUP($AF88,'Barometer annual'!$Z$5:$AE$211,'Per month Barometer'!E$1,FALSE)</f>
        <v>1.7380854366191401</v>
      </c>
      <c r="BB88" s="48">
        <f>VLOOKUP($AF88,'Barometer annual'!$Z$5:$AE$211,'Per month Barometer'!F$1,FALSE)</f>
        <v>1.7732722192127499</v>
      </c>
      <c r="BC88" s="48">
        <f>VLOOKUP($AF88,'Barometer annual'!$Z$5:$AE$211,'Per month Barometer'!G$1,FALSE)</f>
        <v>1.9021431784393901</v>
      </c>
      <c r="BD88" s="77"/>
      <c r="BE88" s="126"/>
      <c r="BG88" s="155">
        <v>41609</v>
      </c>
      <c r="BH88" s="18">
        <f>IF(ISNA(INDEX($AG$4:$BE$107,MATCH('Per month Barometer'!$BG88,$AF$4:$AF$107,0),MATCH('Per month Barometer'!BH$4,'Per month Barometer'!$AG$3:$BE$3,0))),"",INDEX($AG$4:$BE$107,MATCH('Per month Barometer'!$BG88,$AF$4:$AF$107,0),MATCH('Per month Barometer'!BH$4,'Per month Barometer'!$AG$3:$BE$3,0)))</f>
        <v>1.3944444444444399</v>
      </c>
      <c r="BI88" s="18">
        <f>IF(ISNA(INDEX($AG$4:$BE$107,MATCH('Per month Barometer'!$BG88,$AF$4:$AF$107,0),MATCH('Per month Barometer'!BI$4,'Per month Barometer'!$AG$3:$BE$3,0))),"",INDEX($AG$4:$BE$107,MATCH('Per month Barometer'!$BG88,$AF$4:$AF$107,0),MATCH('Per month Barometer'!BI$4,'Per month Barometer'!$AG$3:$BE$3,0)))</f>
        <v>1.1315789473684199</v>
      </c>
      <c r="BJ88" s="18">
        <f>IF(ISNA(INDEX($AG$4:$BE$107,MATCH('Per month Barometer'!$BG88,$AF$4:$AF$107,0),MATCH('Per month Barometer'!BJ$4,'Per month Barometer'!$AG$3:$BE$3,0))),"",INDEX($AG$4:$BE$107,MATCH('Per month Barometer'!$BG88,$AF$4:$AF$107,0),MATCH('Per month Barometer'!BJ$4,'Per month Barometer'!$AG$3:$BE$3,0)))</f>
        <v>0</v>
      </c>
      <c r="BK88" s="18">
        <f>IF(ISNA(INDEX($AG$4:$BE$107,MATCH('Per month Barometer'!$BG88,$AF$4:$AF$107,0),MATCH('Per month Barometer'!BK$4,'Per month Barometer'!$AG$3:$BE$3,0))),"",INDEX($AG$4:$BE$107,MATCH('Per month Barometer'!$BG88,$AF$4:$AF$107,0),MATCH('Per month Barometer'!BK$4,'Per month Barometer'!$AG$3:$BE$3,0)))</f>
        <v>0</v>
      </c>
      <c r="BL88" s="18">
        <f>IF(ISNA(INDEX($AG$4:$BE$107,MATCH('Per month Barometer'!$BG88,$AF$4:$AF$107,0),MATCH('Per month Barometer'!BL$4,'Per month Barometer'!$AG$3:$BE$3,0))),"",INDEX($AG$4:$BE$107,MATCH('Per month Barometer'!$BG88,$AF$4:$AF$107,0),MATCH('Per month Barometer'!BL$4,'Per month Barometer'!$AG$3:$BE$3,0)))</f>
        <v>0</v>
      </c>
      <c r="BM88" s="18">
        <f>IF(ISNA(INDEX($AG$4:$BE$107,MATCH('Per month Barometer'!$BG88,$AF$4:$AF$107,0),MATCH('Per month Barometer'!BM$4,'Per month Barometer'!$AG$3:$BE$3,0))),"",INDEX($AG$4:$BE$107,MATCH('Per month Barometer'!$BG88,$AF$4:$AF$107,0),MATCH('Per month Barometer'!BM$4,'Per month Barometer'!$AG$3:$BE$3,0)))</f>
        <v>0</v>
      </c>
      <c r="BN88" s="18">
        <f>IF(ISNA(INDEX($AG$4:$BE$107,MATCH('Per month Barometer'!$BG88,$AF$4:$AF$107,0),MATCH('Per month Barometer'!BN$4,'Per month Barometer'!$AG$3:$BE$3,0))),"",INDEX($AG$4:$BE$107,MATCH('Per month Barometer'!$BG88,$AF$4:$AF$107,0),MATCH('Per month Barometer'!BN$4,'Per month Barometer'!$AG$3:$BE$3,0)))</f>
        <v>0</v>
      </c>
      <c r="BO88" s="18">
        <f>IF(ISNA(INDEX($AG$4:$BE$107,MATCH('Per month Barometer'!$BG88,$AF$4:$AF$107,0),MATCH('Per month Barometer'!BO$4,'Per month Barometer'!$AG$3:$BE$3,0))),"",INDEX($AG$4:$BE$107,MATCH('Per month Barometer'!$BG88,$AF$4:$AF$107,0),MATCH('Per month Barometer'!BO$4,'Per month Barometer'!$AG$3:$BE$3,0)))</f>
        <v>0</v>
      </c>
      <c r="BP88" s="18">
        <f>IF(ISNA(INDEX($AG$4:$BE$107,MATCH('Per month Barometer'!$BG88,$AF$4:$AF$107,0),MATCH('Per month Barometer'!BP$4,'Per month Barometer'!$AG$3:$BE$3,0))),"",INDEX($AG$4:$BE$107,MATCH('Per month Barometer'!$BG88,$AF$4:$AF$107,0),MATCH('Per month Barometer'!BP$4,'Per month Barometer'!$AG$3:$BE$3,0)))</f>
        <v>0</v>
      </c>
      <c r="BQ88" s="18">
        <f>IF(ISNA(INDEX($AG$4:$BE$107,MATCH('Per month Barometer'!$BG88,$AF$4:$AF$107,0),MATCH('Per month Barometer'!BQ$4,'Per month Barometer'!$AG$3:$BE$3,0))),"",INDEX($AG$4:$BE$107,MATCH('Per month Barometer'!$BG88,$AF$4:$AF$107,0),MATCH('Per month Barometer'!BQ$4,'Per month Barometer'!$AG$3:$BE$3,0)))</f>
        <v>0</v>
      </c>
      <c r="BR88" s="18">
        <f>IF(ISNA(INDEX($AG$4:$BE$107,MATCH('Per month Barometer'!$BG88,$AF$4:$AF$107,0),MATCH('Per month Barometer'!BR$4,'Per month Barometer'!$AG$3:$BE$3,0))),"",INDEX($AG$4:$BE$107,MATCH('Per month Barometer'!$BG88,$AF$4:$AF$107,0),MATCH('Per month Barometer'!BR$4,'Per month Barometer'!$AG$3:$BE$3,0)))</f>
        <v>0</v>
      </c>
      <c r="BS88" s="18">
        <f>IF(ISNA(INDEX($AG$4:$BE$107,MATCH('Per month Barometer'!$BG88,$AF$4:$AF$107,0),MATCH('Per month Barometer'!BS$4,'Per month Barometer'!$AG$3:$BE$3,0))),"",INDEX($AG$4:$BE$107,MATCH('Per month Barometer'!$BG88,$AF$4:$AF$107,0),MATCH('Per month Barometer'!BS$4,'Per month Barometer'!$AG$3:$BE$3,0)))</f>
        <v>0</v>
      </c>
      <c r="BT88" s="18">
        <f>IF(ISNA(INDEX($AG$4:$BE$107,MATCH('Per month Barometer'!$BG88,$AF$4:$AF$107,0),MATCH('Per month Barometer'!BT$4,'Per month Barometer'!$AG$3:$BE$3,0))),"",INDEX($AG$4:$BE$107,MATCH('Per month Barometer'!$BG88,$AF$4:$AF$107,0),MATCH('Per month Barometer'!BT$4,'Per month Barometer'!$AG$3:$BE$3,0)))</f>
        <v>0</v>
      </c>
      <c r="BU88" s="18">
        <f>IF(ISNA(INDEX($AG$4:$BE$107,MATCH('Per month Barometer'!$BG88,$AF$4:$AF$107,0),MATCH('Per month Barometer'!BU$4,'Per month Barometer'!$AG$3:$BE$3,0))),"",INDEX($AG$4:$BE$107,MATCH('Per month Barometer'!$BG88,$AF$4:$AF$107,0),MATCH('Per month Barometer'!BU$4,'Per month Barometer'!$AG$3:$BE$3,0)))</f>
        <v>0</v>
      </c>
      <c r="BV88" s="18">
        <f>IF(ISNA(INDEX($AG$4:$BE$107,MATCH('Per month Barometer'!$BG88,$AF$4:$AF$107,0),MATCH('Per month Barometer'!BV$4,'Per month Barometer'!$AG$3:$BE$3,0))),"",INDEX($AG$4:$BE$107,MATCH('Per month Barometer'!$BG88,$AF$4:$AF$107,0),MATCH('Per month Barometer'!BV$4,'Per month Barometer'!$AG$3:$BE$3,0)))</f>
        <v>0</v>
      </c>
      <c r="BW88" s="18">
        <f>IF(ISNA(INDEX($AG$4:$BE$107,MATCH('Per month Barometer'!$BG88,$AF$4:$AF$107,0),MATCH('Per month Barometer'!BW$4,'Per month Barometer'!$AG$3:$BE$3,0))),"",INDEX($AG$4:$BE$107,MATCH('Per month Barometer'!$BG88,$AF$4:$AF$107,0),MATCH('Per month Barometer'!BW$4,'Per month Barometer'!$AG$3:$BE$3,0)))</f>
        <v>0</v>
      </c>
      <c r="BX88" s="18">
        <f>IF(ISNA(INDEX($AG$4:$BE$107,MATCH('Per month Barometer'!$BG88,$AF$4:$AF$107,0),MATCH('Per month Barometer'!BX$4,'Per month Barometer'!$AG$3:$BE$3,0))),"",INDEX($AG$4:$BE$107,MATCH('Per month Barometer'!$BG88,$AF$4:$AF$107,0),MATCH('Per month Barometer'!BX$4,'Per month Barometer'!$AG$3:$BE$3,0)))</f>
        <v>0</v>
      </c>
      <c r="BY88" s="18">
        <f>IF(ISNA(INDEX($AG$4:$BE$107,MATCH('Per month Barometer'!$BG88,$AF$4:$AF$107,0),MATCH('Per month Barometer'!BY$4,'Per month Barometer'!$AG$3:$BE$3,0))),"",INDEX($AG$4:$BE$107,MATCH('Per month Barometer'!$BG88,$AF$4:$AF$107,0),MATCH('Per month Barometer'!BY$4,'Per month Barometer'!$AG$3:$BE$3,0)))</f>
        <v>0</v>
      </c>
      <c r="BZ88" s="18">
        <f>IF(ISNA(INDEX($AG$4:$BE$107,MATCH('Per month Barometer'!$BG88,$AF$4:$AF$107,0),MATCH('Per month Barometer'!BZ$4,'Per month Barometer'!$AG$3:$BE$3,0))),"",INDEX($AG$4:$BE$107,MATCH('Per month Barometer'!$BG88,$AF$4:$AF$107,0),MATCH('Per month Barometer'!BZ$4,'Per month Barometer'!$AG$3:$BE$3,0)))</f>
        <v>0</v>
      </c>
      <c r="CA88" s="18">
        <f>IF(ISNA(INDEX($AG$4:$BE$107,MATCH('Per month Barometer'!$BG88,$AF$4:$AF$107,0),MATCH('Per month Barometer'!CA$4,'Per month Barometer'!$AG$3:$BE$3,0))),"",INDEX($AG$4:$BE$107,MATCH('Per month Barometer'!$BG88,$AF$4:$AF$107,0),MATCH('Per month Barometer'!CA$4,'Per month Barometer'!$AG$3:$BE$3,0)))</f>
        <v>0</v>
      </c>
      <c r="CB88" s="18">
        <f>IF(ISNA(INDEX($AG$4:$BE$107,MATCH('Per month Barometer'!$BG88,$AF$4:$AF$107,0),MATCH('Per month Barometer'!CB$4,'Per month Barometer'!$AG$3:$BE$3,0))),"",INDEX($AG$4:$BE$107,MATCH('Per month Barometer'!$BG88,$AF$4:$AF$107,0),MATCH('Per month Barometer'!CB$4,'Per month Barometer'!$AG$3:$BE$3,0)))</f>
        <v>0</v>
      </c>
      <c r="CC88" s="18">
        <f>IF(ISNA(INDEX($AG$4:$BE$107,MATCH('Per month Barometer'!$BG88,$AF$4:$AF$107,0),MATCH('Per month Barometer'!CC$4,'Per month Barometer'!$AG$3:$BE$3,0))),"",INDEX($AG$4:$BE$107,MATCH('Per month Barometer'!$BG88,$AF$4:$AF$107,0),MATCH('Per month Barometer'!CC$4,'Per month Barometer'!$AG$3:$BE$3,0)))</f>
        <v>0</v>
      </c>
      <c r="CD88" s="18">
        <f>IF(ISNA(INDEX($AG$4:$BE$107,MATCH('Per month Barometer'!$BG88,$AF$4:$AF$107,0),MATCH('Per month Barometer'!CD$4,'Per month Barometer'!$AG$3:$BE$3,0))),"",INDEX($AG$4:$BE$107,MATCH('Per month Barometer'!$BG88,$AF$4:$AF$107,0),MATCH('Per month Barometer'!CD$4,'Per month Barometer'!$AG$3:$BE$3,0)))</f>
        <v>0</v>
      </c>
      <c r="CE88" s="18">
        <f>IF(ISNA(INDEX($AG$4:$BE$107,MATCH('Per month Barometer'!$BG88,$AF$4:$AF$107,0),MATCH('Per month Barometer'!CE$4,'Per month Barometer'!$AG$3:$BE$3,0))),"",INDEX($AG$4:$BE$107,MATCH('Per month Barometer'!$BG88,$AF$4:$AF$107,0),MATCH('Per month Barometer'!CE$4,'Per month Barometer'!$AG$3:$BE$3,0)))</f>
        <v>0</v>
      </c>
      <c r="CF88" s="18">
        <f>IF(ISNA(INDEX($AG$4:$BE$107,MATCH('Per month Barometer'!$BG88,$AF$4:$AF$107,0),MATCH('Per month Barometer'!CF$4,'Per month Barometer'!$AG$3:$BE$3,0))),"",INDEX($AG$4:$BE$107,MATCH('Per month Barometer'!$BG88,$AF$4:$AF$107,0),MATCH('Per month Barometer'!CF$4,'Per month Barometer'!$AG$3:$BE$3,0)))</f>
        <v>0</v>
      </c>
      <c r="CO88" s="18">
        <f>IF(BH88=0,"",BH88)</f>
        <v>1.3944444444444399</v>
      </c>
      <c r="CP88" s="18">
        <f>IF(BI88=0,"",BI88)</f>
        <v>1.1315789473684199</v>
      </c>
      <c r="CQ88" s="18" t="str">
        <f>IF(BJ88=0,"",BJ88)</f>
        <v/>
      </c>
      <c r="CR88" s="18" t="str">
        <f>IF(BK88=0,"",BK88)</f>
        <v/>
      </c>
      <c r="CS88" s="18" t="str">
        <f>IF(BL88=0,"",BL88)</f>
        <v/>
      </c>
      <c r="CT88" s="18" t="str">
        <f>IF(BM88=0,"",BM88)</f>
        <v/>
      </c>
      <c r="CU88" s="18" t="str">
        <f>IF(BN88=0,"",BN88)</f>
        <v/>
      </c>
      <c r="CV88" s="18" t="str">
        <f>IF(BO88=0,"",BO88)</f>
        <v/>
      </c>
      <c r="CW88" s="18" t="str">
        <f>IF(BP88=0,"",BP88)</f>
        <v/>
      </c>
      <c r="CX88" s="18" t="str">
        <f>IF(BQ88=0,"",BQ88)</f>
        <v/>
      </c>
      <c r="CY88" s="18" t="str">
        <f>IF(BR88=0,"",BR88)</f>
        <v/>
      </c>
      <c r="CZ88" s="18" t="str">
        <f>IF(BS88=0,"",BS88)</f>
        <v/>
      </c>
      <c r="DA88" s="18" t="str">
        <f>IF(BT88=0,"",BT88)</f>
        <v/>
      </c>
      <c r="DB88" s="18" t="str">
        <f>IF(BU88=0,"",BU88)</f>
        <v/>
      </c>
      <c r="DC88" s="18" t="str">
        <f>IF(BV88=0,"",BV88)</f>
        <v/>
      </c>
      <c r="DD88" s="18" t="str">
        <f>IF(BW88=0,"",BW88)</f>
        <v/>
      </c>
      <c r="DE88" s="18" t="str">
        <f>IF(BX88=0,"",BX88)</f>
        <v/>
      </c>
      <c r="DF88" s="18" t="str">
        <f>IF(BY88=0,"",BY88)</f>
        <v/>
      </c>
      <c r="DG88" s="18" t="str">
        <f>IF(BZ88=0,"",BZ88)</f>
        <v/>
      </c>
      <c r="DH88" s="18" t="str">
        <f>IF(CA88=0,"",CA88)</f>
        <v/>
      </c>
      <c r="DI88" s="18" t="str">
        <f>IF(CB88=0,"",CB88)</f>
        <v/>
      </c>
      <c r="DJ88" s="18" t="str">
        <f>IF(CC88=0,"",CC88)</f>
        <v/>
      </c>
      <c r="DK88" s="18" t="str">
        <f>IF(CD88=0,"",CD88)</f>
        <v/>
      </c>
      <c r="DL88" s="18" t="str">
        <f>IF(CE88=0,"",CE88)</f>
        <v/>
      </c>
      <c r="DM88" s="18" t="str">
        <f>IF(CF88=0,"",CF88)</f>
        <v/>
      </c>
      <c r="DN88" s="18"/>
      <c r="DO88" s="18"/>
      <c r="DP88" s="18"/>
      <c r="DQ88" s="18"/>
    </row>
    <row r="89" spans="2:121" x14ac:dyDescent="0.25">
      <c r="B89" s="22">
        <v>39295</v>
      </c>
      <c r="C89" s="18">
        <f>VLOOKUP($B89,'Barometer annual'!$Z$5:$AE$211,'Per month Barometer'!C$1,FALSE)</f>
        <v>1.9839114371150699</v>
      </c>
      <c r="D89" s="18">
        <f>VLOOKUP($B89,'Barometer annual'!$Z$5:$AE$211,'Per month Barometer'!D$1,FALSE)</f>
        <v>2.0114503621505402</v>
      </c>
      <c r="M89" s="5"/>
      <c r="N89" s="5"/>
      <c r="AF89" s="125">
        <v>41183</v>
      </c>
      <c r="AG89" s="47">
        <f>VLOOKUP($AF89,'Barometer annual'!$Z$5:$AE$211,'Per month Barometer'!C$1,FALSE)</f>
        <v>2.44761904761905</v>
      </c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  <c r="AS89" s="48"/>
      <c r="AT89" s="77"/>
      <c r="AU89" s="77"/>
      <c r="AV89" s="77"/>
      <c r="AW89" s="77"/>
      <c r="AX89" s="77"/>
      <c r="AY89" s="77"/>
      <c r="AZ89" s="48">
        <f>VLOOKUP($AF89,'Barometer annual'!$Z$5:$AE$211,'Per month Barometer'!D$1,FALSE)</f>
        <v>1.86666666666667</v>
      </c>
      <c r="BA89" s="48">
        <f>VLOOKUP($AF89,'Barometer annual'!$Z$5:$AE$211,'Per month Barometer'!E$1,FALSE)</f>
        <v>1.9</v>
      </c>
      <c r="BB89" s="48">
        <f>VLOOKUP($AF89,'Barometer annual'!$Z$5:$AE$211,'Per month Barometer'!F$1,FALSE)</f>
        <v>2</v>
      </c>
      <c r="BC89" s="48">
        <f>VLOOKUP($AF89,'Barometer annual'!$Z$5:$AE$211,'Per month Barometer'!G$1,FALSE)</f>
        <v>2</v>
      </c>
      <c r="BD89" s="77"/>
      <c r="BE89" s="126"/>
      <c r="BG89" s="155">
        <v>41640</v>
      </c>
      <c r="BH89" s="18">
        <f>IF(ISNA(INDEX($AG$4:$BE$107,MATCH('Per month Barometer'!$BG89,$AF$4:$AF$107,0),MATCH('Per month Barometer'!BH$4,'Per month Barometer'!$AG$3:$BE$3,0))),"",INDEX($AG$4:$BE$107,MATCH('Per month Barometer'!$BG89,$AF$4:$AF$107,0),MATCH('Per month Barometer'!BH$4,'Per month Barometer'!$AG$3:$BE$3,0)))</f>
        <v>1.1052631578947401</v>
      </c>
      <c r="BI89" s="18">
        <f>IF(ISNA(INDEX($AG$4:$BE$107,MATCH('Per month Barometer'!$BG89,$AF$4:$AF$107,0),MATCH('Per month Barometer'!BI$4,'Per month Barometer'!$AG$3:$BE$3,0))),"",INDEX($AG$4:$BE$107,MATCH('Per month Barometer'!$BG89,$AF$4:$AF$107,0),MATCH('Per month Barometer'!BI$4,'Per month Barometer'!$AG$3:$BE$3,0)))</f>
        <v>0</v>
      </c>
      <c r="BJ89" s="18">
        <f>IF(ISNA(INDEX($AG$4:$BE$107,MATCH('Per month Barometer'!$BG89,$AF$4:$AF$107,0),MATCH('Per month Barometer'!BJ$4,'Per month Barometer'!$AG$3:$BE$3,0))),"",INDEX($AG$4:$BE$107,MATCH('Per month Barometer'!$BG89,$AF$4:$AF$107,0),MATCH('Per month Barometer'!BJ$4,'Per month Barometer'!$AG$3:$BE$3,0)))</f>
        <v>0</v>
      </c>
      <c r="BK89" s="18">
        <f>IF(ISNA(INDEX($AG$4:$BE$107,MATCH('Per month Barometer'!$BG89,$AF$4:$AF$107,0),MATCH('Per month Barometer'!BK$4,'Per month Barometer'!$AG$3:$BE$3,0))),"",INDEX($AG$4:$BE$107,MATCH('Per month Barometer'!$BG89,$AF$4:$AF$107,0),MATCH('Per month Barometer'!BK$4,'Per month Barometer'!$AG$3:$BE$3,0)))</f>
        <v>0</v>
      </c>
      <c r="BL89" s="18">
        <f>IF(ISNA(INDEX($AG$4:$BE$107,MATCH('Per month Barometer'!$BG89,$AF$4:$AF$107,0),MATCH('Per month Barometer'!BL$4,'Per month Barometer'!$AG$3:$BE$3,0))),"",INDEX($AG$4:$BE$107,MATCH('Per month Barometer'!$BG89,$AF$4:$AF$107,0),MATCH('Per month Barometer'!BL$4,'Per month Barometer'!$AG$3:$BE$3,0)))</f>
        <v>0</v>
      </c>
      <c r="BM89" s="18">
        <f>IF(ISNA(INDEX($AG$4:$BE$107,MATCH('Per month Barometer'!$BG89,$AF$4:$AF$107,0),MATCH('Per month Barometer'!BM$4,'Per month Barometer'!$AG$3:$BE$3,0))),"",INDEX($AG$4:$BE$107,MATCH('Per month Barometer'!$BG89,$AF$4:$AF$107,0),MATCH('Per month Barometer'!BM$4,'Per month Barometer'!$AG$3:$BE$3,0)))</f>
        <v>0</v>
      </c>
      <c r="BN89" s="18">
        <f>IF(ISNA(INDEX($AG$4:$BE$107,MATCH('Per month Barometer'!$BG89,$AF$4:$AF$107,0),MATCH('Per month Barometer'!BN$4,'Per month Barometer'!$AG$3:$BE$3,0))),"",INDEX($AG$4:$BE$107,MATCH('Per month Barometer'!$BG89,$AF$4:$AF$107,0),MATCH('Per month Barometer'!BN$4,'Per month Barometer'!$AG$3:$BE$3,0)))</f>
        <v>0</v>
      </c>
      <c r="BO89" s="18">
        <f>IF(ISNA(INDEX($AG$4:$BE$107,MATCH('Per month Barometer'!$BG89,$AF$4:$AF$107,0),MATCH('Per month Barometer'!BO$4,'Per month Barometer'!$AG$3:$BE$3,0))),"",INDEX($AG$4:$BE$107,MATCH('Per month Barometer'!$BG89,$AF$4:$AF$107,0),MATCH('Per month Barometer'!BO$4,'Per month Barometer'!$AG$3:$BE$3,0)))</f>
        <v>0</v>
      </c>
      <c r="BP89" s="18">
        <f>IF(ISNA(INDEX($AG$4:$BE$107,MATCH('Per month Barometer'!$BG89,$AF$4:$AF$107,0),MATCH('Per month Barometer'!BP$4,'Per month Barometer'!$AG$3:$BE$3,0))),"",INDEX($AG$4:$BE$107,MATCH('Per month Barometer'!$BG89,$AF$4:$AF$107,0),MATCH('Per month Barometer'!BP$4,'Per month Barometer'!$AG$3:$BE$3,0)))</f>
        <v>0</v>
      </c>
      <c r="BQ89" s="18">
        <f>IF(ISNA(INDEX($AG$4:$BE$107,MATCH('Per month Barometer'!$BG89,$AF$4:$AF$107,0),MATCH('Per month Barometer'!BQ$4,'Per month Barometer'!$AG$3:$BE$3,0))),"",INDEX($AG$4:$BE$107,MATCH('Per month Barometer'!$BG89,$AF$4:$AF$107,0),MATCH('Per month Barometer'!BQ$4,'Per month Barometer'!$AG$3:$BE$3,0)))</f>
        <v>0</v>
      </c>
      <c r="BR89" s="18">
        <f>IF(ISNA(INDEX($AG$4:$BE$107,MATCH('Per month Barometer'!$BG89,$AF$4:$AF$107,0),MATCH('Per month Barometer'!BR$4,'Per month Barometer'!$AG$3:$BE$3,0))),"",INDEX($AG$4:$BE$107,MATCH('Per month Barometer'!$BG89,$AF$4:$AF$107,0),MATCH('Per month Barometer'!BR$4,'Per month Barometer'!$AG$3:$BE$3,0)))</f>
        <v>0</v>
      </c>
      <c r="BS89" s="18">
        <f>IF(ISNA(INDEX($AG$4:$BE$107,MATCH('Per month Barometer'!$BG89,$AF$4:$AF$107,0),MATCH('Per month Barometer'!BS$4,'Per month Barometer'!$AG$3:$BE$3,0))),"",INDEX($AG$4:$BE$107,MATCH('Per month Barometer'!$BG89,$AF$4:$AF$107,0),MATCH('Per month Barometer'!BS$4,'Per month Barometer'!$AG$3:$BE$3,0)))</f>
        <v>0</v>
      </c>
      <c r="BT89" s="18">
        <f>IF(ISNA(INDEX($AG$4:$BE$107,MATCH('Per month Barometer'!$BG89,$AF$4:$AF$107,0),MATCH('Per month Barometer'!BT$4,'Per month Barometer'!$AG$3:$BE$3,0))),"",INDEX($AG$4:$BE$107,MATCH('Per month Barometer'!$BG89,$AF$4:$AF$107,0),MATCH('Per month Barometer'!BT$4,'Per month Barometer'!$AG$3:$BE$3,0)))</f>
        <v>1.44285714285714</v>
      </c>
      <c r="BU89" s="18">
        <f>IF(ISNA(INDEX($AG$4:$BE$107,MATCH('Per month Barometer'!$BG89,$AF$4:$AF$107,0),MATCH('Per month Barometer'!BU$4,'Per month Barometer'!$AG$3:$BE$3,0))),"",INDEX($AG$4:$BE$107,MATCH('Per month Barometer'!$BG89,$AF$4:$AF$107,0),MATCH('Per month Barometer'!BU$4,'Per month Barometer'!$AG$3:$BE$3,0)))</f>
        <v>0</v>
      </c>
      <c r="BV89" s="18">
        <f>IF(ISNA(INDEX($AG$4:$BE$107,MATCH('Per month Barometer'!$BG89,$AF$4:$AF$107,0),MATCH('Per month Barometer'!BV$4,'Per month Barometer'!$AG$3:$BE$3,0))),"",INDEX($AG$4:$BE$107,MATCH('Per month Barometer'!$BG89,$AF$4:$AF$107,0),MATCH('Per month Barometer'!BV$4,'Per month Barometer'!$AG$3:$BE$3,0)))</f>
        <v>0</v>
      </c>
      <c r="BW89" s="18">
        <f>IF(ISNA(INDEX($AG$4:$BE$107,MATCH('Per month Barometer'!$BG89,$AF$4:$AF$107,0),MATCH('Per month Barometer'!BW$4,'Per month Barometer'!$AG$3:$BE$3,0))),"",INDEX($AG$4:$BE$107,MATCH('Per month Barometer'!$BG89,$AF$4:$AF$107,0),MATCH('Per month Barometer'!BW$4,'Per month Barometer'!$AG$3:$BE$3,0)))</f>
        <v>0</v>
      </c>
      <c r="BX89" s="18">
        <f>IF(ISNA(INDEX($AG$4:$BE$107,MATCH('Per month Barometer'!$BG89,$AF$4:$AF$107,0),MATCH('Per month Barometer'!BX$4,'Per month Barometer'!$AG$3:$BE$3,0))),"",INDEX($AG$4:$BE$107,MATCH('Per month Barometer'!$BG89,$AF$4:$AF$107,0),MATCH('Per month Barometer'!BX$4,'Per month Barometer'!$AG$3:$BE$3,0)))</f>
        <v>1.78</v>
      </c>
      <c r="BY89" s="18">
        <f>IF(ISNA(INDEX($AG$4:$BE$107,MATCH('Per month Barometer'!$BG89,$AF$4:$AF$107,0),MATCH('Per month Barometer'!BY$4,'Per month Barometer'!$AG$3:$BE$3,0))),"",INDEX($AG$4:$BE$107,MATCH('Per month Barometer'!$BG89,$AF$4:$AF$107,0),MATCH('Per month Barometer'!BY$4,'Per month Barometer'!$AG$3:$BE$3,0)))</f>
        <v>0</v>
      </c>
      <c r="BZ89" s="18">
        <f>IF(ISNA(INDEX($AG$4:$BE$107,MATCH('Per month Barometer'!$BG89,$AF$4:$AF$107,0),MATCH('Per month Barometer'!BZ$4,'Per month Barometer'!$AG$3:$BE$3,0))),"",INDEX($AG$4:$BE$107,MATCH('Per month Barometer'!$BG89,$AF$4:$AF$107,0),MATCH('Per month Barometer'!BZ$4,'Per month Barometer'!$AG$3:$BE$3,0)))</f>
        <v>0</v>
      </c>
      <c r="CA89" s="18">
        <f>IF(ISNA(INDEX($AG$4:$BE$107,MATCH('Per month Barometer'!$BG89,$AF$4:$AF$107,0),MATCH('Per month Barometer'!CA$4,'Per month Barometer'!$AG$3:$BE$3,0))),"",INDEX($AG$4:$BE$107,MATCH('Per month Barometer'!$BG89,$AF$4:$AF$107,0),MATCH('Per month Barometer'!CA$4,'Per month Barometer'!$AG$3:$BE$3,0)))</f>
        <v>0</v>
      </c>
      <c r="CB89" s="18">
        <f>IF(ISNA(INDEX($AG$4:$BE$107,MATCH('Per month Barometer'!$BG89,$AF$4:$AF$107,0),MATCH('Per month Barometer'!CB$4,'Per month Barometer'!$AG$3:$BE$3,0))),"",INDEX($AG$4:$BE$107,MATCH('Per month Barometer'!$BG89,$AF$4:$AF$107,0),MATCH('Per month Barometer'!CB$4,'Per month Barometer'!$AG$3:$BE$3,0)))</f>
        <v>1.84</v>
      </c>
      <c r="CC89" s="18">
        <f>IF(ISNA(INDEX($AG$4:$BE$107,MATCH('Per month Barometer'!$BG89,$AF$4:$AF$107,0),MATCH('Per month Barometer'!CC$4,'Per month Barometer'!$AG$3:$BE$3,0))),"",INDEX($AG$4:$BE$107,MATCH('Per month Barometer'!$BG89,$AF$4:$AF$107,0),MATCH('Per month Barometer'!CC$4,'Per month Barometer'!$AG$3:$BE$3,0)))</f>
        <v>0</v>
      </c>
      <c r="CD89" s="18">
        <f>IF(ISNA(INDEX($AG$4:$BE$107,MATCH('Per month Barometer'!$BG89,$AF$4:$AF$107,0),MATCH('Per month Barometer'!CD$4,'Per month Barometer'!$AG$3:$BE$3,0))),"",INDEX($AG$4:$BE$107,MATCH('Per month Barometer'!$BG89,$AF$4:$AF$107,0),MATCH('Per month Barometer'!CD$4,'Per month Barometer'!$AG$3:$BE$3,0)))</f>
        <v>0</v>
      </c>
      <c r="CE89" s="18">
        <f>IF(ISNA(INDEX($AG$4:$BE$107,MATCH('Per month Barometer'!$BG89,$AF$4:$AF$107,0),MATCH('Per month Barometer'!CE$4,'Per month Barometer'!$AG$3:$BE$3,0))),"",INDEX($AG$4:$BE$107,MATCH('Per month Barometer'!$BG89,$AF$4:$AF$107,0),MATCH('Per month Barometer'!CE$4,'Per month Barometer'!$AG$3:$BE$3,0)))</f>
        <v>0</v>
      </c>
      <c r="CF89" s="18">
        <f>IF(ISNA(INDEX($AG$4:$BE$107,MATCH('Per month Barometer'!$BG89,$AF$4:$AF$107,0),MATCH('Per month Barometer'!CF$4,'Per month Barometer'!$AG$3:$BE$3,0))),"",INDEX($AG$4:$BE$107,MATCH('Per month Barometer'!$BG89,$AF$4:$AF$107,0),MATCH('Per month Barometer'!CF$4,'Per month Barometer'!$AG$3:$BE$3,0)))</f>
        <v>1.84</v>
      </c>
      <c r="CO89" s="18">
        <f>IF(BH89=0,"",BH89)</f>
        <v>1.1052631578947401</v>
      </c>
      <c r="CP89" s="18" t="str">
        <f>IF(BI89=0,"",BI89)</f>
        <v/>
      </c>
      <c r="CQ89" s="18" t="str">
        <f>IF(BJ89=0,"",BJ89)</f>
        <v/>
      </c>
      <c r="CR89" s="18" t="str">
        <f>IF(BK89=0,"",BK89)</f>
        <v/>
      </c>
      <c r="CS89" s="18" t="str">
        <f>IF(BL89=0,"",BL89)</f>
        <v/>
      </c>
      <c r="CT89" s="18" t="str">
        <f>IF(BM89=0,"",BM89)</f>
        <v/>
      </c>
      <c r="CU89" s="18" t="str">
        <f>IF(BN89=0,"",BN89)</f>
        <v/>
      </c>
      <c r="CV89" s="18" t="str">
        <f>IF(BO89=0,"",BO89)</f>
        <v/>
      </c>
      <c r="CW89" s="18" t="str">
        <f>IF(BP89=0,"",BP89)</f>
        <v/>
      </c>
      <c r="CX89" s="18" t="str">
        <f>IF(BQ89=0,"",BQ89)</f>
        <v/>
      </c>
      <c r="CY89" s="18" t="str">
        <f>IF(BR89=0,"",BR89)</f>
        <v/>
      </c>
      <c r="CZ89" s="18" t="str">
        <f>IF(BS89=0,"",BS89)</f>
        <v/>
      </c>
      <c r="DA89" s="18">
        <f>IF(BT89=0,"",BT89)</f>
        <v>1.44285714285714</v>
      </c>
      <c r="DB89" s="18" t="str">
        <f>IF(BU89=0,"",BU89)</f>
        <v/>
      </c>
      <c r="DC89" s="18" t="str">
        <f>IF(BV89=0,"",BV89)</f>
        <v/>
      </c>
      <c r="DD89" s="18" t="str">
        <f>IF(BW89=0,"",BW89)</f>
        <v/>
      </c>
      <c r="DE89" s="18">
        <f>IF(BX89=0,"",BX89)</f>
        <v>1.78</v>
      </c>
      <c r="DF89" s="18" t="str">
        <f>IF(BY89=0,"",BY89)</f>
        <v/>
      </c>
      <c r="DG89" s="18" t="str">
        <f>IF(BZ89=0,"",BZ89)</f>
        <v/>
      </c>
      <c r="DH89" s="18" t="str">
        <f>IF(CA89=0,"",CA89)</f>
        <v/>
      </c>
      <c r="DI89" s="18">
        <f>IF(CB89=0,"",CB89)</f>
        <v>1.84</v>
      </c>
      <c r="DJ89" s="18" t="str">
        <f>IF(CC89=0,"",CC89)</f>
        <v/>
      </c>
      <c r="DK89" s="18" t="str">
        <f>IF(CD89=0,"",CD89)</f>
        <v/>
      </c>
      <c r="DL89" s="18" t="str">
        <f>IF(CE89=0,"",CE89)</f>
        <v/>
      </c>
      <c r="DM89" s="18">
        <f>IF(CF89=0,"",CF89)</f>
        <v>1.84</v>
      </c>
      <c r="DN89" s="18"/>
      <c r="DO89" s="18"/>
      <c r="DP89" s="18"/>
      <c r="DQ89" s="18"/>
    </row>
    <row r="90" spans="2:121" x14ac:dyDescent="0.25">
      <c r="B90" s="22">
        <v>39661</v>
      </c>
      <c r="C90" s="18">
        <f>VLOOKUP($B90,'Barometer annual'!$Z$5:$AE$211,'Per month Barometer'!C$1,FALSE)</f>
        <v>3.5792255167054599</v>
      </c>
      <c r="D90" s="18">
        <f>VLOOKUP($B90,'Barometer annual'!$Z$5:$AE$211,'Per month Barometer'!D$1,FALSE)</f>
        <v>2.4609323176828499</v>
      </c>
      <c r="E90" s="18"/>
      <c r="F90" s="18"/>
      <c r="G90" s="18"/>
      <c r="H90" s="18"/>
      <c r="I90" s="5"/>
      <c r="J90" s="27"/>
      <c r="K90" s="5"/>
      <c r="L90" s="5"/>
      <c r="M90" s="5"/>
      <c r="N90" s="5"/>
      <c r="AF90" s="125">
        <v>41548</v>
      </c>
      <c r="AG90" s="47">
        <f>VLOOKUP($AF90,'Barometer annual'!$Z$5:$AE$211,'Per month Barometer'!C$1,FALSE)</f>
        <v>1.5149999999999999</v>
      </c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48"/>
      <c r="AT90" s="77"/>
      <c r="AU90" s="77"/>
      <c r="AV90" s="77"/>
      <c r="AW90" s="77"/>
      <c r="AX90" s="77"/>
      <c r="AY90" s="77"/>
      <c r="AZ90" s="48">
        <f>VLOOKUP($AF90,'Barometer annual'!$Z$5:$AE$211,'Per month Barometer'!D$1,FALSE)</f>
        <v>1.4650000000000001</v>
      </c>
      <c r="BA90" s="48">
        <f>VLOOKUP($AF90,'Barometer annual'!$Z$5:$AE$211,'Per month Barometer'!E$1,FALSE)</f>
        <v>1.62</v>
      </c>
      <c r="BB90" s="48">
        <f>VLOOKUP($AF90,'Barometer annual'!$Z$5:$AE$211,'Per month Barometer'!F$1,FALSE)</f>
        <v>1.85</v>
      </c>
      <c r="BC90" s="48">
        <f>VLOOKUP($AF90,'Barometer annual'!$Z$5:$AE$211,'Per month Barometer'!G$1,FALSE)</f>
        <v>2</v>
      </c>
      <c r="BD90" s="77"/>
      <c r="BE90" s="126"/>
      <c r="BG90" s="155">
        <v>41671</v>
      </c>
      <c r="BH90" s="18">
        <f>IF(ISNA(INDEX($AG$4:$BE$107,MATCH('Per month Barometer'!$BG90,$AF$4:$AF$107,0),MATCH('Per month Barometer'!BH$4,'Per month Barometer'!$AG$3:$BE$3,0))),"",INDEX($AG$4:$BE$107,MATCH('Per month Barometer'!$BG90,$AF$4:$AF$107,0),MATCH('Per month Barometer'!BH$4,'Per month Barometer'!$AG$3:$BE$3,0)))</f>
        <v>1.0210526315789501</v>
      </c>
      <c r="BI90" s="18">
        <f>IF(ISNA(INDEX($AG$4:$BE$107,MATCH('Per month Barometer'!$BG90,$AF$4:$AF$107,0),MATCH('Per month Barometer'!BI$4,'Per month Barometer'!$AG$3:$BE$3,0))),"",INDEX($AG$4:$BE$107,MATCH('Per month Barometer'!$BG90,$AF$4:$AF$107,0),MATCH('Per month Barometer'!BI$4,'Per month Barometer'!$AG$3:$BE$3,0)))</f>
        <v>0</v>
      </c>
      <c r="BJ90" s="18">
        <f>IF(ISNA(INDEX($AG$4:$BE$107,MATCH('Per month Barometer'!$BG90,$AF$4:$AF$107,0),MATCH('Per month Barometer'!BJ$4,'Per month Barometer'!$AG$3:$BE$3,0))),"",INDEX($AG$4:$BE$107,MATCH('Per month Barometer'!$BG90,$AF$4:$AF$107,0),MATCH('Per month Barometer'!BJ$4,'Per month Barometer'!$AG$3:$BE$3,0)))</f>
        <v>0</v>
      </c>
      <c r="BK90" s="18">
        <f>IF(ISNA(INDEX($AG$4:$BE$107,MATCH('Per month Barometer'!$BG90,$AF$4:$AF$107,0),MATCH('Per month Barometer'!BK$4,'Per month Barometer'!$AG$3:$BE$3,0))),"",INDEX($AG$4:$BE$107,MATCH('Per month Barometer'!$BG90,$AF$4:$AF$107,0),MATCH('Per month Barometer'!BK$4,'Per month Barometer'!$AG$3:$BE$3,0)))</f>
        <v>0</v>
      </c>
      <c r="BL90" s="18">
        <f>IF(ISNA(INDEX($AG$4:$BE$107,MATCH('Per month Barometer'!$BG90,$AF$4:$AF$107,0),MATCH('Per month Barometer'!BL$4,'Per month Barometer'!$AG$3:$BE$3,0))),"",INDEX($AG$4:$BE$107,MATCH('Per month Barometer'!$BG90,$AF$4:$AF$107,0),MATCH('Per month Barometer'!BL$4,'Per month Barometer'!$AG$3:$BE$3,0)))</f>
        <v>0</v>
      </c>
      <c r="BM90" s="18">
        <f>IF(ISNA(INDEX($AG$4:$BE$107,MATCH('Per month Barometer'!$BG90,$AF$4:$AF$107,0),MATCH('Per month Barometer'!BM$4,'Per month Barometer'!$AG$3:$BE$3,0))),"",INDEX($AG$4:$BE$107,MATCH('Per month Barometer'!$BG90,$AF$4:$AF$107,0),MATCH('Per month Barometer'!BM$4,'Per month Barometer'!$AG$3:$BE$3,0)))</f>
        <v>0</v>
      </c>
      <c r="BN90" s="18">
        <f>IF(ISNA(INDEX($AG$4:$BE$107,MATCH('Per month Barometer'!$BG90,$AF$4:$AF$107,0),MATCH('Per month Barometer'!BN$4,'Per month Barometer'!$AG$3:$BE$3,0))),"",INDEX($AG$4:$BE$107,MATCH('Per month Barometer'!$BG90,$AF$4:$AF$107,0),MATCH('Per month Barometer'!BN$4,'Per month Barometer'!$AG$3:$BE$3,0)))</f>
        <v>0</v>
      </c>
      <c r="BO90" s="18">
        <f>IF(ISNA(INDEX($AG$4:$BE$107,MATCH('Per month Barometer'!$BG90,$AF$4:$AF$107,0),MATCH('Per month Barometer'!BO$4,'Per month Barometer'!$AG$3:$BE$3,0))),"",INDEX($AG$4:$BE$107,MATCH('Per month Barometer'!$BG90,$AF$4:$AF$107,0),MATCH('Per month Barometer'!BO$4,'Per month Barometer'!$AG$3:$BE$3,0)))</f>
        <v>0</v>
      </c>
      <c r="BP90" s="18">
        <f>IF(ISNA(INDEX($AG$4:$BE$107,MATCH('Per month Barometer'!$BG90,$AF$4:$AF$107,0),MATCH('Per month Barometer'!BP$4,'Per month Barometer'!$AG$3:$BE$3,0))),"",INDEX($AG$4:$BE$107,MATCH('Per month Barometer'!$BG90,$AF$4:$AF$107,0),MATCH('Per month Barometer'!BP$4,'Per month Barometer'!$AG$3:$BE$3,0)))</f>
        <v>0</v>
      </c>
      <c r="BQ90" s="18">
        <f>IF(ISNA(INDEX($AG$4:$BE$107,MATCH('Per month Barometer'!$BG90,$AF$4:$AF$107,0),MATCH('Per month Barometer'!BQ$4,'Per month Barometer'!$AG$3:$BE$3,0))),"",INDEX($AG$4:$BE$107,MATCH('Per month Barometer'!$BG90,$AF$4:$AF$107,0),MATCH('Per month Barometer'!BQ$4,'Per month Barometer'!$AG$3:$BE$3,0)))</f>
        <v>0</v>
      </c>
      <c r="BR90" s="18">
        <f>IF(ISNA(INDEX($AG$4:$BE$107,MATCH('Per month Barometer'!$BG90,$AF$4:$AF$107,0),MATCH('Per month Barometer'!BR$4,'Per month Barometer'!$AG$3:$BE$3,0))),"",INDEX($AG$4:$BE$107,MATCH('Per month Barometer'!$BG90,$AF$4:$AF$107,0),MATCH('Per month Barometer'!BR$4,'Per month Barometer'!$AG$3:$BE$3,0)))</f>
        <v>0</v>
      </c>
      <c r="BS90" s="18">
        <f>IF(ISNA(INDEX($AG$4:$BE$107,MATCH('Per month Barometer'!$BG90,$AF$4:$AF$107,0),MATCH('Per month Barometer'!BS$4,'Per month Barometer'!$AG$3:$BE$3,0))),"",INDEX($AG$4:$BE$107,MATCH('Per month Barometer'!$BG90,$AF$4:$AF$107,0),MATCH('Per month Barometer'!BS$4,'Per month Barometer'!$AG$3:$BE$3,0)))</f>
        <v>1.3470588235294101</v>
      </c>
      <c r="BT90" s="18">
        <f>IF(ISNA(INDEX($AG$4:$BE$107,MATCH('Per month Barometer'!$BG90,$AF$4:$AF$107,0),MATCH('Per month Barometer'!BT$4,'Per month Barometer'!$AG$3:$BE$3,0))),"",INDEX($AG$4:$BE$107,MATCH('Per month Barometer'!$BG90,$AF$4:$AF$107,0),MATCH('Per month Barometer'!BT$4,'Per month Barometer'!$AG$3:$BE$3,0)))</f>
        <v>0</v>
      </c>
      <c r="BU90" s="18">
        <f>IF(ISNA(INDEX($AG$4:$BE$107,MATCH('Per month Barometer'!$BG90,$AF$4:$AF$107,0),MATCH('Per month Barometer'!BU$4,'Per month Barometer'!$AG$3:$BE$3,0))),"",INDEX($AG$4:$BE$107,MATCH('Per month Barometer'!$BG90,$AF$4:$AF$107,0),MATCH('Per month Barometer'!BU$4,'Per month Barometer'!$AG$3:$BE$3,0)))</f>
        <v>0</v>
      </c>
      <c r="BV90" s="18">
        <f>IF(ISNA(INDEX($AG$4:$BE$107,MATCH('Per month Barometer'!$BG90,$AF$4:$AF$107,0),MATCH('Per month Barometer'!BV$4,'Per month Barometer'!$AG$3:$BE$3,0))),"",INDEX($AG$4:$BE$107,MATCH('Per month Barometer'!$BG90,$AF$4:$AF$107,0),MATCH('Per month Barometer'!BV$4,'Per month Barometer'!$AG$3:$BE$3,0)))</f>
        <v>0</v>
      </c>
      <c r="BW90" s="18">
        <f>IF(ISNA(INDEX($AG$4:$BE$107,MATCH('Per month Barometer'!$BG90,$AF$4:$AF$107,0),MATCH('Per month Barometer'!BW$4,'Per month Barometer'!$AG$3:$BE$3,0))),"",INDEX($AG$4:$BE$107,MATCH('Per month Barometer'!$BG90,$AF$4:$AF$107,0),MATCH('Per month Barometer'!BW$4,'Per month Barometer'!$AG$3:$BE$3,0)))</f>
        <v>0</v>
      </c>
      <c r="BX90" s="18" t="str">
        <f>IF(ISNA(INDEX($AG$4:$BE$107,MATCH('Per month Barometer'!$BG90,$AF$4:$AF$107,0),MATCH('Per month Barometer'!BX$4,'Per month Barometer'!$AG$3:$BE$3,0))),"",INDEX($AG$4:$BE$107,MATCH('Per month Barometer'!$BG90,$AF$4:$AF$107,0),MATCH('Per month Barometer'!BX$4,'Per month Barometer'!$AG$3:$BE$3,0)))</f>
        <v/>
      </c>
      <c r="BY90" s="18">
        <f>IF(ISNA(INDEX($AG$4:$BE$107,MATCH('Per month Barometer'!$BG90,$AF$4:$AF$107,0),MATCH('Per month Barometer'!BY$4,'Per month Barometer'!$AG$3:$BE$3,0))),"",INDEX($AG$4:$BE$107,MATCH('Per month Barometer'!$BG90,$AF$4:$AF$107,0),MATCH('Per month Barometer'!BY$4,'Per month Barometer'!$AG$3:$BE$3,0)))</f>
        <v>0</v>
      </c>
      <c r="BZ90" s="18">
        <f>IF(ISNA(INDEX($AG$4:$BE$107,MATCH('Per month Barometer'!$BG90,$AF$4:$AF$107,0),MATCH('Per month Barometer'!BZ$4,'Per month Barometer'!$AG$3:$BE$3,0))),"",INDEX($AG$4:$BE$107,MATCH('Per month Barometer'!$BG90,$AF$4:$AF$107,0),MATCH('Per month Barometer'!BZ$4,'Per month Barometer'!$AG$3:$BE$3,0)))</f>
        <v>0</v>
      </c>
      <c r="CA90" s="18">
        <f>IF(ISNA(INDEX($AG$4:$BE$107,MATCH('Per month Barometer'!$BG90,$AF$4:$AF$107,0),MATCH('Per month Barometer'!CA$4,'Per month Barometer'!$AG$3:$BE$3,0))),"",INDEX($AG$4:$BE$107,MATCH('Per month Barometer'!$BG90,$AF$4:$AF$107,0),MATCH('Per month Barometer'!CA$4,'Per month Barometer'!$AG$3:$BE$3,0)))</f>
        <v>0</v>
      </c>
      <c r="CB90" s="18" t="str">
        <f>IF(ISNA(INDEX($AG$4:$BE$107,MATCH('Per month Barometer'!$BG90,$AF$4:$AF$107,0),MATCH('Per month Barometer'!CB$4,'Per month Barometer'!$AG$3:$BE$3,0))),"",INDEX($AG$4:$BE$107,MATCH('Per month Barometer'!$BG90,$AF$4:$AF$107,0),MATCH('Per month Barometer'!CB$4,'Per month Barometer'!$AG$3:$BE$3,0)))</f>
        <v/>
      </c>
      <c r="CC90" s="18">
        <f>IF(ISNA(INDEX($AG$4:$BE$107,MATCH('Per month Barometer'!$BG90,$AF$4:$AF$107,0),MATCH('Per month Barometer'!CC$4,'Per month Barometer'!$AG$3:$BE$3,0))),"",INDEX($AG$4:$BE$107,MATCH('Per month Barometer'!$BG90,$AF$4:$AF$107,0),MATCH('Per month Barometer'!CC$4,'Per month Barometer'!$AG$3:$BE$3,0)))</f>
        <v>0</v>
      </c>
      <c r="CD90" s="18">
        <f>IF(ISNA(INDEX($AG$4:$BE$107,MATCH('Per month Barometer'!$BG90,$AF$4:$AF$107,0),MATCH('Per month Barometer'!CD$4,'Per month Barometer'!$AG$3:$BE$3,0))),"",INDEX($AG$4:$BE$107,MATCH('Per month Barometer'!$BG90,$AF$4:$AF$107,0),MATCH('Per month Barometer'!CD$4,'Per month Barometer'!$AG$3:$BE$3,0)))</f>
        <v>0</v>
      </c>
      <c r="CE90" s="18">
        <f>IF(ISNA(INDEX($AG$4:$BE$107,MATCH('Per month Barometer'!$BG90,$AF$4:$AF$107,0),MATCH('Per month Barometer'!CE$4,'Per month Barometer'!$AG$3:$BE$3,0))),"",INDEX($AG$4:$BE$107,MATCH('Per month Barometer'!$BG90,$AF$4:$AF$107,0),MATCH('Per month Barometer'!CE$4,'Per month Barometer'!$AG$3:$BE$3,0)))</f>
        <v>0</v>
      </c>
      <c r="CF90" s="18" t="str">
        <f>IF(ISNA(INDEX($AG$4:$BE$107,MATCH('Per month Barometer'!$BG90,$AF$4:$AF$107,0),MATCH('Per month Barometer'!CF$4,'Per month Barometer'!$AG$3:$BE$3,0))),"",INDEX($AG$4:$BE$107,MATCH('Per month Barometer'!$BG90,$AF$4:$AF$107,0),MATCH('Per month Barometer'!CF$4,'Per month Barometer'!$AG$3:$BE$3,0)))</f>
        <v/>
      </c>
      <c r="CO90" s="18">
        <f>IF(BH90=0,"",BH90)</f>
        <v>1.0210526315789501</v>
      </c>
      <c r="CP90" s="18" t="str">
        <f>IF(BI90=0,"",BI90)</f>
        <v/>
      </c>
      <c r="CQ90" s="18" t="str">
        <f>IF(BJ90=0,"",BJ90)</f>
        <v/>
      </c>
      <c r="CR90" s="18" t="str">
        <f>IF(BK90=0,"",BK90)</f>
        <v/>
      </c>
      <c r="CS90" s="18" t="str">
        <f>IF(BL90=0,"",BL90)</f>
        <v/>
      </c>
      <c r="CT90" s="18" t="str">
        <f>IF(BM90=0,"",BM90)</f>
        <v/>
      </c>
      <c r="CU90" s="18" t="str">
        <f>IF(BN90=0,"",BN90)</f>
        <v/>
      </c>
      <c r="CV90" s="18" t="str">
        <f>IF(BO90=0,"",BO90)</f>
        <v/>
      </c>
      <c r="CW90" s="18" t="str">
        <f>IF(BP90=0,"",BP90)</f>
        <v/>
      </c>
      <c r="CX90" s="18" t="str">
        <f>IF(BQ90=0,"",BQ90)</f>
        <v/>
      </c>
      <c r="CY90" s="18" t="str">
        <f>IF(BR90=0,"",BR90)</f>
        <v/>
      </c>
      <c r="CZ90" s="18">
        <f>IF(BS90=0,"",BS90)</f>
        <v>1.3470588235294101</v>
      </c>
      <c r="DA90" s="18" t="str">
        <f>IF(BT90=0,"",BT90)</f>
        <v/>
      </c>
      <c r="DB90" s="18" t="str">
        <f>IF(BU90=0,"",BU90)</f>
        <v/>
      </c>
      <c r="DC90" s="18" t="str">
        <f>IF(BV90=0,"",BV90)</f>
        <v/>
      </c>
      <c r="DD90" s="18" t="str">
        <f>IF(BW90=0,"",BW90)</f>
        <v/>
      </c>
      <c r="DE90" s="18" t="str">
        <f>IF(BX90=0,"",BX90)</f>
        <v/>
      </c>
      <c r="DF90" s="18" t="str">
        <f>IF(BY90=0,"",BY90)</f>
        <v/>
      </c>
      <c r="DG90" s="18" t="str">
        <f>IF(BZ90=0,"",BZ90)</f>
        <v/>
      </c>
      <c r="DH90" s="18" t="str">
        <f>IF(CA90=0,"",CA90)</f>
        <v/>
      </c>
      <c r="DI90" s="18" t="str">
        <f>IF(CB90=0,"",CB90)</f>
        <v/>
      </c>
      <c r="DJ90" s="18" t="str">
        <f>IF(CC90=0,"",CC90)</f>
        <v/>
      </c>
      <c r="DK90" s="18" t="str">
        <f>IF(CD90=0,"",CD90)</f>
        <v/>
      </c>
      <c r="DL90" s="18" t="str">
        <f>IF(CE90=0,"",CE90)</f>
        <v/>
      </c>
      <c r="DM90" s="18" t="str">
        <f>IF(CF90=0,"",CF90)</f>
        <v/>
      </c>
      <c r="DN90" s="18"/>
      <c r="DO90" s="18"/>
      <c r="DP90" s="18"/>
      <c r="DQ90" s="18"/>
    </row>
    <row r="91" spans="2:121" x14ac:dyDescent="0.25">
      <c r="B91" s="22">
        <v>40026</v>
      </c>
      <c r="C91" s="18">
        <f>VLOOKUP($B91,'Barometer annual'!$Z$5:$AE$211,'Per month Barometer'!C$1,FALSE)</f>
        <v>0.28837220678247</v>
      </c>
      <c r="D91" s="18">
        <f>VLOOKUP($B91,'Barometer annual'!$Z$5:$AE$211,'Per month Barometer'!D$1,FALSE)</f>
        <v>1.1513640812781401</v>
      </c>
      <c r="E91" s="18"/>
      <c r="F91" s="18"/>
      <c r="G91" s="18"/>
      <c r="H91" s="18"/>
      <c r="I91" s="5"/>
      <c r="J91" s="27"/>
      <c r="K91" s="5"/>
      <c r="L91" s="5"/>
      <c r="M91" s="5"/>
      <c r="N91" s="5"/>
      <c r="AF91" s="125">
        <v>41913</v>
      </c>
      <c r="AG91" s="47">
        <f>VLOOKUP($AF91,'Barometer annual'!$Z$5:$AE$211,'Per month Barometer'!C$1,FALSE)</f>
        <v>0.52500000000000002</v>
      </c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  <c r="AS91" s="48"/>
      <c r="AT91" s="77"/>
      <c r="AU91" s="77"/>
      <c r="AV91" s="77"/>
      <c r="AW91" s="77"/>
      <c r="AX91" s="77"/>
      <c r="AY91" s="77"/>
      <c r="AZ91" s="48">
        <f>VLOOKUP($AF91,'Barometer annual'!$Z$5:$AE$211,'Per month Barometer'!D$1,FALSE)</f>
        <v>0.98</v>
      </c>
      <c r="BA91" s="48">
        <f>VLOOKUP($AF91,'Barometer annual'!$Z$5:$AE$211,'Per month Barometer'!E$1,FALSE)</f>
        <v>1.32222222222222</v>
      </c>
      <c r="BB91" s="48">
        <f>VLOOKUP($AF91,'Barometer annual'!$Z$5:$AE$211,'Per month Barometer'!F$1,FALSE)</f>
        <v>1.6428571428571399</v>
      </c>
      <c r="BC91" s="48">
        <f>VLOOKUP($AF91,'Barometer annual'!$Z$5:$AE$211,'Per month Barometer'!G$1,FALSE)</f>
        <v>1.77142857142857</v>
      </c>
      <c r="BD91" s="77"/>
      <c r="BE91" s="126"/>
      <c r="BG91" s="155">
        <v>41699</v>
      </c>
      <c r="BH91" s="18">
        <f>IF(ISNA(INDEX($AG$4:$BE$107,MATCH('Per month Barometer'!$BG91,$AF$4:$AF$107,0),MATCH('Per month Barometer'!BH$4,'Per month Barometer'!$AG$3:$BE$3,0))),"",INDEX($AG$4:$BE$107,MATCH('Per month Barometer'!$BG91,$AF$4:$AF$107,0),MATCH('Per month Barometer'!BH$4,'Per month Barometer'!$AG$3:$BE$3,0)))</f>
        <v>0.96499999999999997</v>
      </c>
      <c r="BI91" s="18">
        <f>IF(ISNA(INDEX($AG$4:$BE$107,MATCH('Per month Barometer'!$BG91,$AF$4:$AF$107,0),MATCH('Per month Barometer'!BI$4,'Per month Barometer'!$AG$3:$BE$3,0))),"",INDEX($AG$4:$BE$107,MATCH('Per month Barometer'!$BG91,$AF$4:$AF$107,0),MATCH('Per month Barometer'!BI$4,'Per month Barometer'!$AG$3:$BE$3,0)))</f>
        <v>0</v>
      </c>
      <c r="BJ91" s="18">
        <f>IF(ISNA(INDEX($AG$4:$BE$107,MATCH('Per month Barometer'!$BG91,$AF$4:$AF$107,0),MATCH('Per month Barometer'!BJ$4,'Per month Barometer'!$AG$3:$BE$3,0))),"",INDEX($AG$4:$BE$107,MATCH('Per month Barometer'!$BG91,$AF$4:$AF$107,0),MATCH('Per month Barometer'!BJ$4,'Per month Barometer'!$AG$3:$BE$3,0)))</f>
        <v>0</v>
      </c>
      <c r="BK91" s="18">
        <f>IF(ISNA(INDEX($AG$4:$BE$107,MATCH('Per month Barometer'!$BG91,$AF$4:$AF$107,0),MATCH('Per month Barometer'!BK$4,'Per month Barometer'!$AG$3:$BE$3,0))),"",INDEX($AG$4:$BE$107,MATCH('Per month Barometer'!$BG91,$AF$4:$AF$107,0),MATCH('Per month Barometer'!BK$4,'Per month Barometer'!$AG$3:$BE$3,0)))</f>
        <v>0</v>
      </c>
      <c r="BL91" s="18">
        <f>IF(ISNA(INDEX($AG$4:$BE$107,MATCH('Per month Barometer'!$BG91,$AF$4:$AF$107,0),MATCH('Per month Barometer'!BL$4,'Per month Barometer'!$AG$3:$BE$3,0))),"",INDEX($AG$4:$BE$107,MATCH('Per month Barometer'!$BG91,$AF$4:$AF$107,0),MATCH('Per month Barometer'!BL$4,'Per month Barometer'!$AG$3:$BE$3,0)))</f>
        <v>0</v>
      </c>
      <c r="BM91" s="18">
        <f>IF(ISNA(INDEX($AG$4:$BE$107,MATCH('Per month Barometer'!$BG91,$AF$4:$AF$107,0),MATCH('Per month Barometer'!BM$4,'Per month Barometer'!$AG$3:$BE$3,0))),"",INDEX($AG$4:$BE$107,MATCH('Per month Barometer'!$BG91,$AF$4:$AF$107,0),MATCH('Per month Barometer'!BM$4,'Per month Barometer'!$AG$3:$BE$3,0)))</f>
        <v>0</v>
      </c>
      <c r="BN91" s="18">
        <f>IF(ISNA(INDEX($AG$4:$BE$107,MATCH('Per month Barometer'!$BG91,$AF$4:$AF$107,0),MATCH('Per month Barometer'!BN$4,'Per month Barometer'!$AG$3:$BE$3,0))),"",INDEX($AG$4:$BE$107,MATCH('Per month Barometer'!$BG91,$AF$4:$AF$107,0),MATCH('Per month Barometer'!BN$4,'Per month Barometer'!$AG$3:$BE$3,0)))</f>
        <v>0</v>
      </c>
      <c r="BO91" s="18">
        <f>IF(ISNA(INDEX($AG$4:$BE$107,MATCH('Per month Barometer'!$BG91,$AF$4:$AF$107,0),MATCH('Per month Barometer'!BO$4,'Per month Barometer'!$AG$3:$BE$3,0))),"",INDEX($AG$4:$BE$107,MATCH('Per month Barometer'!$BG91,$AF$4:$AF$107,0),MATCH('Per month Barometer'!BO$4,'Per month Barometer'!$AG$3:$BE$3,0)))</f>
        <v>0</v>
      </c>
      <c r="BP91" s="18">
        <f>IF(ISNA(INDEX($AG$4:$BE$107,MATCH('Per month Barometer'!$BG91,$AF$4:$AF$107,0),MATCH('Per month Barometer'!BP$4,'Per month Barometer'!$AG$3:$BE$3,0))),"",INDEX($AG$4:$BE$107,MATCH('Per month Barometer'!$BG91,$AF$4:$AF$107,0),MATCH('Per month Barometer'!BP$4,'Per month Barometer'!$AG$3:$BE$3,0)))</f>
        <v>0</v>
      </c>
      <c r="BQ91" s="18">
        <f>IF(ISNA(INDEX($AG$4:$BE$107,MATCH('Per month Barometer'!$BG91,$AF$4:$AF$107,0),MATCH('Per month Barometer'!BQ$4,'Per month Barometer'!$AG$3:$BE$3,0))),"",INDEX($AG$4:$BE$107,MATCH('Per month Barometer'!$BG91,$AF$4:$AF$107,0),MATCH('Per month Barometer'!BQ$4,'Per month Barometer'!$AG$3:$BE$3,0)))</f>
        <v>0</v>
      </c>
      <c r="BR91" s="18">
        <f>IF(ISNA(INDEX($AG$4:$BE$107,MATCH('Per month Barometer'!$BG91,$AF$4:$AF$107,0),MATCH('Per month Barometer'!BR$4,'Per month Barometer'!$AG$3:$BE$3,0))),"",INDEX($AG$4:$BE$107,MATCH('Per month Barometer'!$BG91,$AF$4:$AF$107,0),MATCH('Per month Barometer'!BR$4,'Per month Barometer'!$AG$3:$BE$3,0)))</f>
        <v>1.31578947368421</v>
      </c>
      <c r="BS91" s="18">
        <f>IF(ISNA(INDEX($AG$4:$BE$107,MATCH('Per month Barometer'!$BG91,$AF$4:$AF$107,0),MATCH('Per month Barometer'!BS$4,'Per month Barometer'!$AG$3:$BE$3,0))),"",INDEX($AG$4:$BE$107,MATCH('Per month Barometer'!$BG91,$AF$4:$AF$107,0),MATCH('Per month Barometer'!BS$4,'Per month Barometer'!$AG$3:$BE$3,0)))</f>
        <v>0</v>
      </c>
      <c r="BT91" s="18">
        <f>IF(ISNA(INDEX($AG$4:$BE$107,MATCH('Per month Barometer'!$BG91,$AF$4:$AF$107,0),MATCH('Per month Barometer'!BT$4,'Per month Barometer'!$AG$3:$BE$3,0))),"",INDEX($AG$4:$BE$107,MATCH('Per month Barometer'!$BG91,$AF$4:$AF$107,0),MATCH('Per month Barometer'!BT$4,'Per month Barometer'!$AG$3:$BE$3,0)))</f>
        <v>0</v>
      </c>
      <c r="BU91" s="18">
        <f>IF(ISNA(INDEX($AG$4:$BE$107,MATCH('Per month Barometer'!$BG91,$AF$4:$AF$107,0),MATCH('Per month Barometer'!BU$4,'Per month Barometer'!$AG$3:$BE$3,0))),"",INDEX($AG$4:$BE$107,MATCH('Per month Barometer'!$BG91,$AF$4:$AF$107,0),MATCH('Per month Barometer'!BU$4,'Per month Barometer'!$AG$3:$BE$3,0)))</f>
        <v>0</v>
      </c>
      <c r="BV91" s="18">
        <f>IF(ISNA(INDEX($AG$4:$BE$107,MATCH('Per month Barometer'!$BG91,$AF$4:$AF$107,0),MATCH('Per month Barometer'!BV$4,'Per month Barometer'!$AG$3:$BE$3,0))),"",INDEX($AG$4:$BE$107,MATCH('Per month Barometer'!$BG91,$AF$4:$AF$107,0),MATCH('Per month Barometer'!BV$4,'Per month Barometer'!$AG$3:$BE$3,0)))</f>
        <v>0</v>
      </c>
      <c r="BW91" s="18">
        <f>IF(ISNA(INDEX($AG$4:$BE$107,MATCH('Per month Barometer'!$BG91,$AF$4:$AF$107,0),MATCH('Per month Barometer'!BW$4,'Per month Barometer'!$AG$3:$BE$3,0))),"",INDEX($AG$4:$BE$107,MATCH('Per month Barometer'!$BG91,$AF$4:$AF$107,0),MATCH('Per month Barometer'!BW$4,'Per month Barometer'!$AG$3:$BE$3,0)))</f>
        <v>0</v>
      </c>
      <c r="BX91" s="18">
        <f>IF(ISNA(INDEX($AG$4:$BE$107,MATCH('Per month Barometer'!$BG91,$AF$4:$AF$107,0),MATCH('Per month Barometer'!BX$4,'Per month Barometer'!$AG$3:$BE$3,0))),"",INDEX($AG$4:$BE$107,MATCH('Per month Barometer'!$BG91,$AF$4:$AF$107,0),MATCH('Per month Barometer'!BX$4,'Per month Barometer'!$AG$3:$BE$3,0)))</f>
        <v>0</v>
      </c>
      <c r="BY91" s="18">
        <f>IF(ISNA(INDEX($AG$4:$BE$107,MATCH('Per month Barometer'!$BG91,$AF$4:$AF$107,0),MATCH('Per month Barometer'!BY$4,'Per month Barometer'!$AG$3:$BE$3,0))),"",INDEX($AG$4:$BE$107,MATCH('Per month Barometer'!$BG91,$AF$4:$AF$107,0),MATCH('Per month Barometer'!BY$4,'Per month Barometer'!$AG$3:$BE$3,0)))</f>
        <v>0</v>
      </c>
      <c r="BZ91" s="18">
        <f>IF(ISNA(INDEX($AG$4:$BE$107,MATCH('Per month Barometer'!$BG91,$AF$4:$AF$107,0),MATCH('Per month Barometer'!BZ$4,'Per month Barometer'!$AG$3:$BE$3,0))),"",INDEX($AG$4:$BE$107,MATCH('Per month Barometer'!$BG91,$AF$4:$AF$107,0),MATCH('Per month Barometer'!BZ$4,'Per month Barometer'!$AG$3:$BE$3,0)))</f>
        <v>0</v>
      </c>
      <c r="CA91" s="18">
        <f>IF(ISNA(INDEX($AG$4:$BE$107,MATCH('Per month Barometer'!$BG91,$AF$4:$AF$107,0),MATCH('Per month Barometer'!CA$4,'Per month Barometer'!$AG$3:$BE$3,0))),"",INDEX($AG$4:$BE$107,MATCH('Per month Barometer'!$BG91,$AF$4:$AF$107,0),MATCH('Per month Barometer'!CA$4,'Per month Barometer'!$AG$3:$BE$3,0)))</f>
        <v>0</v>
      </c>
      <c r="CB91" s="18">
        <f>IF(ISNA(INDEX($AG$4:$BE$107,MATCH('Per month Barometer'!$BG91,$AF$4:$AF$107,0),MATCH('Per month Barometer'!CB$4,'Per month Barometer'!$AG$3:$BE$3,0))),"",INDEX($AG$4:$BE$107,MATCH('Per month Barometer'!$BG91,$AF$4:$AF$107,0),MATCH('Per month Barometer'!CB$4,'Per month Barometer'!$AG$3:$BE$3,0)))</f>
        <v>0</v>
      </c>
      <c r="CC91" s="18">
        <f>IF(ISNA(INDEX($AG$4:$BE$107,MATCH('Per month Barometer'!$BG91,$AF$4:$AF$107,0),MATCH('Per month Barometer'!CC$4,'Per month Barometer'!$AG$3:$BE$3,0))),"",INDEX($AG$4:$BE$107,MATCH('Per month Barometer'!$BG91,$AF$4:$AF$107,0),MATCH('Per month Barometer'!CC$4,'Per month Barometer'!$AG$3:$BE$3,0)))</f>
        <v>0</v>
      </c>
      <c r="CD91" s="18">
        <f>IF(ISNA(INDEX($AG$4:$BE$107,MATCH('Per month Barometer'!$BG91,$AF$4:$AF$107,0),MATCH('Per month Barometer'!CD$4,'Per month Barometer'!$AG$3:$BE$3,0))),"",INDEX($AG$4:$BE$107,MATCH('Per month Barometer'!$BG91,$AF$4:$AF$107,0),MATCH('Per month Barometer'!CD$4,'Per month Barometer'!$AG$3:$BE$3,0)))</f>
        <v>0</v>
      </c>
      <c r="CE91" s="18">
        <f>IF(ISNA(INDEX($AG$4:$BE$107,MATCH('Per month Barometer'!$BG91,$AF$4:$AF$107,0),MATCH('Per month Barometer'!CE$4,'Per month Barometer'!$AG$3:$BE$3,0))),"",INDEX($AG$4:$BE$107,MATCH('Per month Barometer'!$BG91,$AF$4:$AF$107,0),MATCH('Per month Barometer'!CE$4,'Per month Barometer'!$AG$3:$BE$3,0)))</f>
        <v>0</v>
      </c>
      <c r="CF91" s="18">
        <f>IF(ISNA(INDEX($AG$4:$BE$107,MATCH('Per month Barometer'!$BG91,$AF$4:$AF$107,0),MATCH('Per month Barometer'!CF$4,'Per month Barometer'!$AG$3:$BE$3,0))),"",INDEX($AG$4:$BE$107,MATCH('Per month Barometer'!$BG91,$AF$4:$AF$107,0),MATCH('Per month Barometer'!CF$4,'Per month Barometer'!$AG$3:$BE$3,0)))</f>
        <v>0</v>
      </c>
      <c r="CO91" s="18">
        <f>IF(BH91=0,"",BH91)</f>
        <v>0.96499999999999997</v>
      </c>
      <c r="CP91" s="18" t="str">
        <f>IF(BI91=0,"",BI91)</f>
        <v/>
      </c>
      <c r="CQ91" s="18" t="str">
        <f>IF(BJ91=0,"",BJ91)</f>
        <v/>
      </c>
      <c r="CR91" s="18" t="str">
        <f>IF(BK91=0,"",BK91)</f>
        <v/>
      </c>
      <c r="CS91" s="18" t="str">
        <f>IF(BL91=0,"",BL91)</f>
        <v/>
      </c>
      <c r="CT91" s="18" t="str">
        <f>IF(BM91=0,"",BM91)</f>
        <v/>
      </c>
      <c r="CU91" s="18" t="str">
        <f>IF(BN91=0,"",BN91)</f>
        <v/>
      </c>
      <c r="CV91" s="18" t="str">
        <f>IF(BO91=0,"",BO91)</f>
        <v/>
      </c>
      <c r="CW91" s="18" t="str">
        <f>IF(BP91=0,"",BP91)</f>
        <v/>
      </c>
      <c r="CX91" s="18" t="str">
        <f>IF(BQ91=0,"",BQ91)</f>
        <v/>
      </c>
      <c r="CY91" s="18">
        <f>IF(BR91=0,"",BR91)</f>
        <v>1.31578947368421</v>
      </c>
      <c r="CZ91" s="18" t="str">
        <f>IF(BS91=0,"",BS91)</f>
        <v/>
      </c>
      <c r="DA91" s="18" t="str">
        <f>IF(BT91=0,"",BT91)</f>
        <v/>
      </c>
      <c r="DB91" s="18" t="str">
        <f>IF(BU91=0,"",BU91)</f>
        <v/>
      </c>
      <c r="DC91" s="18" t="str">
        <f>IF(BV91=0,"",BV91)</f>
        <v/>
      </c>
      <c r="DD91" s="18" t="str">
        <f>IF(BW91=0,"",BW91)</f>
        <v/>
      </c>
      <c r="DE91" s="18" t="str">
        <f>IF(BX91=0,"",BX91)</f>
        <v/>
      </c>
      <c r="DF91" s="18" t="str">
        <f>IF(BY91=0,"",BY91)</f>
        <v/>
      </c>
      <c r="DG91" s="18" t="str">
        <f>IF(BZ91=0,"",BZ91)</f>
        <v/>
      </c>
      <c r="DH91" s="18" t="str">
        <f>IF(CA91=0,"",CA91)</f>
        <v/>
      </c>
      <c r="DI91" s="18" t="str">
        <f>IF(CB91=0,"",CB91)</f>
        <v/>
      </c>
      <c r="DJ91" s="18" t="str">
        <f>IF(CC91=0,"",CC91)</f>
        <v/>
      </c>
      <c r="DK91" s="18" t="str">
        <f>IF(CD91=0,"",CD91)</f>
        <v/>
      </c>
      <c r="DL91" s="18" t="str">
        <f>IF(CE91=0,"",CE91)</f>
        <v/>
      </c>
      <c r="DM91" s="18" t="str">
        <f>IF(CF91=0,"",CF91)</f>
        <v/>
      </c>
      <c r="DN91" s="18"/>
      <c r="DO91" s="18"/>
      <c r="DP91" s="18"/>
      <c r="DQ91" s="18"/>
    </row>
    <row r="92" spans="2:121" x14ac:dyDescent="0.25">
      <c r="B92" s="22">
        <v>40391</v>
      </c>
      <c r="C92" s="18">
        <f>VLOOKUP($B92,'Barometer annual'!$Z$5:$AE$211,'Per month Barometer'!C$1,FALSE)</f>
        <v>1.4332091737886201</v>
      </c>
      <c r="D92" s="18">
        <f>VLOOKUP($B92,'Barometer annual'!$Z$5:$AE$211,'Per month Barometer'!D$1,FALSE)</f>
        <v>1.5162925413736998</v>
      </c>
      <c r="E92" s="18"/>
      <c r="F92" s="18"/>
      <c r="G92" s="18"/>
      <c r="H92" s="18"/>
      <c r="I92" s="5"/>
      <c r="J92" s="27"/>
      <c r="K92" s="5"/>
      <c r="L92" s="5"/>
      <c r="M92" s="5"/>
      <c r="N92" s="5"/>
      <c r="AF92" s="125">
        <v>39387</v>
      </c>
      <c r="AG92" s="47">
        <f>VLOOKUP($AF92,'Barometer annual'!$Z$5:$AE$211,'Per month Barometer'!C$1,FALSE)</f>
        <v>2.02404456570103</v>
      </c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48"/>
      <c r="AT92" s="77"/>
      <c r="AU92" s="77"/>
      <c r="AV92" s="77"/>
      <c r="AW92" s="77"/>
      <c r="AX92" s="77"/>
      <c r="AY92" s="77"/>
      <c r="AZ92" s="77"/>
      <c r="BA92" s="77"/>
      <c r="BB92" s="77"/>
      <c r="BC92" s="77"/>
      <c r="BD92" s="48">
        <f>VLOOKUP($AF92,'Barometer annual'!$Z$5:$AE$211,'Per month Barometer'!D$1,FALSE)</f>
        <v>2.1001891410925602</v>
      </c>
      <c r="BE92" s="126"/>
      <c r="BG92" s="155">
        <v>41730</v>
      </c>
      <c r="BH92" s="18">
        <f>IF(ISNA(INDEX($AG$4:$BE$107,MATCH('Per month Barometer'!$BG92,$AF$4:$AF$107,0),MATCH('Per month Barometer'!BH$4,'Per month Barometer'!$AG$3:$BE$3,0))),"",INDEX($AG$4:$BE$107,MATCH('Per month Barometer'!$BG92,$AF$4:$AF$107,0),MATCH('Per month Barometer'!BH$4,'Per month Barometer'!$AG$3:$BE$3,0)))</f>
        <v>0.92105263157894701</v>
      </c>
      <c r="BI92" s="18">
        <f>IF(ISNA(INDEX($AG$4:$BE$107,MATCH('Per month Barometer'!$BG92,$AF$4:$AF$107,0),MATCH('Per month Barometer'!BI$4,'Per month Barometer'!$AG$3:$BE$3,0))),"",INDEX($AG$4:$BE$107,MATCH('Per month Barometer'!$BG92,$AF$4:$AF$107,0),MATCH('Per month Barometer'!BI$4,'Per month Barometer'!$AG$3:$BE$3,0)))</f>
        <v>0</v>
      </c>
      <c r="BJ92" s="18">
        <f>IF(ISNA(INDEX($AG$4:$BE$107,MATCH('Per month Barometer'!$BG92,$AF$4:$AF$107,0),MATCH('Per month Barometer'!BJ$4,'Per month Barometer'!$AG$3:$BE$3,0))),"",INDEX($AG$4:$BE$107,MATCH('Per month Barometer'!$BG92,$AF$4:$AF$107,0),MATCH('Per month Barometer'!BJ$4,'Per month Barometer'!$AG$3:$BE$3,0)))</f>
        <v>0</v>
      </c>
      <c r="BK92" s="18">
        <f>IF(ISNA(INDEX($AG$4:$BE$107,MATCH('Per month Barometer'!$BG92,$AF$4:$AF$107,0),MATCH('Per month Barometer'!BK$4,'Per month Barometer'!$AG$3:$BE$3,0))),"",INDEX($AG$4:$BE$107,MATCH('Per month Barometer'!$BG92,$AF$4:$AF$107,0),MATCH('Per month Barometer'!BK$4,'Per month Barometer'!$AG$3:$BE$3,0)))</f>
        <v>0</v>
      </c>
      <c r="BL92" s="18">
        <f>IF(ISNA(INDEX($AG$4:$BE$107,MATCH('Per month Barometer'!$BG92,$AF$4:$AF$107,0),MATCH('Per month Barometer'!BL$4,'Per month Barometer'!$AG$3:$BE$3,0))),"",INDEX($AG$4:$BE$107,MATCH('Per month Barometer'!$BG92,$AF$4:$AF$107,0),MATCH('Per month Barometer'!BL$4,'Per month Barometer'!$AG$3:$BE$3,0)))</f>
        <v>0</v>
      </c>
      <c r="BM92" s="18">
        <f>IF(ISNA(INDEX($AG$4:$BE$107,MATCH('Per month Barometer'!$BG92,$AF$4:$AF$107,0),MATCH('Per month Barometer'!BM$4,'Per month Barometer'!$AG$3:$BE$3,0))),"",INDEX($AG$4:$BE$107,MATCH('Per month Barometer'!$BG92,$AF$4:$AF$107,0),MATCH('Per month Barometer'!BM$4,'Per month Barometer'!$AG$3:$BE$3,0)))</f>
        <v>0</v>
      </c>
      <c r="BN92" s="18">
        <f>IF(ISNA(INDEX($AG$4:$BE$107,MATCH('Per month Barometer'!$BG92,$AF$4:$AF$107,0),MATCH('Per month Barometer'!BN$4,'Per month Barometer'!$AG$3:$BE$3,0))),"",INDEX($AG$4:$BE$107,MATCH('Per month Barometer'!$BG92,$AF$4:$AF$107,0),MATCH('Per month Barometer'!BN$4,'Per month Barometer'!$AG$3:$BE$3,0)))</f>
        <v>0</v>
      </c>
      <c r="BO92" s="18">
        <f>IF(ISNA(INDEX($AG$4:$BE$107,MATCH('Per month Barometer'!$BG92,$AF$4:$AF$107,0),MATCH('Per month Barometer'!BO$4,'Per month Barometer'!$AG$3:$BE$3,0))),"",INDEX($AG$4:$BE$107,MATCH('Per month Barometer'!$BG92,$AF$4:$AF$107,0),MATCH('Per month Barometer'!BO$4,'Per month Barometer'!$AG$3:$BE$3,0)))</f>
        <v>0</v>
      </c>
      <c r="BP92" s="18">
        <f>IF(ISNA(INDEX($AG$4:$BE$107,MATCH('Per month Barometer'!$BG92,$AF$4:$AF$107,0),MATCH('Per month Barometer'!BP$4,'Per month Barometer'!$AG$3:$BE$3,0))),"",INDEX($AG$4:$BE$107,MATCH('Per month Barometer'!$BG92,$AF$4:$AF$107,0),MATCH('Per month Barometer'!BP$4,'Per month Barometer'!$AG$3:$BE$3,0)))</f>
        <v>0</v>
      </c>
      <c r="BQ92" s="18">
        <f>IF(ISNA(INDEX($AG$4:$BE$107,MATCH('Per month Barometer'!$BG92,$AF$4:$AF$107,0),MATCH('Per month Barometer'!BQ$4,'Per month Barometer'!$AG$3:$BE$3,0))),"",INDEX($AG$4:$BE$107,MATCH('Per month Barometer'!$BG92,$AF$4:$AF$107,0),MATCH('Per month Barometer'!BQ$4,'Per month Barometer'!$AG$3:$BE$3,0)))</f>
        <v>1.26111111111111</v>
      </c>
      <c r="BR92" s="18">
        <f>IF(ISNA(INDEX($AG$4:$BE$107,MATCH('Per month Barometer'!$BG92,$AF$4:$AF$107,0),MATCH('Per month Barometer'!BR$4,'Per month Barometer'!$AG$3:$BE$3,0))),"",INDEX($AG$4:$BE$107,MATCH('Per month Barometer'!$BG92,$AF$4:$AF$107,0),MATCH('Per month Barometer'!BR$4,'Per month Barometer'!$AG$3:$BE$3,0)))</f>
        <v>0</v>
      </c>
      <c r="BS92" s="18">
        <f>IF(ISNA(INDEX($AG$4:$BE$107,MATCH('Per month Barometer'!$BG92,$AF$4:$AF$107,0),MATCH('Per month Barometer'!BS$4,'Per month Barometer'!$AG$3:$BE$3,0))),"",INDEX($AG$4:$BE$107,MATCH('Per month Barometer'!$BG92,$AF$4:$AF$107,0),MATCH('Per month Barometer'!BS$4,'Per month Barometer'!$AG$3:$BE$3,0)))</f>
        <v>0</v>
      </c>
      <c r="BT92" s="18">
        <f>IF(ISNA(INDEX($AG$4:$BE$107,MATCH('Per month Barometer'!$BG92,$AF$4:$AF$107,0),MATCH('Per month Barometer'!BT$4,'Per month Barometer'!$AG$3:$BE$3,0))),"",INDEX($AG$4:$BE$107,MATCH('Per month Barometer'!$BG92,$AF$4:$AF$107,0),MATCH('Per month Barometer'!BT$4,'Per month Barometer'!$AG$3:$BE$3,0)))</f>
        <v>0</v>
      </c>
      <c r="BU92" s="18">
        <f>IF(ISNA(INDEX($AG$4:$BE$107,MATCH('Per month Barometer'!$BG92,$AF$4:$AF$107,0),MATCH('Per month Barometer'!BU$4,'Per month Barometer'!$AG$3:$BE$3,0))),"",INDEX($AG$4:$BE$107,MATCH('Per month Barometer'!$BG92,$AF$4:$AF$107,0),MATCH('Per month Barometer'!BU$4,'Per month Barometer'!$AG$3:$BE$3,0)))</f>
        <v>0</v>
      </c>
      <c r="BV92" s="18">
        <f>IF(ISNA(INDEX($AG$4:$BE$107,MATCH('Per month Barometer'!$BG92,$AF$4:$AF$107,0),MATCH('Per month Barometer'!BV$4,'Per month Barometer'!$AG$3:$BE$3,0))),"",INDEX($AG$4:$BE$107,MATCH('Per month Barometer'!$BG92,$AF$4:$AF$107,0),MATCH('Per month Barometer'!BV$4,'Per month Barometer'!$AG$3:$BE$3,0)))</f>
        <v>0</v>
      </c>
      <c r="BW92" s="18">
        <f>IF(ISNA(INDEX($AG$4:$BE$107,MATCH('Per month Barometer'!$BG92,$AF$4:$AF$107,0),MATCH('Per month Barometer'!BW$4,'Per month Barometer'!$AG$3:$BE$3,0))),"",INDEX($AG$4:$BE$107,MATCH('Per month Barometer'!$BG92,$AF$4:$AF$107,0),MATCH('Per month Barometer'!BW$4,'Per month Barometer'!$AG$3:$BE$3,0)))</f>
        <v>1.71428571428571</v>
      </c>
      <c r="BX92" s="18">
        <f>IF(ISNA(INDEX($AG$4:$BE$107,MATCH('Per month Barometer'!$BG92,$AF$4:$AF$107,0),MATCH('Per month Barometer'!BX$4,'Per month Barometer'!$AG$3:$BE$3,0))),"",INDEX($AG$4:$BE$107,MATCH('Per month Barometer'!$BG92,$AF$4:$AF$107,0),MATCH('Per month Barometer'!BX$4,'Per month Barometer'!$AG$3:$BE$3,0)))</f>
        <v>0</v>
      </c>
      <c r="BY92" s="18">
        <f>IF(ISNA(INDEX($AG$4:$BE$107,MATCH('Per month Barometer'!$BG92,$AF$4:$AF$107,0),MATCH('Per month Barometer'!BY$4,'Per month Barometer'!$AG$3:$BE$3,0))),"",INDEX($AG$4:$BE$107,MATCH('Per month Barometer'!$BG92,$AF$4:$AF$107,0),MATCH('Per month Barometer'!BY$4,'Per month Barometer'!$AG$3:$BE$3,0)))</f>
        <v>0</v>
      </c>
      <c r="BZ92" s="18">
        <f>IF(ISNA(INDEX($AG$4:$BE$107,MATCH('Per month Barometer'!$BG92,$AF$4:$AF$107,0),MATCH('Per month Barometer'!BZ$4,'Per month Barometer'!$AG$3:$BE$3,0))),"",INDEX($AG$4:$BE$107,MATCH('Per month Barometer'!$BG92,$AF$4:$AF$107,0),MATCH('Per month Barometer'!BZ$4,'Per month Barometer'!$AG$3:$BE$3,0)))</f>
        <v>0</v>
      </c>
      <c r="CA92" s="18">
        <f>IF(ISNA(INDEX($AG$4:$BE$107,MATCH('Per month Barometer'!$BG92,$AF$4:$AF$107,0),MATCH('Per month Barometer'!CA$4,'Per month Barometer'!$AG$3:$BE$3,0))),"",INDEX($AG$4:$BE$107,MATCH('Per month Barometer'!$BG92,$AF$4:$AF$107,0),MATCH('Per month Barometer'!CA$4,'Per month Barometer'!$AG$3:$BE$3,0)))</f>
        <v>1.8142857142857101</v>
      </c>
      <c r="CB92" s="18">
        <f>IF(ISNA(INDEX($AG$4:$BE$107,MATCH('Per month Barometer'!$BG92,$AF$4:$AF$107,0),MATCH('Per month Barometer'!CB$4,'Per month Barometer'!$AG$3:$BE$3,0))),"",INDEX($AG$4:$BE$107,MATCH('Per month Barometer'!$BG92,$AF$4:$AF$107,0),MATCH('Per month Barometer'!CB$4,'Per month Barometer'!$AG$3:$BE$3,0)))</f>
        <v>0</v>
      </c>
      <c r="CC92" s="18">
        <f>IF(ISNA(INDEX($AG$4:$BE$107,MATCH('Per month Barometer'!$BG92,$AF$4:$AF$107,0),MATCH('Per month Barometer'!CC$4,'Per month Barometer'!$AG$3:$BE$3,0))),"",INDEX($AG$4:$BE$107,MATCH('Per month Barometer'!$BG92,$AF$4:$AF$107,0),MATCH('Per month Barometer'!CC$4,'Per month Barometer'!$AG$3:$BE$3,0)))</f>
        <v>0</v>
      </c>
      <c r="CD92" s="18">
        <f>IF(ISNA(INDEX($AG$4:$BE$107,MATCH('Per month Barometer'!$BG92,$AF$4:$AF$107,0),MATCH('Per month Barometer'!CD$4,'Per month Barometer'!$AG$3:$BE$3,0))),"",INDEX($AG$4:$BE$107,MATCH('Per month Barometer'!$BG92,$AF$4:$AF$107,0),MATCH('Per month Barometer'!CD$4,'Per month Barometer'!$AG$3:$BE$3,0)))</f>
        <v>0</v>
      </c>
      <c r="CE92" s="18">
        <f>IF(ISNA(INDEX($AG$4:$BE$107,MATCH('Per month Barometer'!$BG92,$AF$4:$AF$107,0),MATCH('Per month Barometer'!CE$4,'Per month Barometer'!$AG$3:$BE$3,0))),"",INDEX($AG$4:$BE$107,MATCH('Per month Barometer'!$BG92,$AF$4:$AF$107,0),MATCH('Per month Barometer'!CE$4,'Per month Barometer'!$AG$3:$BE$3,0)))</f>
        <v>1.8</v>
      </c>
      <c r="CF92" s="18">
        <f>IF(ISNA(INDEX($AG$4:$BE$107,MATCH('Per month Barometer'!$BG92,$AF$4:$AF$107,0),MATCH('Per month Barometer'!CF$4,'Per month Barometer'!$AG$3:$BE$3,0))),"",INDEX($AG$4:$BE$107,MATCH('Per month Barometer'!$BG92,$AF$4:$AF$107,0),MATCH('Per month Barometer'!CF$4,'Per month Barometer'!$AG$3:$BE$3,0)))</f>
        <v>0</v>
      </c>
      <c r="CO92" s="18">
        <f>IF(BH92=0,"",BH92)</f>
        <v>0.92105263157894701</v>
      </c>
      <c r="CP92" s="18" t="str">
        <f>IF(BI92=0,"",BI92)</f>
        <v/>
      </c>
      <c r="CQ92" s="18" t="str">
        <f>IF(BJ92=0,"",BJ92)</f>
        <v/>
      </c>
      <c r="CR92" s="18" t="str">
        <f>IF(BK92=0,"",BK92)</f>
        <v/>
      </c>
      <c r="CS92" s="18" t="str">
        <f>IF(BL92=0,"",BL92)</f>
        <v/>
      </c>
      <c r="CT92" s="18" t="str">
        <f>IF(BM92=0,"",BM92)</f>
        <v/>
      </c>
      <c r="CU92" s="18" t="str">
        <f>IF(BN92=0,"",BN92)</f>
        <v/>
      </c>
      <c r="CV92" s="18" t="str">
        <f>IF(BO92=0,"",BO92)</f>
        <v/>
      </c>
      <c r="CW92" s="18" t="str">
        <f>IF(BP92=0,"",BP92)</f>
        <v/>
      </c>
      <c r="CX92" s="18">
        <f>IF(BQ92=0,"",BQ92)</f>
        <v>1.26111111111111</v>
      </c>
      <c r="CY92" s="18" t="str">
        <f>IF(BR92=0,"",BR92)</f>
        <v/>
      </c>
      <c r="CZ92" s="18" t="str">
        <f>IF(BS92=0,"",BS92)</f>
        <v/>
      </c>
      <c r="DA92" s="18" t="str">
        <f>IF(BT92=0,"",BT92)</f>
        <v/>
      </c>
      <c r="DB92" s="18" t="str">
        <f>IF(BU92=0,"",BU92)</f>
        <v/>
      </c>
      <c r="DC92" s="18" t="str">
        <f>IF(BV92=0,"",BV92)</f>
        <v/>
      </c>
      <c r="DD92" s="18">
        <f>IF(BW92=0,"",BW92)</f>
        <v>1.71428571428571</v>
      </c>
      <c r="DE92" s="18" t="str">
        <f>IF(BX92=0,"",BX92)</f>
        <v/>
      </c>
      <c r="DF92" s="18" t="str">
        <f>IF(BY92=0,"",BY92)</f>
        <v/>
      </c>
      <c r="DG92" s="18" t="str">
        <f>IF(BZ92=0,"",BZ92)</f>
        <v/>
      </c>
      <c r="DH92" s="18">
        <f>IF(CA92=0,"",CA92)</f>
        <v>1.8142857142857101</v>
      </c>
      <c r="DI92" s="18" t="str">
        <f>IF(CB92=0,"",CB92)</f>
        <v/>
      </c>
      <c r="DJ92" s="18" t="str">
        <f>IF(CC92=0,"",CC92)</f>
        <v/>
      </c>
      <c r="DK92" s="18" t="str">
        <f>IF(CD92=0,"",CD92)</f>
        <v/>
      </c>
      <c r="DL92" s="18">
        <f>IF(CE92=0,"",CE92)</f>
        <v>1.8</v>
      </c>
      <c r="DM92" s="18" t="str">
        <f>IF(CF92=0,"",CF92)</f>
        <v/>
      </c>
      <c r="DN92" s="18"/>
      <c r="DO92" s="18"/>
      <c r="DP92" s="18"/>
      <c r="DQ92" s="18"/>
    </row>
    <row r="93" spans="2:121" x14ac:dyDescent="0.25">
      <c r="B93" s="22">
        <v>40756</v>
      </c>
      <c r="C93" s="18">
        <f>VLOOKUP($B93,'Barometer annual'!$Z$5:$AE$211,'Per month Barometer'!C$1,FALSE)</f>
        <v>2.61178581177289</v>
      </c>
      <c r="D93" s="18">
        <f>VLOOKUP($B93,'Barometer annual'!$Z$5:$AE$211,'Per month Barometer'!D$1,FALSE)</f>
        <v>1.9085376808249501</v>
      </c>
      <c r="E93" s="18"/>
      <c r="F93" s="18"/>
      <c r="G93" s="18"/>
      <c r="H93" s="18"/>
      <c r="I93" s="5"/>
      <c r="J93" s="29"/>
      <c r="K93" s="5"/>
      <c r="L93" s="5"/>
      <c r="M93" s="5"/>
      <c r="N93" s="5"/>
      <c r="AF93" s="125">
        <v>39753</v>
      </c>
      <c r="AG93" s="47">
        <f>VLOOKUP($AF93,'Barometer annual'!$Z$5:$AE$211,'Per month Barometer'!C$1,FALSE)</f>
        <v>3.37607554206076</v>
      </c>
      <c r="AH93" s="77"/>
      <c r="AI93" s="77"/>
      <c r="AJ93" s="77"/>
      <c r="AK93" s="77"/>
      <c r="AL93" s="77"/>
      <c r="AM93" s="77"/>
      <c r="AN93" s="77"/>
      <c r="AO93" s="77"/>
      <c r="AP93" s="77"/>
      <c r="AQ93" s="77"/>
      <c r="AR93" s="77"/>
      <c r="AS93" s="48"/>
      <c r="AT93" s="77"/>
      <c r="AU93" s="77"/>
      <c r="AV93" s="77"/>
      <c r="AW93" s="77"/>
      <c r="AX93" s="77"/>
      <c r="AY93" s="77"/>
      <c r="AZ93" s="77"/>
      <c r="BA93" s="77"/>
      <c r="BB93" s="77"/>
      <c r="BC93" s="77"/>
      <c r="BD93" s="48">
        <f>VLOOKUP($AF93,'Barometer annual'!$Z$5:$AE$211,'Per month Barometer'!D$1,FALSE)</f>
        <v>1.8245040246177799</v>
      </c>
      <c r="BE93" s="126"/>
      <c r="BG93" s="155">
        <v>41760</v>
      </c>
      <c r="BH93" s="18">
        <f>IF(ISNA(INDEX($AG$4:$BE$107,MATCH('Per month Barometer'!$BG93,$AF$4:$AF$107,0),MATCH('Per month Barometer'!BH$4,'Per month Barometer'!$AG$3:$BE$3,0))),"",INDEX($AG$4:$BE$107,MATCH('Per month Barometer'!$BG93,$AF$4:$AF$107,0),MATCH('Per month Barometer'!BH$4,'Per month Barometer'!$AG$3:$BE$3,0)))</f>
        <v>0.81666666666666698</v>
      </c>
      <c r="BI93" s="18">
        <f>IF(ISNA(INDEX($AG$4:$BE$107,MATCH('Per month Barometer'!$BG93,$AF$4:$AF$107,0),MATCH('Per month Barometer'!BI$4,'Per month Barometer'!$AG$3:$BE$3,0))),"",INDEX($AG$4:$BE$107,MATCH('Per month Barometer'!$BG93,$AF$4:$AF$107,0),MATCH('Per month Barometer'!BI$4,'Per month Barometer'!$AG$3:$BE$3,0)))</f>
        <v>0</v>
      </c>
      <c r="BJ93" s="18">
        <f>IF(ISNA(INDEX($AG$4:$BE$107,MATCH('Per month Barometer'!$BG93,$AF$4:$AF$107,0),MATCH('Per month Barometer'!BJ$4,'Per month Barometer'!$AG$3:$BE$3,0))),"",INDEX($AG$4:$BE$107,MATCH('Per month Barometer'!$BG93,$AF$4:$AF$107,0),MATCH('Per month Barometer'!BJ$4,'Per month Barometer'!$AG$3:$BE$3,0)))</f>
        <v>0</v>
      </c>
      <c r="BK93" s="18">
        <f>IF(ISNA(INDEX($AG$4:$BE$107,MATCH('Per month Barometer'!$BG93,$AF$4:$AF$107,0),MATCH('Per month Barometer'!BK$4,'Per month Barometer'!$AG$3:$BE$3,0))),"",INDEX($AG$4:$BE$107,MATCH('Per month Barometer'!$BG93,$AF$4:$AF$107,0),MATCH('Per month Barometer'!BK$4,'Per month Barometer'!$AG$3:$BE$3,0)))</f>
        <v>0</v>
      </c>
      <c r="BL93" s="18">
        <f>IF(ISNA(INDEX($AG$4:$BE$107,MATCH('Per month Barometer'!$BG93,$AF$4:$AF$107,0),MATCH('Per month Barometer'!BL$4,'Per month Barometer'!$AG$3:$BE$3,0))),"",INDEX($AG$4:$BE$107,MATCH('Per month Barometer'!$BG93,$AF$4:$AF$107,0),MATCH('Per month Barometer'!BL$4,'Per month Barometer'!$AG$3:$BE$3,0)))</f>
        <v>0</v>
      </c>
      <c r="BM93" s="18">
        <f>IF(ISNA(INDEX($AG$4:$BE$107,MATCH('Per month Barometer'!$BG93,$AF$4:$AF$107,0),MATCH('Per month Barometer'!BM$4,'Per month Barometer'!$AG$3:$BE$3,0))),"",INDEX($AG$4:$BE$107,MATCH('Per month Barometer'!$BG93,$AF$4:$AF$107,0),MATCH('Per month Barometer'!BM$4,'Per month Barometer'!$AG$3:$BE$3,0)))</f>
        <v>0</v>
      </c>
      <c r="BN93" s="18">
        <f>IF(ISNA(INDEX($AG$4:$BE$107,MATCH('Per month Barometer'!$BG93,$AF$4:$AF$107,0),MATCH('Per month Barometer'!BN$4,'Per month Barometer'!$AG$3:$BE$3,0))),"",INDEX($AG$4:$BE$107,MATCH('Per month Barometer'!$BG93,$AF$4:$AF$107,0),MATCH('Per month Barometer'!BN$4,'Per month Barometer'!$AG$3:$BE$3,0)))</f>
        <v>0</v>
      </c>
      <c r="BO93" s="18">
        <f>IF(ISNA(INDEX($AG$4:$BE$107,MATCH('Per month Barometer'!$BG93,$AF$4:$AF$107,0),MATCH('Per month Barometer'!BO$4,'Per month Barometer'!$AG$3:$BE$3,0))),"",INDEX($AG$4:$BE$107,MATCH('Per month Barometer'!$BG93,$AF$4:$AF$107,0),MATCH('Per month Barometer'!BO$4,'Per month Barometer'!$AG$3:$BE$3,0)))</f>
        <v>0</v>
      </c>
      <c r="BP93" s="18">
        <f>IF(ISNA(INDEX($AG$4:$BE$107,MATCH('Per month Barometer'!$BG93,$AF$4:$AF$107,0),MATCH('Per month Barometer'!BP$4,'Per month Barometer'!$AG$3:$BE$3,0))),"",INDEX($AG$4:$BE$107,MATCH('Per month Barometer'!$BG93,$AF$4:$AF$107,0),MATCH('Per month Barometer'!BP$4,'Per month Barometer'!$AG$3:$BE$3,0)))</f>
        <v>1.23888888888889</v>
      </c>
      <c r="BQ93" s="18">
        <f>IF(ISNA(INDEX($AG$4:$BE$107,MATCH('Per month Barometer'!$BG93,$AF$4:$AF$107,0),MATCH('Per month Barometer'!BQ$4,'Per month Barometer'!$AG$3:$BE$3,0))),"",INDEX($AG$4:$BE$107,MATCH('Per month Barometer'!$BG93,$AF$4:$AF$107,0),MATCH('Per month Barometer'!BQ$4,'Per month Barometer'!$AG$3:$BE$3,0)))</f>
        <v>0</v>
      </c>
      <c r="BR93" s="18">
        <f>IF(ISNA(INDEX($AG$4:$BE$107,MATCH('Per month Barometer'!$BG93,$AF$4:$AF$107,0),MATCH('Per month Barometer'!BR$4,'Per month Barometer'!$AG$3:$BE$3,0))),"",INDEX($AG$4:$BE$107,MATCH('Per month Barometer'!$BG93,$AF$4:$AF$107,0),MATCH('Per month Barometer'!BR$4,'Per month Barometer'!$AG$3:$BE$3,0)))</f>
        <v>0</v>
      </c>
      <c r="BS93" s="18">
        <f>IF(ISNA(INDEX($AG$4:$BE$107,MATCH('Per month Barometer'!$BG93,$AF$4:$AF$107,0),MATCH('Per month Barometer'!BS$4,'Per month Barometer'!$AG$3:$BE$3,0))),"",INDEX($AG$4:$BE$107,MATCH('Per month Barometer'!$BG93,$AF$4:$AF$107,0),MATCH('Per month Barometer'!BS$4,'Per month Barometer'!$AG$3:$BE$3,0)))</f>
        <v>0</v>
      </c>
      <c r="BT93" s="18">
        <f>IF(ISNA(INDEX($AG$4:$BE$107,MATCH('Per month Barometer'!$BG93,$AF$4:$AF$107,0),MATCH('Per month Barometer'!BT$4,'Per month Barometer'!$AG$3:$BE$3,0))),"",INDEX($AG$4:$BE$107,MATCH('Per month Barometer'!$BG93,$AF$4:$AF$107,0),MATCH('Per month Barometer'!BT$4,'Per month Barometer'!$AG$3:$BE$3,0)))</f>
        <v>0</v>
      </c>
      <c r="BU93" s="18">
        <f>IF(ISNA(INDEX($AG$4:$BE$107,MATCH('Per month Barometer'!$BG93,$AF$4:$AF$107,0),MATCH('Per month Barometer'!BU$4,'Per month Barometer'!$AG$3:$BE$3,0))),"",INDEX($AG$4:$BE$107,MATCH('Per month Barometer'!$BG93,$AF$4:$AF$107,0),MATCH('Per month Barometer'!BU$4,'Per month Barometer'!$AG$3:$BE$3,0)))</f>
        <v>0</v>
      </c>
      <c r="BV93" s="18">
        <f>IF(ISNA(INDEX($AG$4:$BE$107,MATCH('Per month Barometer'!$BG93,$AF$4:$AF$107,0),MATCH('Per month Barometer'!BV$4,'Per month Barometer'!$AG$3:$BE$3,0))),"",INDEX($AG$4:$BE$107,MATCH('Per month Barometer'!$BG93,$AF$4:$AF$107,0),MATCH('Per month Barometer'!BV$4,'Per month Barometer'!$AG$3:$BE$3,0)))</f>
        <v>0</v>
      </c>
      <c r="BW93" s="18">
        <f>IF(ISNA(INDEX($AG$4:$BE$107,MATCH('Per month Barometer'!$BG93,$AF$4:$AF$107,0),MATCH('Per month Barometer'!BW$4,'Per month Barometer'!$AG$3:$BE$3,0))),"",INDEX($AG$4:$BE$107,MATCH('Per month Barometer'!$BG93,$AF$4:$AF$107,0),MATCH('Per month Barometer'!BW$4,'Per month Barometer'!$AG$3:$BE$3,0)))</f>
        <v>0</v>
      </c>
      <c r="BX93" s="18">
        <f>IF(ISNA(INDEX($AG$4:$BE$107,MATCH('Per month Barometer'!$BG93,$AF$4:$AF$107,0),MATCH('Per month Barometer'!BX$4,'Per month Barometer'!$AG$3:$BE$3,0))),"",INDEX($AG$4:$BE$107,MATCH('Per month Barometer'!$BG93,$AF$4:$AF$107,0),MATCH('Per month Barometer'!BX$4,'Per month Barometer'!$AG$3:$BE$3,0)))</f>
        <v>0</v>
      </c>
      <c r="BY93" s="18">
        <f>IF(ISNA(INDEX($AG$4:$BE$107,MATCH('Per month Barometer'!$BG93,$AF$4:$AF$107,0),MATCH('Per month Barometer'!BY$4,'Per month Barometer'!$AG$3:$BE$3,0))),"",INDEX($AG$4:$BE$107,MATCH('Per month Barometer'!$BG93,$AF$4:$AF$107,0),MATCH('Per month Barometer'!BY$4,'Per month Barometer'!$AG$3:$BE$3,0)))</f>
        <v>0</v>
      </c>
      <c r="BZ93" s="18">
        <f>IF(ISNA(INDEX($AG$4:$BE$107,MATCH('Per month Barometer'!$BG93,$AF$4:$AF$107,0),MATCH('Per month Barometer'!BZ$4,'Per month Barometer'!$AG$3:$BE$3,0))),"",INDEX($AG$4:$BE$107,MATCH('Per month Barometer'!$BG93,$AF$4:$AF$107,0),MATCH('Per month Barometer'!BZ$4,'Per month Barometer'!$AG$3:$BE$3,0)))</f>
        <v>0</v>
      </c>
      <c r="CA93" s="18">
        <f>IF(ISNA(INDEX($AG$4:$BE$107,MATCH('Per month Barometer'!$BG93,$AF$4:$AF$107,0),MATCH('Per month Barometer'!CA$4,'Per month Barometer'!$AG$3:$BE$3,0))),"",INDEX($AG$4:$BE$107,MATCH('Per month Barometer'!$BG93,$AF$4:$AF$107,0),MATCH('Per month Barometer'!CA$4,'Per month Barometer'!$AG$3:$BE$3,0)))</f>
        <v>0</v>
      </c>
      <c r="CB93" s="18">
        <f>IF(ISNA(INDEX($AG$4:$BE$107,MATCH('Per month Barometer'!$BG93,$AF$4:$AF$107,0),MATCH('Per month Barometer'!CB$4,'Per month Barometer'!$AG$3:$BE$3,0))),"",INDEX($AG$4:$BE$107,MATCH('Per month Barometer'!$BG93,$AF$4:$AF$107,0),MATCH('Per month Barometer'!CB$4,'Per month Barometer'!$AG$3:$BE$3,0)))</f>
        <v>0</v>
      </c>
      <c r="CC93" s="18">
        <f>IF(ISNA(INDEX($AG$4:$BE$107,MATCH('Per month Barometer'!$BG93,$AF$4:$AF$107,0),MATCH('Per month Barometer'!CC$4,'Per month Barometer'!$AG$3:$BE$3,0))),"",INDEX($AG$4:$BE$107,MATCH('Per month Barometer'!$BG93,$AF$4:$AF$107,0),MATCH('Per month Barometer'!CC$4,'Per month Barometer'!$AG$3:$BE$3,0)))</f>
        <v>0</v>
      </c>
      <c r="CD93" s="18">
        <f>IF(ISNA(INDEX($AG$4:$BE$107,MATCH('Per month Barometer'!$BG93,$AF$4:$AF$107,0),MATCH('Per month Barometer'!CD$4,'Per month Barometer'!$AG$3:$BE$3,0))),"",INDEX($AG$4:$BE$107,MATCH('Per month Barometer'!$BG93,$AF$4:$AF$107,0),MATCH('Per month Barometer'!CD$4,'Per month Barometer'!$AG$3:$BE$3,0)))</f>
        <v>0</v>
      </c>
      <c r="CE93" s="18">
        <f>IF(ISNA(INDEX($AG$4:$BE$107,MATCH('Per month Barometer'!$BG93,$AF$4:$AF$107,0),MATCH('Per month Barometer'!CE$4,'Per month Barometer'!$AG$3:$BE$3,0))),"",INDEX($AG$4:$BE$107,MATCH('Per month Barometer'!$BG93,$AF$4:$AF$107,0),MATCH('Per month Barometer'!CE$4,'Per month Barometer'!$AG$3:$BE$3,0)))</f>
        <v>0</v>
      </c>
      <c r="CF93" s="18">
        <f>IF(ISNA(INDEX($AG$4:$BE$107,MATCH('Per month Barometer'!$BG93,$AF$4:$AF$107,0),MATCH('Per month Barometer'!CF$4,'Per month Barometer'!$AG$3:$BE$3,0))),"",INDEX($AG$4:$BE$107,MATCH('Per month Barometer'!$BG93,$AF$4:$AF$107,0),MATCH('Per month Barometer'!CF$4,'Per month Barometer'!$AG$3:$BE$3,0)))</f>
        <v>0</v>
      </c>
      <c r="CO93" s="18">
        <f>IF(BH93=0,"",BH93)</f>
        <v>0.81666666666666698</v>
      </c>
      <c r="CP93" s="18" t="str">
        <f>IF(BI93=0,"",BI93)</f>
        <v/>
      </c>
      <c r="CQ93" s="18" t="str">
        <f>IF(BJ93=0,"",BJ93)</f>
        <v/>
      </c>
      <c r="CR93" s="18" t="str">
        <f>IF(BK93=0,"",BK93)</f>
        <v/>
      </c>
      <c r="CS93" s="18" t="str">
        <f>IF(BL93=0,"",BL93)</f>
        <v/>
      </c>
      <c r="CT93" s="18" t="str">
        <f>IF(BM93=0,"",BM93)</f>
        <v/>
      </c>
      <c r="CU93" s="18" t="str">
        <f>IF(BN93=0,"",BN93)</f>
        <v/>
      </c>
      <c r="CV93" s="18" t="str">
        <f>IF(BO93=0,"",BO93)</f>
        <v/>
      </c>
      <c r="CW93" s="18">
        <f>IF(BP93=0,"",BP93)</f>
        <v>1.23888888888889</v>
      </c>
      <c r="CX93" s="18" t="str">
        <f>IF(BQ93=0,"",BQ93)</f>
        <v/>
      </c>
      <c r="CY93" s="18" t="str">
        <f>IF(BR93=0,"",BR93)</f>
        <v/>
      </c>
      <c r="CZ93" s="18" t="str">
        <f>IF(BS93=0,"",BS93)</f>
        <v/>
      </c>
      <c r="DA93" s="18" t="str">
        <f>IF(BT93=0,"",BT93)</f>
        <v/>
      </c>
      <c r="DB93" s="18" t="str">
        <f>IF(BU93=0,"",BU93)</f>
        <v/>
      </c>
      <c r="DC93" s="18" t="str">
        <f>IF(BV93=0,"",BV93)</f>
        <v/>
      </c>
      <c r="DD93" s="18" t="str">
        <f>IF(BW93=0,"",BW93)</f>
        <v/>
      </c>
      <c r="DE93" s="18" t="str">
        <f>IF(BX93=0,"",BX93)</f>
        <v/>
      </c>
      <c r="DF93" s="18" t="str">
        <f>IF(BY93=0,"",BY93)</f>
        <v/>
      </c>
      <c r="DG93" s="18" t="str">
        <f>IF(BZ93=0,"",BZ93)</f>
        <v/>
      </c>
      <c r="DH93" s="18" t="str">
        <f>IF(CA93=0,"",CA93)</f>
        <v/>
      </c>
      <c r="DI93" s="18" t="str">
        <f>IF(CB93=0,"",CB93)</f>
        <v/>
      </c>
      <c r="DJ93" s="18" t="str">
        <f>IF(CC93=0,"",CC93)</f>
        <v/>
      </c>
      <c r="DK93" s="18" t="str">
        <f>IF(CD93=0,"",CD93)</f>
        <v/>
      </c>
      <c r="DL93" s="18" t="str">
        <f>IF(CE93=0,"",CE93)</f>
        <v/>
      </c>
      <c r="DM93" s="18" t="str">
        <f>IF(CF93=0,"",CF93)</f>
        <v/>
      </c>
      <c r="DN93" s="18"/>
      <c r="DO93" s="18"/>
      <c r="DP93" s="18"/>
      <c r="DQ93" s="18"/>
    </row>
    <row r="94" spans="2:121" x14ac:dyDescent="0.25">
      <c r="B94" s="22">
        <v>41122</v>
      </c>
      <c r="C94" s="18">
        <f>VLOOKUP($B94,'Barometer annual'!$Z$5:$AE$211,'Per month Barometer'!C$1,FALSE)</f>
        <v>2.33</v>
      </c>
      <c r="D94" s="18">
        <f>VLOOKUP($B94,'Barometer annual'!$Z$5:$AE$211,'Per month Barometer'!D$1,FALSE)</f>
        <v>1.77</v>
      </c>
      <c r="E94" s="18"/>
      <c r="F94" s="18"/>
      <c r="G94" s="18"/>
      <c r="H94" s="18"/>
      <c r="I94" s="5"/>
      <c r="J94" s="27"/>
      <c r="K94" s="5"/>
      <c r="L94" s="5"/>
      <c r="M94" s="5"/>
      <c r="N94" s="5"/>
      <c r="AF94" s="125">
        <v>40118</v>
      </c>
      <c r="AG94" s="47">
        <f>VLOOKUP($AF94,'Barometer annual'!$Z$5:$AE$211,'Per month Barometer'!C$1,FALSE)</f>
        <v>0.26489170070248802</v>
      </c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  <c r="AS94" s="48"/>
      <c r="AT94" s="77"/>
      <c r="AU94" s="77"/>
      <c r="AV94" s="77"/>
      <c r="AW94" s="77"/>
      <c r="AX94" s="77"/>
      <c r="AY94" s="77"/>
      <c r="AZ94" s="77"/>
      <c r="BA94" s="77"/>
      <c r="BB94" s="77"/>
      <c r="BC94" s="77"/>
      <c r="BD94" s="48">
        <f>VLOOKUP($AF94,'Barometer annual'!$Z$5:$AE$211,'Per month Barometer'!D$1,FALSE)</f>
        <v>1.1082119513872799</v>
      </c>
      <c r="BE94" s="126"/>
      <c r="BG94" s="155">
        <v>41791</v>
      </c>
      <c r="BH94" s="18">
        <f>IF(ISNA(INDEX($AG$4:$BE$107,MATCH('Per month Barometer'!$BG94,$AF$4:$AF$107,0),MATCH('Per month Barometer'!BH$4,'Per month Barometer'!$AG$3:$BE$3,0))),"",INDEX($AG$4:$BE$107,MATCH('Per month Barometer'!$BG94,$AF$4:$AF$107,0),MATCH('Per month Barometer'!BH$4,'Per month Barometer'!$AG$3:$BE$3,0)))</f>
        <v>0.71578947368421098</v>
      </c>
      <c r="BI94" s="18">
        <f>IF(ISNA(INDEX($AG$4:$BE$107,MATCH('Per month Barometer'!$BG94,$AF$4:$AF$107,0),MATCH('Per month Barometer'!BI$4,'Per month Barometer'!$AG$3:$BE$3,0))),"",INDEX($AG$4:$BE$107,MATCH('Per month Barometer'!$BG94,$AF$4:$AF$107,0),MATCH('Per month Barometer'!BI$4,'Per month Barometer'!$AG$3:$BE$3,0)))</f>
        <v>0</v>
      </c>
      <c r="BJ94" s="18">
        <f>IF(ISNA(INDEX($AG$4:$BE$107,MATCH('Per month Barometer'!$BG94,$AF$4:$AF$107,0),MATCH('Per month Barometer'!BJ$4,'Per month Barometer'!$AG$3:$BE$3,0))),"",INDEX($AG$4:$BE$107,MATCH('Per month Barometer'!$BG94,$AF$4:$AF$107,0),MATCH('Per month Barometer'!BJ$4,'Per month Barometer'!$AG$3:$BE$3,0)))</f>
        <v>0</v>
      </c>
      <c r="BK94" s="18">
        <f>IF(ISNA(INDEX($AG$4:$BE$107,MATCH('Per month Barometer'!$BG94,$AF$4:$AF$107,0),MATCH('Per month Barometer'!BK$4,'Per month Barometer'!$AG$3:$BE$3,0))),"",INDEX($AG$4:$BE$107,MATCH('Per month Barometer'!$BG94,$AF$4:$AF$107,0),MATCH('Per month Barometer'!BK$4,'Per month Barometer'!$AG$3:$BE$3,0)))</f>
        <v>0</v>
      </c>
      <c r="BL94" s="18">
        <f>IF(ISNA(INDEX($AG$4:$BE$107,MATCH('Per month Barometer'!$BG94,$AF$4:$AF$107,0),MATCH('Per month Barometer'!BL$4,'Per month Barometer'!$AG$3:$BE$3,0))),"",INDEX($AG$4:$BE$107,MATCH('Per month Barometer'!$BG94,$AF$4:$AF$107,0),MATCH('Per month Barometer'!BL$4,'Per month Barometer'!$AG$3:$BE$3,0)))</f>
        <v>0</v>
      </c>
      <c r="BM94" s="18">
        <f>IF(ISNA(INDEX($AG$4:$BE$107,MATCH('Per month Barometer'!$BG94,$AF$4:$AF$107,0),MATCH('Per month Barometer'!BM$4,'Per month Barometer'!$AG$3:$BE$3,0))),"",INDEX($AG$4:$BE$107,MATCH('Per month Barometer'!$BG94,$AF$4:$AF$107,0),MATCH('Per month Barometer'!BM$4,'Per month Barometer'!$AG$3:$BE$3,0)))</f>
        <v>0</v>
      </c>
      <c r="BN94" s="18">
        <f>IF(ISNA(INDEX($AG$4:$BE$107,MATCH('Per month Barometer'!$BG94,$AF$4:$AF$107,0),MATCH('Per month Barometer'!BN$4,'Per month Barometer'!$AG$3:$BE$3,0))),"",INDEX($AG$4:$BE$107,MATCH('Per month Barometer'!$BG94,$AF$4:$AF$107,0),MATCH('Per month Barometer'!BN$4,'Per month Barometer'!$AG$3:$BE$3,0)))</f>
        <v>0</v>
      </c>
      <c r="BO94" s="18">
        <f>IF(ISNA(INDEX($AG$4:$BE$107,MATCH('Per month Barometer'!$BG94,$AF$4:$AF$107,0),MATCH('Per month Barometer'!BO$4,'Per month Barometer'!$AG$3:$BE$3,0))),"",INDEX($AG$4:$BE$107,MATCH('Per month Barometer'!$BG94,$AF$4:$AF$107,0),MATCH('Per month Barometer'!BO$4,'Per month Barometer'!$AG$3:$BE$3,0)))</f>
        <v>1.2052631578947399</v>
      </c>
      <c r="BP94" s="18">
        <f>IF(ISNA(INDEX($AG$4:$BE$107,MATCH('Per month Barometer'!$BG94,$AF$4:$AF$107,0),MATCH('Per month Barometer'!BP$4,'Per month Barometer'!$AG$3:$BE$3,0))),"",INDEX($AG$4:$BE$107,MATCH('Per month Barometer'!$BG94,$AF$4:$AF$107,0),MATCH('Per month Barometer'!BP$4,'Per month Barometer'!$AG$3:$BE$3,0)))</f>
        <v>0</v>
      </c>
      <c r="BQ94" s="18">
        <f>IF(ISNA(INDEX($AG$4:$BE$107,MATCH('Per month Barometer'!$BG94,$AF$4:$AF$107,0),MATCH('Per month Barometer'!BQ$4,'Per month Barometer'!$AG$3:$BE$3,0))),"",INDEX($AG$4:$BE$107,MATCH('Per month Barometer'!$BG94,$AF$4:$AF$107,0),MATCH('Per month Barometer'!BQ$4,'Per month Barometer'!$AG$3:$BE$3,0)))</f>
        <v>0</v>
      </c>
      <c r="BR94" s="18">
        <f>IF(ISNA(INDEX($AG$4:$BE$107,MATCH('Per month Barometer'!$BG94,$AF$4:$AF$107,0),MATCH('Per month Barometer'!BR$4,'Per month Barometer'!$AG$3:$BE$3,0))),"",INDEX($AG$4:$BE$107,MATCH('Per month Barometer'!$BG94,$AF$4:$AF$107,0),MATCH('Per month Barometer'!BR$4,'Per month Barometer'!$AG$3:$BE$3,0)))</f>
        <v>0</v>
      </c>
      <c r="BS94" s="18">
        <f>IF(ISNA(INDEX($AG$4:$BE$107,MATCH('Per month Barometer'!$BG94,$AF$4:$AF$107,0),MATCH('Per month Barometer'!BS$4,'Per month Barometer'!$AG$3:$BE$3,0))),"",INDEX($AG$4:$BE$107,MATCH('Per month Barometer'!$BG94,$AF$4:$AF$107,0),MATCH('Per month Barometer'!BS$4,'Per month Barometer'!$AG$3:$BE$3,0)))</f>
        <v>0</v>
      </c>
      <c r="BT94" s="18">
        <f>IF(ISNA(INDEX($AG$4:$BE$107,MATCH('Per month Barometer'!$BG94,$AF$4:$AF$107,0),MATCH('Per month Barometer'!BT$4,'Per month Barometer'!$AG$3:$BE$3,0))),"",INDEX($AG$4:$BE$107,MATCH('Per month Barometer'!$BG94,$AF$4:$AF$107,0),MATCH('Per month Barometer'!BT$4,'Per month Barometer'!$AG$3:$BE$3,0)))</f>
        <v>0</v>
      </c>
      <c r="BU94" s="18">
        <f>IF(ISNA(INDEX($AG$4:$BE$107,MATCH('Per month Barometer'!$BG94,$AF$4:$AF$107,0),MATCH('Per month Barometer'!BU$4,'Per month Barometer'!$AG$3:$BE$3,0))),"",INDEX($AG$4:$BE$107,MATCH('Per month Barometer'!$BG94,$AF$4:$AF$107,0),MATCH('Per month Barometer'!BU$4,'Per month Barometer'!$AG$3:$BE$3,0)))</f>
        <v>0</v>
      </c>
      <c r="BV94" s="18">
        <f>IF(ISNA(INDEX($AG$4:$BE$107,MATCH('Per month Barometer'!$BG94,$AF$4:$AF$107,0),MATCH('Per month Barometer'!BV$4,'Per month Barometer'!$AG$3:$BE$3,0))),"",INDEX($AG$4:$BE$107,MATCH('Per month Barometer'!$BG94,$AF$4:$AF$107,0),MATCH('Per month Barometer'!BV$4,'Per month Barometer'!$AG$3:$BE$3,0)))</f>
        <v>0</v>
      </c>
      <c r="BW94" s="18">
        <f>IF(ISNA(INDEX($AG$4:$BE$107,MATCH('Per month Barometer'!$BG94,$AF$4:$AF$107,0),MATCH('Per month Barometer'!BW$4,'Per month Barometer'!$AG$3:$BE$3,0))),"",INDEX($AG$4:$BE$107,MATCH('Per month Barometer'!$BG94,$AF$4:$AF$107,0),MATCH('Per month Barometer'!BW$4,'Per month Barometer'!$AG$3:$BE$3,0)))</f>
        <v>0</v>
      </c>
      <c r="BX94" s="18">
        <f>IF(ISNA(INDEX($AG$4:$BE$107,MATCH('Per month Barometer'!$BG94,$AF$4:$AF$107,0),MATCH('Per month Barometer'!BX$4,'Per month Barometer'!$AG$3:$BE$3,0))),"",INDEX($AG$4:$BE$107,MATCH('Per month Barometer'!$BG94,$AF$4:$AF$107,0),MATCH('Per month Barometer'!BX$4,'Per month Barometer'!$AG$3:$BE$3,0)))</f>
        <v>0</v>
      </c>
      <c r="BY94" s="18">
        <f>IF(ISNA(INDEX($AG$4:$BE$107,MATCH('Per month Barometer'!$BG94,$AF$4:$AF$107,0),MATCH('Per month Barometer'!BY$4,'Per month Barometer'!$AG$3:$BE$3,0))),"",INDEX($AG$4:$BE$107,MATCH('Per month Barometer'!$BG94,$AF$4:$AF$107,0),MATCH('Per month Barometer'!BY$4,'Per month Barometer'!$AG$3:$BE$3,0)))</f>
        <v>0</v>
      </c>
      <c r="BZ94" s="18">
        <f>IF(ISNA(INDEX($AG$4:$BE$107,MATCH('Per month Barometer'!$BG94,$AF$4:$AF$107,0),MATCH('Per month Barometer'!BZ$4,'Per month Barometer'!$AG$3:$BE$3,0))),"",INDEX($AG$4:$BE$107,MATCH('Per month Barometer'!$BG94,$AF$4:$AF$107,0),MATCH('Per month Barometer'!BZ$4,'Per month Barometer'!$AG$3:$BE$3,0)))</f>
        <v>0</v>
      </c>
      <c r="CA94" s="18">
        <f>IF(ISNA(INDEX($AG$4:$BE$107,MATCH('Per month Barometer'!$BG94,$AF$4:$AF$107,0),MATCH('Per month Barometer'!CA$4,'Per month Barometer'!$AG$3:$BE$3,0))),"",INDEX($AG$4:$BE$107,MATCH('Per month Barometer'!$BG94,$AF$4:$AF$107,0),MATCH('Per month Barometer'!CA$4,'Per month Barometer'!$AG$3:$BE$3,0)))</f>
        <v>0</v>
      </c>
      <c r="CB94" s="18">
        <f>IF(ISNA(INDEX($AG$4:$BE$107,MATCH('Per month Barometer'!$BG94,$AF$4:$AF$107,0),MATCH('Per month Barometer'!CB$4,'Per month Barometer'!$AG$3:$BE$3,0))),"",INDEX($AG$4:$BE$107,MATCH('Per month Barometer'!$BG94,$AF$4:$AF$107,0),MATCH('Per month Barometer'!CB$4,'Per month Barometer'!$AG$3:$BE$3,0)))</f>
        <v>0</v>
      </c>
      <c r="CC94" s="18">
        <f>IF(ISNA(INDEX($AG$4:$BE$107,MATCH('Per month Barometer'!$BG94,$AF$4:$AF$107,0),MATCH('Per month Barometer'!CC$4,'Per month Barometer'!$AG$3:$BE$3,0))),"",INDEX($AG$4:$BE$107,MATCH('Per month Barometer'!$BG94,$AF$4:$AF$107,0),MATCH('Per month Barometer'!CC$4,'Per month Barometer'!$AG$3:$BE$3,0)))</f>
        <v>0</v>
      </c>
      <c r="CD94" s="18">
        <f>IF(ISNA(INDEX($AG$4:$BE$107,MATCH('Per month Barometer'!$BG94,$AF$4:$AF$107,0),MATCH('Per month Barometer'!CD$4,'Per month Barometer'!$AG$3:$BE$3,0))),"",INDEX($AG$4:$BE$107,MATCH('Per month Barometer'!$BG94,$AF$4:$AF$107,0),MATCH('Per month Barometer'!CD$4,'Per month Barometer'!$AG$3:$BE$3,0)))</f>
        <v>0</v>
      </c>
      <c r="CE94" s="18">
        <f>IF(ISNA(INDEX($AG$4:$BE$107,MATCH('Per month Barometer'!$BG94,$AF$4:$AF$107,0),MATCH('Per month Barometer'!CE$4,'Per month Barometer'!$AG$3:$BE$3,0))),"",INDEX($AG$4:$BE$107,MATCH('Per month Barometer'!$BG94,$AF$4:$AF$107,0),MATCH('Per month Barometer'!CE$4,'Per month Barometer'!$AG$3:$BE$3,0)))</f>
        <v>0</v>
      </c>
      <c r="CF94" s="18">
        <f>IF(ISNA(INDEX($AG$4:$BE$107,MATCH('Per month Barometer'!$BG94,$AF$4:$AF$107,0),MATCH('Per month Barometer'!CF$4,'Per month Barometer'!$AG$3:$BE$3,0))),"",INDEX($AG$4:$BE$107,MATCH('Per month Barometer'!$BG94,$AF$4:$AF$107,0),MATCH('Per month Barometer'!CF$4,'Per month Barometer'!$AG$3:$BE$3,0)))</f>
        <v>0</v>
      </c>
      <c r="CO94" s="18">
        <f>IF(BH94=0,"",BH94)</f>
        <v>0.71578947368421098</v>
      </c>
      <c r="CP94" s="18" t="str">
        <f>IF(BI94=0,"",BI94)</f>
        <v/>
      </c>
      <c r="CQ94" s="18" t="str">
        <f>IF(BJ94=0,"",BJ94)</f>
        <v/>
      </c>
      <c r="CR94" s="18" t="str">
        <f>IF(BK94=0,"",BK94)</f>
        <v/>
      </c>
      <c r="CS94" s="18" t="str">
        <f>IF(BL94=0,"",BL94)</f>
        <v/>
      </c>
      <c r="CT94" s="18" t="str">
        <f>IF(BM94=0,"",BM94)</f>
        <v/>
      </c>
      <c r="CU94" s="18" t="str">
        <f>IF(BN94=0,"",BN94)</f>
        <v/>
      </c>
      <c r="CV94" s="18">
        <f>IF(BO94=0,"",BO94)</f>
        <v>1.2052631578947399</v>
      </c>
      <c r="CW94" s="18" t="str">
        <f>IF(BP94=0,"",BP94)</f>
        <v/>
      </c>
      <c r="CX94" s="18" t="str">
        <f>IF(BQ94=0,"",BQ94)</f>
        <v/>
      </c>
      <c r="CY94" s="18" t="str">
        <f>IF(BR94=0,"",BR94)</f>
        <v/>
      </c>
      <c r="CZ94" s="18" t="str">
        <f>IF(BS94=0,"",BS94)</f>
        <v/>
      </c>
      <c r="DA94" s="18" t="str">
        <f>IF(BT94=0,"",BT94)</f>
        <v/>
      </c>
      <c r="DB94" s="18" t="str">
        <f>IF(BU94=0,"",BU94)</f>
        <v/>
      </c>
      <c r="DC94" s="18" t="str">
        <f>IF(BV94=0,"",BV94)</f>
        <v/>
      </c>
      <c r="DD94" s="18" t="str">
        <f>IF(BW94=0,"",BW94)</f>
        <v/>
      </c>
      <c r="DE94" s="18" t="str">
        <f>IF(BX94=0,"",BX94)</f>
        <v/>
      </c>
      <c r="DF94" s="18" t="str">
        <f>IF(BY94=0,"",BY94)</f>
        <v/>
      </c>
      <c r="DG94" s="18" t="str">
        <f>IF(BZ94=0,"",BZ94)</f>
        <v/>
      </c>
      <c r="DH94" s="18" t="str">
        <f>IF(CA94=0,"",CA94)</f>
        <v/>
      </c>
      <c r="DI94" s="18" t="str">
        <f>IF(CB94=0,"",CB94)</f>
        <v/>
      </c>
      <c r="DJ94" s="18" t="str">
        <f>IF(CC94=0,"",CC94)</f>
        <v/>
      </c>
      <c r="DK94" s="18" t="str">
        <f>IF(CD94=0,"",CD94)</f>
        <v/>
      </c>
      <c r="DL94" s="18" t="str">
        <f>IF(CE94=0,"",CE94)</f>
        <v/>
      </c>
      <c r="DM94" s="18" t="str">
        <f>IF(CF94=0,"",CF94)</f>
        <v/>
      </c>
      <c r="DN94" s="18"/>
      <c r="DO94" s="18"/>
      <c r="DP94" s="18"/>
      <c r="DQ94" s="18"/>
    </row>
    <row r="95" spans="2:121" x14ac:dyDescent="0.25">
      <c r="B95" s="22">
        <v>41487</v>
      </c>
      <c r="C95" s="18">
        <f>VLOOKUP($B95,'Barometer annual'!$Z$5:$AE$211,'Per month Barometer'!C$1,FALSE)</f>
        <v>1.5249999999999999</v>
      </c>
      <c r="D95" s="18">
        <f>VLOOKUP($B95,'Barometer annual'!$Z$5:$AE$211,'Per month Barometer'!D$1,FALSE)</f>
        <v>1.5149999999999999</v>
      </c>
      <c r="E95" s="18"/>
      <c r="F95" s="18"/>
      <c r="G95" s="18"/>
      <c r="H95" s="18"/>
      <c r="I95" s="5"/>
      <c r="J95" s="27"/>
      <c r="K95" s="5"/>
      <c r="L95" s="5"/>
      <c r="M95" s="5"/>
      <c r="N95" s="5"/>
      <c r="AF95" s="125">
        <v>40483</v>
      </c>
      <c r="AG95" s="47">
        <f>VLOOKUP($AF95,'Barometer annual'!$Z$5:$AE$211,'Per month Barometer'!C$1,FALSE)</f>
        <v>1.5063965316074102</v>
      </c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  <c r="AS95" s="48"/>
      <c r="AT95" s="77"/>
      <c r="AU95" s="77"/>
      <c r="AV95" s="77"/>
      <c r="AW95" s="77"/>
      <c r="AX95" s="77"/>
      <c r="AY95" s="77"/>
      <c r="AZ95" s="77"/>
      <c r="BA95" s="77"/>
      <c r="BB95" s="77"/>
      <c r="BC95" s="77"/>
      <c r="BD95" s="48">
        <f>VLOOKUP($AF95,'Barometer annual'!$Z$5:$AE$211,'Per month Barometer'!D$1,FALSE)</f>
        <v>1.4979277299197802</v>
      </c>
      <c r="BE95" s="126"/>
      <c r="BG95" s="155">
        <v>41821</v>
      </c>
      <c r="BH95" s="18">
        <f>IF(ISNA(INDEX($AG$4:$BE$107,MATCH('Per month Barometer'!$BG95,$AF$4:$AF$107,0),MATCH('Per month Barometer'!BH$4,'Per month Barometer'!$AG$3:$BE$3,0))),"",INDEX($AG$4:$BE$107,MATCH('Per month Barometer'!$BG95,$AF$4:$AF$107,0),MATCH('Per month Barometer'!BH$4,'Per month Barometer'!$AG$3:$BE$3,0)))</f>
        <v>0.68421052631578905</v>
      </c>
      <c r="BI95" s="18">
        <f>IF(ISNA(INDEX($AG$4:$BE$107,MATCH('Per month Barometer'!$BG95,$AF$4:$AF$107,0),MATCH('Per month Barometer'!BI$4,'Per month Barometer'!$AG$3:$BE$3,0))),"",INDEX($AG$4:$BE$107,MATCH('Per month Barometer'!$BG95,$AF$4:$AF$107,0),MATCH('Per month Barometer'!BI$4,'Per month Barometer'!$AG$3:$BE$3,0)))</f>
        <v>0</v>
      </c>
      <c r="BJ95" s="18">
        <f>IF(ISNA(INDEX($AG$4:$BE$107,MATCH('Per month Barometer'!$BG95,$AF$4:$AF$107,0),MATCH('Per month Barometer'!BJ$4,'Per month Barometer'!$AG$3:$BE$3,0))),"",INDEX($AG$4:$BE$107,MATCH('Per month Barometer'!$BG95,$AF$4:$AF$107,0),MATCH('Per month Barometer'!BJ$4,'Per month Barometer'!$AG$3:$BE$3,0)))</f>
        <v>0</v>
      </c>
      <c r="BK95" s="18">
        <f>IF(ISNA(INDEX($AG$4:$BE$107,MATCH('Per month Barometer'!$BG95,$AF$4:$AF$107,0),MATCH('Per month Barometer'!BK$4,'Per month Barometer'!$AG$3:$BE$3,0))),"",INDEX($AG$4:$BE$107,MATCH('Per month Barometer'!$BG95,$AF$4:$AF$107,0),MATCH('Per month Barometer'!BK$4,'Per month Barometer'!$AG$3:$BE$3,0)))</f>
        <v>0</v>
      </c>
      <c r="BL95" s="18">
        <f>IF(ISNA(INDEX($AG$4:$BE$107,MATCH('Per month Barometer'!$BG95,$AF$4:$AF$107,0),MATCH('Per month Barometer'!BL$4,'Per month Barometer'!$AG$3:$BE$3,0))),"",INDEX($AG$4:$BE$107,MATCH('Per month Barometer'!$BG95,$AF$4:$AF$107,0),MATCH('Per month Barometer'!BL$4,'Per month Barometer'!$AG$3:$BE$3,0)))</f>
        <v>0</v>
      </c>
      <c r="BM95" s="18">
        <f>IF(ISNA(INDEX($AG$4:$BE$107,MATCH('Per month Barometer'!$BG95,$AF$4:$AF$107,0),MATCH('Per month Barometer'!BM$4,'Per month Barometer'!$AG$3:$BE$3,0))),"",INDEX($AG$4:$BE$107,MATCH('Per month Barometer'!$BG95,$AF$4:$AF$107,0),MATCH('Per month Barometer'!BM$4,'Per month Barometer'!$AG$3:$BE$3,0)))</f>
        <v>0</v>
      </c>
      <c r="BN95" s="18">
        <f>IF(ISNA(INDEX($AG$4:$BE$107,MATCH('Per month Barometer'!$BG95,$AF$4:$AF$107,0),MATCH('Per month Barometer'!BN$4,'Per month Barometer'!$AG$3:$BE$3,0))),"",INDEX($AG$4:$BE$107,MATCH('Per month Barometer'!$BG95,$AF$4:$AF$107,0),MATCH('Per month Barometer'!BN$4,'Per month Barometer'!$AG$3:$BE$3,0)))</f>
        <v>1.1684210526315799</v>
      </c>
      <c r="BO95" s="18">
        <f>IF(ISNA(INDEX($AG$4:$BE$107,MATCH('Per month Barometer'!$BG95,$AF$4:$AF$107,0),MATCH('Per month Barometer'!BO$4,'Per month Barometer'!$AG$3:$BE$3,0))),"",INDEX($AG$4:$BE$107,MATCH('Per month Barometer'!$BG95,$AF$4:$AF$107,0),MATCH('Per month Barometer'!BO$4,'Per month Barometer'!$AG$3:$BE$3,0)))</f>
        <v>0</v>
      </c>
      <c r="BP95" s="18">
        <f>IF(ISNA(INDEX($AG$4:$BE$107,MATCH('Per month Barometer'!$BG95,$AF$4:$AF$107,0),MATCH('Per month Barometer'!BP$4,'Per month Barometer'!$AG$3:$BE$3,0))),"",INDEX($AG$4:$BE$107,MATCH('Per month Barometer'!$BG95,$AF$4:$AF$107,0),MATCH('Per month Barometer'!BP$4,'Per month Barometer'!$AG$3:$BE$3,0)))</f>
        <v>0</v>
      </c>
      <c r="BQ95" s="18">
        <f>IF(ISNA(INDEX($AG$4:$BE$107,MATCH('Per month Barometer'!$BG95,$AF$4:$AF$107,0),MATCH('Per month Barometer'!BQ$4,'Per month Barometer'!$AG$3:$BE$3,0))),"",INDEX($AG$4:$BE$107,MATCH('Per month Barometer'!$BG95,$AF$4:$AF$107,0),MATCH('Per month Barometer'!BQ$4,'Per month Barometer'!$AG$3:$BE$3,0)))</f>
        <v>0</v>
      </c>
      <c r="BR95" s="18">
        <f>IF(ISNA(INDEX($AG$4:$BE$107,MATCH('Per month Barometer'!$BG95,$AF$4:$AF$107,0),MATCH('Per month Barometer'!BR$4,'Per month Barometer'!$AG$3:$BE$3,0))),"",INDEX($AG$4:$BE$107,MATCH('Per month Barometer'!$BG95,$AF$4:$AF$107,0),MATCH('Per month Barometer'!BR$4,'Per month Barometer'!$AG$3:$BE$3,0)))</f>
        <v>0</v>
      </c>
      <c r="BS95" s="18">
        <f>IF(ISNA(INDEX($AG$4:$BE$107,MATCH('Per month Barometer'!$BG95,$AF$4:$AF$107,0),MATCH('Per month Barometer'!BS$4,'Per month Barometer'!$AG$3:$BE$3,0))),"",INDEX($AG$4:$BE$107,MATCH('Per month Barometer'!$BG95,$AF$4:$AF$107,0),MATCH('Per month Barometer'!BS$4,'Per month Barometer'!$AG$3:$BE$3,0)))</f>
        <v>0</v>
      </c>
      <c r="BT95" s="18">
        <f>IF(ISNA(INDEX($AG$4:$BE$107,MATCH('Per month Barometer'!$BG95,$AF$4:$AF$107,0),MATCH('Per month Barometer'!BT$4,'Per month Barometer'!$AG$3:$BE$3,0))),"",INDEX($AG$4:$BE$107,MATCH('Per month Barometer'!$BG95,$AF$4:$AF$107,0),MATCH('Per month Barometer'!BT$4,'Per month Barometer'!$AG$3:$BE$3,0)))</f>
        <v>0</v>
      </c>
      <c r="BU95" s="18">
        <f>IF(ISNA(INDEX($AG$4:$BE$107,MATCH('Per month Barometer'!$BG95,$AF$4:$AF$107,0),MATCH('Per month Barometer'!BU$4,'Per month Barometer'!$AG$3:$BE$3,0))),"",INDEX($AG$4:$BE$107,MATCH('Per month Barometer'!$BG95,$AF$4:$AF$107,0),MATCH('Per month Barometer'!BU$4,'Per month Barometer'!$AG$3:$BE$3,0)))</f>
        <v>0</v>
      </c>
      <c r="BV95" s="18">
        <f>IF(ISNA(INDEX($AG$4:$BE$107,MATCH('Per month Barometer'!$BG95,$AF$4:$AF$107,0),MATCH('Per month Barometer'!BV$4,'Per month Barometer'!$AG$3:$BE$3,0))),"",INDEX($AG$4:$BE$107,MATCH('Per month Barometer'!$BG95,$AF$4:$AF$107,0),MATCH('Per month Barometer'!BV$4,'Per month Barometer'!$AG$3:$BE$3,0)))</f>
        <v>1.5166666666666699</v>
      </c>
      <c r="BW95" s="18">
        <f>IF(ISNA(INDEX($AG$4:$BE$107,MATCH('Per month Barometer'!$BG95,$AF$4:$AF$107,0),MATCH('Per month Barometer'!BW$4,'Per month Barometer'!$AG$3:$BE$3,0))),"",INDEX($AG$4:$BE$107,MATCH('Per month Barometer'!$BG95,$AF$4:$AF$107,0),MATCH('Per month Barometer'!BW$4,'Per month Barometer'!$AG$3:$BE$3,0)))</f>
        <v>0</v>
      </c>
      <c r="BX95" s="18">
        <f>IF(ISNA(INDEX($AG$4:$BE$107,MATCH('Per month Barometer'!$BG95,$AF$4:$AF$107,0),MATCH('Per month Barometer'!BX$4,'Per month Barometer'!$AG$3:$BE$3,0))),"",INDEX($AG$4:$BE$107,MATCH('Per month Barometer'!$BG95,$AF$4:$AF$107,0),MATCH('Per month Barometer'!BX$4,'Per month Barometer'!$AG$3:$BE$3,0)))</f>
        <v>0</v>
      </c>
      <c r="BY95" s="18">
        <f>IF(ISNA(INDEX($AG$4:$BE$107,MATCH('Per month Barometer'!$BG95,$AF$4:$AF$107,0),MATCH('Per month Barometer'!BY$4,'Per month Barometer'!$AG$3:$BE$3,0))),"",INDEX($AG$4:$BE$107,MATCH('Per month Barometer'!$BG95,$AF$4:$AF$107,0),MATCH('Per month Barometer'!BY$4,'Per month Barometer'!$AG$3:$BE$3,0)))</f>
        <v>0</v>
      </c>
      <c r="BZ95" s="18">
        <f>IF(ISNA(INDEX($AG$4:$BE$107,MATCH('Per month Barometer'!$BG95,$AF$4:$AF$107,0),MATCH('Per month Barometer'!BZ$4,'Per month Barometer'!$AG$3:$BE$3,0))),"",INDEX($AG$4:$BE$107,MATCH('Per month Barometer'!$BG95,$AF$4:$AF$107,0),MATCH('Per month Barometer'!BZ$4,'Per month Barometer'!$AG$3:$BE$3,0)))</f>
        <v>1.68333333333333</v>
      </c>
      <c r="CA95" s="18">
        <f>IF(ISNA(INDEX($AG$4:$BE$107,MATCH('Per month Barometer'!$BG95,$AF$4:$AF$107,0),MATCH('Per month Barometer'!CA$4,'Per month Barometer'!$AG$3:$BE$3,0))),"",INDEX($AG$4:$BE$107,MATCH('Per month Barometer'!$BG95,$AF$4:$AF$107,0),MATCH('Per month Barometer'!CA$4,'Per month Barometer'!$AG$3:$BE$3,0)))</f>
        <v>0</v>
      </c>
      <c r="CB95" s="18">
        <f>IF(ISNA(INDEX($AG$4:$BE$107,MATCH('Per month Barometer'!$BG95,$AF$4:$AF$107,0),MATCH('Per month Barometer'!CB$4,'Per month Barometer'!$AG$3:$BE$3,0))),"",INDEX($AG$4:$BE$107,MATCH('Per month Barometer'!$BG95,$AF$4:$AF$107,0),MATCH('Per month Barometer'!CB$4,'Per month Barometer'!$AG$3:$BE$3,0)))</f>
        <v>0</v>
      </c>
      <c r="CC95" s="18">
        <f>IF(ISNA(INDEX($AG$4:$BE$107,MATCH('Per month Barometer'!$BG95,$AF$4:$AF$107,0),MATCH('Per month Barometer'!CC$4,'Per month Barometer'!$AG$3:$BE$3,0))),"",INDEX($AG$4:$BE$107,MATCH('Per month Barometer'!$BG95,$AF$4:$AF$107,0),MATCH('Per month Barometer'!CC$4,'Per month Barometer'!$AG$3:$BE$3,0)))</f>
        <v>0</v>
      </c>
      <c r="CD95" s="18">
        <f>IF(ISNA(INDEX($AG$4:$BE$107,MATCH('Per month Barometer'!$BG95,$AF$4:$AF$107,0),MATCH('Per month Barometer'!CD$4,'Per month Barometer'!$AG$3:$BE$3,0))),"",INDEX($AG$4:$BE$107,MATCH('Per month Barometer'!$BG95,$AF$4:$AF$107,0),MATCH('Per month Barometer'!CD$4,'Per month Barometer'!$AG$3:$BE$3,0)))</f>
        <v>1.7833333333333301</v>
      </c>
      <c r="CE95" s="18">
        <f>IF(ISNA(INDEX($AG$4:$BE$107,MATCH('Per month Barometer'!$BG95,$AF$4:$AF$107,0),MATCH('Per month Barometer'!CE$4,'Per month Barometer'!$AG$3:$BE$3,0))),"",INDEX($AG$4:$BE$107,MATCH('Per month Barometer'!$BG95,$AF$4:$AF$107,0),MATCH('Per month Barometer'!CE$4,'Per month Barometer'!$AG$3:$BE$3,0)))</f>
        <v>0</v>
      </c>
      <c r="CF95" s="18">
        <f>IF(ISNA(INDEX($AG$4:$BE$107,MATCH('Per month Barometer'!$BG95,$AF$4:$AF$107,0),MATCH('Per month Barometer'!CF$4,'Per month Barometer'!$AG$3:$BE$3,0))),"",INDEX($AG$4:$BE$107,MATCH('Per month Barometer'!$BG95,$AF$4:$AF$107,0),MATCH('Per month Barometer'!CF$4,'Per month Barometer'!$AG$3:$BE$3,0)))</f>
        <v>0</v>
      </c>
      <c r="CO95" s="18">
        <f>IF(BH95=0,"",BH95)</f>
        <v>0.68421052631578905</v>
      </c>
      <c r="CP95" s="18" t="str">
        <f>IF(BI95=0,"",BI95)</f>
        <v/>
      </c>
      <c r="CQ95" s="18" t="str">
        <f>IF(BJ95=0,"",BJ95)</f>
        <v/>
      </c>
      <c r="CR95" s="18" t="str">
        <f>IF(BK95=0,"",BK95)</f>
        <v/>
      </c>
      <c r="CS95" s="18" t="str">
        <f>IF(BL95=0,"",BL95)</f>
        <v/>
      </c>
      <c r="CT95" s="18" t="str">
        <f>IF(BM95=0,"",BM95)</f>
        <v/>
      </c>
      <c r="CU95" s="18">
        <f>IF(BN95=0,"",BN95)</f>
        <v>1.1684210526315799</v>
      </c>
      <c r="CV95" s="18" t="str">
        <f>IF(BO95=0,"",BO95)</f>
        <v/>
      </c>
      <c r="CW95" s="18" t="str">
        <f>IF(BP95=0,"",BP95)</f>
        <v/>
      </c>
      <c r="CX95" s="18" t="str">
        <f>IF(BQ95=0,"",BQ95)</f>
        <v/>
      </c>
      <c r="CY95" s="18" t="str">
        <f>IF(BR95=0,"",BR95)</f>
        <v/>
      </c>
      <c r="CZ95" s="18" t="str">
        <f>IF(BS95=0,"",BS95)</f>
        <v/>
      </c>
      <c r="DA95" s="18" t="str">
        <f>IF(BT95=0,"",BT95)</f>
        <v/>
      </c>
      <c r="DB95" s="18" t="str">
        <f>IF(BU95=0,"",BU95)</f>
        <v/>
      </c>
      <c r="DC95" s="18">
        <f>IF(BV95=0,"",BV95)</f>
        <v>1.5166666666666699</v>
      </c>
      <c r="DD95" s="18" t="str">
        <f>IF(BW95=0,"",BW95)</f>
        <v/>
      </c>
      <c r="DE95" s="18" t="str">
        <f>IF(BX95=0,"",BX95)</f>
        <v/>
      </c>
      <c r="DF95" s="18" t="str">
        <f>IF(BY95=0,"",BY95)</f>
        <v/>
      </c>
      <c r="DG95" s="18">
        <f>IF(BZ95=0,"",BZ95)</f>
        <v>1.68333333333333</v>
      </c>
      <c r="DH95" s="18" t="str">
        <f>IF(CA95=0,"",CA95)</f>
        <v/>
      </c>
      <c r="DI95" s="18" t="str">
        <f>IF(CB95=0,"",CB95)</f>
        <v/>
      </c>
      <c r="DJ95" s="18" t="str">
        <f>IF(CC95=0,"",CC95)</f>
        <v/>
      </c>
      <c r="DK95" s="18">
        <f>IF(CD95=0,"",CD95)</f>
        <v>1.7833333333333301</v>
      </c>
      <c r="DL95" s="18" t="str">
        <f>IF(CE95=0,"",CE95)</f>
        <v/>
      </c>
      <c r="DM95" s="18" t="str">
        <f>IF(CF95=0,"",CF95)</f>
        <v/>
      </c>
      <c r="DN95" s="18"/>
      <c r="DO95" s="18"/>
      <c r="DP95" s="18"/>
      <c r="DQ95" s="18"/>
    </row>
    <row r="96" spans="2:121" x14ac:dyDescent="0.25">
      <c r="B96" s="22">
        <v>41852</v>
      </c>
      <c r="C96" s="18">
        <f>VLOOKUP($B96,'Barometer annual'!$Z$5:$AE$211,'Per month Barometer'!C$1,FALSE)</f>
        <v>0.63</v>
      </c>
      <c r="D96" s="18">
        <f>VLOOKUP($B96,'Barometer annual'!$Z$5:$AE$211,'Per month Barometer'!D$1,FALSE)</f>
        <v>1.1200000000000001</v>
      </c>
      <c r="E96" s="18"/>
      <c r="F96" s="18"/>
      <c r="G96" s="18"/>
      <c r="H96" s="18"/>
      <c r="I96" s="5"/>
      <c r="J96" s="27"/>
      <c r="K96" s="5"/>
      <c r="L96" s="5"/>
      <c r="M96" s="5"/>
      <c r="N96" s="5"/>
      <c r="AF96" s="125">
        <v>40848</v>
      </c>
      <c r="AG96" s="47">
        <f>VLOOKUP($AF96,'Barometer annual'!$Z$5:$AE$211,'Per month Barometer'!C$1,FALSE)</f>
        <v>2.6679757093342098</v>
      </c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48"/>
      <c r="AT96" s="77"/>
      <c r="AU96" s="77"/>
      <c r="AV96" s="77"/>
      <c r="AW96" s="77"/>
      <c r="AX96" s="77"/>
      <c r="AY96" s="77"/>
      <c r="AZ96" s="77"/>
      <c r="BA96" s="77"/>
      <c r="BB96" s="77"/>
      <c r="BC96" s="77"/>
      <c r="BD96" s="48">
        <f>VLOOKUP($AF96,'Barometer annual'!$Z$5:$AE$211,'Per month Barometer'!D$1,FALSE)</f>
        <v>1.78759213513572</v>
      </c>
      <c r="BE96" s="126"/>
      <c r="BG96" s="155">
        <v>41852</v>
      </c>
      <c r="BH96" s="18">
        <f>IF(ISNA(INDEX($AG$4:$BE$107,MATCH('Per month Barometer'!$BG96,$AF$4:$AF$107,0),MATCH('Per month Barometer'!BH$4,'Per month Barometer'!$AG$3:$BE$3,0))),"",INDEX($AG$4:$BE$107,MATCH('Per month Barometer'!$BG96,$AF$4:$AF$107,0),MATCH('Per month Barometer'!BH$4,'Per month Barometer'!$AG$3:$BE$3,0)))</f>
        <v>0.63</v>
      </c>
      <c r="BI96" s="18">
        <f>IF(ISNA(INDEX($AG$4:$BE$107,MATCH('Per month Barometer'!$BG96,$AF$4:$AF$107,0),MATCH('Per month Barometer'!BI$4,'Per month Barometer'!$AG$3:$BE$3,0))),"",INDEX($AG$4:$BE$107,MATCH('Per month Barometer'!$BG96,$AF$4:$AF$107,0),MATCH('Per month Barometer'!BI$4,'Per month Barometer'!$AG$3:$BE$3,0)))</f>
        <v>0</v>
      </c>
      <c r="BJ96" s="18">
        <f>IF(ISNA(INDEX($AG$4:$BE$107,MATCH('Per month Barometer'!$BG96,$AF$4:$AF$107,0),MATCH('Per month Barometer'!BJ$4,'Per month Barometer'!$AG$3:$BE$3,0))),"",INDEX($AG$4:$BE$107,MATCH('Per month Barometer'!$BG96,$AF$4:$AF$107,0),MATCH('Per month Barometer'!BJ$4,'Per month Barometer'!$AG$3:$BE$3,0)))</f>
        <v>0</v>
      </c>
      <c r="BK96" s="18">
        <f>IF(ISNA(INDEX($AG$4:$BE$107,MATCH('Per month Barometer'!$BG96,$AF$4:$AF$107,0),MATCH('Per month Barometer'!BK$4,'Per month Barometer'!$AG$3:$BE$3,0))),"",INDEX($AG$4:$BE$107,MATCH('Per month Barometer'!$BG96,$AF$4:$AF$107,0),MATCH('Per month Barometer'!BK$4,'Per month Barometer'!$AG$3:$BE$3,0)))</f>
        <v>0</v>
      </c>
      <c r="BL96" s="18">
        <f>IF(ISNA(INDEX($AG$4:$BE$107,MATCH('Per month Barometer'!$BG96,$AF$4:$AF$107,0),MATCH('Per month Barometer'!BL$4,'Per month Barometer'!$AG$3:$BE$3,0))),"",INDEX($AG$4:$BE$107,MATCH('Per month Barometer'!$BG96,$AF$4:$AF$107,0),MATCH('Per month Barometer'!BL$4,'Per month Barometer'!$AG$3:$BE$3,0)))</f>
        <v>0</v>
      </c>
      <c r="BM96" s="18">
        <f>IF(ISNA(INDEX($AG$4:$BE$107,MATCH('Per month Barometer'!$BG96,$AF$4:$AF$107,0),MATCH('Per month Barometer'!BM$4,'Per month Barometer'!$AG$3:$BE$3,0))),"",INDEX($AG$4:$BE$107,MATCH('Per month Barometer'!$BG96,$AF$4:$AF$107,0),MATCH('Per month Barometer'!BM$4,'Per month Barometer'!$AG$3:$BE$3,0)))</f>
        <v>1.1200000000000001</v>
      </c>
      <c r="BN96" s="18">
        <f>IF(ISNA(INDEX($AG$4:$BE$107,MATCH('Per month Barometer'!$BG96,$AF$4:$AF$107,0),MATCH('Per month Barometer'!BN$4,'Per month Barometer'!$AG$3:$BE$3,0))),"",INDEX($AG$4:$BE$107,MATCH('Per month Barometer'!$BG96,$AF$4:$AF$107,0),MATCH('Per month Barometer'!BN$4,'Per month Barometer'!$AG$3:$BE$3,0)))</f>
        <v>0</v>
      </c>
      <c r="BO96" s="18">
        <f>IF(ISNA(INDEX($AG$4:$BE$107,MATCH('Per month Barometer'!$BG96,$AF$4:$AF$107,0),MATCH('Per month Barometer'!BO$4,'Per month Barometer'!$AG$3:$BE$3,0))),"",INDEX($AG$4:$BE$107,MATCH('Per month Barometer'!$BG96,$AF$4:$AF$107,0),MATCH('Per month Barometer'!BO$4,'Per month Barometer'!$AG$3:$BE$3,0)))</f>
        <v>0</v>
      </c>
      <c r="BP96" s="18">
        <f>IF(ISNA(INDEX($AG$4:$BE$107,MATCH('Per month Barometer'!$BG96,$AF$4:$AF$107,0),MATCH('Per month Barometer'!BP$4,'Per month Barometer'!$AG$3:$BE$3,0))),"",INDEX($AG$4:$BE$107,MATCH('Per month Barometer'!$BG96,$AF$4:$AF$107,0),MATCH('Per month Barometer'!BP$4,'Per month Barometer'!$AG$3:$BE$3,0)))</f>
        <v>0</v>
      </c>
      <c r="BQ96" s="18">
        <f>IF(ISNA(INDEX($AG$4:$BE$107,MATCH('Per month Barometer'!$BG96,$AF$4:$AF$107,0),MATCH('Per month Barometer'!BQ$4,'Per month Barometer'!$AG$3:$BE$3,0))),"",INDEX($AG$4:$BE$107,MATCH('Per month Barometer'!$BG96,$AF$4:$AF$107,0),MATCH('Per month Barometer'!BQ$4,'Per month Barometer'!$AG$3:$BE$3,0)))</f>
        <v>0</v>
      </c>
      <c r="BR96" s="18">
        <f>IF(ISNA(INDEX($AG$4:$BE$107,MATCH('Per month Barometer'!$BG96,$AF$4:$AF$107,0),MATCH('Per month Barometer'!BR$4,'Per month Barometer'!$AG$3:$BE$3,0))),"",INDEX($AG$4:$BE$107,MATCH('Per month Barometer'!$BG96,$AF$4:$AF$107,0),MATCH('Per month Barometer'!BR$4,'Per month Barometer'!$AG$3:$BE$3,0)))</f>
        <v>0</v>
      </c>
      <c r="BS96" s="18">
        <f>IF(ISNA(INDEX($AG$4:$BE$107,MATCH('Per month Barometer'!$BG96,$AF$4:$AF$107,0),MATCH('Per month Barometer'!BS$4,'Per month Barometer'!$AG$3:$BE$3,0))),"",INDEX($AG$4:$BE$107,MATCH('Per month Barometer'!$BG96,$AF$4:$AF$107,0),MATCH('Per month Barometer'!BS$4,'Per month Barometer'!$AG$3:$BE$3,0)))</f>
        <v>0</v>
      </c>
      <c r="BT96" s="18">
        <f>IF(ISNA(INDEX($AG$4:$BE$107,MATCH('Per month Barometer'!$BG96,$AF$4:$AF$107,0),MATCH('Per month Barometer'!BT$4,'Per month Barometer'!$AG$3:$BE$3,0))),"",INDEX($AG$4:$BE$107,MATCH('Per month Barometer'!$BG96,$AF$4:$AF$107,0),MATCH('Per month Barometer'!BT$4,'Per month Barometer'!$AG$3:$BE$3,0)))</f>
        <v>0</v>
      </c>
      <c r="BU96" s="18">
        <f>IF(ISNA(INDEX($AG$4:$BE$107,MATCH('Per month Barometer'!$BG96,$AF$4:$AF$107,0),MATCH('Per month Barometer'!BU$4,'Per month Barometer'!$AG$3:$BE$3,0))),"",INDEX($AG$4:$BE$107,MATCH('Per month Barometer'!$BG96,$AF$4:$AF$107,0),MATCH('Per month Barometer'!BU$4,'Per month Barometer'!$AG$3:$BE$3,0)))</f>
        <v>0</v>
      </c>
      <c r="BV96" s="18">
        <f>IF(ISNA(INDEX($AG$4:$BE$107,MATCH('Per month Barometer'!$BG96,$AF$4:$AF$107,0),MATCH('Per month Barometer'!BV$4,'Per month Barometer'!$AG$3:$BE$3,0))),"",INDEX($AG$4:$BE$107,MATCH('Per month Barometer'!$BG96,$AF$4:$AF$107,0),MATCH('Per month Barometer'!BV$4,'Per month Barometer'!$AG$3:$BE$3,0)))</f>
        <v>0</v>
      </c>
      <c r="BW96" s="18">
        <f>IF(ISNA(INDEX($AG$4:$BE$107,MATCH('Per month Barometer'!$BG96,$AF$4:$AF$107,0),MATCH('Per month Barometer'!BW$4,'Per month Barometer'!$AG$3:$BE$3,0))),"",INDEX($AG$4:$BE$107,MATCH('Per month Barometer'!$BG96,$AF$4:$AF$107,0),MATCH('Per month Barometer'!BW$4,'Per month Barometer'!$AG$3:$BE$3,0)))</f>
        <v>0</v>
      </c>
      <c r="BX96" s="18">
        <f>IF(ISNA(INDEX($AG$4:$BE$107,MATCH('Per month Barometer'!$BG96,$AF$4:$AF$107,0),MATCH('Per month Barometer'!BX$4,'Per month Barometer'!$AG$3:$BE$3,0))),"",INDEX($AG$4:$BE$107,MATCH('Per month Barometer'!$BG96,$AF$4:$AF$107,0),MATCH('Per month Barometer'!BX$4,'Per month Barometer'!$AG$3:$BE$3,0)))</f>
        <v>0</v>
      </c>
      <c r="BY96" s="18">
        <f>IF(ISNA(INDEX($AG$4:$BE$107,MATCH('Per month Barometer'!$BG96,$AF$4:$AF$107,0),MATCH('Per month Barometer'!BY$4,'Per month Barometer'!$AG$3:$BE$3,0))),"",INDEX($AG$4:$BE$107,MATCH('Per month Barometer'!$BG96,$AF$4:$AF$107,0),MATCH('Per month Barometer'!BY$4,'Per month Barometer'!$AG$3:$BE$3,0)))</f>
        <v>0</v>
      </c>
      <c r="BZ96" s="18">
        <f>IF(ISNA(INDEX($AG$4:$BE$107,MATCH('Per month Barometer'!$BG96,$AF$4:$AF$107,0),MATCH('Per month Barometer'!BZ$4,'Per month Barometer'!$AG$3:$BE$3,0))),"",INDEX($AG$4:$BE$107,MATCH('Per month Barometer'!$BG96,$AF$4:$AF$107,0),MATCH('Per month Barometer'!BZ$4,'Per month Barometer'!$AG$3:$BE$3,0)))</f>
        <v>0</v>
      </c>
      <c r="CA96" s="18">
        <f>IF(ISNA(INDEX($AG$4:$BE$107,MATCH('Per month Barometer'!$BG96,$AF$4:$AF$107,0),MATCH('Per month Barometer'!CA$4,'Per month Barometer'!$AG$3:$BE$3,0))),"",INDEX($AG$4:$BE$107,MATCH('Per month Barometer'!$BG96,$AF$4:$AF$107,0),MATCH('Per month Barometer'!CA$4,'Per month Barometer'!$AG$3:$BE$3,0)))</f>
        <v>0</v>
      </c>
      <c r="CB96" s="18">
        <f>IF(ISNA(INDEX($AG$4:$BE$107,MATCH('Per month Barometer'!$BG96,$AF$4:$AF$107,0),MATCH('Per month Barometer'!CB$4,'Per month Barometer'!$AG$3:$BE$3,0))),"",INDEX($AG$4:$BE$107,MATCH('Per month Barometer'!$BG96,$AF$4:$AF$107,0),MATCH('Per month Barometer'!CB$4,'Per month Barometer'!$AG$3:$BE$3,0)))</f>
        <v>0</v>
      </c>
      <c r="CC96" s="18">
        <f>IF(ISNA(INDEX($AG$4:$BE$107,MATCH('Per month Barometer'!$BG96,$AF$4:$AF$107,0),MATCH('Per month Barometer'!CC$4,'Per month Barometer'!$AG$3:$BE$3,0))),"",INDEX($AG$4:$BE$107,MATCH('Per month Barometer'!$BG96,$AF$4:$AF$107,0),MATCH('Per month Barometer'!CC$4,'Per month Barometer'!$AG$3:$BE$3,0)))</f>
        <v>0</v>
      </c>
      <c r="CD96" s="18">
        <f>IF(ISNA(INDEX($AG$4:$BE$107,MATCH('Per month Barometer'!$BG96,$AF$4:$AF$107,0),MATCH('Per month Barometer'!CD$4,'Per month Barometer'!$AG$3:$BE$3,0))),"",INDEX($AG$4:$BE$107,MATCH('Per month Barometer'!$BG96,$AF$4:$AF$107,0),MATCH('Per month Barometer'!CD$4,'Per month Barometer'!$AG$3:$BE$3,0)))</f>
        <v>0</v>
      </c>
      <c r="CE96" s="18">
        <f>IF(ISNA(INDEX($AG$4:$BE$107,MATCH('Per month Barometer'!$BG96,$AF$4:$AF$107,0),MATCH('Per month Barometer'!CE$4,'Per month Barometer'!$AG$3:$BE$3,0))),"",INDEX($AG$4:$BE$107,MATCH('Per month Barometer'!$BG96,$AF$4:$AF$107,0),MATCH('Per month Barometer'!CE$4,'Per month Barometer'!$AG$3:$BE$3,0)))</f>
        <v>0</v>
      </c>
      <c r="CF96" s="18">
        <f>IF(ISNA(INDEX($AG$4:$BE$107,MATCH('Per month Barometer'!$BG96,$AF$4:$AF$107,0),MATCH('Per month Barometer'!CF$4,'Per month Barometer'!$AG$3:$BE$3,0))),"",INDEX($AG$4:$BE$107,MATCH('Per month Barometer'!$BG96,$AF$4:$AF$107,0),MATCH('Per month Barometer'!CF$4,'Per month Barometer'!$AG$3:$BE$3,0)))</f>
        <v>0</v>
      </c>
      <c r="CO96" s="18">
        <f>IF(BH96=0,"",BH96)</f>
        <v>0.63</v>
      </c>
      <c r="CP96" s="18" t="str">
        <f>IF(BI96=0,"",BI96)</f>
        <v/>
      </c>
      <c r="CQ96" s="18" t="str">
        <f>IF(BJ96=0,"",BJ96)</f>
        <v/>
      </c>
      <c r="CR96" s="18" t="str">
        <f>IF(BK96=0,"",BK96)</f>
        <v/>
      </c>
      <c r="CS96" s="18" t="str">
        <f>IF(BL96=0,"",BL96)</f>
        <v/>
      </c>
      <c r="CT96" s="18">
        <f>IF(BM96=0,"",BM96)</f>
        <v>1.1200000000000001</v>
      </c>
      <c r="CU96" s="18" t="str">
        <f>IF(BN96=0,"",BN96)</f>
        <v/>
      </c>
      <c r="CV96" s="18" t="str">
        <f>IF(BO96=0,"",BO96)</f>
        <v/>
      </c>
      <c r="CW96" s="18" t="str">
        <f>IF(BP96=0,"",BP96)</f>
        <v/>
      </c>
      <c r="CX96" s="18" t="str">
        <f>IF(BQ96=0,"",BQ96)</f>
        <v/>
      </c>
      <c r="CY96" s="18" t="str">
        <f>IF(BR96=0,"",BR96)</f>
        <v/>
      </c>
      <c r="CZ96" s="18" t="str">
        <f>IF(BS96=0,"",BS96)</f>
        <v/>
      </c>
      <c r="DA96" s="18" t="str">
        <f>IF(BT96=0,"",BT96)</f>
        <v/>
      </c>
      <c r="DB96" s="18" t="str">
        <f>IF(BU96=0,"",BU96)</f>
        <v/>
      </c>
      <c r="DC96" s="18" t="str">
        <f>IF(BV96=0,"",BV96)</f>
        <v/>
      </c>
      <c r="DD96" s="18" t="str">
        <f>IF(BW96=0,"",BW96)</f>
        <v/>
      </c>
      <c r="DE96" s="18" t="str">
        <f>IF(BX96=0,"",BX96)</f>
        <v/>
      </c>
      <c r="DF96" s="18" t="str">
        <f>IF(BY96=0,"",BY96)</f>
        <v/>
      </c>
      <c r="DG96" s="18" t="str">
        <f>IF(BZ96=0,"",BZ96)</f>
        <v/>
      </c>
      <c r="DH96" s="18" t="str">
        <f>IF(CA96=0,"",CA96)</f>
        <v/>
      </c>
      <c r="DI96" s="18" t="str">
        <f>IF(CB96=0,"",CB96)</f>
        <v/>
      </c>
      <c r="DJ96" s="18" t="str">
        <f>IF(CC96=0,"",CC96)</f>
        <v/>
      </c>
      <c r="DK96" s="18" t="str">
        <f>IF(CD96=0,"",CD96)</f>
        <v/>
      </c>
      <c r="DL96" s="18" t="str">
        <f>IF(CE96=0,"",CE96)</f>
        <v/>
      </c>
      <c r="DM96" s="18" t="str">
        <f>IF(CF96=0,"",CF96)</f>
        <v/>
      </c>
      <c r="DN96" s="18"/>
      <c r="DO96" s="18"/>
      <c r="DP96" s="18"/>
      <c r="DQ96" s="18"/>
    </row>
    <row r="97" spans="2:121" x14ac:dyDescent="0.25">
      <c r="B97" s="22">
        <v>42217</v>
      </c>
      <c r="C97" s="18">
        <f>VLOOKUP($B97,'Barometer annual'!$Z$5:$AE$211,'Per month Barometer'!C$1,FALSE)</f>
        <v>0.233333333333333</v>
      </c>
      <c r="D97" s="18">
        <f>VLOOKUP($B97,'Barometer annual'!$Z$5:$AE$211,'Per month Barometer'!D$1,FALSE)</f>
        <v>1.2476190476190501</v>
      </c>
      <c r="E97" s="18"/>
      <c r="F97" s="18"/>
      <c r="G97" s="18"/>
      <c r="H97" s="18"/>
      <c r="I97" s="5"/>
      <c r="J97" s="27"/>
      <c r="K97" s="5"/>
      <c r="L97" s="5"/>
      <c r="M97" s="5"/>
      <c r="N97" s="5"/>
      <c r="AF97" s="125">
        <v>41214</v>
      </c>
      <c r="AG97" s="47">
        <f>VLOOKUP($AF97,'Barometer annual'!$Z$5:$AE$211,'Per month Barometer'!C$1,FALSE)</f>
        <v>2.45714285714286</v>
      </c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48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48">
        <f>VLOOKUP($AF97,'Barometer annual'!$Z$5:$AE$211,'Per month Barometer'!D$1,FALSE)</f>
        <v>1.9142857142857099</v>
      </c>
      <c r="BE97" s="126"/>
      <c r="BG97" s="155">
        <v>41883</v>
      </c>
      <c r="BH97" s="18">
        <f>IF(ISNA(INDEX($AG$4:$BE$107,MATCH('Per month Barometer'!$BG97,$AF$4:$AF$107,0),MATCH('Per month Barometer'!BH$4,'Per month Barometer'!$AG$3:$BE$3,0))),"",INDEX($AG$4:$BE$107,MATCH('Per month Barometer'!$BG97,$AF$4:$AF$107,0),MATCH('Per month Barometer'!BH$4,'Per month Barometer'!$AG$3:$BE$3,0)))</f>
        <v>0.56842105263157905</v>
      </c>
      <c r="BI97" s="18">
        <f>IF(ISNA(INDEX($AG$4:$BE$107,MATCH('Per month Barometer'!$BG97,$AF$4:$AF$107,0),MATCH('Per month Barometer'!BI$4,'Per month Barometer'!$AG$3:$BE$3,0))),"",INDEX($AG$4:$BE$107,MATCH('Per month Barometer'!$BG97,$AF$4:$AF$107,0),MATCH('Per month Barometer'!BI$4,'Per month Barometer'!$AG$3:$BE$3,0)))</f>
        <v>0</v>
      </c>
      <c r="BJ97" s="18">
        <f>IF(ISNA(INDEX($AG$4:$BE$107,MATCH('Per month Barometer'!$BG97,$AF$4:$AF$107,0),MATCH('Per month Barometer'!BJ$4,'Per month Barometer'!$AG$3:$BE$3,0))),"",INDEX($AG$4:$BE$107,MATCH('Per month Barometer'!$BG97,$AF$4:$AF$107,0),MATCH('Per month Barometer'!BJ$4,'Per month Barometer'!$AG$3:$BE$3,0)))</f>
        <v>0</v>
      </c>
      <c r="BK97" s="18">
        <f>IF(ISNA(INDEX($AG$4:$BE$107,MATCH('Per month Barometer'!$BG97,$AF$4:$AF$107,0),MATCH('Per month Barometer'!BK$4,'Per month Barometer'!$AG$3:$BE$3,0))),"",INDEX($AG$4:$BE$107,MATCH('Per month Barometer'!$BG97,$AF$4:$AF$107,0),MATCH('Per month Barometer'!BK$4,'Per month Barometer'!$AG$3:$BE$3,0)))</f>
        <v>0</v>
      </c>
      <c r="BL97" s="18">
        <f>IF(ISNA(INDEX($AG$4:$BE$107,MATCH('Per month Barometer'!$BG97,$AF$4:$AF$107,0),MATCH('Per month Barometer'!BL$4,'Per month Barometer'!$AG$3:$BE$3,0))),"",INDEX($AG$4:$BE$107,MATCH('Per month Barometer'!$BG97,$AF$4:$AF$107,0),MATCH('Per month Barometer'!BL$4,'Per month Barometer'!$AG$3:$BE$3,0)))</f>
        <v>1.0473684210526299</v>
      </c>
      <c r="BM97" s="18">
        <f>IF(ISNA(INDEX($AG$4:$BE$107,MATCH('Per month Barometer'!$BG97,$AF$4:$AF$107,0),MATCH('Per month Barometer'!BM$4,'Per month Barometer'!$AG$3:$BE$3,0))),"",INDEX($AG$4:$BE$107,MATCH('Per month Barometer'!$BG97,$AF$4:$AF$107,0),MATCH('Per month Barometer'!BM$4,'Per month Barometer'!$AG$3:$BE$3,0)))</f>
        <v>0</v>
      </c>
      <c r="BN97" s="18">
        <f>IF(ISNA(INDEX($AG$4:$BE$107,MATCH('Per month Barometer'!$BG97,$AF$4:$AF$107,0),MATCH('Per month Barometer'!BN$4,'Per month Barometer'!$AG$3:$BE$3,0))),"",INDEX($AG$4:$BE$107,MATCH('Per month Barometer'!$BG97,$AF$4:$AF$107,0),MATCH('Per month Barometer'!BN$4,'Per month Barometer'!$AG$3:$BE$3,0)))</f>
        <v>0</v>
      </c>
      <c r="BO97" s="18">
        <f>IF(ISNA(INDEX($AG$4:$BE$107,MATCH('Per month Barometer'!$BG97,$AF$4:$AF$107,0),MATCH('Per month Barometer'!BO$4,'Per month Barometer'!$AG$3:$BE$3,0))),"",INDEX($AG$4:$BE$107,MATCH('Per month Barometer'!$BG97,$AF$4:$AF$107,0),MATCH('Per month Barometer'!BO$4,'Per month Barometer'!$AG$3:$BE$3,0)))</f>
        <v>0</v>
      </c>
      <c r="BP97" s="18">
        <f>IF(ISNA(INDEX($AG$4:$BE$107,MATCH('Per month Barometer'!$BG97,$AF$4:$AF$107,0),MATCH('Per month Barometer'!BP$4,'Per month Barometer'!$AG$3:$BE$3,0))),"",INDEX($AG$4:$BE$107,MATCH('Per month Barometer'!$BG97,$AF$4:$AF$107,0),MATCH('Per month Barometer'!BP$4,'Per month Barometer'!$AG$3:$BE$3,0)))</f>
        <v>0</v>
      </c>
      <c r="BQ97" s="18">
        <f>IF(ISNA(INDEX($AG$4:$BE$107,MATCH('Per month Barometer'!$BG97,$AF$4:$AF$107,0),MATCH('Per month Barometer'!BQ$4,'Per month Barometer'!$AG$3:$BE$3,0))),"",INDEX($AG$4:$BE$107,MATCH('Per month Barometer'!$BG97,$AF$4:$AF$107,0),MATCH('Per month Barometer'!BQ$4,'Per month Barometer'!$AG$3:$BE$3,0)))</f>
        <v>0</v>
      </c>
      <c r="BR97" s="18">
        <f>IF(ISNA(INDEX($AG$4:$BE$107,MATCH('Per month Barometer'!$BG97,$AF$4:$AF$107,0),MATCH('Per month Barometer'!BR$4,'Per month Barometer'!$AG$3:$BE$3,0))),"",INDEX($AG$4:$BE$107,MATCH('Per month Barometer'!$BG97,$AF$4:$AF$107,0),MATCH('Per month Barometer'!BR$4,'Per month Barometer'!$AG$3:$BE$3,0)))</f>
        <v>0</v>
      </c>
      <c r="BS97" s="18">
        <f>IF(ISNA(INDEX($AG$4:$BE$107,MATCH('Per month Barometer'!$BG97,$AF$4:$AF$107,0),MATCH('Per month Barometer'!BS$4,'Per month Barometer'!$AG$3:$BE$3,0))),"",INDEX($AG$4:$BE$107,MATCH('Per month Barometer'!$BG97,$AF$4:$AF$107,0),MATCH('Per month Barometer'!BS$4,'Per month Barometer'!$AG$3:$BE$3,0)))</f>
        <v>0</v>
      </c>
      <c r="BT97" s="18">
        <f>IF(ISNA(INDEX($AG$4:$BE$107,MATCH('Per month Barometer'!$BG97,$AF$4:$AF$107,0),MATCH('Per month Barometer'!BT$4,'Per month Barometer'!$AG$3:$BE$3,0))),"",INDEX($AG$4:$BE$107,MATCH('Per month Barometer'!$BG97,$AF$4:$AF$107,0),MATCH('Per month Barometer'!BT$4,'Per month Barometer'!$AG$3:$BE$3,0)))</f>
        <v>0</v>
      </c>
      <c r="BU97" s="18">
        <f>IF(ISNA(INDEX($AG$4:$BE$107,MATCH('Per month Barometer'!$BG97,$AF$4:$AF$107,0),MATCH('Per month Barometer'!BU$4,'Per month Barometer'!$AG$3:$BE$3,0))),"",INDEX($AG$4:$BE$107,MATCH('Per month Barometer'!$BG97,$AF$4:$AF$107,0),MATCH('Per month Barometer'!BU$4,'Per month Barometer'!$AG$3:$BE$3,0)))</f>
        <v>0</v>
      </c>
      <c r="BV97" s="18">
        <f>IF(ISNA(INDEX($AG$4:$BE$107,MATCH('Per month Barometer'!$BG97,$AF$4:$AF$107,0),MATCH('Per month Barometer'!BV$4,'Per month Barometer'!$AG$3:$BE$3,0))),"",INDEX($AG$4:$BE$107,MATCH('Per month Barometer'!$BG97,$AF$4:$AF$107,0),MATCH('Per month Barometer'!BV$4,'Per month Barometer'!$AG$3:$BE$3,0)))</f>
        <v>0</v>
      </c>
      <c r="BW97" s="18">
        <f>IF(ISNA(INDEX($AG$4:$BE$107,MATCH('Per month Barometer'!$BG97,$AF$4:$AF$107,0),MATCH('Per month Barometer'!BW$4,'Per month Barometer'!$AG$3:$BE$3,0))),"",INDEX($AG$4:$BE$107,MATCH('Per month Barometer'!$BG97,$AF$4:$AF$107,0),MATCH('Per month Barometer'!BW$4,'Per month Barometer'!$AG$3:$BE$3,0)))</f>
        <v>0</v>
      </c>
      <c r="BX97" s="18">
        <f>IF(ISNA(INDEX($AG$4:$BE$107,MATCH('Per month Barometer'!$BG97,$AF$4:$AF$107,0),MATCH('Per month Barometer'!BX$4,'Per month Barometer'!$AG$3:$BE$3,0))),"",INDEX($AG$4:$BE$107,MATCH('Per month Barometer'!$BG97,$AF$4:$AF$107,0),MATCH('Per month Barometer'!BX$4,'Per month Barometer'!$AG$3:$BE$3,0)))</f>
        <v>0</v>
      </c>
      <c r="BY97" s="18">
        <f>IF(ISNA(INDEX($AG$4:$BE$107,MATCH('Per month Barometer'!$BG97,$AF$4:$AF$107,0),MATCH('Per month Barometer'!BY$4,'Per month Barometer'!$AG$3:$BE$3,0))),"",INDEX($AG$4:$BE$107,MATCH('Per month Barometer'!$BG97,$AF$4:$AF$107,0),MATCH('Per month Barometer'!BY$4,'Per month Barometer'!$AG$3:$BE$3,0)))</f>
        <v>0</v>
      </c>
      <c r="BZ97" s="18">
        <f>IF(ISNA(INDEX($AG$4:$BE$107,MATCH('Per month Barometer'!$BG97,$AF$4:$AF$107,0),MATCH('Per month Barometer'!BZ$4,'Per month Barometer'!$AG$3:$BE$3,0))),"",INDEX($AG$4:$BE$107,MATCH('Per month Barometer'!$BG97,$AF$4:$AF$107,0),MATCH('Per month Barometer'!BZ$4,'Per month Barometer'!$AG$3:$BE$3,0)))</f>
        <v>0</v>
      </c>
      <c r="CA97" s="18">
        <f>IF(ISNA(INDEX($AG$4:$BE$107,MATCH('Per month Barometer'!$BG97,$AF$4:$AF$107,0),MATCH('Per month Barometer'!CA$4,'Per month Barometer'!$AG$3:$BE$3,0))),"",INDEX($AG$4:$BE$107,MATCH('Per month Barometer'!$BG97,$AF$4:$AF$107,0),MATCH('Per month Barometer'!CA$4,'Per month Barometer'!$AG$3:$BE$3,0)))</f>
        <v>0</v>
      </c>
      <c r="CB97" s="18">
        <f>IF(ISNA(INDEX($AG$4:$BE$107,MATCH('Per month Barometer'!$BG97,$AF$4:$AF$107,0),MATCH('Per month Barometer'!CB$4,'Per month Barometer'!$AG$3:$BE$3,0))),"",INDEX($AG$4:$BE$107,MATCH('Per month Barometer'!$BG97,$AF$4:$AF$107,0),MATCH('Per month Barometer'!CB$4,'Per month Barometer'!$AG$3:$BE$3,0)))</f>
        <v>0</v>
      </c>
      <c r="CC97" s="18">
        <f>IF(ISNA(INDEX($AG$4:$BE$107,MATCH('Per month Barometer'!$BG97,$AF$4:$AF$107,0),MATCH('Per month Barometer'!CC$4,'Per month Barometer'!$AG$3:$BE$3,0))),"",INDEX($AG$4:$BE$107,MATCH('Per month Barometer'!$BG97,$AF$4:$AF$107,0),MATCH('Per month Barometer'!CC$4,'Per month Barometer'!$AG$3:$BE$3,0)))</f>
        <v>0</v>
      </c>
      <c r="CD97" s="18">
        <f>IF(ISNA(INDEX($AG$4:$BE$107,MATCH('Per month Barometer'!$BG97,$AF$4:$AF$107,0),MATCH('Per month Barometer'!CD$4,'Per month Barometer'!$AG$3:$BE$3,0))),"",INDEX($AG$4:$BE$107,MATCH('Per month Barometer'!$BG97,$AF$4:$AF$107,0),MATCH('Per month Barometer'!CD$4,'Per month Barometer'!$AG$3:$BE$3,0)))</f>
        <v>0</v>
      </c>
      <c r="CE97" s="18">
        <f>IF(ISNA(INDEX($AG$4:$BE$107,MATCH('Per month Barometer'!$BG97,$AF$4:$AF$107,0),MATCH('Per month Barometer'!CE$4,'Per month Barometer'!$AG$3:$BE$3,0))),"",INDEX($AG$4:$BE$107,MATCH('Per month Barometer'!$BG97,$AF$4:$AF$107,0),MATCH('Per month Barometer'!CE$4,'Per month Barometer'!$AG$3:$BE$3,0)))</f>
        <v>0</v>
      </c>
      <c r="CF97" s="18">
        <f>IF(ISNA(INDEX($AG$4:$BE$107,MATCH('Per month Barometer'!$BG97,$AF$4:$AF$107,0),MATCH('Per month Barometer'!CF$4,'Per month Barometer'!$AG$3:$BE$3,0))),"",INDEX($AG$4:$BE$107,MATCH('Per month Barometer'!$BG97,$AF$4:$AF$107,0),MATCH('Per month Barometer'!CF$4,'Per month Barometer'!$AG$3:$BE$3,0)))</f>
        <v>0</v>
      </c>
      <c r="CO97" s="18">
        <f>IF(BH97=0,"",BH97)</f>
        <v>0.56842105263157905</v>
      </c>
      <c r="CP97" s="18" t="str">
        <f>IF(BI97=0,"",BI97)</f>
        <v/>
      </c>
      <c r="CQ97" s="18" t="str">
        <f>IF(BJ97=0,"",BJ97)</f>
        <v/>
      </c>
      <c r="CR97" s="18" t="str">
        <f>IF(BK97=0,"",BK97)</f>
        <v/>
      </c>
      <c r="CS97" s="18">
        <f>IF(BL97=0,"",BL97)</f>
        <v>1.0473684210526299</v>
      </c>
      <c r="CT97" s="18" t="str">
        <f>IF(BM97=0,"",BM97)</f>
        <v/>
      </c>
      <c r="CU97" s="18" t="str">
        <f>IF(BN97=0,"",BN97)</f>
        <v/>
      </c>
      <c r="CV97" s="18" t="str">
        <f>IF(BO97=0,"",BO97)</f>
        <v/>
      </c>
      <c r="CW97" s="18" t="str">
        <f>IF(BP97=0,"",BP97)</f>
        <v/>
      </c>
      <c r="CX97" s="18" t="str">
        <f>IF(BQ97=0,"",BQ97)</f>
        <v/>
      </c>
      <c r="CY97" s="18" t="str">
        <f>IF(BR97=0,"",BR97)</f>
        <v/>
      </c>
      <c r="CZ97" s="18" t="str">
        <f>IF(BS97=0,"",BS97)</f>
        <v/>
      </c>
      <c r="DA97" s="18" t="str">
        <f>IF(BT97=0,"",BT97)</f>
        <v/>
      </c>
      <c r="DB97" s="18" t="str">
        <f>IF(BU97=0,"",BU97)</f>
        <v/>
      </c>
      <c r="DC97" s="18" t="str">
        <f>IF(BV97=0,"",BV97)</f>
        <v/>
      </c>
      <c r="DD97" s="18" t="str">
        <f>IF(BW97=0,"",BW97)</f>
        <v/>
      </c>
      <c r="DE97" s="18" t="str">
        <f>IF(BX97=0,"",BX97)</f>
        <v/>
      </c>
      <c r="DF97" s="18" t="str">
        <f>IF(BY97=0,"",BY97)</f>
        <v/>
      </c>
      <c r="DG97" s="18" t="str">
        <f>IF(BZ97=0,"",BZ97)</f>
        <v/>
      </c>
      <c r="DH97" s="18" t="str">
        <f>IF(CA97=0,"",CA97)</f>
        <v/>
      </c>
      <c r="DI97" s="18" t="str">
        <f>IF(CB97=0,"",CB97)</f>
        <v/>
      </c>
      <c r="DJ97" s="18" t="str">
        <f>IF(CC97=0,"",CC97)</f>
        <v/>
      </c>
      <c r="DK97" s="18" t="str">
        <f>IF(CD97=0,"",CD97)</f>
        <v/>
      </c>
      <c r="DL97" s="18" t="str">
        <f>IF(CE97=0,"",CE97)</f>
        <v/>
      </c>
      <c r="DM97" s="18" t="str">
        <f>IF(CF97=0,"",CF97)</f>
        <v/>
      </c>
      <c r="DN97" s="18"/>
      <c r="DO97" s="18"/>
      <c r="DP97" s="18"/>
      <c r="DQ97" s="18"/>
    </row>
    <row r="98" spans="2:121" x14ac:dyDescent="0.25">
      <c r="E98" s="18"/>
      <c r="F98" s="18"/>
      <c r="G98" s="18"/>
      <c r="H98" s="18"/>
      <c r="I98" s="5"/>
      <c r="J98" s="27"/>
      <c r="K98" s="5"/>
      <c r="L98" s="5"/>
      <c r="M98" s="5"/>
      <c r="N98" s="5"/>
      <c r="AF98" s="125">
        <v>41579</v>
      </c>
      <c r="AG98" s="47">
        <f>VLOOKUP($AF98,'Barometer annual'!$Z$5:$AE$211,'Per month Barometer'!C$1,FALSE)</f>
        <v>1.4650000000000001</v>
      </c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48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48">
        <f>VLOOKUP($AF98,'Barometer annual'!$Z$5:$AE$211,'Per month Barometer'!D$1,FALSE)</f>
        <v>1.38</v>
      </c>
      <c r="BE98" s="126"/>
      <c r="BG98" s="155">
        <v>41913</v>
      </c>
      <c r="BH98" s="18">
        <f>IF(ISNA(INDEX($AG$4:$BE$107,MATCH('Per month Barometer'!$BG98,$AF$4:$AF$107,0),MATCH('Per month Barometer'!BH$4,'Per month Barometer'!$AG$3:$BE$3,0))),"",INDEX($AG$4:$BE$107,MATCH('Per month Barometer'!$BG98,$AF$4:$AF$107,0),MATCH('Per month Barometer'!BH$4,'Per month Barometer'!$AG$3:$BE$3,0)))</f>
        <v>0.52500000000000002</v>
      </c>
      <c r="BI98" s="18">
        <f>IF(ISNA(INDEX($AG$4:$BE$107,MATCH('Per month Barometer'!$BG98,$AF$4:$AF$107,0),MATCH('Per month Barometer'!BI$4,'Per month Barometer'!$AG$3:$BE$3,0))),"",INDEX($AG$4:$BE$107,MATCH('Per month Barometer'!$BG98,$AF$4:$AF$107,0),MATCH('Per month Barometer'!BI$4,'Per month Barometer'!$AG$3:$BE$3,0)))</f>
        <v>0</v>
      </c>
      <c r="BJ98" s="18">
        <f>IF(ISNA(INDEX($AG$4:$BE$107,MATCH('Per month Barometer'!$BG98,$AF$4:$AF$107,0),MATCH('Per month Barometer'!BJ$4,'Per month Barometer'!$AG$3:$BE$3,0))),"",INDEX($AG$4:$BE$107,MATCH('Per month Barometer'!$BG98,$AF$4:$AF$107,0),MATCH('Per month Barometer'!BJ$4,'Per month Barometer'!$AG$3:$BE$3,0)))</f>
        <v>0</v>
      </c>
      <c r="BK98" s="18">
        <f>IF(ISNA(INDEX($AG$4:$BE$107,MATCH('Per month Barometer'!$BG98,$AF$4:$AF$107,0),MATCH('Per month Barometer'!BK$4,'Per month Barometer'!$AG$3:$BE$3,0))),"",INDEX($AG$4:$BE$107,MATCH('Per month Barometer'!$BG98,$AF$4:$AF$107,0),MATCH('Per month Barometer'!BK$4,'Per month Barometer'!$AG$3:$BE$3,0)))</f>
        <v>0.98</v>
      </c>
      <c r="BL98" s="18">
        <f>IF(ISNA(INDEX($AG$4:$BE$107,MATCH('Per month Barometer'!$BG98,$AF$4:$AF$107,0),MATCH('Per month Barometer'!BL$4,'Per month Barometer'!$AG$3:$BE$3,0))),"",INDEX($AG$4:$BE$107,MATCH('Per month Barometer'!$BG98,$AF$4:$AF$107,0),MATCH('Per month Barometer'!BL$4,'Per month Barometer'!$AG$3:$BE$3,0)))</f>
        <v>0</v>
      </c>
      <c r="BM98" s="18">
        <f>IF(ISNA(INDEX($AG$4:$BE$107,MATCH('Per month Barometer'!$BG98,$AF$4:$AF$107,0),MATCH('Per month Barometer'!BM$4,'Per month Barometer'!$AG$3:$BE$3,0))),"",INDEX($AG$4:$BE$107,MATCH('Per month Barometer'!$BG98,$AF$4:$AF$107,0),MATCH('Per month Barometer'!BM$4,'Per month Barometer'!$AG$3:$BE$3,0)))</f>
        <v>0</v>
      </c>
      <c r="BN98" s="18">
        <f>IF(ISNA(INDEX($AG$4:$BE$107,MATCH('Per month Barometer'!$BG98,$AF$4:$AF$107,0),MATCH('Per month Barometer'!BN$4,'Per month Barometer'!$AG$3:$BE$3,0))),"",INDEX($AG$4:$BE$107,MATCH('Per month Barometer'!$BG98,$AF$4:$AF$107,0),MATCH('Per month Barometer'!BN$4,'Per month Barometer'!$AG$3:$BE$3,0)))</f>
        <v>0</v>
      </c>
      <c r="BO98" s="18">
        <f>IF(ISNA(INDEX($AG$4:$BE$107,MATCH('Per month Barometer'!$BG98,$AF$4:$AF$107,0),MATCH('Per month Barometer'!BO$4,'Per month Barometer'!$AG$3:$BE$3,0))),"",INDEX($AG$4:$BE$107,MATCH('Per month Barometer'!$BG98,$AF$4:$AF$107,0),MATCH('Per month Barometer'!BO$4,'Per month Barometer'!$AG$3:$BE$3,0)))</f>
        <v>0</v>
      </c>
      <c r="BP98" s="18">
        <f>IF(ISNA(INDEX($AG$4:$BE$107,MATCH('Per month Barometer'!$BG98,$AF$4:$AF$107,0),MATCH('Per month Barometer'!BP$4,'Per month Barometer'!$AG$3:$BE$3,0))),"",INDEX($AG$4:$BE$107,MATCH('Per month Barometer'!$BG98,$AF$4:$AF$107,0),MATCH('Per month Barometer'!BP$4,'Per month Barometer'!$AG$3:$BE$3,0)))</f>
        <v>0</v>
      </c>
      <c r="BQ98" s="18">
        <f>IF(ISNA(INDEX($AG$4:$BE$107,MATCH('Per month Barometer'!$BG98,$AF$4:$AF$107,0),MATCH('Per month Barometer'!BQ$4,'Per month Barometer'!$AG$3:$BE$3,0))),"",INDEX($AG$4:$BE$107,MATCH('Per month Barometer'!$BG98,$AF$4:$AF$107,0),MATCH('Per month Barometer'!BQ$4,'Per month Barometer'!$AG$3:$BE$3,0)))</f>
        <v>0</v>
      </c>
      <c r="BR98" s="18">
        <f>IF(ISNA(INDEX($AG$4:$BE$107,MATCH('Per month Barometer'!$BG98,$AF$4:$AF$107,0),MATCH('Per month Barometer'!BR$4,'Per month Barometer'!$AG$3:$BE$3,0))),"",INDEX($AG$4:$BE$107,MATCH('Per month Barometer'!$BG98,$AF$4:$AF$107,0),MATCH('Per month Barometer'!BR$4,'Per month Barometer'!$AG$3:$BE$3,0)))</f>
        <v>0</v>
      </c>
      <c r="BS98" s="18">
        <f>IF(ISNA(INDEX($AG$4:$BE$107,MATCH('Per month Barometer'!$BG98,$AF$4:$AF$107,0),MATCH('Per month Barometer'!BS$4,'Per month Barometer'!$AG$3:$BE$3,0))),"",INDEX($AG$4:$BE$107,MATCH('Per month Barometer'!$BG98,$AF$4:$AF$107,0),MATCH('Per month Barometer'!BS$4,'Per month Barometer'!$AG$3:$BE$3,0)))</f>
        <v>0</v>
      </c>
      <c r="BT98" s="18">
        <f>IF(ISNA(INDEX($AG$4:$BE$107,MATCH('Per month Barometer'!$BG98,$AF$4:$AF$107,0),MATCH('Per month Barometer'!BT$4,'Per month Barometer'!$AG$3:$BE$3,0))),"",INDEX($AG$4:$BE$107,MATCH('Per month Barometer'!$BG98,$AF$4:$AF$107,0),MATCH('Per month Barometer'!BT$4,'Per month Barometer'!$AG$3:$BE$3,0)))</f>
        <v>0</v>
      </c>
      <c r="BU98" s="18">
        <f>IF(ISNA(INDEX($AG$4:$BE$107,MATCH('Per month Barometer'!$BG98,$AF$4:$AF$107,0),MATCH('Per month Barometer'!BU$4,'Per month Barometer'!$AG$3:$BE$3,0))),"",INDEX($AG$4:$BE$107,MATCH('Per month Barometer'!$BG98,$AF$4:$AF$107,0),MATCH('Per month Barometer'!BU$4,'Per month Barometer'!$AG$3:$BE$3,0)))</f>
        <v>1.32222222222222</v>
      </c>
      <c r="BV98" s="18">
        <f>IF(ISNA(INDEX($AG$4:$BE$107,MATCH('Per month Barometer'!$BG98,$AF$4:$AF$107,0),MATCH('Per month Barometer'!BV$4,'Per month Barometer'!$AG$3:$BE$3,0))),"",INDEX($AG$4:$BE$107,MATCH('Per month Barometer'!$BG98,$AF$4:$AF$107,0),MATCH('Per month Barometer'!BV$4,'Per month Barometer'!$AG$3:$BE$3,0)))</f>
        <v>0</v>
      </c>
      <c r="BW98" s="18">
        <f>IF(ISNA(INDEX($AG$4:$BE$107,MATCH('Per month Barometer'!$BG98,$AF$4:$AF$107,0),MATCH('Per month Barometer'!BW$4,'Per month Barometer'!$AG$3:$BE$3,0))),"",INDEX($AG$4:$BE$107,MATCH('Per month Barometer'!$BG98,$AF$4:$AF$107,0),MATCH('Per month Barometer'!BW$4,'Per month Barometer'!$AG$3:$BE$3,0)))</f>
        <v>0</v>
      </c>
      <c r="BX98" s="18">
        <f>IF(ISNA(INDEX($AG$4:$BE$107,MATCH('Per month Barometer'!$BG98,$AF$4:$AF$107,0),MATCH('Per month Barometer'!BX$4,'Per month Barometer'!$AG$3:$BE$3,0))),"",INDEX($AG$4:$BE$107,MATCH('Per month Barometer'!$BG98,$AF$4:$AF$107,0),MATCH('Per month Barometer'!BX$4,'Per month Barometer'!$AG$3:$BE$3,0)))</f>
        <v>0</v>
      </c>
      <c r="BY98" s="18">
        <f>IF(ISNA(INDEX($AG$4:$BE$107,MATCH('Per month Barometer'!$BG98,$AF$4:$AF$107,0),MATCH('Per month Barometer'!BY$4,'Per month Barometer'!$AG$3:$BE$3,0))),"",INDEX($AG$4:$BE$107,MATCH('Per month Barometer'!$BG98,$AF$4:$AF$107,0),MATCH('Per month Barometer'!BY$4,'Per month Barometer'!$AG$3:$BE$3,0)))</f>
        <v>1.6428571428571399</v>
      </c>
      <c r="BZ98" s="18">
        <f>IF(ISNA(INDEX($AG$4:$BE$107,MATCH('Per month Barometer'!$BG98,$AF$4:$AF$107,0),MATCH('Per month Barometer'!BZ$4,'Per month Barometer'!$AG$3:$BE$3,0))),"",INDEX($AG$4:$BE$107,MATCH('Per month Barometer'!$BG98,$AF$4:$AF$107,0),MATCH('Per month Barometer'!BZ$4,'Per month Barometer'!$AG$3:$BE$3,0)))</f>
        <v>0</v>
      </c>
      <c r="CA98" s="18">
        <f>IF(ISNA(INDEX($AG$4:$BE$107,MATCH('Per month Barometer'!$BG98,$AF$4:$AF$107,0),MATCH('Per month Barometer'!CA$4,'Per month Barometer'!$AG$3:$BE$3,0))),"",INDEX($AG$4:$BE$107,MATCH('Per month Barometer'!$BG98,$AF$4:$AF$107,0),MATCH('Per month Barometer'!CA$4,'Per month Barometer'!$AG$3:$BE$3,0)))</f>
        <v>0</v>
      </c>
      <c r="CB98" s="18">
        <f>IF(ISNA(INDEX($AG$4:$BE$107,MATCH('Per month Barometer'!$BG98,$AF$4:$AF$107,0),MATCH('Per month Barometer'!CB$4,'Per month Barometer'!$AG$3:$BE$3,0))),"",INDEX($AG$4:$BE$107,MATCH('Per month Barometer'!$BG98,$AF$4:$AF$107,0),MATCH('Per month Barometer'!CB$4,'Per month Barometer'!$AG$3:$BE$3,0)))</f>
        <v>0</v>
      </c>
      <c r="CC98" s="18">
        <f>IF(ISNA(INDEX($AG$4:$BE$107,MATCH('Per month Barometer'!$BG98,$AF$4:$AF$107,0),MATCH('Per month Barometer'!CC$4,'Per month Barometer'!$AG$3:$BE$3,0))),"",INDEX($AG$4:$BE$107,MATCH('Per month Barometer'!$BG98,$AF$4:$AF$107,0),MATCH('Per month Barometer'!CC$4,'Per month Barometer'!$AG$3:$BE$3,0)))</f>
        <v>1.77142857142857</v>
      </c>
      <c r="CD98" s="18">
        <f>IF(ISNA(INDEX($AG$4:$BE$107,MATCH('Per month Barometer'!$BG98,$AF$4:$AF$107,0),MATCH('Per month Barometer'!CD$4,'Per month Barometer'!$AG$3:$BE$3,0))),"",INDEX($AG$4:$BE$107,MATCH('Per month Barometer'!$BG98,$AF$4:$AF$107,0),MATCH('Per month Barometer'!CD$4,'Per month Barometer'!$AG$3:$BE$3,0)))</f>
        <v>0</v>
      </c>
      <c r="CE98" s="18">
        <f>IF(ISNA(INDEX($AG$4:$BE$107,MATCH('Per month Barometer'!$BG98,$AF$4:$AF$107,0),MATCH('Per month Barometer'!CE$4,'Per month Barometer'!$AG$3:$BE$3,0))),"",INDEX($AG$4:$BE$107,MATCH('Per month Barometer'!$BG98,$AF$4:$AF$107,0),MATCH('Per month Barometer'!CE$4,'Per month Barometer'!$AG$3:$BE$3,0)))</f>
        <v>0</v>
      </c>
      <c r="CF98" s="18">
        <f>IF(ISNA(INDEX($AG$4:$BE$107,MATCH('Per month Barometer'!$BG98,$AF$4:$AF$107,0),MATCH('Per month Barometer'!CF$4,'Per month Barometer'!$AG$3:$BE$3,0))),"",INDEX($AG$4:$BE$107,MATCH('Per month Barometer'!$BG98,$AF$4:$AF$107,0),MATCH('Per month Barometer'!CF$4,'Per month Barometer'!$AG$3:$BE$3,0)))</f>
        <v>0</v>
      </c>
      <c r="CO98" s="18">
        <f>IF(BH98=0,"",BH98)</f>
        <v>0.52500000000000002</v>
      </c>
      <c r="CP98" s="18" t="str">
        <f>IF(BI98=0,"",BI98)</f>
        <v/>
      </c>
      <c r="CQ98" s="18" t="str">
        <f>IF(BJ98=0,"",BJ98)</f>
        <v/>
      </c>
      <c r="CR98" s="18">
        <f>IF(BK98=0,"",BK98)</f>
        <v>0.98</v>
      </c>
      <c r="CS98" s="18" t="str">
        <f>IF(BL98=0,"",BL98)</f>
        <v/>
      </c>
      <c r="CT98" s="18" t="str">
        <f>IF(BM98=0,"",BM98)</f>
        <v/>
      </c>
      <c r="CU98" s="18" t="str">
        <f>IF(BN98=0,"",BN98)</f>
        <v/>
      </c>
      <c r="CV98" s="18" t="str">
        <f>IF(BO98=0,"",BO98)</f>
        <v/>
      </c>
      <c r="CW98" s="18" t="str">
        <f>IF(BP98=0,"",BP98)</f>
        <v/>
      </c>
      <c r="CX98" s="18" t="str">
        <f>IF(BQ98=0,"",BQ98)</f>
        <v/>
      </c>
      <c r="CY98" s="18" t="str">
        <f>IF(BR98=0,"",BR98)</f>
        <v/>
      </c>
      <c r="CZ98" s="18" t="str">
        <f>IF(BS98=0,"",BS98)</f>
        <v/>
      </c>
      <c r="DA98" s="18" t="str">
        <f>IF(BT98=0,"",BT98)</f>
        <v/>
      </c>
      <c r="DB98" s="18">
        <f>IF(BU98=0,"",BU98)</f>
        <v>1.32222222222222</v>
      </c>
      <c r="DC98" s="18" t="str">
        <f>IF(BV98=0,"",BV98)</f>
        <v/>
      </c>
      <c r="DD98" s="18" t="str">
        <f>IF(BW98=0,"",BW98)</f>
        <v/>
      </c>
      <c r="DE98" s="18" t="str">
        <f>IF(BX98=0,"",BX98)</f>
        <v/>
      </c>
      <c r="DF98" s="18">
        <f>IF(BY98=0,"",BY98)</f>
        <v>1.6428571428571399</v>
      </c>
      <c r="DG98" s="18" t="str">
        <f>IF(BZ98=0,"",BZ98)</f>
        <v/>
      </c>
      <c r="DH98" s="18" t="str">
        <f>IF(CA98=0,"",CA98)</f>
        <v/>
      </c>
      <c r="DI98" s="18" t="str">
        <f>IF(CB98=0,"",CB98)</f>
        <v/>
      </c>
      <c r="DJ98" s="18">
        <f>IF(CC98=0,"",CC98)</f>
        <v>1.77142857142857</v>
      </c>
      <c r="DK98" s="18" t="str">
        <f>IF(CD98=0,"",CD98)</f>
        <v/>
      </c>
      <c r="DL98" s="18" t="str">
        <f>IF(CE98=0,"",CE98)</f>
        <v/>
      </c>
      <c r="DM98" s="18" t="str">
        <f>IF(CF98=0,"",CF98)</f>
        <v/>
      </c>
      <c r="DN98" s="18"/>
      <c r="DO98" s="18"/>
      <c r="DP98" s="18"/>
      <c r="DQ98" s="18"/>
    </row>
    <row r="99" spans="2:121" x14ac:dyDescent="0.25">
      <c r="E99" s="18"/>
      <c r="F99" s="18"/>
      <c r="G99" s="18"/>
      <c r="H99" s="18"/>
      <c r="I99" s="5"/>
      <c r="J99" s="27"/>
      <c r="K99" s="5"/>
      <c r="L99" s="5"/>
      <c r="M99" s="5"/>
      <c r="N99" s="5"/>
      <c r="AF99" s="125">
        <v>41944</v>
      </c>
      <c r="AG99" s="47">
        <f>VLOOKUP($AF99,'Barometer annual'!$Z$5:$AE$211,'Per month Barometer'!C$1,FALSE)</f>
        <v>0.49473684210526298</v>
      </c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48"/>
      <c r="AT99" s="77"/>
      <c r="AU99" s="77"/>
      <c r="AV99" s="77"/>
      <c r="AW99" s="77"/>
      <c r="AX99" s="77"/>
      <c r="AY99" s="77"/>
      <c r="AZ99" s="77"/>
      <c r="BA99" s="77"/>
      <c r="BB99" s="77"/>
      <c r="BC99" s="77"/>
      <c r="BD99" s="48">
        <f>VLOOKUP($AF99,'Barometer annual'!$Z$5:$AE$211,'Per month Barometer'!D$1,FALSE)</f>
        <v>0.85263157894736796</v>
      </c>
      <c r="BE99" s="126"/>
      <c r="BG99" s="155">
        <v>41944</v>
      </c>
      <c r="BH99" s="18">
        <f>IF(ISNA(INDEX($AG$4:$BE$107,MATCH('Per month Barometer'!$BG99,$AF$4:$AF$107,0),MATCH('Per month Barometer'!BH$4,'Per month Barometer'!$AG$3:$BE$3,0))),"",INDEX($AG$4:$BE$107,MATCH('Per month Barometer'!$BG99,$AF$4:$AF$107,0),MATCH('Per month Barometer'!BH$4,'Per month Barometer'!$AG$3:$BE$3,0)))</f>
        <v>0.49473684210526298</v>
      </c>
      <c r="BI99" s="18">
        <f>IF(ISNA(INDEX($AG$4:$BE$107,MATCH('Per month Barometer'!$BG99,$AF$4:$AF$107,0),MATCH('Per month Barometer'!BI$4,'Per month Barometer'!$AG$3:$BE$3,0))),"",INDEX($AG$4:$BE$107,MATCH('Per month Barometer'!$BG99,$AF$4:$AF$107,0),MATCH('Per month Barometer'!BI$4,'Per month Barometer'!$AG$3:$BE$3,0)))</f>
        <v>0</v>
      </c>
      <c r="BJ99" s="18">
        <f>IF(ISNA(INDEX($AG$4:$BE$107,MATCH('Per month Barometer'!$BG99,$AF$4:$AF$107,0),MATCH('Per month Barometer'!BJ$4,'Per month Barometer'!$AG$3:$BE$3,0))),"",INDEX($AG$4:$BE$107,MATCH('Per month Barometer'!$BG99,$AF$4:$AF$107,0),MATCH('Per month Barometer'!BJ$4,'Per month Barometer'!$AG$3:$BE$3,0)))</f>
        <v>0.85263157894736796</v>
      </c>
      <c r="BK99" s="18">
        <f>IF(ISNA(INDEX($AG$4:$BE$107,MATCH('Per month Barometer'!$BG99,$AF$4:$AF$107,0),MATCH('Per month Barometer'!BK$4,'Per month Barometer'!$AG$3:$BE$3,0))),"",INDEX($AG$4:$BE$107,MATCH('Per month Barometer'!$BG99,$AF$4:$AF$107,0),MATCH('Per month Barometer'!BK$4,'Per month Barometer'!$AG$3:$BE$3,0)))</f>
        <v>0</v>
      </c>
      <c r="BL99" s="18">
        <f>IF(ISNA(INDEX($AG$4:$BE$107,MATCH('Per month Barometer'!$BG99,$AF$4:$AF$107,0),MATCH('Per month Barometer'!BL$4,'Per month Barometer'!$AG$3:$BE$3,0))),"",INDEX($AG$4:$BE$107,MATCH('Per month Barometer'!$BG99,$AF$4:$AF$107,0),MATCH('Per month Barometer'!BL$4,'Per month Barometer'!$AG$3:$BE$3,0)))</f>
        <v>0</v>
      </c>
      <c r="BM99" s="18">
        <f>IF(ISNA(INDEX($AG$4:$BE$107,MATCH('Per month Barometer'!$BG99,$AF$4:$AF$107,0),MATCH('Per month Barometer'!BM$4,'Per month Barometer'!$AG$3:$BE$3,0))),"",INDEX($AG$4:$BE$107,MATCH('Per month Barometer'!$BG99,$AF$4:$AF$107,0),MATCH('Per month Barometer'!BM$4,'Per month Barometer'!$AG$3:$BE$3,0)))</f>
        <v>0</v>
      </c>
      <c r="BN99" s="18">
        <f>IF(ISNA(INDEX($AG$4:$BE$107,MATCH('Per month Barometer'!$BG99,$AF$4:$AF$107,0),MATCH('Per month Barometer'!BN$4,'Per month Barometer'!$AG$3:$BE$3,0))),"",INDEX($AG$4:$BE$107,MATCH('Per month Barometer'!$BG99,$AF$4:$AF$107,0),MATCH('Per month Barometer'!BN$4,'Per month Barometer'!$AG$3:$BE$3,0)))</f>
        <v>0</v>
      </c>
      <c r="BO99" s="18">
        <f>IF(ISNA(INDEX($AG$4:$BE$107,MATCH('Per month Barometer'!$BG99,$AF$4:$AF$107,0),MATCH('Per month Barometer'!BO$4,'Per month Barometer'!$AG$3:$BE$3,0))),"",INDEX($AG$4:$BE$107,MATCH('Per month Barometer'!$BG99,$AF$4:$AF$107,0),MATCH('Per month Barometer'!BO$4,'Per month Barometer'!$AG$3:$BE$3,0)))</f>
        <v>0</v>
      </c>
      <c r="BP99" s="18">
        <f>IF(ISNA(INDEX($AG$4:$BE$107,MATCH('Per month Barometer'!$BG99,$AF$4:$AF$107,0),MATCH('Per month Barometer'!BP$4,'Per month Barometer'!$AG$3:$BE$3,0))),"",INDEX($AG$4:$BE$107,MATCH('Per month Barometer'!$BG99,$AF$4:$AF$107,0),MATCH('Per month Barometer'!BP$4,'Per month Barometer'!$AG$3:$BE$3,0)))</f>
        <v>0</v>
      </c>
      <c r="BQ99" s="18">
        <f>IF(ISNA(INDEX($AG$4:$BE$107,MATCH('Per month Barometer'!$BG99,$AF$4:$AF$107,0),MATCH('Per month Barometer'!BQ$4,'Per month Barometer'!$AG$3:$BE$3,0))),"",INDEX($AG$4:$BE$107,MATCH('Per month Barometer'!$BG99,$AF$4:$AF$107,0),MATCH('Per month Barometer'!BQ$4,'Per month Barometer'!$AG$3:$BE$3,0)))</f>
        <v>0</v>
      </c>
      <c r="BR99" s="18">
        <f>IF(ISNA(INDEX($AG$4:$BE$107,MATCH('Per month Barometer'!$BG99,$AF$4:$AF$107,0),MATCH('Per month Barometer'!BR$4,'Per month Barometer'!$AG$3:$BE$3,0))),"",INDEX($AG$4:$BE$107,MATCH('Per month Barometer'!$BG99,$AF$4:$AF$107,0),MATCH('Per month Barometer'!BR$4,'Per month Barometer'!$AG$3:$BE$3,0)))</f>
        <v>0</v>
      </c>
      <c r="BS99" s="18">
        <f>IF(ISNA(INDEX($AG$4:$BE$107,MATCH('Per month Barometer'!$BG99,$AF$4:$AF$107,0),MATCH('Per month Barometer'!BS$4,'Per month Barometer'!$AG$3:$BE$3,0))),"",INDEX($AG$4:$BE$107,MATCH('Per month Barometer'!$BG99,$AF$4:$AF$107,0),MATCH('Per month Barometer'!BS$4,'Per month Barometer'!$AG$3:$BE$3,0)))</f>
        <v>0</v>
      </c>
      <c r="BT99" s="18">
        <f>IF(ISNA(INDEX($AG$4:$BE$107,MATCH('Per month Barometer'!$BG99,$AF$4:$AF$107,0),MATCH('Per month Barometer'!BT$4,'Per month Barometer'!$AG$3:$BE$3,0))),"",INDEX($AG$4:$BE$107,MATCH('Per month Barometer'!$BG99,$AF$4:$AF$107,0),MATCH('Per month Barometer'!BT$4,'Per month Barometer'!$AG$3:$BE$3,0)))</f>
        <v>0</v>
      </c>
      <c r="BU99" s="18">
        <f>IF(ISNA(INDEX($AG$4:$BE$107,MATCH('Per month Barometer'!$BG99,$AF$4:$AF$107,0),MATCH('Per month Barometer'!BU$4,'Per month Barometer'!$AG$3:$BE$3,0))),"",INDEX($AG$4:$BE$107,MATCH('Per month Barometer'!$BG99,$AF$4:$AF$107,0),MATCH('Per month Barometer'!BU$4,'Per month Barometer'!$AG$3:$BE$3,0)))</f>
        <v>0</v>
      </c>
      <c r="BV99" s="18">
        <f>IF(ISNA(INDEX($AG$4:$BE$107,MATCH('Per month Barometer'!$BG99,$AF$4:$AF$107,0),MATCH('Per month Barometer'!BV$4,'Per month Barometer'!$AG$3:$BE$3,0))),"",INDEX($AG$4:$BE$107,MATCH('Per month Barometer'!$BG99,$AF$4:$AF$107,0),MATCH('Per month Barometer'!BV$4,'Per month Barometer'!$AG$3:$BE$3,0)))</f>
        <v>0</v>
      </c>
      <c r="BW99" s="18">
        <f>IF(ISNA(INDEX($AG$4:$BE$107,MATCH('Per month Barometer'!$BG99,$AF$4:$AF$107,0),MATCH('Per month Barometer'!BW$4,'Per month Barometer'!$AG$3:$BE$3,0))),"",INDEX($AG$4:$BE$107,MATCH('Per month Barometer'!$BG99,$AF$4:$AF$107,0),MATCH('Per month Barometer'!BW$4,'Per month Barometer'!$AG$3:$BE$3,0)))</f>
        <v>0</v>
      </c>
      <c r="BX99" s="18">
        <f>IF(ISNA(INDEX($AG$4:$BE$107,MATCH('Per month Barometer'!$BG99,$AF$4:$AF$107,0),MATCH('Per month Barometer'!BX$4,'Per month Barometer'!$AG$3:$BE$3,0))),"",INDEX($AG$4:$BE$107,MATCH('Per month Barometer'!$BG99,$AF$4:$AF$107,0),MATCH('Per month Barometer'!BX$4,'Per month Barometer'!$AG$3:$BE$3,0)))</f>
        <v>0</v>
      </c>
      <c r="BY99" s="18">
        <f>IF(ISNA(INDEX($AG$4:$BE$107,MATCH('Per month Barometer'!$BG99,$AF$4:$AF$107,0),MATCH('Per month Barometer'!BY$4,'Per month Barometer'!$AG$3:$BE$3,0))),"",INDEX($AG$4:$BE$107,MATCH('Per month Barometer'!$BG99,$AF$4:$AF$107,0),MATCH('Per month Barometer'!BY$4,'Per month Barometer'!$AG$3:$BE$3,0)))</f>
        <v>0</v>
      </c>
      <c r="BZ99" s="18">
        <f>IF(ISNA(INDEX($AG$4:$BE$107,MATCH('Per month Barometer'!$BG99,$AF$4:$AF$107,0),MATCH('Per month Barometer'!BZ$4,'Per month Barometer'!$AG$3:$BE$3,0))),"",INDEX($AG$4:$BE$107,MATCH('Per month Barometer'!$BG99,$AF$4:$AF$107,0),MATCH('Per month Barometer'!BZ$4,'Per month Barometer'!$AG$3:$BE$3,0)))</f>
        <v>0</v>
      </c>
      <c r="CA99" s="18">
        <f>IF(ISNA(INDEX($AG$4:$BE$107,MATCH('Per month Barometer'!$BG99,$AF$4:$AF$107,0),MATCH('Per month Barometer'!CA$4,'Per month Barometer'!$AG$3:$BE$3,0))),"",INDEX($AG$4:$BE$107,MATCH('Per month Barometer'!$BG99,$AF$4:$AF$107,0),MATCH('Per month Barometer'!CA$4,'Per month Barometer'!$AG$3:$BE$3,0)))</f>
        <v>0</v>
      </c>
      <c r="CB99" s="18">
        <f>IF(ISNA(INDEX($AG$4:$BE$107,MATCH('Per month Barometer'!$BG99,$AF$4:$AF$107,0),MATCH('Per month Barometer'!CB$4,'Per month Barometer'!$AG$3:$BE$3,0))),"",INDEX($AG$4:$BE$107,MATCH('Per month Barometer'!$BG99,$AF$4:$AF$107,0),MATCH('Per month Barometer'!CB$4,'Per month Barometer'!$AG$3:$BE$3,0)))</f>
        <v>0</v>
      </c>
      <c r="CC99" s="18">
        <f>IF(ISNA(INDEX($AG$4:$BE$107,MATCH('Per month Barometer'!$BG99,$AF$4:$AF$107,0),MATCH('Per month Barometer'!CC$4,'Per month Barometer'!$AG$3:$BE$3,0))),"",INDEX($AG$4:$BE$107,MATCH('Per month Barometer'!$BG99,$AF$4:$AF$107,0),MATCH('Per month Barometer'!CC$4,'Per month Barometer'!$AG$3:$BE$3,0)))</f>
        <v>0</v>
      </c>
      <c r="CD99" s="18">
        <f>IF(ISNA(INDEX($AG$4:$BE$107,MATCH('Per month Barometer'!$BG99,$AF$4:$AF$107,0),MATCH('Per month Barometer'!CD$4,'Per month Barometer'!$AG$3:$BE$3,0))),"",INDEX($AG$4:$BE$107,MATCH('Per month Barometer'!$BG99,$AF$4:$AF$107,0),MATCH('Per month Barometer'!CD$4,'Per month Barometer'!$AG$3:$BE$3,0)))</f>
        <v>0</v>
      </c>
      <c r="CE99" s="18">
        <f>IF(ISNA(INDEX($AG$4:$BE$107,MATCH('Per month Barometer'!$BG99,$AF$4:$AF$107,0),MATCH('Per month Barometer'!CE$4,'Per month Barometer'!$AG$3:$BE$3,0))),"",INDEX($AG$4:$BE$107,MATCH('Per month Barometer'!$BG99,$AF$4:$AF$107,0),MATCH('Per month Barometer'!CE$4,'Per month Barometer'!$AG$3:$BE$3,0)))</f>
        <v>0</v>
      </c>
      <c r="CF99" s="18">
        <f>IF(ISNA(INDEX($AG$4:$BE$107,MATCH('Per month Barometer'!$BG99,$AF$4:$AF$107,0),MATCH('Per month Barometer'!CF$4,'Per month Barometer'!$AG$3:$BE$3,0))),"",INDEX($AG$4:$BE$107,MATCH('Per month Barometer'!$BG99,$AF$4:$AF$107,0),MATCH('Per month Barometer'!CF$4,'Per month Barometer'!$AG$3:$BE$3,0)))</f>
        <v>0</v>
      </c>
      <c r="CO99" s="18">
        <f>IF(BH99=0,"",BH99)</f>
        <v>0.49473684210526298</v>
      </c>
      <c r="CP99" s="18" t="str">
        <f>IF(BI99=0,"",BI99)</f>
        <v/>
      </c>
      <c r="CQ99" s="18">
        <f>IF(BJ99=0,"",BJ99)</f>
        <v>0.85263157894736796</v>
      </c>
      <c r="CR99" s="18" t="str">
        <f>IF(BK99=0,"",BK99)</f>
        <v/>
      </c>
      <c r="CS99" s="18" t="str">
        <f>IF(BL99=0,"",BL99)</f>
        <v/>
      </c>
      <c r="CT99" s="18" t="str">
        <f>IF(BM99=0,"",BM99)</f>
        <v/>
      </c>
      <c r="CU99" s="18" t="str">
        <f>IF(BN99=0,"",BN99)</f>
        <v/>
      </c>
      <c r="CV99" s="18" t="str">
        <f>IF(BO99=0,"",BO99)</f>
        <v/>
      </c>
      <c r="CW99" s="18" t="str">
        <f>IF(BP99=0,"",BP99)</f>
        <v/>
      </c>
      <c r="CX99" s="18" t="str">
        <f>IF(BQ99=0,"",BQ99)</f>
        <v/>
      </c>
      <c r="CY99" s="18" t="str">
        <f>IF(BR99=0,"",BR99)</f>
        <v/>
      </c>
      <c r="CZ99" s="18" t="str">
        <f>IF(BS99=0,"",BS99)</f>
        <v/>
      </c>
      <c r="DA99" s="18" t="str">
        <f>IF(BT99=0,"",BT99)</f>
        <v/>
      </c>
      <c r="DB99" s="18" t="str">
        <f>IF(BU99=0,"",BU99)</f>
        <v/>
      </c>
      <c r="DC99" s="18" t="str">
        <f>IF(BV99=0,"",BV99)</f>
        <v/>
      </c>
      <c r="DD99" s="18" t="str">
        <f>IF(BW99=0,"",BW99)</f>
        <v/>
      </c>
      <c r="DE99" s="18" t="str">
        <f>IF(BX99=0,"",BX99)</f>
        <v/>
      </c>
      <c r="DF99" s="18" t="str">
        <f>IF(BY99=0,"",BY99)</f>
        <v/>
      </c>
      <c r="DG99" s="18" t="str">
        <f>IF(BZ99=0,"",BZ99)</f>
        <v/>
      </c>
      <c r="DH99" s="18" t="str">
        <f>IF(CA99=0,"",CA99)</f>
        <v/>
      </c>
      <c r="DI99" s="18" t="str">
        <f>IF(CB99=0,"",CB99)</f>
        <v/>
      </c>
      <c r="DJ99" s="18" t="str">
        <f>IF(CC99=0,"",CC99)</f>
        <v/>
      </c>
      <c r="DK99" s="18" t="str">
        <f>IF(CD99=0,"",CD99)</f>
        <v/>
      </c>
      <c r="DL99" s="18" t="str">
        <f>IF(CE99=0,"",CE99)</f>
        <v/>
      </c>
      <c r="DM99" s="18" t="str">
        <f>IF(CF99=0,"",CF99)</f>
        <v/>
      </c>
      <c r="DN99" s="18"/>
      <c r="DO99" s="18"/>
      <c r="DP99" s="18"/>
      <c r="DQ99" s="18"/>
    </row>
    <row r="100" spans="2:121" x14ac:dyDescent="0.25">
      <c r="C100" s="5"/>
      <c r="D100" s="5"/>
      <c r="E100" s="5"/>
      <c r="F100" s="137" t="s">
        <v>328</v>
      </c>
      <c r="G100" s="137"/>
      <c r="H100" s="137"/>
      <c r="I100" s="137"/>
      <c r="J100" s="137"/>
      <c r="K100" s="137"/>
      <c r="L100" s="137"/>
      <c r="M100" s="5"/>
      <c r="N100" s="5"/>
      <c r="AF100" s="125">
        <v>39417</v>
      </c>
      <c r="AG100" s="47">
        <f>VLOOKUP($AF100,'Barometer annual'!$Z$5:$AE$211,'Per month Barometer'!C$1,FALSE)</f>
        <v>2.0805588004495599</v>
      </c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48"/>
      <c r="AT100" s="77"/>
      <c r="AU100" s="77"/>
      <c r="AV100" s="77"/>
      <c r="AW100" s="77"/>
      <c r="AX100" s="77"/>
      <c r="AY100" s="77"/>
      <c r="AZ100" s="77"/>
      <c r="BA100" s="77"/>
      <c r="BB100" s="77"/>
      <c r="BC100" s="77"/>
      <c r="BD100" s="77"/>
      <c r="BE100" s="49">
        <f>VLOOKUP($AF100,'Barometer annual'!$Z$5:$AE$211,'Per month Barometer'!D$1,FALSE)</f>
        <v>2.23185315263669</v>
      </c>
      <c r="BG100" s="155">
        <v>41974</v>
      </c>
      <c r="BH100" s="18">
        <f>IF(ISNA(INDEX($AG$4:$BE$107,MATCH('Per month Barometer'!$BG100,$AF$4:$AF$107,0),MATCH('Per month Barometer'!BH$4,'Per month Barometer'!$AG$3:$BE$3,0))),"",INDEX($AG$4:$BE$107,MATCH('Per month Barometer'!$BG100,$AF$4:$AF$107,0),MATCH('Per month Barometer'!BH$4,'Per month Barometer'!$AG$3:$BE$3,0)))</f>
        <v>0.46315789473684199</v>
      </c>
      <c r="BI100" s="18">
        <f>IF(ISNA(INDEX($AG$4:$BE$107,MATCH('Per month Barometer'!$BG100,$AF$4:$AF$107,0),MATCH('Per month Barometer'!BI$4,'Per month Barometer'!$AG$3:$BE$3,0))),"",INDEX($AG$4:$BE$107,MATCH('Per month Barometer'!$BG100,$AF$4:$AF$107,0),MATCH('Per month Barometer'!BI$4,'Per month Barometer'!$AG$3:$BE$3,0)))</f>
        <v>0.61578947368421</v>
      </c>
      <c r="BJ100" s="18">
        <f>IF(ISNA(INDEX($AG$4:$BE$107,MATCH('Per month Barometer'!$BG100,$AF$4:$AF$107,0),MATCH('Per month Barometer'!BJ$4,'Per month Barometer'!$AG$3:$BE$3,0))),"",INDEX($AG$4:$BE$107,MATCH('Per month Barometer'!$BG100,$AF$4:$AF$107,0),MATCH('Per month Barometer'!BJ$4,'Per month Barometer'!$AG$3:$BE$3,0)))</f>
        <v>0</v>
      </c>
      <c r="BK100" s="18">
        <f>IF(ISNA(INDEX($AG$4:$BE$107,MATCH('Per month Barometer'!$BG100,$AF$4:$AF$107,0),MATCH('Per month Barometer'!BK$4,'Per month Barometer'!$AG$3:$BE$3,0))),"",INDEX($AG$4:$BE$107,MATCH('Per month Barometer'!$BG100,$AF$4:$AF$107,0),MATCH('Per month Barometer'!BK$4,'Per month Barometer'!$AG$3:$BE$3,0)))</f>
        <v>0</v>
      </c>
      <c r="BL100" s="18">
        <f>IF(ISNA(INDEX($AG$4:$BE$107,MATCH('Per month Barometer'!$BG100,$AF$4:$AF$107,0),MATCH('Per month Barometer'!BL$4,'Per month Barometer'!$AG$3:$BE$3,0))),"",INDEX($AG$4:$BE$107,MATCH('Per month Barometer'!$BG100,$AF$4:$AF$107,0),MATCH('Per month Barometer'!BL$4,'Per month Barometer'!$AG$3:$BE$3,0)))</f>
        <v>0</v>
      </c>
      <c r="BM100" s="18">
        <f>IF(ISNA(INDEX($AG$4:$BE$107,MATCH('Per month Barometer'!$BG100,$AF$4:$AF$107,0),MATCH('Per month Barometer'!BM$4,'Per month Barometer'!$AG$3:$BE$3,0))),"",INDEX($AG$4:$BE$107,MATCH('Per month Barometer'!$BG100,$AF$4:$AF$107,0),MATCH('Per month Barometer'!BM$4,'Per month Barometer'!$AG$3:$BE$3,0)))</f>
        <v>0</v>
      </c>
      <c r="BN100" s="18">
        <f>IF(ISNA(INDEX($AG$4:$BE$107,MATCH('Per month Barometer'!$BG100,$AF$4:$AF$107,0),MATCH('Per month Barometer'!BN$4,'Per month Barometer'!$AG$3:$BE$3,0))),"",INDEX($AG$4:$BE$107,MATCH('Per month Barometer'!$BG100,$AF$4:$AF$107,0),MATCH('Per month Barometer'!BN$4,'Per month Barometer'!$AG$3:$BE$3,0)))</f>
        <v>0</v>
      </c>
      <c r="BO100" s="18">
        <f>IF(ISNA(INDEX($AG$4:$BE$107,MATCH('Per month Barometer'!$BG100,$AF$4:$AF$107,0),MATCH('Per month Barometer'!BO$4,'Per month Barometer'!$AG$3:$BE$3,0))),"",INDEX($AG$4:$BE$107,MATCH('Per month Barometer'!$BG100,$AF$4:$AF$107,0),MATCH('Per month Barometer'!BO$4,'Per month Barometer'!$AG$3:$BE$3,0)))</f>
        <v>0</v>
      </c>
      <c r="BP100" s="18">
        <f>IF(ISNA(INDEX($AG$4:$BE$107,MATCH('Per month Barometer'!$BG100,$AF$4:$AF$107,0),MATCH('Per month Barometer'!BP$4,'Per month Barometer'!$AG$3:$BE$3,0))),"",INDEX($AG$4:$BE$107,MATCH('Per month Barometer'!$BG100,$AF$4:$AF$107,0),MATCH('Per month Barometer'!BP$4,'Per month Barometer'!$AG$3:$BE$3,0)))</f>
        <v>0</v>
      </c>
      <c r="BQ100" s="18">
        <f>IF(ISNA(INDEX($AG$4:$BE$107,MATCH('Per month Barometer'!$BG100,$AF$4:$AF$107,0),MATCH('Per month Barometer'!BQ$4,'Per month Barometer'!$AG$3:$BE$3,0))),"",INDEX($AG$4:$BE$107,MATCH('Per month Barometer'!$BG100,$AF$4:$AF$107,0),MATCH('Per month Barometer'!BQ$4,'Per month Barometer'!$AG$3:$BE$3,0)))</f>
        <v>0</v>
      </c>
      <c r="BR100" s="18">
        <f>IF(ISNA(INDEX($AG$4:$BE$107,MATCH('Per month Barometer'!$BG100,$AF$4:$AF$107,0),MATCH('Per month Barometer'!BR$4,'Per month Barometer'!$AG$3:$BE$3,0))),"",INDEX($AG$4:$BE$107,MATCH('Per month Barometer'!$BG100,$AF$4:$AF$107,0),MATCH('Per month Barometer'!BR$4,'Per month Barometer'!$AG$3:$BE$3,0)))</f>
        <v>0</v>
      </c>
      <c r="BS100" s="18">
        <f>IF(ISNA(INDEX($AG$4:$BE$107,MATCH('Per month Barometer'!$BG100,$AF$4:$AF$107,0),MATCH('Per month Barometer'!BS$4,'Per month Barometer'!$AG$3:$BE$3,0))),"",INDEX($AG$4:$BE$107,MATCH('Per month Barometer'!$BG100,$AF$4:$AF$107,0),MATCH('Per month Barometer'!BS$4,'Per month Barometer'!$AG$3:$BE$3,0)))</f>
        <v>0</v>
      </c>
      <c r="BT100" s="18">
        <f>IF(ISNA(INDEX($AG$4:$BE$107,MATCH('Per month Barometer'!$BG100,$AF$4:$AF$107,0),MATCH('Per month Barometer'!BT$4,'Per month Barometer'!$AG$3:$BE$3,0))),"",INDEX($AG$4:$BE$107,MATCH('Per month Barometer'!$BG100,$AF$4:$AF$107,0),MATCH('Per month Barometer'!BT$4,'Per month Barometer'!$AG$3:$BE$3,0)))</f>
        <v>0</v>
      </c>
      <c r="BU100" s="18">
        <f>IF(ISNA(INDEX($AG$4:$BE$107,MATCH('Per month Barometer'!$BG100,$AF$4:$AF$107,0),MATCH('Per month Barometer'!BU$4,'Per month Barometer'!$AG$3:$BE$3,0))),"",INDEX($AG$4:$BE$107,MATCH('Per month Barometer'!$BG100,$AF$4:$AF$107,0),MATCH('Per month Barometer'!BU$4,'Per month Barometer'!$AG$3:$BE$3,0)))</f>
        <v>0</v>
      </c>
      <c r="BV100" s="18">
        <f>IF(ISNA(INDEX($AG$4:$BE$107,MATCH('Per month Barometer'!$BG100,$AF$4:$AF$107,0),MATCH('Per month Barometer'!BV$4,'Per month Barometer'!$AG$3:$BE$3,0))),"",INDEX($AG$4:$BE$107,MATCH('Per month Barometer'!$BG100,$AF$4:$AF$107,0),MATCH('Per month Barometer'!BV$4,'Per month Barometer'!$AG$3:$BE$3,0)))</f>
        <v>0</v>
      </c>
      <c r="BW100" s="18">
        <f>IF(ISNA(INDEX($AG$4:$BE$107,MATCH('Per month Barometer'!$BG100,$AF$4:$AF$107,0),MATCH('Per month Barometer'!BW$4,'Per month Barometer'!$AG$3:$BE$3,0))),"",INDEX($AG$4:$BE$107,MATCH('Per month Barometer'!$BG100,$AF$4:$AF$107,0),MATCH('Per month Barometer'!BW$4,'Per month Barometer'!$AG$3:$BE$3,0)))</f>
        <v>0</v>
      </c>
      <c r="BX100" s="18">
        <f>IF(ISNA(INDEX($AG$4:$BE$107,MATCH('Per month Barometer'!$BG100,$AF$4:$AF$107,0),MATCH('Per month Barometer'!BX$4,'Per month Barometer'!$AG$3:$BE$3,0))),"",INDEX($AG$4:$BE$107,MATCH('Per month Barometer'!$BG100,$AF$4:$AF$107,0),MATCH('Per month Barometer'!BX$4,'Per month Barometer'!$AG$3:$BE$3,0)))</f>
        <v>0</v>
      </c>
      <c r="BY100" s="18">
        <f>IF(ISNA(INDEX($AG$4:$BE$107,MATCH('Per month Barometer'!$BG100,$AF$4:$AF$107,0),MATCH('Per month Barometer'!BY$4,'Per month Barometer'!$AG$3:$BE$3,0))),"",INDEX($AG$4:$BE$107,MATCH('Per month Barometer'!$BG100,$AF$4:$AF$107,0),MATCH('Per month Barometer'!BY$4,'Per month Barometer'!$AG$3:$BE$3,0)))</f>
        <v>0</v>
      </c>
      <c r="BZ100" s="18">
        <f>IF(ISNA(INDEX($AG$4:$BE$107,MATCH('Per month Barometer'!$BG100,$AF$4:$AF$107,0),MATCH('Per month Barometer'!BZ$4,'Per month Barometer'!$AG$3:$BE$3,0))),"",INDEX($AG$4:$BE$107,MATCH('Per month Barometer'!$BG100,$AF$4:$AF$107,0),MATCH('Per month Barometer'!BZ$4,'Per month Barometer'!$AG$3:$BE$3,0)))</f>
        <v>0</v>
      </c>
      <c r="CA100" s="18">
        <f>IF(ISNA(INDEX($AG$4:$BE$107,MATCH('Per month Barometer'!$BG100,$AF$4:$AF$107,0),MATCH('Per month Barometer'!CA$4,'Per month Barometer'!$AG$3:$BE$3,0))),"",INDEX($AG$4:$BE$107,MATCH('Per month Barometer'!$BG100,$AF$4:$AF$107,0),MATCH('Per month Barometer'!CA$4,'Per month Barometer'!$AG$3:$BE$3,0)))</f>
        <v>0</v>
      </c>
      <c r="CB100" s="18">
        <f>IF(ISNA(INDEX($AG$4:$BE$107,MATCH('Per month Barometer'!$BG100,$AF$4:$AF$107,0),MATCH('Per month Barometer'!CB$4,'Per month Barometer'!$AG$3:$BE$3,0))),"",INDEX($AG$4:$BE$107,MATCH('Per month Barometer'!$BG100,$AF$4:$AF$107,0),MATCH('Per month Barometer'!CB$4,'Per month Barometer'!$AG$3:$BE$3,0)))</f>
        <v>0</v>
      </c>
      <c r="CC100" s="18">
        <f>IF(ISNA(INDEX($AG$4:$BE$107,MATCH('Per month Barometer'!$BG100,$AF$4:$AF$107,0),MATCH('Per month Barometer'!CC$4,'Per month Barometer'!$AG$3:$BE$3,0))),"",INDEX($AG$4:$BE$107,MATCH('Per month Barometer'!$BG100,$AF$4:$AF$107,0),MATCH('Per month Barometer'!CC$4,'Per month Barometer'!$AG$3:$BE$3,0)))</f>
        <v>0</v>
      </c>
      <c r="CD100" s="18">
        <f>IF(ISNA(INDEX($AG$4:$BE$107,MATCH('Per month Barometer'!$BG100,$AF$4:$AF$107,0),MATCH('Per month Barometer'!CD$4,'Per month Barometer'!$AG$3:$BE$3,0))),"",INDEX($AG$4:$BE$107,MATCH('Per month Barometer'!$BG100,$AF$4:$AF$107,0),MATCH('Per month Barometer'!CD$4,'Per month Barometer'!$AG$3:$BE$3,0)))</f>
        <v>0</v>
      </c>
      <c r="CE100" s="18">
        <f>IF(ISNA(INDEX($AG$4:$BE$107,MATCH('Per month Barometer'!$BG100,$AF$4:$AF$107,0),MATCH('Per month Barometer'!CE$4,'Per month Barometer'!$AG$3:$BE$3,0))),"",INDEX($AG$4:$BE$107,MATCH('Per month Barometer'!$BG100,$AF$4:$AF$107,0),MATCH('Per month Barometer'!CE$4,'Per month Barometer'!$AG$3:$BE$3,0)))</f>
        <v>0</v>
      </c>
      <c r="CF100" s="18">
        <f>IF(ISNA(INDEX($AG$4:$BE$107,MATCH('Per month Barometer'!$BG100,$AF$4:$AF$107,0),MATCH('Per month Barometer'!CF$4,'Per month Barometer'!$AG$3:$BE$3,0))),"",INDEX($AG$4:$BE$107,MATCH('Per month Barometer'!$BG100,$AF$4:$AF$107,0),MATCH('Per month Barometer'!CF$4,'Per month Barometer'!$AG$3:$BE$3,0)))</f>
        <v>0</v>
      </c>
      <c r="CO100" s="18">
        <f>IF(BH100=0,"",BH100)</f>
        <v>0.46315789473684199</v>
      </c>
      <c r="CP100" s="18">
        <f>IF(BI100=0,"",BI100)</f>
        <v>0.61578947368421</v>
      </c>
      <c r="CQ100" s="18" t="str">
        <f>IF(BJ100=0,"",BJ100)</f>
        <v/>
      </c>
      <c r="CR100" s="18" t="str">
        <f>IF(BK100=0,"",BK100)</f>
        <v/>
      </c>
      <c r="CS100" s="18" t="str">
        <f>IF(BL100=0,"",BL100)</f>
        <v/>
      </c>
      <c r="CT100" s="18" t="str">
        <f>IF(BM100=0,"",BM100)</f>
        <v/>
      </c>
      <c r="CU100" s="18" t="str">
        <f>IF(BN100=0,"",BN100)</f>
        <v/>
      </c>
      <c r="CV100" s="18" t="str">
        <f>IF(BO100=0,"",BO100)</f>
        <v/>
      </c>
      <c r="CW100" s="18" t="str">
        <f>IF(BP100=0,"",BP100)</f>
        <v/>
      </c>
      <c r="CX100" s="18" t="str">
        <f>IF(BQ100=0,"",BQ100)</f>
        <v/>
      </c>
      <c r="CY100" s="18" t="str">
        <f>IF(BR100=0,"",BR100)</f>
        <v/>
      </c>
      <c r="CZ100" s="18" t="str">
        <f>IF(BS100=0,"",BS100)</f>
        <v/>
      </c>
      <c r="DA100" s="18" t="str">
        <f>IF(BT100=0,"",BT100)</f>
        <v/>
      </c>
      <c r="DB100" s="18" t="str">
        <f>IF(BU100=0,"",BU100)</f>
        <v/>
      </c>
      <c r="DC100" s="18" t="str">
        <f>IF(BV100=0,"",BV100)</f>
        <v/>
      </c>
      <c r="DD100" s="18" t="str">
        <f>IF(BW100=0,"",BW100)</f>
        <v/>
      </c>
      <c r="DE100" s="18" t="str">
        <f>IF(BX100=0,"",BX100)</f>
        <v/>
      </c>
      <c r="DF100" s="18" t="str">
        <f>IF(BY100=0,"",BY100)</f>
        <v/>
      </c>
      <c r="DG100" s="18" t="str">
        <f>IF(BZ100=0,"",BZ100)</f>
        <v/>
      </c>
      <c r="DH100" s="18" t="str">
        <f>IF(CA100=0,"",CA100)</f>
        <v/>
      </c>
      <c r="DI100" s="18" t="str">
        <f>IF(CB100=0,"",CB100)</f>
        <v/>
      </c>
      <c r="DJ100" s="18" t="str">
        <f>IF(CC100=0,"",CC100)</f>
        <v/>
      </c>
      <c r="DK100" s="18" t="str">
        <f>IF(CD100=0,"",CD100)</f>
        <v/>
      </c>
      <c r="DL100" s="18" t="str">
        <f>IF(CE100=0,"",CE100)</f>
        <v/>
      </c>
      <c r="DM100" s="18" t="str">
        <f>IF(CF100=0,"",CF100)</f>
        <v/>
      </c>
      <c r="DN100" s="18"/>
      <c r="DO100" s="18"/>
      <c r="DP100" s="18"/>
      <c r="DQ100" s="18"/>
    </row>
    <row r="101" spans="2:121" x14ac:dyDescent="0.25">
      <c r="C101" s="97" t="s">
        <v>309</v>
      </c>
      <c r="D101" s="97">
        <v>4</v>
      </c>
      <c r="E101" s="20"/>
      <c r="F101" s="97">
        <v>3</v>
      </c>
      <c r="G101" s="97">
        <v>6</v>
      </c>
      <c r="H101" s="97">
        <v>9</v>
      </c>
      <c r="I101" s="97">
        <v>12</v>
      </c>
      <c r="J101" s="97">
        <v>15</v>
      </c>
      <c r="K101" s="97">
        <v>18</v>
      </c>
      <c r="L101" s="97">
        <v>21</v>
      </c>
      <c r="M101" s="5"/>
      <c r="N101" s="5"/>
      <c r="AF101" s="125">
        <v>39783</v>
      </c>
      <c r="AG101" s="47">
        <f>VLOOKUP($AF101,'Barometer annual'!$Z$5:$AE$211,'Per month Barometer'!C$1,FALSE)</f>
        <v>3.3139533385959399</v>
      </c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48"/>
      <c r="AT101" s="77"/>
      <c r="AU101" s="77"/>
      <c r="AV101" s="77"/>
      <c r="AW101" s="77"/>
      <c r="AX101" s="77"/>
      <c r="AY101" s="77"/>
      <c r="AZ101" s="77"/>
      <c r="BA101" s="77"/>
      <c r="BB101" s="77"/>
      <c r="BC101" s="77"/>
      <c r="BD101" s="77"/>
      <c r="BE101" s="49">
        <f>VLOOKUP($AF101,'Barometer annual'!$Z$5:$AE$211,'Per month Barometer'!D$1,FALSE)</f>
        <v>1.3662023098595899</v>
      </c>
      <c r="BG101" s="155">
        <v>42005</v>
      </c>
      <c r="BH101" s="18">
        <f>IF(ISNA(INDEX($AG$4:$BE$107,MATCH('Per month Barometer'!$BG101,$AF$4:$AF$107,0),MATCH('Per month Barometer'!BH$4,'Per month Barometer'!$AG$3:$BE$3,0))),"",INDEX($AG$4:$BE$107,MATCH('Per month Barometer'!$BG101,$AF$4:$AF$107,0),MATCH('Per month Barometer'!BH$4,'Per month Barometer'!$AG$3:$BE$3,0)))</f>
        <v>7.8947368421052599E-2</v>
      </c>
      <c r="BI101" s="18">
        <f>IF(ISNA(INDEX($AG$4:$BE$107,MATCH('Per month Barometer'!$BG101,$AF$4:$AF$107,0),MATCH('Per month Barometer'!BI$4,'Per month Barometer'!$AG$3:$BE$3,0))),"",INDEX($AG$4:$BE$107,MATCH('Per month Barometer'!$BG101,$AF$4:$AF$107,0),MATCH('Per month Barometer'!BI$4,'Per month Barometer'!$AG$3:$BE$3,0)))</f>
        <v>0</v>
      </c>
      <c r="BJ101" s="18">
        <f>IF(ISNA(INDEX($AG$4:$BE$107,MATCH('Per month Barometer'!$BG101,$AF$4:$AF$107,0),MATCH('Per month Barometer'!BJ$4,'Per month Barometer'!$AG$3:$BE$3,0))),"",INDEX($AG$4:$BE$107,MATCH('Per month Barometer'!$BG101,$AF$4:$AF$107,0),MATCH('Per month Barometer'!BJ$4,'Per month Barometer'!$AG$3:$BE$3,0)))</f>
        <v>0</v>
      </c>
      <c r="BK101" s="18">
        <f>IF(ISNA(INDEX($AG$4:$BE$107,MATCH('Per month Barometer'!$BG101,$AF$4:$AF$107,0),MATCH('Per month Barometer'!BK$4,'Per month Barometer'!$AG$3:$BE$3,0))),"",INDEX($AG$4:$BE$107,MATCH('Per month Barometer'!$BG101,$AF$4:$AF$107,0),MATCH('Per month Barometer'!BK$4,'Per month Barometer'!$AG$3:$BE$3,0)))</f>
        <v>0</v>
      </c>
      <c r="BL101" s="18">
        <f>IF(ISNA(INDEX($AG$4:$BE$107,MATCH('Per month Barometer'!$BG101,$AF$4:$AF$107,0),MATCH('Per month Barometer'!BL$4,'Per month Barometer'!$AG$3:$BE$3,0))),"",INDEX($AG$4:$BE$107,MATCH('Per month Barometer'!$BG101,$AF$4:$AF$107,0),MATCH('Per month Barometer'!BL$4,'Per month Barometer'!$AG$3:$BE$3,0)))</f>
        <v>0</v>
      </c>
      <c r="BM101" s="18">
        <f>IF(ISNA(INDEX($AG$4:$BE$107,MATCH('Per month Barometer'!$BG101,$AF$4:$AF$107,0),MATCH('Per month Barometer'!BM$4,'Per month Barometer'!$AG$3:$BE$3,0))),"",INDEX($AG$4:$BE$107,MATCH('Per month Barometer'!$BG101,$AF$4:$AF$107,0),MATCH('Per month Barometer'!BM$4,'Per month Barometer'!$AG$3:$BE$3,0)))</f>
        <v>0</v>
      </c>
      <c r="BN101" s="18">
        <f>IF(ISNA(INDEX($AG$4:$BE$107,MATCH('Per month Barometer'!$BG101,$AF$4:$AF$107,0),MATCH('Per month Barometer'!BN$4,'Per month Barometer'!$AG$3:$BE$3,0))),"",INDEX($AG$4:$BE$107,MATCH('Per month Barometer'!$BG101,$AF$4:$AF$107,0),MATCH('Per month Barometer'!BN$4,'Per month Barometer'!$AG$3:$BE$3,0)))</f>
        <v>0</v>
      </c>
      <c r="BO101" s="18">
        <f>IF(ISNA(INDEX($AG$4:$BE$107,MATCH('Per month Barometer'!$BG101,$AF$4:$AF$107,0),MATCH('Per month Barometer'!BO$4,'Per month Barometer'!$AG$3:$BE$3,0))),"",INDEX($AG$4:$BE$107,MATCH('Per month Barometer'!$BG101,$AF$4:$AF$107,0),MATCH('Per month Barometer'!BO$4,'Per month Barometer'!$AG$3:$BE$3,0)))</f>
        <v>0</v>
      </c>
      <c r="BP101" s="18">
        <f>IF(ISNA(INDEX($AG$4:$BE$107,MATCH('Per month Barometer'!$BG101,$AF$4:$AF$107,0),MATCH('Per month Barometer'!BP$4,'Per month Barometer'!$AG$3:$BE$3,0))),"",INDEX($AG$4:$BE$107,MATCH('Per month Barometer'!$BG101,$AF$4:$AF$107,0),MATCH('Per month Barometer'!BP$4,'Per month Barometer'!$AG$3:$BE$3,0)))</f>
        <v>0</v>
      </c>
      <c r="BQ101" s="18">
        <f>IF(ISNA(INDEX($AG$4:$BE$107,MATCH('Per month Barometer'!$BG101,$AF$4:$AF$107,0),MATCH('Per month Barometer'!BQ$4,'Per month Barometer'!$AG$3:$BE$3,0))),"",INDEX($AG$4:$BE$107,MATCH('Per month Barometer'!$BG101,$AF$4:$AF$107,0),MATCH('Per month Barometer'!BQ$4,'Per month Barometer'!$AG$3:$BE$3,0)))</f>
        <v>0</v>
      </c>
      <c r="BR101" s="18">
        <f>IF(ISNA(INDEX($AG$4:$BE$107,MATCH('Per month Barometer'!$BG101,$AF$4:$AF$107,0),MATCH('Per month Barometer'!BR$4,'Per month Barometer'!$AG$3:$BE$3,0))),"",INDEX($AG$4:$BE$107,MATCH('Per month Barometer'!$BG101,$AF$4:$AF$107,0),MATCH('Per month Barometer'!BR$4,'Per month Barometer'!$AG$3:$BE$3,0)))</f>
        <v>0</v>
      </c>
      <c r="BS101" s="18">
        <f>IF(ISNA(INDEX($AG$4:$BE$107,MATCH('Per month Barometer'!$BG101,$AF$4:$AF$107,0),MATCH('Per month Barometer'!BS$4,'Per month Barometer'!$AG$3:$BE$3,0))),"",INDEX($AG$4:$BE$107,MATCH('Per month Barometer'!$BG101,$AF$4:$AF$107,0),MATCH('Per month Barometer'!BS$4,'Per month Barometer'!$AG$3:$BE$3,0)))</f>
        <v>0</v>
      </c>
      <c r="BT101" s="18">
        <f>IF(ISNA(INDEX($AG$4:$BE$107,MATCH('Per month Barometer'!$BG101,$AF$4:$AF$107,0),MATCH('Per month Barometer'!BT$4,'Per month Barometer'!$AG$3:$BE$3,0))),"",INDEX($AG$4:$BE$107,MATCH('Per month Barometer'!$BG101,$AF$4:$AF$107,0),MATCH('Per month Barometer'!BT$4,'Per month Barometer'!$AG$3:$BE$3,0)))</f>
        <v>1.2</v>
      </c>
      <c r="BU101" s="18">
        <f>IF(ISNA(INDEX($AG$4:$BE$107,MATCH('Per month Barometer'!$BG101,$AF$4:$AF$107,0),MATCH('Per month Barometer'!BU$4,'Per month Barometer'!$AG$3:$BE$3,0))),"",INDEX($AG$4:$BE$107,MATCH('Per month Barometer'!$BG101,$AF$4:$AF$107,0),MATCH('Per month Barometer'!BU$4,'Per month Barometer'!$AG$3:$BE$3,0)))</f>
        <v>0</v>
      </c>
      <c r="BV101" s="18">
        <f>IF(ISNA(INDEX($AG$4:$BE$107,MATCH('Per month Barometer'!$BG101,$AF$4:$AF$107,0),MATCH('Per month Barometer'!BV$4,'Per month Barometer'!$AG$3:$BE$3,0))),"",INDEX($AG$4:$BE$107,MATCH('Per month Barometer'!$BG101,$AF$4:$AF$107,0),MATCH('Per month Barometer'!BV$4,'Per month Barometer'!$AG$3:$BE$3,0)))</f>
        <v>0</v>
      </c>
      <c r="BW101" s="18">
        <f>IF(ISNA(INDEX($AG$4:$BE$107,MATCH('Per month Barometer'!$BG101,$AF$4:$AF$107,0),MATCH('Per month Barometer'!BW$4,'Per month Barometer'!$AG$3:$BE$3,0))),"",INDEX($AG$4:$BE$107,MATCH('Per month Barometer'!$BG101,$AF$4:$AF$107,0),MATCH('Per month Barometer'!BW$4,'Per month Barometer'!$AG$3:$BE$3,0)))</f>
        <v>0</v>
      </c>
      <c r="BX101" s="18">
        <f>IF(ISNA(INDEX($AG$4:$BE$107,MATCH('Per month Barometer'!$BG101,$AF$4:$AF$107,0),MATCH('Per month Barometer'!BX$4,'Per month Barometer'!$AG$3:$BE$3,0))),"",INDEX($AG$4:$BE$107,MATCH('Per month Barometer'!$BG101,$AF$4:$AF$107,0),MATCH('Per month Barometer'!BX$4,'Per month Barometer'!$AG$3:$BE$3,0)))</f>
        <v>1.52857142857143</v>
      </c>
      <c r="BY101" s="18">
        <f>IF(ISNA(INDEX($AG$4:$BE$107,MATCH('Per month Barometer'!$BG101,$AF$4:$AF$107,0),MATCH('Per month Barometer'!BY$4,'Per month Barometer'!$AG$3:$BE$3,0))),"",INDEX($AG$4:$BE$107,MATCH('Per month Barometer'!$BG101,$AF$4:$AF$107,0),MATCH('Per month Barometer'!BY$4,'Per month Barometer'!$AG$3:$BE$3,0)))</f>
        <v>0</v>
      </c>
      <c r="BZ101" s="18">
        <f>IF(ISNA(INDEX($AG$4:$BE$107,MATCH('Per month Barometer'!$BG101,$AF$4:$AF$107,0),MATCH('Per month Barometer'!BZ$4,'Per month Barometer'!$AG$3:$BE$3,0))),"",INDEX($AG$4:$BE$107,MATCH('Per month Barometer'!$BG101,$AF$4:$AF$107,0),MATCH('Per month Barometer'!BZ$4,'Per month Barometer'!$AG$3:$BE$3,0)))</f>
        <v>0</v>
      </c>
      <c r="CA101" s="18">
        <f>IF(ISNA(INDEX($AG$4:$BE$107,MATCH('Per month Barometer'!$BG101,$AF$4:$AF$107,0),MATCH('Per month Barometer'!CA$4,'Per month Barometer'!$AG$3:$BE$3,0))),"",INDEX($AG$4:$BE$107,MATCH('Per month Barometer'!$BG101,$AF$4:$AF$107,0),MATCH('Per month Barometer'!CA$4,'Per month Barometer'!$AG$3:$BE$3,0)))</f>
        <v>0</v>
      </c>
      <c r="CB101" s="18">
        <f>IF(ISNA(INDEX($AG$4:$BE$107,MATCH('Per month Barometer'!$BG101,$AF$4:$AF$107,0),MATCH('Per month Barometer'!CB$4,'Per month Barometer'!$AG$3:$BE$3,0))),"",INDEX($AG$4:$BE$107,MATCH('Per month Barometer'!$BG101,$AF$4:$AF$107,0),MATCH('Per month Barometer'!CB$4,'Per month Barometer'!$AG$3:$BE$3,0)))</f>
        <v>1.72857142857143</v>
      </c>
      <c r="CC101" s="18">
        <f>IF(ISNA(INDEX($AG$4:$BE$107,MATCH('Per month Barometer'!$BG101,$AF$4:$AF$107,0),MATCH('Per month Barometer'!CC$4,'Per month Barometer'!$AG$3:$BE$3,0))),"",INDEX($AG$4:$BE$107,MATCH('Per month Barometer'!$BG101,$AF$4:$AF$107,0),MATCH('Per month Barometer'!CC$4,'Per month Barometer'!$AG$3:$BE$3,0)))</f>
        <v>0</v>
      </c>
      <c r="CD101" s="18">
        <f>IF(ISNA(INDEX($AG$4:$BE$107,MATCH('Per month Barometer'!$BG101,$AF$4:$AF$107,0),MATCH('Per month Barometer'!CD$4,'Per month Barometer'!$AG$3:$BE$3,0))),"",INDEX($AG$4:$BE$107,MATCH('Per month Barometer'!$BG101,$AF$4:$AF$107,0),MATCH('Per month Barometer'!CD$4,'Per month Barometer'!$AG$3:$BE$3,0)))</f>
        <v>0</v>
      </c>
      <c r="CE101" s="18">
        <f>IF(ISNA(INDEX($AG$4:$BE$107,MATCH('Per month Barometer'!$BG101,$AF$4:$AF$107,0),MATCH('Per month Barometer'!CE$4,'Per month Barometer'!$AG$3:$BE$3,0))),"",INDEX($AG$4:$BE$107,MATCH('Per month Barometer'!$BG101,$AF$4:$AF$107,0),MATCH('Per month Barometer'!CE$4,'Per month Barometer'!$AG$3:$BE$3,0)))</f>
        <v>0</v>
      </c>
      <c r="CF101" s="18">
        <f>IF(ISNA(INDEX($AG$4:$BE$107,MATCH('Per month Barometer'!$BG101,$AF$4:$AF$107,0),MATCH('Per month Barometer'!CF$4,'Per month Barometer'!$AG$3:$BE$3,0))),"",INDEX($AG$4:$BE$107,MATCH('Per month Barometer'!$BG101,$AF$4:$AF$107,0),MATCH('Per month Barometer'!CF$4,'Per month Barometer'!$AG$3:$BE$3,0)))</f>
        <v>1.86666666666667</v>
      </c>
      <c r="CO101" s="18">
        <f>IF(BH101=0,"",BH101)</f>
        <v>7.8947368421052599E-2</v>
      </c>
      <c r="CP101" s="18" t="str">
        <f>IF(BI101=0,"",BI101)</f>
        <v/>
      </c>
      <c r="CQ101" s="18" t="str">
        <f>IF(BJ101=0,"",BJ101)</f>
        <v/>
      </c>
      <c r="CR101" s="18" t="str">
        <f>IF(BK101=0,"",BK101)</f>
        <v/>
      </c>
      <c r="CS101" s="18" t="str">
        <f>IF(BL101=0,"",BL101)</f>
        <v/>
      </c>
      <c r="CT101" s="18" t="str">
        <f>IF(BM101=0,"",BM101)</f>
        <v/>
      </c>
      <c r="CU101" s="18" t="str">
        <f>IF(BN101=0,"",BN101)</f>
        <v/>
      </c>
      <c r="CV101" s="18" t="str">
        <f>IF(BO101=0,"",BO101)</f>
        <v/>
      </c>
      <c r="CW101" s="18" t="str">
        <f>IF(BP101=0,"",BP101)</f>
        <v/>
      </c>
      <c r="CX101" s="18" t="str">
        <f>IF(BQ101=0,"",BQ101)</f>
        <v/>
      </c>
      <c r="CY101" s="18" t="str">
        <f>IF(BR101=0,"",BR101)</f>
        <v/>
      </c>
      <c r="CZ101" s="18" t="str">
        <f>IF(BS101=0,"",BS101)</f>
        <v/>
      </c>
      <c r="DA101" s="18">
        <f>IF(BT101=0,"",BT101)</f>
        <v>1.2</v>
      </c>
      <c r="DB101" s="18" t="str">
        <f>IF(BU101=0,"",BU101)</f>
        <v/>
      </c>
      <c r="DC101" s="18" t="str">
        <f>IF(BV101=0,"",BV101)</f>
        <v/>
      </c>
      <c r="DD101" s="18" t="str">
        <f>IF(BW101=0,"",BW101)</f>
        <v/>
      </c>
      <c r="DE101" s="18">
        <f>IF(BX101=0,"",BX101)</f>
        <v>1.52857142857143</v>
      </c>
      <c r="DF101" s="18" t="str">
        <f>IF(BY101=0,"",BY101)</f>
        <v/>
      </c>
      <c r="DG101" s="18" t="str">
        <f>IF(BZ101=0,"",BZ101)</f>
        <v/>
      </c>
      <c r="DH101" s="18" t="str">
        <f>IF(CA101=0,"",CA101)</f>
        <v/>
      </c>
      <c r="DI101" s="18">
        <f>IF(CB101=0,"",CB101)</f>
        <v>1.72857142857143</v>
      </c>
      <c r="DJ101" s="18" t="str">
        <f>IF(CC101=0,"",CC101)</f>
        <v/>
      </c>
      <c r="DK101" s="18" t="str">
        <f>IF(CD101=0,"",CD101)</f>
        <v/>
      </c>
      <c r="DL101" s="18" t="str">
        <f>IF(CE101=0,"",CE101)</f>
        <v/>
      </c>
      <c r="DM101" s="18">
        <f>IF(CF101=0,"",CF101)</f>
        <v>1.86666666666667</v>
      </c>
      <c r="DN101" s="18"/>
      <c r="DO101" s="18"/>
      <c r="DP101" s="18"/>
      <c r="DQ101" s="18"/>
    </row>
    <row r="102" spans="2:121" x14ac:dyDescent="0.25">
      <c r="B102" s="22">
        <v>39326</v>
      </c>
      <c r="C102" s="18">
        <f>VLOOKUP($B102,'Barometer annual'!$Z$5:$AE$211,'Per month Barometer'!C$1,FALSE)</f>
        <v>1.9731674247912701</v>
      </c>
      <c r="D102" s="18">
        <f>VLOOKUP($B102,'Barometer annual'!$Z$5:$AE$211,'Per month Barometer'!D$1,FALSE)</f>
        <v>1.98871994482297</v>
      </c>
      <c r="F102" s="18" t="e">
        <f>VLOOKUP($B102,'Quarters Barometer'!$DA$9:$DH$60,'Per month Barometer'!J$1,FALSE)</f>
        <v>#N/A</v>
      </c>
      <c r="G102" s="18" t="e">
        <f>VLOOKUP($B102,'Quarters Barometer'!$DA$9:$DH$60,'Per month Barometer'!K$1,FALSE)</f>
        <v>#N/A</v>
      </c>
      <c r="H102" s="18" t="e">
        <f>VLOOKUP($B102,'Quarters Barometer'!$DA$9:$DH$60,'Per month Barometer'!L$1,FALSE)</f>
        <v>#N/A</v>
      </c>
      <c r="I102" s="18" t="e">
        <f>VLOOKUP($B102,'Quarters Barometer'!$DA$9:$DH$60,'Per month Barometer'!M$1,FALSE)</f>
        <v>#N/A</v>
      </c>
      <c r="J102" s="18" t="e">
        <f>VLOOKUP($B102,'Quarters Barometer'!$DA$9:$DH$60,'Per month Barometer'!N$1,FALSE)</f>
        <v>#N/A</v>
      </c>
      <c r="K102" s="18" t="e">
        <f>VLOOKUP($B102,'Quarters Barometer'!$DA$9:$DH$60,'Per month Barometer'!O$1,FALSE)</f>
        <v>#N/A</v>
      </c>
      <c r="L102" s="18" t="e">
        <f>VLOOKUP($B102,'Quarters Barometer'!$DA$9:$DH$60,'Per month Barometer'!P$1,FALSE)</f>
        <v>#N/A</v>
      </c>
      <c r="M102" s="5"/>
      <c r="N102" s="5"/>
      <c r="AF102" s="125">
        <v>40148</v>
      </c>
      <c r="AG102" s="47">
        <f>VLOOKUP($AF102,'Barometer annual'!$Z$5:$AE$211,'Per month Barometer'!C$1,FALSE)</f>
        <v>0.28745267686613901</v>
      </c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48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49">
        <f>VLOOKUP($AF102,'Barometer annual'!$Z$5:$AE$211,'Per month Barometer'!D$1,FALSE)</f>
        <v>1.15661199188329</v>
      </c>
      <c r="BG102" s="155">
        <v>42036</v>
      </c>
      <c r="BH102" s="18">
        <f>IF(ISNA(INDEX($AG$4:$BE$107,MATCH('Per month Barometer'!$BG102,$AF$4:$AF$107,0),MATCH('Per month Barometer'!BH$4,'Per month Barometer'!$AG$3:$BE$3,0))),"",INDEX($AG$4:$BE$107,MATCH('Per month Barometer'!$BG102,$AF$4:$AF$107,0),MATCH('Per month Barometer'!BH$4,'Per month Barometer'!$AG$3:$BE$3,0)))</f>
        <v>-0.13684210526315799</v>
      </c>
      <c r="BI102" s="18">
        <f>IF(ISNA(INDEX($AG$4:$BE$107,MATCH('Per month Barometer'!$BG102,$AF$4:$AF$107,0),MATCH('Per month Barometer'!BI$4,'Per month Barometer'!$AG$3:$BE$3,0))),"",INDEX($AG$4:$BE$107,MATCH('Per month Barometer'!$BG102,$AF$4:$AF$107,0),MATCH('Per month Barometer'!BI$4,'Per month Barometer'!$AG$3:$BE$3,0)))</f>
        <v>0</v>
      </c>
      <c r="BJ102" s="18">
        <f>IF(ISNA(INDEX($AG$4:$BE$107,MATCH('Per month Barometer'!$BG102,$AF$4:$AF$107,0),MATCH('Per month Barometer'!BJ$4,'Per month Barometer'!$AG$3:$BE$3,0))),"",INDEX($AG$4:$BE$107,MATCH('Per month Barometer'!$BG102,$AF$4:$AF$107,0),MATCH('Per month Barometer'!BJ$4,'Per month Barometer'!$AG$3:$BE$3,0)))</f>
        <v>0</v>
      </c>
      <c r="BK102" s="18">
        <f>IF(ISNA(INDEX($AG$4:$BE$107,MATCH('Per month Barometer'!$BG102,$AF$4:$AF$107,0),MATCH('Per month Barometer'!BK$4,'Per month Barometer'!$AG$3:$BE$3,0))),"",INDEX($AG$4:$BE$107,MATCH('Per month Barometer'!$BG102,$AF$4:$AF$107,0),MATCH('Per month Barometer'!BK$4,'Per month Barometer'!$AG$3:$BE$3,0)))</f>
        <v>0</v>
      </c>
      <c r="BL102" s="18">
        <f>IF(ISNA(INDEX($AG$4:$BE$107,MATCH('Per month Barometer'!$BG102,$AF$4:$AF$107,0),MATCH('Per month Barometer'!BL$4,'Per month Barometer'!$AG$3:$BE$3,0))),"",INDEX($AG$4:$BE$107,MATCH('Per month Barometer'!$BG102,$AF$4:$AF$107,0),MATCH('Per month Barometer'!BL$4,'Per month Barometer'!$AG$3:$BE$3,0)))</f>
        <v>0</v>
      </c>
      <c r="BM102" s="18">
        <f>IF(ISNA(INDEX($AG$4:$BE$107,MATCH('Per month Barometer'!$BG102,$AF$4:$AF$107,0),MATCH('Per month Barometer'!BM$4,'Per month Barometer'!$AG$3:$BE$3,0))),"",INDEX($AG$4:$BE$107,MATCH('Per month Barometer'!$BG102,$AF$4:$AF$107,0),MATCH('Per month Barometer'!BM$4,'Per month Barometer'!$AG$3:$BE$3,0)))</f>
        <v>0</v>
      </c>
      <c r="BN102" s="18">
        <f>IF(ISNA(INDEX($AG$4:$BE$107,MATCH('Per month Barometer'!$BG102,$AF$4:$AF$107,0),MATCH('Per month Barometer'!BN$4,'Per month Barometer'!$AG$3:$BE$3,0))),"",INDEX($AG$4:$BE$107,MATCH('Per month Barometer'!$BG102,$AF$4:$AF$107,0),MATCH('Per month Barometer'!BN$4,'Per month Barometer'!$AG$3:$BE$3,0)))</f>
        <v>0</v>
      </c>
      <c r="BO102" s="18">
        <f>IF(ISNA(INDEX($AG$4:$BE$107,MATCH('Per month Barometer'!$BG102,$AF$4:$AF$107,0),MATCH('Per month Barometer'!BO$4,'Per month Barometer'!$AG$3:$BE$3,0))),"",INDEX($AG$4:$BE$107,MATCH('Per month Barometer'!$BG102,$AF$4:$AF$107,0),MATCH('Per month Barometer'!BO$4,'Per month Barometer'!$AG$3:$BE$3,0)))</f>
        <v>0</v>
      </c>
      <c r="BP102" s="18">
        <f>IF(ISNA(INDEX($AG$4:$BE$107,MATCH('Per month Barometer'!$BG102,$AF$4:$AF$107,0),MATCH('Per month Barometer'!BP$4,'Per month Barometer'!$AG$3:$BE$3,0))),"",INDEX($AG$4:$BE$107,MATCH('Per month Barometer'!$BG102,$AF$4:$AF$107,0),MATCH('Per month Barometer'!BP$4,'Per month Barometer'!$AG$3:$BE$3,0)))</f>
        <v>0</v>
      </c>
      <c r="BQ102" s="18">
        <f>IF(ISNA(INDEX($AG$4:$BE$107,MATCH('Per month Barometer'!$BG102,$AF$4:$AF$107,0),MATCH('Per month Barometer'!BQ$4,'Per month Barometer'!$AG$3:$BE$3,0))),"",INDEX($AG$4:$BE$107,MATCH('Per month Barometer'!$BG102,$AF$4:$AF$107,0),MATCH('Per month Barometer'!BQ$4,'Per month Barometer'!$AG$3:$BE$3,0)))</f>
        <v>0</v>
      </c>
      <c r="BR102" s="18">
        <f>IF(ISNA(INDEX($AG$4:$BE$107,MATCH('Per month Barometer'!$BG102,$AF$4:$AF$107,0),MATCH('Per month Barometer'!BR$4,'Per month Barometer'!$AG$3:$BE$3,0))),"",INDEX($AG$4:$BE$107,MATCH('Per month Barometer'!$BG102,$AF$4:$AF$107,0),MATCH('Per month Barometer'!BR$4,'Per month Barometer'!$AG$3:$BE$3,0)))</f>
        <v>0</v>
      </c>
      <c r="BS102" s="18">
        <f>IF(ISNA(INDEX($AG$4:$BE$107,MATCH('Per month Barometer'!$BG102,$AF$4:$AF$107,0),MATCH('Per month Barometer'!BS$4,'Per month Barometer'!$AG$3:$BE$3,0))),"",INDEX($AG$4:$BE$107,MATCH('Per month Barometer'!$BG102,$AF$4:$AF$107,0),MATCH('Per month Barometer'!BS$4,'Per month Barometer'!$AG$3:$BE$3,0)))</f>
        <v>1.1263157894736799</v>
      </c>
      <c r="BT102" s="18">
        <f>IF(ISNA(INDEX($AG$4:$BE$107,MATCH('Per month Barometer'!$BG102,$AF$4:$AF$107,0),MATCH('Per month Barometer'!BT$4,'Per month Barometer'!$AG$3:$BE$3,0))),"",INDEX($AG$4:$BE$107,MATCH('Per month Barometer'!$BG102,$AF$4:$AF$107,0),MATCH('Per month Barometer'!BT$4,'Per month Barometer'!$AG$3:$BE$3,0)))</f>
        <v>0</v>
      </c>
      <c r="BU102" s="18">
        <f>IF(ISNA(INDEX($AG$4:$BE$107,MATCH('Per month Barometer'!$BG102,$AF$4:$AF$107,0),MATCH('Per month Barometer'!BU$4,'Per month Barometer'!$AG$3:$BE$3,0))),"",INDEX($AG$4:$BE$107,MATCH('Per month Barometer'!$BG102,$AF$4:$AF$107,0),MATCH('Per month Barometer'!BU$4,'Per month Barometer'!$AG$3:$BE$3,0)))</f>
        <v>0</v>
      </c>
      <c r="BV102" s="18">
        <f>IF(ISNA(INDEX($AG$4:$BE$107,MATCH('Per month Barometer'!$BG102,$AF$4:$AF$107,0),MATCH('Per month Barometer'!BV$4,'Per month Barometer'!$AG$3:$BE$3,0))),"",INDEX($AG$4:$BE$107,MATCH('Per month Barometer'!$BG102,$AF$4:$AF$107,0),MATCH('Per month Barometer'!BV$4,'Per month Barometer'!$AG$3:$BE$3,0)))</f>
        <v>0</v>
      </c>
      <c r="BW102" s="18">
        <f>IF(ISNA(INDEX($AG$4:$BE$107,MATCH('Per month Barometer'!$BG102,$AF$4:$AF$107,0),MATCH('Per month Barometer'!BW$4,'Per month Barometer'!$AG$3:$BE$3,0))),"",INDEX($AG$4:$BE$107,MATCH('Per month Barometer'!$BG102,$AF$4:$AF$107,0),MATCH('Per month Barometer'!BW$4,'Per month Barometer'!$AG$3:$BE$3,0)))</f>
        <v>0</v>
      </c>
      <c r="BX102" s="18">
        <f>IF(ISNA(INDEX($AG$4:$BE$107,MATCH('Per month Barometer'!$BG102,$AF$4:$AF$107,0),MATCH('Per month Barometer'!BX$4,'Per month Barometer'!$AG$3:$BE$3,0))),"",INDEX($AG$4:$BE$107,MATCH('Per month Barometer'!$BG102,$AF$4:$AF$107,0),MATCH('Per month Barometer'!BX$4,'Per month Barometer'!$AG$3:$BE$3,0)))</f>
        <v>0</v>
      </c>
      <c r="BY102" s="18">
        <f>IF(ISNA(INDEX($AG$4:$BE$107,MATCH('Per month Barometer'!$BG102,$AF$4:$AF$107,0),MATCH('Per month Barometer'!BY$4,'Per month Barometer'!$AG$3:$BE$3,0))),"",INDEX($AG$4:$BE$107,MATCH('Per month Barometer'!$BG102,$AF$4:$AF$107,0),MATCH('Per month Barometer'!BY$4,'Per month Barometer'!$AG$3:$BE$3,0)))</f>
        <v>0</v>
      </c>
      <c r="BZ102" s="18">
        <f>IF(ISNA(INDEX($AG$4:$BE$107,MATCH('Per month Barometer'!$BG102,$AF$4:$AF$107,0),MATCH('Per month Barometer'!BZ$4,'Per month Barometer'!$AG$3:$BE$3,0))),"",INDEX($AG$4:$BE$107,MATCH('Per month Barometer'!$BG102,$AF$4:$AF$107,0),MATCH('Per month Barometer'!BZ$4,'Per month Barometer'!$AG$3:$BE$3,0)))</f>
        <v>0</v>
      </c>
      <c r="CA102" s="18">
        <f>IF(ISNA(INDEX($AG$4:$BE$107,MATCH('Per month Barometer'!$BG102,$AF$4:$AF$107,0),MATCH('Per month Barometer'!CA$4,'Per month Barometer'!$AG$3:$BE$3,0))),"",INDEX($AG$4:$BE$107,MATCH('Per month Barometer'!$BG102,$AF$4:$AF$107,0),MATCH('Per month Barometer'!CA$4,'Per month Barometer'!$AG$3:$BE$3,0)))</f>
        <v>0</v>
      </c>
      <c r="CB102" s="18">
        <f>IF(ISNA(INDEX($AG$4:$BE$107,MATCH('Per month Barometer'!$BG102,$AF$4:$AF$107,0),MATCH('Per month Barometer'!CB$4,'Per month Barometer'!$AG$3:$BE$3,0))),"",INDEX($AG$4:$BE$107,MATCH('Per month Barometer'!$BG102,$AF$4:$AF$107,0),MATCH('Per month Barometer'!CB$4,'Per month Barometer'!$AG$3:$BE$3,0)))</f>
        <v>0</v>
      </c>
      <c r="CC102" s="18">
        <f>IF(ISNA(INDEX($AG$4:$BE$107,MATCH('Per month Barometer'!$BG102,$AF$4:$AF$107,0),MATCH('Per month Barometer'!CC$4,'Per month Barometer'!$AG$3:$BE$3,0))),"",INDEX($AG$4:$BE$107,MATCH('Per month Barometer'!$BG102,$AF$4:$AF$107,0),MATCH('Per month Barometer'!CC$4,'Per month Barometer'!$AG$3:$BE$3,0)))</f>
        <v>0</v>
      </c>
      <c r="CD102" s="18">
        <f>IF(ISNA(INDEX($AG$4:$BE$107,MATCH('Per month Barometer'!$BG102,$AF$4:$AF$107,0),MATCH('Per month Barometer'!CD$4,'Per month Barometer'!$AG$3:$BE$3,0))),"",INDEX($AG$4:$BE$107,MATCH('Per month Barometer'!$BG102,$AF$4:$AF$107,0),MATCH('Per month Barometer'!CD$4,'Per month Barometer'!$AG$3:$BE$3,0)))</f>
        <v>0</v>
      </c>
      <c r="CE102" s="18">
        <f>IF(ISNA(INDEX($AG$4:$BE$107,MATCH('Per month Barometer'!$BG102,$AF$4:$AF$107,0),MATCH('Per month Barometer'!CE$4,'Per month Barometer'!$AG$3:$BE$3,0))),"",INDEX($AG$4:$BE$107,MATCH('Per month Barometer'!$BG102,$AF$4:$AF$107,0),MATCH('Per month Barometer'!CE$4,'Per month Barometer'!$AG$3:$BE$3,0)))</f>
        <v>0</v>
      </c>
      <c r="CF102" s="18">
        <f>IF(ISNA(INDEX($AG$4:$BE$107,MATCH('Per month Barometer'!$BG102,$AF$4:$AF$107,0),MATCH('Per month Barometer'!CF$4,'Per month Barometer'!$AG$3:$BE$3,0))),"",INDEX($AG$4:$BE$107,MATCH('Per month Barometer'!$BG102,$AF$4:$AF$107,0),MATCH('Per month Barometer'!CF$4,'Per month Barometer'!$AG$3:$BE$3,0)))</f>
        <v>0</v>
      </c>
      <c r="CO102" s="18">
        <f>IF(BH102=0,"",BH102)</f>
        <v>-0.13684210526315799</v>
      </c>
      <c r="CP102" s="18" t="str">
        <f>IF(BI102=0,"",BI102)</f>
        <v/>
      </c>
      <c r="CQ102" s="18" t="str">
        <f>IF(BJ102=0,"",BJ102)</f>
        <v/>
      </c>
      <c r="CR102" s="18" t="str">
        <f>IF(BK102=0,"",BK102)</f>
        <v/>
      </c>
      <c r="CS102" s="18" t="str">
        <f>IF(BL102=0,"",BL102)</f>
        <v/>
      </c>
      <c r="CT102" s="18" t="str">
        <f>IF(BM102=0,"",BM102)</f>
        <v/>
      </c>
      <c r="CU102" s="18" t="str">
        <f>IF(BN102=0,"",BN102)</f>
        <v/>
      </c>
      <c r="CV102" s="18" t="str">
        <f>IF(BO102=0,"",BO102)</f>
        <v/>
      </c>
      <c r="CW102" s="18" t="str">
        <f>IF(BP102=0,"",BP102)</f>
        <v/>
      </c>
      <c r="CX102" s="18" t="str">
        <f>IF(BQ102=0,"",BQ102)</f>
        <v/>
      </c>
      <c r="CY102" s="18" t="str">
        <f>IF(BR102=0,"",BR102)</f>
        <v/>
      </c>
      <c r="CZ102" s="18">
        <f>IF(BS102=0,"",BS102)</f>
        <v>1.1263157894736799</v>
      </c>
      <c r="DA102" s="18" t="str">
        <f>IF(BT102=0,"",BT102)</f>
        <v/>
      </c>
      <c r="DB102" s="18" t="str">
        <f>IF(BU102=0,"",BU102)</f>
        <v/>
      </c>
      <c r="DC102" s="18" t="str">
        <f>IF(BV102=0,"",BV102)</f>
        <v/>
      </c>
      <c r="DD102" s="18" t="str">
        <f>IF(BW102=0,"",BW102)</f>
        <v/>
      </c>
      <c r="DE102" s="18" t="str">
        <f>IF(BX102=0,"",BX102)</f>
        <v/>
      </c>
      <c r="DF102" s="18" t="str">
        <f>IF(BY102=0,"",BY102)</f>
        <v/>
      </c>
      <c r="DG102" s="18" t="str">
        <f>IF(BZ102=0,"",BZ102)</f>
        <v/>
      </c>
      <c r="DH102" s="18" t="str">
        <f>IF(CA102=0,"",CA102)</f>
        <v/>
      </c>
      <c r="DI102" s="18" t="str">
        <f>IF(CB102=0,"",CB102)</f>
        <v/>
      </c>
      <c r="DJ102" s="18" t="str">
        <f>IF(CC102=0,"",CC102)</f>
        <v/>
      </c>
      <c r="DK102" s="18" t="str">
        <f>IF(CD102=0,"",CD102)</f>
        <v/>
      </c>
      <c r="DL102" s="18" t="str">
        <f>IF(CE102=0,"",CE102)</f>
        <v/>
      </c>
      <c r="DM102" s="18" t="str">
        <f>IF(CF102=0,"",CF102)</f>
        <v/>
      </c>
      <c r="DN102" s="18"/>
      <c r="DO102" s="18"/>
      <c r="DP102" s="18"/>
      <c r="DQ102" s="18"/>
    </row>
    <row r="103" spans="2:121" x14ac:dyDescent="0.25">
      <c r="B103" s="22">
        <v>39692</v>
      </c>
      <c r="C103" s="18">
        <f>VLOOKUP($B103,'Barometer annual'!$Z$5:$AE$211,'Per month Barometer'!C$1,FALSE)</f>
        <v>3.5419603318556501</v>
      </c>
      <c r="D103" s="18">
        <f>VLOOKUP($B103,'Barometer annual'!$Z$5:$AE$211,'Per month Barometer'!D$1,FALSE)</f>
        <v>2.3966350653366102</v>
      </c>
      <c r="E103" s="18"/>
      <c r="F103" s="18" t="e">
        <f>VLOOKUP($B103,'Quarters Barometer'!$DA$9:$DH$60,'Per month Barometer'!J$1,FALSE)</f>
        <v>#N/A</v>
      </c>
      <c r="G103" s="18" t="e">
        <f>VLOOKUP($B103,'Quarters Barometer'!$DA$9:$DH$60,'Per month Barometer'!K$1,FALSE)</f>
        <v>#N/A</v>
      </c>
      <c r="H103" s="18" t="e">
        <f>VLOOKUP($B103,'Quarters Barometer'!$DA$9:$DH$60,'Per month Barometer'!L$1,FALSE)</f>
        <v>#N/A</v>
      </c>
      <c r="I103" s="18" t="e">
        <f>VLOOKUP($B103,'Quarters Barometer'!$DA$9:$DH$60,'Per month Barometer'!M$1,FALSE)</f>
        <v>#N/A</v>
      </c>
      <c r="J103" s="18" t="e">
        <f>VLOOKUP($B103,'Quarters Barometer'!$DA$9:$DH$60,'Per month Barometer'!N$1,FALSE)</f>
        <v>#N/A</v>
      </c>
      <c r="K103" s="18" t="e">
        <f>VLOOKUP($B103,'Quarters Barometer'!$DA$9:$DH$60,'Per month Barometer'!O$1,FALSE)</f>
        <v>#N/A</v>
      </c>
      <c r="L103" s="18" t="e">
        <f>VLOOKUP($B103,'Quarters Barometer'!$DA$9:$DH$60,'Per month Barometer'!P$1,FALSE)</f>
        <v>#N/A</v>
      </c>
      <c r="M103" s="5"/>
      <c r="N103" s="5"/>
      <c r="AF103" s="125">
        <v>40513</v>
      </c>
      <c r="AG103" s="47">
        <f>VLOOKUP($AF103,'Barometer annual'!$Z$5:$AE$211,'Per month Barometer'!C$1,FALSE)</f>
        <v>1.5323063926798</v>
      </c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48"/>
      <c r="AT103" s="77"/>
      <c r="AU103" s="77"/>
      <c r="AV103" s="77"/>
      <c r="AW103" s="77"/>
      <c r="AX103" s="77"/>
      <c r="AY103" s="77"/>
      <c r="AZ103" s="77"/>
      <c r="BA103" s="77"/>
      <c r="BB103" s="77"/>
      <c r="BC103" s="77"/>
      <c r="BD103" s="77"/>
      <c r="BE103" s="49">
        <f>VLOOKUP($AF103,'Barometer annual'!$Z$5:$AE$211,'Per month Barometer'!D$1,FALSE)</f>
        <v>1.5696219800471201</v>
      </c>
      <c r="BG103" s="155">
        <v>42064</v>
      </c>
      <c r="BH103" s="18">
        <f>IF(ISNA(INDEX($AG$4:$BE$107,MATCH('Per month Barometer'!$BG103,$AF$4:$AF$107,0),MATCH('Per month Barometer'!BH$4,'Per month Barometer'!$AG$3:$BE$3,0))),"",INDEX($AG$4:$BE$107,MATCH('Per month Barometer'!$BG103,$AF$4:$AF$107,0),MATCH('Per month Barometer'!BH$4,'Per month Barometer'!$AG$3:$BE$3,0)))</f>
        <v>-4.7368421052631601E-2</v>
      </c>
      <c r="BI103" s="18">
        <f>IF(ISNA(INDEX($AG$4:$BE$107,MATCH('Per month Barometer'!$BG103,$AF$4:$AF$107,0),MATCH('Per month Barometer'!BI$4,'Per month Barometer'!$AG$3:$BE$3,0))),"",INDEX($AG$4:$BE$107,MATCH('Per month Barometer'!$BG103,$AF$4:$AF$107,0),MATCH('Per month Barometer'!BI$4,'Per month Barometer'!$AG$3:$BE$3,0)))</f>
        <v>0</v>
      </c>
      <c r="BJ103" s="18">
        <f>IF(ISNA(INDEX($AG$4:$BE$107,MATCH('Per month Barometer'!$BG103,$AF$4:$AF$107,0),MATCH('Per month Barometer'!BJ$4,'Per month Barometer'!$AG$3:$BE$3,0))),"",INDEX($AG$4:$BE$107,MATCH('Per month Barometer'!$BG103,$AF$4:$AF$107,0),MATCH('Per month Barometer'!BJ$4,'Per month Barometer'!$AG$3:$BE$3,0)))</f>
        <v>0</v>
      </c>
      <c r="BK103" s="18">
        <f>IF(ISNA(INDEX($AG$4:$BE$107,MATCH('Per month Barometer'!$BG103,$AF$4:$AF$107,0),MATCH('Per month Barometer'!BK$4,'Per month Barometer'!$AG$3:$BE$3,0))),"",INDEX($AG$4:$BE$107,MATCH('Per month Barometer'!$BG103,$AF$4:$AF$107,0),MATCH('Per month Barometer'!BK$4,'Per month Barometer'!$AG$3:$BE$3,0)))</f>
        <v>0</v>
      </c>
      <c r="BL103" s="18">
        <f>IF(ISNA(INDEX($AG$4:$BE$107,MATCH('Per month Barometer'!$BG103,$AF$4:$AF$107,0),MATCH('Per month Barometer'!BL$4,'Per month Barometer'!$AG$3:$BE$3,0))),"",INDEX($AG$4:$BE$107,MATCH('Per month Barometer'!$BG103,$AF$4:$AF$107,0),MATCH('Per month Barometer'!BL$4,'Per month Barometer'!$AG$3:$BE$3,0)))</f>
        <v>0</v>
      </c>
      <c r="BM103" s="18">
        <f>IF(ISNA(INDEX($AG$4:$BE$107,MATCH('Per month Barometer'!$BG103,$AF$4:$AF$107,0),MATCH('Per month Barometer'!BM$4,'Per month Barometer'!$AG$3:$BE$3,0))),"",INDEX($AG$4:$BE$107,MATCH('Per month Barometer'!$BG103,$AF$4:$AF$107,0),MATCH('Per month Barometer'!BM$4,'Per month Barometer'!$AG$3:$BE$3,0)))</f>
        <v>0</v>
      </c>
      <c r="BN103" s="18">
        <f>IF(ISNA(INDEX($AG$4:$BE$107,MATCH('Per month Barometer'!$BG103,$AF$4:$AF$107,0),MATCH('Per month Barometer'!BN$4,'Per month Barometer'!$AG$3:$BE$3,0))),"",INDEX($AG$4:$BE$107,MATCH('Per month Barometer'!$BG103,$AF$4:$AF$107,0),MATCH('Per month Barometer'!BN$4,'Per month Barometer'!$AG$3:$BE$3,0)))</f>
        <v>0</v>
      </c>
      <c r="BO103" s="18">
        <f>IF(ISNA(INDEX($AG$4:$BE$107,MATCH('Per month Barometer'!$BG103,$AF$4:$AF$107,0),MATCH('Per month Barometer'!BO$4,'Per month Barometer'!$AG$3:$BE$3,0))),"",INDEX($AG$4:$BE$107,MATCH('Per month Barometer'!$BG103,$AF$4:$AF$107,0),MATCH('Per month Barometer'!BO$4,'Per month Barometer'!$AG$3:$BE$3,0)))</f>
        <v>0</v>
      </c>
      <c r="BP103" s="18">
        <f>IF(ISNA(INDEX($AG$4:$BE$107,MATCH('Per month Barometer'!$BG103,$AF$4:$AF$107,0),MATCH('Per month Barometer'!BP$4,'Per month Barometer'!$AG$3:$BE$3,0))),"",INDEX($AG$4:$BE$107,MATCH('Per month Barometer'!$BG103,$AF$4:$AF$107,0),MATCH('Per month Barometer'!BP$4,'Per month Barometer'!$AG$3:$BE$3,0)))</f>
        <v>0</v>
      </c>
      <c r="BQ103" s="18">
        <f>IF(ISNA(INDEX($AG$4:$BE$107,MATCH('Per month Barometer'!$BG103,$AF$4:$AF$107,0),MATCH('Per month Barometer'!BQ$4,'Per month Barometer'!$AG$3:$BE$3,0))),"",INDEX($AG$4:$BE$107,MATCH('Per month Barometer'!$BG103,$AF$4:$AF$107,0),MATCH('Per month Barometer'!BQ$4,'Per month Barometer'!$AG$3:$BE$3,0)))</f>
        <v>0</v>
      </c>
      <c r="BR103" s="18">
        <f>IF(ISNA(INDEX($AG$4:$BE$107,MATCH('Per month Barometer'!$BG103,$AF$4:$AF$107,0),MATCH('Per month Barometer'!BR$4,'Per month Barometer'!$AG$3:$BE$3,0))),"",INDEX($AG$4:$BE$107,MATCH('Per month Barometer'!$BG103,$AF$4:$AF$107,0),MATCH('Per month Barometer'!BR$4,'Per month Barometer'!$AG$3:$BE$3,0)))</f>
        <v>1.1631578947368399</v>
      </c>
      <c r="BS103" s="18">
        <f>IF(ISNA(INDEX($AG$4:$BE$107,MATCH('Per month Barometer'!$BG103,$AF$4:$AF$107,0),MATCH('Per month Barometer'!BS$4,'Per month Barometer'!$AG$3:$BE$3,0))),"",INDEX($AG$4:$BE$107,MATCH('Per month Barometer'!$BG103,$AF$4:$AF$107,0),MATCH('Per month Barometer'!BS$4,'Per month Barometer'!$AG$3:$BE$3,0)))</f>
        <v>0</v>
      </c>
      <c r="BT103" s="18">
        <f>IF(ISNA(INDEX($AG$4:$BE$107,MATCH('Per month Barometer'!$BG103,$AF$4:$AF$107,0),MATCH('Per month Barometer'!BT$4,'Per month Barometer'!$AG$3:$BE$3,0))),"",INDEX($AG$4:$BE$107,MATCH('Per month Barometer'!$BG103,$AF$4:$AF$107,0),MATCH('Per month Barometer'!BT$4,'Per month Barometer'!$AG$3:$BE$3,0)))</f>
        <v>0</v>
      </c>
      <c r="BU103" s="18">
        <f>IF(ISNA(INDEX($AG$4:$BE$107,MATCH('Per month Barometer'!$BG103,$AF$4:$AF$107,0),MATCH('Per month Barometer'!BU$4,'Per month Barometer'!$AG$3:$BE$3,0))),"",INDEX($AG$4:$BE$107,MATCH('Per month Barometer'!$BG103,$AF$4:$AF$107,0),MATCH('Per month Barometer'!BU$4,'Per month Barometer'!$AG$3:$BE$3,0)))</f>
        <v>0</v>
      </c>
      <c r="BV103" s="18">
        <f>IF(ISNA(INDEX($AG$4:$BE$107,MATCH('Per month Barometer'!$BG103,$AF$4:$AF$107,0),MATCH('Per month Barometer'!BV$4,'Per month Barometer'!$AG$3:$BE$3,0))),"",INDEX($AG$4:$BE$107,MATCH('Per month Barometer'!$BG103,$AF$4:$AF$107,0),MATCH('Per month Barometer'!BV$4,'Per month Barometer'!$AG$3:$BE$3,0)))</f>
        <v>0</v>
      </c>
      <c r="BW103" s="18">
        <f>IF(ISNA(INDEX($AG$4:$BE$107,MATCH('Per month Barometer'!$BG103,$AF$4:$AF$107,0),MATCH('Per month Barometer'!BW$4,'Per month Barometer'!$AG$3:$BE$3,0))),"",INDEX($AG$4:$BE$107,MATCH('Per month Barometer'!$BG103,$AF$4:$AF$107,0),MATCH('Per month Barometer'!BW$4,'Per month Barometer'!$AG$3:$BE$3,0)))</f>
        <v>0</v>
      </c>
      <c r="BX103" s="18">
        <f>IF(ISNA(INDEX($AG$4:$BE$107,MATCH('Per month Barometer'!$BG103,$AF$4:$AF$107,0),MATCH('Per month Barometer'!BX$4,'Per month Barometer'!$AG$3:$BE$3,0))),"",INDEX($AG$4:$BE$107,MATCH('Per month Barometer'!$BG103,$AF$4:$AF$107,0),MATCH('Per month Barometer'!BX$4,'Per month Barometer'!$AG$3:$BE$3,0)))</f>
        <v>0</v>
      </c>
      <c r="BY103" s="18">
        <f>IF(ISNA(INDEX($AG$4:$BE$107,MATCH('Per month Barometer'!$BG103,$AF$4:$AF$107,0),MATCH('Per month Barometer'!BY$4,'Per month Barometer'!$AG$3:$BE$3,0))),"",INDEX($AG$4:$BE$107,MATCH('Per month Barometer'!$BG103,$AF$4:$AF$107,0),MATCH('Per month Barometer'!BY$4,'Per month Barometer'!$AG$3:$BE$3,0)))</f>
        <v>0</v>
      </c>
      <c r="BZ103" s="18">
        <f>IF(ISNA(INDEX($AG$4:$BE$107,MATCH('Per month Barometer'!$BG103,$AF$4:$AF$107,0),MATCH('Per month Barometer'!BZ$4,'Per month Barometer'!$AG$3:$BE$3,0))),"",INDEX($AG$4:$BE$107,MATCH('Per month Barometer'!$BG103,$AF$4:$AF$107,0),MATCH('Per month Barometer'!BZ$4,'Per month Barometer'!$AG$3:$BE$3,0)))</f>
        <v>0</v>
      </c>
      <c r="CA103" s="18">
        <f>IF(ISNA(INDEX($AG$4:$BE$107,MATCH('Per month Barometer'!$BG103,$AF$4:$AF$107,0),MATCH('Per month Barometer'!CA$4,'Per month Barometer'!$AG$3:$BE$3,0))),"",INDEX($AG$4:$BE$107,MATCH('Per month Barometer'!$BG103,$AF$4:$AF$107,0),MATCH('Per month Barometer'!CA$4,'Per month Barometer'!$AG$3:$BE$3,0)))</f>
        <v>0</v>
      </c>
      <c r="CB103" s="18">
        <f>IF(ISNA(INDEX($AG$4:$BE$107,MATCH('Per month Barometer'!$BG103,$AF$4:$AF$107,0),MATCH('Per month Barometer'!CB$4,'Per month Barometer'!$AG$3:$BE$3,0))),"",INDEX($AG$4:$BE$107,MATCH('Per month Barometer'!$BG103,$AF$4:$AF$107,0),MATCH('Per month Barometer'!CB$4,'Per month Barometer'!$AG$3:$BE$3,0)))</f>
        <v>0</v>
      </c>
      <c r="CC103" s="18">
        <f>IF(ISNA(INDEX($AG$4:$BE$107,MATCH('Per month Barometer'!$BG103,$AF$4:$AF$107,0),MATCH('Per month Barometer'!CC$4,'Per month Barometer'!$AG$3:$BE$3,0))),"",INDEX($AG$4:$BE$107,MATCH('Per month Barometer'!$BG103,$AF$4:$AF$107,0),MATCH('Per month Barometer'!CC$4,'Per month Barometer'!$AG$3:$BE$3,0)))</f>
        <v>0</v>
      </c>
      <c r="CD103" s="18">
        <f>IF(ISNA(INDEX($AG$4:$BE$107,MATCH('Per month Barometer'!$BG103,$AF$4:$AF$107,0),MATCH('Per month Barometer'!CD$4,'Per month Barometer'!$AG$3:$BE$3,0))),"",INDEX($AG$4:$BE$107,MATCH('Per month Barometer'!$BG103,$AF$4:$AF$107,0),MATCH('Per month Barometer'!CD$4,'Per month Barometer'!$AG$3:$BE$3,0)))</f>
        <v>0</v>
      </c>
      <c r="CE103" s="18">
        <f>IF(ISNA(INDEX($AG$4:$BE$107,MATCH('Per month Barometer'!$BG103,$AF$4:$AF$107,0),MATCH('Per month Barometer'!CE$4,'Per month Barometer'!$AG$3:$BE$3,0))),"",INDEX($AG$4:$BE$107,MATCH('Per month Barometer'!$BG103,$AF$4:$AF$107,0),MATCH('Per month Barometer'!CE$4,'Per month Barometer'!$AG$3:$BE$3,0)))</f>
        <v>0</v>
      </c>
      <c r="CF103" s="18">
        <f>IF(ISNA(INDEX($AG$4:$BE$107,MATCH('Per month Barometer'!$BG103,$AF$4:$AF$107,0),MATCH('Per month Barometer'!CF$4,'Per month Barometer'!$AG$3:$BE$3,0))),"",INDEX($AG$4:$BE$107,MATCH('Per month Barometer'!$BG103,$AF$4:$AF$107,0),MATCH('Per month Barometer'!CF$4,'Per month Barometer'!$AG$3:$BE$3,0)))</f>
        <v>0</v>
      </c>
      <c r="CO103" s="18">
        <f>IF(BH103=0,"",BH103)</f>
        <v>-4.7368421052631601E-2</v>
      </c>
      <c r="CP103" s="18" t="str">
        <f>IF(BI103=0,"",BI103)</f>
        <v/>
      </c>
      <c r="CQ103" s="18" t="str">
        <f>IF(BJ103=0,"",BJ103)</f>
        <v/>
      </c>
      <c r="CR103" s="18" t="str">
        <f>IF(BK103=0,"",BK103)</f>
        <v/>
      </c>
      <c r="CS103" s="18" t="str">
        <f>IF(BL103=0,"",BL103)</f>
        <v/>
      </c>
      <c r="CT103" s="18" t="str">
        <f>IF(BM103=0,"",BM103)</f>
        <v/>
      </c>
      <c r="CU103" s="18" t="str">
        <f>IF(BN103=0,"",BN103)</f>
        <v/>
      </c>
      <c r="CV103" s="18" t="str">
        <f>IF(BO103=0,"",BO103)</f>
        <v/>
      </c>
      <c r="CW103" s="18" t="str">
        <f>IF(BP103=0,"",BP103)</f>
        <v/>
      </c>
      <c r="CX103" s="18" t="str">
        <f>IF(BQ103=0,"",BQ103)</f>
        <v/>
      </c>
      <c r="CY103" s="18">
        <f>IF(BR103=0,"",BR103)</f>
        <v>1.1631578947368399</v>
      </c>
      <c r="CZ103" s="18" t="str">
        <f>IF(BS103=0,"",BS103)</f>
        <v/>
      </c>
      <c r="DA103" s="18" t="str">
        <f>IF(BT103=0,"",BT103)</f>
        <v/>
      </c>
      <c r="DB103" s="18" t="str">
        <f>IF(BU103=0,"",BU103)</f>
        <v/>
      </c>
      <c r="DC103" s="18" t="str">
        <f>IF(BV103=0,"",BV103)</f>
        <v/>
      </c>
      <c r="DD103" s="18" t="str">
        <f>IF(BW103=0,"",BW103)</f>
        <v/>
      </c>
      <c r="DE103" s="18" t="str">
        <f>IF(BX103=0,"",BX103)</f>
        <v/>
      </c>
      <c r="DF103" s="18" t="str">
        <f>IF(BY103=0,"",BY103)</f>
        <v/>
      </c>
      <c r="DG103" s="18" t="str">
        <f>IF(BZ103=0,"",BZ103)</f>
        <v/>
      </c>
      <c r="DH103" s="18" t="str">
        <f>IF(CA103=0,"",CA103)</f>
        <v/>
      </c>
      <c r="DI103" s="18" t="str">
        <f>IF(CB103=0,"",CB103)</f>
        <v/>
      </c>
      <c r="DJ103" s="18" t="str">
        <f>IF(CC103=0,"",CC103)</f>
        <v/>
      </c>
      <c r="DK103" s="18" t="str">
        <f>IF(CD103=0,"",CD103)</f>
        <v/>
      </c>
      <c r="DL103" s="18" t="str">
        <f>IF(CE103=0,"",CE103)</f>
        <v/>
      </c>
      <c r="DM103" s="18" t="str">
        <f>IF(CF103=0,"",CF103)</f>
        <v/>
      </c>
      <c r="DN103" s="18"/>
      <c r="DO103" s="18"/>
      <c r="DP103" s="18"/>
      <c r="DQ103" s="18"/>
    </row>
    <row r="104" spans="2:121" x14ac:dyDescent="0.25">
      <c r="B104" s="22">
        <v>40057</v>
      </c>
      <c r="C104" s="18">
        <f>VLOOKUP($B104,'Barometer annual'!$Z$5:$AE$211,'Per month Barometer'!C$1,FALSE)</f>
        <v>0.28674313872524998</v>
      </c>
      <c r="D104" s="18">
        <f>VLOOKUP($B104,'Barometer annual'!$Z$5:$AE$211,'Per month Barometer'!D$1,FALSE)</f>
        <v>1.1534579514477701</v>
      </c>
      <c r="E104" s="18"/>
      <c r="F104" s="18" t="e">
        <f>VLOOKUP($B104,'Quarters Barometer'!$DA$9:$DH$60,'Per month Barometer'!J$1,FALSE)</f>
        <v>#N/A</v>
      </c>
      <c r="G104" s="18" t="e">
        <f>VLOOKUP($B104,'Quarters Barometer'!$DA$9:$DH$60,'Per month Barometer'!K$1,FALSE)</f>
        <v>#N/A</v>
      </c>
      <c r="H104" s="18" t="e">
        <f>VLOOKUP($B104,'Quarters Barometer'!$DA$9:$DH$60,'Per month Barometer'!L$1,FALSE)</f>
        <v>#N/A</v>
      </c>
      <c r="I104" s="18" t="e">
        <f>VLOOKUP($B104,'Quarters Barometer'!$DA$9:$DH$60,'Per month Barometer'!M$1,FALSE)</f>
        <v>#N/A</v>
      </c>
      <c r="J104" s="18" t="e">
        <f>VLOOKUP($B104,'Quarters Barometer'!$DA$9:$DH$60,'Per month Barometer'!N$1,FALSE)</f>
        <v>#N/A</v>
      </c>
      <c r="K104" s="18" t="e">
        <f>VLOOKUP($B104,'Quarters Barometer'!$DA$9:$DH$60,'Per month Barometer'!O$1,FALSE)</f>
        <v>#N/A</v>
      </c>
      <c r="L104" s="18" t="e">
        <f>VLOOKUP($B104,'Quarters Barometer'!$DA$9:$DH$60,'Per month Barometer'!P$1,FALSE)</f>
        <v>#N/A</v>
      </c>
      <c r="M104" s="5"/>
      <c r="N104" s="5"/>
      <c r="AF104" s="125">
        <v>40878</v>
      </c>
      <c r="AG104" s="47">
        <f>VLOOKUP($AF104,'Barometer annual'!$Z$5:$AE$211,'Per month Barometer'!C$1,FALSE)</f>
        <v>2.6938578264177901</v>
      </c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48"/>
      <c r="AT104" s="77"/>
      <c r="AU104" s="77"/>
      <c r="AV104" s="77"/>
      <c r="AW104" s="77"/>
      <c r="AX104" s="77"/>
      <c r="AY104" s="77"/>
      <c r="AZ104" s="77"/>
      <c r="BA104" s="77"/>
      <c r="BB104" s="77"/>
      <c r="BC104" s="77"/>
      <c r="BD104" s="77"/>
      <c r="BE104" s="49">
        <f>VLOOKUP($AF104,'Barometer annual'!$Z$5:$AE$211,'Per month Barometer'!D$1,FALSE)</f>
        <v>1.8054379210209901</v>
      </c>
      <c r="BG104" s="155">
        <v>42095</v>
      </c>
      <c r="BH104" s="18">
        <f>IF(ISNA(INDEX($AG$4:$BE$107,MATCH('Per month Barometer'!$BG104,$AF$4:$AF$107,0),MATCH('Per month Barometer'!BH$4,'Per month Barometer'!$AG$3:$BE$3,0))),"",INDEX($AG$4:$BE$107,MATCH('Per month Barometer'!$BG104,$AF$4:$AF$107,0),MATCH('Per month Barometer'!BH$4,'Per month Barometer'!$AG$3:$BE$3,0)))</f>
        <v>4.4999999999999998E-2</v>
      </c>
      <c r="BI104" s="18">
        <f>IF(ISNA(INDEX($AG$4:$BE$107,MATCH('Per month Barometer'!$BG104,$AF$4:$AF$107,0),MATCH('Per month Barometer'!BI$4,'Per month Barometer'!$AG$3:$BE$3,0))),"",INDEX($AG$4:$BE$107,MATCH('Per month Barometer'!$BG104,$AF$4:$AF$107,0),MATCH('Per month Barometer'!BI$4,'Per month Barometer'!$AG$3:$BE$3,0)))</f>
        <v>0</v>
      </c>
      <c r="BJ104" s="18">
        <f>IF(ISNA(INDEX($AG$4:$BE$107,MATCH('Per month Barometer'!$BG104,$AF$4:$AF$107,0),MATCH('Per month Barometer'!BJ$4,'Per month Barometer'!$AG$3:$BE$3,0))),"",INDEX($AG$4:$BE$107,MATCH('Per month Barometer'!$BG104,$AF$4:$AF$107,0),MATCH('Per month Barometer'!BJ$4,'Per month Barometer'!$AG$3:$BE$3,0)))</f>
        <v>0</v>
      </c>
      <c r="BK104" s="18">
        <f>IF(ISNA(INDEX($AG$4:$BE$107,MATCH('Per month Barometer'!$BG104,$AF$4:$AF$107,0),MATCH('Per month Barometer'!BK$4,'Per month Barometer'!$AG$3:$BE$3,0))),"",INDEX($AG$4:$BE$107,MATCH('Per month Barometer'!$BG104,$AF$4:$AF$107,0),MATCH('Per month Barometer'!BK$4,'Per month Barometer'!$AG$3:$BE$3,0)))</f>
        <v>0</v>
      </c>
      <c r="BL104" s="18">
        <f>IF(ISNA(INDEX($AG$4:$BE$107,MATCH('Per month Barometer'!$BG104,$AF$4:$AF$107,0),MATCH('Per month Barometer'!BL$4,'Per month Barometer'!$AG$3:$BE$3,0))),"",INDEX($AG$4:$BE$107,MATCH('Per month Barometer'!$BG104,$AF$4:$AF$107,0),MATCH('Per month Barometer'!BL$4,'Per month Barometer'!$AG$3:$BE$3,0)))</f>
        <v>0</v>
      </c>
      <c r="BM104" s="18">
        <f>IF(ISNA(INDEX($AG$4:$BE$107,MATCH('Per month Barometer'!$BG104,$AF$4:$AF$107,0),MATCH('Per month Barometer'!BM$4,'Per month Barometer'!$AG$3:$BE$3,0))),"",INDEX($AG$4:$BE$107,MATCH('Per month Barometer'!$BG104,$AF$4:$AF$107,0),MATCH('Per month Barometer'!BM$4,'Per month Barometer'!$AG$3:$BE$3,0)))</f>
        <v>0</v>
      </c>
      <c r="BN104" s="18">
        <f>IF(ISNA(INDEX($AG$4:$BE$107,MATCH('Per month Barometer'!$BG104,$AF$4:$AF$107,0),MATCH('Per month Barometer'!BN$4,'Per month Barometer'!$AG$3:$BE$3,0))),"",INDEX($AG$4:$BE$107,MATCH('Per month Barometer'!$BG104,$AF$4:$AF$107,0),MATCH('Per month Barometer'!BN$4,'Per month Barometer'!$AG$3:$BE$3,0)))</f>
        <v>0</v>
      </c>
      <c r="BO104" s="18">
        <f>IF(ISNA(INDEX($AG$4:$BE$107,MATCH('Per month Barometer'!$BG104,$AF$4:$AF$107,0),MATCH('Per month Barometer'!BO$4,'Per month Barometer'!$AG$3:$BE$3,0))),"",INDEX($AG$4:$BE$107,MATCH('Per month Barometer'!$BG104,$AF$4:$AF$107,0),MATCH('Per month Barometer'!BO$4,'Per month Barometer'!$AG$3:$BE$3,0)))</f>
        <v>0</v>
      </c>
      <c r="BP104" s="18">
        <f>IF(ISNA(INDEX($AG$4:$BE$107,MATCH('Per month Barometer'!$BG104,$AF$4:$AF$107,0),MATCH('Per month Barometer'!BP$4,'Per month Barometer'!$AG$3:$BE$3,0))),"",INDEX($AG$4:$BE$107,MATCH('Per month Barometer'!$BG104,$AF$4:$AF$107,0),MATCH('Per month Barometer'!BP$4,'Per month Barometer'!$AG$3:$BE$3,0)))</f>
        <v>0</v>
      </c>
      <c r="BQ104" s="18">
        <f>IF(ISNA(INDEX($AG$4:$BE$107,MATCH('Per month Barometer'!$BG104,$AF$4:$AF$107,0),MATCH('Per month Barometer'!BQ$4,'Per month Barometer'!$AG$3:$BE$3,0))),"",INDEX($AG$4:$BE$107,MATCH('Per month Barometer'!$BG104,$AF$4:$AF$107,0),MATCH('Per month Barometer'!BQ$4,'Per month Barometer'!$AG$3:$BE$3,0)))</f>
        <v>1.19</v>
      </c>
      <c r="BR104" s="18">
        <f>IF(ISNA(INDEX($AG$4:$BE$107,MATCH('Per month Barometer'!$BG104,$AF$4:$AF$107,0),MATCH('Per month Barometer'!BR$4,'Per month Barometer'!$AG$3:$BE$3,0))),"",INDEX($AG$4:$BE$107,MATCH('Per month Barometer'!$BG104,$AF$4:$AF$107,0),MATCH('Per month Barometer'!BR$4,'Per month Barometer'!$AG$3:$BE$3,0)))</f>
        <v>0</v>
      </c>
      <c r="BS104" s="18">
        <f>IF(ISNA(INDEX($AG$4:$BE$107,MATCH('Per month Barometer'!$BG104,$AF$4:$AF$107,0),MATCH('Per month Barometer'!BS$4,'Per month Barometer'!$AG$3:$BE$3,0))),"",INDEX($AG$4:$BE$107,MATCH('Per month Barometer'!$BG104,$AF$4:$AF$107,0),MATCH('Per month Barometer'!BS$4,'Per month Barometer'!$AG$3:$BE$3,0)))</f>
        <v>0</v>
      </c>
      <c r="BT104" s="18">
        <f>IF(ISNA(INDEX($AG$4:$BE$107,MATCH('Per month Barometer'!$BG104,$AF$4:$AF$107,0),MATCH('Per month Barometer'!BT$4,'Per month Barometer'!$AG$3:$BE$3,0))),"",INDEX($AG$4:$BE$107,MATCH('Per month Barometer'!$BG104,$AF$4:$AF$107,0),MATCH('Per month Barometer'!BT$4,'Per month Barometer'!$AG$3:$BE$3,0)))</f>
        <v>0</v>
      </c>
      <c r="BU104" s="18">
        <f>IF(ISNA(INDEX($AG$4:$BE$107,MATCH('Per month Barometer'!$BG104,$AF$4:$AF$107,0),MATCH('Per month Barometer'!BU$4,'Per month Barometer'!$AG$3:$BE$3,0))),"",INDEX($AG$4:$BE$107,MATCH('Per month Barometer'!$BG104,$AF$4:$AF$107,0),MATCH('Per month Barometer'!BU$4,'Per month Barometer'!$AG$3:$BE$3,0)))</f>
        <v>0</v>
      </c>
      <c r="BV104" s="18">
        <f>IF(ISNA(INDEX($AG$4:$BE$107,MATCH('Per month Barometer'!$BG104,$AF$4:$AF$107,0),MATCH('Per month Barometer'!BV$4,'Per month Barometer'!$AG$3:$BE$3,0))),"",INDEX($AG$4:$BE$107,MATCH('Per month Barometer'!$BG104,$AF$4:$AF$107,0),MATCH('Per month Barometer'!BV$4,'Per month Barometer'!$AG$3:$BE$3,0)))</f>
        <v>0</v>
      </c>
      <c r="BW104" s="18">
        <f>IF(ISNA(INDEX($AG$4:$BE$107,MATCH('Per month Barometer'!$BG104,$AF$4:$AF$107,0),MATCH('Per month Barometer'!BW$4,'Per month Barometer'!$AG$3:$BE$3,0))),"",INDEX($AG$4:$BE$107,MATCH('Per month Barometer'!$BG104,$AF$4:$AF$107,0),MATCH('Per month Barometer'!BW$4,'Per month Barometer'!$AG$3:$BE$3,0)))</f>
        <v>1.5874999999999999</v>
      </c>
      <c r="BX104" s="18">
        <f>IF(ISNA(INDEX($AG$4:$BE$107,MATCH('Per month Barometer'!$BG104,$AF$4:$AF$107,0),MATCH('Per month Barometer'!BX$4,'Per month Barometer'!$AG$3:$BE$3,0))),"",INDEX($AG$4:$BE$107,MATCH('Per month Barometer'!$BG104,$AF$4:$AF$107,0),MATCH('Per month Barometer'!BX$4,'Per month Barometer'!$AG$3:$BE$3,0)))</f>
        <v>0</v>
      </c>
      <c r="BY104" s="18">
        <f>IF(ISNA(INDEX($AG$4:$BE$107,MATCH('Per month Barometer'!$BG104,$AF$4:$AF$107,0),MATCH('Per month Barometer'!BY$4,'Per month Barometer'!$AG$3:$BE$3,0))),"",INDEX($AG$4:$BE$107,MATCH('Per month Barometer'!$BG104,$AF$4:$AF$107,0),MATCH('Per month Barometer'!BY$4,'Per month Barometer'!$AG$3:$BE$3,0)))</f>
        <v>0</v>
      </c>
      <c r="BZ104" s="18">
        <f>IF(ISNA(INDEX($AG$4:$BE$107,MATCH('Per month Barometer'!$BG104,$AF$4:$AF$107,0),MATCH('Per month Barometer'!BZ$4,'Per month Barometer'!$AG$3:$BE$3,0))),"",INDEX($AG$4:$BE$107,MATCH('Per month Barometer'!$BG104,$AF$4:$AF$107,0),MATCH('Per month Barometer'!BZ$4,'Per month Barometer'!$AG$3:$BE$3,0)))</f>
        <v>0</v>
      </c>
      <c r="CA104" s="18">
        <f>IF(ISNA(INDEX($AG$4:$BE$107,MATCH('Per month Barometer'!$BG104,$AF$4:$AF$107,0),MATCH('Per month Barometer'!CA$4,'Per month Barometer'!$AG$3:$BE$3,0))),"",INDEX($AG$4:$BE$107,MATCH('Per month Barometer'!$BG104,$AF$4:$AF$107,0),MATCH('Per month Barometer'!CA$4,'Per month Barometer'!$AG$3:$BE$3,0)))</f>
        <v>1.71428571428571</v>
      </c>
      <c r="CB104" s="18">
        <f>IF(ISNA(INDEX($AG$4:$BE$107,MATCH('Per month Barometer'!$BG104,$AF$4:$AF$107,0),MATCH('Per month Barometer'!CB$4,'Per month Barometer'!$AG$3:$BE$3,0))),"",INDEX($AG$4:$BE$107,MATCH('Per month Barometer'!$BG104,$AF$4:$AF$107,0),MATCH('Per month Barometer'!CB$4,'Per month Barometer'!$AG$3:$BE$3,0)))</f>
        <v>0</v>
      </c>
      <c r="CC104" s="18">
        <f>IF(ISNA(INDEX($AG$4:$BE$107,MATCH('Per month Barometer'!$BG104,$AF$4:$AF$107,0),MATCH('Per month Barometer'!CC$4,'Per month Barometer'!$AG$3:$BE$3,0))),"",INDEX($AG$4:$BE$107,MATCH('Per month Barometer'!$BG104,$AF$4:$AF$107,0),MATCH('Per month Barometer'!CC$4,'Per month Barometer'!$AG$3:$BE$3,0)))</f>
        <v>0</v>
      </c>
      <c r="CD104" s="18">
        <f>IF(ISNA(INDEX($AG$4:$BE$107,MATCH('Per month Barometer'!$BG104,$AF$4:$AF$107,0),MATCH('Per month Barometer'!CD$4,'Per month Barometer'!$AG$3:$BE$3,0))),"",INDEX($AG$4:$BE$107,MATCH('Per month Barometer'!$BG104,$AF$4:$AF$107,0),MATCH('Per month Barometer'!CD$4,'Per month Barometer'!$AG$3:$BE$3,0)))</f>
        <v>0</v>
      </c>
      <c r="CE104" s="18">
        <f>IF(ISNA(INDEX($AG$4:$BE$107,MATCH('Per month Barometer'!$BG104,$AF$4:$AF$107,0),MATCH('Per month Barometer'!CE$4,'Per month Barometer'!$AG$3:$BE$3,0))),"",INDEX($AG$4:$BE$107,MATCH('Per month Barometer'!$BG104,$AF$4:$AF$107,0),MATCH('Per month Barometer'!CE$4,'Per month Barometer'!$AG$3:$BE$3,0)))</f>
        <v>1.8333333333333299</v>
      </c>
      <c r="CF104" s="18">
        <f>IF(ISNA(INDEX($AG$4:$BE$107,MATCH('Per month Barometer'!$BG104,$AF$4:$AF$107,0),MATCH('Per month Barometer'!CF$4,'Per month Barometer'!$AG$3:$BE$3,0))),"",INDEX($AG$4:$BE$107,MATCH('Per month Barometer'!$BG104,$AF$4:$AF$107,0),MATCH('Per month Barometer'!CF$4,'Per month Barometer'!$AG$3:$BE$3,0)))</f>
        <v>0</v>
      </c>
      <c r="CO104" s="18">
        <f>IF(BH104=0,"",BH104)</f>
        <v>4.4999999999999998E-2</v>
      </c>
      <c r="CP104" s="18" t="str">
        <f>IF(BI104=0,"",BI104)</f>
        <v/>
      </c>
      <c r="CQ104" s="18" t="str">
        <f>IF(BJ104=0,"",BJ104)</f>
        <v/>
      </c>
      <c r="CR104" s="18" t="str">
        <f>IF(BK104=0,"",BK104)</f>
        <v/>
      </c>
      <c r="CS104" s="18" t="str">
        <f>IF(BL104=0,"",BL104)</f>
        <v/>
      </c>
      <c r="CT104" s="18" t="str">
        <f>IF(BM104=0,"",BM104)</f>
        <v/>
      </c>
      <c r="CU104" s="18" t="str">
        <f>IF(BN104=0,"",BN104)</f>
        <v/>
      </c>
      <c r="CV104" s="18" t="str">
        <f>IF(BO104=0,"",BO104)</f>
        <v/>
      </c>
      <c r="CW104" s="18" t="str">
        <f>IF(BP104=0,"",BP104)</f>
        <v/>
      </c>
      <c r="CX104" s="18">
        <f>IF(BQ104=0,"",BQ104)</f>
        <v>1.19</v>
      </c>
      <c r="CY104" s="18" t="str">
        <f>IF(BR104=0,"",BR104)</f>
        <v/>
      </c>
      <c r="CZ104" s="18" t="str">
        <f>IF(BS104=0,"",BS104)</f>
        <v/>
      </c>
      <c r="DA104" s="18" t="str">
        <f>IF(BT104=0,"",BT104)</f>
        <v/>
      </c>
      <c r="DB104" s="18" t="str">
        <f>IF(BU104=0,"",BU104)</f>
        <v/>
      </c>
      <c r="DC104" s="18" t="str">
        <f>IF(BV104=0,"",BV104)</f>
        <v/>
      </c>
      <c r="DD104" s="18">
        <f>IF(BW104=0,"",BW104)</f>
        <v>1.5874999999999999</v>
      </c>
      <c r="DE104" s="18" t="str">
        <f>IF(BX104=0,"",BX104)</f>
        <v/>
      </c>
      <c r="DF104" s="18" t="str">
        <f>IF(BY104=0,"",BY104)</f>
        <v/>
      </c>
      <c r="DG104" s="18" t="str">
        <f>IF(BZ104=0,"",BZ104)</f>
        <v/>
      </c>
      <c r="DH104" s="18">
        <f>IF(CA104=0,"",CA104)</f>
        <v>1.71428571428571</v>
      </c>
      <c r="DI104" s="18" t="str">
        <f>IF(CB104=0,"",CB104)</f>
        <v/>
      </c>
      <c r="DJ104" s="18" t="str">
        <f>IF(CC104=0,"",CC104)</f>
        <v/>
      </c>
      <c r="DK104" s="18" t="str">
        <f>IF(CD104=0,"",CD104)</f>
        <v/>
      </c>
      <c r="DL104" s="18">
        <f>IF(CE104=0,"",CE104)</f>
        <v>1.8333333333333299</v>
      </c>
      <c r="DM104" s="18" t="str">
        <f>IF(CF104=0,"",CF104)</f>
        <v/>
      </c>
      <c r="DN104" s="18"/>
      <c r="DO104" s="18"/>
      <c r="DP104" s="18"/>
      <c r="DQ104" s="18"/>
    </row>
    <row r="105" spans="2:121" x14ac:dyDescent="0.25">
      <c r="B105" s="22">
        <v>40422</v>
      </c>
      <c r="C105" s="18">
        <f>VLOOKUP($B105,'Barometer annual'!$Z$5:$AE$211,'Per month Barometer'!C$1,FALSE)</f>
        <v>1.4847704738410801</v>
      </c>
      <c r="D105" s="18">
        <f>VLOOKUP($B105,'Barometer annual'!$Z$5:$AE$211,'Per month Barometer'!D$1,FALSE)</f>
        <v>1.49430335906319</v>
      </c>
      <c r="E105" s="18"/>
      <c r="F105" s="18">
        <f>VLOOKUP($B105,'Quarters Barometer'!$DA$9:$DH$60,'Per month Barometer'!J$1,FALSE)</f>
        <v>1.6992333099122101</v>
      </c>
      <c r="G105" s="18">
        <f>VLOOKUP($B105,'Quarters Barometer'!$DA$9:$DH$60,'Per month Barometer'!K$1,FALSE)</f>
        <v>1.6012582124171899</v>
      </c>
      <c r="H105" s="18">
        <f>VLOOKUP($B105,'Quarters Barometer'!$DA$9:$DH$60,'Per month Barometer'!L$1,FALSE)</f>
        <v>1.4009383014497399</v>
      </c>
      <c r="I105" s="18">
        <f>VLOOKUP($B105,'Quarters Barometer'!$DA$9:$DH$60,'Per month Barometer'!M$1,FALSE)</f>
        <v>1.45806983641107</v>
      </c>
      <c r="J105" s="18">
        <f>VLOOKUP($B105,'Quarters Barometer'!$DA$9:$DH$60,'Per month Barometer'!N$1,FALSE)</f>
        <v>1.48375900757662</v>
      </c>
      <c r="K105" s="18">
        <f>VLOOKUP($B105,'Quarters Barometer'!$DA$9:$DH$60,'Per month Barometer'!O$1,FALSE)</f>
        <v>0</v>
      </c>
      <c r="L105" s="18">
        <f>VLOOKUP($B105,'Quarters Barometer'!$DA$9:$DH$60,'Per month Barometer'!P$1,FALSE)</f>
        <v>0</v>
      </c>
      <c r="AF105" s="125">
        <v>41244</v>
      </c>
      <c r="AG105" s="47">
        <f>VLOOKUP($AF105,'Barometer annual'!$Z$5:$AE$211,'Per month Barometer'!C$1,FALSE)</f>
        <v>2.5</v>
      </c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48"/>
      <c r="AT105" s="77"/>
      <c r="AU105" s="77"/>
      <c r="AV105" s="77"/>
      <c r="AW105" s="77"/>
      <c r="AX105" s="77"/>
      <c r="AY105" s="77"/>
      <c r="AZ105" s="77"/>
      <c r="BA105" s="77"/>
      <c r="BB105" s="77"/>
      <c r="BC105" s="77"/>
      <c r="BD105" s="77"/>
      <c r="BE105" s="49">
        <f>VLOOKUP($AF105,'Barometer annual'!$Z$5:$AE$211,'Per month Barometer'!D$1,FALSE)</f>
        <v>1.9238095238095201</v>
      </c>
      <c r="BG105" s="155">
        <v>42125</v>
      </c>
      <c r="BH105" s="18">
        <f>IF(ISNA(INDEX($AG$4:$BE$107,MATCH('Per month Barometer'!$BG105,$AF$4:$AF$107,0),MATCH('Per month Barometer'!BH$4,'Per month Barometer'!$AG$3:$BE$3,0))),"",INDEX($AG$4:$BE$107,MATCH('Per month Barometer'!$BG105,$AF$4:$AF$107,0),MATCH('Per month Barometer'!BH$4,'Per month Barometer'!$AG$3:$BE$3,0)))</f>
        <v>0.12</v>
      </c>
      <c r="BI105" s="18">
        <f>IF(ISNA(INDEX($AG$4:$BE$107,MATCH('Per month Barometer'!$BG105,$AF$4:$AF$107,0),MATCH('Per month Barometer'!BI$4,'Per month Barometer'!$AG$3:$BE$3,0))),"",INDEX($AG$4:$BE$107,MATCH('Per month Barometer'!$BG105,$AF$4:$AF$107,0),MATCH('Per month Barometer'!BI$4,'Per month Barometer'!$AG$3:$BE$3,0)))</f>
        <v>0</v>
      </c>
      <c r="BJ105" s="18">
        <f>IF(ISNA(INDEX($AG$4:$BE$107,MATCH('Per month Barometer'!$BG105,$AF$4:$AF$107,0),MATCH('Per month Barometer'!BJ$4,'Per month Barometer'!$AG$3:$BE$3,0))),"",INDEX($AG$4:$BE$107,MATCH('Per month Barometer'!$BG105,$AF$4:$AF$107,0),MATCH('Per month Barometer'!BJ$4,'Per month Barometer'!$AG$3:$BE$3,0)))</f>
        <v>0</v>
      </c>
      <c r="BK105" s="18">
        <f>IF(ISNA(INDEX($AG$4:$BE$107,MATCH('Per month Barometer'!$BG105,$AF$4:$AF$107,0),MATCH('Per month Barometer'!BK$4,'Per month Barometer'!$AG$3:$BE$3,0))),"",INDEX($AG$4:$BE$107,MATCH('Per month Barometer'!$BG105,$AF$4:$AF$107,0),MATCH('Per month Barometer'!BK$4,'Per month Barometer'!$AG$3:$BE$3,0)))</f>
        <v>0</v>
      </c>
      <c r="BL105" s="18">
        <f>IF(ISNA(INDEX($AG$4:$BE$107,MATCH('Per month Barometer'!$BG105,$AF$4:$AF$107,0),MATCH('Per month Barometer'!BL$4,'Per month Barometer'!$AG$3:$BE$3,0))),"",INDEX($AG$4:$BE$107,MATCH('Per month Barometer'!$BG105,$AF$4:$AF$107,0),MATCH('Per month Barometer'!BL$4,'Per month Barometer'!$AG$3:$BE$3,0)))</f>
        <v>0</v>
      </c>
      <c r="BM105" s="18">
        <f>IF(ISNA(INDEX($AG$4:$BE$107,MATCH('Per month Barometer'!$BG105,$AF$4:$AF$107,0),MATCH('Per month Barometer'!BM$4,'Per month Barometer'!$AG$3:$BE$3,0))),"",INDEX($AG$4:$BE$107,MATCH('Per month Barometer'!$BG105,$AF$4:$AF$107,0),MATCH('Per month Barometer'!BM$4,'Per month Barometer'!$AG$3:$BE$3,0)))</f>
        <v>0</v>
      </c>
      <c r="BN105" s="18">
        <f>IF(ISNA(INDEX($AG$4:$BE$107,MATCH('Per month Barometer'!$BG105,$AF$4:$AF$107,0),MATCH('Per month Barometer'!BN$4,'Per month Barometer'!$AG$3:$BE$3,0))),"",INDEX($AG$4:$BE$107,MATCH('Per month Barometer'!$BG105,$AF$4:$AF$107,0),MATCH('Per month Barometer'!BN$4,'Per month Barometer'!$AG$3:$BE$3,0)))</f>
        <v>0</v>
      </c>
      <c r="BO105" s="18">
        <f>IF(ISNA(INDEX($AG$4:$BE$107,MATCH('Per month Barometer'!$BG105,$AF$4:$AF$107,0),MATCH('Per month Barometer'!BO$4,'Per month Barometer'!$AG$3:$BE$3,0))),"",INDEX($AG$4:$BE$107,MATCH('Per month Barometer'!$BG105,$AF$4:$AF$107,0),MATCH('Per month Barometer'!BO$4,'Per month Barometer'!$AG$3:$BE$3,0)))</f>
        <v>0</v>
      </c>
      <c r="BP105" s="18">
        <f>IF(ISNA(INDEX($AG$4:$BE$107,MATCH('Per month Barometer'!$BG105,$AF$4:$AF$107,0),MATCH('Per month Barometer'!BP$4,'Per month Barometer'!$AG$3:$BE$3,0))),"",INDEX($AG$4:$BE$107,MATCH('Per month Barometer'!$BG105,$AF$4:$AF$107,0),MATCH('Per month Barometer'!BP$4,'Per month Barometer'!$AG$3:$BE$3,0)))</f>
        <v>1.23</v>
      </c>
      <c r="BQ105" s="18">
        <f>IF(ISNA(INDEX($AG$4:$BE$107,MATCH('Per month Barometer'!$BG105,$AF$4:$AF$107,0),MATCH('Per month Barometer'!BQ$4,'Per month Barometer'!$AG$3:$BE$3,0))),"",INDEX($AG$4:$BE$107,MATCH('Per month Barometer'!$BG105,$AF$4:$AF$107,0),MATCH('Per month Barometer'!BQ$4,'Per month Barometer'!$AG$3:$BE$3,0)))</f>
        <v>0</v>
      </c>
      <c r="BR105" s="18">
        <f>IF(ISNA(INDEX($AG$4:$BE$107,MATCH('Per month Barometer'!$BG105,$AF$4:$AF$107,0),MATCH('Per month Barometer'!BR$4,'Per month Barometer'!$AG$3:$BE$3,0))),"",INDEX($AG$4:$BE$107,MATCH('Per month Barometer'!$BG105,$AF$4:$AF$107,0),MATCH('Per month Barometer'!BR$4,'Per month Barometer'!$AG$3:$BE$3,0)))</f>
        <v>0</v>
      </c>
      <c r="BS105" s="18">
        <f>IF(ISNA(INDEX($AG$4:$BE$107,MATCH('Per month Barometer'!$BG105,$AF$4:$AF$107,0),MATCH('Per month Barometer'!BS$4,'Per month Barometer'!$AG$3:$BE$3,0))),"",INDEX($AG$4:$BE$107,MATCH('Per month Barometer'!$BG105,$AF$4:$AF$107,0),MATCH('Per month Barometer'!BS$4,'Per month Barometer'!$AG$3:$BE$3,0)))</f>
        <v>0</v>
      </c>
      <c r="BT105" s="18">
        <f>IF(ISNA(INDEX($AG$4:$BE$107,MATCH('Per month Barometer'!$BG105,$AF$4:$AF$107,0),MATCH('Per month Barometer'!BT$4,'Per month Barometer'!$AG$3:$BE$3,0))),"",INDEX($AG$4:$BE$107,MATCH('Per month Barometer'!$BG105,$AF$4:$AF$107,0),MATCH('Per month Barometer'!BT$4,'Per month Barometer'!$AG$3:$BE$3,0)))</f>
        <v>0</v>
      </c>
      <c r="BU105" s="18">
        <f>IF(ISNA(INDEX($AG$4:$BE$107,MATCH('Per month Barometer'!$BG105,$AF$4:$AF$107,0),MATCH('Per month Barometer'!BU$4,'Per month Barometer'!$AG$3:$BE$3,0))),"",INDEX($AG$4:$BE$107,MATCH('Per month Barometer'!$BG105,$AF$4:$AF$107,0),MATCH('Per month Barometer'!BU$4,'Per month Barometer'!$AG$3:$BE$3,0)))</f>
        <v>0</v>
      </c>
      <c r="BV105" s="18">
        <f>IF(ISNA(INDEX($AG$4:$BE$107,MATCH('Per month Barometer'!$BG105,$AF$4:$AF$107,0),MATCH('Per month Barometer'!BV$4,'Per month Barometer'!$AG$3:$BE$3,0))),"",INDEX($AG$4:$BE$107,MATCH('Per month Barometer'!$BG105,$AF$4:$AF$107,0),MATCH('Per month Barometer'!BV$4,'Per month Barometer'!$AG$3:$BE$3,0)))</f>
        <v>0</v>
      </c>
      <c r="BW105" s="18">
        <f>IF(ISNA(INDEX($AG$4:$BE$107,MATCH('Per month Barometer'!$BG105,$AF$4:$AF$107,0),MATCH('Per month Barometer'!BW$4,'Per month Barometer'!$AG$3:$BE$3,0))),"",INDEX($AG$4:$BE$107,MATCH('Per month Barometer'!$BG105,$AF$4:$AF$107,0),MATCH('Per month Barometer'!BW$4,'Per month Barometer'!$AG$3:$BE$3,0)))</f>
        <v>0</v>
      </c>
      <c r="BX105" s="18">
        <f>IF(ISNA(INDEX($AG$4:$BE$107,MATCH('Per month Barometer'!$BG105,$AF$4:$AF$107,0),MATCH('Per month Barometer'!BX$4,'Per month Barometer'!$AG$3:$BE$3,0))),"",INDEX($AG$4:$BE$107,MATCH('Per month Barometer'!$BG105,$AF$4:$AF$107,0),MATCH('Per month Barometer'!BX$4,'Per month Barometer'!$AG$3:$BE$3,0)))</f>
        <v>0</v>
      </c>
      <c r="BY105" s="18">
        <f>IF(ISNA(INDEX($AG$4:$BE$107,MATCH('Per month Barometer'!$BG105,$AF$4:$AF$107,0),MATCH('Per month Barometer'!BY$4,'Per month Barometer'!$AG$3:$BE$3,0))),"",INDEX($AG$4:$BE$107,MATCH('Per month Barometer'!$BG105,$AF$4:$AF$107,0),MATCH('Per month Barometer'!BY$4,'Per month Barometer'!$AG$3:$BE$3,0)))</f>
        <v>0</v>
      </c>
      <c r="BZ105" s="18">
        <f>IF(ISNA(INDEX($AG$4:$BE$107,MATCH('Per month Barometer'!$BG105,$AF$4:$AF$107,0),MATCH('Per month Barometer'!BZ$4,'Per month Barometer'!$AG$3:$BE$3,0))),"",INDEX($AG$4:$BE$107,MATCH('Per month Barometer'!$BG105,$AF$4:$AF$107,0),MATCH('Per month Barometer'!BZ$4,'Per month Barometer'!$AG$3:$BE$3,0)))</f>
        <v>0</v>
      </c>
      <c r="CA105" s="18">
        <f>IF(ISNA(INDEX($AG$4:$BE$107,MATCH('Per month Barometer'!$BG105,$AF$4:$AF$107,0),MATCH('Per month Barometer'!CA$4,'Per month Barometer'!$AG$3:$BE$3,0))),"",INDEX($AG$4:$BE$107,MATCH('Per month Barometer'!$BG105,$AF$4:$AF$107,0),MATCH('Per month Barometer'!CA$4,'Per month Barometer'!$AG$3:$BE$3,0)))</f>
        <v>0</v>
      </c>
      <c r="CB105" s="18">
        <f>IF(ISNA(INDEX($AG$4:$BE$107,MATCH('Per month Barometer'!$BG105,$AF$4:$AF$107,0),MATCH('Per month Barometer'!CB$4,'Per month Barometer'!$AG$3:$BE$3,0))),"",INDEX($AG$4:$BE$107,MATCH('Per month Barometer'!$BG105,$AF$4:$AF$107,0),MATCH('Per month Barometer'!CB$4,'Per month Barometer'!$AG$3:$BE$3,0)))</f>
        <v>0</v>
      </c>
      <c r="CC105" s="18">
        <f>IF(ISNA(INDEX($AG$4:$BE$107,MATCH('Per month Barometer'!$BG105,$AF$4:$AF$107,0),MATCH('Per month Barometer'!CC$4,'Per month Barometer'!$AG$3:$BE$3,0))),"",INDEX($AG$4:$BE$107,MATCH('Per month Barometer'!$BG105,$AF$4:$AF$107,0),MATCH('Per month Barometer'!CC$4,'Per month Barometer'!$AG$3:$BE$3,0)))</f>
        <v>0</v>
      </c>
      <c r="CD105" s="18">
        <f>IF(ISNA(INDEX($AG$4:$BE$107,MATCH('Per month Barometer'!$BG105,$AF$4:$AF$107,0),MATCH('Per month Barometer'!CD$4,'Per month Barometer'!$AG$3:$BE$3,0))),"",INDEX($AG$4:$BE$107,MATCH('Per month Barometer'!$BG105,$AF$4:$AF$107,0),MATCH('Per month Barometer'!CD$4,'Per month Barometer'!$AG$3:$BE$3,0)))</f>
        <v>0</v>
      </c>
      <c r="CE105" s="18">
        <f>IF(ISNA(INDEX($AG$4:$BE$107,MATCH('Per month Barometer'!$BG105,$AF$4:$AF$107,0),MATCH('Per month Barometer'!CE$4,'Per month Barometer'!$AG$3:$BE$3,0))),"",INDEX($AG$4:$BE$107,MATCH('Per month Barometer'!$BG105,$AF$4:$AF$107,0),MATCH('Per month Barometer'!CE$4,'Per month Barometer'!$AG$3:$BE$3,0)))</f>
        <v>0</v>
      </c>
      <c r="CF105" s="18">
        <f>IF(ISNA(INDEX($AG$4:$BE$107,MATCH('Per month Barometer'!$BG105,$AF$4:$AF$107,0),MATCH('Per month Barometer'!CF$4,'Per month Barometer'!$AG$3:$BE$3,0))),"",INDEX($AG$4:$BE$107,MATCH('Per month Barometer'!$BG105,$AF$4:$AF$107,0),MATCH('Per month Barometer'!CF$4,'Per month Barometer'!$AG$3:$BE$3,0)))</f>
        <v>0</v>
      </c>
      <c r="CO105" s="18">
        <f>IF(BH105=0,"",BH105)</f>
        <v>0.12</v>
      </c>
      <c r="CP105" s="18" t="str">
        <f>IF(BI105=0,"",BI105)</f>
        <v/>
      </c>
      <c r="CQ105" s="18" t="str">
        <f>IF(BJ105=0,"",BJ105)</f>
        <v/>
      </c>
      <c r="CR105" s="18" t="str">
        <f>IF(BK105=0,"",BK105)</f>
        <v/>
      </c>
      <c r="CS105" s="18" t="str">
        <f>IF(BL105=0,"",BL105)</f>
        <v/>
      </c>
      <c r="CT105" s="18" t="str">
        <f>IF(BM105=0,"",BM105)</f>
        <v/>
      </c>
      <c r="CU105" s="18" t="str">
        <f>IF(BN105=0,"",BN105)</f>
        <v/>
      </c>
      <c r="CV105" s="18" t="str">
        <f>IF(BO105=0,"",BO105)</f>
        <v/>
      </c>
      <c r="CW105" s="18">
        <f>IF(BP105=0,"",BP105)</f>
        <v>1.23</v>
      </c>
      <c r="CX105" s="18" t="str">
        <f>IF(BQ105=0,"",BQ105)</f>
        <v/>
      </c>
      <c r="CY105" s="18" t="str">
        <f>IF(BR105=0,"",BR105)</f>
        <v/>
      </c>
      <c r="CZ105" s="18" t="str">
        <f>IF(BS105=0,"",BS105)</f>
        <v/>
      </c>
      <c r="DA105" s="18" t="str">
        <f>IF(BT105=0,"",BT105)</f>
        <v/>
      </c>
      <c r="DB105" s="18" t="str">
        <f>IF(BU105=0,"",BU105)</f>
        <v/>
      </c>
      <c r="DC105" s="18" t="str">
        <f>IF(BV105=0,"",BV105)</f>
        <v/>
      </c>
      <c r="DD105" s="18" t="str">
        <f>IF(BW105=0,"",BW105)</f>
        <v/>
      </c>
      <c r="DE105" s="18" t="str">
        <f>IF(BX105=0,"",BX105)</f>
        <v/>
      </c>
      <c r="DF105" s="18" t="str">
        <f>IF(BY105=0,"",BY105)</f>
        <v/>
      </c>
      <c r="DG105" s="18" t="str">
        <f>IF(BZ105=0,"",BZ105)</f>
        <v/>
      </c>
      <c r="DH105" s="18" t="str">
        <f>IF(CA105=0,"",CA105)</f>
        <v/>
      </c>
      <c r="DI105" s="18" t="str">
        <f>IF(CB105=0,"",CB105)</f>
        <v/>
      </c>
      <c r="DJ105" s="18" t="str">
        <f>IF(CC105=0,"",CC105)</f>
        <v/>
      </c>
      <c r="DK105" s="18" t="str">
        <f>IF(CD105=0,"",CD105)</f>
        <v/>
      </c>
      <c r="DL105" s="18" t="str">
        <f>IF(CE105=0,"",CE105)</f>
        <v/>
      </c>
      <c r="DM105" s="18" t="str">
        <f>IF(CF105=0,"",CF105)</f>
        <v/>
      </c>
      <c r="DN105" s="18"/>
      <c r="DO105" s="18"/>
      <c r="DP105" s="18"/>
      <c r="DQ105" s="18"/>
    </row>
    <row r="106" spans="2:121" x14ac:dyDescent="0.25">
      <c r="B106" s="22">
        <v>40787</v>
      </c>
      <c r="C106" s="18">
        <f>VLOOKUP($B106,'Barometer annual'!$Z$5:$AE$211,'Per month Barometer'!C$1,FALSE)</f>
        <v>2.5907867796874902</v>
      </c>
      <c r="D106" s="18">
        <f>VLOOKUP($B106,'Barometer annual'!$Z$5:$AE$211,'Per month Barometer'!D$1,FALSE)</f>
        <v>1.79371093179442</v>
      </c>
      <c r="E106" s="18"/>
      <c r="F106" s="18">
        <f>VLOOKUP($B106,'Quarters Barometer'!$DA$9:$DH$60,'Per month Barometer'!J$1,FALSE)</f>
        <v>2.4724410451361201</v>
      </c>
      <c r="G106" s="18">
        <f>VLOOKUP($B106,'Quarters Barometer'!$DA$9:$DH$60,'Per month Barometer'!K$1,FALSE)</f>
        <v>2.0156463625316401</v>
      </c>
      <c r="H106" s="18">
        <f>VLOOKUP($B106,'Quarters Barometer'!$DA$9:$DH$60,'Per month Barometer'!L$1,FALSE)</f>
        <v>1.68183938074817</v>
      </c>
      <c r="I106" s="18">
        <f>VLOOKUP($B106,'Quarters Barometer'!$DA$9:$DH$60,'Per month Barometer'!M$1,FALSE)</f>
        <v>1.8356757029250099</v>
      </c>
      <c r="J106" s="18">
        <f>VLOOKUP($B106,'Quarters Barometer'!$DA$9:$DH$60,'Per month Barometer'!N$1,FALSE)</f>
        <v>1.8102818679785799</v>
      </c>
      <c r="K106" s="18">
        <f>VLOOKUP($B106,'Quarters Barometer'!$DA$9:$DH$60,'Per month Barometer'!O$1,FALSE)</f>
        <v>0</v>
      </c>
      <c r="L106" s="18">
        <f>VLOOKUP($B106,'Quarters Barometer'!$DA$9:$DH$60,'Per month Barometer'!P$1,FALSE)</f>
        <v>0</v>
      </c>
      <c r="AF106" s="125">
        <v>41609</v>
      </c>
      <c r="AG106" s="47">
        <f>VLOOKUP($AF106,'Barometer annual'!$Z$5:$AE$211,'Per month Barometer'!C$1,FALSE)</f>
        <v>1.3944444444444399</v>
      </c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48"/>
      <c r="AU106" s="77"/>
      <c r="AV106" s="77"/>
      <c r="AW106" s="77"/>
      <c r="AX106" s="77"/>
      <c r="AY106" s="77"/>
      <c r="AZ106" s="77"/>
      <c r="BA106" s="77"/>
      <c r="BB106" s="77"/>
      <c r="BC106" s="77"/>
      <c r="BD106" s="77"/>
      <c r="BE106" s="49">
        <f>VLOOKUP($AF106,'Barometer annual'!$Z$5:$AE$211,'Per month Barometer'!D$1,FALSE)</f>
        <v>1.1315789473684199</v>
      </c>
      <c r="BG106" s="155">
        <v>42156</v>
      </c>
      <c r="BH106" s="18">
        <f>IF(ISNA(INDEX($AG$4:$BE$107,MATCH('Per month Barometer'!$BG106,$AF$4:$AF$107,0),MATCH('Per month Barometer'!BH$4,'Per month Barometer'!$AG$3:$BE$3,0))),"",INDEX($AG$4:$BE$107,MATCH('Per month Barometer'!$BG106,$AF$4:$AF$107,0),MATCH('Per month Barometer'!BH$4,'Per month Barometer'!$AG$3:$BE$3,0)))</f>
        <v>0.23499999999999999</v>
      </c>
      <c r="BI106" s="18">
        <f>IF(ISNA(INDEX($AG$4:$BE$107,MATCH('Per month Barometer'!$BG106,$AF$4:$AF$107,0),MATCH('Per month Barometer'!BI$4,'Per month Barometer'!$AG$3:$BE$3,0))),"",INDEX($AG$4:$BE$107,MATCH('Per month Barometer'!$BG106,$AF$4:$AF$107,0),MATCH('Per month Barometer'!BI$4,'Per month Barometer'!$AG$3:$BE$3,0)))</f>
        <v>0</v>
      </c>
      <c r="BJ106" s="18">
        <f>IF(ISNA(INDEX($AG$4:$BE$107,MATCH('Per month Barometer'!$BG106,$AF$4:$AF$107,0),MATCH('Per month Barometer'!BJ$4,'Per month Barometer'!$AG$3:$BE$3,0))),"",INDEX($AG$4:$BE$107,MATCH('Per month Barometer'!$BG106,$AF$4:$AF$107,0),MATCH('Per month Barometer'!BJ$4,'Per month Barometer'!$AG$3:$BE$3,0)))</f>
        <v>0</v>
      </c>
      <c r="BK106" s="18">
        <f>IF(ISNA(INDEX($AG$4:$BE$107,MATCH('Per month Barometer'!$BG106,$AF$4:$AF$107,0),MATCH('Per month Barometer'!BK$4,'Per month Barometer'!$AG$3:$BE$3,0))),"",INDEX($AG$4:$BE$107,MATCH('Per month Barometer'!$BG106,$AF$4:$AF$107,0),MATCH('Per month Barometer'!BK$4,'Per month Barometer'!$AG$3:$BE$3,0)))</f>
        <v>0</v>
      </c>
      <c r="BL106" s="18">
        <f>IF(ISNA(INDEX($AG$4:$BE$107,MATCH('Per month Barometer'!$BG106,$AF$4:$AF$107,0),MATCH('Per month Barometer'!BL$4,'Per month Barometer'!$AG$3:$BE$3,0))),"",INDEX($AG$4:$BE$107,MATCH('Per month Barometer'!$BG106,$AF$4:$AF$107,0),MATCH('Per month Barometer'!BL$4,'Per month Barometer'!$AG$3:$BE$3,0)))</f>
        <v>0</v>
      </c>
      <c r="BM106" s="18">
        <f>IF(ISNA(INDEX($AG$4:$BE$107,MATCH('Per month Barometer'!$BG106,$AF$4:$AF$107,0),MATCH('Per month Barometer'!BM$4,'Per month Barometer'!$AG$3:$BE$3,0))),"",INDEX($AG$4:$BE$107,MATCH('Per month Barometer'!$BG106,$AF$4:$AF$107,0),MATCH('Per month Barometer'!BM$4,'Per month Barometer'!$AG$3:$BE$3,0)))</f>
        <v>0</v>
      </c>
      <c r="BN106" s="18">
        <f>IF(ISNA(INDEX($AG$4:$BE$107,MATCH('Per month Barometer'!$BG106,$AF$4:$AF$107,0),MATCH('Per month Barometer'!BN$4,'Per month Barometer'!$AG$3:$BE$3,0))),"",INDEX($AG$4:$BE$107,MATCH('Per month Barometer'!$BG106,$AF$4:$AF$107,0),MATCH('Per month Barometer'!BN$4,'Per month Barometer'!$AG$3:$BE$3,0)))</f>
        <v>0</v>
      </c>
      <c r="BO106" s="18">
        <f>IF(ISNA(INDEX($AG$4:$BE$107,MATCH('Per month Barometer'!$BG106,$AF$4:$AF$107,0),MATCH('Per month Barometer'!BO$4,'Per month Barometer'!$AG$3:$BE$3,0))),"",INDEX($AG$4:$BE$107,MATCH('Per month Barometer'!$BG106,$AF$4:$AF$107,0),MATCH('Per month Barometer'!BO$4,'Per month Barometer'!$AG$3:$BE$3,0)))</f>
        <v>1.28</v>
      </c>
      <c r="BP106" s="18">
        <f>IF(ISNA(INDEX($AG$4:$BE$107,MATCH('Per month Barometer'!$BG106,$AF$4:$AF$107,0),MATCH('Per month Barometer'!BP$4,'Per month Barometer'!$AG$3:$BE$3,0))),"",INDEX($AG$4:$BE$107,MATCH('Per month Barometer'!$BG106,$AF$4:$AF$107,0),MATCH('Per month Barometer'!BP$4,'Per month Barometer'!$AG$3:$BE$3,0)))</f>
        <v>0</v>
      </c>
      <c r="BQ106" s="18">
        <f>IF(ISNA(INDEX($AG$4:$BE$107,MATCH('Per month Barometer'!$BG106,$AF$4:$AF$107,0),MATCH('Per month Barometer'!BQ$4,'Per month Barometer'!$AG$3:$BE$3,0))),"",INDEX($AG$4:$BE$107,MATCH('Per month Barometer'!$BG106,$AF$4:$AF$107,0),MATCH('Per month Barometer'!BQ$4,'Per month Barometer'!$AG$3:$BE$3,0)))</f>
        <v>0</v>
      </c>
      <c r="BR106" s="18">
        <f>IF(ISNA(INDEX($AG$4:$BE$107,MATCH('Per month Barometer'!$BG106,$AF$4:$AF$107,0),MATCH('Per month Barometer'!BR$4,'Per month Barometer'!$AG$3:$BE$3,0))),"",INDEX($AG$4:$BE$107,MATCH('Per month Barometer'!$BG106,$AF$4:$AF$107,0),MATCH('Per month Barometer'!BR$4,'Per month Barometer'!$AG$3:$BE$3,0)))</f>
        <v>0</v>
      </c>
      <c r="BS106" s="18">
        <f>IF(ISNA(INDEX($AG$4:$BE$107,MATCH('Per month Barometer'!$BG106,$AF$4:$AF$107,0),MATCH('Per month Barometer'!BS$4,'Per month Barometer'!$AG$3:$BE$3,0))),"",INDEX($AG$4:$BE$107,MATCH('Per month Barometer'!$BG106,$AF$4:$AF$107,0),MATCH('Per month Barometer'!BS$4,'Per month Barometer'!$AG$3:$BE$3,0)))</f>
        <v>0</v>
      </c>
      <c r="BT106" s="18">
        <f>IF(ISNA(INDEX($AG$4:$BE$107,MATCH('Per month Barometer'!$BG106,$AF$4:$AF$107,0),MATCH('Per month Barometer'!BT$4,'Per month Barometer'!$AG$3:$BE$3,0))),"",INDEX($AG$4:$BE$107,MATCH('Per month Barometer'!$BG106,$AF$4:$AF$107,0),MATCH('Per month Barometer'!BT$4,'Per month Barometer'!$AG$3:$BE$3,0)))</f>
        <v>0</v>
      </c>
      <c r="BU106" s="18">
        <f>IF(ISNA(INDEX($AG$4:$BE$107,MATCH('Per month Barometer'!$BG106,$AF$4:$AF$107,0),MATCH('Per month Barometer'!BU$4,'Per month Barometer'!$AG$3:$BE$3,0))),"",INDEX($AG$4:$BE$107,MATCH('Per month Barometer'!$BG106,$AF$4:$AF$107,0),MATCH('Per month Barometer'!BU$4,'Per month Barometer'!$AG$3:$BE$3,0)))</f>
        <v>0</v>
      </c>
      <c r="BV106" s="18">
        <f>IF(ISNA(INDEX($AG$4:$BE$107,MATCH('Per month Barometer'!$BG106,$AF$4:$AF$107,0),MATCH('Per month Barometer'!BV$4,'Per month Barometer'!$AG$3:$BE$3,0))),"",INDEX($AG$4:$BE$107,MATCH('Per month Barometer'!$BG106,$AF$4:$AF$107,0),MATCH('Per month Barometer'!BV$4,'Per month Barometer'!$AG$3:$BE$3,0)))</f>
        <v>0</v>
      </c>
      <c r="BW106" s="18">
        <f>IF(ISNA(INDEX($AG$4:$BE$107,MATCH('Per month Barometer'!$BG106,$AF$4:$AF$107,0),MATCH('Per month Barometer'!BW$4,'Per month Barometer'!$AG$3:$BE$3,0))),"",INDEX($AG$4:$BE$107,MATCH('Per month Barometer'!$BG106,$AF$4:$AF$107,0),MATCH('Per month Barometer'!BW$4,'Per month Barometer'!$AG$3:$BE$3,0)))</f>
        <v>0</v>
      </c>
      <c r="BX106" s="18">
        <f>IF(ISNA(INDEX($AG$4:$BE$107,MATCH('Per month Barometer'!$BG106,$AF$4:$AF$107,0),MATCH('Per month Barometer'!BX$4,'Per month Barometer'!$AG$3:$BE$3,0))),"",INDEX($AG$4:$BE$107,MATCH('Per month Barometer'!$BG106,$AF$4:$AF$107,0),MATCH('Per month Barometer'!BX$4,'Per month Barometer'!$AG$3:$BE$3,0)))</f>
        <v>0</v>
      </c>
      <c r="BY106" s="18">
        <f>IF(ISNA(INDEX($AG$4:$BE$107,MATCH('Per month Barometer'!$BG106,$AF$4:$AF$107,0),MATCH('Per month Barometer'!BY$4,'Per month Barometer'!$AG$3:$BE$3,0))),"",INDEX($AG$4:$BE$107,MATCH('Per month Barometer'!$BG106,$AF$4:$AF$107,0),MATCH('Per month Barometer'!BY$4,'Per month Barometer'!$AG$3:$BE$3,0)))</f>
        <v>0</v>
      </c>
      <c r="BZ106" s="18">
        <f>IF(ISNA(INDEX($AG$4:$BE$107,MATCH('Per month Barometer'!$BG106,$AF$4:$AF$107,0),MATCH('Per month Barometer'!BZ$4,'Per month Barometer'!$AG$3:$BE$3,0))),"",INDEX($AG$4:$BE$107,MATCH('Per month Barometer'!$BG106,$AF$4:$AF$107,0),MATCH('Per month Barometer'!BZ$4,'Per month Barometer'!$AG$3:$BE$3,0)))</f>
        <v>0</v>
      </c>
      <c r="CA106" s="18">
        <f>IF(ISNA(INDEX($AG$4:$BE$107,MATCH('Per month Barometer'!$BG106,$AF$4:$AF$107,0),MATCH('Per month Barometer'!CA$4,'Per month Barometer'!$AG$3:$BE$3,0))),"",INDEX($AG$4:$BE$107,MATCH('Per month Barometer'!$BG106,$AF$4:$AF$107,0),MATCH('Per month Barometer'!CA$4,'Per month Barometer'!$AG$3:$BE$3,0)))</f>
        <v>0</v>
      </c>
      <c r="CB106" s="18">
        <f>IF(ISNA(INDEX($AG$4:$BE$107,MATCH('Per month Barometer'!$BG106,$AF$4:$AF$107,0),MATCH('Per month Barometer'!CB$4,'Per month Barometer'!$AG$3:$BE$3,0))),"",INDEX($AG$4:$BE$107,MATCH('Per month Barometer'!$BG106,$AF$4:$AF$107,0),MATCH('Per month Barometer'!CB$4,'Per month Barometer'!$AG$3:$BE$3,0)))</f>
        <v>0</v>
      </c>
      <c r="CC106" s="18">
        <f>IF(ISNA(INDEX($AG$4:$BE$107,MATCH('Per month Barometer'!$BG106,$AF$4:$AF$107,0),MATCH('Per month Barometer'!CC$4,'Per month Barometer'!$AG$3:$BE$3,0))),"",INDEX($AG$4:$BE$107,MATCH('Per month Barometer'!$BG106,$AF$4:$AF$107,0),MATCH('Per month Barometer'!CC$4,'Per month Barometer'!$AG$3:$BE$3,0)))</f>
        <v>0</v>
      </c>
      <c r="CD106" s="18">
        <f>IF(ISNA(INDEX($AG$4:$BE$107,MATCH('Per month Barometer'!$BG106,$AF$4:$AF$107,0),MATCH('Per month Barometer'!CD$4,'Per month Barometer'!$AG$3:$BE$3,0))),"",INDEX($AG$4:$BE$107,MATCH('Per month Barometer'!$BG106,$AF$4:$AF$107,0),MATCH('Per month Barometer'!CD$4,'Per month Barometer'!$AG$3:$BE$3,0)))</f>
        <v>0</v>
      </c>
      <c r="CE106" s="18">
        <f>IF(ISNA(INDEX($AG$4:$BE$107,MATCH('Per month Barometer'!$BG106,$AF$4:$AF$107,0),MATCH('Per month Barometer'!CE$4,'Per month Barometer'!$AG$3:$BE$3,0))),"",INDEX($AG$4:$BE$107,MATCH('Per month Barometer'!$BG106,$AF$4:$AF$107,0),MATCH('Per month Barometer'!CE$4,'Per month Barometer'!$AG$3:$BE$3,0)))</f>
        <v>0</v>
      </c>
      <c r="CF106" s="18">
        <f>IF(ISNA(INDEX($AG$4:$BE$107,MATCH('Per month Barometer'!$BG106,$AF$4:$AF$107,0),MATCH('Per month Barometer'!CF$4,'Per month Barometer'!$AG$3:$BE$3,0))),"",INDEX($AG$4:$BE$107,MATCH('Per month Barometer'!$BG106,$AF$4:$AF$107,0),MATCH('Per month Barometer'!CF$4,'Per month Barometer'!$AG$3:$BE$3,0)))</f>
        <v>0</v>
      </c>
      <c r="CO106" s="18">
        <f>IF(BH106=0,"",BH106)</f>
        <v>0.23499999999999999</v>
      </c>
      <c r="CP106" s="18" t="str">
        <f>IF(BI106=0,"",BI106)</f>
        <v/>
      </c>
      <c r="CQ106" s="18" t="str">
        <f>IF(BJ106=0,"",BJ106)</f>
        <v/>
      </c>
      <c r="CR106" s="18" t="str">
        <f>IF(BK106=0,"",BK106)</f>
        <v/>
      </c>
      <c r="CS106" s="18" t="str">
        <f>IF(BL106=0,"",BL106)</f>
        <v/>
      </c>
      <c r="CT106" s="18" t="str">
        <f>IF(BM106=0,"",BM106)</f>
        <v/>
      </c>
      <c r="CU106" s="18" t="str">
        <f>IF(BN106=0,"",BN106)</f>
        <v/>
      </c>
      <c r="CV106" s="18">
        <f>IF(BO106=0,"",BO106)</f>
        <v>1.28</v>
      </c>
      <c r="CW106" s="18" t="str">
        <f>IF(BP106=0,"",BP106)</f>
        <v/>
      </c>
      <c r="CX106" s="18" t="str">
        <f>IF(BQ106=0,"",BQ106)</f>
        <v/>
      </c>
      <c r="CY106" s="18" t="str">
        <f>IF(BR106=0,"",BR106)</f>
        <v/>
      </c>
      <c r="CZ106" s="18" t="str">
        <f>IF(BS106=0,"",BS106)</f>
        <v/>
      </c>
      <c r="DA106" s="18" t="str">
        <f>IF(BT106=0,"",BT106)</f>
        <v/>
      </c>
      <c r="DB106" s="18" t="str">
        <f>IF(BU106=0,"",BU106)</f>
        <v/>
      </c>
      <c r="DC106" s="18" t="str">
        <f>IF(BV106=0,"",BV106)</f>
        <v/>
      </c>
      <c r="DD106" s="18" t="str">
        <f>IF(BW106=0,"",BW106)</f>
        <v/>
      </c>
      <c r="DE106" s="18" t="str">
        <f>IF(BX106=0,"",BX106)</f>
        <v/>
      </c>
      <c r="DF106" s="18" t="str">
        <f>IF(BY106=0,"",BY106)</f>
        <v/>
      </c>
      <c r="DG106" s="18" t="str">
        <f>IF(BZ106=0,"",BZ106)</f>
        <v/>
      </c>
      <c r="DH106" s="18" t="str">
        <f>IF(CA106=0,"",CA106)</f>
        <v/>
      </c>
      <c r="DI106" s="18" t="str">
        <f>IF(CB106=0,"",CB106)</f>
        <v/>
      </c>
      <c r="DJ106" s="18" t="str">
        <f>IF(CC106=0,"",CC106)</f>
        <v/>
      </c>
      <c r="DK106" s="18" t="str">
        <f>IF(CD106=0,"",CD106)</f>
        <v/>
      </c>
      <c r="DL106" s="18" t="str">
        <f>IF(CE106=0,"",CE106)</f>
        <v/>
      </c>
      <c r="DM106" s="18" t="str">
        <f>IF(CF106=0,"",CF106)</f>
        <v/>
      </c>
      <c r="DN106" s="18"/>
      <c r="DO106" s="18"/>
      <c r="DP106" s="18"/>
      <c r="DQ106" s="18"/>
    </row>
    <row r="107" spans="2:121" x14ac:dyDescent="0.25">
      <c r="B107" s="22">
        <v>41153</v>
      </c>
      <c r="C107" s="18">
        <f>VLOOKUP($B107,'Barometer annual'!$Z$5:$AE$211,'Per month Barometer'!C$1,FALSE)</f>
        <v>2.4047619047619002</v>
      </c>
      <c r="D107" s="18">
        <f>VLOOKUP($B107,'Barometer annual'!$Z$5:$AE$211,'Per month Barometer'!D$1,FALSE)</f>
        <v>1.8190476190476199</v>
      </c>
      <c r="E107" s="18"/>
      <c r="F107" s="18">
        <f>VLOOKUP($B107,'Quarters Barometer'!$DA$9:$DH$60,'Per month Barometer'!J$1,FALSE)</f>
        <v>2.20714285714286</v>
      </c>
      <c r="G107" s="18">
        <f>VLOOKUP($B107,'Quarters Barometer'!$DA$9:$DH$60,'Per month Barometer'!K$1,FALSE)</f>
        <v>1.9</v>
      </c>
      <c r="H107" s="18">
        <f>VLOOKUP($B107,'Quarters Barometer'!$DA$9:$DH$60,'Per month Barometer'!L$1,FALSE)</f>
        <v>1.74285714285714</v>
      </c>
      <c r="I107" s="18">
        <f>VLOOKUP($B107,'Quarters Barometer'!$DA$9:$DH$60,'Per month Barometer'!M$1,FALSE)</f>
        <v>1.75</v>
      </c>
      <c r="J107" s="18">
        <f>VLOOKUP($B107,'Quarters Barometer'!$DA$9:$DH$60,'Per month Barometer'!N$1,FALSE)</f>
        <v>1.6976923076923101</v>
      </c>
      <c r="K107" s="18">
        <f>VLOOKUP($B107,'Quarters Barometer'!$DA$9:$DH$60,'Per month Barometer'!O$1,FALSE)</f>
        <v>0</v>
      </c>
      <c r="L107" s="18">
        <f>VLOOKUP($B107,'Quarters Barometer'!$DA$9:$DH$60,'Per month Barometer'!P$1,FALSE)</f>
        <v>0</v>
      </c>
      <c r="AF107" s="131">
        <v>41974</v>
      </c>
      <c r="AG107" s="50">
        <f>VLOOKUP($AF107,'Barometer annual'!$Z$5:$AE$211,'Per month Barometer'!C$1,FALSE)</f>
        <v>0.46315789473684199</v>
      </c>
      <c r="AH107" s="132"/>
      <c r="AI107" s="132"/>
      <c r="AJ107" s="132"/>
      <c r="AK107" s="132"/>
      <c r="AL107" s="132"/>
      <c r="AM107" s="132"/>
      <c r="AN107" s="132"/>
      <c r="AO107" s="132"/>
      <c r="AP107" s="132"/>
      <c r="AQ107" s="132"/>
      <c r="AR107" s="132"/>
      <c r="AS107" s="132"/>
      <c r="AT107" s="51"/>
      <c r="AU107" s="51"/>
      <c r="AV107" s="51"/>
      <c r="AW107" s="51"/>
      <c r="AX107" s="132"/>
      <c r="AY107" s="132"/>
      <c r="AZ107" s="132"/>
      <c r="BA107" s="132"/>
      <c r="BB107" s="132"/>
      <c r="BC107" s="132"/>
      <c r="BD107" s="132"/>
      <c r="BE107" s="52">
        <f>VLOOKUP($AF107,'Barometer annual'!$Z$5:$AE$211,'Per month Barometer'!D$1,FALSE)</f>
        <v>0.61578947368421</v>
      </c>
      <c r="BG107" s="155">
        <v>42186</v>
      </c>
      <c r="BH107" s="18">
        <f>IF(ISNA(INDEX($AG$4:$BE$107,MATCH('Per month Barometer'!$BG107,$AF$4:$AF$107,0),MATCH('Per month Barometer'!BH$4,'Per month Barometer'!$AG$3:$BE$3,0))),"",INDEX($AG$4:$BE$107,MATCH('Per month Barometer'!$BG107,$AF$4:$AF$107,0),MATCH('Per month Barometer'!BH$4,'Per month Barometer'!$AG$3:$BE$3,0)))</f>
        <v>0.245</v>
      </c>
      <c r="BI107" s="18">
        <f>IF(ISNA(INDEX($AG$4:$BE$107,MATCH('Per month Barometer'!$BG107,$AF$4:$AF$107,0),MATCH('Per month Barometer'!BI$4,'Per month Barometer'!$AG$3:$BE$3,0))),"",INDEX($AG$4:$BE$107,MATCH('Per month Barometer'!$BG107,$AF$4:$AF$107,0),MATCH('Per month Barometer'!BI$4,'Per month Barometer'!$AG$3:$BE$3,0)))</f>
        <v>0</v>
      </c>
      <c r="BJ107" s="18">
        <f>IF(ISNA(INDEX($AG$4:$BE$107,MATCH('Per month Barometer'!$BG107,$AF$4:$AF$107,0),MATCH('Per month Barometer'!BJ$4,'Per month Barometer'!$AG$3:$BE$3,0))),"",INDEX($AG$4:$BE$107,MATCH('Per month Barometer'!$BG107,$AF$4:$AF$107,0),MATCH('Per month Barometer'!BJ$4,'Per month Barometer'!$AG$3:$BE$3,0)))</f>
        <v>0</v>
      </c>
      <c r="BK107" s="18">
        <f>IF(ISNA(INDEX($AG$4:$BE$107,MATCH('Per month Barometer'!$BG107,$AF$4:$AF$107,0),MATCH('Per month Barometer'!BK$4,'Per month Barometer'!$AG$3:$BE$3,0))),"",INDEX($AG$4:$BE$107,MATCH('Per month Barometer'!$BG107,$AF$4:$AF$107,0),MATCH('Per month Barometer'!BK$4,'Per month Barometer'!$AG$3:$BE$3,0)))</f>
        <v>0</v>
      </c>
      <c r="BL107" s="18">
        <f>IF(ISNA(INDEX($AG$4:$BE$107,MATCH('Per month Barometer'!$BG107,$AF$4:$AF$107,0),MATCH('Per month Barometer'!BL$4,'Per month Barometer'!$AG$3:$BE$3,0))),"",INDEX($AG$4:$BE$107,MATCH('Per month Barometer'!$BG107,$AF$4:$AF$107,0),MATCH('Per month Barometer'!BL$4,'Per month Barometer'!$AG$3:$BE$3,0)))</f>
        <v>0</v>
      </c>
      <c r="BM107" s="18">
        <f>IF(ISNA(INDEX($AG$4:$BE$107,MATCH('Per month Barometer'!$BG107,$AF$4:$AF$107,0),MATCH('Per month Barometer'!BM$4,'Per month Barometer'!$AG$3:$BE$3,0))),"",INDEX($AG$4:$BE$107,MATCH('Per month Barometer'!$BG107,$AF$4:$AF$107,0),MATCH('Per month Barometer'!BM$4,'Per month Barometer'!$AG$3:$BE$3,0)))</f>
        <v>0</v>
      </c>
      <c r="BN107" s="18">
        <f>IF(ISNA(INDEX($AG$4:$BE$107,MATCH('Per month Barometer'!$BG107,$AF$4:$AF$107,0),MATCH('Per month Barometer'!BN$4,'Per month Barometer'!$AG$3:$BE$3,0))),"",INDEX($AG$4:$BE$107,MATCH('Per month Barometer'!$BG107,$AF$4:$AF$107,0),MATCH('Per month Barometer'!BN$4,'Per month Barometer'!$AG$3:$BE$3,0)))</f>
        <v>1.2949999999999999</v>
      </c>
      <c r="BO107" s="18">
        <f>IF(ISNA(INDEX($AG$4:$BE$107,MATCH('Per month Barometer'!$BG107,$AF$4:$AF$107,0),MATCH('Per month Barometer'!BO$4,'Per month Barometer'!$AG$3:$BE$3,0))),"",INDEX($AG$4:$BE$107,MATCH('Per month Barometer'!$BG107,$AF$4:$AF$107,0),MATCH('Per month Barometer'!BO$4,'Per month Barometer'!$AG$3:$BE$3,0)))</f>
        <v>0</v>
      </c>
      <c r="BP107" s="18">
        <f>IF(ISNA(INDEX($AG$4:$BE$107,MATCH('Per month Barometer'!$BG107,$AF$4:$AF$107,0),MATCH('Per month Barometer'!BP$4,'Per month Barometer'!$AG$3:$BE$3,0))),"",INDEX($AG$4:$BE$107,MATCH('Per month Barometer'!$BG107,$AF$4:$AF$107,0),MATCH('Per month Barometer'!BP$4,'Per month Barometer'!$AG$3:$BE$3,0)))</f>
        <v>0</v>
      </c>
      <c r="BQ107" s="18">
        <f>IF(ISNA(INDEX($AG$4:$BE$107,MATCH('Per month Barometer'!$BG107,$AF$4:$AF$107,0),MATCH('Per month Barometer'!BQ$4,'Per month Barometer'!$AG$3:$BE$3,0))),"",INDEX($AG$4:$BE$107,MATCH('Per month Barometer'!$BG107,$AF$4:$AF$107,0),MATCH('Per month Barometer'!BQ$4,'Per month Barometer'!$AG$3:$BE$3,0)))</f>
        <v>0</v>
      </c>
      <c r="BR107" s="18">
        <f>IF(ISNA(INDEX($AG$4:$BE$107,MATCH('Per month Barometer'!$BG107,$AF$4:$AF$107,0),MATCH('Per month Barometer'!BR$4,'Per month Barometer'!$AG$3:$BE$3,0))),"",INDEX($AG$4:$BE$107,MATCH('Per month Barometer'!$BG107,$AF$4:$AF$107,0),MATCH('Per month Barometer'!BR$4,'Per month Barometer'!$AG$3:$BE$3,0)))</f>
        <v>0</v>
      </c>
      <c r="BS107" s="18">
        <f>IF(ISNA(INDEX($AG$4:$BE$107,MATCH('Per month Barometer'!$BG107,$AF$4:$AF$107,0),MATCH('Per month Barometer'!BS$4,'Per month Barometer'!$AG$3:$BE$3,0))),"",INDEX($AG$4:$BE$107,MATCH('Per month Barometer'!$BG107,$AF$4:$AF$107,0),MATCH('Per month Barometer'!BS$4,'Per month Barometer'!$AG$3:$BE$3,0)))</f>
        <v>0</v>
      </c>
      <c r="BT107" s="18">
        <f>IF(ISNA(INDEX($AG$4:$BE$107,MATCH('Per month Barometer'!$BG107,$AF$4:$AF$107,0),MATCH('Per month Barometer'!BT$4,'Per month Barometer'!$AG$3:$BE$3,0))),"",INDEX($AG$4:$BE$107,MATCH('Per month Barometer'!$BG107,$AF$4:$AF$107,0),MATCH('Per month Barometer'!BT$4,'Per month Barometer'!$AG$3:$BE$3,0)))</f>
        <v>0</v>
      </c>
      <c r="BU107" s="18">
        <f>IF(ISNA(INDEX($AG$4:$BE$107,MATCH('Per month Barometer'!$BG107,$AF$4:$AF$107,0),MATCH('Per month Barometer'!BU$4,'Per month Barometer'!$AG$3:$BE$3,0))),"",INDEX($AG$4:$BE$107,MATCH('Per month Barometer'!$BG107,$AF$4:$AF$107,0),MATCH('Per month Barometer'!BU$4,'Per month Barometer'!$AG$3:$BE$3,0)))</f>
        <v>0</v>
      </c>
      <c r="BV107" s="18">
        <f>IF(ISNA(INDEX($AG$4:$BE$107,MATCH('Per month Barometer'!$BG107,$AF$4:$AF$107,0),MATCH('Per month Barometer'!BV$4,'Per month Barometer'!$AG$3:$BE$3,0))),"",INDEX($AG$4:$BE$107,MATCH('Per month Barometer'!$BG107,$AF$4:$AF$107,0),MATCH('Per month Barometer'!BV$4,'Per month Barometer'!$AG$3:$BE$3,0)))</f>
        <v>1.61666666666667</v>
      </c>
      <c r="BW107" s="18">
        <f>IF(ISNA(INDEX($AG$4:$BE$107,MATCH('Per month Barometer'!$BG107,$AF$4:$AF$107,0),MATCH('Per month Barometer'!BW$4,'Per month Barometer'!$AG$3:$BE$3,0))),"",INDEX($AG$4:$BE$107,MATCH('Per month Barometer'!$BG107,$AF$4:$AF$107,0),MATCH('Per month Barometer'!BW$4,'Per month Barometer'!$AG$3:$BE$3,0)))</f>
        <v>0</v>
      </c>
      <c r="BX107" s="18">
        <f>IF(ISNA(INDEX($AG$4:$BE$107,MATCH('Per month Barometer'!$BG107,$AF$4:$AF$107,0),MATCH('Per month Barometer'!BX$4,'Per month Barometer'!$AG$3:$BE$3,0))),"",INDEX($AG$4:$BE$107,MATCH('Per month Barometer'!$BG107,$AF$4:$AF$107,0),MATCH('Per month Barometer'!BX$4,'Per month Barometer'!$AG$3:$BE$3,0)))</f>
        <v>0</v>
      </c>
      <c r="BY107" s="18">
        <f>IF(ISNA(INDEX($AG$4:$BE$107,MATCH('Per month Barometer'!$BG107,$AF$4:$AF$107,0),MATCH('Per month Barometer'!BY$4,'Per month Barometer'!$AG$3:$BE$3,0))),"",INDEX($AG$4:$BE$107,MATCH('Per month Barometer'!$BG107,$AF$4:$AF$107,0),MATCH('Per month Barometer'!BY$4,'Per month Barometer'!$AG$3:$BE$3,0)))</f>
        <v>0</v>
      </c>
      <c r="BZ107" s="18">
        <f>IF(ISNA(INDEX($AG$4:$BE$107,MATCH('Per month Barometer'!$BG107,$AF$4:$AF$107,0),MATCH('Per month Barometer'!BZ$4,'Per month Barometer'!$AG$3:$BE$3,0))),"",INDEX($AG$4:$BE$107,MATCH('Per month Barometer'!$BG107,$AF$4:$AF$107,0),MATCH('Per month Barometer'!BZ$4,'Per month Barometer'!$AG$3:$BE$3,0)))</f>
        <v>1.7333333333333301</v>
      </c>
      <c r="CA107" s="18">
        <f>IF(ISNA(INDEX($AG$4:$BE$107,MATCH('Per month Barometer'!$BG107,$AF$4:$AF$107,0),MATCH('Per month Barometer'!CA$4,'Per month Barometer'!$AG$3:$BE$3,0))),"",INDEX($AG$4:$BE$107,MATCH('Per month Barometer'!$BG107,$AF$4:$AF$107,0),MATCH('Per month Barometer'!CA$4,'Per month Barometer'!$AG$3:$BE$3,0)))</f>
        <v>0</v>
      </c>
      <c r="CB107" s="18">
        <f>IF(ISNA(INDEX($AG$4:$BE$107,MATCH('Per month Barometer'!$BG107,$AF$4:$AF$107,0),MATCH('Per month Barometer'!CB$4,'Per month Barometer'!$AG$3:$BE$3,0))),"",INDEX($AG$4:$BE$107,MATCH('Per month Barometer'!$BG107,$AF$4:$AF$107,0),MATCH('Per month Barometer'!CB$4,'Per month Barometer'!$AG$3:$BE$3,0)))</f>
        <v>0</v>
      </c>
      <c r="CC107" s="18">
        <f>IF(ISNA(INDEX($AG$4:$BE$107,MATCH('Per month Barometer'!$BG107,$AF$4:$AF$107,0),MATCH('Per month Barometer'!CC$4,'Per month Barometer'!$AG$3:$BE$3,0))),"",INDEX($AG$4:$BE$107,MATCH('Per month Barometer'!$BG107,$AF$4:$AF$107,0),MATCH('Per month Barometer'!CC$4,'Per month Barometer'!$AG$3:$BE$3,0)))</f>
        <v>0</v>
      </c>
      <c r="CD107" s="18">
        <f>IF(ISNA(INDEX($AG$4:$BE$107,MATCH('Per month Barometer'!$BG107,$AF$4:$AF$107,0),MATCH('Per month Barometer'!CD$4,'Per month Barometer'!$AG$3:$BE$3,0))),"",INDEX($AG$4:$BE$107,MATCH('Per month Barometer'!$BG107,$AF$4:$AF$107,0),MATCH('Per month Barometer'!CD$4,'Per month Barometer'!$AG$3:$BE$3,0)))</f>
        <v>1.7833333333333301</v>
      </c>
      <c r="CE107" s="18">
        <f>IF(ISNA(INDEX($AG$4:$BE$107,MATCH('Per month Barometer'!$BG107,$AF$4:$AF$107,0),MATCH('Per month Barometer'!CE$4,'Per month Barometer'!$AG$3:$BE$3,0))),"",INDEX($AG$4:$BE$107,MATCH('Per month Barometer'!$BG107,$AF$4:$AF$107,0),MATCH('Per month Barometer'!CE$4,'Per month Barometer'!$AG$3:$BE$3,0)))</f>
        <v>0</v>
      </c>
      <c r="CF107" s="18">
        <f>IF(ISNA(INDEX($AG$4:$BE$107,MATCH('Per month Barometer'!$BG107,$AF$4:$AF$107,0),MATCH('Per month Barometer'!CF$4,'Per month Barometer'!$AG$3:$BE$3,0))),"",INDEX($AG$4:$BE$107,MATCH('Per month Barometer'!$BG107,$AF$4:$AF$107,0),MATCH('Per month Barometer'!CF$4,'Per month Barometer'!$AG$3:$BE$3,0)))</f>
        <v>0</v>
      </c>
      <c r="CO107" s="18">
        <f>IF(BH107=0,"",BH107)</f>
        <v>0.245</v>
      </c>
      <c r="CP107" s="18" t="str">
        <f>IF(BI107=0,"",BI107)</f>
        <v/>
      </c>
      <c r="CQ107" s="18" t="str">
        <f>IF(BJ107=0,"",BJ107)</f>
        <v/>
      </c>
      <c r="CR107" s="18" t="str">
        <f>IF(BK107=0,"",BK107)</f>
        <v/>
      </c>
      <c r="CS107" s="18" t="str">
        <f>IF(BL107=0,"",BL107)</f>
        <v/>
      </c>
      <c r="CT107" s="18" t="str">
        <f>IF(BM107=0,"",BM107)</f>
        <v/>
      </c>
      <c r="CU107" s="18">
        <f>IF(BN107=0,"",BN107)</f>
        <v>1.2949999999999999</v>
      </c>
      <c r="CV107" s="18" t="str">
        <f>IF(BO107=0,"",BO107)</f>
        <v/>
      </c>
      <c r="CW107" s="18" t="str">
        <f>IF(BP107=0,"",BP107)</f>
        <v/>
      </c>
      <c r="CX107" s="18" t="str">
        <f>IF(BQ107=0,"",BQ107)</f>
        <v/>
      </c>
      <c r="CY107" s="18" t="str">
        <f>IF(BR107=0,"",BR107)</f>
        <v/>
      </c>
      <c r="CZ107" s="18" t="str">
        <f>IF(BS107=0,"",BS107)</f>
        <v/>
      </c>
      <c r="DA107" s="18" t="str">
        <f>IF(BT107=0,"",BT107)</f>
        <v/>
      </c>
      <c r="DB107" s="18" t="str">
        <f>IF(BU107=0,"",BU107)</f>
        <v/>
      </c>
      <c r="DC107" s="18">
        <f>IF(BV107=0,"",BV107)</f>
        <v>1.61666666666667</v>
      </c>
      <c r="DD107" s="18" t="str">
        <f>IF(BW107=0,"",BW107)</f>
        <v/>
      </c>
      <c r="DE107" s="18" t="str">
        <f>IF(BX107=0,"",BX107)</f>
        <v/>
      </c>
      <c r="DF107" s="18" t="str">
        <f>IF(BY107=0,"",BY107)</f>
        <v/>
      </c>
      <c r="DG107" s="18">
        <f>IF(BZ107=0,"",BZ107)</f>
        <v>1.7333333333333301</v>
      </c>
      <c r="DH107" s="18" t="str">
        <f>IF(CA107=0,"",CA107)</f>
        <v/>
      </c>
      <c r="DI107" s="18" t="str">
        <f>IF(CB107=0,"",CB107)</f>
        <v/>
      </c>
      <c r="DJ107" s="18" t="str">
        <f>IF(CC107=0,"",CC107)</f>
        <v/>
      </c>
      <c r="DK107" s="18">
        <f>IF(CD107=0,"",CD107)</f>
        <v>1.7833333333333301</v>
      </c>
      <c r="DL107" s="18" t="str">
        <f>IF(CE107=0,"",CE107)</f>
        <v/>
      </c>
      <c r="DM107" s="18" t="str">
        <f>IF(CF107=0,"",CF107)</f>
        <v/>
      </c>
      <c r="DN107" s="18"/>
      <c r="DO107" s="18"/>
      <c r="DP107" s="18"/>
      <c r="DQ107" s="18"/>
    </row>
    <row r="108" spans="2:121" x14ac:dyDescent="0.25">
      <c r="B108" s="22">
        <v>41518</v>
      </c>
      <c r="C108" s="18">
        <f>VLOOKUP($B108,'Barometer annual'!$Z$5:$AE$211,'Per month Barometer'!C$1,FALSE)</f>
        <v>1.52857142857143</v>
      </c>
      <c r="D108" s="18">
        <f>VLOOKUP($B108,'Barometer annual'!$Z$5:$AE$211,'Per month Barometer'!D$1,FALSE)</f>
        <v>1.4809523809523799</v>
      </c>
      <c r="E108" s="18"/>
      <c r="F108" s="18">
        <f>VLOOKUP($B108,'Quarters Barometer'!$DA$9:$DH$60,'Per month Barometer'!J$1,FALSE)</f>
        <v>1.4083333333333301</v>
      </c>
      <c r="G108" s="18">
        <f>VLOOKUP($B108,'Quarters Barometer'!$DA$9:$DH$60,'Per month Barometer'!K$1,FALSE)</f>
        <v>1.375</v>
      </c>
      <c r="H108" s="18">
        <f>VLOOKUP($B108,'Quarters Barometer'!$DA$9:$DH$60,'Per month Barometer'!L$1,FALSE)</f>
        <v>1.5333333333333301</v>
      </c>
      <c r="I108" s="18">
        <f>VLOOKUP($B108,'Quarters Barometer'!$DA$9:$DH$60,'Per month Barometer'!M$1,FALSE)</f>
        <v>1.47272727272727</v>
      </c>
      <c r="J108" s="18">
        <f>VLOOKUP($B108,'Quarters Barometer'!$DA$9:$DH$60,'Per month Barometer'!N$1,FALSE)</f>
        <v>1.4636363636363601</v>
      </c>
      <c r="K108" s="18">
        <f>VLOOKUP($B108,'Quarters Barometer'!$DA$9:$DH$60,'Per month Barometer'!O$1,FALSE)</f>
        <v>0</v>
      </c>
      <c r="L108" s="18">
        <f>VLOOKUP($B108,'Quarters Barometer'!$DA$9:$DH$60,'Per month Barometer'!P$1,FALSE)</f>
        <v>0</v>
      </c>
      <c r="BG108" s="162">
        <v>42217</v>
      </c>
      <c r="BH108" s="18">
        <f>IF(ISNA(INDEX($AG$4:$BE$107,MATCH('Per month Barometer'!$BG108,$AF$4:$AF$107,0),MATCH('Per month Barometer'!BH$4,'Per month Barometer'!$AG$3:$BE$3,0))),"",INDEX($AG$4:$BE$107,MATCH('Per month Barometer'!$BG108,$AF$4:$AF$107,0),MATCH('Per month Barometer'!BH$4,'Per month Barometer'!$AG$3:$BE$3,0)))</f>
        <v>0.233333333333333</v>
      </c>
      <c r="BI108" s="18">
        <f>IF(ISNA(INDEX($AG$4:$BE$107,MATCH('Per month Barometer'!$BG108,$AF$4:$AF$107,0),MATCH('Per month Barometer'!BI$4,'Per month Barometer'!$AG$3:$BE$3,0))),"",INDEX($AG$4:$BE$107,MATCH('Per month Barometer'!$BG108,$AF$4:$AF$107,0),MATCH('Per month Barometer'!BI$4,'Per month Barometer'!$AG$3:$BE$3,0)))</f>
        <v>0</v>
      </c>
      <c r="BJ108" s="18">
        <f>IF(ISNA(INDEX($AG$4:$BE$107,MATCH('Per month Barometer'!$BG108,$AF$4:$AF$107,0),MATCH('Per month Barometer'!BJ$4,'Per month Barometer'!$AG$3:$BE$3,0))),"",INDEX($AG$4:$BE$107,MATCH('Per month Barometer'!$BG108,$AF$4:$AF$107,0),MATCH('Per month Barometer'!BJ$4,'Per month Barometer'!$AG$3:$BE$3,0)))</f>
        <v>0</v>
      </c>
      <c r="BK108" s="18">
        <f>IF(ISNA(INDEX($AG$4:$BE$107,MATCH('Per month Barometer'!$BG108,$AF$4:$AF$107,0),MATCH('Per month Barometer'!BK$4,'Per month Barometer'!$AG$3:$BE$3,0))),"",INDEX($AG$4:$BE$107,MATCH('Per month Barometer'!$BG108,$AF$4:$AF$107,0),MATCH('Per month Barometer'!BK$4,'Per month Barometer'!$AG$3:$BE$3,0)))</f>
        <v>0</v>
      </c>
      <c r="BL108" s="18">
        <f>IF(ISNA(INDEX($AG$4:$BE$107,MATCH('Per month Barometer'!$BG108,$AF$4:$AF$107,0),MATCH('Per month Barometer'!BL$4,'Per month Barometer'!$AG$3:$BE$3,0))),"",INDEX($AG$4:$BE$107,MATCH('Per month Barometer'!$BG108,$AF$4:$AF$107,0),MATCH('Per month Barometer'!BL$4,'Per month Barometer'!$AG$3:$BE$3,0)))</f>
        <v>0</v>
      </c>
      <c r="BM108" s="18">
        <f>IF(ISNA(INDEX($AG$4:$BE$107,MATCH('Per month Barometer'!$BG108,$AF$4:$AF$107,0),MATCH('Per month Barometer'!BM$4,'Per month Barometer'!$AG$3:$BE$3,0))),"",INDEX($AG$4:$BE$107,MATCH('Per month Barometer'!$BG108,$AF$4:$AF$107,0),MATCH('Per month Barometer'!BM$4,'Per month Barometer'!$AG$3:$BE$3,0)))</f>
        <v>1.2476190476190501</v>
      </c>
      <c r="BN108" s="18">
        <f>IF(ISNA(INDEX($AG$4:$BE$107,MATCH('Per month Barometer'!$BG108,$AF$4:$AF$107,0),MATCH('Per month Barometer'!BN$4,'Per month Barometer'!$AG$3:$BE$3,0))),"",INDEX($AG$4:$BE$107,MATCH('Per month Barometer'!$BG108,$AF$4:$AF$107,0),MATCH('Per month Barometer'!BN$4,'Per month Barometer'!$AG$3:$BE$3,0)))</f>
        <v>0</v>
      </c>
      <c r="BO108" s="18">
        <f>IF(ISNA(INDEX($AG$4:$BE$107,MATCH('Per month Barometer'!$BG108,$AF$4:$AF$107,0),MATCH('Per month Barometer'!BO$4,'Per month Barometer'!$AG$3:$BE$3,0))),"",INDEX($AG$4:$BE$107,MATCH('Per month Barometer'!$BG108,$AF$4:$AF$107,0),MATCH('Per month Barometer'!BO$4,'Per month Barometer'!$AG$3:$BE$3,0)))</f>
        <v>0</v>
      </c>
      <c r="BP108" s="18">
        <f>IF(ISNA(INDEX($AG$4:$BE$107,MATCH('Per month Barometer'!$BG108,$AF$4:$AF$107,0),MATCH('Per month Barometer'!BP$4,'Per month Barometer'!$AG$3:$BE$3,0))),"",INDEX($AG$4:$BE$107,MATCH('Per month Barometer'!$BG108,$AF$4:$AF$107,0),MATCH('Per month Barometer'!BP$4,'Per month Barometer'!$AG$3:$BE$3,0)))</f>
        <v>0</v>
      </c>
      <c r="BQ108" s="18">
        <f>IF(ISNA(INDEX($AG$4:$BE$107,MATCH('Per month Barometer'!$BG108,$AF$4:$AF$107,0),MATCH('Per month Barometer'!BQ$4,'Per month Barometer'!$AG$3:$BE$3,0))),"",INDEX($AG$4:$BE$107,MATCH('Per month Barometer'!$BG108,$AF$4:$AF$107,0),MATCH('Per month Barometer'!BQ$4,'Per month Barometer'!$AG$3:$BE$3,0)))</f>
        <v>0</v>
      </c>
      <c r="BR108" s="18">
        <f>IF(ISNA(INDEX($AG$4:$BE$107,MATCH('Per month Barometer'!$BG108,$AF$4:$AF$107,0),MATCH('Per month Barometer'!BR$4,'Per month Barometer'!$AG$3:$BE$3,0))),"",INDEX($AG$4:$BE$107,MATCH('Per month Barometer'!$BG108,$AF$4:$AF$107,0),MATCH('Per month Barometer'!BR$4,'Per month Barometer'!$AG$3:$BE$3,0)))</f>
        <v>0</v>
      </c>
      <c r="BS108" s="18">
        <f>IF(ISNA(INDEX($AG$4:$BE$107,MATCH('Per month Barometer'!$BG108,$AF$4:$AF$107,0),MATCH('Per month Barometer'!BS$4,'Per month Barometer'!$AG$3:$BE$3,0))),"",INDEX($AG$4:$BE$107,MATCH('Per month Barometer'!$BG108,$AF$4:$AF$107,0),MATCH('Per month Barometer'!BS$4,'Per month Barometer'!$AG$3:$BE$3,0)))</f>
        <v>0</v>
      </c>
      <c r="BT108" s="18">
        <f>IF(ISNA(INDEX($AG$4:$BE$107,MATCH('Per month Barometer'!$BG108,$AF$4:$AF$107,0),MATCH('Per month Barometer'!BT$4,'Per month Barometer'!$AG$3:$BE$3,0))),"",INDEX($AG$4:$BE$107,MATCH('Per month Barometer'!$BG108,$AF$4:$AF$107,0),MATCH('Per month Barometer'!BT$4,'Per month Barometer'!$AG$3:$BE$3,0)))</f>
        <v>0</v>
      </c>
      <c r="BU108" s="18">
        <f>IF(ISNA(INDEX($AG$4:$BE$107,MATCH('Per month Barometer'!$BG108,$AF$4:$AF$107,0),MATCH('Per month Barometer'!BU$4,'Per month Barometer'!$AG$3:$BE$3,0))),"",INDEX($AG$4:$BE$107,MATCH('Per month Barometer'!$BG108,$AF$4:$AF$107,0),MATCH('Per month Barometer'!BU$4,'Per month Barometer'!$AG$3:$BE$3,0)))</f>
        <v>0</v>
      </c>
      <c r="BV108" s="18">
        <f>IF(ISNA(INDEX($AG$4:$BE$107,MATCH('Per month Barometer'!$BG108,$AF$4:$AF$107,0),MATCH('Per month Barometer'!BV$4,'Per month Barometer'!$AG$3:$BE$3,0))),"",INDEX($AG$4:$BE$107,MATCH('Per month Barometer'!$BG108,$AF$4:$AF$107,0),MATCH('Per month Barometer'!BV$4,'Per month Barometer'!$AG$3:$BE$3,0)))</f>
        <v>0</v>
      </c>
      <c r="BW108" s="18">
        <f>IF(ISNA(INDEX($AG$4:$BE$107,MATCH('Per month Barometer'!$BG108,$AF$4:$AF$107,0),MATCH('Per month Barometer'!BW$4,'Per month Barometer'!$AG$3:$BE$3,0))),"",INDEX($AG$4:$BE$107,MATCH('Per month Barometer'!$BG108,$AF$4:$AF$107,0),MATCH('Per month Barometer'!BW$4,'Per month Barometer'!$AG$3:$BE$3,0)))</f>
        <v>0</v>
      </c>
      <c r="BX108" s="18">
        <f>IF(ISNA(INDEX($AG$4:$BE$107,MATCH('Per month Barometer'!$BG108,$AF$4:$AF$107,0),MATCH('Per month Barometer'!BX$4,'Per month Barometer'!$AG$3:$BE$3,0))),"",INDEX($AG$4:$BE$107,MATCH('Per month Barometer'!$BG108,$AF$4:$AF$107,0),MATCH('Per month Barometer'!BX$4,'Per month Barometer'!$AG$3:$BE$3,0)))</f>
        <v>0</v>
      </c>
      <c r="BY108" s="18">
        <f>IF(ISNA(INDEX($AG$4:$BE$107,MATCH('Per month Barometer'!$BG108,$AF$4:$AF$107,0),MATCH('Per month Barometer'!BY$4,'Per month Barometer'!$AG$3:$BE$3,0))),"",INDEX($AG$4:$BE$107,MATCH('Per month Barometer'!$BG108,$AF$4:$AF$107,0),MATCH('Per month Barometer'!BY$4,'Per month Barometer'!$AG$3:$BE$3,0)))</f>
        <v>0</v>
      </c>
      <c r="BZ108" s="18">
        <f>IF(ISNA(INDEX($AG$4:$BE$107,MATCH('Per month Barometer'!$BG108,$AF$4:$AF$107,0),MATCH('Per month Barometer'!BZ$4,'Per month Barometer'!$AG$3:$BE$3,0))),"",INDEX($AG$4:$BE$107,MATCH('Per month Barometer'!$BG108,$AF$4:$AF$107,0),MATCH('Per month Barometer'!BZ$4,'Per month Barometer'!$AG$3:$BE$3,0)))</f>
        <v>0</v>
      </c>
      <c r="CA108" s="18">
        <f>IF(ISNA(INDEX($AG$4:$BE$107,MATCH('Per month Barometer'!$BG108,$AF$4:$AF$107,0),MATCH('Per month Barometer'!CA$4,'Per month Barometer'!$AG$3:$BE$3,0))),"",INDEX($AG$4:$BE$107,MATCH('Per month Barometer'!$BG108,$AF$4:$AF$107,0),MATCH('Per month Barometer'!CA$4,'Per month Barometer'!$AG$3:$BE$3,0)))</f>
        <v>0</v>
      </c>
      <c r="CB108" s="18">
        <f>IF(ISNA(INDEX($AG$4:$BE$107,MATCH('Per month Barometer'!$BG108,$AF$4:$AF$107,0),MATCH('Per month Barometer'!CB$4,'Per month Barometer'!$AG$3:$BE$3,0))),"",INDEX($AG$4:$BE$107,MATCH('Per month Barometer'!$BG108,$AF$4:$AF$107,0),MATCH('Per month Barometer'!CB$4,'Per month Barometer'!$AG$3:$BE$3,0)))</f>
        <v>0</v>
      </c>
      <c r="CC108" s="18">
        <f>IF(ISNA(INDEX($AG$4:$BE$107,MATCH('Per month Barometer'!$BG108,$AF$4:$AF$107,0),MATCH('Per month Barometer'!CC$4,'Per month Barometer'!$AG$3:$BE$3,0))),"",INDEX($AG$4:$BE$107,MATCH('Per month Barometer'!$BG108,$AF$4:$AF$107,0),MATCH('Per month Barometer'!CC$4,'Per month Barometer'!$AG$3:$BE$3,0)))</f>
        <v>0</v>
      </c>
      <c r="CD108" s="18">
        <f>IF(ISNA(INDEX($AG$4:$BE$107,MATCH('Per month Barometer'!$BG108,$AF$4:$AF$107,0),MATCH('Per month Barometer'!CD$4,'Per month Barometer'!$AG$3:$BE$3,0))),"",INDEX($AG$4:$BE$107,MATCH('Per month Barometer'!$BG108,$AF$4:$AF$107,0),MATCH('Per month Barometer'!CD$4,'Per month Barometer'!$AG$3:$BE$3,0)))</f>
        <v>0</v>
      </c>
      <c r="CE108" s="18">
        <f>IF(ISNA(INDEX($AG$4:$BE$107,MATCH('Per month Barometer'!$BG108,$AF$4:$AF$107,0),MATCH('Per month Barometer'!CE$4,'Per month Barometer'!$AG$3:$BE$3,0))),"",INDEX($AG$4:$BE$107,MATCH('Per month Barometer'!$BG108,$AF$4:$AF$107,0),MATCH('Per month Barometer'!CE$4,'Per month Barometer'!$AG$3:$BE$3,0)))</f>
        <v>0</v>
      </c>
      <c r="CF108" s="18">
        <f>IF(ISNA(INDEX($AG$4:$BE$107,MATCH('Per month Barometer'!$BG108,$AF$4:$AF$107,0),MATCH('Per month Barometer'!CF$4,'Per month Barometer'!$AG$3:$BE$3,0))),"",INDEX($AG$4:$BE$107,MATCH('Per month Barometer'!$BG108,$AF$4:$AF$107,0),MATCH('Per month Barometer'!CF$4,'Per month Barometer'!$AG$3:$BE$3,0)))</f>
        <v>0</v>
      </c>
      <c r="CO108" s="18">
        <f>IF(BH108=0,"",BH108)</f>
        <v>0.233333333333333</v>
      </c>
      <c r="CP108" s="18" t="str">
        <f>IF(BI108=0,"",BI108)</f>
        <v/>
      </c>
      <c r="CQ108" s="18" t="str">
        <f>IF(BJ108=0,"",BJ108)</f>
        <v/>
      </c>
      <c r="CR108" s="18" t="str">
        <f>IF(BK108=0,"",BK108)</f>
        <v/>
      </c>
      <c r="CS108" s="18" t="str">
        <f>IF(BL108=0,"",BL108)</f>
        <v/>
      </c>
      <c r="CT108" s="18">
        <f>IF(BM108=0,"",BM108)</f>
        <v>1.2476190476190501</v>
      </c>
      <c r="CU108" s="18" t="str">
        <f>IF(BN108=0,"",BN108)</f>
        <v/>
      </c>
      <c r="CV108" s="18" t="str">
        <f>IF(BO108=0,"",BO108)</f>
        <v/>
      </c>
      <c r="CW108" s="18" t="str">
        <f>IF(BP108=0,"",BP108)</f>
        <v/>
      </c>
      <c r="CX108" s="18" t="str">
        <f>IF(BQ108=0,"",BQ108)</f>
        <v/>
      </c>
      <c r="CY108" s="18" t="str">
        <f>IF(BR108=0,"",BR108)</f>
        <v/>
      </c>
      <c r="CZ108" s="18" t="str">
        <f>IF(BS108=0,"",BS108)</f>
        <v/>
      </c>
      <c r="DA108" s="18" t="str">
        <f>IF(BT108=0,"",BT108)</f>
        <v/>
      </c>
      <c r="DB108" s="18" t="str">
        <f>IF(BU108=0,"",BU108)</f>
        <v/>
      </c>
      <c r="DC108" s="18" t="str">
        <f>IF(BV108=0,"",BV108)</f>
        <v/>
      </c>
      <c r="DD108" s="18" t="str">
        <f>IF(BW108=0,"",BW108)</f>
        <v/>
      </c>
      <c r="DE108" s="18" t="str">
        <f>IF(BX108=0,"",BX108)</f>
        <v/>
      </c>
      <c r="DF108" s="18" t="str">
        <f>IF(BY108=0,"",BY108)</f>
        <v/>
      </c>
      <c r="DG108" s="18" t="str">
        <f>IF(BZ108=0,"",BZ108)</f>
        <v/>
      </c>
      <c r="DH108" s="18" t="str">
        <f>IF(CA108=0,"",CA108)</f>
        <v/>
      </c>
      <c r="DI108" s="18" t="str">
        <f>IF(CB108=0,"",CB108)</f>
        <v/>
      </c>
      <c r="DJ108" s="18" t="str">
        <f>IF(CC108=0,"",CC108)</f>
        <v/>
      </c>
      <c r="DK108" s="18" t="str">
        <f>IF(CD108=0,"",CD108)</f>
        <v/>
      </c>
      <c r="DL108" s="18" t="str">
        <f>IF(CE108=0,"",CE108)</f>
        <v/>
      </c>
      <c r="DM108" s="18" t="str">
        <f>IF(CF108=0,"",CF108)</f>
        <v/>
      </c>
      <c r="DN108" s="18"/>
      <c r="DO108" s="18"/>
      <c r="DP108" s="18"/>
      <c r="DQ108" s="18"/>
    </row>
    <row r="109" spans="2:121" x14ac:dyDescent="0.25">
      <c r="B109" s="22">
        <v>41883</v>
      </c>
      <c r="C109" s="18">
        <f>VLOOKUP($B109,'Barometer annual'!$Z$5:$AE$211,'Per month Barometer'!C$1,FALSE)</f>
        <v>0.56842105263157905</v>
      </c>
      <c r="D109" s="18">
        <f>VLOOKUP($B109,'Barometer annual'!$Z$5:$AE$211,'Per month Barometer'!D$1,FALSE)</f>
        <v>1.0473684210526299</v>
      </c>
      <c r="E109" s="18"/>
      <c r="F109" s="18" t="e">
        <f>VLOOKUP($B109,'Quarters Barometer'!$DA$9:$DH$60,'Per month Barometer'!J$1,FALSE)</f>
        <v>#N/A</v>
      </c>
      <c r="G109" s="18" t="e">
        <f>VLOOKUP($B109,'Quarters Barometer'!$DA$9:$DH$60,'Per month Barometer'!K$1,FALSE)</f>
        <v>#N/A</v>
      </c>
      <c r="H109" s="18" t="e">
        <f>VLOOKUP($B109,'Quarters Barometer'!$DA$9:$DH$60,'Per month Barometer'!L$1,FALSE)</f>
        <v>#N/A</v>
      </c>
      <c r="I109" s="18" t="e">
        <f>VLOOKUP($B109,'Quarters Barometer'!$DA$9:$DH$60,'Per month Barometer'!M$1,FALSE)</f>
        <v>#N/A</v>
      </c>
      <c r="J109" s="18" t="e">
        <f>VLOOKUP($B109,'Quarters Barometer'!$DA$9:$DH$60,'Per month Barometer'!N$1,FALSE)</f>
        <v>#N/A</v>
      </c>
      <c r="K109" s="18" t="e">
        <f>VLOOKUP($B109,'Quarters Barometer'!$DA$9:$DH$60,'Per month Barometer'!O$1,FALSE)</f>
        <v>#N/A</v>
      </c>
      <c r="L109" s="18" t="e">
        <f>VLOOKUP($B109,'Quarters Barometer'!$DA$9:$DH$60,'Per month Barometer'!P$1,FALSE)</f>
        <v>#N/A</v>
      </c>
      <c r="BG109" s="14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</row>
    <row r="110" spans="2:121" x14ac:dyDescent="0.25">
      <c r="B110" s="22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BG110" s="14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O110" s="18"/>
      <c r="CP110" s="18"/>
      <c r="CQ110" s="18"/>
      <c r="CR110" s="18"/>
      <c r="CS110" s="18"/>
      <c r="CT110" s="18"/>
      <c r="CU110" s="18"/>
      <c r="CV110" s="18"/>
      <c r="CW110" s="18"/>
      <c r="CX110" s="18"/>
      <c r="CY110" s="18"/>
      <c r="CZ110" s="18"/>
      <c r="DA110" s="18"/>
      <c r="DB110" s="18"/>
      <c r="DC110" s="18"/>
      <c r="DD110" s="18"/>
      <c r="DE110" s="18"/>
      <c r="DF110" s="18"/>
      <c r="DG110" s="18"/>
      <c r="DH110" s="18"/>
      <c r="DI110" s="18"/>
      <c r="DJ110" s="18"/>
      <c r="DK110" s="18"/>
      <c r="DL110" s="18"/>
      <c r="DM110" s="18"/>
      <c r="DN110" s="18"/>
      <c r="DO110" s="18"/>
      <c r="DP110" s="18"/>
      <c r="DQ110" s="18"/>
    </row>
    <row r="111" spans="2:121" x14ac:dyDescent="0.25">
      <c r="E111" s="18"/>
      <c r="BG111" s="14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O111" s="18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</row>
    <row r="112" spans="2:121" x14ac:dyDescent="0.25">
      <c r="C112" s="97" t="s">
        <v>309</v>
      </c>
      <c r="D112" s="97">
        <v>3</v>
      </c>
      <c r="E112" s="97">
        <f>D112+12</f>
        <v>15</v>
      </c>
      <c r="F112" s="97">
        <f t="shared" ref="F112:G112" si="0">E112+12</f>
        <v>27</v>
      </c>
      <c r="G112" s="97">
        <f t="shared" si="0"/>
        <v>39</v>
      </c>
      <c r="H112" s="97"/>
      <c r="I112" s="19"/>
      <c r="J112" s="27"/>
      <c r="K112" s="5"/>
      <c r="BG112" s="14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H112" s="18"/>
      <c r="DI112" s="18"/>
      <c r="DJ112" s="18"/>
      <c r="DK112" s="18"/>
      <c r="DL112" s="18"/>
      <c r="DM112" s="18"/>
      <c r="DN112" s="18"/>
      <c r="DO112" s="18"/>
      <c r="DP112" s="18"/>
      <c r="DQ112" s="18"/>
    </row>
    <row r="113" spans="2:121" x14ac:dyDescent="0.25">
      <c r="B113" s="22">
        <v>39356</v>
      </c>
      <c r="C113" s="18">
        <f>VLOOKUP($B113,'Barometer annual'!$Z$5:$AE$211,'Per month Barometer'!C$1,FALSE)</f>
        <v>1.98337546794213</v>
      </c>
      <c r="D113" s="18">
        <f>VLOOKUP($B113,'Barometer annual'!$Z$5:$AE$211,'Per month Barometer'!D$1,FALSE)</f>
        <v>2.01133222375337</v>
      </c>
      <c r="E113" s="18" t="str">
        <f>VLOOKUP($B113,'Barometer annual'!$Z$5:$AE$211,'Per month Barometer'!E$1,FALSE)</f>
        <v/>
      </c>
      <c r="F113" s="18" t="str">
        <f>VLOOKUP($B113,'Barometer annual'!$Z$5:$AE$211,'Per month Barometer'!F$1,FALSE)</f>
        <v/>
      </c>
      <c r="G113" s="18" t="str">
        <f>VLOOKUP($B113,'Barometer annual'!$Z$5:$AE$211,'Per month Barometer'!G$1,FALSE)</f>
        <v/>
      </c>
      <c r="H113" s="97"/>
      <c r="I113" s="19"/>
      <c r="J113" s="27"/>
      <c r="K113" s="5"/>
      <c r="BG113" s="14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</row>
    <row r="114" spans="2:121" x14ac:dyDescent="0.25">
      <c r="B114" s="22">
        <v>39722</v>
      </c>
      <c r="C114" s="18">
        <f>VLOOKUP($B114,'Barometer annual'!$Z$5:$AE$211,'Per month Barometer'!C$1,FALSE)</f>
        <v>3.4713210242500598</v>
      </c>
      <c r="D114" s="18">
        <f>VLOOKUP($B114,'Barometer annual'!$Z$5:$AE$211,'Per month Barometer'!D$1,FALSE)</f>
        <v>2.2809963473891401</v>
      </c>
      <c r="E114" s="18" t="str">
        <f>VLOOKUP($B114,'Barometer annual'!$Z$5:$AE$211,'Per month Barometer'!E$1,FALSE)</f>
        <v/>
      </c>
      <c r="F114" s="18" t="str">
        <f>VLOOKUP($B114,'Barometer annual'!$Z$5:$AE$211,'Per month Barometer'!F$1,FALSE)</f>
        <v/>
      </c>
      <c r="G114" s="18" t="str">
        <f>VLOOKUP($B114,'Barometer annual'!$Z$5:$AE$211,'Per month Barometer'!G$1,FALSE)</f>
        <v/>
      </c>
      <c r="H114" s="18"/>
      <c r="I114" s="5"/>
      <c r="J114" s="27"/>
      <c r="K114" s="5"/>
      <c r="BG114" s="14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O114" s="18"/>
      <c r="CP114" s="18"/>
      <c r="CQ114" s="18"/>
      <c r="CR114" s="18"/>
      <c r="CS114" s="18"/>
      <c r="CT114" s="18"/>
      <c r="CU114" s="18"/>
      <c r="CV114" s="18"/>
      <c r="CW114" s="18"/>
      <c r="CX114" s="18"/>
      <c r="CY114" s="18"/>
      <c r="CZ114" s="18"/>
      <c r="DA114" s="18"/>
      <c r="DB114" s="18"/>
      <c r="DC114" s="18"/>
      <c r="DD114" s="18"/>
      <c r="DE114" s="18"/>
      <c r="DF114" s="18"/>
      <c r="DG114" s="18"/>
      <c r="DH114" s="18"/>
      <c r="DI114" s="18"/>
      <c r="DJ114" s="18"/>
      <c r="DK114" s="18"/>
      <c r="DL114" s="18"/>
      <c r="DM114" s="18"/>
      <c r="DN114" s="18"/>
      <c r="DO114" s="18"/>
      <c r="DP114" s="18"/>
      <c r="DQ114" s="18"/>
    </row>
    <row r="115" spans="2:121" x14ac:dyDescent="0.25">
      <c r="B115" s="22">
        <v>40087</v>
      </c>
      <c r="C115" s="18">
        <f>VLOOKUP($B115,'Barometer annual'!$Z$5:$AE$211,'Per month Barometer'!C$1,FALSE)</f>
        <v>0.27682038125590203</v>
      </c>
      <c r="D115" s="18">
        <f>VLOOKUP($B115,'Barometer annual'!$Z$5:$AE$211,'Per month Barometer'!D$1,FALSE)</f>
        <v>1.0959216738540201</v>
      </c>
      <c r="E115" s="18" t="str">
        <f>VLOOKUP($B115,'Barometer annual'!$Z$5:$AE$211,'Per month Barometer'!E$1,FALSE)</f>
        <v/>
      </c>
      <c r="F115" s="18" t="str">
        <f>VLOOKUP($B115,'Barometer annual'!$Z$5:$AE$211,'Per month Barometer'!F$1,FALSE)</f>
        <v/>
      </c>
      <c r="G115" s="18" t="str">
        <f>VLOOKUP($B115,'Barometer annual'!$Z$5:$AE$211,'Per month Barometer'!G$1,FALSE)</f>
        <v/>
      </c>
      <c r="H115" s="18"/>
      <c r="I115" s="5"/>
      <c r="J115" s="27"/>
      <c r="K115" s="5"/>
      <c r="BG115" s="14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18"/>
      <c r="CO115" s="18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</row>
    <row r="116" spans="2:121" x14ac:dyDescent="0.25">
      <c r="B116" s="22">
        <v>40452</v>
      </c>
      <c r="C116" s="18">
        <f>VLOOKUP($B116,'Barometer annual'!$Z$5:$AE$211,'Per month Barometer'!C$1,FALSE)</f>
        <v>1.5006812029743199</v>
      </c>
      <c r="D116" s="18">
        <f>VLOOKUP($B116,'Barometer annual'!$Z$5:$AE$211,'Per month Barometer'!D$1,FALSE)</f>
        <v>1.44769291373452</v>
      </c>
      <c r="E116" s="18">
        <f>VLOOKUP($B116,'Barometer annual'!$Z$5:$AE$211,'Per month Barometer'!E$1,FALSE)</f>
        <v>1.6508563200573401</v>
      </c>
      <c r="F116" s="18">
        <f>VLOOKUP($B116,'Barometer annual'!$Z$5:$AE$211,'Per month Barometer'!F$1,FALSE)</f>
        <v>1.7802505670942599</v>
      </c>
      <c r="G116" s="18">
        <f>VLOOKUP($B116,'Barometer annual'!$Z$5:$AE$211,'Per month Barometer'!G$1,FALSE)</f>
        <v>1.8668449132792402</v>
      </c>
      <c r="H116" s="18"/>
      <c r="I116" s="5"/>
      <c r="J116" s="27"/>
      <c r="K116" s="5"/>
      <c r="BG116" s="14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DG116" s="18"/>
      <c r="DH116" s="18"/>
      <c r="DI116" s="18"/>
      <c r="DJ116" s="18"/>
      <c r="DK116" s="18"/>
      <c r="DL116" s="18"/>
      <c r="DM116" s="18"/>
      <c r="DN116" s="18"/>
      <c r="DO116" s="18"/>
      <c r="DP116" s="18"/>
      <c r="DQ116" s="18"/>
    </row>
    <row r="117" spans="2:121" x14ac:dyDescent="0.25">
      <c r="B117" s="22">
        <v>40817</v>
      </c>
      <c r="C117" s="18">
        <f>VLOOKUP($B117,'Barometer annual'!$Z$5:$AE$211,'Per month Barometer'!C$1,FALSE)</f>
        <v>2.58109106535432</v>
      </c>
      <c r="D117" s="18">
        <f>VLOOKUP($B117,'Barometer annual'!$Z$5:$AE$211,'Per month Barometer'!D$1,FALSE)</f>
        <v>1.7445710924400899</v>
      </c>
      <c r="E117" s="18">
        <f>VLOOKUP($B117,'Barometer annual'!$Z$5:$AE$211,'Per month Barometer'!E$1,FALSE)</f>
        <v>1.7380854366191401</v>
      </c>
      <c r="F117" s="18">
        <f>VLOOKUP($B117,'Barometer annual'!$Z$5:$AE$211,'Per month Barometer'!F$1,FALSE)</f>
        <v>1.7732722192127499</v>
      </c>
      <c r="G117" s="18">
        <f>VLOOKUP($B117,'Barometer annual'!$Z$5:$AE$211,'Per month Barometer'!G$1,FALSE)</f>
        <v>1.9021431784393901</v>
      </c>
      <c r="H117" s="18"/>
      <c r="I117" s="5"/>
      <c r="J117" s="27"/>
      <c r="K117" s="5"/>
      <c r="BG117" s="14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</row>
    <row r="118" spans="2:121" x14ac:dyDescent="0.25">
      <c r="B118" s="22">
        <v>41183</v>
      </c>
      <c r="C118" s="18">
        <f>VLOOKUP($B118,'Barometer annual'!$Z$5:$AE$211,'Per month Barometer'!C$1,FALSE)</f>
        <v>2.44761904761905</v>
      </c>
      <c r="D118" s="18">
        <f>VLOOKUP($B118,'Barometer annual'!$Z$5:$AE$211,'Per month Barometer'!D$1,FALSE)</f>
        <v>1.86666666666667</v>
      </c>
      <c r="E118" s="18">
        <f>VLOOKUP($B118,'Barometer annual'!$Z$5:$AE$211,'Per month Barometer'!E$1,FALSE)</f>
        <v>1.9</v>
      </c>
      <c r="F118" s="18">
        <f>VLOOKUP($B118,'Barometer annual'!$Z$5:$AE$211,'Per month Barometer'!F$1,FALSE)</f>
        <v>2</v>
      </c>
      <c r="G118" s="18">
        <f>VLOOKUP($B118,'Barometer annual'!$Z$5:$AE$211,'Per month Barometer'!G$1,FALSE)</f>
        <v>2</v>
      </c>
      <c r="H118" s="18"/>
      <c r="I118" s="5"/>
      <c r="J118" s="29"/>
      <c r="K118" s="5"/>
      <c r="BG118" s="14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O118" s="18"/>
      <c r="CP118" s="18"/>
      <c r="CQ118" s="18"/>
      <c r="CR118" s="18"/>
      <c r="CS118" s="18"/>
      <c r="CT118" s="18"/>
      <c r="CU118" s="18"/>
      <c r="CV118" s="18"/>
      <c r="CW118" s="18"/>
      <c r="CX118" s="18"/>
      <c r="CY118" s="18"/>
      <c r="CZ118" s="18"/>
      <c r="DA118" s="18"/>
      <c r="DB118" s="18"/>
      <c r="DC118" s="18"/>
      <c r="DD118" s="18"/>
      <c r="DE118" s="18"/>
      <c r="DF118" s="18"/>
      <c r="DG118" s="18"/>
      <c r="DH118" s="18"/>
      <c r="DI118" s="18"/>
      <c r="DJ118" s="18"/>
      <c r="DK118" s="18"/>
      <c r="DL118" s="18"/>
      <c r="DM118" s="18"/>
      <c r="DN118" s="18"/>
      <c r="DO118" s="18"/>
      <c r="DP118" s="18"/>
      <c r="DQ118" s="18"/>
    </row>
    <row r="119" spans="2:121" x14ac:dyDescent="0.25">
      <c r="B119" s="22">
        <v>41548</v>
      </c>
      <c r="C119" s="18">
        <f>VLOOKUP($B119,'Barometer annual'!$Z$5:$AE$211,'Per month Barometer'!C$1,FALSE)</f>
        <v>1.5149999999999999</v>
      </c>
      <c r="D119" s="18">
        <f>VLOOKUP($B119,'Barometer annual'!$Z$5:$AE$211,'Per month Barometer'!D$1,FALSE)</f>
        <v>1.4650000000000001</v>
      </c>
      <c r="E119" s="18">
        <f>VLOOKUP($B119,'Barometer annual'!$Z$5:$AE$211,'Per month Barometer'!E$1,FALSE)</f>
        <v>1.62</v>
      </c>
      <c r="F119" s="18">
        <f>VLOOKUP($B119,'Barometer annual'!$Z$5:$AE$211,'Per month Barometer'!F$1,FALSE)</f>
        <v>1.85</v>
      </c>
      <c r="G119" s="18">
        <f>VLOOKUP($B119,'Barometer annual'!$Z$5:$AE$211,'Per month Barometer'!G$1,FALSE)</f>
        <v>2</v>
      </c>
      <c r="H119" s="18"/>
      <c r="I119" s="5"/>
      <c r="J119" s="27"/>
      <c r="K119" s="5"/>
      <c r="L119" s="18"/>
      <c r="BG119" s="14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18"/>
      <c r="CO119" s="18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</row>
    <row r="120" spans="2:121" x14ac:dyDescent="0.25">
      <c r="B120" s="22">
        <v>41913</v>
      </c>
      <c r="C120" s="18">
        <f>VLOOKUP($B120,'Barometer annual'!$Z$5:$AE$211,'Per month Barometer'!C$1,FALSE)</f>
        <v>0.52500000000000002</v>
      </c>
      <c r="D120" s="18">
        <f>VLOOKUP($B120,'Barometer annual'!$Z$5:$AE$211,'Per month Barometer'!D$1,FALSE)</f>
        <v>0.98</v>
      </c>
      <c r="E120" s="18">
        <f>VLOOKUP($B120,'Barometer annual'!$Z$5:$AE$211,'Per month Barometer'!E$1,FALSE)</f>
        <v>1.32222222222222</v>
      </c>
      <c r="F120" s="18">
        <f>VLOOKUP($B120,'Barometer annual'!$Z$5:$AE$211,'Per month Barometer'!F$1,FALSE)</f>
        <v>1.6428571428571399</v>
      </c>
      <c r="G120" s="18">
        <f>VLOOKUP($B120,'Barometer annual'!$Z$5:$AE$211,'Per month Barometer'!G$1,FALSE)</f>
        <v>1.77142857142857</v>
      </c>
      <c r="H120" s="18"/>
      <c r="I120" s="5"/>
      <c r="J120" s="27"/>
      <c r="K120" s="5"/>
      <c r="L120" s="5"/>
      <c r="BG120" s="14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O120" s="18"/>
      <c r="CP120" s="18"/>
      <c r="CQ120" s="18"/>
      <c r="CR120" s="18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8"/>
      <c r="DE120" s="18"/>
      <c r="DF120" s="18"/>
      <c r="DG120" s="18"/>
      <c r="DH120" s="18"/>
      <c r="DI120" s="18"/>
      <c r="DJ120" s="18"/>
      <c r="DK120" s="18"/>
      <c r="DL120" s="18"/>
      <c r="DM120" s="18"/>
      <c r="DN120" s="18"/>
      <c r="DO120" s="18"/>
      <c r="DP120" s="18"/>
      <c r="DQ120" s="18"/>
    </row>
    <row r="121" spans="2:121" x14ac:dyDescent="0.25">
      <c r="B121" s="22"/>
      <c r="C121" s="18"/>
      <c r="D121" s="18"/>
      <c r="E121" s="18"/>
      <c r="F121" s="18"/>
      <c r="G121" s="18"/>
      <c r="H121" s="18"/>
      <c r="I121" s="5"/>
      <c r="J121" s="27"/>
      <c r="K121" s="5"/>
      <c r="L121" s="5"/>
      <c r="BG121" s="14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8"/>
      <c r="CO121" s="18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</row>
    <row r="122" spans="2:121" x14ac:dyDescent="0.25">
      <c r="H122" s="18"/>
      <c r="I122" s="5"/>
      <c r="J122" s="27"/>
      <c r="K122" s="5"/>
      <c r="L122" s="5"/>
      <c r="BG122" s="14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O122" s="18"/>
      <c r="CP122" s="18"/>
      <c r="CQ122" s="18"/>
      <c r="CR122" s="18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  <c r="DC122" s="18"/>
      <c r="DD122" s="18"/>
      <c r="DE122" s="18"/>
      <c r="DF122" s="18"/>
      <c r="DG122" s="18"/>
      <c r="DH122" s="18"/>
      <c r="DI122" s="18"/>
      <c r="DJ122" s="18"/>
      <c r="DK122" s="18"/>
      <c r="DL122" s="18"/>
      <c r="DM122" s="18"/>
      <c r="DN122" s="18"/>
      <c r="DO122" s="18"/>
      <c r="DP122" s="18"/>
      <c r="DQ122" s="18"/>
    </row>
    <row r="123" spans="2:121" x14ac:dyDescent="0.25">
      <c r="C123" s="97" t="s">
        <v>309</v>
      </c>
      <c r="D123" s="97">
        <v>2</v>
      </c>
      <c r="E123" s="5"/>
      <c r="F123" s="5"/>
      <c r="G123" s="5"/>
      <c r="H123" s="5"/>
      <c r="I123" s="5"/>
      <c r="J123" s="29"/>
      <c r="K123" s="5"/>
      <c r="L123" s="5"/>
      <c r="BG123" s="14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18"/>
      <c r="CO123" s="18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</row>
    <row r="124" spans="2:121" x14ac:dyDescent="0.25">
      <c r="B124" s="22">
        <v>39387</v>
      </c>
      <c r="C124" s="18">
        <f>VLOOKUP($B124,'Barometer annual'!$Z$5:$AE$211,'Per month Barometer'!C$1,FALSE)</f>
        <v>2.02404456570103</v>
      </c>
      <c r="D124" s="18">
        <f>VLOOKUP($B124,'Barometer annual'!$Z$5:$AE$211,'Per month Barometer'!D$1,FALSE)</f>
        <v>2.1001891410925602</v>
      </c>
      <c r="E124" s="18"/>
      <c r="F124" s="18"/>
      <c r="G124" s="18"/>
      <c r="H124" s="18"/>
      <c r="I124" s="5"/>
      <c r="J124" s="27"/>
      <c r="K124" s="5"/>
      <c r="L124" s="5"/>
      <c r="M124" s="5"/>
      <c r="N124" s="5"/>
      <c r="BG124" s="14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O124" s="18"/>
      <c r="CP124" s="18"/>
      <c r="CQ124" s="18"/>
      <c r="CR124" s="18"/>
      <c r="CS124" s="18"/>
      <c r="CT124" s="18"/>
      <c r="CU124" s="18"/>
      <c r="CV124" s="18"/>
      <c r="CW124" s="18"/>
      <c r="CX124" s="18"/>
      <c r="CY124" s="18"/>
      <c r="CZ124" s="18"/>
      <c r="DA124" s="18"/>
      <c r="DB124" s="18"/>
      <c r="DC124" s="18"/>
      <c r="DD124" s="18"/>
      <c r="DE124" s="18"/>
      <c r="DF124" s="18"/>
      <c r="DG124" s="18"/>
      <c r="DH124" s="18"/>
      <c r="DI124" s="18"/>
      <c r="DJ124" s="18"/>
      <c r="DK124" s="18"/>
      <c r="DL124" s="18"/>
      <c r="DM124" s="18"/>
      <c r="DN124" s="18"/>
      <c r="DO124" s="18"/>
      <c r="DP124" s="18"/>
      <c r="DQ124" s="18"/>
    </row>
    <row r="125" spans="2:121" x14ac:dyDescent="0.25">
      <c r="B125" s="22">
        <v>39753</v>
      </c>
      <c r="C125" s="18">
        <f>VLOOKUP($B125,'Barometer annual'!$Z$5:$AE$211,'Per month Barometer'!C$1,FALSE)</f>
        <v>3.37607554206076</v>
      </c>
      <c r="D125" s="18">
        <f>VLOOKUP($B125,'Barometer annual'!$Z$5:$AE$211,'Per month Barometer'!D$1,FALSE)</f>
        <v>1.8245040246177799</v>
      </c>
      <c r="E125" s="18"/>
      <c r="F125" s="18"/>
      <c r="G125" s="18"/>
      <c r="H125" s="18"/>
      <c r="I125" s="5"/>
      <c r="J125" s="27"/>
      <c r="K125" s="5"/>
      <c r="L125" s="5"/>
      <c r="M125" s="5"/>
      <c r="N125" s="5"/>
      <c r="BG125" s="14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O125" s="18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</row>
    <row r="126" spans="2:121" x14ac:dyDescent="0.25">
      <c r="B126" s="22">
        <v>40118</v>
      </c>
      <c r="C126" s="18">
        <f>VLOOKUP($B126,'Barometer annual'!$Z$5:$AE$211,'Per month Barometer'!C$1,FALSE)</f>
        <v>0.26489170070248802</v>
      </c>
      <c r="D126" s="18">
        <f>VLOOKUP($B126,'Barometer annual'!$Z$5:$AE$211,'Per month Barometer'!D$1,FALSE)</f>
        <v>1.1082119513872799</v>
      </c>
      <c r="E126" s="18"/>
      <c r="F126" s="18"/>
      <c r="G126" s="18"/>
      <c r="H126" s="18"/>
      <c r="I126" s="5"/>
      <c r="J126" s="27"/>
      <c r="K126" s="5"/>
      <c r="L126" s="5"/>
      <c r="M126" s="5"/>
      <c r="N126" s="5"/>
      <c r="BG126" s="14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O126" s="18"/>
      <c r="CP126" s="18"/>
      <c r="CQ126" s="18"/>
      <c r="CR126" s="18"/>
      <c r="CS126" s="18"/>
      <c r="CT126" s="18"/>
      <c r="CU126" s="18"/>
      <c r="CV126" s="18"/>
      <c r="CW126" s="18"/>
      <c r="CX126" s="18"/>
      <c r="CY126" s="18"/>
      <c r="CZ126" s="18"/>
      <c r="DA126" s="18"/>
      <c r="DB126" s="18"/>
      <c r="DC126" s="18"/>
      <c r="DD126" s="18"/>
      <c r="DE126" s="18"/>
      <c r="DF126" s="18"/>
      <c r="DG126" s="18"/>
      <c r="DH126" s="18"/>
      <c r="DI126" s="18"/>
      <c r="DJ126" s="18"/>
      <c r="DK126" s="18"/>
      <c r="DL126" s="18"/>
      <c r="DM126" s="18"/>
      <c r="DN126" s="18"/>
      <c r="DO126" s="18"/>
      <c r="DP126" s="18"/>
      <c r="DQ126" s="18"/>
    </row>
    <row r="127" spans="2:121" x14ac:dyDescent="0.25">
      <c r="B127" s="22">
        <v>40483</v>
      </c>
      <c r="C127" s="18">
        <f>VLOOKUP($B127,'Barometer annual'!$Z$5:$AE$211,'Per month Barometer'!C$1,FALSE)</f>
        <v>1.5063965316074102</v>
      </c>
      <c r="D127" s="18">
        <f>VLOOKUP($B127,'Barometer annual'!$Z$5:$AE$211,'Per month Barometer'!D$1,FALSE)</f>
        <v>1.4979277299197802</v>
      </c>
      <c r="E127" s="18"/>
      <c r="F127" s="18"/>
      <c r="G127" s="18"/>
      <c r="H127" s="18"/>
      <c r="I127" s="5"/>
      <c r="J127" s="27"/>
      <c r="K127" s="5"/>
      <c r="L127" s="5"/>
      <c r="M127" s="5"/>
      <c r="N127" s="5"/>
      <c r="BG127" s="14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18"/>
      <c r="CO127" s="18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</row>
    <row r="128" spans="2:121" x14ac:dyDescent="0.25">
      <c r="B128" s="22">
        <v>40848</v>
      </c>
      <c r="C128" s="18">
        <f>VLOOKUP($B128,'Barometer annual'!$Z$5:$AE$211,'Per month Barometer'!C$1,FALSE)</f>
        <v>2.6679757093342098</v>
      </c>
      <c r="D128" s="18">
        <f>VLOOKUP($B128,'Barometer annual'!$Z$5:$AE$211,'Per month Barometer'!D$1,FALSE)</f>
        <v>1.78759213513572</v>
      </c>
      <c r="E128" s="18"/>
      <c r="F128" s="18"/>
      <c r="G128" s="18"/>
      <c r="H128" s="18"/>
      <c r="I128" s="5"/>
      <c r="J128" s="27"/>
      <c r="K128" s="5"/>
      <c r="L128" s="5"/>
      <c r="M128" s="5"/>
      <c r="N128" s="5"/>
      <c r="BG128" s="14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8"/>
      <c r="CO128" s="18"/>
      <c r="CP128" s="18"/>
      <c r="CQ128" s="18"/>
      <c r="CR128" s="18"/>
      <c r="CS128" s="18"/>
      <c r="CT128" s="18"/>
      <c r="CU128" s="18"/>
      <c r="CV128" s="18"/>
      <c r="CW128" s="18"/>
      <c r="CX128" s="18"/>
      <c r="CY128" s="18"/>
      <c r="CZ128" s="18"/>
      <c r="DA128" s="18"/>
      <c r="DB128" s="18"/>
      <c r="DC128" s="18"/>
      <c r="DD128" s="18"/>
      <c r="DE128" s="18"/>
      <c r="DF128" s="18"/>
      <c r="DG128" s="18"/>
      <c r="DH128" s="18"/>
      <c r="DI128" s="18"/>
      <c r="DJ128" s="18"/>
      <c r="DK128" s="18"/>
      <c r="DL128" s="18"/>
      <c r="DM128" s="18"/>
      <c r="DN128" s="18"/>
      <c r="DO128" s="18"/>
      <c r="DP128" s="18"/>
      <c r="DQ128" s="18"/>
    </row>
    <row r="129" spans="2:121" x14ac:dyDescent="0.25">
      <c r="B129" s="22">
        <v>41214</v>
      </c>
      <c r="C129" s="18">
        <f>VLOOKUP($B129,'Barometer annual'!$Z$5:$AE$211,'Per month Barometer'!C$1,FALSE)</f>
        <v>2.45714285714286</v>
      </c>
      <c r="D129" s="18">
        <f>VLOOKUP($B129,'Barometer annual'!$Z$5:$AE$211,'Per month Barometer'!D$1,FALSE)</f>
        <v>1.9142857142857099</v>
      </c>
      <c r="E129" s="18"/>
      <c r="F129" s="18"/>
      <c r="G129" s="18"/>
      <c r="H129" s="18"/>
      <c r="I129" s="5"/>
      <c r="J129" s="27"/>
      <c r="K129" s="5"/>
      <c r="L129" s="5"/>
      <c r="M129" s="5"/>
      <c r="N129" s="5"/>
      <c r="BG129" s="14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8"/>
      <c r="CO129" s="18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/>
      <c r="DO129" s="18"/>
      <c r="DP129" s="18"/>
      <c r="DQ129" s="18"/>
    </row>
    <row r="130" spans="2:121" x14ac:dyDescent="0.25">
      <c r="B130" s="22">
        <v>41579</v>
      </c>
      <c r="C130" s="18">
        <f>VLOOKUP($B130,'Barometer annual'!$Z$5:$AE$211,'Per month Barometer'!C$1,FALSE)</f>
        <v>1.4650000000000001</v>
      </c>
      <c r="D130" s="18">
        <f>VLOOKUP($B130,'Barometer annual'!$Z$5:$AE$211,'Per month Barometer'!D$1,FALSE)</f>
        <v>1.38</v>
      </c>
      <c r="E130" s="18"/>
      <c r="F130" s="18"/>
      <c r="G130" s="18"/>
      <c r="H130" s="18"/>
      <c r="I130" s="5"/>
      <c r="J130" s="27"/>
      <c r="K130" s="5"/>
      <c r="L130" s="5"/>
      <c r="M130" s="5"/>
      <c r="N130" s="5"/>
      <c r="BG130" s="14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DG130" s="18"/>
      <c r="DH130" s="18"/>
      <c r="DI130" s="18"/>
      <c r="DJ130" s="18"/>
      <c r="DK130" s="18"/>
      <c r="DL130" s="18"/>
      <c r="DM130" s="18"/>
      <c r="DN130" s="18"/>
      <c r="DO130" s="18"/>
      <c r="DP130" s="18"/>
      <c r="DQ130" s="18"/>
    </row>
    <row r="131" spans="2:121" x14ac:dyDescent="0.25">
      <c r="B131" s="22">
        <v>41944</v>
      </c>
      <c r="C131" s="18">
        <f>VLOOKUP($B131,'Barometer annual'!$Z$5:$AE$211,'Per month Barometer'!C$1,FALSE)</f>
        <v>0.49473684210526298</v>
      </c>
      <c r="D131" s="18">
        <f>VLOOKUP($B131,'Barometer annual'!$Z$5:$AE$211,'Per month Barometer'!D$1,FALSE)</f>
        <v>0.85263157894736796</v>
      </c>
      <c r="E131" s="18"/>
      <c r="F131" s="18"/>
      <c r="G131" s="18"/>
      <c r="H131" s="18"/>
      <c r="I131" s="5"/>
      <c r="J131" s="27"/>
      <c r="K131" s="5"/>
      <c r="L131" s="5"/>
      <c r="M131" s="5"/>
      <c r="N131" s="5"/>
      <c r="BG131" s="14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</row>
    <row r="132" spans="2:121" x14ac:dyDescent="0.25">
      <c r="B132" s="22"/>
      <c r="C132" s="18"/>
      <c r="D132" s="18"/>
      <c r="E132" s="18"/>
      <c r="F132" s="18"/>
      <c r="G132" s="18"/>
      <c r="H132" s="18"/>
      <c r="I132" s="5"/>
      <c r="J132" s="27"/>
      <c r="K132" s="5"/>
      <c r="L132" s="5"/>
      <c r="M132" s="5"/>
      <c r="N132" s="5"/>
      <c r="BG132" s="14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</row>
    <row r="133" spans="2:121" x14ac:dyDescent="0.25">
      <c r="E133" s="18"/>
      <c r="F133" s="18"/>
      <c r="G133" s="18"/>
      <c r="H133" s="18"/>
      <c r="I133" s="5"/>
      <c r="J133" s="27"/>
      <c r="K133" s="5"/>
      <c r="L133" s="5"/>
      <c r="M133" s="5"/>
      <c r="N133" s="5"/>
      <c r="BG133" s="14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</row>
    <row r="134" spans="2:121" x14ac:dyDescent="0.25">
      <c r="C134" s="5"/>
      <c r="D134" s="5"/>
      <c r="E134" s="5"/>
      <c r="F134" s="137" t="s">
        <v>328</v>
      </c>
      <c r="G134" s="137"/>
      <c r="H134" s="137"/>
      <c r="I134" s="137"/>
      <c r="J134" s="137"/>
      <c r="K134" s="137"/>
      <c r="L134" s="5"/>
      <c r="M134" s="5"/>
      <c r="N134" s="5"/>
      <c r="BG134" s="14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O134" s="18"/>
      <c r="CP134" s="18"/>
      <c r="CQ134" s="18"/>
      <c r="CR134" s="18"/>
      <c r="CS134" s="18"/>
      <c r="CT134" s="18"/>
      <c r="CU134" s="18"/>
      <c r="CV134" s="18"/>
      <c r="CW134" s="18"/>
      <c r="CX134" s="18"/>
      <c r="CY134" s="18"/>
      <c r="CZ134" s="18"/>
      <c r="DA134" s="18"/>
      <c r="DB134" s="18"/>
      <c r="DC134" s="18"/>
      <c r="DD134" s="18"/>
      <c r="DE134" s="18"/>
      <c r="DF134" s="18"/>
      <c r="DG134" s="18"/>
      <c r="DH134" s="18"/>
      <c r="DI134" s="18"/>
      <c r="DJ134" s="18"/>
      <c r="DK134" s="18"/>
      <c r="DL134" s="18"/>
      <c r="DM134" s="18"/>
      <c r="DN134" s="18"/>
      <c r="DO134" s="18"/>
      <c r="DP134" s="18"/>
      <c r="DQ134" s="18"/>
    </row>
    <row r="135" spans="2:121" x14ac:dyDescent="0.25">
      <c r="C135" s="97" t="s">
        <v>309</v>
      </c>
      <c r="D135" s="97">
        <v>1</v>
      </c>
      <c r="E135" s="20"/>
      <c r="F135" s="97">
        <v>3</v>
      </c>
      <c r="G135" s="97">
        <v>6</v>
      </c>
      <c r="H135" s="97">
        <v>9</v>
      </c>
      <c r="I135" s="97">
        <v>12</v>
      </c>
      <c r="J135" s="97">
        <v>15</v>
      </c>
      <c r="K135" s="97">
        <v>18</v>
      </c>
      <c r="L135" s="5"/>
      <c r="M135" s="5"/>
      <c r="N135" s="5"/>
      <c r="BG135" s="14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18"/>
      <c r="CO135" s="18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</row>
    <row r="136" spans="2:121" x14ac:dyDescent="0.25">
      <c r="B136" s="22">
        <v>39417</v>
      </c>
      <c r="C136" s="18">
        <f>VLOOKUP($B136,'Barometer annual'!$Z$5:$AE$211,'Per month Barometer'!C$1,FALSE)</f>
        <v>2.0805588004495599</v>
      </c>
      <c r="D136" s="18">
        <f>VLOOKUP($B136,'Barometer annual'!$Z$5:$AE$211,'Per month Barometer'!D$1,FALSE)</f>
        <v>2.23185315263669</v>
      </c>
      <c r="E136" s="18" t="str">
        <f>VLOOKUP($B136,'Barometer annual'!$Z$5:$AE$211,'Per month Barometer'!E$1)</f>
        <v/>
      </c>
      <c r="F136" s="18" t="e">
        <f>VLOOKUP($B136,'Quarters Barometer'!$DA$9:$DH$60,'Per month Barometer'!J$1,FALSE)</f>
        <v>#N/A</v>
      </c>
      <c r="G136" s="18" t="e">
        <f>VLOOKUP($B136,'Quarters Barometer'!$DA$9:$DH$60,'Per month Barometer'!K$1,FALSE)</f>
        <v>#N/A</v>
      </c>
      <c r="H136" s="18" t="e">
        <f>VLOOKUP($B136,'Quarters Barometer'!$DA$9:$DH$60,'Per month Barometer'!L$1,FALSE)</f>
        <v>#N/A</v>
      </c>
      <c r="I136" s="18" t="e">
        <f>VLOOKUP($B136,'Quarters Barometer'!$DA$9:$DH$60,'Per month Barometer'!M$1,FALSE)</f>
        <v>#N/A</v>
      </c>
      <c r="J136" s="18" t="e">
        <f>VLOOKUP($B136,'Quarters Barometer'!$DA$9:$DH$60,'Per month Barometer'!N$1,FALSE)</f>
        <v>#N/A</v>
      </c>
      <c r="K136" s="18" t="e">
        <f>VLOOKUP($B136,'Quarters Barometer'!$DA$9:$DH$60,'Per month Barometer'!O$1,FALSE)</f>
        <v>#N/A</v>
      </c>
      <c r="L136" s="5"/>
      <c r="M136" s="5"/>
      <c r="N136" s="5"/>
      <c r="BG136" s="14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18"/>
      <c r="CD136" s="18"/>
      <c r="CE136" s="18"/>
      <c r="CF136" s="18"/>
      <c r="CG136" s="18"/>
      <c r="CH136" s="18"/>
      <c r="CI136" s="18"/>
      <c r="CJ136" s="18"/>
      <c r="CK136" s="18"/>
      <c r="CL136" s="18"/>
      <c r="CM136" s="18"/>
      <c r="CO136" s="18"/>
      <c r="CP136" s="18"/>
      <c r="CQ136" s="18"/>
      <c r="CR136" s="18"/>
      <c r="CS136" s="18"/>
      <c r="CT136" s="18"/>
      <c r="CU136" s="18"/>
      <c r="CV136" s="18"/>
      <c r="CW136" s="18"/>
      <c r="CX136" s="18"/>
      <c r="CY136" s="18"/>
      <c r="CZ136" s="18"/>
      <c r="DA136" s="18"/>
      <c r="DB136" s="18"/>
      <c r="DC136" s="18"/>
      <c r="DD136" s="18"/>
      <c r="DE136" s="18"/>
      <c r="DF136" s="18"/>
      <c r="DG136" s="18"/>
      <c r="DH136" s="18"/>
      <c r="DI136" s="18"/>
      <c r="DJ136" s="18"/>
      <c r="DK136" s="18"/>
      <c r="DL136" s="18"/>
      <c r="DM136" s="18"/>
      <c r="DN136" s="18"/>
      <c r="DO136" s="18"/>
      <c r="DP136" s="18"/>
      <c r="DQ136" s="18"/>
    </row>
    <row r="137" spans="2:121" x14ac:dyDescent="0.25">
      <c r="B137" s="22">
        <v>39783</v>
      </c>
      <c r="C137" s="18">
        <f>VLOOKUP($B137,'Barometer annual'!$Z$5:$AE$211,'Per month Barometer'!C$1,FALSE)</f>
        <v>3.3139533385959399</v>
      </c>
      <c r="D137" s="18">
        <f>VLOOKUP($B137,'Barometer annual'!$Z$5:$AE$211,'Per month Barometer'!D$1,FALSE)</f>
        <v>1.3662023098595899</v>
      </c>
      <c r="E137" s="18" t="str">
        <f>VLOOKUP($B137,'Barometer annual'!$Z$5:$AE$211,'Per month Barometer'!E$1)</f>
        <v/>
      </c>
      <c r="F137" s="18" t="e">
        <f>VLOOKUP($B137,'Quarters Barometer'!$DA$9:$DH$60,'Per month Barometer'!J$1,FALSE)</f>
        <v>#N/A</v>
      </c>
      <c r="G137" s="18" t="e">
        <f>VLOOKUP($B137,'Quarters Barometer'!$DA$9:$DH$60,'Per month Barometer'!K$1,FALSE)</f>
        <v>#N/A</v>
      </c>
      <c r="H137" s="18" t="e">
        <f>VLOOKUP($B137,'Quarters Barometer'!$DA$9:$DH$60,'Per month Barometer'!L$1,FALSE)</f>
        <v>#N/A</v>
      </c>
      <c r="I137" s="18" t="e">
        <f>VLOOKUP($B137,'Quarters Barometer'!$DA$9:$DH$60,'Per month Barometer'!M$1,FALSE)</f>
        <v>#N/A</v>
      </c>
      <c r="J137" s="18" t="e">
        <f>VLOOKUP($B137,'Quarters Barometer'!$DA$9:$DH$60,'Per month Barometer'!N$1,FALSE)</f>
        <v>#N/A</v>
      </c>
      <c r="K137" s="18" t="e">
        <f>VLOOKUP($B137,'Quarters Barometer'!$DA$9:$DH$60,'Per month Barometer'!O$1,FALSE)</f>
        <v>#N/A</v>
      </c>
      <c r="L137" s="5"/>
      <c r="M137" s="5"/>
      <c r="N137" s="5"/>
      <c r="BG137" s="14"/>
      <c r="BH137" s="18"/>
      <c r="BI137" s="18"/>
      <c r="BJ137" s="18"/>
      <c r="BK137" s="18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18"/>
      <c r="CO137" s="18"/>
      <c r="CP137" s="18"/>
      <c r="CQ137" s="18"/>
      <c r="CR137" s="18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8"/>
      <c r="DO137" s="18"/>
      <c r="DP137" s="18"/>
      <c r="DQ137" s="18"/>
    </row>
    <row r="138" spans="2:121" x14ac:dyDescent="0.25">
      <c r="B138" s="22">
        <v>40148</v>
      </c>
      <c r="C138" s="18">
        <f>VLOOKUP($B138,'Barometer annual'!$Z$5:$AE$211,'Per month Barometer'!C$1,FALSE)</f>
        <v>0.28745267686613901</v>
      </c>
      <c r="D138" s="18">
        <f>VLOOKUP($B138,'Barometer annual'!$Z$5:$AE$211,'Per month Barometer'!D$1,FALSE)</f>
        <v>1.15661199188329</v>
      </c>
      <c r="E138" s="18" t="str">
        <f>VLOOKUP($B138,'Barometer annual'!$Z$5:$AE$211,'Per month Barometer'!E$1)</f>
        <v/>
      </c>
      <c r="F138" s="18" t="e">
        <f>VLOOKUP($B138,'Quarters Barometer'!$DA$9:$DH$60,'Per month Barometer'!J$1,FALSE)</f>
        <v>#N/A</v>
      </c>
      <c r="G138" s="18" t="e">
        <f>VLOOKUP($B138,'Quarters Barometer'!$DA$9:$DH$60,'Per month Barometer'!K$1,FALSE)</f>
        <v>#N/A</v>
      </c>
      <c r="H138" s="18" t="e">
        <f>VLOOKUP($B138,'Quarters Barometer'!$DA$9:$DH$60,'Per month Barometer'!L$1,FALSE)</f>
        <v>#N/A</v>
      </c>
      <c r="I138" s="18" t="e">
        <f>VLOOKUP($B138,'Quarters Barometer'!$DA$9:$DH$60,'Per month Barometer'!M$1,FALSE)</f>
        <v>#N/A</v>
      </c>
      <c r="J138" s="18" t="e">
        <f>VLOOKUP($B138,'Quarters Barometer'!$DA$9:$DH$60,'Per month Barometer'!N$1,FALSE)</f>
        <v>#N/A</v>
      </c>
      <c r="K138" s="18" t="e">
        <f>VLOOKUP($B138,'Quarters Barometer'!$DA$9:$DH$60,'Per month Barometer'!O$1,FALSE)</f>
        <v>#N/A</v>
      </c>
      <c r="L138" s="5"/>
      <c r="M138" s="5"/>
      <c r="N138" s="5"/>
      <c r="BG138" s="14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O138" s="18"/>
      <c r="CP138" s="18"/>
      <c r="CQ138" s="18"/>
      <c r="CR138" s="18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  <c r="DG138" s="18"/>
      <c r="DH138" s="18"/>
      <c r="DI138" s="18"/>
      <c r="DJ138" s="18"/>
      <c r="DK138" s="18"/>
      <c r="DL138" s="18"/>
      <c r="DM138" s="18"/>
      <c r="DN138" s="18"/>
      <c r="DO138" s="18"/>
      <c r="DP138" s="18"/>
      <c r="DQ138" s="18"/>
    </row>
    <row r="139" spans="2:121" x14ac:dyDescent="0.25">
      <c r="B139" s="22">
        <v>40513</v>
      </c>
      <c r="C139" s="18">
        <f>VLOOKUP($B139,'Barometer annual'!$Z$5:$AE$211,'Per month Barometer'!C$1,FALSE)</f>
        <v>1.5323063926798</v>
      </c>
      <c r="D139" s="18">
        <f>VLOOKUP($B139,'Barometer annual'!$Z$5:$AE$211,'Per month Barometer'!D$1,FALSE)</f>
        <v>1.5696219800471201</v>
      </c>
      <c r="E139" s="18" t="str">
        <f>VLOOKUP($B139,'Barometer annual'!$Z$5:$AE$211,'Per month Barometer'!E$1)</f>
        <v/>
      </c>
      <c r="F139" s="18">
        <f>VLOOKUP($B139,'Quarters Barometer'!$DA$9:$DH$60,'Per month Barometer'!J$1,FALSE)</f>
        <v>1.8354339378020001</v>
      </c>
      <c r="G139" s="18">
        <f>VLOOKUP($B139,'Quarters Barometer'!$DA$9:$DH$60,'Per month Barometer'!K$1,FALSE)</f>
        <v>1.5646713602192701</v>
      </c>
      <c r="H139" s="18">
        <f>VLOOKUP($B139,'Quarters Barometer'!$DA$9:$DH$60,'Per month Barometer'!L$1,FALSE)</f>
        <v>1.6658020818854899</v>
      </c>
      <c r="I139" s="18">
        <f>VLOOKUP($B139,'Quarters Barometer'!$DA$9:$DH$60,'Per month Barometer'!M$1,FALSE)</f>
        <v>1.5233279347503199</v>
      </c>
      <c r="J139" s="18">
        <f>VLOOKUP($B139,'Quarters Barometer'!$DA$9:$DH$60,'Per month Barometer'!N$1,FALSE)</f>
        <v>0</v>
      </c>
      <c r="K139" s="18">
        <f>VLOOKUP($B139,'Quarters Barometer'!$DA$9:$DH$60,'Per month Barometer'!O$1,FALSE)</f>
        <v>0</v>
      </c>
      <c r="L139" s="5"/>
      <c r="M139" s="5"/>
      <c r="N139" s="5"/>
      <c r="BG139" s="14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18"/>
      <c r="CO139" s="18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8"/>
      <c r="DO139" s="18"/>
      <c r="DP139" s="18"/>
      <c r="DQ139" s="18"/>
    </row>
    <row r="140" spans="2:121" x14ac:dyDescent="0.25">
      <c r="B140" s="22">
        <v>40878</v>
      </c>
      <c r="C140" s="18">
        <f>VLOOKUP($B140,'Barometer annual'!$Z$5:$AE$211,'Per month Barometer'!C$1,FALSE)</f>
        <v>2.6938578264177901</v>
      </c>
      <c r="D140" s="18">
        <f>VLOOKUP($B140,'Barometer annual'!$Z$5:$AE$211,'Per month Barometer'!D$1,FALSE)</f>
        <v>1.8054379210209901</v>
      </c>
      <c r="E140" s="18" t="str">
        <f>VLOOKUP($B140,'Barometer annual'!$Z$5:$AE$211,'Per month Barometer'!E$1)</f>
        <v/>
      </c>
      <c r="F140" s="18">
        <f>VLOOKUP($B140,'Quarters Barometer'!$DA$9:$DH$60,'Per month Barometer'!J$1,FALSE)</f>
        <v>2.2056292977631</v>
      </c>
      <c r="G140" s="18">
        <f>VLOOKUP($B140,'Quarters Barometer'!$DA$9:$DH$60,'Per month Barometer'!K$1,FALSE)</f>
        <v>1.8083140167209</v>
      </c>
      <c r="H140" s="18">
        <f>VLOOKUP($B140,'Quarters Barometer'!$DA$9:$DH$60,'Per month Barometer'!L$1,FALSE)</f>
        <v>1.79800878003577</v>
      </c>
      <c r="I140" s="18">
        <f>VLOOKUP($B140,'Quarters Barometer'!$DA$9:$DH$60,'Per month Barometer'!M$1,FALSE)</f>
        <v>1.6308858254146099</v>
      </c>
      <c r="J140" s="18">
        <f>VLOOKUP($B140,'Quarters Barometer'!$DA$9:$DH$60,'Per month Barometer'!N$1,FALSE)</f>
        <v>0</v>
      </c>
      <c r="K140" s="18">
        <f>VLOOKUP($B140,'Quarters Barometer'!$DA$9:$DH$60,'Per month Barometer'!O$1,FALSE)</f>
        <v>0</v>
      </c>
      <c r="L140" s="5"/>
      <c r="M140" s="5"/>
      <c r="N140" s="5"/>
      <c r="BG140" s="14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O140" s="18"/>
      <c r="CP140" s="18"/>
      <c r="CQ140" s="18"/>
      <c r="CR140" s="18"/>
      <c r="CS140" s="18"/>
      <c r="CT140" s="18"/>
      <c r="CU140" s="18"/>
      <c r="CV140" s="18"/>
      <c r="CW140" s="18"/>
      <c r="CX140" s="18"/>
      <c r="CY140" s="18"/>
      <c r="CZ140" s="18"/>
      <c r="DA140" s="18"/>
      <c r="DB140" s="18"/>
      <c r="DC140" s="18"/>
      <c r="DD140" s="18"/>
      <c r="DE140" s="18"/>
      <c r="DF140" s="18"/>
      <c r="DG140" s="18"/>
      <c r="DH140" s="18"/>
      <c r="DI140" s="18"/>
      <c r="DJ140" s="18"/>
      <c r="DK140" s="18"/>
      <c r="DL140" s="18"/>
      <c r="DM140" s="18"/>
      <c r="DN140" s="18"/>
      <c r="DO140" s="18"/>
      <c r="DP140" s="18"/>
      <c r="DQ140" s="18"/>
    </row>
    <row r="141" spans="2:121" x14ac:dyDescent="0.25">
      <c r="B141" s="22">
        <v>41244</v>
      </c>
      <c r="C141" s="18">
        <f>VLOOKUP($B141,'Barometer annual'!$Z$5:$AE$211,'Per month Barometer'!C$1,FALSE)</f>
        <v>2.5</v>
      </c>
      <c r="D141" s="18">
        <f>VLOOKUP($B141,'Barometer annual'!$Z$5:$AE$211,'Per month Barometer'!D$1,FALSE)</f>
        <v>1.9238095238095201</v>
      </c>
      <c r="E141" s="18" t="str">
        <f>VLOOKUP($B141,'Barometer annual'!$Z$5:$AE$211,'Per month Barometer'!E$1)</f>
        <v/>
      </c>
      <c r="F141" s="18">
        <f>VLOOKUP($B141,'Quarters Barometer'!$DA$9:$DH$60,'Per month Barometer'!J$1,FALSE)</f>
        <v>2.0714285714285698</v>
      </c>
      <c r="G141" s="18">
        <f>VLOOKUP($B141,'Quarters Barometer'!$DA$9:$DH$60,'Per month Barometer'!K$1,FALSE)</f>
        <v>1.9357142857142899</v>
      </c>
      <c r="H141" s="18">
        <f>VLOOKUP($B141,'Quarters Barometer'!$DA$9:$DH$60,'Per month Barometer'!L$1,FALSE)</f>
        <v>1.8571428571428601</v>
      </c>
      <c r="I141" s="18">
        <f>VLOOKUP($B141,'Quarters Barometer'!$DA$9:$DH$60,'Per month Barometer'!M$1,FALSE)</f>
        <v>1.8642857142857101</v>
      </c>
      <c r="J141" s="18">
        <f>VLOOKUP($B141,'Quarters Barometer'!$DA$9:$DH$60,'Per month Barometer'!N$1,FALSE)</f>
        <v>0</v>
      </c>
      <c r="K141" s="18">
        <f>VLOOKUP($B141,'Quarters Barometer'!$DA$9:$DH$60,'Per month Barometer'!O$1,FALSE)</f>
        <v>0</v>
      </c>
      <c r="L141" s="5"/>
      <c r="M141" s="5"/>
      <c r="N141" s="5"/>
      <c r="BG141" s="14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18"/>
      <c r="CO141" s="18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</row>
    <row r="142" spans="2:121" x14ac:dyDescent="0.25">
      <c r="B142" s="22">
        <v>41609</v>
      </c>
      <c r="C142" s="18">
        <f>VLOOKUP($B142,'Barometer annual'!$Z$5:$AE$211,'Per month Barometer'!C$1,FALSE)</f>
        <v>1.3944444444444399</v>
      </c>
      <c r="D142" s="18">
        <f>VLOOKUP($B142,'Barometer annual'!$Z$5:$AE$211,'Per month Barometer'!D$1,FALSE)</f>
        <v>1.1315789473684199</v>
      </c>
      <c r="E142" s="18" t="str">
        <f>VLOOKUP($B142,'Barometer annual'!$Z$5:$AE$211,'Per month Barometer'!E$1)</f>
        <v/>
      </c>
      <c r="F142" s="18">
        <f>VLOOKUP($B142,'Quarters Barometer'!$DA$9:$DH$60,'Per month Barometer'!J$1,FALSE)</f>
        <v>0.90833333333333299</v>
      </c>
      <c r="G142" s="18">
        <f>VLOOKUP($B142,'Quarters Barometer'!$DA$9:$DH$60,'Per month Barometer'!K$1,FALSE)</f>
        <v>1.06666666666667</v>
      </c>
      <c r="H142" s="18">
        <f>VLOOKUP($B142,'Quarters Barometer'!$DA$9:$DH$60,'Per month Barometer'!L$1,FALSE)</f>
        <v>1.0249999999999999</v>
      </c>
      <c r="I142" s="18">
        <f>VLOOKUP($B142,'Quarters Barometer'!$DA$9:$DH$60,'Per month Barometer'!M$1,FALSE)</f>
        <v>1.375</v>
      </c>
      <c r="J142" s="18">
        <f>VLOOKUP($B142,'Quarters Barometer'!$DA$9:$DH$60,'Per month Barometer'!N$1,FALSE)</f>
        <v>0</v>
      </c>
      <c r="K142" s="18">
        <f>VLOOKUP($B142,'Quarters Barometer'!$DA$9:$DH$60,'Per month Barometer'!O$1,FALSE)</f>
        <v>0</v>
      </c>
      <c r="L142" s="5"/>
      <c r="M142" s="5"/>
      <c r="N142" s="5"/>
      <c r="BG142" s="14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8"/>
      <c r="CE142" s="18"/>
      <c r="CF142" s="18"/>
      <c r="CG142" s="18"/>
      <c r="CH142" s="18"/>
      <c r="CI142" s="18"/>
      <c r="CJ142" s="18"/>
      <c r="CK142" s="18"/>
      <c r="CL142" s="18"/>
      <c r="CM142" s="18"/>
      <c r="CO142" s="18"/>
      <c r="CP142" s="18"/>
      <c r="CQ142" s="18"/>
      <c r="CR142" s="18"/>
      <c r="CS142" s="18"/>
      <c r="CT142" s="18"/>
      <c r="CU142" s="18"/>
      <c r="CV142" s="18"/>
      <c r="CW142" s="18"/>
      <c r="CX142" s="18"/>
      <c r="CY142" s="18"/>
      <c r="CZ142" s="18"/>
      <c r="DA142" s="18"/>
      <c r="DB142" s="18"/>
      <c r="DC142" s="18"/>
      <c r="DD142" s="18"/>
      <c r="DE142" s="18"/>
      <c r="DF142" s="18"/>
      <c r="DG142" s="18"/>
      <c r="DH142" s="18"/>
      <c r="DI142" s="18"/>
      <c r="DJ142" s="18"/>
      <c r="DK142" s="18"/>
      <c r="DL142" s="18"/>
      <c r="DM142" s="18"/>
      <c r="DN142" s="18"/>
      <c r="DO142" s="18"/>
      <c r="DP142" s="18"/>
      <c r="DQ142" s="18"/>
    </row>
    <row r="143" spans="2:121" x14ac:dyDescent="0.25">
      <c r="B143" s="22">
        <v>41974</v>
      </c>
      <c r="C143" s="18">
        <f>VLOOKUP($B143,'Barometer annual'!$Z$5:$AE$211,'Per month Barometer'!C$1,FALSE)</f>
        <v>0.46315789473684199</v>
      </c>
      <c r="D143" s="18">
        <f>VLOOKUP($B143,'Barometer annual'!$Z$5:$AE$211,'Per month Barometer'!D$1,FALSE)</f>
        <v>0.61578947368421</v>
      </c>
      <c r="E143" s="18" t="str">
        <f>VLOOKUP($B143,'Barometer annual'!$Z$5:$AE$211,'Per month Barometer'!E$1)</f>
        <v/>
      </c>
      <c r="F143" s="18" t="e">
        <f>VLOOKUP($B143,'Quarters Barometer'!$DA$9:$DH$60,'Per month Barometer'!J$1,FALSE)</f>
        <v>#N/A</v>
      </c>
      <c r="G143" s="18" t="e">
        <f>VLOOKUP($B143,'Quarters Barometer'!$DA$9:$DH$60,'Per month Barometer'!K$1,FALSE)</f>
        <v>#N/A</v>
      </c>
      <c r="H143" s="18" t="e">
        <f>VLOOKUP($B143,'Quarters Barometer'!$DA$9:$DH$60,'Per month Barometer'!L$1,FALSE)</f>
        <v>#N/A</v>
      </c>
      <c r="I143" s="18" t="e">
        <f>VLOOKUP($B143,'Quarters Barometer'!$DA$9:$DH$60,'Per month Barometer'!M$1,FALSE)</f>
        <v>#N/A</v>
      </c>
      <c r="J143" s="18" t="e">
        <f>VLOOKUP($B143,'Quarters Barometer'!$DA$9:$DH$60,'Per month Barometer'!N$1,FALSE)</f>
        <v>#N/A</v>
      </c>
      <c r="K143" s="18" t="e">
        <f>VLOOKUP($B143,'Quarters Barometer'!$DA$9:$DH$60,'Per month Barometer'!O$1,FALSE)</f>
        <v>#N/A</v>
      </c>
      <c r="L143" s="5"/>
      <c r="M143" s="5"/>
      <c r="N143" s="5"/>
      <c r="BG143" s="14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18"/>
      <c r="CO143" s="18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8"/>
      <c r="DO143" s="18"/>
      <c r="DP143" s="18"/>
      <c r="DQ143" s="18"/>
    </row>
    <row r="144" spans="2:121" x14ac:dyDescent="0.25">
      <c r="M144" s="5"/>
      <c r="N144" s="5"/>
      <c r="BG144" s="14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  <c r="CD144" s="18"/>
      <c r="CE144" s="18"/>
      <c r="CF144" s="18"/>
      <c r="CG144" s="18"/>
      <c r="CH144" s="18"/>
      <c r="CI144" s="18"/>
      <c r="CJ144" s="18"/>
      <c r="CK144" s="18"/>
      <c r="CL144" s="18"/>
      <c r="CM144" s="18"/>
      <c r="CO144" s="18"/>
      <c r="CP144" s="18"/>
      <c r="CQ144" s="18"/>
      <c r="CR144" s="18"/>
      <c r="CS144" s="18"/>
      <c r="CT144" s="18"/>
      <c r="CU144" s="18"/>
      <c r="CV144" s="18"/>
      <c r="CW144" s="18"/>
      <c r="CX144" s="18"/>
      <c r="CY144" s="18"/>
      <c r="CZ144" s="18"/>
      <c r="DA144" s="18"/>
      <c r="DB144" s="18"/>
      <c r="DC144" s="18"/>
      <c r="DD144" s="18"/>
      <c r="DE144" s="18"/>
      <c r="DF144" s="18"/>
      <c r="DG144" s="18"/>
      <c r="DH144" s="18"/>
      <c r="DI144" s="18"/>
      <c r="DJ144" s="18"/>
      <c r="DK144" s="18"/>
      <c r="DL144" s="18"/>
      <c r="DM144" s="18"/>
      <c r="DN144" s="18"/>
      <c r="DO144" s="18"/>
      <c r="DP144" s="18"/>
      <c r="DQ144" s="18"/>
    </row>
    <row r="145" spans="12:121" x14ac:dyDescent="0.25">
      <c r="M145" s="5"/>
      <c r="N145" s="5"/>
      <c r="BG145" s="14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18"/>
      <c r="CO145" s="18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</row>
    <row r="146" spans="12:121" x14ac:dyDescent="0.25">
      <c r="M146" s="5"/>
      <c r="N146" s="5"/>
      <c r="BG146" s="14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  <c r="CB146" s="18"/>
      <c r="CC146" s="18"/>
      <c r="CD146" s="18"/>
      <c r="CE146" s="18"/>
      <c r="CF146" s="18"/>
      <c r="CG146" s="18"/>
      <c r="CH146" s="18"/>
      <c r="CI146" s="18"/>
      <c r="CJ146" s="18"/>
      <c r="CK146" s="18"/>
      <c r="CL146" s="18"/>
      <c r="CM146" s="18"/>
      <c r="CO146" s="18"/>
      <c r="CP146" s="18"/>
      <c r="CQ146" s="18"/>
      <c r="CR146" s="18"/>
      <c r="CS146" s="18"/>
      <c r="CT146" s="18"/>
      <c r="CU146" s="18"/>
      <c r="CV146" s="18"/>
      <c r="CW146" s="18"/>
      <c r="CX146" s="18"/>
      <c r="CY146" s="18"/>
      <c r="CZ146" s="18"/>
      <c r="DA146" s="18"/>
      <c r="DB146" s="18"/>
      <c r="DC146" s="18"/>
      <c r="DD146" s="18"/>
      <c r="DE146" s="18"/>
      <c r="DF146" s="18"/>
      <c r="DG146" s="18"/>
      <c r="DH146" s="18"/>
      <c r="DI146" s="18"/>
      <c r="DJ146" s="18"/>
      <c r="DK146" s="18"/>
      <c r="DL146" s="18"/>
      <c r="DM146" s="18"/>
      <c r="DN146" s="18"/>
      <c r="DO146" s="18"/>
      <c r="DP146" s="18"/>
      <c r="DQ146" s="18"/>
    </row>
    <row r="147" spans="12:121" x14ac:dyDescent="0.25">
      <c r="M147" s="5"/>
      <c r="N147" s="5"/>
      <c r="BG147" s="14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8"/>
      <c r="CO147" s="18"/>
      <c r="CP147" s="18"/>
      <c r="CQ147" s="18"/>
      <c r="CR147" s="18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8"/>
      <c r="DO147" s="18"/>
      <c r="DP147" s="18"/>
      <c r="DQ147" s="18"/>
    </row>
    <row r="148" spans="12:121" x14ac:dyDescent="0.25">
      <c r="M148" s="5"/>
      <c r="N148" s="5"/>
      <c r="BG148" s="14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  <c r="CB148" s="18"/>
      <c r="CC148" s="18"/>
      <c r="CD148" s="18"/>
      <c r="CE148" s="18"/>
      <c r="CF148" s="18"/>
      <c r="CG148" s="18"/>
      <c r="CH148" s="18"/>
      <c r="CI148" s="18"/>
      <c r="CJ148" s="18"/>
      <c r="CK148" s="18"/>
      <c r="CL148" s="18"/>
      <c r="CM148" s="18"/>
      <c r="CO148" s="18"/>
      <c r="CP148" s="18"/>
      <c r="CQ148" s="18"/>
      <c r="CR148" s="18"/>
      <c r="CS148" s="18"/>
      <c r="CT148" s="18"/>
      <c r="CU148" s="18"/>
      <c r="CV148" s="18"/>
      <c r="CW148" s="18"/>
      <c r="CX148" s="18"/>
      <c r="CY148" s="18"/>
      <c r="CZ148" s="18"/>
      <c r="DA148" s="18"/>
      <c r="DB148" s="18"/>
      <c r="DC148" s="18"/>
      <c r="DD148" s="18"/>
      <c r="DE148" s="18"/>
      <c r="DF148" s="18"/>
      <c r="DG148" s="18"/>
      <c r="DH148" s="18"/>
      <c r="DI148" s="18"/>
      <c r="DJ148" s="18"/>
      <c r="DK148" s="18"/>
      <c r="DL148" s="18"/>
      <c r="DM148" s="18"/>
      <c r="DN148" s="18"/>
      <c r="DO148" s="18"/>
      <c r="DP148" s="18"/>
      <c r="DQ148" s="18"/>
    </row>
    <row r="149" spans="12:121" x14ac:dyDescent="0.25">
      <c r="M149" s="5"/>
      <c r="N149" s="5"/>
      <c r="BG149" s="14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18"/>
      <c r="CJ149" s="18"/>
      <c r="CK149" s="18"/>
      <c r="CL149" s="18"/>
      <c r="CM149" s="18"/>
      <c r="CO149" s="18"/>
      <c r="CP149" s="18"/>
      <c r="CQ149" s="18"/>
      <c r="CR149" s="18"/>
      <c r="CS149" s="18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  <c r="DH149" s="18"/>
      <c r="DI149" s="18"/>
      <c r="DJ149" s="18"/>
      <c r="DK149" s="18"/>
      <c r="DL149" s="18"/>
      <c r="DM149" s="18"/>
      <c r="DN149" s="18"/>
      <c r="DO149" s="18"/>
      <c r="DP149" s="18"/>
      <c r="DQ149" s="18"/>
    </row>
    <row r="150" spans="12:121" x14ac:dyDescent="0.25">
      <c r="M150" s="5"/>
      <c r="N150" s="5"/>
      <c r="BG150" s="14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8"/>
      <c r="CO150" s="18"/>
      <c r="CP150" s="18"/>
      <c r="CQ150" s="18"/>
      <c r="CR150" s="18"/>
      <c r="CS150" s="18"/>
      <c r="CT150" s="18"/>
      <c r="CU150" s="18"/>
      <c r="CV150" s="18"/>
      <c r="CW150" s="18"/>
      <c r="CX150" s="18"/>
      <c r="CY150" s="18"/>
      <c r="CZ150" s="18"/>
      <c r="DA150" s="18"/>
      <c r="DB150" s="18"/>
      <c r="DC150" s="18"/>
      <c r="DD150" s="18"/>
      <c r="DE150" s="18"/>
      <c r="DF150" s="18"/>
      <c r="DG150" s="18"/>
      <c r="DH150" s="18"/>
      <c r="DI150" s="18"/>
      <c r="DJ150" s="18"/>
      <c r="DK150" s="18"/>
      <c r="DL150" s="18"/>
      <c r="DM150" s="18"/>
      <c r="DN150" s="18"/>
      <c r="DO150" s="18"/>
      <c r="DP150" s="18"/>
      <c r="DQ150" s="18"/>
    </row>
    <row r="151" spans="12:121" x14ac:dyDescent="0.25">
      <c r="L151" s="5"/>
      <c r="M151" s="5"/>
      <c r="N151" s="5"/>
      <c r="BG151" s="14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18"/>
      <c r="CJ151" s="18"/>
      <c r="CK151" s="18"/>
      <c r="CL151" s="18"/>
      <c r="CM151" s="18"/>
      <c r="CO151" s="18"/>
      <c r="CP151" s="18"/>
      <c r="CQ151" s="18"/>
      <c r="CR151" s="18"/>
      <c r="CS151" s="18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  <c r="DH151" s="18"/>
      <c r="DI151" s="18"/>
      <c r="DJ151" s="18"/>
      <c r="DK151" s="18"/>
      <c r="DL151" s="18"/>
      <c r="DM151" s="18"/>
      <c r="DN151" s="18"/>
      <c r="DO151" s="18"/>
      <c r="DP151" s="18"/>
      <c r="DQ151" s="18"/>
    </row>
    <row r="152" spans="12:121" x14ac:dyDescent="0.25">
      <c r="L152" s="5"/>
      <c r="M152" s="5"/>
      <c r="N152" s="5"/>
      <c r="BG152" s="14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/>
      <c r="CF152" s="18"/>
      <c r="CG152" s="18"/>
      <c r="CH152" s="18"/>
      <c r="CI152" s="18"/>
      <c r="CJ152" s="18"/>
      <c r="CK152" s="18"/>
      <c r="CL152" s="18"/>
      <c r="CM152" s="18"/>
      <c r="CO152" s="18"/>
      <c r="CP152" s="18"/>
      <c r="CQ152" s="18"/>
      <c r="CR152" s="18"/>
      <c r="CS152" s="18"/>
      <c r="CT152" s="18"/>
      <c r="CU152" s="18"/>
      <c r="CV152" s="18"/>
      <c r="CW152" s="18"/>
      <c r="CX152" s="18"/>
      <c r="CY152" s="18"/>
      <c r="CZ152" s="18"/>
      <c r="DA152" s="18"/>
      <c r="DB152" s="18"/>
      <c r="DC152" s="18"/>
      <c r="DD152" s="18"/>
      <c r="DE152" s="18"/>
      <c r="DF152" s="18"/>
      <c r="DG152" s="18"/>
      <c r="DH152" s="18"/>
      <c r="DI152" s="18"/>
      <c r="DJ152" s="18"/>
      <c r="DK152" s="18"/>
      <c r="DL152" s="18"/>
      <c r="DM152" s="18"/>
      <c r="DN152" s="18"/>
      <c r="DO152" s="18"/>
      <c r="DP152" s="18"/>
      <c r="DQ152" s="18"/>
    </row>
    <row r="153" spans="12:121" x14ac:dyDescent="0.25">
      <c r="L153" s="5"/>
      <c r="M153" s="5"/>
      <c r="N153" s="5"/>
      <c r="BG153" s="14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8"/>
      <c r="CE153" s="18"/>
      <c r="CF153" s="18"/>
      <c r="CG153" s="18"/>
      <c r="CH153" s="18"/>
      <c r="CI153" s="18"/>
      <c r="CJ153" s="18"/>
      <c r="CK153" s="18"/>
      <c r="CL153" s="18"/>
      <c r="CM153" s="18"/>
      <c r="CO153" s="18"/>
      <c r="CP153" s="18"/>
      <c r="CQ153" s="18"/>
      <c r="CR153" s="18"/>
      <c r="CS153" s="18"/>
      <c r="CT153" s="18"/>
      <c r="CU153" s="18"/>
      <c r="CV153" s="18"/>
      <c r="CW153" s="18"/>
      <c r="CX153" s="18"/>
      <c r="CY153" s="18"/>
      <c r="CZ153" s="18"/>
      <c r="DA153" s="18"/>
      <c r="DB153" s="18"/>
      <c r="DC153" s="18"/>
      <c r="DD153" s="18"/>
      <c r="DE153" s="18"/>
      <c r="DF153" s="18"/>
      <c r="DG153" s="18"/>
      <c r="DH153" s="18"/>
      <c r="DI153" s="18"/>
      <c r="DJ153" s="18"/>
      <c r="DK153" s="18"/>
      <c r="DL153" s="18"/>
      <c r="DM153" s="18"/>
      <c r="DN153" s="18"/>
      <c r="DO153" s="18"/>
      <c r="DP153" s="18"/>
      <c r="DQ153" s="18"/>
    </row>
    <row r="154" spans="12:121" x14ac:dyDescent="0.25">
      <c r="L154" s="5"/>
      <c r="M154" s="5"/>
      <c r="N154" s="5"/>
      <c r="BG154" s="14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  <c r="CB154" s="18"/>
      <c r="CC154" s="18"/>
      <c r="CD154" s="18"/>
      <c r="CE154" s="18"/>
      <c r="CF154" s="18"/>
      <c r="CG154" s="18"/>
      <c r="CH154" s="18"/>
      <c r="CI154" s="18"/>
      <c r="CJ154" s="18"/>
      <c r="CK154" s="18"/>
      <c r="CL154" s="18"/>
      <c r="CM154" s="18"/>
      <c r="CO154" s="18"/>
      <c r="CP154" s="18"/>
      <c r="CQ154" s="18"/>
      <c r="CR154" s="18"/>
      <c r="CS154" s="18"/>
      <c r="CT154" s="18"/>
      <c r="CU154" s="18"/>
      <c r="CV154" s="18"/>
      <c r="CW154" s="18"/>
      <c r="CX154" s="18"/>
      <c r="CY154" s="18"/>
      <c r="CZ154" s="18"/>
      <c r="DA154" s="18"/>
      <c r="DB154" s="18"/>
      <c r="DC154" s="18"/>
      <c r="DD154" s="18"/>
      <c r="DE154" s="18"/>
      <c r="DF154" s="18"/>
      <c r="DG154" s="18"/>
      <c r="DH154" s="18"/>
      <c r="DI154" s="18"/>
      <c r="DJ154" s="18"/>
      <c r="DK154" s="18"/>
      <c r="DL154" s="18"/>
      <c r="DM154" s="18"/>
      <c r="DN154" s="18"/>
      <c r="DO154" s="18"/>
      <c r="DP154" s="18"/>
      <c r="DQ154" s="18"/>
    </row>
    <row r="155" spans="12:121" x14ac:dyDescent="0.25">
      <c r="L155" s="5"/>
      <c r="M155" s="5"/>
      <c r="N155" s="5"/>
      <c r="BG155" s="14"/>
      <c r="BH155" s="18"/>
      <c r="BI155" s="18"/>
      <c r="BJ155" s="18"/>
      <c r="BK155" s="18"/>
      <c r="BL155" s="18"/>
      <c r="BM155" s="18"/>
      <c r="BN155" s="18"/>
      <c r="BO155" s="18"/>
      <c r="BP155" s="18"/>
      <c r="BQ155" s="18"/>
      <c r="BR155" s="18"/>
      <c r="BS155" s="18"/>
      <c r="BT155" s="18"/>
      <c r="BU155" s="18"/>
      <c r="BV155" s="18"/>
      <c r="BW155" s="18"/>
      <c r="BX155" s="18"/>
      <c r="BY155" s="18"/>
      <c r="BZ155" s="18"/>
      <c r="CA155" s="18"/>
      <c r="CB155" s="18"/>
      <c r="CC155" s="18"/>
      <c r="CD155" s="18"/>
      <c r="CE155" s="18"/>
      <c r="CF155" s="18"/>
      <c r="CG155" s="18"/>
      <c r="CH155" s="18"/>
      <c r="CI155" s="18"/>
      <c r="CJ155" s="18"/>
      <c r="CK155" s="18"/>
      <c r="CL155" s="18"/>
      <c r="CM155" s="18"/>
      <c r="CO155" s="18"/>
      <c r="CP155" s="18"/>
      <c r="CQ155" s="18"/>
      <c r="CR155" s="18"/>
      <c r="CS155" s="18"/>
      <c r="CT155" s="18"/>
      <c r="CU155" s="18"/>
      <c r="CV155" s="18"/>
      <c r="CW155" s="18"/>
      <c r="CX155" s="18"/>
      <c r="CY155" s="18"/>
      <c r="CZ155" s="18"/>
      <c r="DA155" s="18"/>
      <c r="DB155" s="18"/>
      <c r="DC155" s="18"/>
      <c r="DD155" s="18"/>
      <c r="DE155" s="18"/>
      <c r="DF155" s="18"/>
      <c r="DG155" s="18"/>
      <c r="DH155" s="18"/>
      <c r="DI155" s="18"/>
      <c r="DJ155" s="18"/>
      <c r="DK155" s="18"/>
      <c r="DL155" s="18"/>
      <c r="DM155" s="18"/>
      <c r="DN155" s="18"/>
      <c r="DO155" s="18"/>
      <c r="DP155" s="18"/>
      <c r="DQ155" s="18"/>
    </row>
    <row r="156" spans="12:121" x14ac:dyDescent="0.25">
      <c r="L156" s="5"/>
      <c r="M156" s="5"/>
      <c r="N156" s="5"/>
      <c r="BG156" s="14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8"/>
      <c r="CE156" s="18"/>
      <c r="CF156" s="18"/>
      <c r="CG156" s="18"/>
      <c r="CH156" s="18"/>
      <c r="CI156" s="18"/>
      <c r="CJ156" s="18"/>
      <c r="CK156" s="18"/>
      <c r="CL156" s="18"/>
      <c r="CM156" s="18"/>
      <c r="CO156" s="18"/>
      <c r="CP156" s="18"/>
      <c r="CQ156" s="18"/>
      <c r="CR156" s="18"/>
      <c r="CS156" s="18"/>
      <c r="CT156" s="18"/>
      <c r="CU156" s="18"/>
      <c r="CV156" s="18"/>
      <c r="CW156" s="18"/>
      <c r="CX156" s="18"/>
      <c r="CY156" s="18"/>
      <c r="CZ156" s="18"/>
      <c r="DA156" s="18"/>
      <c r="DB156" s="18"/>
      <c r="DC156" s="18"/>
      <c r="DD156" s="18"/>
      <c r="DE156" s="18"/>
      <c r="DF156" s="18"/>
      <c r="DG156" s="18"/>
      <c r="DH156" s="18"/>
      <c r="DI156" s="18"/>
      <c r="DJ156" s="18"/>
      <c r="DK156" s="18"/>
      <c r="DL156" s="18"/>
      <c r="DM156" s="18"/>
      <c r="DN156" s="18"/>
      <c r="DO156" s="18"/>
      <c r="DP156" s="18"/>
      <c r="DQ156" s="18"/>
    </row>
    <row r="157" spans="12:121" x14ac:dyDescent="0.25">
      <c r="L157" s="5"/>
      <c r="M157" s="5"/>
      <c r="N157" s="5"/>
      <c r="BG157" s="14"/>
      <c r="BH157" s="18"/>
      <c r="BI157" s="18"/>
      <c r="BJ157" s="18"/>
      <c r="BK157" s="18"/>
      <c r="BL157" s="18"/>
      <c r="BM157" s="18"/>
      <c r="BN157" s="18"/>
      <c r="BO157" s="18"/>
      <c r="BP157" s="18"/>
      <c r="BQ157" s="18"/>
      <c r="BR157" s="18"/>
      <c r="BS157" s="18"/>
      <c r="BT157" s="18"/>
      <c r="BU157" s="18"/>
      <c r="BV157" s="18"/>
      <c r="BW157" s="18"/>
      <c r="BX157" s="18"/>
      <c r="BY157" s="18"/>
      <c r="BZ157" s="18"/>
      <c r="CA157" s="18"/>
      <c r="CB157" s="18"/>
      <c r="CC157" s="18"/>
      <c r="CD157" s="18"/>
      <c r="CE157" s="18"/>
      <c r="CF157" s="18"/>
      <c r="CG157" s="18"/>
      <c r="CH157" s="18"/>
      <c r="CI157" s="18"/>
      <c r="CJ157" s="18"/>
      <c r="CK157" s="18"/>
      <c r="CL157" s="18"/>
      <c r="CM157" s="18"/>
      <c r="CO157" s="18"/>
      <c r="CP157" s="18"/>
      <c r="CQ157" s="18"/>
      <c r="CR157" s="18"/>
      <c r="CS157" s="18"/>
      <c r="CT157" s="18"/>
      <c r="CU157" s="18"/>
      <c r="CV157" s="18"/>
      <c r="CW157" s="18"/>
      <c r="CX157" s="18"/>
      <c r="CY157" s="18"/>
      <c r="CZ157" s="18"/>
      <c r="DA157" s="18"/>
      <c r="DB157" s="18"/>
      <c r="DC157" s="18"/>
      <c r="DD157" s="18"/>
      <c r="DE157" s="18"/>
      <c r="DF157" s="18"/>
      <c r="DG157" s="18"/>
      <c r="DH157" s="18"/>
      <c r="DI157" s="18"/>
      <c r="DJ157" s="18"/>
      <c r="DK157" s="18"/>
      <c r="DL157" s="18"/>
      <c r="DM157" s="18"/>
      <c r="DN157" s="18"/>
      <c r="DO157" s="18"/>
      <c r="DP157" s="18"/>
      <c r="DQ157" s="18"/>
    </row>
    <row r="158" spans="12:121" x14ac:dyDescent="0.25">
      <c r="L158" s="5"/>
      <c r="M158" s="5"/>
      <c r="N158" s="5"/>
      <c r="BG158" s="14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8"/>
      <c r="CO158" s="18"/>
      <c r="CP158" s="18"/>
      <c r="CQ158" s="18"/>
      <c r="CR158" s="18"/>
      <c r="CS158" s="18"/>
      <c r="CT158" s="18"/>
      <c r="CU158" s="18"/>
      <c r="CV158" s="18"/>
      <c r="CW158" s="18"/>
      <c r="CX158" s="18"/>
      <c r="CY158" s="18"/>
      <c r="CZ158" s="18"/>
      <c r="DA158" s="18"/>
      <c r="DB158" s="18"/>
      <c r="DC158" s="18"/>
      <c r="DD158" s="18"/>
      <c r="DE158" s="18"/>
      <c r="DF158" s="18"/>
      <c r="DG158" s="18"/>
      <c r="DH158" s="18"/>
      <c r="DI158" s="18"/>
      <c r="DJ158" s="18"/>
      <c r="DK158" s="18"/>
      <c r="DL158" s="18"/>
      <c r="DM158" s="18"/>
      <c r="DN158" s="18"/>
      <c r="DO158" s="18"/>
      <c r="DP158" s="18"/>
      <c r="DQ158" s="18"/>
    </row>
    <row r="159" spans="12:121" x14ac:dyDescent="0.25">
      <c r="L159" s="5"/>
      <c r="M159" s="5"/>
      <c r="N159" s="5"/>
      <c r="BG159" s="14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8"/>
      <c r="CO159" s="18"/>
      <c r="CP159" s="18"/>
      <c r="CQ159" s="18"/>
      <c r="CR159" s="18"/>
      <c r="CS159" s="18"/>
      <c r="CT159" s="18"/>
      <c r="CU159" s="18"/>
      <c r="CV159" s="18"/>
      <c r="CW159" s="18"/>
      <c r="CX159" s="18"/>
      <c r="CY159" s="18"/>
      <c r="CZ159" s="18"/>
      <c r="DA159" s="18"/>
      <c r="DB159" s="18"/>
      <c r="DC159" s="18"/>
      <c r="DD159" s="18"/>
      <c r="DE159" s="18"/>
      <c r="DF159" s="18"/>
      <c r="DG159" s="18"/>
      <c r="DH159" s="18"/>
      <c r="DI159" s="18"/>
      <c r="DJ159" s="18"/>
      <c r="DK159" s="18"/>
      <c r="DL159" s="18"/>
      <c r="DM159" s="18"/>
      <c r="DN159" s="18"/>
      <c r="DO159" s="18"/>
      <c r="DP159" s="18"/>
      <c r="DQ159" s="18"/>
    </row>
    <row r="160" spans="12:121" x14ac:dyDescent="0.25">
      <c r="L160" s="5"/>
      <c r="M160" s="5"/>
      <c r="N160" s="5"/>
      <c r="BG160" s="14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O160" s="18"/>
      <c r="CP160" s="18"/>
      <c r="CQ160" s="18"/>
      <c r="CR160" s="18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  <c r="DC160" s="18"/>
      <c r="DD160" s="18"/>
      <c r="DE160" s="18"/>
      <c r="DF160" s="18"/>
      <c r="DG160" s="18"/>
      <c r="DH160" s="18"/>
      <c r="DI160" s="18"/>
      <c r="DJ160" s="18"/>
      <c r="DK160" s="18"/>
      <c r="DL160" s="18"/>
      <c r="DM160" s="18"/>
      <c r="DN160" s="18"/>
      <c r="DO160" s="18"/>
      <c r="DP160" s="18"/>
      <c r="DQ160" s="18"/>
    </row>
    <row r="161" spans="12:121" x14ac:dyDescent="0.25">
      <c r="L161" s="5"/>
      <c r="M161" s="5"/>
      <c r="N161" s="5"/>
      <c r="BG161" s="14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  <c r="CK161" s="18"/>
      <c r="CL161" s="18"/>
      <c r="CM161" s="18"/>
      <c r="CO161" s="18"/>
      <c r="CP161" s="18"/>
      <c r="CQ161" s="18"/>
      <c r="CR161" s="18"/>
      <c r="CS161" s="18"/>
      <c r="CT161" s="18"/>
      <c r="CU161" s="18"/>
      <c r="CV161" s="18"/>
      <c r="CW161" s="18"/>
      <c r="CX161" s="18"/>
      <c r="CY161" s="18"/>
      <c r="CZ161" s="18"/>
      <c r="DA161" s="18"/>
      <c r="DB161" s="18"/>
      <c r="DC161" s="18"/>
      <c r="DD161" s="18"/>
      <c r="DE161" s="18"/>
      <c r="DF161" s="18"/>
      <c r="DG161" s="18"/>
      <c r="DH161" s="18"/>
      <c r="DI161" s="18"/>
      <c r="DJ161" s="18"/>
      <c r="DK161" s="18"/>
      <c r="DL161" s="18"/>
      <c r="DM161" s="18"/>
      <c r="DN161" s="18"/>
      <c r="DO161" s="18"/>
      <c r="DP161" s="18"/>
      <c r="DQ161" s="18"/>
    </row>
    <row r="162" spans="12:121" x14ac:dyDescent="0.25">
      <c r="L162" s="5"/>
      <c r="M162" s="5"/>
      <c r="N162" s="5"/>
      <c r="O162" s="5"/>
      <c r="BG162" s="14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8"/>
      <c r="CD162" s="18"/>
      <c r="CE162" s="18"/>
      <c r="CF162" s="18"/>
      <c r="CG162" s="18"/>
      <c r="CH162" s="18"/>
      <c r="CI162" s="18"/>
      <c r="CJ162" s="18"/>
      <c r="CK162" s="18"/>
      <c r="CL162" s="18"/>
      <c r="CM162" s="18"/>
      <c r="CO162" s="18"/>
      <c r="CP162" s="18"/>
      <c r="CQ162" s="18"/>
      <c r="CR162" s="18"/>
      <c r="CS162" s="18"/>
      <c r="CT162" s="18"/>
      <c r="CU162" s="18"/>
      <c r="CV162" s="18"/>
      <c r="CW162" s="18"/>
      <c r="CX162" s="18"/>
      <c r="CY162" s="18"/>
      <c r="CZ162" s="18"/>
      <c r="DA162" s="18"/>
      <c r="DB162" s="18"/>
      <c r="DC162" s="18"/>
      <c r="DD162" s="18"/>
      <c r="DE162" s="18"/>
      <c r="DF162" s="18"/>
      <c r="DG162" s="18"/>
      <c r="DH162" s="18"/>
      <c r="DI162" s="18"/>
      <c r="DJ162" s="18"/>
      <c r="DK162" s="18"/>
      <c r="DL162" s="18"/>
      <c r="DM162" s="18"/>
      <c r="DN162" s="18"/>
      <c r="DO162" s="18"/>
      <c r="DP162" s="18"/>
      <c r="DQ162" s="18"/>
    </row>
    <row r="163" spans="12:121" x14ac:dyDescent="0.25">
      <c r="BG163" s="14"/>
      <c r="BH163" s="18"/>
      <c r="BI163" s="18"/>
      <c r="BJ163" s="18"/>
      <c r="BK163" s="18"/>
      <c r="BL163" s="18"/>
      <c r="BM163" s="18"/>
      <c r="BN163" s="18"/>
      <c r="BO163" s="18"/>
      <c r="BP163" s="18"/>
      <c r="BQ163" s="18"/>
      <c r="BR163" s="18"/>
      <c r="BS163" s="18"/>
      <c r="BT163" s="18"/>
      <c r="BU163" s="18"/>
      <c r="BV163" s="18"/>
      <c r="BW163" s="18"/>
      <c r="BX163" s="18"/>
      <c r="BY163" s="18"/>
      <c r="BZ163" s="18"/>
      <c r="CA163" s="18"/>
      <c r="CB163" s="18"/>
      <c r="CC163" s="18"/>
      <c r="CD163" s="18"/>
      <c r="CE163" s="18"/>
      <c r="CF163" s="18"/>
      <c r="CG163" s="18"/>
      <c r="CH163" s="18"/>
      <c r="CI163" s="18"/>
      <c r="CJ163" s="18"/>
      <c r="CK163" s="18"/>
      <c r="CL163" s="18"/>
      <c r="CM163" s="18"/>
      <c r="CO163" s="18"/>
      <c r="CP163" s="18"/>
      <c r="CQ163" s="18"/>
      <c r="CR163" s="18"/>
      <c r="CS163" s="18"/>
      <c r="CT163" s="18"/>
      <c r="CU163" s="18"/>
      <c r="CV163" s="18"/>
      <c r="CW163" s="18"/>
      <c r="CX163" s="18"/>
      <c r="CY163" s="18"/>
      <c r="CZ163" s="18"/>
      <c r="DA163" s="18"/>
      <c r="DB163" s="18"/>
      <c r="DC163" s="18"/>
      <c r="DD163" s="18"/>
      <c r="DE163" s="18"/>
      <c r="DF163" s="18"/>
      <c r="DG163" s="18"/>
      <c r="DH163" s="18"/>
      <c r="DI163" s="18"/>
      <c r="DJ163" s="18"/>
      <c r="DK163" s="18"/>
      <c r="DL163" s="18"/>
      <c r="DM163" s="18"/>
      <c r="DN163" s="18"/>
      <c r="DO163" s="18"/>
      <c r="DP163" s="18"/>
      <c r="DQ163" s="18"/>
    </row>
    <row r="164" spans="12:121" x14ac:dyDescent="0.25">
      <c r="BG164" s="14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  <c r="BT164" s="18"/>
      <c r="BU164" s="18"/>
      <c r="BV164" s="18"/>
      <c r="BW164" s="18"/>
      <c r="BX164" s="18"/>
      <c r="BY164" s="18"/>
      <c r="BZ164" s="18"/>
      <c r="CA164" s="18"/>
      <c r="CB164" s="18"/>
      <c r="CC164" s="18"/>
      <c r="CD164" s="18"/>
      <c r="CE164" s="18"/>
      <c r="CF164" s="18"/>
      <c r="CG164" s="18"/>
      <c r="CH164" s="18"/>
      <c r="CI164" s="18"/>
      <c r="CJ164" s="18"/>
      <c r="CK164" s="18"/>
      <c r="CL164" s="18"/>
      <c r="CM164" s="18"/>
      <c r="CO164" s="18"/>
      <c r="CP164" s="18"/>
      <c r="CQ164" s="18"/>
      <c r="CR164" s="18"/>
      <c r="CS164" s="18"/>
      <c r="CT164" s="18"/>
      <c r="CU164" s="18"/>
      <c r="CV164" s="18"/>
      <c r="CW164" s="18"/>
      <c r="CX164" s="18"/>
      <c r="CY164" s="18"/>
      <c r="CZ164" s="18"/>
      <c r="DA164" s="18"/>
      <c r="DB164" s="18"/>
      <c r="DC164" s="18"/>
      <c r="DD164" s="18"/>
      <c r="DE164" s="18"/>
      <c r="DF164" s="18"/>
      <c r="DG164" s="18"/>
      <c r="DH164" s="18"/>
      <c r="DI164" s="18"/>
      <c r="DJ164" s="18"/>
      <c r="DK164" s="18"/>
      <c r="DL164" s="18"/>
      <c r="DM164" s="18"/>
      <c r="DN164" s="18"/>
      <c r="DO164" s="18"/>
      <c r="DP164" s="18"/>
      <c r="DQ164" s="18"/>
    </row>
    <row r="165" spans="12:121" x14ac:dyDescent="0.25">
      <c r="BG165" s="14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8"/>
      <c r="BS165" s="18"/>
      <c r="BT165" s="18"/>
      <c r="BU165" s="18"/>
      <c r="BV165" s="18"/>
      <c r="BW165" s="18"/>
      <c r="BX165" s="18"/>
      <c r="BY165" s="18"/>
      <c r="BZ165" s="18"/>
      <c r="CA165" s="18"/>
      <c r="CB165" s="18"/>
      <c r="CC165" s="18"/>
      <c r="CD165" s="18"/>
      <c r="CE165" s="18"/>
      <c r="CF165" s="18"/>
      <c r="CG165" s="18"/>
      <c r="CH165" s="18"/>
      <c r="CI165" s="18"/>
      <c r="CJ165" s="18"/>
      <c r="CK165" s="18"/>
      <c r="CL165" s="18"/>
      <c r="CM165" s="18"/>
      <c r="CO165" s="18"/>
      <c r="CP165" s="18"/>
      <c r="CQ165" s="18"/>
      <c r="CR165" s="18"/>
      <c r="CS165" s="18"/>
      <c r="CT165" s="18"/>
      <c r="CU165" s="18"/>
      <c r="CV165" s="18"/>
      <c r="CW165" s="18"/>
      <c r="CX165" s="18"/>
      <c r="CY165" s="18"/>
      <c r="CZ165" s="18"/>
      <c r="DA165" s="18"/>
      <c r="DB165" s="18"/>
      <c r="DC165" s="18"/>
      <c r="DD165" s="18"/>
      <c r="DE165" s="18"/>
      <c r="DF165" s="18"/>
      <c r="DG165" s="18"/>
      <c r="DH165" s="18"/>
      <c r="DI165" s="18"/>
      <c r="DJ165" s="18"/>
      <c r="DK165" s="18"/>
      <c r="DL165" s="18"/>
      <c r="DM165" s="18"/>
      <c r="DN165" s="18"/>
      <c r="DO165" s="18"/>
      <c r="DP165" s="18"/>
      <c r="DQ165" s="18"/>
    </row>
    <row r="166" spans="12:121" x14ac:dyDescent="0.25">
      <c r="BG166" s="14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  <c r="BT166" s="18"/>
      <c r="BU166" s="18"/>
      <c r="BV166" s="18"/>
      <c r="BW166" s="18"/>
      <c r="BX166" s="18"/>
      <c r="BY166" s="18"/>
      <c r="BZ166" s="18"/>
      <c r="CA166" s="18"/>
      <c r="CB166" s="18"/>
      <c r="CC166" s="18"/>
      <c r="CD166" s="18"/>
      <c r="CE166" s="18"/>
      <c r="CF166" s="18"/>
      <c r="CG166" s="18"/>
      <c r="CH166" s="18"/>
      <c r="CI166" s="18"/>
      <c r="CJ166" s="18"/>
      <c r="CK166" s="18"/>
      <c r="CL166" s="18"/>
      <c r="CM166" s="18"/>
      <c r="CO166" s="18"/>
      <c r="CP166" s="18"/>
      <c r="CQ166" s="18"/>
      <c r="CR166" s="18"/>
      <c r="CS166" s="18"/>
      <c r="CT166" s="18"/>
      <c r="CU166" s="18"/>
      <c r="CV166" s="18"/>
      <c r="CW166" s="18"/>
      <c r="CX166" s="18"/>
      <c r="CY166" s="18"/>
      <c r="CZ166" s="18"/>
      <c r="DA166" s="18"/>
      <c r="DB166" s="18"/>
      <c r="DC166" s="18"/>
      <c r="DD166" s="18"/>
      <c r="DE166" s="18"/>
      <c r="DF166" s="18"/>
      <c r="DG166" s="18"/>
      <c r="DH166" s="18"/>
      <c r="DI166" s="18"/>
      <c r="DJ166" s="18"/>
      <c r="DK166" s="18"/>
      <c r="DL166" s="18"/>
      <c r="DM166" s="18"/>
      <c r="DN166" s="18"/>
      <c r="DO166" s="18"/>
      <c r="DP166" s="18"/>
      <c r="DQ166" s="18"/>
    </row>
    <row r="167" spans="12:121" x14ac:dyDescent="0.25">
      <c r="BG167" s="14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  <c r="BR167" s="18"/>
      <c r="BS167" s="18"/>
      <c r="BT167" s="18"/>
      <c r="BU167" s="18"/>
      <c r="BV167" s="18"/>
      <c r="BW167" s="18"/>
      <c r="BX167" s="18"/>
      <c r="BY167" s="18"/>
      <c r="BZ167" s="18"/>
      <c r="CA167" s="18"/>
      <c r="CB167" s="18"/>
      <c r="CC167" s="18"/>
      <c r="CD167" s="18"/>
      <c r="CE167" s="18"/>
      <c r="CF167" s="18"/>
      <c r="CG167" s="18"/>
      <c r="CH167" s="18"/>
      <c r="CI167" s="18"/>
      <c r="CJ167" s="18"/>
      <c r="CK167" s="18"/>
      <c r="CL167" s="18"/>
      <c r="CM167" s="18"/>
      <c r="CO167" s="18"/>
      <c r="CP167" s="18"/>
      <c r="CQ167" s="18"/>
      <c r="CR167" s="18"/>
      <c r="CS167" s="18"/>
      <c r="CT167" s="18"/>
      <c r="CU167" s="18"/>
      <c r="CV167" s="18"/>
      <c r="CW167" s="18"/>
      <c r="CX167" s="18"/>
      <c r="CY167" s="18"/>
      <c r="CZ167" s="18"/>
      <c r="DA167" s="18"/>
      <c r="DB167" s="18"/>
      <c r="DC167" s="18"/>
      <c r="DD167" s="18"/>
      <c r="DE167" s="18"/>
      <c r="DF167" s="18"/>
      <c r="DG167" s="18"/>
      <c r="DH167" s="18"/>
      <c r="DI167" s="18"/>
      <c r="DJ167" s="18"/>
      <c r="DK167" s="18"/>
      <c r="DL167" s="18"/>
      <c r="DM167" s="18"/>
      <c r="DN167" s="18"/>
      <c r="DO167" s="18"/>
      <c r="DP167" s="18"/>
      <c r="DQ167" s="18"/>
    </row>
    <row r="168" spans="12:121" x14ac:dyDescent="0.25">
      <c r="BG168" s="14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O168" s="18"/>
      <c r="CP168" s="18"/>
      <c r="CQ168" s="18"/>
      <c r="CR168" s="18"/>
      <c r="CS168" s="18"/>
      <c r="CT168" s="18"/>
      <c r="CU168" s="18"/>
      <c r="CV168" s="18"/>
      <c r="CW168" s="18"/>
      <c r="CX168" s="18"/>
      <c r="CY168" s="18"/>
      <c r="CZ168" s="18"/>
      <c r="DA168" s="18"/>
      <c r="DB168" s="18"/>
      <c r="DC168" s="18"/>
      <c r="DD168" s="18"/>
      <c r="DE168" s="18"/>
      <c r="DF168" s="18"/>
      <c r="DG168" s="18"/>
      <c r="DH168" s="18"/>
      <c r="DI168" s="18"/>
      <c r="DJ168" s="18"/>
      <c r="DK168" s="18"/>
      <c r="DL168" s="18"/>
      <c r="DM168" s="18"/>
      <c r="DN168" s="18"/>
      <c r="DO168" s="18"/>
      <c r="DP168" s="18"/>
      <c r="DQ168" s="18"/>
    </row>
    <row r="169" spans="12:121" x14ac:dyDescent="0.25">
      <c r="BG169" s="14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  <c r="BX169" s="18"/>
      <c r="BY169" s="18"/>
      <c r="BZ169" s="18"/>
      <c r="CA169" s="18"/>
      <c r="CB169" s="18"/>
      <c r="CC169" s="18"/>
      <c r="CD169" s="18"/>
      <c r="CE169" s="18"/>
      <c r="CF169" s="18"/>
      <c r="CG169" s="18"/>
      <c r="CH169" s="18"/>
      <c r="CI169" s="18"/>
      <c r="CJ169" s="18"/>
      <c r="CK169" s="18"/>
      <c r="CL169" s="18"/>
      <c r="CM169" s="18"/>
      <c r="CO169" s="18"/>
      <c r="CP169" s="18"/>
      <c r="CQ169" s="18"/>
      <c r="CR169" s="18"/>
      <c r="CS169" s="18"/>
      <c r="CT169" s="18"/>
      <c r="CU169" s="18"/>
      <c r="CV169" s="18"/>
      <c r="CW169" s="18"/>
      <c r="CX169" s="18"/>
      <c r="CY169" s="18"/>
      <c r="CZ169" s="18"/>
      <c r="DA169" s="18"/>
      <c r="DB169" s="18"/>
      <c r="DC169" s="18"/>
      <c r="DD169" s="18"/>
      <c r="DE169" s="18"/>
      <c r="DF169" s="18"/>
      <c r="DG169" s="18"/>
      <c r="DH169" s="18"/>
      <c r="DI169" s="18"/>
      <c r="DJ169" s="18"/>
      <c r="DK169" s="18"/>
      <c r="DL169" s="18"/>
      <c r="DM169" s="18"/>
      <c r="DN169" s="18"/>
      <c r="DO169" s="18"/>
      <c r="DP169" s="18"/>
      <c r="DQ169" s="18"/>
    </row>
    <row r="170" spans="12:121" x14ac:dyDescent="0.25">
      <c r="BG170" s="14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8"/>
      <c r="CO170" s="18"/>
      <c r="CP170" s="18"/>
      <c r="CQ170" s="18"/>
      <c r="CR170" s="18"/>
      <c r="CS170" s="18"/>
      <c r="CT170" s="18"/>
      <c r="CU170" s="18"/>
      <c r="CV170" s="18"/>
      <c r="CW170" s="18"/>
      <c r="CX170" s="18"/>
      <c r="CY170" s="18"/>
      <c r="CZ170" s="18"/>
      <c r="DA170" s="18"/>
      <c r="DB170" s="18"/>
      <c r="DC170" s="18"/>
      <c r="DD170" s="18"/>
      <c r="DE170" s="18"/>
      <c r="DF170" s="18"/>
      <c r="DG170" s="18"/>
      <c r="DH170" s="18"/>
      <c r="DI170" s="18"/>
      <c r="DJ170" s="18"/>
      <c r="DK170" s="18"/>
      <c r="DL170" s="18"/>
      <c r="DM170" s="18"/>
      <c r="DN170" s="18"/>
      <c r="DO170" s="18"/>
      <c r="DP170" s="18"/>
      <c r="DQ170" s="18"/>
    </row>
    <row r="171" spans="12:121" x14ac:dyDescent="0.25">
      <c r="BG171" s="14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  <c r="CB171" s="18"/>
      <c r="CC171" s="18"/>
      <c r="CD171" s="18"/>
      <c r="CE171" s="18"/>
      <c r="CF171" s="18"/>
      <c r="CG171" s="18"/>
      <c r="CH171" s="18"/>
      <c r="CI171" s="18"/>
      <c r="CJ171" s="18"/>
      <c r="CK171" s="18"/>
      <c r="CL171" s="18"/>
      <c r="CM171" s="18"/>
      <c r="CO171" s="18"/>
      <c r="CP171" s="18"/>
      <c r="CQ171" s="18"/>
      <c r="CR171" s="18"/>
      <c r="CS171" s="18"/>
      <c r="CT171" s="18"/>
      <c r="CU171" s="18"/>
      <c r="CV171" s="18"/>
      <c r="CW171" s="18"/>
      <c r="CX171" s="18"/>
      <c r="CY171" s="18"/>
      <c r="CZ171" s="18"/>
      <c r="DA171" s="18"/>
      <c r="DB171" s="18"/>
      <c r="DC171" s="18"/>
      <c r="DD171" s="18"/>
      <c r="DE171" s="18"/>
      <c r="DF171" s="18"/>
      <c r="DG171" s="18"/>
      <c r="DH171" s="18"/>
      <c r="DI171" s="18"/>
      <c r="DJ171" s="18"/>
      <c r="DK171" s="18"/>
      <c r="DL171" s="18"/>
      <c r="DM171" s="18"/>
      <c r="DN171" s="18"/>
      <c r="DO171" s="18"/>
      <c r="DP171" s="18"/>
      <c r="DQ171" s="18"/>
    </row>
    <row r="172" spans="12:121" x14ac:dyDescent="0.25">
      <c r="BG172" s="14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8"/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O172" s="18"/>
      <c r="CP172" s="18"/>
      <c r="CQ172" s="18"/>
      <c r="CR172" s="18"/>
      <c r="CS172" s="18"/>
      <c r="CT172" s="18"/>
      <c r="CU172" s="18"/>
      <c r="CV172" s="18"/>
      <c r="CW172" s="18"/>
      <c r="CX172" s="18"/>
      <c r="CY172" s="18"/>
      <c r="CZ172" s="18"/>
      <c r="DA172" s="18"/>
      <c r="DB172" s="18"/>
      <c r="DC172" s="18"/>
      <c r="DD172" s="18"/>
      <c r="DE172" s="18"/>
      <c r="DF172" s="18"/>
      <c r="DG172" s="18"/>
      <c r="DH172" s="18"/>
      <c r="DI172" s="18"/>
      <c r="DJ172" s="18"/>
      <c r="DK172" s="18"/>
      <c r="DL172" s="18"/>
      <c r="DM172" s="18"/>
      <c r="DN172" s="18"/>
      <c r="DO172" s="18"/>
      <c r="DP172" s="18"/>
      <c r="DQ172" s="18"/>
    </row>
    <row r="173" spans="12:121" x14ac:dyDescent="0.25">
      <c r="BG173" s="14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O173" s="18"/>
      <c r="CP173" s="18"/>
      <c r="CQ173" s="18"/>
      <c r="CR173" s="18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  <c r="DC173" s="18"/>
      <c r="DD173" s="18"/>
      <c r="DE173" s="18"/>
      <c r="DF173" s="18"/>
      <c r="DG173" s="18"/>
      <c r="DH173" s="18"/>
      <c r="DI173" s="18"/>
      <c r="DJ173" s="18"/>
      <c r="DK173" s="18"/>
      <c r="DL173" s="18"/>
      <c r="DM173" s="18"/>
      <c r="DN173" s="18"/>
      <c r="DO173" s="18"/>
      <c r="DP173" s="18"/>
      <c r="DQ173" s="18"/>
    </row>
    <row r="174" spans="12:121" x14ac:dyDescent="0.25">
      <c r="BG174" s="14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</row>
    <row r="175" spans="12:121" x14ac:dyDescent="0.25">
      <c r="BG175" s="14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  <c r="CB175" s="18"/>
      <c r="CC175" s="18"/>
      <c r="CD175" s="18"/>
      <c r="CE175" s="18"/>
      <c r="CF175" s="18"/>
      <c r="CG175" s="18"/>
      <c r="CH175" s="18"/>
      <c r="CI175" s="18"/>
      <c r="CJ175" s="18"/>
      <c r="CK175" s="18"/>
      <c r="CL175" s="18"/>
      <c r="CM175" s="18"/>
      <c r="CO175" s="18"/>
      <c r="CP175" s="18"/>
      <c r="CQ175" s="18"/>
      <c r="CR175" s="18"/>
      <c r="CS175" s="18"/>
      <c r="CT175" s="18"/>
      <c r="CU175" s="18"/>
      <c r="CV175" s="18"/>
      <c r="CW175" s="18"/>
      <c r="CX175" s="18"/>
      <c r="CY175" s="18"/>
      <c r="CZ175" s="18"/>
      <c r="DA175" s="18"/>
      <c r="DB175" s="18"/>
      <c r="DC175" s="18"/>
      <c r="DD175" s="18"/>
      <c r="DE175" s="18"/>
      <c r="DF175" s="18"/>
      <c r="DG175" s="18"/>
      <c r="DH175" s="18"/>
      <c r="DI175" s="18"/>
      <c r="DJ175" s="18"/>
      <c r="DK175" s="18"/>
      <c r="DL175" s="18"/>
      <c r="DM175" s="18"/>
      <c r="DN175" s="18"/>
      <c r="DO175" s="18"/>
      <c r="DP175" s="18"/>
      <c r="DQ175" s="18"/>
    </row>
    <row r="176" spans="12:121" x14ac:dyDescent="0.25">
      <c r="BG176" s="14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  <c r="BT176" s="18"/>
      <c r="BU176" s="18"/>
      <c r="BV176" s="18"/>
      <c r="BW176" s="18"/>
      <c r="BX176" s="18"/>
      <c r="BY176" s="18"/>
      <c r="BZ176" s="18"/>
      <c r="CA176" s="18"/>
      <c r="CB176" s="18"/>
      <c r="CC176" s="18"/>
      <c r="CD176" s="18"/>
      <c r="CE176" s="18"/>
      <c r="CF176" s="18"/>
      <c r="CG176" s="18"/>
      <c r="CH176" s="18"/>
      <c r="CI176" s="18"/>
      <c r="CJ176" s="18"/>
      <c r="CK176" s="18"/>
      <c r="CL176" s="18"/>
      <c r="CM176" s="18"/>
      <c r="CO176" s="18"/>
      <c r="CP176" s="18"/>
      <c r="CQ176" s="18"/>
      <c r="CR176" s="18"/>
      <c r="CS176" s="18"/>
      <c r="CT176" s="18"/>
      <c r="CU176" s="18"/>
      <c r="CV176" s="18"/>
      <c r="CW176" s="18"/>
      <c r="CX176" s="18"/>
      <c r="CY176" s="18"/>
      <c r="CZ176" s="18"/>
      <c r="DA176" s="18"/>
      <c r="DB176" s="18"/>
      <c r="DC176" s="18"/>
      <c r="DD176" s="18"/>
      <c r="DE176" s="18"/>
      <c r="DF176" s="18"/>
      <c r="DG176" s="18"/>
      <c r="DH176" s="18"/>
      <c r="DI176" s="18"/>
      <c r="DJ176" s="18"/>
      <c r="DK176" s="18"/>
      <c r="DL176" s="18"/>
      <c r="DM176" s="18"/>
      <c r="DN176" s="18"/>
      <c r="DO176" s="18"/>
      <c r="DP176" s="18"/>
      <c r="DQ176" s="18"/>
    </row>
    <row r="177" spans="59:121" x14ac:dyDescent="0.25">
      <c r="BG177" s="14"/>
      <c r="BH177" s="18"/>
      <c r="BI177" s="18"/>
      <c r="BJ177" s="18"/>
      <c r="BK177" s="18"/>
      <c r="BL177" s="18"/>
      <c r="BM177" s="18"/>
      <c r="BN177" s="18"/>
      <c r="BO177" s="18"/>
      <c r="BP177" s="18"/>
      <c r="BQ177" s="18"/>
      <c r="BR177" s="18"/>
      <c r="BS177" s="18"/>
      <c r="BT177" s="18"/>
      <c r="BU177" s="18"/>
      <c r="BV177" s="18"/>
      <c r="BW177" s="18"/>
      <c r="BX177" s="18"/>
      <c r="BY177" s="18"/>
      <c r="BZ177" s="18"/>
      <c r="CA177" s="18"/>
      <c r="CB177" s="18"/>
      <c r="CC177" s="18"/>
      <c r="CD177" s="18"/>
      <c r="CE177" s="18"/>
      <c r="CF177" s="18"/>
      <c r="CG177" s="18"/>
      <c r="CH177" s="18"/>
      <c r="CI177" s="18"/>
      <c r="CJ177" s="18"/>
      <c r="CK177" s="18"/>
      <c r="CL177" s="18"/>
      <c r="CM177" s="18"/>
      <c r="CO177" s="18"/>
      <c r="CP177" s="18"/>
      <c r="CQ177" s="18"/>
      <c r="CR177" s="18"/>
      <c r="CS177" s="18"/>
      <c r="CT177" s="18"/>
      <c r="CU177" s="18"/>
      <c r="CV177" s="18"/>
      <c r="CW177" s="18"/>
      <c r="CX177" s="18"/>
      <c r="CY177" s="18"/>
      <c r="CZ177" s="18"/>
      <c r="DA177" s="18"/>
      <c r="DB177" s="18"/>
      <c r="DC177" s="18"/>
      <c r="DD177" s="18"/>
      <c r="DE177" s="18"/>
      <c r="DF177" s="18"/>
      <c r="DG177" s="18"/>
      <c r="DH177" s="18"/>
      <c r="DI177" s="18"/>
      <c r="DJ177" s="18"/>
      <c r="DK177" s="18"/>
      <c r="DL177" s="18"/>
      <c r="DM177" s="18"/>
      <c r="DN177" s="18"/>
      <c r="DO177" s="18"/>
      <c r="DP177" s="18"/>
      <c r="DQ177" s="18"/>
    </row>
    <row r="178" spans="59:121" x14ac:dyDescent="0.25">
      <c r="BG178" s="14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  <c r="BT178" s="18"/>
      <c r="BU178" s="18"/>
      <c r="BV178" s="18"/>
      <c r="BW178" s="18"/>
      <c r="BX178" s="18"/>
      <c r="BY178" s="18"/>
      <c r="BZ178" s="18"/>
      <c r="CA178" s="18"/>
      <c r="CB178" s="18"/>
      <c r="CC178" s="18"/>
      <c r="CD178" s="18"/>
      <c r="CE178" s="18"/>
      <c r="CF178" s="18"/>
      <c r="CG178" s="18"/>
      <c r="CH178" s="18"/>
      <c r="CI178" s="18"/>
      <c r="CJ178" s="18"/>
      <c r="CK178" s="18"/>
      <c r="CL178" s="18"/>
      <c r="CM178" s="18"/>
      <c r="CO178" s="18"/>
      <c r="CP178" s="18"/>
      <c r="CQ178" s="18"/>
      <c r="CR178" s="18"/>
      <c r="CS178" s="18"/>
      <c r="CT178" s="18"/>
      <c r="CU178" s="18"/>
      <c r="CV178" s="18"/>
      <c r="CW178" s="18"/>
      <c r="CX178" s="18"/>
      <c r="CY178" s="18"/>
      <c r="CZ178" s="18"/>
      <c r="DA178" s="18"/>
      <c r="DB178" s="18"/>
      <c r="DC178" s="18"/>
      <c r="DD178" s="18"/>
      <c r="DE178" s="18"/>
      <c r="DF178" s="18"/>
      <c r="DG178" s="18"/>
      <c r="DH178" s="18"/>
      <c r="DI178" s="18"/>
      <c r="DJ178" s="18"/>
      <c r="DK178" s="18"/>
      <c r="DL178" s="18"/>
      <c r="DM178" s="18"/>
      <c r="DN178" s="18"/>
      <c r="DO178" s="18"/>
      <c r="DP178" s="18"/>
      <c r="DQ178" s="18"/>
    </row>
    <row r="179" spans="59:121" x14ac:dyDescent="0.25">
      <c r="BG179" s="14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  <c r="BR179" s="18"/>
      <c r="BS179" s="18"/>
      <c r="BT179" s="18"/>
      <c r="BU179" s="18"/>
      <c r="BV179" s="18"/>
      <c r="BW179" s="18"/>
      <c r="BX179" s="18"/>
      <c r="BY179" s="18"/>
      <c r="BZ179" s="18"/>
      <c r="CA179" s="18"/>
      <c r="CB179" s="18"/>
      <c r="CC179" s="18"/>
      <c r="CD179" s="18"/>
      <c r="CE179" s="18"/>
      <c r="CF179" s="18"/>
      <c r="CG179" s="18"/>
      <c r="CH179" s="18"/>
      <c r="CI179" s="18"/>
      <c r="CJ179" s="18"/>
      <c r="CK179" s="18"/>
      <c r="CL179" s="18"/>
      <c r="CM179" s="18"/>
      <c r="CO179" s="18"/>
      <c r="CP179" s="18"/>
      <c r="CQ179" s="18"/>
      <c r="CR179" s="18"/>
      <c r="CS179" s="18"/>
      <c r="CT179" s="18"/>
      <c r="CU179" s="18"/>
      <c r="CV179" s="18"/>
      <c r="CW179" s="18"/>
      <c r="CX179" s="18"/>
      <c r="CY179" s="18"/>
      <c r="CZ179" s="18"/>
      <c r="DA179" s="18"/>
      <c r="DB179" s="18"/>
      <c r="DC179" s="18"/>
      <c r="DD179" s="18"/>
      <c r="DE179" s="18"/>
      <c r="DF179" s="18"/>
      <c r="DG179" s="18"/>
      <c r="DH179" s="18"/>
      <c r="DI179" s="18"/>
      <c r="DJ179" s="18"/>
      <c r="DK179" s="18"/>
      <c r="DL179" s="18"/>
      <c r="DM179" s="18"/>
      <c r="DN179" s="18"/>
      <c r="DO179" s="18"/>
      <c r="DP179" s="18"/>
      <c r="DQ179" s="18"/>
    </row>
    <row r="180" spans="59:121" x14ac:dyDescent="0.25">
      <c r="BG180" s="14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8"/>
      <c r="CJ180" s="18"/>
      <c r="CK180" s="18"/>
      <c r="CL180" s="18"/>
      <c r="CM180" s="18"/>
      <c r="CO180" s="18"/>
      <c r="CP180" s="18"/>
      <c r="CQ180" s="18"/>
      <c r="CR180" s="18"/>
      <c r="CS180" s="18"/>
      <c r="CT180" s="18"/>
      <c r="CU180" s="18"/>
      <c r="CV180" s="18"/>
      <c r="CW180" s="18"/>
      <c r="CX180" s="18"/>
      <c r="CY180" s="18"/>
      <c r="CZ180" s="18"/>
      <c r="DA180" s="18"/>
      <c r="DB180" s="18"/>
      <c r="DC180" s="18"/>
      <c r="DD180" s="18"/>
      <c r="DE180" s="18"/>
      <c r="DF180" s="18"/>
      <c r="DG180" s="18"/>
      <c r="DH180" s="18"/>
      <c r="DI180" s="18"/>
      <c r="DJ180" s="18"/>
      <c r="DK180" s="18"/>
      <c r="DL180" s="18"/>
      <c r="DM180" s="18"/>
      <c r="DN180" s="18"/>
      <c r="DO180" s="18"/>
      <c r="DP180" s="18"/>
      <c r="DQ180" s="18"/>
    </row>
    <row r="181" spans="59:121" x14ac:dyDescent="0.25">
      <c r="BG181" s="14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8"/>
      <c r="CD181" s="18"/>
      <c r="CE181" s="18"/>
      <c r="CF181" s="18"/>
      <c r="CG181" s="18"/>
      <c r="CH181" s="18"/>
      <c r="CI181" s="18"/>
      <c r="CJ181" s="18"/>
      <c r="CK181" s="18"/>
      <c r="CL181" s="18"/>
      <c r="CM181" s="18"/>
      <c r="CO181" s="18"/>
      <c r="CP181" s="18"/>
      <c r="CQ181" s="18"/>
      <c r="CR181" s="18"/>
      <c r="CS181" s="18"/>
      <c r="CT181" s="18"/>
      <c r="CU181" s="18"/>
      <c r="CV181" s="18"/>
      <c r="CW181" s="18"/>
      <c r="CX181" s="18"/>
      <c r="CY181" s="18"/>
      <c r="CZ181" s="18"/>
      <c r="DA181" s="18"/>
      <c r="DB181" s="18"/>
      <c r="DC181" s="18"/>
      <c r="DD181" s="18"/>
      <c r="DE181" s="18"/>
      <c r="DF181" s="18"/>
      <c r="DG181" s="18"/>
      <c r="DH181" s="18"/>
      <c r="DI181" s="18"/>
      <c r="DJ181" s="18"/>
      <c r="DK181" s="18"/>
      <c r="DL181" s="18"/>
      <c r="DM181" s="18"/>
      <c r="DN181" s="18"/>
      <c r="DO181" s="18"/>
      <c r="DP181" s="18"/>
      <c r="DQ181" s="18"/>
    </row>
    <row r="182" spans="59:121" x14ac:dyDescent="0.25">
      <c r="BG182" s="14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  <c r="CJ182" s="18"/>
      <c r="CK182" s="18"/>
      <c r="CL182" s="18"/>
      <c r="CM182" s="18"/>
      <c r="CO182" s="18"/>
      <c r="CP182" s="18"/>
      <c r="CQ182" s="18"/>
      <c r="CR182" s="18"/>
      <c r="CS182" s="18"/>
      <c r="CT182" s="18"/>
      <c r="CU182" s="18"/>
      <c r="CV182" s="18"/>
      <c r="CW182" s="18"/>
      <c r="CX182" s="18"/>
      <c r="CY182" s="18"/>
      <c r="CZ182" s="18"/>
      <c r="DA182" s="18"/>
      <c r="DB182" s="18"/>
      <c r="DC182" s="18"/>
      <c r="DD182" s="18"/>
      <c r="DE182" s="18"/>
      <c r="DF182" s="18"/>
      <c r="DG182" s="18"/>
      <c r="DH182" s="18"/>
      <c r="DI182" s="18"/>
      <c r="DJ182" s="18"/>
      <c r="DK182" s="18"/>
      <c r="DL182" s="18"/>
      <c r="DM182" s="18"/>
      <c r="DN182" s="18"/>
      <c r="DO182" s="18"/>
      <c r="DP182" s="18"/>
      <c r="DQ182" s="18"/>
    </row>
    <row r="183" spans="59:121" x14ac:dyDescent="0.25">
      <c r="BG183" s="14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8"/>
      <c r="BT183" s="18"/>
      <c r="BU183" s="18"/>
      <c r="BV183" s="18"/>
      <c r="BW183" s="18"/>
      <c r="BX183" s="18"/>
      <c r="BY183" s="18"/>
      <c r="BZ183" s="18"/>
      <c r="CA183" s="18"/>
      <c r="CB183" s="18"/>
      <c r="CC183" s="18"/>
      <c r="CD183" s="18"/>
      <c r="CE183" s="18"/>
      <c r="CF183" s="18"/>
      <c r="CG183" s="18"/>
      <c r="CH183" s="18"/>
      <c r="CI183" s="18"/>
      <c r="CJ183" s="18"/>
      <c r="CK183" s="18"/>
      <c r="CL183" s="18"/>
      <c r="CM183" s="18"/>
      <c r="CO183" s="18"/>
      <c r="CP183" s="18"/>
      <c r="CQ183" s="18"/>
      <c r="CR183" s="18"/>
      <c r="CS183" s="18"/>
      <c r="CT183" s="18"/>
      <c r="CU183" s="18"/>
      <c r="CV183" s="18"/>
      <c r="CW183" s="18"/>
      <c r="CX183" s="18"/>
      <c r="CY183" s="18"/>
      <c r="CZ183" s="18"/>
      <c r="DA183" s="18"/>
      <c r="DB183" s="18"/>
      <c r="DC183" s="18"/>
      <c r="DD183" s="18"/>
      <c r="DE183" s="18"/>
      <c r="DF183" s="18"/>
      <c r="DG183" s="18"/>
      <c r="DH183" s="18"/>
      <c r="DI183" s="18"/>
      <c r="DJ183" s="18"/>
      <c r="DK183" s="18"/>
      <c r="DL183" s="18"/>
      <c r="DM183" s="18"/>
      <c r="DN183" s="18"/>
      <c r="DO183" s="18"/>
      <c r="DP183" s="18"/>
      <c r="DQ183" s="18"/>
    </row>
    <row r="184" spans="59:121" x14ac:dyDescent="0.25">
      <c r="BG184" s="14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8"/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/>
      <c r="CD184" s="18"/>
      <c r="CE184" s="18"/>
      <c r="CF184" s="18"/>
      <c r="CG184" s="18"/>
      <c r="CH184" s="18"/>
      <c r="CI184" s="18"/>
      <c r="CJ184" s="18"/>
      <c r="CK184" s="18"/>
      <c r="CL184" s="18"/>
      <c r="CM184" s="18"/>
      <c r="CO184" s="18"/>
      <c r="CP184" s="18"/>
      <c r="CQ184" s="18"/>
      <c r="CR184" s="18"/>
      <c r="CS184" s="18"/>
      <c r="CT184" s="18"/>
      <c r="CU184" s="18"/>
      <c r="CV184" s="18"/>
      <c r="CW184" s="18"/>
      <c r="CX184" s="18"/>
      <c r="CY184" s="18"/>
      <c r="CZ184" s="18"/>
      <c r="DA184" s="18"/>
      <c r="DB184" s="18"/>
      <c r="DC184" s="18"/>
      <c r="DD184" s="18"/>
      <c r="DE184" s="18"/>
      <c r="DF184" s="18"/>
      <c r="DG184" s="18"/>
      <c r="DH184" s="18"/>
      <c r="DI184" s="18"/>
      <c r="DJ184" s="18"/>
      <c r="DK184" s="18"/>
      <c r="DL184" s="18"/>
      <c r="DM184" s="18"/>
      <c r="DN184" s="18"/>
      <c r="DO184" s="18"/>
      <c r="DP184" s="18"/>
      <c r="DQ184" s="18"/>
    </row>
    <row r="185" spans="59:121" x14ac:dyDescent="0.25">
      <c r="BG185" s="14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8"/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/>
      <c r="CD185" s="18"/>
      <c r="CE185" s="18"/>
      <c r="CF185" s="18"/>
      <c r="CG185" s="18"/>
      <c r="CH185" s="18"/>
      <c r="CI185" s="18"/>
      <c r="CJ185" s="18"/>
      <c r="CK185" s="18"/>
      <c r="CL185" s="18"/>
      <c r="CM185" s="18"/>
      <c r="CO185" s="18"/>
      <c r="CP185" s="18"/>
      <c r="CQ185" s="18"/>
      <c r="CR185" s="18"/>
      <c r="CS185" s="18"/>
      <c r="CT185" s="18"/>
      <c r="CU185" s="18"/>
      <c r="CV185" s="18"/>
      <c r="CW185" s="18"/>
      <c r="CX185" s="18"/>
      <c r="CY185" s="18"/>
      <c r="CZ185" s="18"/>
      <c r="DA185" s="18"/>
      <c r="DB185" s="18"/>
      <c r="DC185" s="18"/>
      <c r="DD185" s="18"/>
      <c r="DE185" s="18"/>
      <c r="DF185" s="18"/>
      <c r="DG185" s="18"/>
      <c r="DH185" s="18"/>
      <c r="DI185" s="18"/>
      <c r="DJ185" s="18"/>
      <c r="DK185" s="18"/>
      <c r="DL185" s="18"/>
      <c r="DM185" s="18"/>
      <c r="DN185" s="18"/>
      <c r="DO185" s="18"/>
      <c r="DP185" s="18"/>
      <c r="DQ185" s="18"/>
    </row>
    <row r="186" spans="59:121" x14ac:dyDescent="0.25">
      <c r="BG186" s="14"/>
      <c r="BH186" s="18"/>
      <c r="BI186" s="18"/>
      <c r="BJ186" s="18"/>
      <c r="BK186" s="18"/>
      <c r="BL186" s="18"/>
      <c r="BM186" s="18"/>
      <c r="BN186" s="18"/>
      <c r="BO186" s="18"/>
      <c r="BP186" s="18"/>
      <c r="BQ186" s="18"/>
      <c r="BR186" s="18"/>
      <c r="BS186" s="18"/>
      <c r="BT186" s="18"/>
      <c r="BU186" s="18"/>
      <c r="BV186" s="18"/>
      <c r="BW186" s="18"/>
      <c r="BX186" s="18"/>
      <c r="BY186" s="18"/>
      <c r="BZ186" s="18"/>
      <c r="CA186" s="18"/>
      <c r="CB186" s="18"/>
      <c r="CC186" s="18"/>
      <c r="CD186" s="18"/>
      <c r="CE186" s="18"/>
      <c r="CF186" s="18"/>
      <c r="CG186" s="18"/>
      <c r="CH186" s="18"/>
      <c r="CI186" s="18"/>
      <c r="CJ186" s="18"/>
      <c r="CK186" s="18"/>
      <c r="CL186" s="18"/>
      <c r="CM186" s="18"/>
      <c r="CO186" s="18"/>
      <c r="CP186" s="18"/>
      <c r="CQ186" s="18"/>
      <c r="CR186" s="18"/>
      <c r="CS186" s="18"/>
      <c r="CT186" s="18"/>
      <c r="CU186" s="18"/>
      <c r="CV186" s="18"/>
      <c r="CW186" s="18"/>
      <c r="CX186" s="18"/>
      <c r="CY186" s="18"/>
      <c r="CZ186" s="18"/>
      <c r="DA186" s="18"/>
      <c r="DB186" s="18"/>
      <c r="DC186" s="18"/>
      <c r="DD186" s="18"/>
      <c r="DE186" s="18"/>
      <c r="DF186" s="18"/>
      <c r="DG186" s="18"/>
      <c r="DH186" s="18"/>
      <c r="DI186" s="18"/>
      <c r="DJ186" s="18"/>
      <c r="DK186" s="18"/>
      <c r="DL186" s="18"/>
      <c r="DM186" s="18"/>
      <c r="DN186" s="18"/>
      <c r="DO186" s="18"/>
      <c r="DP186" s="18"/>
      <c r="DQ186" s="18"/>
    </row>
    <row r="187" spans="59:121" x14ac:dyDescent="0.25">
      <c r="BG187" s="14"/>
      <c r="BH187" s="18"/>
      <c r="BI187" s="18"/>
      <c r="BJ187" s="18"/>
      <c r="BK187" s="18"/>
      <c r="BL187" s="18"/>
      <c r="BM187" s="18"/>
      <c r="BN187" s="18"/>
      <c r="BO187" s="18"/>
      <c r="BP187" s="18"/>
      <c r="BQ187" s="18"/>
      <c r="BR187" s="18"/>
      <c r="BS187" s="18"/>
      <c r="BT187" s="18"/>
      <c r="BU187" s="18"/>
      <c r="BV187" s="18"/>
      <c r="BW187" s="18"/>
      <c r="BX187" s="18"/>
      <c r="BY187" s="18"/>
      <c r="BZ187" s="18"/>
      <c r="CA187" s="18"/>
      <c r="CB187" s="18"/>
      <c r="CC187" s="18"/>
      <c r="CD187" s="18"/>
      <c r="CE187" s="18"/>
      <c r="CF187" s="18"/>
      <c r="CG187" s="18"/>
      <c r="CH187" s="18"/>
      <c r="CI187" s="18"/>
      <c r="CJ187" s="18"/>
      <c r="CK187" s="18"/>
      <c r="CL187" s="18"/>
      <c r="CM187" s="18"/>
      <c r="CO187" s="18"/>
      <c r="CP187" s="18"/>
      <c r="CQ187" s="18"/>
      <c r="CR187" s="18"/>
      <c r="CS187" s="18"/>
      <c r="CT187" s="18"/>
      <c r="CU187" s="18"/>
      <c r="CV187" s="18"/>
      <c r="CW187" s="18"/>
      <c r="CX187" s="18"/>
      <c r="CY187" s="18"/>
      <c r="CZ187" s="18"/>
      <c r="DA187" s="18"/>
      <c r="DB187" s="18"/>
      <c r="DC187" s="18"/>
      <c r="DD187" s="18"/>
      <c r="DE187" s="18"/>
      <c r="DF187" s="18"/>
      <c r="DG187" s="18"/>
      <c r="DH187" s="18"/>
      <c r="DI187" s="18"/>
      <c r="DJ187" s="18"/>
      <c r="DK187" s="18"/>
      <c r="DL187" s="18"/>
      <c r="DM187" s="18"/>
      <c r="DN187" s="18"/>
      <c r="DO187" s="18"/>
      <c r="DP187" s="18"/>
      <c r="DQ187" s="18"/>
    </row>
    <row r="188" spans="59:121" x14ac:dyDescent="0.25">
      <c r="BG188" s="14"/>
      <c r="BH188" s="18"/>
      <c r="BI188" s="18"/>
      <c r="BJ188" s="18"/>
      <c r="BK188" s="18"/>
      <c r="BL188" s="18"/>
      <c r="BM188" s="18"/>
      <c r="BN188" s="18"/>
      <c r="BO188" s="18"/>
      <c r="BP188" s="18"/>
      <c r="BQ188" s="18"/>
      <c r="BR188" s="18"/>
      <c r="BS188" s="18"/>
      <c r="BT188" s="18"/>
      <c r="BU188" s="18"/>
      <c r="BV188" s="18"/>
      <c r="BW188" s="18"/>
      <c r="BX188" s="18"/>
      <c r="BY188" s="18"/>
      <c r="BZ188" s="18"/>
      <c r="CA188" s="18"/>
      <c r="CB188" s="18"/>
      <c r="CC188" s="18"/>
      <c r="CD188" s="18"/>
      <c r="CE188" s="18"/>
      <c r="CF188" s="18"/>
      <c r="CG188" s="18"/>
      <c r="CH188" s="18"/>
      <c r="CI188" s="18"/>
      <c r="CJ188" s="18"/>
      <c r="CK188" s="18"/>
      <c r="CL188" s="18"/>
      <c r="CM188" s="18"/>
      <c r="CO188" s="18"/>
      <c r="CP188" s="18"/>
      <c r="CQ188" s="18"/>
      <c r="CR188" s="18"/>
      <c r="CS188" s="18"/>
      <c r="CT188" s="18"/>
      <c r="CU188" s="18"/>
      <c r="CV188" s="18"/>
      <c r="CW188" s="18"/>
      <c r="CX188" s="18"/>
      <c r="CY188" s="18"/>
      <c r="CZ188" s="18"/>
      <c r="DA188" s="18"/>
      <c r="DB188" s="18"/>
      <c r="DC188" s="18"/>
      <c r="DD188" s="18"/>
      <c r="DE188" s="18"/>
      <c r="DF188" s="18"/>
      <c r="DG188" s="18"/>
      <c r="DH188" s="18"/>
      <c r="DI188" s="18"/>
      <c r="DJ188" s="18"/>
      <c r="DK188" s="18"/>
      <c r="DL188" s="18"/>
      <c r="DM188" s="18"/>
      <c r="DN188" s="18"/>
      <c r="DO188" s="18"/>
      <c r="DP188" s="18"/>
      <c r="DQ188" s="18"/>
    </row>
    <row r="189" spans="59:121" x14ac:dyDescent="0.25">
      <c r="BG189" s="14"/>
      <c r="BH189" s="18"/>
      <c r="BI189" s="18"/>
      <c r="BJ189" s="18"/>
      <c r="BK189" s="18"/>
      <c r="BL189" s="18"/>
      <c r="BM189" s="18"/>
      <c r="BN189" s="18"/>
      <c r="BO189" s="18"/>
      <c r="BP189" s="18"/>
      <c r="BQ189" s="18"/>
      <c r="BR189" s="18"/>
      <c r="BS189" s="18"/>
      <c r="BT189" s="18"/>
      <c r="BU189" s="18"/>
      <c r="BV189" s="18"/>
      <c r="BW189" s="18"/>
      <c r="BX189" s="18"/>
      <c r="BY189" s="18"/>
      <c r="BZ189" s="18"/>
      <c r="CA189" s="18"/>
      <c r="CB189" s="18"/>
      <c r="CC189" s="18"/>
      <c r="CD189" s="18"/>
      <c r="CE189" s="18"/>
      <c r="CF189" s="18"/>
      <c r="CG189" s="18"/>
      <c r="CH189" s="18"/>
      <c r="CI189" s="18"/>
      <c r="CJ189" s="18"/>
      <c r="CK189" s="18"/>
      <c r="CL189" s="18"/>
      <c r="CM189" s="18"/>
      <c r="CO189" s="18"/>
      <c r="CP189" s="18"/>
      <c r="CQ189" s="18"/>
      <c r="CR189" s="18"/>
      <c r="CS189" s="18"/>
      <c r="CT189" s="18"/>
      <c r="CU189" s="18"/>
      <c r="CV189" s="18"/>
      <c r="CW189" s="18"/>
      <c r="CX189" s="18"/>
      <c r="CY189" s="18"/>
      <c r="CZ189" s="18"/>
      <c r="DA189" s="18"/>
      <c r="DB189" s="18"/>
      <c r="DC189" s="18"/>
      <c r="DD189" s="18"/>
      <c r="DE189" s="18"/>
      <c r="DF189" s="18"/>
      <c r="DG189" s="18"/>
      <c r="DH189" s="18"/>
      <c r="DI189" s="18"/>
      <c r="DJ189" s="18"/>
      <c r="DK189" s="18"/>
      <c r="DL189" s="18"/>
      <c r="DM189" s="18"/>
      <c r="DN189" s="18"/>
      <c r="DO189" s="18"/>
      <c r="DP189" s="18"/>
      <c r="DQ189" s="18"/>
    </row>
    <row r="190" spans="59:121" x14ac:dyDescent="0.25">
      <c r="BG190" s="14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/>
      <c r="CC190" s="18"/>
      <c r="CD190" s="18"/>
      <c r="CE190" s="18"/>
      <c r="CF190" s="18"/>
      <c r="CG190" s="18"/>
      <c r="CH190" s="18"/>
      <c r="CI190" s="18"/>
      <c r="CJ190" s="18"/>
      <c r="CK190" s="18"/>
      <c r="CL190" s="18"/>
      <c r="CM190" s="18"/>
      <c r="CO190" s="18"/>
      <c r="CP190" s="18"/>
      <c r="CQ190" s="18"/>
      <c r="CR190" s="18"/>
      <c r="CS190" s="18"/>
      <c r="CT190" s="18"/>
      <c r="CU190" s="18"/>
      <c r="CV190" s="18"/>
      <c r="CW190" s="18"/>
      <c r="CX190" s="18"/>
      <c r="CY190" s="18"/>
      <c r="CZ190" s="18"/>
      <c r="DA190" s="18"/>
      <c r="DB190" s="18"/>
      <c r="DC190" s="18"/>
      <c r="DD190" s="18"/>
      <c r="DE190" s="18"/>
      <c r="DF190" s="18"/>
      <c r="DG190" s="18"/>
      <c r="DH190" s="18"/>
      <c r="DI190" s="18"/>
      <c r="DJ190" s="18"/>
      <c r="DK190" s="18"/>
      <c r="DL190" s="18"/>
      <c r="DM190" s="18"/>
      <c r="DN190" s="18"/>
      <c r="DO190" s="18"/>
      <c r="DP190" s="18"/>
      <c r="DQ190" s="18"/>
    </row>
    <row r="191" spans="59:121" x14ac:dyDescent="0.25">
      <c r="BG191" s="14"/>
      <c r="BH191" s="18"/>
      <c r="BI191" s="18"/>
      <c r="BJ191" s="18"/>
      <c r="BK191" s="18"/>
      <c r="BL191" s="18"/>
      <c r="BM191" s="18"/>
      <c r="BN191" s="18"/>
      <c r="BO191" s="18"/>
      <c r="BP191" s="18"/>
      <c r="BQ191" s="18"/>
      <c r="BR191" s="18"/>
      <c r="BS191" s="18"/>
      <c r="BT191" s="18"/>
      <c r="BU191" s="18"/>
      <c r="BV191" s="18"/>
      <c r="BW191" s="18"/>
      <c r="BX191" s="18"/>
      <c r="BY191" s="18"/>
      <c r="BZ191" s="18"/>
      <c r="CA191" s="18"/>
      <c r="CB191" s="18"/>
      <c r="CC191" s="18"/>
      <c r="CD191" s="18"/>
      <c r="CE191" s="18"/>
      <c r="CF191" s="18"/>
      <c r="CG191" s="18"/>
      <c r="CH191" s="18"/>
      <c r="CI191" s="18"/>
      <c r="CJ191" s="18"/>
      <c r="CK191" s="18"/>
      <c r="CL191" s="18"/>
      <c r="CM191" s="18"/>
      <c r="CO191" s="18"/>
      <c r="CP191" s="18"/>
      <c r="CQ191" s="18"/>
      <c r="CR191" s="18"/>
      <c r="CS191" s="18"/>
      <c r="CT191" s="18"/>
      <c r="CU191" s="18"/>
      <c r="CV191" s="18"/>
      <c r="CW191" s="18"/>
      <c r="CX191" s="18"/>
      <c r="CY191" s="18"/>
      <c r="CZ191" s="18"/>
      <c r="DA191" s="18"/>
      <c r="DB191" s="18"/>
      <c r="DC191" s="18"/>
      <c r="DD191" s="18"/>
      <c r="DE191" s="18"/>
      <c r="DF191" s="18"/>
      <c r="DG191" s="18"/>
      <c r="DH191" s="18"/>
      <c r="DI191" s="18"/>
      <c r="DJ191" s="18"/>
      <c r="DK191" s="18"/>
      <c r="DL191" s="18"/>
      <c r="DM191" s="18"/>
      <c r="DN191" s="18"/>
      <c r="DO191" s="18"/>
      <c r="DP191" s="18"/>
      <c r="DQ191" s="18"/>
    </row>
    <row r="192" spans="59:121" x14ac:dyDescent="0.25">
      <c r="BG192" s="14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18"/>
      <c r="CI192" s="18"/>
      <c r="CJ192" s="18"/>
      <c r="CK192" s="18"/>
      <c r="CL192" s="18"/>
      <c r="CM192" s="18"/>
      <c r="CO192" s="18"/>
      <c r="CP192" s="18"/>
      <c r="CQ192" s="18"/>
      <c r="CR192" s="18"/>
      <c r="CS192" s="18"/>
      <c r="CT192" s="18"/>
      <c r="CU192" s="18"/>
      <c r="CV192" s="18"/>
      <c r="CW192" s="18"/>
      <c r="CX192" s="18"/>
      <c r="CY192" s="18"/>
      <c r="CZ192" s="18"/>
      <c r="DA192" s="18"/>
      <c r="DB192" s="18"/>
      <c r="DC192" s="18"/>
      <c r="DD192" s="18"/>
      <c r="DE192" s="18"/>
      <c r="DF192" s="18"/>
      <c r="DG192" s="18"/>
      <c r="DH192" s="18"/>
      <c r="DI192" s="18"/>
      <c r="DJ192" s="18"/>
      <c r="DK192" s="18"/>
      <c r="DL192" s="18"/>
      <c r="DM192" s="18"/>
      <c r="DN192" s="18"/>
      <c r="DO192" s="18"/>
      <c r="DP192" s="18"/>
      <c r="DQ192" s="18"/>
    </row>
    <row r="193" spans="59:121" x14ac:dyDescent="0.25">
      <c r="BG193" s="14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8"/>
      <c r="BS193" s="18"/>
      <c r="BT193" s="18"/>
      <c r="BU193" s="18"/>
      <c r="BV193" s="18"/>
      <c r="BW193" s="18"/>
      <c r="BX193" s="18"/>
      <c r="BY193" s="18"/>
      <c r="BZ193" s="18"/>
      <c r="CA193" s="18"/>
      <c r="CB193" s="18"/>
      <c r="CC193" s="18"/>
      <c r="CD193" s="18"/>
      <c r="CE193" s="18"/>
      <c r="CF193" s="18"/>
      <c r="CG193" s="18"/>
      <c r="CH193" s="18"/>
      <c r="CI193" s="18"/>
      <c r="CJ193" s="18"/>
      <c r="CK193" s="18"/>
      <c r="CL193" s="18"/>
      <c r="CM193" s="18"/>
      <c r="CO193" s="18"/>
      <c r="CP193" s="18"/>
      <c r="CQ193" s="18"/>
      <c r="CR193" s="18"/>
      <c r="CS193" s="18"/>
      <c r="CT193" s="18"/>
      <c r="CU193" s="18"/>
      <c r="CV193" s="18"/>
      <c r="CW193" s="18"/>
      <c r="CX193" s="18"/>
      <c r="CY193" s="18"/>
      <c r="CZ193" s="18"/>
      <c r="DA193" s="18"/>
      <c r="DB193" s="18"/>
      <c r="DC193" s="18"/>
      <c r="DD193" s="18"/>
      <c r="DE193" s="18"/>
      <c r="DF193" s="18"/>
      <c r="DG193" s="18"/>
      <c r="DH193" s="18"/>
      <c r="DI193" s="18"/>
      <c r="DJ193" s="18"/>
      <c r="DK193" s="18"/>
      <c r="DL193" s="18"/>
      <c r="DM193" s="18"/>
      <c r="DN193" s="18"/>
      <c r="DO193" s="18"/>
      <c r="DP193" s="18"/>
      <c r="DQ193" s="18"/>
    </row>
    <row r="194" spans="59:121" x14ac:dyDescent="0.25">
      <c r="BG194" s="14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8"/>
      <c r="BS194" s="18"/>
      <c r="BT194" s="18"/>
      <c r="BU194" s="18"/>
      <c r="BV194" s="18"/>
      <c r="BW194" s="18"/>
      <c r="BX194" s="18"/>
      <c r="BY194" s="18"/>
      <c r="BZ194" s="18"/>
      <c r="CA194" s="18"/>
      <c r="CB194" s="18"/>
      <c r="CC194" s="18"/>
      <c r="CD194" s="18"/>
      <c r="CE194" s="18"/>
      <c r="CF194" s="18"/>
      <c r="CG194" s="18"/>
      <c r="CH194" s="18"/>
      <c r="CI194" s="18"/>
      <c r="CJ194" s="18"/>
      <c r="CK194" s="18"/>
      <c r="CL194" s="18"/>
      <c r="CM194" s="18"/>
      <c r="CO194" s="18"/>
      <c r="CP194" s="18"/>
      <c r="CQ194" s="18"/>
      <c r="CR194" s="18"/>
      <c r="CS194" s="18"/>
      <c r="CT194" s="18"/>
      <c r="CU194" s="18"/>
      <c r="CV194" s="18"/>
      <c r="CW194" s="18"/>
      <c r="CX194" s="18"/>
      <c r="CY194" s="18"/>
      <c r="CZ194" s="18"/>
      <c r="DA194" s="18"/>
      <c r="DB194" s="18"/>
      <c r="DC194" s="18"/>
      <c r="DD194" s="18"/>
      <c r="DE194" s="18"/>
      <c r="DF194" s="18"/>
      <c r="DG194" s="18"/>
      <c r="DH194" s="18"/>
      <c r="DI194" s="18"/>
      <c r="DJ194" s="18"/>
      <c r="DK194" s="18"/>
      <c r="DL194" s="18"/>
      <c r="DM194" s="18"/>
      <c r="DN194" s="18"/>
      <c r="DO194" s="18"/>
      <c r="DP194" s="18"/>
      <c r="DQ194" s="18"/>
    </row>
    <row r="195" spans="59:121" x14ac:dyDescent="0.25">
      <c r="BG195" s="14"/>
      <c r="BH195" s="18"/>
      <c r="BI195" s="18"/>
      <c r="BJ195" s="18"/>
      <c r="BK195" s="18"/>
      <c r="BL195" s="18"/>
      <c r="BM195" s="18"/>
      <c r="BN195" s="18"/>
      <c r="BO195" s="18"/>
      <c r="BP195" s="18"/>
      <c r="BQ195" s="18"/>
      <c r="BR195" s="18"/>
      <c r="BS195" s="18"/>
      <c r="BT195" s="18"/>
      <c r="BU195" s="18"/>
      <c r="BV195" s="18"/>
      <c r="BW195" s="18"/>
      <c r="BX195" s="18"/>
      <c r="BY195" s="18"/>
      <c r="BZ195" s="18"/>
      <c r="CA195" s="18"/>
      <c r="CB195" s="18"/>
      <c r="CC195" s="18"/>
      <c r="CD195" s="18"/>
      <c r="CE195" s="18"/>
      <c r="CF195" s="18"/>
      <c r="CG195" s="18"/>
      <c r="CH195" s="18"/>
      <c r="CI195" s="18"/>
      <c r="CJ195" s="18"/>
      <c r="CK195" s="18"/>
      <c r="CL195" s="18"/>
      <c r="CM195" s="18"/>
      <c r="CO195" s="18"/>
      <c r="CP195" s="18"/>
      <c r="CQ195" s="18"/>
      <c r="CR195" s="18"/>
      <c r="CS195" s="18"/>
      <c r="CT195" s="18"/>
      <c r="CU195" s="18"/>
      <c r="CV195" s="18"/>
      <c r="CW195" s="18"/>
      <c r="CX195" s="18"/>
      <c r="CY195" s="18"/>
      <c r="CZ195" s="18"/>
      <c r="DA195" s="18"/>
      <c r="DB195" s="18"/>
      <c r="DC195" s="18"/>
      <c r="DD195" s="18"/>
      <c r="DE195" s="18"/>
      <c r="DF195" s="18"/>
      <c r="DG195" s="18"/>
      <c r="DH195" s="18"/>
      <c r="DI195" s="18"/>
      <c r="DJ195" s="18"/>
      <c r="DK195" s="18"/>
      <c r="DL195" s="18"/>
      <c r="DM195" s="18"/>
      <c r="DN195" s="18"/>
      <c r="DO195" s="18"/>
      <c r="DP195" s="18"/>
      <c r="DQ195" s="18"/>
    </row>
    <row r="196" spans="59:121" x14ac:dyDescent="0.25">
      <c r="BG196" s="14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18"/>
      <c r="BU196" s="18"/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8"/>
      <c r="CH196" s="18"/>
      <c r="CI196" s="18"/>
      <c r="CJ196" s="18"/>
      <c r="CK196" s="18"/>
      <c r="CL196" s="18"/>
      <c r="CM196" s="18"/>
      <c r="CO196" s="18"/>
      <c r="CP196" s="18"/>
      <c r="CQ196" s="18"/>
      <c r="CR196" s="18"/>
      <c r="CS196" s="18"/>
      <c r="CT196" s="18"/>
      <c r="CU196" s="18"/>
      <c r="CV196" s="18"/>
      <c r="CW196" s="18"/>
      <c r="CX196" s="18"/>
      <c r="CY196" s="18"/>
      <c r="CZ196" s="18"/>
      <c r="DA196" s="18"/>
      <c r="DB196" s="18"/>
      <c r="DC196" s="18"/>
      <c r="DD196" s="18"/>
      <c r="DE196" s="18"/>
      <c r="DF196" s="18"/>
      <c r="DG196" s="18"/>
      <c r="DH196" s="18"/>
      <c r="DI196" s="18"/>
      <c r="DJ196" s="18"/>
      <c r="DK196" s="18"/>
      <c r="DL196" s="18"/>
      <c r="DM196" s="18"/>
      <c r="DN196" s="18"/>
      <c r="DO196" s="18"/>
      <c r="DP196" s="18"/>
      <c r="DQ196" s="18"/>
    </row>
    <row r="197" spans="59:121" x14ac:dyDescent="0.25">
      <c r="BG197" s="14"/>
      <c r="BH197" s="18"/>
      <c r="BI197" s="18"/>
      <c r="BJ197" s="18"/>
      <c r="BK197" s="18"/>
      <c r="BL197" s="18"/>
      <c r="BM197" s="18"/>
      <c r="BN197" s="18"/>
      <c r="BO197" s="18"/>
      <c r="BP197" s="18"/>
      <c r="BQ197" s="18"/>
      <c r="BR197" s="18"/>
      <c r="BS197" s="18"/>
      <c r="BT197" s="18"/>
      <c r="BU197" s="18"/>
      <c r="BV197" s="18"/>
      <c r="BW197" s="18"/>
      <c r="BX197" s="18"/>
      <c r="BY197" s="18"/>
      <c r="BZ197" s="18"/>
      <c r="CA197" s="18"/>
      <c r="CB197" s="18"/>
      <c r="CC197" s="18"/>
      <c r="CD197" s="18"/>
      <c r="CE197" s="18"/>
      <c r="CF197" s="18"/>
      <c r="CG197" s="18"/>
      <c r="CH197" s="18"/>
      <c r="CI197" s="18"/>
      <c r="CJ197" s="18"/>
      <c r="CK197" s="18"/>
      <c r="CL197" s="18"/>
      <c r="CM197" s="18"/>
      <c r="CO197" s="18"/>
      <c r="CP197" s="18"/>
      <c r="CQ197" s="18"/>
      <c r="CR197" s="18"/>
      <c r="CS197" s="18"/>
      <c r="CT197" s="18"/>
      <c r="CU197" s="18"/>
      <c r="CV197" s="18"/>
      <c r="CW197" s="18"/>
      <c r="CX197" s="18"/>
      <c r="CY197" s="18"/>
      <c r="CZ197" s="18"/>
      <c r="DA197" s="18"/>
      <c r="DB197" s="18"/>
      <c r="DC197" s="18"/>
      <c r="DD197" s="18"/>
      <c r="DE197" s="18"/>
      <c r="DF197" s="18"/>
      <c r="DG197" s="18"/>
      <c r="DH197" s="18"/>
      <c r="DI197" s="18"/>
      <c r="DJ197" s="18"/>
      <c r="DK197" s="18"/>
      <c r="DL197" s="18"/>
      <c r="DM197" s="18"/>
      <c r="DN197" s="18"/>
      <c r="DO197" s="18"/>
      <c r="DP197" s="18"/>
      <c r="DQ197" s="18"/>
    </row>
    <row r="198" spans="59:121" x14ac:dyDescent="0.25">
      <c r="BG198" s="14"/>
      <c r="BH198" s="18"/>
      <c r="BI198" s="18"/>
      <c r="BJ198" s="18"/>
      <c r="BK198" s="18"/>
      <c r="BL198" s="18"/>
      <c r="BM198" s="18"/>
      <c r="BN198" s="18"/>
      <c r="BO198" s="18"/>
      <c r="BP198" s="18"/>
      <c r="BQ198" s="18"/>
      <c r="BR198" s="18"/>
      <c r="BS198" s="18"/>
      <c r="BT198" s="18"/>
      <c r="BU198" s="18"/>
      <c r="BV198" s="18"/>
      <c r="BW198" s="18"/>
      <c r="BX198" s="18"/>
      <c r="BY198" s="18"/>
      <c r="BZ198" s="18"/>
      <c r="CA198" s="18"/>
      <c r="CB198" s="18"/>
      <c r="CC198" s="18"/>
      <c r="CD198" s="18"/>
      <c r="CE198" s="18"/>
      <c r="CF198" s="18"/>
      <c r="CG198" s="18"/>
      <c r="CH198" s="18"/>
      <c r="CI198" s="18"/>
      <c r="CJ198" s="18"/>
      <c r="CK198" s="18"/>
      <c r="CL198" s="18"/>
      <c r="CM198" s="18"/>
      <c r="CO198" s="18"/>
      <c r="CP198" s="18"/>
      <c r="CQ198" s="18"/>
      <c r="CR198" s="18"/>
      <c r="CS198" s="18"/>
      <c r="CT198" s="18"/>
      <c r="CU198" s="18"/>
      <c r="CV198" s="18"/>
      <c r="CW198" s="18"/>
      <c r="CX198" s="18"/>
      <c r="CY198" s="18"/>
      <c r="CZ198" s="18"/>
      <c r="DA198" s="18"/>
      <c r="DB198" s="18"/>
      <c r="DC198" s="18"/>
      <c r="DD198" s="18"/>
      <c r="DE198" s="18"/>
      <c r="DF198" s="18"/>
      <c r="DG198" s="18"/>
      <c r="DH198" s="18"/>
      <c r="DI198" s="18"/>
      <c r="DJ198" s="18"/>
      <c r="DK198" s="18"/>
      <c r="DL198" s="18"/>
      <c r="DM198" s="18"/>
      <c r="DN198" s="18"/>
      <c r="DO198" s="18"/>
      <c r="DP198" s="18"/>
      <c r="DQ198" s="18"/>
    </row>
    <row r="199" spans="59:121" x14ac:dyDescent="0.25">
      <c r="BG199" s="14"/>
      <c r="BH199" s="18"/>
      <c r="BI199" s="18"/>
      <c r="BJ199" s="18"/>
      <c r="BK199" s="18"/>
      <c r="BL199" s="18"/>
      <c r="BM199" s="18"/>
      <c r="BN199" s="18"/>
      <c r="BO199" s="18"/>
      <c r="BP199" s="18"/>
      <c r="BQ199" s="18"/>
      <c r="BR199" s="18"/>
      <c r="BS199" s="18"/>
      <c r="BT199" s="18"/>
      <c r="BU199" s="18"/>
      <c r="BV199" s="18"/>
      <c r="BW199" s="18"/>
      <c r="BX199" s="18"/>
      <c r="BY199" s="18"/>
      <c r="BZ199" s="18"/>
      <c r="CA199" s="18"/>
      <c r="CB199" s="18"/>
      <c r="CC199" s="18"/>
      <c r="CD199" s="18"/>
      <c r="CE199" s="18"/>
      <c r="CF199" s="18"/>
      <c r="CG199" s="18"/>
      <c r="CH199" s="18"/>
      <c r="CI199" s="18"/>
      <c r="CJ199" s="18"/>
      <c r="CK199" s="18"/>
      <c r="CL199" s="18"/>
      <c r="CM199" s="18"/>
      <c r="CO199" s="18"/>
      <c r="CP199" s="18"/>
      <c r="CQ199" s="18"/>
      <c r="CR199" s="18"/>
      <c r="CS199" s="18"/>
      <c r="CT199" s="18"/>
      <c r="CU199" s="18"/>
      <c r="CV199" s="18"/>
      <c r="CW199" s="18"/>
      <c r="CX199" s="18"/>
      <c r="CY199" s="18"/>
      <c r="CZ199" s="18"/>
      <c r="DA199" s="18"/>
      <c r="DB199" s="18"/>
      <c r="DC199" s="18"/>
      <c r="DD199" s="18"/>
      <c r="DE199" s="18"/>
      <c r="DF199" s="18"/>
      <c r="DG199" s="18"/>
      <c r="DH199" s="18"/>
      <c r="DI199" s="18"/>
      <c r="DJ199" s="18"/>
      <c r="DK199" s="18"/>
      <c r="DL199" s="18"/>
      <c r="DM199" s="18"/>
      <c r="DN199" s="18"/>
      <c r="DO199" s="18"/>
      <c r="DP199" s="18"/>
      <c r="DQ199" s="18"/>
    </row>
    <row r="200" spans="59:121" x14ac:dyDescent="0.25">
      <c r="BG200" s="14"/>
      <c r="BH200" s="18"/>
      <c r="BI200" s="18"/>
      <c r="BJ200" s="18"/>
      <c r="BK200" s="18"/>
      <c r="BL200" s="18"/>
      <c r="BM200" s="18"/>
      <c r="BN200" s="18"/>
      <c r="BO200" s="18"/>
      <c r="BP200" s="18"/>
      <c r="BQ200" s="18"/>
      <c r="BR200" s="18"/>
      <c r="BS200" s="18"/>
      <c r="BT200" s="18"/>
      <c r="BU200" s="18"/>
      <c r="BV200" s="18"/>
      <c r="BW200" s="18"/>
      <c r="BX200" s="18"/>
      <c r="BY200" s="18"/>
      <c r="BZ200" s="18"/>
      <c r="CA200" s="18"/>
      <c r="CB200" s="18"/>
      <c r="CC200" s="18"/>
      <c r="CD200" s="18"/>
      <c r="CE200" s="18"/>
      <c r="CF200" s="18"/>
      <c r="CG200" s="18"/>
      <c r="CH200" s="18"/>
      <c r="CI200" s="18"/>
      <c r="CJ200" s="18"/>
      <c r="CK200" s="18"/>
      <c r="CL200" s="18"/>
      <c r="CM200" s="18"/>
      <c r="CO200" s="18"/>
      <c r="CP200" s="18"/>
      <c r="CQ200" s="18"/>
      <c r="CR200" s="18"/>
      <c r="CS200" s="18"/>
      <c r="CT200" s="18"/>
      <c r="CU200" s="18"/>
      <c r="CV200" s="18"/>
      <c r="CW200" s="18"/>
      <c r="CX200" s="18"/>
      <c r="CY200" s="18"/>
      <c r="CZ200" s="18"/>
      <c r="DA200" s="18"/>
      <c r="DB200" s="18"/>
      <c r="DC200" s="18"/>
      <c r="DD200" s="18"/>
      <c r="DE200" s="18"/>
      <c r="DF200" s="18"/>
      <c r="DG200" s="18"/>
      <c r="DH200" s="18"/>
      <c r="DI200" s="18"/>
      <c r="DJ200" s="18"/>
      <c r="DK200" s="18"/>
      <c r="DL200" s="18"/>
      <c r="DM200" s="18"/>
      <c r="DN200" s="18"/>
      <c r="DO200" s="18"/>
      <c r="DP200" s="18"/>
      <c r="DQ200" s="18"/>
    </row>
    <row r="201" spans="59:121" x14ac:dyDescent="0.25">
      <c r="BG201" s="14"/>
      <c r="BH201" s="18"/>
      <c r="BI201" s="18"/>
      <c r="BJ201" s="18"/>
      <c r="BK201" s="18"/>
      <c r="BL201" s="18"/>
      <c r="BM201" s="18"/>
      <c r="BN201" s="18"/>
      <c r="BO201" s="18"/>
      <c r="BP201" s="18"/>
      <c r="BQ201" s="18"/>
      <c r="BR201" s="18"/>
      <c r="BS201" s="18"/>
      <c r="BT201" s="18"/>
      <c r="BU201" s="18"/>
      <c r="BV201" s="18"/>
      <c r="BW201" s="18"/>
      <c r="BX201" s="18"/>
      <c r="BY201" s="18"/>
      <c r="BZ201" s="18"/>
      <c r="CA201" s="18"/>
      <c r="CB201" s="18"/>
      <c r="CC201" s="18"/>
      <c r="CD201" s="18"/>
      <c r="CE201" s="18"/>
      <c r="CF201" s="18"/>
      <c r="CG201" s="18"/>
      <c r="CH201" s="18"/>
      <c r="CI201" s="18"/>
      <c r="CJ201" s="18"/>
      <c r="CK201" s="18"/>
      <c r="CL201" s="18"/>
      <c r="CM201" s="18"/>
      <c r="CO201" s="18"/>
      <c r="CP201" s="18"/>
      <c r="CQ201" s="18"/>
      <c r="CR201" s="18"/>
      <c r="CS201" s="18"/>
      <c r="CT201" s="18"/>
      <c r="CU201" s="18"/>
      <c r="CV201" s="18"/>
      <c r="CW201" s="18"/>
      <c r="CX201" s="18"/>
      <c r="CY201" s="18"/>
      <c r="CZ201" s="18"/>
      <c r="DA201" s="18"/>
      <c r="DB201" s="18"/>
      <c r="DC201" s="18"/>
      <c r="DD201" s="18"/>
      <c r="DE201" s="18"/>
      <c r="DF201" s="18"/>
      <c r="DG201" s="18"/>
      <c r="DH201" s="18"/>
      <c r="DI201" s="18"/>
      <c r="DJ201" s="18"/>
      <c r="DK201" s="18"/>
      <c r="DL201" s="18"/>
      <c r="DM201" s="18"/>
      <c r="DN201" s="18"/>
      <c r="DO201" s="18"/>
      <c r="DP201" s="18"/>
      <c r="DQ201" s="18"/>
    </row>
    <row r="202" spans="59:121" x14ac:dyDescent="0.25">
      <c r="BG202" s="14"/>
      <c r="BH202" s="18"/>
      <c r="BI202" s="18"/>
      <c r="BJ202" s="18"/>
      <c r="BK202" s="18"/>
      <c r="BL202" s="18"/>
      <c r="BM202" s="18"/>
      <c r="BN202" s="18"/>
      <c r="BO202" s="18"/>
      <c r="BP202" s="18"/>
      <c r="BQ202" s="18"/>
      <c r="BR202" s="18"/>
      <c r="BS202" s="18"/>
      <c r="BT202" s="18"/>
      <c r="BU202" s="18"/>
      <c r="BV202" s="18"/>
      <c r="BW202" s="18"/>
      <c r="BX202" s="18"/>
      <c r="BY202" s="18"/>
      <c r="BZ202" s="18"/>
      <c r="CA202" s="18"/>
      <c r="CB202" s="18"/>
      <c r="CC202" s="18"/>
      <c r="CD202" s="18"/>
      <c r="CE202" s="18"/>
      <c r="CF202" s="18"/>
      <c r="CG202" s="18"/>
      <c r="CH202" s="18"/>
      <c r="CI202" s="18"/>
      <c r="CJ202" s="18"/>
      <c r="CK202" s="18"/>
      <c r="CL202" s="18"/>
      <c r="CM202" s="18"/>
      <c r="CO202" s="18"/>
      <c r="CP202" s="18"/>
      <c r="CQ202" s="18"/>
      <c r="CR202" s="18"/>
      <c r="CS202" s="18"/>
      <c r="CT202" s="18"/>
      <c r="CU202" s="18"/>
      <c r="CV202" s="18"/>
      <c r="CW202" s="18"/>
      <c r="CX202" s="18"/>
      <c r="CY202" s="18"/>
      <c r="CZ202" s="18"/>
      <c r="DA202" s="18"/>
      <c r="DB202" s="18"/>
      <c r="DC202" s="18"/>
      <c r="DD202" s="18"/>
      <c r="DE202" s="18"/>
      <c r="DF202" s="18"/>
      <c r="DG202" s="18"/>
      <c r="DH202" s="18"/>
      <c r="DI202" s="18"/>
      <c r="DJ202" s="18"/>
      <c r="DK202" s="18"/>
      <c r="DL202" s="18"/>
      <c r="DM202" s="18"/>
      <c r="DN202" s="18"/>
      <c r="DO202" s="18"/>
      <c r="DP202" s="18"/>
      <c r="DQ202" s="18"/>
    </row>
    <row r="203" spans="59:121" x14ac:dyDescent="0.25">
      <c r="BG203" s="14"/>
      <c r="BH203" s="18"/>
      <c r="BI203" s="18"/>
      <c r="BJ203" s="18"/>
      <c r="BK203" s="18"/>
      <c r="BL203" s="18"/>
      <c r="BM203" s="18"/>
      <c r="BN203" s="18"/>
      <c r="BO203" s="18"/>
      <c r="BP203" s="18"/>
      <c r="BQ203" s="18"/>
      <c r="BR203" s="18"/>
      <c r="BS203" s="18"/>
      <c r="BT203" s="18"/>
      <c r="BU203" s="18"/>
      <c r="BV203" s="18"/>
      <c r="BW203" s="18"/>
      <c r="BX203" s="18"/>
      <c r="BY203" s="18"/>
      <c r="BZ203" s="18"/>
      <c r="CA203" s="18"/>
      <c r="CB203" s="18"/>
      <c r="CC203" s="18"/>
      <c r="CD203" s="18"/>
      <c r="CE203" s="18"/>
      <c r="CF203" s="18"/>
      <c r="CG203" s="18"/>
      <c r="CH203" s="18"/>
      <c r="CI203" s="18"/>
      <c r="CJ203" s="18"/>
      <c r="CK203" s="18"/>
      <c r="CL203" s="18"/>
      <c r="CM203" s="18"/>
      <c r="CO203" s="18"/>
      <c r="CP203" s="18"/>
      <c r="CQ203" s="18"/>
      <c r="CR203" s="18"/>
      <c r="CS203" s="18"/>
      <c r="CT203" s="18"/>
      <c r="CU203" s="18"/>
      <c r="CV203" s="18"/>
      <c r="CW203" s="18"/>
      <c r="CX203" s="18"/>
      <c r="CY203" s="18"/>
      <c r="CZ203" s="18"/>
      <c r="DA203" s="18"/>
      <c r="DB203" s="18"/>
      <c r="DC203" s="18"/>
      <c r="DD203" s="18"/>
      <c r="DE203" s="18"/>
      <c r="DF203" s="18"/>
      <c r="DG203" s="18"/>
      <c r="DH203" s="18"/>
      <c r="DI203" s="18"/>
      <c r="DJ203" s="18"/>
      <c r="DK203" s="18"/>
      <c r="DL203" s="18"/>
      <c r="DM203" s="18"/>
      <c r="DN203" s="18"/>
      <c r="DO203" s="18"/>
      <c r="DP203" s="18"/>
      <c r="DQ203" s="18"/>
    </row>
    <row r="204" spans="59:121" x14ac:dyDescent="0.25">
      <c r="BG204" s="14"/>
      <c r="BH204" s="18"/>
      <c r="BI204" s="18"/>
      <c r="BJ204" s="18"/>
      <c r="BK204" s="18"/>
      <c r="BL204" s="18"/>
      <c r="BM204" s="18"/>
      <c r="BN204" s="18"/>
      <c r="BO204" s="18"/>
      <c r="BP204" s="18"/>
      <c r="BQ204" s="18"/>
      <c r="BR204" s="18"/>
      <c r="BS204" s="18"/>
      <c r="BT204" s="18"/>
      <c r="BU204" s="18"/>
      <c r="BV204" s="18"/>
      <c r="BW204" s="18"/>
      <c r="BX204" s="18"/>
      <c r="BY204" s="18"/>
      <c r="BZ204" s="18"/>
      <c r="CA204" s="18"/>
      <c r="CB204" s="18"/>
      <c r="CC204" s="18"/>
      <c r="CD204" s="18"/>
      <c r="CE204" s="18"/>
      <c r="CF204" s="18"/>
      <c r="CG204" s="18"/>
      <c r="CH204" s="18"/>
      <c r="CI204" s="18"/>
      <c r="CJ204" s="18"/>
      <c r="CK204" s="18"/>
      <c r="CL204" s="18"/>
      <c r="CM204" s="18"/>
      <c r="CO204" s="18"/>
      <c r="CP204" s="18"/>
      <c r="CQ204" s="18"/>
      <c r="CR204" s="18"/>
      <c r="CS204" s="18"/>
      <c r="CT204" s="18"/>
      <c r="CU204" s="18"/>
      <c r="CV204" s="18"/>
      <c r="CW204" s="18"/>
      <c r="CX204" s="18"/>
      <c r="CY204" s="18"/>
      <c r="CZ204" s="18"/>
      <c r="DA204" s="18"/>
      <c r="DB204" s="18"/>
      <c r="DC204" s="18"/>
      <c r="DD204" s="18"/>
      <c r="DE204" s="18"/>
      <c r="DF204" s="18"/>
      <c r="DG204" s="18"/>
      <c r="DH204" s="18"/>
      <c r="DI204" s="18"/>
      <c r="DJ204" s="18"/>
      <c r="DK204" s="18"/>
      <c r="DL204" s="18"/>
      <c r="DM204" s="18"/>
      <c r="DN204" s="18"/>
      <c r="DO204" s="18"/>
      <c r="DP204" s="18"/>
      <c r="DQ204" s="18"/>
    </row>
    <row r="205" spans="59:121" x14ac:dyDescent="0.25">
      <c r="BG205" s="14"/>
      <c r="BH205" s="18"/>
      <c r="BI205" s="18"/>
      <c r="BJ205" s="18"/>
      <c r="BK205" s="18"/>
      <c r="BL205" s="18"/>
      <c r="BM205" s="18"/>
      <c r="BN205" s="18"/>
      <c r="BO205" s="18"/>
      <c r="BP205" s="18"/>
      <c r="BQ205" s="18"/>
      <c r="BR205" s="18"/>
      <c r="BS205" s="18"/>
      <c r="BT205" s="18"/>
      <c r="BU205" s="18"/>
      <c r="BV205" s="18"/>
      <c r="BW205" s="18"/>
      <c r="BX205" s="18"/>
      <c r="BY205" s="18"/>
      <c r="BZ205" s="18"/>
      <c r="CA205" s="18"/>
      <c r="CB205" s="18"/>
      <c r="CC205" s="18"/>
      <c r="CD205" s="18"/>
      <c r="CE205" s="18"/>
      <c r="CF205" s="18"/>
      <c r="CG205" s="18"/>
      <c r="CH205" s="18"/>
      <c r="CI205" s="18"/>
      <c r="CJ205" s="18"/>
      <c r="CK205" s="18"/>
      <c r="CL205" s="18"/>
      <c r="CM205" s="18"/>
      <c r="CO205" s="18"/>
      <c r="CP205" s="18"/>
      <c r="CQ205" s="18"/>
      <c r="CR205" s="18"/>
      <c r="CS205" s="18"/>
      <c r="CT205" s="18"/>
      <c r="CU205" s="18"/>
      <c r="CV205" s="18"/>
      <c r="CW205" s="18"/>
      <c r="CX205" s="18"/>
      <c r="CY205" s="18"/>
      <c r="CZ205" s="18"/>
      <c r="DA205" s="18"/>
      <c r="DB205" s="18"/>
      <c r="DC205" s="18"/>
      <c r="DD205" s="18"/>
      <c r="DE205" s="18"/>
      <c r="DF205" s="18"/>
      <c r="DG205" s="18"/>
      <c r="DH205" s="18"/>
      <c r="DI205" s="18"/>
      <c r="DJ205" s="18"/>
      <c r="DK205" s="18"/>
      <c r="DL205" s="18"/>
      <c r="DM205" s="18"/>
      <c r="DN205" s="18"/>
      <c r="DO205" s="18"/>
      <c r="DP205" s="18"/>
      <c r="DQ205" s="18"/>
    </row>
    <row r="206" spans="59:121" x14ac:dyDescent="0.25">
      <c r="BG206" s="14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  <c r="BX206" s="18"/>
      <c r="BY206" s="18"/>
      <c r="BZ206" s="18"/>
      <c r="CA206" s="18"/>
      <c r="CB206" s="18"/>
      <c r="CC206" s="18"/>
      <c r="CD206" s="18"/>
      <c r="CE206" s="18"/>
      <c r="CF206" s="18"/>
      <c r="CG206" s="18"/>
      <c r="CH206" s="18"/>
      <c r="CI206" s="18"/>
      <c r="CJ206" s="18"/>
      <c r="CK206" s="18"/>
      <c r="CL206" s="18"/>
      <c r="CM206" s="18"/>
      <c r="CO206" s="18"/>
      <c r="CP206" s="18"/>
      <c r="CQ206" s="18"/>
      <c r="CR206" s="18"/>
      <c r="CS206" s="18"/>
      <c r="CT206" s="18"/>
      <c r="CU206" s="18"/>
      <c r="CV206" s="18"/>
      <c r="CW206" s="18"/>
      <c r="CX206" s="18"/>
      <c r="CY206" s="18"/>
      <c r="CZ206" s="18"/>
      <c r="DA206" s="18"/>
      <c r="DB206" s="18"/>
      <c r="DC206" s="18"/>
      <c r="DD206" s="18"/>
      <c r="DE206" s="18"/>
      <c r="DF206" s="18"/>
      <c r="DG206" s="18"/>
      <c r="DH206" s="18"/>
      <c r="DI206" s="18"/>
      <c r="DJ206" s="18"/>
      <c r="DK206" s="18"/>
      <c r="DL206" s="18"/>
      <c r="DM206" s="18"/>
      <c r="DN206" s="18"/>
      <c r="DO206" s="18"/>
      <c r="DP206" s="18"/>
      <c r="DQ206" s="18"/>
    </row>
    <row r="207" spans="59:121" x14ac:dyDescent="0.25">
      <c r="BG207" s="14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/>
      <c r="BR207" s="18"/>
      <c r="BS207" s="18"/>
      <c r="BT207" s="18"/>
      <c r="BU207" s="18"/>
      <c r="BV207" s="18"/>
      <c r="BW207" s="18"/>
      <c r="BX207" s="18"/>
      <c r="BY207" s="18"/>
      <c r="BZ207" s="18"/>
      <c r="CA207" s="18"/>
      <c r="CB207" s="18"/>
      <c r="CC207" s="18"/>
      <c r="CD207" s="18"/>
      <c r="CE207" s="18"/>
      <c r="CF207" s="18"/>
      <c r="CG207" s="18"/>
      <c r="CH207" s="18"/>
      <c r="CI207" s="18"/>
      <c r="CJ207" s="18"/>
      <c r="CK207" s="18"/>
      <c r="CL207" s="18"/>
      <c r="CM207" s="18"/>
      <c r="CO207" s="18"/>
      <c r="CP207" s="18"/>
      <c r="CQ207" s="18"/>
      <c r="CR207" s="18"/>
      <c r="CS207" s="18"/>
      <c r="CT207" s="18"/>
      <c r="CU207" s="18"/>
      <c r="CV207" s="18"/>
      <c r="CW207" s="18"/>
      <c r="CX207" s="18"/>
      <c r="CY207" s="18"/>
      <c r="CZ207" s="18"/>
      <c r="DA207" s="18"/>
      <c r="DB207" s="18"/>
      <c r="DC207" s="18"/>
      <c r="DD207" s="18"/>
      <c r="DE207" s="18"/>
      <c r="DF207" s="18"/>
      <c r="DG207" s="18"/>
      <c r="DH207" s="18"/>
      <c r="DI207" s="18"/>
      <c r="DJ207" s="18"/>
      <c r="DK207" s="18"/>
      <c r="DL207" s="18"/>
      <c r="DM207" s="18"/>
      <c r="DN207" s="18"/>
      <c r="DO207" s="18"/>
      <c r="DP207" s="18"/>
      <c r="DQ207" s="18"/>
    </row>
    <row r="208" spans="59:121" x14ac:dyDescent="0.25">
      <c r="BG208" s="14"/>
      <c r="BH208" s="18"/>
      <c r="BI208" s="18"/>
      <c r="BJ208" s="18"/>
      <c r="BK208" s="18"/>
      <c r="BL208" s="18"/>
      <c r="BM208" s="18"/>
      <c r="BN208" s="18"/>
      <c r="BO208" s="18"/>
      <c r="BP208" s="18"/>
      <c r="BQ208" s="18"/>
      <c r="BR208" s="18"/>
      <c r="BS208" s="18"/>
      <c r="BT208" s="18"/>
      <c r="BU208" s="18"/>
      <c r="BV208" s="18"/>
      <c r="BW208" s="18"/>
      <c r="BX208" s="18"/>
      <c r="BY208" s="18"/>
      <c r="BZ208" s="18"/>
      <c r="CA208" s="18"/>
      <c r="CB208" s="18"/>
      <c r="CC208" s="18"/>
      <c r="CD208" s="18"/>
      <c r="CE208" s="18"/>
      <c r="CF208" s="18"/>
      <c r="CG208" s="18"/>
      <c r="CH208" s="18"/>
      <c r="CI208" s="18"/>
      <c r="CJ208" s="18"/>
      <c r="CK208" s="18"/>
      <c r="CL208" s="18"/>
      <c r="CM208" s="18"/>
      <c r="CO208" s="18"/>
      <c r="CP208" s="18"/>
      <c r="CQ208" s="18"/>
      <c r="CR208" s="18"/>
      <c r="CS208" s="18"/>
      <c r="CT208" s="18"/>
      <c r="CU208" s="18"/>
      <c r="CV208" s="18"/>
      <c r="CW208" s="18"/>
      <c r="CX208" s="18"/>
      <c r="CY208" s="18"/>
      <c r="CZ208" s="18"/>
      <c r="DA208" s="18"/>
      <c r="DB208" s="18"/>
      <c r="DC208" s="18"/>
      <c r="DD208" s="18"/>
      <c r="DE208" s="18"/>
      <c r="DF208" s="18"/>
      <c r="DG208" s="18"/>
      <c r="DH208" s="18"/>
      <c r="DI208" s="18"/>
      <c r="DJ208" s="18"/>
      <c r="DK208" s="18"/>
      <c r="DL208" s="18"/>
      <c r="DM208" s="18"/>
      <c r="DN208" s="18"/>
      <c r="DO208" s="18"/>
      <c r="DP208" s="18"/>
      <c r="DQ208" s="18"/>
    </row>
    <row r="209" spans="12:121" x14ac:dyDescent="0.25">
      <c r="BG209" s="14"/>
      <c r="BH209" s="18"/>
      <c r="BI209" s="18"/>
      <c r="BJ209" s="18"/>
      <c r="BK209" s="18"/>
      <c r="BL209" s="18"/>
      <c r="BM209" s="18"/>
      <c r="BN209" s="18"/>
      <c r="BO209" s="18"/>
      <c r="BP209" s="18"/>
      <c r="BQ209" s="18"/>
      <c r="BR209" s="18"/>
      <c r="BS209" s="18"/>
      <c r="BT209" s="18"/>
      <c r="BU209" s="18"/>
      <c r="BV209" s="18"/>
      <c r="BW209" s="18"/>
      <c r="BX209" s="18"/>
      <c r="BY209" s="18"/>
      <c r="BZ209" s="18"/>
      <c r="CA209" s="18"/>
      <c r="CB209" s="18"/>
      <c r="CC209" s="18"/>
      <c r="CD209" s="18"/>
      <c r="CE209" s="18"/>
      <c r="CF209" s="18"/>
      <c r="CG209" s="18"/>
      <c r="CH209" s="18"/>
      <c r="CI209" s="18"/>
      <c r="CJ209" s="18"/>
      <c r="CK209" s="18"/>
      <c r="CL209" s="18"/>
      <c r="CM209" s="18"/>
      <c r="CO209" s="18"/>
      <c r="CP209" s="18"/>
      <c r="CQ209" s="18"/>
      <c r="CR209" s="18"/>
      <c r="CS209" s="18"/>
      <c r="CT209" s="18"/>
      <c r="CU209" s="18"/>
      <c r="CV209" s="18"/>
      <c r="CW209" s="18"/>
      <c r="CX209" s="18"/>
      <c r="CY209" s="18"/>
      <c r="CZ209" s="18"/>
      <c r="DA209" s="18"/>
      <c r="DB209" s="18"/>
      <c r="DC209" s="18"/>
      <c r="DD209" s="18"/>
      <c r="DE209" s="18"/>
      <c r="DF209" s="18"/>
      <c r="DG209" s="18"/>
      <c r="DH209" s="18"/>
      <c r="DI209" s="18"/>
      <c r="DJ209" s="18"/>
      <c r="DK209" s="18"/>
      <c r="DL209" s="18"/>
      <c r="DM209" s="18"/>
      <c r="DN209" s="18"/>
      <c r="DO209" s="18"/>
      <c r="DP209" s="18"/>
      <c r="DQ209" s="18"/>
    </row>
    <row r="210" spans="12:121" x14ac:dyDescent="0.25">
      <c r="BG210" s="14"/>
      <c r="BH210" s="18"/>
      <c r="BI210" s="18"/>
      <c r="BJ210" s="18"/>
      <c r="BK210" s="18"/>
      <c r="BL210" s="18"/>
      <c r="BM210" s="18"/>
      <c r="BN210" s="18"/>
      <c r="BO210" s="18"/>
      <c r="BP210" s="18"/>
      <c r="BQ210" s="18"/>
      <c r="BR210" s="18"/>
      <c r="BS210" s="18"/>
      <c r="BT210" s="18"/>
      <c r="BU210" s="18"/>
      <c r="BV210" s="18"/>
      <c r="BW210" s="18"/>
      <c r="BX210" s="18"/>
      <c r="BY210" s="18"/>
      <c r="BZ210" s="18"/>
      <c r="CA210" s="18"/>
      <c r="CB210" s="18"/>
      <c r="CC210" s="18"/>
      <c r="CD210" s="18"/>
      <c r="CE210" s="18"/>
      <c r="CF210" s="18"/>
      <c r="CG210" s="18"/>
      <c r="CH210" s="18"/>
      <c r="CI210" s="18"/>
      <c r="CJ210" s="18"/>
      <c r="CK210" s="18"/>
      <c r="CL210" s="18"/>
      <c r="CM210" s="18"/>
      <c r="CO210" s="18"/>
      <c r="CP210" s="18"/>
      <c r="CQ210" s="18"/>
      <c r="CR210" s="18"/>
      <c r="CS210" s="18"/>
      <c r="CT210" s="18"/>
      <c r="CU210" s="18"/>
      <c r="CV210" s="18"/>
      <c r="CW210" s="18"/>
      <c r="CX210" s="18"/>
      <c r="CY210" s="18"/>
      <c r="CZ210" s="18"/>
      <c r="DA210" s="18"/>
      <c r="DB210" s="18"/>
      <c r="DC210" s="18"/>
      <c r="DD210" s="18"/>
      <c r="DE210" s="18"/>
      <c r="DF210" s="18"/>
      <c r="DG210" s="18"/>
      <c r="DH210" s="18"/>
      <c r="DI210" s="18"/>
      <c r="DJ210" s="18"/>
      <c r="DK210" s="18"/>
      <c r="DL210" s="18"/>
      <c r="DM210" s="18"/>
      <c r="DN210" s="18"/>
      <c r="DO210" s="18"/>
      <c r="DP210" s="18"/>
      <c r="DQ210" s="18"/>
    </row>
    <row r="211" spans="12:121" x14ac:dyDescent="0.25">
      <c r="BG211" s="14"/>
      <c r="BH211" s="18"/>
      <c r="BI211" s="18"/>
      <c r="BJ211" s="18"/>
      <c r="BK211" s="18"/>
      <c r="BL211" s="18"/>
      <c r="BM211" s="18"/>
      <c r="BN211" s="18"/>
      <c r="BO211" s="18"/>
      <c r="BP211" s="18"/>
      <c r="BQ211" s="18"/>
      <c r="BR211" s="18"/>
      <c r="BS211" s="18"/>
      <c r="BT211" s="18"/>
      <c r="BU211" s="18"/>
      <c r="BV211" s="18"/>
      <c r="BW211" s="18"/>
      <c r="BX211" s="18"/>
      <c r="BY211" s="18"/>
      <c r="BZ211" s="18"/>
      <c r="CA211" s="18"/>
      <c r="CB211" s="18"/>
      <c r="CC211" s="18"/>
      <c r="CD211" s="18"/>
      <c r="CE211" s="18"/>
      <c r="CF211" s="18"/>
      <c r="CG211" s="18"/>
      <c r="CH211" s="18"/>
      <c r="CI211" s="18"/>
      <c r="CJ211" s="18"/>
      <c r="CK211" s="18"/>
      <c r="CL211" s="18"/>
      <c r="CM211" s="18"/>
      <c r="CO211" s="18"/>
      <c r="CP211" s="18"/>
      <c r="CQ211" s="18"/>
      <c r="CR211" s="18"/>
      <c r="CS211" s="18"/>
      <c r="CT211" s="18"/>
      <c r="CU211" s="18"/>
      <c r="CV211" s="18"/>
      <c r="CW211" s="18"/>
      <c r="CX211" s="18"/>
      <c r="CY211" s="18"/>
      <c r="CZ211" s="18"/>
      <c r="DA211" s="18"/>
      <c r="DB211" s="18"/>
      <c r="DC211" s="18"/>
      <c r="DD211" s="18"/>
      <c r="DE211" s="18"/>
      <c r="DF211" s="18"/>
      <c r="DG211" s="18"/>
      <c r="DH211" s="18"/>
      <c r="DI211" s="18"/>
      <c r="DJ211" s="18"/>
      <c r="DK211" s="18"/>
      <c r="DL211" s="18"/>
      <c r="DM211" s="18"/>
      <c r="DN211" s="18"/>
      <c r="DO211" s="18"/>
      <c r="DP211" s="18"/>
      <c r="DQ211" s="18"/>
    </row>
    <row r="212" spans="12:121" x14ac:dyDescent="0.25">
      <c r="P212" s="5"/>
    </row>
    <row r="213" spans="12:121" x14ac:dyDescent="0.25">
      <c r="L213" s="5"/>
      <c r="M213" s="5"/>
      <c r="N213" s="5"/>
      <c r="O213" s="5"/>
      <c r="P213" s="30"/>
    </row>
    <row r="214" spans="12:121" x14ac:dyDescent="0.25">
      <c r="L214" s="5"/>
      <c r="M214" s="5"/>
      <c r="N214" s="5"/>
      <c r="O214" s="5"/>
      <c r="P214" s="98"/>
    </row>
    <row r="215" spans="12:121" x14ac:dyDescent="0.25">
      <c r="L215" s="5"/>
      <c r="M215" s="5"/>
      <c r="N215" s="5"/>
      <c r="O215" s="5"/>
      <c r="P215" s="5"/>
    </row>
    <row r="216" spans="12:121" x14ac:dyDescent="0.25">
      <c r="L216" s="5"/>
      <c r="M216" s="5"/>
      <c r="N216" s="5"/>
      <c r="O216" s="5"/>
      <c r="P216" s="5"/>
    </row>
    <row r="217" spans="12:121" x14ac:dyDescent="0.25">
      <c r="L217" s="5"/>
      <c r="M217" s="5"/>
      <c r="N217" s="5"/>
      <c r="O217" s="5"/>
      <c r="P217" s="5"/>
    </row>
    <row r="218" spans="12:121" x14ac:dyDescent="0.25">
      <c r="L218" s="5"/>
      <c r="M218" s="5"/>
      <c r="N218" s="5"/>
      <c r="O218" s="5"/>
      <c r="P218" s="5"/>
    </row>
    <row r="219" spans="12:121" x14ac:dyDescent="0.25">
      <c r="L219" s="5"/>
      <c r="M219" s="5"/>
      <c r="N219" s="5"/>
      <c r="O219" s="5"/>
      <c r="P219" s="5"/>
    </row>
    <row r="220" spans="12:121" x14ac:dyDescent="0.25">
      <c r="L220" s="5"/>
      <c r="M220" s="5"/>
      <c r="N220" s="5"/>
      <c r="O220" s="5"/>
      <c r="P220" s="18"/>
    </row>
    <row r="221" spans="12:121" x14ac:dyDescent="0.25">
      <c r="L221" s="5"/>
      <c r="M221" s="5"/>
      <c r="N221" s="5"/>
      <c r="O221" s="5"/>
      <c r="P221" s="18"/>
    </row>
    <row r="222" spans="12:121" x14ac:dyDescent="0.25">
      <c r="L222" s="5"/>
      <c r="M222" s="5"/>
      <c r="N222" s="5"/>
      <c r="O222" s="5"/>
      <c r="P222" s="18"/>
    </row>
    <row r="223" spans="12:121" x14ac:dyDescent="0.25">
      <c r="L223" s="5"/>
      <c r="M223" s="5"/>
      <c r="N223" s="5"/>
      <c r="O223" s="5"/>
      <c r="P223" s="18"/>
    </row>
    <row r="224" spans="12:121" x14ac:dyDescent="0.25">
      <c r="L224" s="5"/>
      <c r="M224" s="5"/>
      <c r="N224" s="5"/>
      <c r="O224" s="5"/>
      <c r="P224" s="18"/>
    </row>
    <row r="225" spans="2:16" x14ac:dyDescent="0.25">
      <c r="L225" s="5"/>
      <c r="M225" s="5"/>
      <c r="N225" s="5"/>
      <c r="O225" s="5"/>
      <c r="P225" s="18"/>
    </row>
    <row r="226" spans="2:16" x14ac:dyDescent="0.25">
      <c r="B226" s="22"/>
      <c r="C226" s="18"/>
      <c r="D226" s="18"/>
      <c r="E226" s="18"/>
      <c r="F226" s="18"/>
      <c r="G226" s="18"/>
      <c r="H226" s="18"/>
      <c r="I226" s="18"/>
      <c r="J226" s="18"/>
      <c r="K226" s="18"/>
      <c r="L226" s="5"/>
      <c r="M226" s="5"/>
      <c r="N226" s="5"/>
      <c r="O226" s="5"/>
      <c r="P226" s="18"/>
    </row>
    <row r="227" spans="2:16" x14ac:dyDescent="0.25">
      <c r="L227" s="5"/>
      <c r="M227" s="5"/>
      <c r="N227" s="5"/>
      <c r="O227" s="5"/>
      <c r="P227" s="18"/>
    </row>
    <row r="228" spans="2:16" x14ac:dyDescent="0.25">
      <c r="L228" s="5"/>
      <c r="M228" s="5"/>
      <c r="N228" s="5"/>
      <c r="O228" s="5"/>
      <c r="P228" s="18"/>
    </row>
    <row r="229" spans="2:16" x14ac:dyDescent="0.25">
      <c r="L229" s="5"/>
      <c r="M229" s="5"/>
      <c r="N229" s="5"/>
      <c r="O229" s="5"/>
      <c r="P229" s="18"/>
    </row>
    <row r="230" spans="2:16" x14ac:dyDescent="0.25">
      <c r="L230" s="5"/>
      <c r="M230" s="5"/>
      <c r="N230" s="5"/>
      <c r="O230" s="5"/>
      <c r="P230" s="18"/>
    </row>
    <row r="231" spans="2:16" x14ac:dyDescent="0.25">
      <c r="L231" s="5"/>
      <c r="M231" s="5"/>
      <c r="N231" s="5"/>
      <c r="O231" s="5"/>
      <c r="P231" s="18"/>
    </row>
    <row r="232" spans="2:16" x14ac:dyDescent="0.25">
      <c r="L232" s="5"/>
      <c r="M232" s="5"/>
      <c r="N232" s="5"/>
      <c r="O232" s="5"/>
      <c r="P232" s="18"/>
    </row>
    <row r="233" spans="2:16" x14ac:dyDescent="0.25">
      <c r="L233" s="5"/>
    </row>
    <row r="234" spans="2:16" x14ac:dyDescent="0.25">
      <c r="L234" s="5"/>
    </row>
  </sheetData>
  <mergeCells count="7">
    <mergeCell ref="F100:L100"/>
    <mergeCell ref="F134:K134"/>
    <mergeCell ref="BH3:CF3"/>
    <mergeCell ref="C3:G3"/>
    <mergeCell ref="CO3:DM3"/>
    <mergeCell ref="H27:N27"/>
    <mergeCell ref="F64:K6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O85"/>
  <sheetViews>
    <sheetView workbookViewId="0">
      <selection activeCell="D3" sqref="D3"/>
    </sheetView>
  </sheetViews>
  <sheetFormatPr defaultRowHeight="15" x14ac:dyDescent="0.25"/>
  <cols>
    <col min="56" max="56" width="11.28515625" bestFit="1" customWidth="1"/>
    <col min="72" max="72" width="11.28515625" bestFit="1" customWidth="1"/>
  </cols>
  <sheetData>
    <row r="2" spans="2:171" x14ac:dyDescent="0.25">
      <c r="BU2" s="96" t="s">
        <v>308</v>
      </c>
      <c r="BV2" s="96" t="s">
        <v>316</v>
      </c>
      <c r="BW2" s="96" t="s">
        <v>317</v>
      </c>
      <c r="BX2" s="96" t="s">
        <v>318</v>
      </c>
      <c r="BY2" s="96" t="s">
        <v>319</v>
      </c>
      <c r="BZ2" s="96" t="s">
        <v>320</v>
      </c>
      <c r="CA2" s="96" t="s">
        <v>321</v>
      </c>
      <c r="CB2" s="96" t="s">
        <v>322</v>
      </c>
      <c r="CC2" s="96" t="s">
        <v>323</v>
      </c>
      <c r="CD2" s="96" t="s">
        <v>324</v>
      </c>
      <c r="CE2" s="96" t="s">
        <v>325</v>
      </c>
      <c r="CF2" s="96" t="s">
        <v>326</v>
      </c>
    </row>
    <row r="3" spans="2:171" x14ac:dyDescent="0.25">
      <c r="BU3" s="96">
        <v>1</v>
      </c>
      <c r="BV3" s="96">
        <v>2</v>
      </c>
      <c r="BW3" s="96">
        <v>3</v>
      </c>
      <c r="BX3" s="96">
        <v>4</v>
      </c>
      <c r="BY3" s="96">
        <v>5</v>
      </c>
      <c r="BZ3" s="96">
        <v>6</v>
      </c>
      <c r="CA3" s="96">
        <v>7</v>
      </c>
      <c r="CB3" s="96">
        <v>8</v>
      </c>
      <c r="CC3" s="96">
        <v>9</v>
      </c>
      <c r="CD3" s="96">
        <v>10</v>
      </c>
      <c r="CE3" s="96">
        <v>11</v>
      </c>
      <c r="CF3" s="96">
        <v>12</v>
      </c>
      <c r="DA3" s="96"/>
      <c r="DB3" s="96"/>
      <c r="DC3" s="96"/>
      <c r="DD3" s="96"/>
      <c r="DE3" s="96"/>
      <c r="DF3" s="96"/>
    </row>
    <row r="4" spans="2:171" x14ac:dyDescent="0.25">
      <c r="BU4" s="96" t="s">
        <v>327</v>
      </c>
      <c r="BV4" s="96"/>
      <c r="BW4" s="96"/>
      <c r="BX4" s="96" t="s">
        <v>327</v>
      </c>
      <c r="BY4" s="96"/>
      <c r="BZ4" s="96"/>
      <c r="CA4" s="96" t="s">
        <v>327</v>
      </c>
      <c r="CB4" s="96"/>
      <c r="CC4" s="96"/>
      <c r="CD4" s="96" t="s">
        <v>327</v>
      </c>
      <c r="CE4" s="96"/>
      <c r="CF4" s="96"/>
      <c r="DA4" s="96"/>
      <c r="DB4" s="96"/>
      <c r="DC4" s="96"/>
      <c r="DD4" s="96"/>
      <c r="DE4" s="96"/>
      <c r="DF4" s="96"/>
    </row>
    <row r="5" spans="2:171" x14ac:dyDescent="0.25">
      <c r="BU5" s="96">
        <v>4</v>
      </c>
      <c r="BV5" s="96">
        <v>1</v>
      </c>
      <c r="BW5" s="96">
        <v>2</v>
      </c>
      <c r="BX5" s="96">
        <v>3</v>
      </c>
      <c r="BY5" s="96">
        <v>4</v>
      </c>
      <c r="BZ5" s="96">
        <v>1</v>
      </c>
      <c r="CA5" s="96">
        <v>2</v>
      </c>
      <c r="CB5" s="96">
        <v>3</v>
      </c>
      <c r="CC5" s="96">
        <v>4</v>
      </c>
      <c r="CD5" s="96">
        <v>1</v>
      </c>
      <c r="CE5" s="96">
        <v>2</v>
      </c>
      <c r="CF5" s="96">
        <v>3</v>
      </c>
      <c r="CG5" s="96">
        <v>4</v>
      </c>
      <c r="CH5" s="96">
        <v>1</v>
      </c>
      <c r="CI5" s="96">
        <v>2</v>
      </c>
      <c r="CJ5" s="96">
        <v>3</v>
      </c>
      <c r="CK5" s="96">
        <v>4</v>
      </c>
      <c r="CL5" s="96">
        <v>1</v>
      </c>
      <c r="CM5" s="96">
        <v>2</v>
      </c>
      <c r="CN5" s="96">
        <v>3</v>
      </c>
      <c r="CO5" s="96">
        <v>4</v>
      </c>
      <c r="CP5" s="96">
        <v>1</v>
      </c>
      <c r="CQ5" s="96">
        <v>2</v>
      </c>
      <c r="CR5" s="96">
        <v>3</v>
      </c>
      <c r="CS5" s="96">
        <v>4</v>
      </c>
      <c r="CT5" s="96">
        <v>1</v>
      </c>
      <c r="CU5" s="96">
        <v>2</v>
      </c>
      <c r="CV5" s="96">
        <v>3</v>
      </c>
      <c r="CW5" s="96">
        <v>4</v>
      </c>
      <c r="CX5" s="96"/>
      <c r="DA5" s="96"/>
      <c r="DB5" s="96"/>
      <c r="DC5" s="96"/>
      <c r="DD5" s="96"/>
      <c r="DE5" s="96"/>
      <c r="DF5" s="96"/>
      <c r="DG5" s="96"/>
    </row>
    <row r="6" spans="2:171" x14ac:dyDescent="0.25">
      <c r="BT6" t="s">
        <v>315</v>
      </c>
      <c r="BU6" s="14">
        <v>40087</v>
      </c>
      <c r="BV6" s="14">
        <v>40179</v>
      </c>
      <c r="BW6" s="14">
        <v>40269</v>
      </c>
      <c r="BX6" s="14">
        <v>40360</v>
      </c>
      <c r="BY6" s="14">
        <v>40452</v>
      </c>
      <c r="BZ6" s="14">
        <v>40544</v>
      </c>
      <c r="CA6" s="14">
        <v>40634</v>
      </c>
      <c r="CB6" s="14">
        <v>40725</v>
      </c>
      <c r="CC6" s="14">
        <v>40817</v>
      </c>
      <c r="CD6" s="14">
        <v>40909</v>
      </c>
      <c r="CE6" s="14">
        <v>41000</v>
      </c>
      <c r="CF6" s="14">
        <v>41091</v>
      </c>
      <c r="CG6" s="14">
        <v>41183</v>
      </c>
      <c r="CH6" s="14">
        <v>41275</v>
      </c>
      <c r="CI6" s="14">
        <v>41365</v>
      </c>
      <c r="CJ6" s="14">
        <v>41456</v>
      </c>
      <c r="CK6" s="14">
        <v>41548</v>
      </c>
      <c r="CL6" s="14">
        <v>41640</v>
      </c>
      <c r="CM6" s="14">
        <v>41730</v>
      </c>
      <c r="CN6" s="14">
        <v>41821</v>
      </c>
      <c r="CO6" s="14">
        <v>41913</v>
      </c>
      <c r="CP6" s="14">
        <v>42005</v>
      </c>
      <c r="CQ6" s="14">
        <v>42095</v>
      </c>
      <c r="CR6" s="14">
        <v>42186</v>
      </c>
      <c r="CS6" s="14">
        <v>42278</v>
      </c>
      <c r="CT6" s="14">
        <v>42370</v>
      </c>
      <c r="CU6" s="14">
        <v>42461</v>
      </c>
      <c r="CV6" s="14">
        <v>42552</v>
      </c>
      <c r="CW6" s="14">
        <v>42644</v>
      </c>
      <c r="CX6" s="14"/>
      <c r="DG6" s="96"/>
    </row>
    <row r="7" spans="2:171" x14ac:dyDescent="0.25">
      <c r="BU7" s="96" t="s">
        <v>34</v>
      </c>
      <c r="BV7" s="96" t="s">
        <v>35</v>
      </c>
      <c r="BW7" s="96" t="s">
        <v>35</v>
      </c>
      <c r="BX7" s="96" t="s">
        <v>35</v>
      </c>
      <c r="BY7" s="96" t="s">
        <v>35</v>
      </c>
      <c r="BZ7" s="96" t="s">
        <v>36</v>
      </c>
      <c r="CA7" s="96" t="s">
        <v>36</v>
      </c>
      <c r="CB7" s="96" t="s">
        <v>36</v>
      </c>
      <c r="CC7" s="96" t="s">
        <v>36</v>
      </c>
      <c r="CD7" s="96" t="s">
        <v>37</v>
      </c>
      <c r="CE7" s="96" t="s">
        <v>37</v>
      </c>
      <c r="CF7" s="96" t="s">
        <v>37</v>
      </c>
      <c r="CG7" s="96" t="s">
        <v>37</v>
      </c>
      <c r="CH7" s="96" t="s">
        <v>38</v>
      </c>
      <c r="CI7" s="96" t="s">
        <v>38</v>
      </c>
      <c r="CJ7" s="96" t="s">
        <v>38</v>
      </c>
      <c r="CK7" s="96" t="s">
        <v>38</v>
      </c>
      <c r="CL7" s="96" t="s">
        <v>39</v>
      </c>
      <c r="CM7" s="96" t="s">
        <v>39</v>
      </c>
      <c r="CN7" s="96" t="s">
        <v>39</v>
      </c>
      <c r="CO7" s="96" t="s">
        <v>39</v>
      </c>
      <c r="CP7" s="96" t="s">
        <v>10</v>
      </c>
      <c r="CQ7" s="96" t="s">
        <v>10</v>
      </c>
      <c r="CR7" s="96" t="s">
        <v>10</v>
      </c>
      <c r="CS7" s="96" t="s">
        <v>10</v>
      </c>
      <c r="CT7" s="96" t="s">
        <v>120</v>
      </c>
      <c r="CU7" s="96" t="s">
        <v>120</v>
      </c>
      <c r="CV7" s="96" t="s">
        <v>120</v>
      </c>
      <c r="CW7" s="96" t="s">
        <v>120</v>
      </c>
      <c r="CX7" s="96"/>
      <c r="DX7" s="145" t="s">
        <v>328</v>
      </c>
      <c r="DY7" s="146"/>
      <c r="DZ7" s="146"/>
      <c r="EA7" s="146"/>
      <c r="EB7" s="146"/>
      <c r="EC7" s="146"/>
      <c r="ED7" s="146"/>
      <c r="EE7" s="146"/>
      <c r="EF7" s="146"/>
      <c r="EG7" s="146"/>
      <c r="EH7" s="146"/>
      <c r="EI7" s="146"/>
      <c r="EJ7" s="146"/>
      <c r="EK7" s="146"/>
      <c r="EL7" s="146"/>
      <c r="EM7" s="146"/>
      <c r="EN7" s="146"/>
      <c r="EO7" s="146"/>
      <c r="EP7" s="146"/>
      <c r="EQ7" s="146"/>
      <c r="ER7" s="147"/>
      <c r="EU7" s="145" t="s">
        <v>328</v>
      </c>
      <c r="EV7" s="146"/>
      <c r="EW7" s="146"/>
      <c r="EX7" s="146"/>
      <c r="EY7" s="146"/>
      <c r="EZ7" s="146"/>
      <c r="FA7" s="146"/>
      <c r="FB7" s="146"/>
      <c r="FC7" s="146"/>
      <c r="FD7" s="146"/>
      <c r="FE7" s="146"/>
      <c r="FF7" s="146"/>
      <c r="FG7" s="146"/>
      <c r="FH7" s="146"/>
      <c r="FI7" s="146"/>
      <c r="FJ7" s="146"/>
      <c r="FK7" s="146"/>
      <c r="FL7" s="146"/>
      <c r="FM7" s="146"/>
      <c r="FN7" s="146"/>
      <c r="FO7" s="147"/>
    </row>
    <row r="8" spans="2:171" x14ac:dyDescent="0.25">
      <c r="C8" s="73" t="s">
        <v>254</v>
      </c>
      <c r="D8" s="72" t="s">
        <v>255</v>
      </c>
      <c r="E8" s="72" t="s">
        <v>256</v>
      </c>
      <c r="F8" s="72" t="s">
        <v>257</v>
      </c>
      <c r="G8" s="72" t="s">
        <v>258</v>
      </c>
      <c r="H8" s="72" t="s">
        <v>259</v>
      </c>
      <c r="I8" s="72" t="s">
        <v>260</v>
      </c>
      <c r="J8" s="72" t="s">
        <v>261</v>
      </c>
      <c r="K8" s="72" t="s">
        <v>262</v>
      </c>
      <c r="L8" s="72" t="s">
        <v>263</v>
      </c>
      <c r="M8" s="72" t="s">
        <v>264</v>
      </c>
      <c r="N8" s="72" t="s">
        <v>265</v>
      </c>
      <c r="O8" s="72" t="s">
        <v>266</v>
      </c>
      <c r="P8" s="72" t="s">
        <v>267</v>
      </c>
      <c r="Q8" s="72" t="s">
        <v>268</v>
      </c>
      <c r="R8" s="72" t="s">
        <v>269</v>
      </c>
      <c r="S8" s="72" t="s">
        <v>270</v>
      </c>
      <c r="T8" s="72" t="s">
        <v>271</v>
      </c>
      <c r="U8" s="72" t="s">
        <v>272</v>
      </c>
      <c r="V8" s="72" t="s">
        <v>273</v>
      </c>
      <c r="W8" s="72" t="s">
        <v>274</v>
      </c>
      <c r="X8" s="72" t="s">
        <v>275</v>
      </c>
      <c r="Y8" s="72" t="s">
        <v>276</v>
      </c>
      <c r="Z8" s="72" t="s">
        <v>277</v>
      </c>
      <c r="AA8" s="72" t="s">
        <v>278</v>
      </c>
      <c r="AB8" s="72" t="s">
        <v>279</v>
      </c>
      <c r="AC8" s="72" t="s">
        <v>102</v>
      </c>
      <c r="AD8" s="72" t="s">
        <v>280</v>
      </c>
      <c r="AE8" s="72" t="s">
        <v>281</v>
      </c>
      <c r="AF8" s="72" t="s">
        <v>103</v>
      </c>
      <c r="AG8" s="72" t="s">
        <v>282</v>
      </c>
      <c r="AH8" s="72" t="s">
        <v>283</v>
      </c>
      <c r="AI8" s="72" t="s">
        <v>104</v>
      </c>
      <c r="AJ8" s="72" t="s">
        <v>284</v>
      </c>
      <c r="AK8" s="72" t="s">
        <v>285</v>
      </c>
      <c r="AL8" s="72" t="s">
        <v>105</v>
      </c>
      <c r="AM8" s="72" t="s">
        <v>286</v>
      </c>
      <c r="AN8" s="72" t="s">
        <v>287</v>
      </c>
      <c r="AO8" s="72" t="s">
        <v>98</v>
      </c>
      <c r="AP8" s="72" t="s">
        <v>288</v>
      </c>
      <c r="AQ8" s="72" t="s">
        <v>289</v>
      </c>
      <c r="AR8" s="72" t="s">
        <v>99</v>
      </c>
      <c r="AS8" s="72" t="s">
        <v>290</v>
      </c>
      <c r="AT8" s="72" t="s">
        <v>291</v>
      </c>
      <c r="AU8" s="72" t="s">
        <v>100</v>
      </c>
      <c r="AV8" s="72" t="s">
        <v>292</v>
      </c>
      <c r="AW8" s="72" t="s">
        <v>293</v>
      </c>
      <c r="AX8" s="72" t="s">
        <v>101</v>
      </c>
      <c r="AY8" s="72" t="s">
        <v>294</v>
      </c>
      <c r="AZ8" s="72" t="s">
        <v>295</v>
      </c>
      <c r="BA8" s="72" t="s">
        <v>40</v>
      </c>
      <c r="BB8" s="72" t="s">
        <v>296</v>
      </c>
      <c r="BC8" s="72" t="s">
        <v>297</v>
      </c>
      <c r="BD8" s="72" t="s">
        <v>41</v>
      </c>
      <c r="BE8" s="72" t="s">
        <v>298</v>
      </c>
      <c r="BF8" s="72" t="s">
        <v>299</v>
      </c>
      <c r="BG8" s="72" t="s">
        <v>42</v>
      </c>
      <c r="BH8" s="72" t="s">
        <v>300</v>
      </c>
      <c r="BI8" s="72" t="s">
        <v>301</v>
      </c>
      <c r="BJ8" s="72" t="s">
        <v>43</v>
      </c>
      <c r="BK8" s="72" t="s">
        <v>302</v>
      </c>
      <c r="BL8" s="72" t="s">
        <v>303</v>
      </c>
      <c r="BM8" s="72" t="s">
        <v>44</v>
      </c>
      <c r="BN8" s="72" t="s">
        <v>304</v>
      </c>
      <c r="BO8" s="72" t="s">
        <v>305</v>
      </c>
      <c r="BP8" s="72" t="s">
        <v>11</v>
      </c>
      <c r="BQ8" s="72" t="s">
        <v>306</v>
      </c>
      <c r="BR8" s="71" t="s">
        <v>307</v>
      </c>
      <c r="BT8" s="77"/>
      <c r="BU8" s="169" t="s">
        <v>79</v>
      </c>
      <c r="BV8" s="170" t="s">
        <v>80</v>
      </c>
      <c r="BW8" s="170" t="s">
        <v>81</v>
      </c>
      <c r="BX8" s="170" t="s">
        <v>82</v>
      </c>
      <c r="BY8" s="170" t="s">
        <v>83</v>
      </c>
      <c r="BZ8" s="170" t="s">
        <v>84</v>
      </c>
      <c r="CA8" s="170" t="s">
        <v>85</v>
      </c>
      <c r="CB8" s="170" t="s">
        <v>86</v>
      </c>
      <c r="CC8" s="170" t="s">
        <v>87</v>
      </c>
      <c r="CD8" s="170" t="s">
        <v>88</v>
      </c>
      <c r="CE8" s="170" t="s">
        <v>89</v>
      </c>
      <c r="CF8" s="170" t="s">
        <v>90</v>
      </c>
      <c r="CG8" s="170" t="s">
        <v>91</v>
      </c>
      <c r="CH8" s="170" t="s">
        <v>92</v>
      </c>
      <c r="CI8" s="170" t="s">
        <v>93</v>
      </c>
      <c r="CJ8" s="170" t="s">
        <v>94</v>
      </c>
      <c r="CK8" s="170" t="s">
        <v>95</v>
      </c>
      <c r="CL8" s="170" t="s">
        <v>15</v>
      </c>
      <c r="CM8" s="170" t="s">
        <v>16</v>
      </c>
      <c r="CN8" s="170" t="s">
        <v>17</v>
      </c>
      <c r="CO8" s="170" t="s">
        <v>18</v>
      </c>
      <c r="CP8" s="170" t="s">
        <v>19</v>
      </c>
      <c r="CQ8" s="170" t="s">
        <v>20</v>
      </c>
      <c r="CR8" s="170" t="s">
        <v>21</v>
      </c>
      <c r="CS8" s="170" t="s">
        <v>22</v>
      </c>
      <c r="CT8" s="170" t="s">
        <v>23</v>
      </c>
      <c r="CU8" s="170" t="s">
        <v>24</v>
      </c>
      <c r="CV8" s="170" t="s">
        <v>25</v>
      </c>
      <c r="CW8" s="171" t="s">
        <v>26</v>
      </c>
      <c r="CX8" s="9"/>
      <c r="DB8" s="96">
        <v>3</v>
      </c>
      <c r="DC8" s="96">
        <v>6</v>
      </c>
      <c r="DD8" s="96">
        <v>9</v>
      </c>
      <c r="DE8" s="96">
        <v>12</v>
      </c>
      <c r="DF8" s="96">
        <v>15</v>
      </c>
      <c r="DG8" s="96">
        <v>18</v>
      </c>
      <c r="DH8" s="96">
        <v>21</v>
      </c>
      <c r="DJ8" s="135" t="s">
        <v>328</v>
      </c>
      <c r="DK8" s="135"/>
      <c r="DL8" s="135"/>
      <c r="DM8" s="135"/>
      <c r="DO8" s="135" t="s">
        <v>353</v>
      </c>
      <c r="DP8" s="135"/>
      <c r="DQ8" s="135"/>
      <c r="DR8" s="135"/>
      <c r="DS8" s="135"/>
      <c r="DT8" s="135"/>
      <c r="DU8" s="135"/>
      <c r="DX8" s="122">
        <v>1</v>
      </c>
      <c r="DY8" s="123">
        <v>2</v>
      </c>
      <c r="DZ8" s="123">
        <v>3</v>
      </c>
      <c r="EA8" s="123">
        <v>4</v>
      </c>
      <c r="EB8" s="123">
        <v>5</v>
      </c>
      <c r="EC8" s="123">
        <v>6</v>
      </c>
      <c r="ED8" s="123">
        <v>7</v>
      </c>
      <c r="EE8" s="123">
        <v>8</v>
      </c>
      <c r="EF8" s="123">
        <v>9</v>
      </c>
      <c r="EG8" s="123">
        <v>10</v>
      </c>
      <c r="EH8" s="123">
        <v>11</v>
      </c>
      <c r="EI8" s="123">
        <v>12</v>
      </c>
      <c r="EJ8" s="123">
        <v>13</v>
      </c>
      <c r="EK8" s="123">
        <v>14</v>
      </c>
      <c r="EL8" s="123">
        <v>15</v>
      </c>
      <c r="EM8" s="123">
        <v>16</v>
      </c>
      <c r="EN8" s="123">
        <v>17</v>
      </c>
      <c r="EO8" s="123">
        <v>18</v>
      </c>
      <c r="EP8" s="123">
        <v>19</v>
      </c>
      <c r="EQ8" s="123">
        <v>20</v>
      </c>
      <c r="ER8" s="124">
        <v>21</v>
      </c>
      <c r="EU8" s="54">
        <v>1</v>
      </c>
      <c r="EV8" s="55">
        <v>2</v>
      </c>
      <c r="EW8" s="55">
        <v>3</v>
      </c>
      <c r="EX8" s="55">
        <v>4</v>
      </c>
      <c r="EY8" s="55">
        <v>5</v>
      </c>
      <c r="EZ8" s="55">
        <v>6</v>
      </c>
      <c r="FA8" s="55">
        <v>7</v>
      </c>
      <c r="FB8" s="55">
        <v>8</v>
      </c>
      <c r="FC8" s="55">
        <v>9</v>
      </c>
      <c r="FD8" s="55">
        <v>10</v>
      </c>
      <c r="FE8" s="55">
        <v>11</v>
      </c>
      <c r="FF8" s="55">
        <v>12</v>
      </c>
      <c r="FG8" s="55">
        <v>13</v>
      </c>
      <c r="FH8" s="55">
        <v>14</v>
      </c>
      <c r="FI8" s="55">
        <v>15</v>
      </c>
      <c r="FJ8" s="55">
        <v>16</v>
      </c>
      <c r="FK8" s="55">
        <v>17</v>
      </c>
      <c r="FL8" s="55">
        <v>18</v>
      </c>
      <c r="FM8" s="55">
        <v>19</v>
      </c>
      <c r="FN8" s="55">
        <v>20</v>
      </c>
      <c r="FO8" s="56">
        <v>21</v>
      </c>
    </row>
    <row r="9" spans="2:171" x14ac:dyDescent="0.25">
      <c r="B9" s="172" t="s">
        <v>79</v>
      </c>
      <c r="C9" s="152">
        <v>0.435423927752632</v>
      </c>
      <c r="D9" s="153">
        <v>0.39980713215262303</v>
      </c>
      <c r="E9" s="153">
        <v>0.4</v>
      </c>
      <c r="F9" s="153">
        <v>0.4</v>
      </c>
      <c r="G9" s="153">
        <v>0.4</v>
      </c>
      <c r="H9" s="153">
        <v>0.4</v>
      </c>
      <c r="I9" s="153">
        <v>0.4</v>
      </c>
      <c r="J9" s="153">
        <v>0.4</v>
      </c>
      <c r="K9" s="153">
        <v>0.4</v>
      </c>
      <c r="L9" s="153">
        <v>0.4</v>
      </c>
      <c r="M9" s="153">
        <v>0.4</v>
      </c>
      <c r="N9" s="153">
        <v>0.4</v>
      </c>
      <c r="O9" s="153"/>
      <c r="P9" s="153"/>
      <c r="Q9" s="153"/>
      <c r="R9" s="153"/>
      <c r="S9" s="153"/>
      <c r="T9" s="153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3"/>
      <c r="AF9" s="153"/>
      <c r="AG9" s="153"/>
      <c r="AH9" s="153"/>
      <c r="AI9" s="153"/>
      <c r="AJ9" s="153"/>
      <c r="AK9" s="153"/>
      <c r="AL9" s="153"/>
      <c r="AM9" s="153"/>
      <c r="AN9" s="153"/>
      <c r="AO9" s="153"/>
      <c r="AP9" s="153"/>
      <c r="AQ9" s="153"/>
      <c r="AR9" s="153"/>
      <c r="AS9" s="153"/>
      <c r="AT9" s="153"/>
      <c r="AU9" s="153"/>
      <c r="AV9" s="153"/>
      <c r="AW9" s="153"/>
      <c r="AX9" s="153"/>
      <c r="AY9" s="153"/>
      <c r="AZ9" s="153"/>
      <c r="BA9" s="153"/>
      <c r="BB9" s="153"/>
      <c r="BC9" s="153"/>
      <c r="BD9" s="153"/>
      <c r="BE9" s="153"/>
      <c r="BF9" s="153"/>
      <c r="BG9" s="153"/>
      <c r="BH9" s="153"/>
      <c r="BI9" s="153"/>
      <c r="BJ9" s="153"/>
      <c r="BK9" s="153"/>
      <c r="BL9" s="153"/>
      <c r="BM9" s="153"/>
      <c r="BN9" s="153"/>
      <c r="BO9" s="153"/>
      <c r="BP9" s="153"/>
      <c r="BQ9" s="153"/>
      <c r="BR9" s="154"/>
      <c r="BT9" s="99" t="s">
        <v>254</v>
      </c>
      <c r="BU9" s="152">
        <v>0.435423927752632</v>
      </c>
      <c r="BV9" s="153">
        <v>1.03034014422414</v>
      </c>
      <c r="BW9" s="153">
        <v>1.08329035093425</v>
      </c>
      <c r="BX9" s="153">
        <v>1.2843075091238199</v>
      </c>
      <c r="BY9" s="153">
        <v>1.2975808566367701</v>
      </c>
      <c r="BZ9" s="153">
        <v>1.35119885321151</v>
      </c>
      <c r="CA9" s="153">
        <v>1.4519519145520801</v>
      </c>
      <c r="CB9" s="153">
        <v>1.53461133083832</v>
      </c>
      <c r="CC9" s="153">
        <v>1.6581252508311002</v>
      </c>
      <c r="CD9" s="153"/>
      <c r="CE9" s="153"/>
      <c r="CF9" s="153"/>
      <c r="CG9" s="153"/>
      <c r="CH9" s="153"/>
      <c r="CI9" s="153"/>
      <c r="CJ9" s="153"/>
      <c r="CK9" s="153"/>
      <c r="CL9" s="153"/>
      <c r="CM9" s="153"/>
      <c r="CN9" s="153"/>
      <c r="CO9" s="153"/>
      <c r="CP9" s="153"/>
      <c r="CQ9" s="153"/>
      <c r="CR9" s="153"/>
      <c r="CS9" s="153"/>
      <c r="CT9" s="153"/>
      <c r="CU9" s="153"/>
      <c r="CV9" s="153"/>
      <c r="CW9" s="154"/>
      <c r="CX9" s="5"/>
      <c r="CY9" s="96">
        <v>2</v>
      </c>
      <c r="CZ9" s="173" t="s">
        <v>254</v>
      </c>
      <c r="DA9" s="14">
        <v>40179</v>
      </c>
      <c r="DB9" s="18">
        <f>IF(MONTH($CZ9)=12,HLOOKUP(YEAR($CZ9)+1&amp;"Q"&amp;DJ9,$BT$8:$CW$1048576,$CY9,FALSE),IF(MONTH($CZ9)=1,HLOOKUP(YEAR($CZ9)&amp;"Q"&amp;DJ9,$BT$8:$CW$1048576,$CY9,FALSE),IF(MONTH($CZ9)=2,HLOOKUP(YEAR($CZ9)&amp;"Q"&amp;DJ9,$BT$8:$CW$1048576,$CY9,FALSE),IF(MONTH($CZ9)=3,HLOOKUP(YEAR($CZ9)&amp;"Q"&amp;DJ9,$BT$8:$CW$1048576,$CY9,FALSE),IF(MONTH($CZ9)=4,HLOOKUP(YEAR($CZ9)&amp;"Q"&amp;DJ9,$BT$8:$CW$1048576,$CY9,FALSE),IF(MONTH($CZ9)=5,HLOOKUP(YEAR($CZ9)&amp;"Q"&amp;DJ9,$BT$8:$CW$1048576,$CY9,FALSE),IF(MONTH($CZ9)=6,HLOOKUP(YEAR($CZ9)&amp;"Q"&amp;DJ9,$BT$8:$CW$1048576,$CY9,FALSE),IF(MONTH($CZ9)=7,HLOOKUP(YEAR($CZ9)&amp;"Q"&amp;DJ9,$BT$8:$CW$1048576,$CY9,FALSE),IF(MONTH($CZ9)=8,HLOOKUP(YEAR($CZ9)&amp;"Q"&amp;DJ9,$BT$8:$CW$1048576,$CY9,FALSE),IF(MONTH($CZ9)=9,HLOOKUP(YEAR($CZ9)&amp;"Q"&amp;DJ9,$BT$8:$CW$1048576,$CY9,FALSE),IF(MONTH($CZ9)=10,HLOOKUP(YEAR($CZ9)+1&amp;"Q"&amp;DJ9,$BT$8:$CW$1048576,$CY9,FALSE),IF(MONTH($CZ9)=11,HLOOKUP(YEAR($CZ9)+1&amp;"Q"&amp;DJ9,$BT$8:$CW$1048576,$CY9,FALSE),""))))))))))))</f>
        <v>1.08329035093425</v>
      </c>
      <c r="DC9" s="18">
        <f>IF(MONTH($CZ9)=12,HLOOKUP(YEAR($CZ9)+1&amp;"Q"&amp;DK9,$BT$8:$CW$1048576,$CY9,FALSE),IF(MONTH($CZ9)=1,HLOOKUP(YEAR($CZ9)&amp;"Q"&amp;DK9,$BT$8:$CW$1048576,$CY9,FALSE),IF(MONTH($CZ9)=2,HLOOKUP(YEAR($CZ9)&amp;"Q"&amp;DK9,$BT$8:$CW$1048576,$CY9,FALSE),IF(MONTH($CZ9)=3,HLOOKUP(YEAR($CZ9)&amp;"Q"&amp;DK9,$BT$8:$CW$1048576,$CY9,FALSE),IF(MONTH($CZ9)=4,HLOOKUP(YEAR($CZ9)&amp;"Q"&amp;DK9,$BT$8:$CW$1048576,$CY9,FALSE),IF(MONTH($CZ9)=5,HLOOKUP(YEAR($CZ9)&amp;"Q"&amp;DK9,$BT$8:$CW$1048576,$CY9,FALSE),IF(MONTH($CZ9)=6,HLOOKUP(YEAR($CZ9)&amp;"Q"&amp;DK9,$BT$8:$CW$1048576,$CY9,FALSE),IF(MONTH($CZ9)=7,HLOOKUP(YEAR($CZ9)+1&amp;"Q"&amp;DK9,$BT$8:$CW$1048576,$CY9,FALSE),IF(MONTH($CZ9)=8,HLOOKUP(YEAR($CZ9)+1&amp;"Q"&amp;DK9,$BT$8:$CW$1048576,$CY9,FALSE),IF(MONTH($CZ9)=9,HLOOKUP(YEAR($CZ9)+1&amp;"Q"&amp;DK9,$BT$8:$CW$1048576,$CY9,FALSE),IF(MONTH($CZ9)=10,HLOOKUP(YEAR($CZ9)+1&amp;"Q"&amp;DK9,$BT$8:$CW$1048576,$CY9,FALSE),IF(MONTH($CZ9)=11,HLOOKUP(YEAR($CZ9)+1&amp;"Q"&amp;DK9,$BT$8:$CW$1048576,$CY9,FALSE),""))))))))))))</f>
        <v>1.2843075091238199</v>
      </c>
      <c r="DD9" s="18">
        <f>IF(MONTH($CZ9)=12,HLOOKUP(YEAR($CZ9)+1&amp;"Q"&amp;DL9,$BT$8:$CW$1048576,$CY9,FALSE),IF(MONTH($CZ9)=1,HLOOKUP(YEAR($CZ9)&amp;"Q"&amp;DL9,$BT$8:$CW$1048576,$CY9,FALSE),IF(MONTH($CZ9)=2,HLOOKUP(YEAR($CZ9)&amp;"Q"&amp;DL9,$BT$8:$CW$1048576,$CY9,FALSE),IF(MONTH($CZ9)=3,HLOOKUP(YEAR($CZ9)&amp;"Q"&amp;DL9,$BT$8:$CW$1048576,$CY9,FALSE),IF(MONTH($CZ9)=4,HLOOKUP(YEAR($CZ9)+1&amp;"Q"&amp;DL9,$BT$8:$CW$1048576,$CY9,FALSE),IF(MONTH($CZ9)=5,HLOOKUP(YEAR($CZ9)+1&amp;"Q"&amp;DL9,$BT$8:$CW$1048576,$CY9,FALSE),IF(MONTH($CZ9)=6,HLOOKUP(YEAR($CZ9)+1&amp;"Q"&amp;DL9,$BT$8:$CW$1048576,$CY9,FALSE),IF(MONTH($CZ9)=7,HLOOKUP(YEAR($CZ9)+1&amp;"Q"&amp;DL9,$BT$8:$CW$1048576,$CY9,FALSE),IF(MONTH($CZ9)=8,HLOOKUP(YEAR($CZ9)+1&amp;"Q"&amp;DL9,$BT$8:$CW$1048576,$CY9,FALSE),IF(MONTH($CZ9)=9,HLOOKUP(YEAR($CZ9)+1&amp;"Q"&amp;DL9,$BT$8:$CW$1048576,$CY9,FALSE),IF(MONTH($CZ9)=10,HLOOKUP(YEAR($CZ9)+1&amp;"Q"&amp;DL9,$BT$8:$CW$1048576,$CY9,FALSE),IF(MONTH($CZ9)=11,HLOOKUP(YEAR($CZ9)+1&amp;"Q"&amp;DL9,$BT$8:$CW$1048576,$CY9,FALSE),""))))))))))))</f>
        <v>1.2975808566367701</v>
      </c>
      <c r="DE9" s="18">
        <f>IF(MONTH($CZ9)=12,HLOOKUP(YEAR($CZ9)+1&amp;"Q"&amp;DM9,$BT$8:$CW$1048576,$CY9,FALSE),IF(MONTH($CZ9)=1,HLOOKUP(YEAR($CZ9)+1&amp;"Q"&amp;DM9,$BT$8:$CW$1048576,$CY9,FALSE),IF(MONTH($CZ9)=2,HLOOKUP(YEAR($CZ9)+1&amp;"Q"&amp;DM9,$BT$8:$CW$1048576,$CY9,FALSE),IF(MONTH($CZ9)=3,HLOOKUP(YEAR($CZ9)+1&amp;"Q"&amp;DM9,$BT$8:$CW$1048576,$CY9,FALSE),IF(MONTH($CZ9)=4,HLOOKUP(YEAR($CZ9)+1&amp;"Q"&amp;DM9,$BT$8:$CW$1048576,$CY9,FALSE),IF(MONTH($CZ9)=5,HLOOKUP(YEAR($CZ9)+1&amp;"Q"&amp;DM9,$BT$8:$CW$1048576,$CY9,FALSE),IF(MONTH($CZ9)=6,HLOOKUP(YEAR($CZ9)+1&amp;"Q"&amp;DM9,$BT$8:$CW$1048576,$CY9,FALSE),IF(MONTH($CZ9)=7,HLOOKUP(YEAR($CZ9)+1&amp;"Q"&amp;DM9,$BT$8:$CW$1048576,$CY9,FALSE),IF(MONTH($CZ9)=8,HLOOKUP(YEAR($CZ9)+1&amp;"Q"&amp;DM9,$BT$8:$CW$1048576,$CY9,FALSE),IF(MONTH($CZ9)=9,HLOOKUP(YEAR($CZ9)+1&amp;"Q"&amp;DM9,$BT$8:$CW$1048576,$CY9,FALSE),IF(MONTH($CZ9)=10,HLOOKUP(YEAR($CZ9)+1&amp;"Q"&amp;DM9,$BT$8:$CW$1048576,$CY9,FALSE),IF(MONTH($CZ9)=11,HLOOKUP(YEAR($CZ9)+1&amp;"Q"&amp;DM9,$BT$8:$CW$1048576,$CY9,FALSE),""))))))))))))</f>
        <v>1.35119885321151</v>
      </c>
      <c r="DF9" s="18">
        <f>IF(MONTH($CZ9)=12,HLOOKUP(YEAR($CZ9)+2&amp;"Q"&amp;DJ9,$BT$8:$CW$1048576,$CY9,FALSE),IF(MONTH($CZ9)=1,HLOOKUP(YEAR($CZ9)+1&amp;"Q"&amp;DJ9,$BT$8:$CW$1048576,$CY9,FALSE),IF(MONTH($CZ9)=2,HLOOKUP(YEAR($CZ9)+1&amp;"Q"&amp;DJ9,$BT$8:$CW$1048576,$CY9,FALSE),IF(MONTH($CZ9)=3,HLOOKUP(YEAR($CZ9)+1&amp;"Q"&amp;DJ9,$BT$8:$CW$1048576,$CY9,FALSE),IF(MONTH($CZ9)=4,HLOOKUP(YEAR($CZ9)+1&amp;"Q"&amp;DJ9,$BT$8:$CW$1048576,$CY9,FALSE),IF(MONTH($CZ9)=5,HLOOKUP(YEAR($CZ9)+1&amp;"Q"&amp;DJ9,$BT$8:$CW$1048576,$CY9,FALSE),IF(MONTH($CZ9)=6,HLOOKUP(YEAR($CZ9)+1&amp;"Q"&amp;DJ9,$BT$8:$CW$1048576,$CY9,FALSE),IF(MONTH($CZ9)=7,HLOOKUP(YEAR($CZ9)+1&amp;"Q"&amp;DJ9,$BT$8:$CW$1048576,$CY9,FALSE),IF(MONTH($CZ9)=8,HLOOKUP(YEAR($CZ9)+1&amp;"Q"&amp;DJ9,$BT$8:$CW$1048576,$CY9,FALSE),IF(MONTH($CZ9)=9,HLOOKUP(YEAR($CZ9)+1&amp;"Q"&amp;DJ9,$BT$8:$CW$1048576,$CY9,FALSE),IF(MONTH($CZ9)=10,HLOOKUP(YEAR($CZ9)+2&amp;"Q"&amp;DJ9,$BT$8:$CW$1048576,$CY9,FALSE),IF(MONTH($CZ9)=11,HLOOKUP(YEAR($CZ9)+2&amp;"Q"&amp;DJ9,$BT$8:$CW$1048576,$CY9,FALSE),""))))))))))))</f>
        <v>1.4519519145520801</v>
      </c>
      <c r="DG9" s="18">
        <f>IF(MONTH($CZ9)=12,HLOOKUP(YEAR($CZ9)+2&amp;"Q"&amp;DK9,$BT$8:$CW$1048576,$CY9,FALSE),IF(MONTH($CZ9)=1,HLOOKUP(YEAR($CZ9)+1&amp;"Q"&amp;DK9,$BT$8:$CW$1048576,$CY9,FALSE),IF(MONTH($CZ9)=2,HLOOKUP(YEAR($CZ9)+1&amp;"Q"&amp;DK9,$BT$8:$CW$1048576,$CY9,FALSE),IF(MONTH($CZ9)=3,HLOOKUP(YEAR($CZ9)+1&amp;"Q"&amp;DK9,$BT$8:$CW$1048576,$CY9,FALSE),IF(MONTH($CZ9)=4,HLOOKUP(YEAR($CZ9)+1&amp;"Q"&amp;DK9,$BT$8:$CW$1048576,$CY9,FALSE),IF(MONTH($CZ9)=5,HLOOKUP(YEAR($CZ9)+1&amp;"Q"&amp;DK9,$BT$8:$CW$1048576,$CY9,FALSE),IF(MONTH($CZ9)=6,HLOOKUP(YEAR($CZ9)+1&amp;"Q"&amp;DK9,$BT$8:$CW$1048576,$CY9,FALSE),IF(MONTH($CZ9)=7,HLOOKUP(YEAR($CZ9)+2&amp;"Q"&amp;DK9,$BT$8:$CW$1048576,$CY9,FALSE),IF(MONTH($CZ9)=8,HLOOKUP(YEAR($CZ9)+2&amp;"Q"&amp;DK9,$BT$8:$CW$1048576,$CY9,FALSE),IF(MONTH($CZ9)=9,HLOOKUP(YEAR($CZ9)+2&amp;"Q"&amp;DK9,$BT$8:$CW$1048576,$CY9,FALSE),IF(MONTH($CZ9)=10,HLOOKUP(YEAR($CZ9)+2&amp;"Q"&amp;DK9,$BT$8:$CW$1048576,$CY9,FALSE),IF(MONTH($CZ9)=11,HLOOKUP(YEAR($CZ9)+2&amp;"Q"&amp;DK9,$BT$8:$CW$1048576,$CY9,FALSE),""))))))))))))</f>
        <v>1.53461133083832</v>
      </c>
      <c r="DH9" s="18">
        <f>IF(MONTH($CZ9)=12,HLOOKUP(YEAR($CZ9)+2&amp;"Q"&amp;DL9,$BT$8:$CW$1048576,$CY9,FALSE),IF(MONTH($CZ9)=1,HLOOKUP(YEAR($CZ9)+1&amp;"Q"&amp;DL9,$BT$8:$CW$1048576,$CY9,FALSE),IF(MONTH($CZ9)=2,HLOOKUP(YEAR($CZ9)+1&amp;"Q"&amp;DL9,$BT$8:$CW$1048576,$CY9,FALSE),IF(MONTH($CZ9)=3,HLOOKUP(YEAR($CZ9)+1&amp;"Q"&amp;DL9,$BT$8:$CW$1048576,$CY9,FALSE),IF(MONTH($CZ9)=4,HLOOKUP(YEAR($CZ9)+2&amp;"Q"&amp;DL9,$BT$8:$CW$1048576,$CY9,FALSE),IF(MONTH($CZ9)=5,HLOOKUP(YEAR($CZ9)+2&amp;"Q"&amp;DL9,$BT$8:$CW$1048576,$CY9,FALSE),IF(MONTH($CZ9)=6,HLOOKUP(YEAR($CZ9)+2&amp;"Q"&amp;DL9,$BT$8:$CW$1048576,$CY9,FALSE),IF(MONTH($CZ9)=7,HLOOKUP(YEAR($CZ9)+2&amp;"Q"&amp;DL9,$BT$8:$CW$1048576,$CY9,FALSE),IF(MONTH($CZ9)=8,HLOOKUP(YEAR($CZ9)+2&amp;"Q"&amp;DL9,$BT$8:$CW$1048576,$CY9,FALSE),IF(MONTH($CZ9)=9,HLOOKUP(YEAR($CZ9)+2&amp;"Q"&amp;DL9,$BT$8:$CW$1048576,$CY9,FALSE),IF(MONTH($CZ9)=10,HLOOKUP(YEAR($CZ9)+2&amp;"Q"&amp;DL9,$BT$8:$CW$1048576,$CY9,FALSE),IF(MONTH($CZ9)=11,HLOOKUP(YEAR($CZ9)+2&amp;"Q"&amp;DL9,$BT$8:$CW$1048576,$CY9,FALSE),""))))))))))))</f>
        <v>1.6581252508311002</v>
      </c>
      <c r="DJ9" s="96">
        <v>2</v>
      </c>
      <c r="DK9" s="96">
        <v>3</v>
      </c>
      <c r="DL9" s="96">
        <v>4</v>
      </c>
      <c r="DM9" s="96">
        <v>1</v>
      </c>
      <c r="DO9" s="96">
        <v>3</v>
      </c>
      <c r="DP9" s="96">
        <v>6</v>
      </c>
      <c r="DQ9" s="96">
        <v>9</v>
      </c>
      <c r="DR9" s="96">
        <v>12</v>
      </c>
      <c r="DS9" s="96">
        <v>15</v>
      </c>
      <c r="DT9" s="96">
        <v>18</v>
      </c>
      <c r="DU9" s="96">
        <v>21</v>
      </c>
      <c r="DW9" s="85">
        <v>40179</v>
      </c>
      <c r="DX9" s="44" t="str">
        <f>IF(ISNA(INDEX($DB$9:$DH$76,MATCH($DW9,$DA$9:$DA$76,0),MATCH(DX$8,$DO9:$DU9,0))),"",INDEX($DB$9:$DH$76,MATCH($DW9,$DA$9:$DA$76,0),MATCH(DX$8,$DO9:$DU9,0)))</f>
        <v/>
      </c>
      <c r="DY9" s="45" t="str">
        <f t="shared" ref="DY9:ER21" si="0">IF(ISNA(INDEX($DB$9:$DH$76,MATCH($DW9,$DA$9:$DA$76,0),MATCH(DY$8,$DO9:$DU9,0))),"",INDEX($DB$9:$DH$76,MATCH($DW9,$DA$9:$DA$76,0),MATCH(DY$8,$DO9:$DU9,0)))</f>
        <v/>
      </c>
      <c r="DZ9" s="45">
        <f t="shared" si="0"/>
        <v>1.08329035093425</v>
      </c>
      <c r="EA9" s="45" t="str">
        <f t="shared" si="0"/>
        <v/>
      </c>
      <c r="EB9" s="45" t="str">
        <f t="shared" si="0"/>
        <v/>
      </c>
      <c r="EC9" s="45">
        <f t="shared" si="0"/>
        <v>1.2843075091238199</v>
      </c>
      <c r="ED9" s="45" t="str">
        <f t="shared" si="0"/>
        <v/>
      </c>
      <c r="EE9" s="45" t="str">
        <f t="shared" si="0"/>
        <v/>
      </c>
      <c r="EF9" s="45">
        <f t="shared" si="0"/>
        <v>1.2975808566367701</v>
      </c>
      <c r="EG9" s="45" t="str">
        <f t="shared" si="0"/>
        <v/>
      </c>
      <c r="EH9" s="45" t="str">
        <f t="shared" si="0"/>
        <v/>
      </c>
      <c r="EI9" s="45">
        <f t="shared" si="0"/>
        <v>1.35119885321151</v>
      </c>
      <c r="EJ9" s="45" t="str">
        <f t="shared" si="0"/>
        <v/>
      </c>
      <c r="EK9" s="45" t="str">
        <f t="shared" si="0"/>
        <v/>
      </c>
      <c r="EL9" s="45">
        <f t="shared" si="0"/>
        <v>1.4519519145520801</v>
      </c>
      <c r="EM9" s="45" t="str">
        <f t="shared" si="0"/>
        <v/>
      </c>
      <c r="EN9" s="45" t="str">
        <f t="shared" si="0"/>
        <v/>
      </c>
      <c r="EO9" s="45">
        <f t="shared" si="0"/>
        <v>1.53461133083832</v>
      </c>
      <c r="EP9" s="45" t="str">
        <f t="shared" si="0"/>
        <v/>
      </c>
      <c r="EQ9" s="45" t="str">
        <f t="shared" si="0"/>
        <v/>
      </c>
      <c r="ER9" s="46">
        <f t="shared" si="0"/>
        <v>1.6581252508311002</v>
      </c>
      <c r="ET9" s="151">
        <v>40179</v>
      </c>
      <c r="EU9" s="44" t="str">
        <f>IF(DX9=0,"",DX9)</f>
        <v/>
      </c>
      <c r="EV9" s="45" t="str">
        <f t="shared" ref="EV9:FO21" si="1">IF(DY9=0,"",DY9)</f>
        <v/>
      </c>
      <c r="EW9" s="45">
        <f t="shared" si="1"/>
        <v>1.08329035093425</v>
      </c>
      <c r="EX9" s="45" t="str">
        <f t="shared" si="1"/>
        <v/>
      </c>
      <c r="EY9" s="45" t="str">
        <f t="shared" si="1"/>
        <v/>
      </c>
      <c r="EZ9" s="45">
        <f t="shared" si="1"/>
        <v>1.2843075091238199</v>
      </c>
      <c r="FA9" s="45" t="str">
        <f t="shared" si="1"/>
        <v/>
      </c>
      <c r="FB9" s="45" t="str">
        <f t="shared" si="1"/>
        <v/>
      </c>
      <c r="FC9" s="45">
        <f t="shared" si="1"/>
        <v>1.2975808566367701</v>
      </c>
      <c r="FD9" s="45" t="str">
        <f t="shared" si="1"/>
        <v/>
      </c>
      <c r="FE9" s="45" t="str">
        <f t="shared" si="1"/>
        <v/>
      </c>
      <c r="FF9" s="45">
        <f t="shared" si="1"/>
        <v>1.35119885321151</v>
      </c>
      <c r="FG9" s="45" t="str">
        <f t="shared" si="1"/>
        <v/>
      </c>
      <c r="FH9" s="45" t="str">
        <f t="shared" si="1"/>
        <v/>
      </c>
      <c r="FI9" s="45">
        <f t="shared" si="1"/>
        <v>1.4519519145520801</v>
      </c>
      <c r="FJ9" s="45" t="str">
        <f t="shared" si="1"/>
        <v/>
      </c>
      <c r="FK9" s="45" t="str">
        <f t="shared" si="1"/>
        <v/>
      </c>
      <c r="FL9" s="45">
        <f t="shared" si="1"/>
        <v>1.53461133083832</v>
      </c>
      <c r="FM9" s="45" t="str">
        <f t="shared" si="1"/>
        <v/>
      </c>
      <c r="FN9" s="45" t="str">
        <f t="shared" si="1"/>
        <v/>
      </c>
      <c r="FO9" s="46">
        <f t="shared" si="1"/>
        <v>1.6581252508311002</v>
      </c>
    </row>
    <row r="10" spans="2:171" x14ac:dyDescent="0.25">
      <c r="B10" s="174" t="s">
        <v>80</v>
      </c>
      <c r="C10" s="156">
        <v>1.03034014422414</v>
      </c>
      <c r="D10" s="157">
        <v>1.0634174985526399</v>
      </c>
      <c r="E10" s="157">
        <v>1.0028827606214801</v>
      </c>
      <c r="F10" s="157">
        <v>1.0239701904509599</v>
      </c>
      <c r="G10" s="157">
        <v>1.1000000000000001</v>
      </c>
      <c r="H10" s="157">
        <v>1.1000000000000001</v>
      </c>
      <c r="I10" s="157">
        <v>1.1000000000000001</v>
      </c>
      <c r="J10" s="157">
        <v>1.1000000000000001</v>
      </c>
      <c r="K10" s="157">
        <v>1.1000000000000001</v>
      </c>
      <c r="L10" s="157">
        <v>1.1000000000000001</v>
      </c>
      <c r="M10" s="157">
        <v>1.1000000000000001</v>
      </c>
      <c r="N10" s="157">
        <v>1.1000000000000001</v>
      </c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7"/>
      <c r="AF10" s="157"/>
      <c r="AG10" s="157"/>
      <c r="AH10" s="157"/>
      <c r="AI10" s="157"/>
      <c r="AJ10" s="157"/>
      <c r="AK10" s="157"/>
      <c r="AL10" s="157"/>
      <c r="AM10" s="157"/>
      <c r="AN10" s="157"/>
      <c r="AO10" s="157"/>
      <c r="AP10" s="157"/>
      <c r="AQ10" s="157"/>
      <c r="AR10" s="157"/>
      <c r="AS10" s="157"/>
      <c r="AT10" s="157"/>
      <c r="AU10" s="157"/>
      <c r="AV10" s="157"/>
      <c r="AW10" s="157"/>
      <c r="AX10" s="157"/>
      <c r="AY10" s="157"/>
      <c r="AZ10" s="157"/>
      <c r="BA10" s="157"/>
      <c r="BB10" s="157"/>
      <c r="BC10" s="157"/>
      <c r="BD10" s="157"/>
      <c r="BE10" s="157"/>
      <c r="BF10" s="157"/>
      <c r="BG10" s="157"/>
      <c r="BH10" s="157"/>
      <c r="BI10" s="157"/>
      <c r="BJ10" s="157"/>
      <c r="BK10" s="157"/>
      <c r="BL10" s="157"/>
      <c r="BM10" s="157"/>
      <c r="BN10" s="157"/>
      <c r="BO10" s="157"/>
      <c r="BP10" s="157"/>
      <c r="BQ10" s="157"/>
      <c r="BR10" s="158"/>
      <c r="BT10" s="175" t="s">
        <v>255</v>
      </c>
      <c r="BU10" s="156">
        <v>0.39980713215262303</v>
      </c>
      <c r="BV10" s="157">
        <v>1.0634174985526399</v>
      </c>
      <c r="BW10" s="157">
        <v>1.1340104575118599</v>
      </c>
      <c r="BX10" s="157">
        <v>1.35226501954538</v>
      </c>
      <c r="BY10" s="157">
        <v>1.3686017912538699</v>
      </c>
      <c r="BZ10" s="157">
        <v>1.4191257809492002</v>
      </c>
      <c r="CA10" s="157">
        <v>1.4429510947937501</v>
      </c>
      <c r="CB10" s="157">
        <v>1.51425663067195</v>
      </c>
      <c r="CC10" s="157">
        <v>1.6203712952749199</v>
      </c>
      <c r="CD10" s="157"/>
      <c r="CE10" s="157"/>
      <c r="CF10" s="157"/>
      <c r="CG10" s="48"/>
      <c r="CH10" s="48"/>
      <c r="CI10" s="48"/>
      <c r="CJ10" s="48"/>
      <c r="CK10" s="48"/>
      <c r="CL10" s="48"/>
      <c r="CM10" s="48"/>
      <c r="CN10" s="157"/>
      <c r="CO10" s="157"/>
      <c r="CP10" s="157"/>
      <c r="CQ10" s="157"/>
      <c r="CR10" s="157"/>
      <c r="CS10" s="157"/>
      <c r="CT10" s="157"/>
      <c r="CU10" s="157"/>
      <c r="CV10" s="157"/>
      <c r="CW10" s="158"/>
      <c r="CX10" s="5"/>
      <c r="CY10" s="96">
        <v>3</v>
      </c>
      <c r="CZ10" s="74" t="s">
        <v>255</v>
      </c>
      <c r="DA10" s="14">
        <v>40210</v>
      </c>
      <c r="DB10" s="18">
        <f t="shared" ref="DB10:DB73" si="2">IF(MONTH($CZ10)=12,HLOOKUP(YEAR($CZ10)+1&amp;"Q"&amp;DJ10,$BT$8:$CW$1048576,$CY10,FALSE),IF(MONTH($CZ10)=1,HLOOKUP(YEAR($CZ10)&amp;"Q"&amp;DJ10,$BT$8:$CW$1048576,$CY10,FALSE),IF(MONTH($CZ10)=2,HLOOKUP(YEAR($CZ10)&amp;"Q"&amp;DJ10,$BT$8:$CW$1048576,$CY10,FALSE),IF(MONTH($CZ10)=3,HLOOKUP(YEAR($CZ10)&amp;"Q"&amp;DJ10,$BT$8:$CW$1048576,$CY10,FALSE),IF(MONTH($CZ10)=4,HLOOKUP(YEAR($CZ10)&amp;"Q"&amp;DJ10,$BT$8:$CW$1048576,$CY10,FALSE),IF(MONTH($CZ10)=5,HLOOKUP(YEAR($CZ10)&amp;"Q"&amp;DJ10,$BT$8:$CW$1048576,$CY10,FALSE),IF(MONTH($CZ10)=6,HLOOKUP(YEAR($CZ10)&amp;"Q"&amp;DJ10,$BT$8:$CW$1048576,$CY10,FALSE),IF(MONTH($CZ10)=7,HLOOKUP(YEAR($CZ10)&amp;"Q"&amp;DJ10,$BT$8:$CW$1048576,$CY10,FALSE),IF(MONTH($CZ10)=8,HLOOKUP(YEAR($CZ10)&amp;"Q"&amp;DJ10,$BT$8:$CW$1048576,$CY10,FALSE),IF(MONTH($CZ10)=9,HLOOKUP(YEAR($CZ10)&amp;"Q"&amp;DJ10,$BT$8:$CW$1048576,$CY10,FALSE),IF(MONTH($CZ10)=10,HLOOKUP(YEAR($CZ10)+1&amp;"Q"&amp;DJ10,$BT$8:$CW$1048576,$CY10,FALSE),IF(MONTH($CZ10)=11,HLOOKUP(YEAR($CZ10)+1&amp;"Q"&amp;DJ10,$BT$8:$CW$1048576,$CY10,FALSE),""))))))))))))</f>
        <v>1.1340104575118599</v>
      </c>
      <c r="DC10" s="18">
        <f t="shared" ref="DC10:DC73" si="3">IF(MONTH($CZ10)=12,HLOOKUP(YEAR($CZ10)+1&amp;"Q"&amp;DK10,$BT$8:$CW$1048576,$CY10,FALSE),IF(MONTH($CZ10)=1,HLOOKUP(YEAR($CZ10)&amp;"Q"&amp;DK10,$BT$8:$CW$1048576,$CY10,FALSE),IF(MONTH($CZ10)=2,HLOOKUP(YEAR($CZ10)&amp;"Q"&amp;DK10,$BT$8:$CW$1048576,$CY10,FALSE),IF(MONTH($CZ10)=3,HLOOKUP(YEAR($CZ10)&amp;"Q"&amp;DK10,$BT$8:$CW$1048576,$CY10,FALSE),IF(MONTH($CZ10)=4,HLOOKUP(YEAR($CZ10)&amp;"Q"&amp;DK10,$BT$8:$CW$1048576,$CY10,FALSE),IF(MONTH($CZ10)=5,HLOOKUP(YEAR($CZ10)&amp;"Q"&amp;DK10,$BT$8:$CW$1048576,$CY10,FALSE),IF(MONTH($CZ10)=6,HLOOKUP(YEAR($CZ10)&amp;"Q"&amp;DK10,$BT$8:$CW$1048576,$CY10,FALSE),IF(MONTH($CZ10)=7,HLOOKUP(YEAR($CZ10)+1&amp;"Q"&amp;DK10,$BT$8:$CW$1048576,$CY10,FALSE),IF(MONTH($CZ10)=8,HLOOKUP(YEAR($CZ10)+1&amp;"Q"&amp;DK10,$BT$8:$CW$1048576,$CY10,FALSE),IF(MONTH($CZ10)=9,HLOOKUP(YEAR($CZ10)+1&amp;"Q"&amp;DK10,$BT$8:$CW$1048576,$CY10,FALSE),IF(MONTH($CZ10)=10,HLOOKUP(YEAR($CZ10)+1&amp;"Q"&amp;DK10,$BT$8:$CW$1048576,$CY10,FALSE),IF(MONTH($CZ10)=11,HLOOKUP(YEAR($CZ10)+1&amp;"Q"&amp;DK10,$BT$8:$CW$1048576,$CY10,FALSE),""))))))))))))</f>
        <v>1.35226501954538</v>
      </c>
      <c r="DD10" s="18">
        <f t="shared" ref="DD10:DD73" si="4">IF(MONTH($CZ10)=12,HLOOKUP(YEAR($CZ10)+1&amp;"Q"&amp;DL10,$BT$8:$CW$1048576,$CY10,FALSE),IF(MONTH($CZ10)=1,HLOOKUP(YEAR($CZ10)&amp;"Q"&amp;DL10,$BT$8:$CW$1048576,$CY10,FALSE),IF(MONTH($CZ10)=2,HLOOKUP(YEAR($CZ10)&amp;"Q"&amp;DL10,$BT$8:$CW$1048576,$CY10,FALSE),IF(MONTH($CZ10)=3,HLOOKUP(YEAR($CZ10)&amp;"Q"&amp;DL10,$BT$8:$CW$1048576,$CY10,FALSE),IF(MONTH($CZ10)=4,HLOOKUP(YEAR($CZ10)+1&amp;"Q"&amp;DL10,$BT$8:$CW$1048576,$CY10,FALSE),IF(MONTH($CZ10)=5,HLOOKUP(YEAR($CZ10)+1&amp;"Q"&amp;DL10,$BT$8:$CW$1048576,$CY10,FALSE),IF(MONTH($CZ10)=6,HLOOKUP(YEAR($CZ10)+1&amp;"Q"&amp;DL10,$BT$8:$CW$1048576,$CY10,FALSE),IF(MONTH($CZ10)=7,HLOOKUP(YEAR($CZ10)+1&amp;"Q"&amp;DL10,$BT$8:$CW$1048576,$CY10,FALSE),IF(MONTH($CZ10)=8,HLOOKUP(YEAR($CZ10)+1&amp;"Q"&amp;DL10,$BT$8:$CW$1048576,$CY10,FALSE),IF(MONTH($CZ10)=9,HLOOKUP(YEAR($CZ10)+1&amp;"Q"&amp;DL10,$BT$8:$CW$1048576,$CY10,FALSE),IF(MONTH($CZ10)=10,HLOOKUP(YEAR($CZ10)+1&amp;"Q"&amp;DL10,$BT$8:$CW$1048576,$CY10,FALSE),IF(MONTH($CZ10)=11,HLOOKUP(YEAR($CZ10)+1&amp;"Q"&amp;DL10,$BT$8:$CW$1048576,$CY10,FALSE),""))))))))))))</f>
        <v>1.3686017912538699</v>
      </c>
      <c r="DE10" s="18">
        <f t="shared" ref="DE10:DE73" si="5">IF(MONTH($CZ10)=12,HLOOKUP(YEAR($CZ10)+1&amp;"Q"&amp;DM10,$BT$8:$CW$1048576,$CY10,FALSE),IF(MONTH($CZ10)=1,HLOOKUP(YEAR($CZ10)+1&amp;"Q"&amp;DM10,$BT$8:$CW$1048576,$CY10,FALSE),IF(MONTH($CZ10)=2,HLOOKUP(YEAR($CZ10)+1&amp;"Q"&amp;DM10,$BT$8:$CW$1048576,$CY10,FALSE),IF(MONTH($CZ10)=3,HLOOKUP(YEAR($CZ10)+1&amp;"Q"&amp;DM10,$BT$8:$CW$1048576,$CY10,FALSE),IF(MONTH($CZ10)=4,HLOOKUP(YEAR($CZ10)+1&amp;"Q"&amp;DM10,$BT$8:$CW$1048576,$CY10,FALSE),IF(MONTH($CZ10)=5,HLOOKUP(YEAR($CZ10)+1&amp;"Q"&amp;DM10,$BT$8:$CW$1048576,$CY10,FALSE),IF(MONTH($CZ10)=6,HLOOKUP(YEAR($CZ10)+1&amp;"Q"&amp;DM10,$BT$8:$CW$1048576,$CY10,FALSE),IF(MONTH($CZ10)=7,HLOOKUP(YEAR($CZ10)+1&amp;"Q"&amp;DM10,$BT$8:$CW$1048576,$CY10,FALSE),IF(MONTH($CZ10)=8,HLOOKUP(YEAR($CZ10)+1&amp;"Q"&amp;DM10,$BT$8:$CW$1048576,$CY10,FALSE),IF(MONTH($CZ10)=9,HLOOKUP(YEAR($CZ10)+1&amp;"Q"&amp;DM10,$BT$8:$CW$1048576,$CY10,FALSE),IF(MONTH($CZ10)=10,HLOOKUP(YEAR($CZ10)+1&amp;"Q"&amp;DM10,$BT$8:$CW$1048576,$CY10,FALSE),IF(MONTH($CZ10)=11,HLOOKUP(YEAR($CZ10)+1&amp;"Q"&amp;DM10,$BT$8:$CW$1048576,$CY10,FALSE),""))))))))))))</f>
        <v>1.4191257809492002</v>
      </c>
      <c r="DF10" s="18">
        <f t="shared" ref="DF10:DF73" si="6">IF(MONTH($CZ10)=12,HLOOKUP(YEAR($CZ10)+2&amp;"Q"&amp;DJ10,$BT$8:$CW$1048576,$CY10,FALSE),IF(MONTH($CZ10)=1,HLOOKUP(YEAR($CZ10)+1&amp;"Q"&amp;DJ10,$BT$8:$CW$1048576,$CY10,FALSE),IF(MONTH($CZ10)=2,HLOOKUP(YEAR($CZ10)+1&amp;"Q"&amp;DJ10,$BT$8:$CW$1048576,$CY10,FALSE),IF(MONTH($CZ10)=3,HLOOKUP(YEAR($CZ10)+1&amp;"Q"&amp;DJ10,$BT$8:$CW$1048576,$CY10,FALSE),IF(MONTH($CZ10)=4,HLOOKUP(YEAR($CZ10)+1&amp;"Q"&amp;DJ10,$BT$8:$CW$1048576,$CY10,FALSE),IF(MONTH($CZ10)=5,HLOOKUP(YEAR($CZ10)+1&amp;"Q"&amp;DJ10,$BT$8:$CW$1048576,$CY10,FALSE),IF(MONTH($CZ10)=6,HLOOKUP(YEAR($CZ10)+1&amp;"Q"&amp;DJ10,$BT$8:$CW$1048576,$CY10,FALSE),IF(MONTH($CZ10)=7,HLOOKUP(YEAR($CZ10)+1&amp;"Q"&amp;DJ10,$BT$8:$CW$1048576,$CY10,FALSE),IF(MONTH($CZ10)=8,HLOOKUP(YEAR($CZ10)+1&amp;"Q"&amp;DJ10,$BT$8:$CW$1048576,$CY10,FALSE),IF(MONTH($CZ10)=9,HLOOKUP(YEAR($CZ10)+1&amp;"Q"&amp;DJ10,$BT$8:$CW$1048576,$CY10,FALSE),IF(MONTH($CZ10)=10,HLOOKUP(YEAR($CZ10)+2&amp;"Q"&amp;DJ10,$BT$8:$CW$1048576,$CY10,FALSE),IF(MONTH($CZ10)=11,HLOOKUP(YEAR($CZ10)+2&amp;"Q"&amp;DJ10,$BT$8:$CW$1048576,$CY10,FALSE),""))))))))))))</f>
        <v>1.4429510947937501</v>
      </c>
      <c r="DG10" s="18">
        <f t="shared" ref="DG10:DG73" si="7">IF(MONTH($CZ10)=12,HLOOKUP(YEAR($CZ10)+2&amp;"Q"&amp;DK10,$BT$8:$CW$1048576,$CY10,FALSE),IF(MONTH($CZ10)=1,HLOOKUP(YEAR($CZ10)+1&amp;"Q"&amp;DK10,$BT$8:$CW$1048576,$CY10,FALSE),IF(MONTH($CZ10)=2,HLOOKUP(YEAR($CZ10)+1&amp;"Q"&amp;DK10,$BT$8:$CW$1048576,$CY10,FALSE),IF(MONTH($CZ10)=3,HLOOKUP(YEAR($CZ10)+1&amp;"Q"&amp;DK10,$BT$8:$CW$1048576,$CY10,FALSE),IF(MONTH($CZ10)=4,HLOOKUP(YEAR($CZ10)+1&amp;"Q"&amp;DK10,$BT$8:$CW$1048576,$CY10,FALSE),IF(MONTH($CZ10)=5,HLOOKUP(YEAR($CZ10)+1&amp;"Q"&amp;DK10,$BT$8:$CW$1048576,$CY10,FALSE),IF(MONTH($CZ10)=6,HLOOKUP(YEAR($CZ10)+1&amp;"Q"&amp;DK10,$BT$8:$CW$1048576,$CY10,FALSE),IF(MONTH($CZ10)=7,HLOOKUP(YEAR($CZ10)+2&amp;"Q"&amp;DK10,$BT$8:$CW$1048576,$CY10,FALSE),IF(MONTH($CZ10)=8,HLOOKUP(YEAR($CZ10)+2&amp;"Q"&amp;DK10,$BT$8:$CW$1048576,$CY10,FALSE),IF(MONTH($CZ10)=9,HLOOKUP(YEAR($CZ10)+2&amp;"Q"&amp;DK10,$BT$8:$CW$1048576,$CY10,FALSE),IF(MONTH($CZ10)=10,HLOOKUP(YEAR($CZ10)+2&amp;"Q"&amp;DK10,$BT$8:$CW$1048576,$CY10,FALSE),IF(MONTH($CZ10)=11,HLOOKUP(YEAR($CZ10)+2&amp;"Q"&amp;DK10,$BT$8:$CW$1048576,$CY10,FALSE),""))))))))))))</f>
        <v>1.51425663067195</v>
      </c>
      <c r="DH10" s="18">
        <f t="shared" ref="DH10:DH73" si="8">IF(MONTH($CZ10)=12,HLOOKUP(YEAR($CZ10)+2&amp;"Q"&amp;DL10,$BT$8:$CW$1048576,$CY10,FALSE),IF(MONTH($CZ10)=1,HLOOKUP(YEAR($CZ10)+1&amp;"Q"&amp;DL10,$BT$8:$CW$1048576,$CY10,FALSE),IF(MONTH($CZ10)=2,HLOOKUP(YEAR($CZ10)+1&amp;"Q"&amp;DL10,$BT$8:$CW$1048576,$CY10,FALSE),IF(MONTH($CZ10)=3,HLOOKUP(YEAR($CZ10)+1&amp;"Q"&amp;DL10,$BT$8:$CW$1048576,$CY10,FALSE),IF(MONTH($CZ10)=4,HLOOKUP(YEAR($CZ10)+2&amp;"Q"&amp;DL10,$BT$8:$CW$1048576,$CY10,FALSE),IF(MONTH($CZ10)=5,HLOOKUP(YEAR($CZ10)+2&amp;"Q"&amp;DL10,$BT$8:$CW$1048576,$CY10,FALSE),IF(MONTH($CZ10)=6,HLOOKUP(YEAR($CZ10)+2&amp;"Q"&amp;DL10,$BT$8:$CW$1048576,$CY10,FALSE),IF(MONTH($CZ10)=7,HLOOKUP(YEAR($CZ10)+2&amp;"Q"&amp;DL10,$BT$8:$CW$1048576,$CY10,FALSE),IF(MONTH($CZ10)=8,HLOOKUP(YEAR($CZ10)+2&amp;"Q"&amp;DL10,$BT$8:$CW$1048576,$CY10,FALSE),IF(MONTH($CZ10)=9,HLOOKUP(YEAR($CZ10)+2&amp;"Q"&amp;DL10,$BT$8:$CW$1048576,$CY10,FALSE),IF(MONTH($CZ10)=10,HLOOKUP(YEAR($CZ10)+2&amp;"Q"&amp;DL10,$BT$8:$CW$1048576,$CY10,FALSE),IF(MONTH($CZ10)=11,HLOOKUP(YEAR($CZ10)+2&amp;"Q"&amp;DL10,$BT$8:$CW$1048576,$CY10,FALSE),""))))))))))))</f>
        <v>1.6203712952749199</v>
      </c>
      <c r="DJ10" s="96">
        <v>2</v>
      </c>
      <c r="DK10" s="96">
        <v>3</v>
      </c>
      <c r="DL10" s="96">
        <v>4</v>
      </c>
      <c r="DM10" s="96">
        <v>1</v>
      </c>
      <c r="DO10" s="96">
        <v>2</v>
      </c>
      <c r="DP10" s="96">
        <v>5</v>
      </c>
      <c r="DQ10" s="96">
        <v>8</v>
      </c>
      <c r="DR10" s="96">
        <v>11</v>
      </c>
      <c r="DS10" s="96">
        <v>14</v>
      </c>
      <c r="DT10" s="96">
        <v>17</v>
      </c>
      <c r="DU10" s="96">
        <v>20</v>
      </c>
      <c r="DW10" s="86">
        <v>40210</v>
      </c>
      <c r="DX10" s="47" t="str">
        <f t="shared" ref="DX10:EM41" si="9">IF(ISNA(INDEX($DB$9:$DH$76,MATCH($DW10,$DA$9:$DA$76,0),MATCH(DX$8,$DO10:$DU10,0))),"",INDEX($DB$9:$DH$76,MATCH($DW10,$DA$9:$DA$76,0),MATCH(DX$8,$DO10:$DU10,0)))</f>
        <v/>
      </c>
      <c r="DY10" s="48">
        <f t="shared" si="0"/>
        <v>1.1340104575118599</v>
      </c>
      <c r="DZ10" s="48" t="str">
        <f t="shared" si="0"/>
        <v/>
      </c>
      <c r="EA10" s="48" t="str">
        <f t="shared" si="0"/>
        <v/>
      </c>
      <c r="EB10" s="48">
        <f t="shared" si="0"/>
        <v>1.35226501954538</v>
      </c>
      <c r="EC10" s="48" t="str">
        <f t="shared" si="0"/>
        <v/>
      </c>
      <c r="ED10" s="48" t="str">
        <f t="shared" si="0"/>
        <v/>
      </c>
      <c r="EE10" s="48">
        <f t="shared" si="0"/>
        <v>1.3686017912538699</v>
      </c>
      <c r="EF10" s="48" t="str">
        <f t="shared" si="0"/>
        <v/>
      </c>
      <c r="EG10" s="48" t="str">
        <f t="shared" si="0"/>
        <v/>
      </c>
      <c r="EH10" s="48">
        <f t="shared" si="0"/>
        <v>1.4191257809492002</v>
      </c>
      <c r="EI10" s="48" t="str">
        <f t="shared" si="0"/>
        <v/>
      </c>
      <c r="EJ10" s="48" t="str">
        <f t="shared" si="0"/>
        <v/>
      </c>
      <c r="EK10" s="48">
        <f t="shared" si="0"/>
        <v>1.4429510947937501</v>
      </c>
      <c r="EL10" s="48" t="str">
        <f t="shared" si="0"/>
        <v/>
      </c>
      <c r="EM10" s="48" t="str">
        <f t="shared" si="0"/>
        <v/>
      </c>
      <c r="EN10" s="48">
        <f t="shared" si="0"/>
        <v>1.51425663067195</v>
      </c>
      <c r="EO10" s="48" t="str">
        <f t="shared" si="0"/>
        <v/>
      </c>
      <c r="EP10" s="48" t="str">
        <f t="shared" si="0"/>
        <v/>
      </c>
      <c r="EQ10" s="48">
        <f t="shared" si="0"/>
        <v>1.6203712952749199</v>
      </c>
      <c r="ER10" s="49" t="str">
        <f t="shared" si="0"/>
        <v/>
      </c>
      <c r="ET10" s="155">
        <v>40210</v>
      </c>
      <c r="EU10" s="47" t="str">
        <f t="shared" ref="EU10:FJ73" si="10">IF(DX10=0,"",DX10)</f>
        <v/>
      </c>
      <c r="EV10" s="48">
        <f t="shared" si="1"/>
        <v>1.1340104575118599</v>
      </c>
      <c r="EW10" s="48" t="str">
        <f t="shared" si="1"/>
        <v/>
      </c>
      <c r="EX10" s="48" t="str">
        <f t="shared" si="1"/>
        <v/>
      </c>
      <c r="EY10" s="48">
        <f t="shared" si="1"/>
        <v>1.35226501954538</v>
      </c>
      <c r="EZ10" s="48" t="str">
        <f t="shared" si="1"/>
        <v/>
      </c>
      <c r="FA10" s="48" t="str">
        <f t="shared" si="1"/>
        <v/>
      </c>
      <c r="FB10" s="48">
        <f t="shared" si="1"/>
        <v>1.3686017912538699</v>
      </c>
      <c r="FC10" s="48" t="str">
        <f t="shared" si="1"/>
        <v/>
      </c>
      <c r="FD10" s="48" t="str">
        <f t="shared" si="1"/>
        <v/>
      </c>
      <c r="FE10" s="48">
        <f t="shared" si="1"/>
        <v>1.4191257809492002</v>
      </c>
      <c r="FF10" s="48" t="str">
        <f t="shared" si="1"/>
        <v/>
      </c>
      <c r="FG10" s="48" t="str">
        <f t="shared" si="1"/>
        <v/>
      </c>
      <c r="FH10" s="48">
        <f t="shared" si="1"/>
        <v>1.4429510947937501</v>
      </c>
      <c r="FI10" s="48" t="str">
        <f t="shared" si="1"/>
        <v/>
      </c>
      <c r="FJ10" s="48" t="str">
        <f t="shared" si="1"/>
        <v/>
      </c>
      <c r="FK10" s="48">
        <f t="shared" si="1"/>
        <v>1.51425663067195</v>
      </c>
      <c r="FL10" s="48" t="str">
        <f t="shared" si="1"/>
        <v/>
      </c>
      <c r="FM10" s="48" t="str">
        <f t="shared" si="1"/>
        <v/>
      </c>
      <c r="FN10" s="48">
        <f t="shared" si="1"/>
        <v>1.6203712952749199</v>
      </c>
      <c r="FO10" s="49" t="str">
        <f t="shared" si="1"/>
        <v/>
      </c>
    </row>
    <row r="11" spans="2:171" x14ac:dyDescent="0.25">
      <c r="B11" s="174" t="s">
        <v>81</v>
      </c>
      <c r="C11" s="156">
        <v>1.08329035093425</v>
      </c>
      <c r="D11" s="157">
        <v>1.1340104575118599</v>
      </c>
      <c r="E11" s="157">
        <v>1.05522573202396</v>
      </c>
      <c r="F11" s="157">
        <v>1.1648014874783299</v>
      </c>
      <c r="G11" s="157">
        <v>1.35579288166895</v>
      </c>
      <c r="H11" s="157">
        <v>1.4222658989229999</v>
      </c>
      <c r="I11" s="157">
        <v>1.4624978862195601</v>
      </c>
      <c r="J11" s="157">
        <v>1.5</v>
      </c>
      <c r="K11" s="157">
        <v>1.5</v>
      </c>
      <c r="L11" s="157">
        <v>1.5</v>
      </c>
      <c r="M11" s="157">
        <v>1.5</v>
      </c>
      <c r="N11" s="157">
        <v>1.5</v>
      </c>
      <c r="O11" s="157"/>
      <c r="P11" s="157"/>
      <c r="Q11" s="157"/>
      <c r="R11" s="157"/>
      <c r="S11" s="157"/>
      <c r="T11" s="157"/>
      <c r="U11" s="157"/>
      <c r="V11" s="157"/>
      <c r="W11" s="157"/>
      <c r="X11" s="157"/>
      <c r="Y11" s="157"/>
      <c r="Z11" s="157"/>
      <c r="AA11" s="157"/>
      <c r="AB11" s="157"/>
      <c r="AC11" s="157"/>
      <c r="AD11" s="157"/>
      <c r="AE11" s="157"/>
      <c r="AF11" s="157"/>
      <c r="AG11" s="157"/>
      <c r="AH11" s="157"/>
      <c r="AI11" s="157"/>
      <c r="AJ11" s="157"/>
      <c r="AK11" s="157"/>
      <c r="AL11" s="157"/>
      <c r="AM11" s="157"/>
      <c r="AN11" s="157"/>
      <c r="AO11" s="157"/>
      <c r="AP11" s="157"/>
      <c r="AQ11" s="157"/>
      <c r="AR11" s="157"/>
      <c r="AS11" s="157"/>
      <c r="AT11" s="157"/>
      <c r="AU11" s="157"/>
      <c r="AV11" s="157"/>
      <c r="AW11" s="157"/>
      <c r="AX11" s="157"/>
      <c r="AY11" s="157"/>
      <c r="AZ11" s="157"/>
      <c r="BA11" s="157"/>
      <c r="BB11" s="157"/>
      <c r="BC11" s="157"/>
      <c r="BD11" s="157"/>
      <c r="BE11" s="157"/>
      <c r="BF11" s="157"/>
      <c r="BG11" s="157"/>
      <c r="BH11" s="157"/>
      <c r="BI11" s="157"/>
      <c r="BJ11" s="157"/>
      <c r="BK11" s="157"/>
      <c r="BL11" s="157"/>
      <c r="BM11" s="157"/>
      <c r="BN11" s="157"/>
      <c r="BO11" s="157"/>
      <c r="BP11" s="157"/>
      <c r="BQ11" s="157"/>
      <c r="BR11" s="158"/>
      <c r="BT11" s="175" t="s">
        <v>256</v>
      </c>
      <c r="BU11" s="156">
        <v>0.4</v>
      </c>
      <c r="BV11" s="157">
        <v>1.0028827606214801</v>
      </c>
      <c r="BW11" s="157">
        <v>1.05522573202396</v>
      </c>
      <c r="BX11" s="157">
        <v>1.23800581975102</v>
      </c>
      <c r="BY11" s="157">
        <v>1.25539154903618</v>
      </c>
      <c r="BZ11" s="157">
        <v>1.2980074927185201</v>
      </c>
      <c r="CA11" s="157">
        <v>1.3381811055098001</v>
      </c>
      <c r="CB11" s="157">
        <v>1.43509374684115</v>
      </c>
      <c r="CC11" s="157">
        <v>1.4988951095431899</v>
      </c>
      <c r="CD11" s="157"/>
      <c r="CE11" s="48"/>
      <c r="CF11" s="48"/>
      <c r="CG11" s="48"/>
      <c r="CH11" s="48"/>
      <c r="CI11" s="48"/>
      <c r="CJ11" s="48"/>
      <c r="CK11" s="48"/>
      <c r="CL11" s="48"/>
      <c r="CM11" s="48"/>
      <c r="CN11" s="157"/>
      <c r="CO11" s="157"/>
      <c r="CP11" s="157"/>
      <c r="CQ11" s="157"/>
      <c r="CR11" s="157"/>
      <c r="CS11" s="157"/>
      <c r="CT11" s="157"/>
      <c r="CU11" s="157"/>
      <c r="CV11" s="157"/>
      <c r="CW11" s="158"/>
      <c r="CX11" s="5"/>
      <c r="CY11" s="96">
        <v>4</v>
      </c>
      <c r="CZ11" s="74" t="s">
        <v>256</v>
      </c>
      <c r="DA11" s="14">
        <v>40238</v>
      </c>
      <c r="DB11" s="18">
        <f t="shared" si="2"/>
        <v>1.05522573202396</v>
      </c>
      <c r="DC11" s="18">
        <f t="shared" si="3"/>
        <v>1.23800581975102</v>
      </c>
      <c r="DD11" s="18">
        <f t="shared" si="4"/>
        <v>1.25539154903618</v>
      </c>
      <c r="DE11" s="18">
        <f t="shared" si="5"/>
        <v>1.2980074927185201</v>
      </c>
      <c r="DF11" s="18">
        <f t="shared" si="6"/>
        <v>1.3381811055098001</v>
      </c>
      <c r="DG11" s="18">
        <f t="shared" si="7"/>
        <v>1.43509374684115</v>
      </c>
      <c r="DH11" s="18">
        <f t="shared" si="8"/>
        <v>1.4988951095431899</v>
      </c>
      <c r="DI11" s="5"/>
      <c r="DJ11" s="96">
        <v>2</v>
      </c>
      <c r="DK11" s="96">
        <v>3</v>
      </c>
      <c r="DL11" s="96">
        <v>4</v>
      </c>
      <c r="DM11" s="96">
        <v>1</v>
      </c>
      <c r="DO11" s="96">
        <v>1</v>
      </c>
      <c r="DP11" s="96">
        <v>4</v>
      </c>
      <c r="DQ11" s="96">
        <v>7</v>
      </c>
      <c r="DR11" s="96">
        <v>10</v>
      </c>
      <c r="DS11" s="96">
        <v>13</v>
      </c>
      <c r="DT11" s="96">
        <v>16</v>
      </c>
      <c r="DU11" s="96">
        <v>19</v>
      </c>
      <c r="DW11" s="86">
        <v>40238</v>
      </c>
      <c r="DX11" s="47">
        <f t="shared" si="9"/>
        <v>1.05522573202396</v>
      </c>
      <c r="DY11" s="48" t="str">
        <f t="shared" si="0"/>
        <v/>
      </c>
      <c r="DZ11" s="48" t="str">
        <f t="shared" si="0"/>
        <v/>
      </c>
      <c r="EA11" s="48">
        <f t="shared" si="0"/>
        <v>1.23800581975102</v>
      </c>
      <c r="EB11" s="48" t="str">
        <f t="shared" si="0"/>
        <v/>
      </c>
      <c r="EC11" s="48" t="str">
        <f t="shared" si="0"/>
        <v/>
      </c>
      <c r="ED11" s="48">
        <f t="shared" si="0"/>
        <v>1.25539154903618</v>
      </c>
      <c r="EE11" s="48" t="str">
        <f t="shared" si="0"/>
        <v/>
      </c>
      <c r="EF11" s="48" t="str">
        <f t="shared" si="0"/>
        <v/>
      </c>
      <c r="EG11" s="48">
        <f t="shared" si="0"/>
        <v>1.2980074927185201</v>
      </c>
      <c r="EH11" s="48" t="str">
        <f t="shared" si="0"/>
        <v/>
      </c>
      <c r="EI11" s="48" t="str">
        <f t="shared" si="0"/>
        <v/>
      </c>
      <c r="EJ11" s="48">
        <f t="shared" si="0"/>
        <v>1.3381811055098001</v>
      </c>
      <c r="EK11" s="48" t="str">
        <f t="shared" si="0"/>
        <v/>
      </c>
      <c r="EL11" s="48" t="str">
        <f t="shared" si="0"/>
        <v/>
      </c>
      <c r="EM11" s="48">
        <f t="shared" si="0"/>
        <v>1.43509374684115</v>
      </c>
      <c r="EN11" s="48" t="str">
        <f t="shared" si="0"/>
        <v/>
      </c>
      <c r="EO11" s="48" t="str">
        <f t="shared" si="0"/>
        <v/>
      </c>
      <c r="EP11" s="48">
        <f t="shared" si="0"/>
        <v>1.4988951095431899</v>
      </c>
      <c r="EQ11" s="48" t="str">
        <f t="shared" si="0"/>
        <v/>
      </c>
      <c r="ER11" s="49" t="str">
        <f t="shared" si="0"/>
        <v/>
      </c>
      <c r="ET11" s="155">
        <v>40238</v>
      </c>
      <c r="EU11" s="47">
        <f t="shared" si="10"/>
        <v>1.05522573202396</v>
      </c>
      <c r="EV11" s="48" t="str">
        <f t="shared" si="1"/>
        <v/>
      </c>
      <c r="EW11" s="48" t="str">
        <f t="shared" si="1"/>
        <v/>
      </c>
      <c r="EX11" s="48">
        <f t="shared" si="1"/>
        <v>1.23800581975102</v>
      </c>
      <c r="EY11" s="48" t="str">
        <f t="shared" si="1"/>
        <v/>
      </c>
      <c r="EZ11" s="48" t="str">
        <f t="shared" si="1"/>
        <v/>
      </c>
      <c r="FA11" s="48">
        <f t="shared" si="1"/>
        <v>1.25539154903618</v>
      </c>
      <c r="FB11" s="48" t="str">
        <f t="shared" si="1"/>
        <v/>
      </c>
      <c r="FC11" s="48" t="str">
        <f t="shared" si="1"/>
        <v/>
      </c>
      <c r="FD11" s="48">
        <f t="shared" si="1"/>
        <v>1.2980074927185201</v>
      </c>
      <c r="FE11" s="48" t="str">
        <f t="shared" si="1"/>
        <v/>
      </c>
      <c r="FF11" s="48" t="str">
        <f t="shared" si="1"/>
        <v/>
      </c>
      <c r="FG11" s="48">
        <f t="shared" si="1"/>
        <v>1.3381811055098001</v>
      </c>
      <c r="FH11" s="48" t="str">
        <f t="shared" si="1"/>
        <v/>
      </c>
      <c r="FI11" s="48" t="str">
        <f t="shared" si="1"/>
        <v/>
      </c>
      <c r="FJ11" s="48">
        <f t="shared" si="1"/>
        <v>1.43509374684115</v>
      </c>
      <c r="FK11" s="48" t="str">
        <f t="shared" si="1"/>
        <v/>
      </c>
      <c r="FL11" s="48" t="str">
        <f t="shared" si="1"/>
        <v/>
      </c>
      <c r="FM11" s="48">
        <f t="shared" si="1"/>
        <v>1.4988951095431899</v>
      </c>
      <c r="FN11" s="48" t="str">
        <f t="shared" si="1"/>
        <v/>
      </c>
      <c r="FO11" s="49" t="str">
        <f t="shared" si="1"/>
        <v/>
      </c>
    </row>
    <row r="12" spans="2:171" x14ac:dyDescent="0.25">
      <c r="B12" s="174" t="s">
        <v>82</v>
      </c>
      <c r="C12" s="156">
        <v>1.2843075091238199</v>
      </c>
      <c r="D12" s="157">
        <v>1.35226501954538</v>
      </c>
      <c r="E12" s="157">
        <v>1.23800581975102</v>
      </c>
      <c r="F12" s="157">
        <v>1.3366314733553699</v>
      </c>
      <c r="G12" s="157">
        <v>1.43741285502981</v>
      </c>
      <c r="H12" s="157">
        <v>1.5556649469558401</v>
      </c>
      <c r="I12" s="157">
        <v>1.5940689289031202</v>
      </c>
      <c r="J12" s="157">
        <v>1.5890013942400301</v>
      </c>
      <c r="K12" s="157">
        <v>1.6697053541472999</v>
      </c>
      <c r="L12" s="157">
        <v>1.66929504024358</v>
      </c>
      <c r="M12" s="157">
        <v>1.6902946999122801</v>
      </c>
      <c r="N12" s="157">
        <v>1.7</v>
      </c>
      <c r="O12" s="157"/>
      <c r="P12" s="157"/>
      <c r="Q12" s="157"/>
      <c r="R12" s="157"/>
      <c r="S12" s="157"/>
      <c r="T12" s="157"/>
      <c r="U12" s="157"/>
      <c r="V12" s="157"/>
      <c r="W12" s="157"/>
      <c r="X12" s="157"/>
      <c r="Y12" s="157"/>
      <c r="Z12" s="157"/>
      <c r="AA12" s="157"/>
      <c r="AB12" s="157"/>
      <c r="AC12" s="157"/>
      <c r="AD12" s="157"/>
      <c r="AE12" s="157"/>
      <c r="AF12" s="157"/>
      <c r="AG12" s="157"/>
      <c r="AH12" s="157"/>
      <c r="AI12" s="157"/>
      <c r="AJ12" s="157"/>
      <c r="AK12" s="157"/>
      <c r="AL12" s="157"/>
      <c r="AM12" s="157"/>
      <c r="AN12" s="157"/>
      <c r="AO12" s="157"/>
      <c r="AP12" s="157"/>
      <c r="AQ12" s="157"/>
      <c r="AR12" s="157"/>
      <c r="AS12" s="157"/>
      <c r="AT12" s="157"/>
      <c r="AU12" s="157"/>
      <c r="AV12" s="157"/>
      <c r="AW12" s="157"/>
      <c r="AX12" s="157"/>
      <c r="AY12" s="157"/>
      <c r="AZ12" s="157"/>
      <c r="BA12" s="157"/>
      <c r="BB12" s="157"/>
      <c r="BC12" s="157"/>
      <c r="BD12" s="157"/>
      <c r="BE12" s="157"/>
      <c r="BF12" s="157"/>
      <c r="BG12" s="157"/>
      <c r="BH12" s="157"/>
      <c r="BI12" s="157"/>
      <c r="BJ12" s="157"/>
      <c r="BK12" s="157"/>
      <c r="BL12" s="157"/>
      <c r="BM12" s="157"/>
      <c r="BN12" s="157"/>
      <c r="BO12" s="157"/>
      <c r="BP12" s="157"/>
      <c r="BQ12" s="157"/>
      <c r="BR12" s="158"/>
      <c r="BT12" s="175" t="s">
        <v>257</v>
      </c>
      <c r="BU12" s="156">
        <v>0.4</v>
      </c>
      <c r="BV12" s="157">
        <v>1.0239701904509599</v>
      </c>
      <c r="BW12" s="157">
        <v>1.1648014874783299</v>
      </c>
      <c r="BX12" s="157">
        <v>1.3366314733553699</v>
      </c>
      <c r="BY12" s="157">
        <v>1.4058325686987501</v>
      </c>
      <c r="BZ12" s="157">
        <v>1.3852015655143199</v>
      </c>
      <c r="CA12" s="157">
        <v>1.35807047738069</v>
      </c>
      <c r="CB12" s="157">
        <v>1.49630976788124</v>
      </c>
      <c r="CC12" s="157">
        <v>1.5878716358796898</v>
      </c>
      <c r="CD12" s="157"/>
      <c r="CE12" s="157"/>
      <c r="CF12" s="157"/>
      <c r="CG12" s="48"/>
      <c r="CH12" s="48"/>
      <c r="CI12" s="48"/>
      <c r="CJ12" s="48"/>
      <c r="CK12" s="48"/>
      <c r="CL12" s="48"/>
      <c r="CM12" s="48"/>
      <c r="CN12" s="157"/>
      <c r="CO12" s="157"/>
      <c r="CP12" s="157"/>
      <c r="CQ12" s="157"/>
      <c r="CR12" s="157"/>
      <c r="CS12" s="157"/>
      <c r="CT12" s="157"/>
      <c r="CU12" s="157"/>
      <c r="CV12" s="157"/>
      <c r="CW12" s="158"/>
      <c r="CX12" s="5"/>
      <c r="CY12" s="96">
        <v>5</v>
      </c>
      <c r="CZ12" s="74" t="s">
        <v>257</v>
      </c>
      <c r="DA12" s="14">
        <v>40269</v>
      </c>
      <c r="DB12" s="18">
        <f t="shared" si="2"/>
        <v>1.3366314733553699</v>
      </c>
      <c r="DC12" s="18">
        <f t="shared" si="3"/>
        <v>1.4058325686987501</v>
      </c>
      <c r="DD12" s="18">
        <f t="shared" si="4"/>
        <v>1.3852015655143199</v>
      </c>
      <c r="DE12" s="18">
        <f t="shared" si="5"/>
        <v>1.35807047738069</v>
      </c>
      <c r="DF12" s="18">
        <f t="shared" si="6"/>
        <v>1.49630976788124</v>
      </c>
      <c r="DG12" s="18">
        <f t="shared" si="7"/>
        <v>1.5878716358796898</v>
      </c>
      <c r="DH12" s="18">
        <f t="shared" si="8"/>
        <v>0</v>
      </c>
      <c r="DI12" s="5"/>
      <c r="DJ12" s="96">
        <v>3</v>
      </c>
      <c r="DK12" s="96">
        <v>4</v>
      </c>
      <c r="DL12" s="96">
        <v>1</v>
      </c>
      <c r="DM12" s="96">
        <v>2</v>
      </c>
      <c r="DO12" s="96">
        <v>3</v>
      </c>
      <c r="DP12" s="96">
        <v>6</v>
      </c>
      <c r="DQ12" s="96">
        <v>9</v>
      </c>
      <c r="DR12" s="96">
        <v>12</v>
      </c>
      <c r="DS12" s="96">
        <v>15</v>
      </c>
      <c r="DT12" s="96">
        <v>18</v>
      </c>
      <c r="DU12" s="96">
        <v>21</v>
      </c>
      <c r="DW12" s="86">
        <v>40269</v>
      </c>
      <c r="DX12" s="47" t="str">
        <f t="shared" si="9"/>
        <v/>
      </c>
      <c r="DY12" s="48" t="str">
        <f t="shared" si="0"/>
        <v/>
      </c>
      <c r="DZ12" s="48">
        <f t="shared" si="0"/>
        <v>1.3366314733553699</v>
      </c>
      <c r="EA12" s="48" t="str">
        <f t="shared" si="0"/>
        <v/>
      </c>
      <c r="EB12" s="48" t="str">
        <f t="shared" si="0"/>
        <v/>
      </c>
      <c r="EC12" s="48">
        <f t="shared" si="0"/>
        <v>1.4058325686987501</v>
      </c>
      <c r="ED12" s="48" t="str">
        <f t="shared" si="0"/>
        <v/>
      </c>
      <c r="EE12" s="48" t="str">
        <f t="shared" si="0"/>
        <v/>
      </c>
      <c r="EF12" s="48">
        <f t="shared" si="0"/>
        <v>1.3852015655143199</v>
      </c>
      <c r="EG12" s="48" t="str">
        <f t="shared" si="0"/>
        <v/>
      </c>
      <c r="EH12" s="48" t="str">
        <f t="shared" si="0"/>
        <v/>
      </c>
      <c r="EI12" s="48">
        <f t="shared" si="0"/>
        <v>1.35807047738069</v>
      </c>
      <c r="EJ12" s="48" t="str">
        <f t="shared" si="0"/>
        <v/>
      </c>
      <c r="EK12" s="48" t="str">
        <f t="shared" si="0"/>
        <v/>
      </c>
      <c r="EL12" s="48">
        <f t="shared" si="0"/>
        <v>1.49630976788124</v>
      </c>
      <c r="EM12" s="48" t="str">
        <f t="shared" si="0"/>
        <v/>
      </c>
      <c r="EN12" s="48" t="str">
        <f t="shared" si="0"/>
        <v/>
      </c>
      <c r="EO12" s="48">
        <f t="shared" si="0"/>
        <v>1.5878716358796898</v>
      </c>
      <c r="EP12" s="48" t="str">
        <f t="shared" si="0"/>
        <v/>
      </c>
      <c r="EQ12" s="48" t="str">
        <f t="shared" si="0"/>
        <v/>
      </c>
      <c r="ER12" s="49">
        <f t="shared" si="0"/>
        <v>0</v>
      </c>
      <c r="ET12" s="155">
        <v>40269</v>
      </c>
      <c r="EU12" s="47" t="str">
        <f t="shared" si="10"/>
        <v/>
      </c>
      <c r="EV12" s="48" t="str">
        <f t="shared" si="1"/>
        <v/>
      </c>
      <c r="EW12" s="48">
        <f t="shared" si="1"/>
        <v>1.3366314733553699</v>
      </c>
      <c r="EX12" s="48" t="str">
        <f t="shared" si="1"/>
        <v/>
      </c>
      <c r="EY12" s="48" t="str">
        <f t="shared" si="1"/>
        <v/>
      </c>
      <c r="EZ12" s="48">
        <f t="shared" si="1"/>
        <v>1.4058325686987501</v>
      </c>
      <c r="FA12" s="48" t="str">
        <f t="shared" si="1"/>
        <v/>
      </c>
      <c r="FB12" s="48" t="str">
        <f t="shared" si="1"/>
        <v/>
      </c>
      <c r="FC12" s="48">
        <f t="shared" si="1"/>
        <v>1.3852015655143199</v>
      </c>
      <c r="FD12" s="48" t="str">
        <f t="shared" si="1"/>
        <v/>
      </c>
      <c r="FE12" s="48" t="str">
        <f t="shared" si="1"/>
        <v/>
      </c>
      <c r="FF12" s="48">
        <f t="shared" si="1"/>
        <v>1.35807047738069</v>
      </c>
      <c r="FG12" s="48" t="str">
        <f t="shared" si="1"/>
        <v/>
      </c>
      <c r="FH12" s="48" t="str">
        <f t="shared" si="1"/>
        <v/>
      </c>
      <c r="FI12" s="48">
        <f t="shared" si="1"/>
        <v>1.49630976788124</v>
      </c>
      <c r="FJ12" s="48" t="str">
        <f t="shared" si="1"/>
        <v/>
      </c>
      <c r="FK12" s="48" t="str">
        <f t="shared" si="1"/>
        <v/>
      </c>
      <c r="FL12" s="48">
        <f t="shared" si="1"/>
        <v>1.5878716358796898</v>
      </c>
      <c r="FM12" s="48" t="str">
        <f t="shared" si="1"/>
        <v/>
      </c>
      <c r="FN12" s="48" t="str">
        <f t="shared" si="1"/>
        <v/>
      </c>
      <c r="FO12" s="49" t="str">
        <f t="shared" si="1"/>
        <v/>
      </c>
    </row>
    <row r="13" spans="2:171" x14ac:dyDescent="0.25">
      <c r="B13" s="174" t="s">
        <v>83</v>
      </c>
      <c r="C13" s="156">
        <v>1.2975808566367701</v>
      </c>
      <c r="D13" s="157">
        <v>1.3686017912538699</v>
      </c>
      <c r="E13" s="157">
        <v>1.25539154903618</v>
      </c>
      <c r="F13" s="157">
        <v>1.4058325686987501</v>
      </c>
      <c r="G13" s="157">
        <v>1.4922074223783699</v>
      </c>
      <c r="H13" s="157">
        <v>1.5598618958655102</v>
      </c>
      <c r="I13" s="157">
        <v>1.60598715740529</v>
      </c>
      <c r="J13" s="157">
        <v>1.60470277986774</v>
      </c>
      <c r="K13" s="157">
        <v>1.6992333099122101</v>
      </c>
      <c r="L13" s="157">
        <v>1.69838602650885</v>
      </c>
      <c r="M13" s="157">
        <v>1.66296697888631</v>
      </c>
      <c r="N13" s="157">
        <v>1.8668807898709299</v>
      </c>
      <c r="O13" s="157">
        <v>1.7745906684947399</v>
      </c>
      <c r="P13" s="157">
        <v>2</v>
      </c>
      <c r="Q13" s="157">
        <v>2</v>
      </c>
      <c r="R13" s="157">
        <v>2</v>
      </c>
      <c r="S13" s="157">
        <v>2</v>
      </c>
      <c r="T13" s="157">
        <v>2</v>
      </c>
      <c r="U13" s="157">
        <v>2</v>
      </c>
      <c r="V13" s="157">
        <v>2</v>
      </c>
      <c r="W13" s="157">
        <v>2</v>
      </c>
      <c r="X13" s="157">
        <v>2</v>
      </c>
      <c r="Y13" s="157">
        <v>2</v>
      </c>
      <c r="Z13" s="157">
        <v>2</v>
      </c>
      <c r="AA13" s="157"/>
      <c r="AB13" s="157"/>
      <c r="AC13" s="157"/>
      <c r="AD13" s="157"/>
      <c r="AE13" s="157"/>
      <c r="AF13" s="157"/>
      <c r="AG13" s="157"/>
      <c r="AH13" s="157"/>
      <c r="AI13" s="157"/>
      <c r="AJ13" s="157"/>
      <c r="AK13" s="157"/>
      <c r="AL13" s="157"/>
      <c r="AM13" s="157"/>
      <c r="AN13" s="157"/>
      <c r="AO13" s="157"/>
      <c r="AP13" s="157"/>
      <c r="AQ13" s="157"/>
      <c r="AR13" s="157"/>
      <c r="AS13" s="157"/>
      <c r="AT13" s="157"/>
      <c r="AU13" s="157"/>
      <c r="AV13" s="157"/>
      <c r="AW13" s="157"/>
      <c r="AX13" s="157"/>
      <c r="AY13" s="157"/>
      <c r="AZ13" s="157"/>
      <c r="BA13" s="157"/>
      <c r="BB13" s="157"/>
      <c r="BC13" s="157"/>
      <c r="BD13" s="157"/>
      <c r="BE13" s="157"/>
      <c r="BF13" s="157"/>
      <c r="BG13" s="157"/>
      <c r="BH13" s="157"/>
      <c r="BI13" s="157"/>
      <c r="BJ13" s="157"/>
      <c r="BK13" s="157"/>
      <c r="BL13" s="157"/>
      <c r="BM13" s="157"/>
      <c r="BN13" s="157"/>
      <c r="BO13" s="157"/>
      <c r="BP13" s="157"/>
      <c r="BQ13" s="157"/>
      <c r="BR13" s="158"/>
      <c r="BT13" s="175" t="s">
        <v>258</v>
      </c>
      <c r="BU13" s="156">
        <v>0.4</v>
      </c>
      <c r="BV13" s="157">
        <v>1.1000000000000001</v>
      </c>
      <c r="BW13" s="157">
        <v>1.35579288166895</v>
      </c>
      <c r="BX13" s="157">
        <v>1.43741285502981</v>
      </c>
      <c r="BY13" s="157">
        <v>1.4922074223783699</v>
      </c>
      <c r="BZ13" s="157">
        <v>1.53548298262061</v>
      </c>
      <c r="CA13" s="157">
        <v>1.35396187008946</v>
      </c>
      <c r="CB13" s="157">
        <v>1.4991354774484198</v>
      </c>
      <c r="CC13" s="157">
        <v>1.5677445022334102</v>
      </c>
      <c r="CD13" s="157"/>
      <c r="CE13" s="157"/>
      <c r="CF13" s="157"/>
      <c r="CG13" s="48"/>
      <c r="CH13" s="48"/>
      <c r="CI13" s="48"/>
      <c r="CJ13" s="48"/>
      <c r="CK13" s="48"/>
      <c r="CL13" s="48"/>
      <c r="CM13" s="48"/>
      <c r="CN13" s="157"/>
      <c r="CO13" s="157"/>
      <c r="CP13" s="157"/>
      <c r="CQ13" s="157"/>
      <c r="CR13" s="157"/>
      <c r="CS13" s="157"/>
      <c r="CT13" s="157"/>
      <c r="CU13" s="157"/>
      <c r="CV13" s="157"/>
      <c r="CW13" s="158"/>
      <c r="CX13" s="5"/>
      <c r="CY13" s="96">
        <v>6</v>
      </c>
      <c r="CZ13" s="74" t="s">
        <v>258</v>
      </c>
      <c r="DA13" s="14">
        <v>40299</v>
      </c>
      <c r="DB13" s="18">
        <f t="shared" si="2"/>
        <v>1.43741285502981</v>
      </c>
      <c r="DC13" s="18">
        <f t="shared" si="3"/>
        <v>1.4922074223783699</v>
      </c>
      <c r="DD13" s="18">
        <f t="shared" si="4"/>
        <v>1.53548298262061</v>
      </c>
      <c r="DE13" s="18">
        <f t="shared" si="5"/>
        <v>1.35396187008946</v>
      </c>
      <c r="DF13" s="18">
        <f t="shared" si="6"/>
        <v>1.4991354774484198</v>
      </c>
      <c r="DG13" s="18">
        <f t="shared" si="7"/>
        <v>1.5677445022334102</v>
      </c>
      <c r="DH13" s="18">
        <f t="shared" si="8"/>
        <v>0</v>
      </c>
      <c r="DI13" s="5"/>
      <c r="DJ13" s="96">
        <v>3</v>
      </c>
      <c r="DK13" s="96">
        <v>4</v>
      </c>
      <c r="DL13" s="96">
        <v>1</v>
      </c>
      <c r="DM13" s="96">
        <v>2</v>
      </c>
      <c r="DO13" s="96">
        <v>2</v>
      </c>
      <c r="DP13" s="96">
        <v>5</v>
      </c>
      <c r="DQ13" s="96">
        <v>8</v>
      </c>
      <c r="DR13" s="96">
        <v>11</v>
      </c>
      <c r="DS13" s="96">
        <v>14</v>
      </c>
      <c r="DT13" s="96">
        <v>17</v>
      </c>
      <c r="DU13" s="96">
        <v>20</v>
      </c>
      <c r="DW13" s="86">
        <v>40299</v>
      </c>
      <c r="DX13" s="47" t="str">
        <f t="shared" si="9"/>
        <v/>
      </c>
      <c r="DY13" s="48">
        <f t="shared" si="0"/>
        <v>1.43741285502981</v>
      </c>
      <c r="DZ13" s="48" t="str">
        <f t="shared" si="0"/>
        <v/>
      </c>
      <c r="EA13" s="48" t="str">
        <f t="shared" si="0"/>
        <v/>
      </c>
      <c r="EB13" s="48">
        <f t="shared" si="0"/>
        <v>1.4922074223783699</v>
      </c>
      <c r="EC13" s="48" t="str">
        <f t="shared" si="0"/>
        <v/>
      </c>
      <c r="ED13" s="48" t="str">
        <f t="shared" si="0"/>
        <v/>
      </c>
      <c r="EE13" s="48">
        <f t="shared" si="0"/>
        <v>1.53548298262061</v>
      </c>
      <c r="EF13" s="48" t="str">
        <f t="shared" si="0"/>
        <v/>
      </c>
      <c r="EG13" s="48" t="str">
        <f t="shared" si="0"/>
        <v/>
      </c>
      <c r="EH13" s="48">
        <f t="shared" si="0"/>
        <v>1.35396187008946</v>
      </c>
      <c r="EI13" s="48" t="str">
        <f t="shared" si="0"/>
        <v/>
      </c>
      <c r="EJ13" s="48" t="str">
        <f t="shared" si="0"/>
        <v/>
      </c>
      <c r="EK13" s="48">
        <f t="shared" si="0"/>
        <v>1.4991354774484198</v>
      </c>
      <c r="EL13" s="48" t="str">
        <f t="shared" si="0"/>
        <v/>
      </c>
      <c r="EM13" s="48" t="str">
        <f t="shared" si="0"/>
        <v/>
      </c>
      <c r="EN13" s="48">
        <f t="shared" si="0"/>
        <v>1.5677445022334102</v>
      </c>
      <c r="EO13" s="48" t="str">
        <f t="shared" si="0"/>
        <v/>
      </c>
      <c r="EP13" s="48" t="str">
        <f t="shared" si="0"/>
        <v/>
      </c>
      <c r="EQ13" s="48">
        <f t="shared" si="0"/>
        <v>0</v>
      </c>
      <c r="ER13" s="49" t="str">
        <f t="shared" si="0"/>
        <v/>
      </c>
      <c r="ET13" s="155">
        <v>40299</v>
      </c>
      <c r="EU13" s="47" t="str">
        <f t="shared" si="10"/>
        <v/>
      </c>
      <c r="EV13" s="48">
        <f t="shared" si="1"/>
        <v>1.43741285502981</v>
      </c>
      <c r="EW13" s="48" t="str">
        <f t="shared" si="1"/>
        <v/>
      </c>
      <c r="EX13" s="48" t="str">
        <f t="shared" si="1"/>
        <v/>
      </c>
      <c r="EY13" s="48">
        <f t="shared" si="1"/>
        <v>1.4922074223783699</v>
      </c>
      <c r="EZ13" s="48" t="str">
        <f t="shared" si="1"/>
        <v/>
      </c>
      <c r="FA13" s="48" t="str">
        <f t="shared" si="1"/>
        <v/>
      </c>
      <c r="FB13" s="48">
        <f t="shared" si="1"/>
        <v>1.53548298262061</v>
      </c>
      <c r="FC13" s="48" t="str">
        <f t="shared" si="1"/>
        <v/>
      </c>
      <c r="FD13" s="48" t="str">
        <f t="shared" si="1"/>
        <v/>
      </c>
      <c r="FE13" s="48">
        <f t="shared" si="1"/>
        <v>1.35396187008946</v>
      </c>
      <c r="FF13" s="48" t="str">
        <f t="shared" si="1"/>
        <v/>
      </c>
      <c r="FG13" s="48" t="str">
        <f t="shared" si="1"/>
        <v/>
      </c>
      <c r="FH13" s="48">
        <f t="shared" si="1"/>
        <v>1.4991354774484198</v>
      </c>
      <c r="FI13" s="48" t="str">
        <f t="shared" si="1"/>
        <v/>
      </c>
      <c r="FJ13" s="48" t="str">
        <f t="shared" si="1"/>
        <v/>
      </c>
      <c r="FK13" s="48">
        <f t="shared" si="1"/>
        <v>1.5677445022334102</v>
      </c>
      <c r="FL13" s="48" t="str">
        <f t="shared" si="1"/>
        <v/>
      </c>
      <c r="FM13" s="48" t="str">
        <f t="shared" si="1"/>
        <v/>
      </c>
      <c r="FN13" s="48" t="str">
        <f t="shared" si="1"/>
        <v/>
      </c>
      <c r="FO13" s="49" t="str">
        <f t="shared" si="1"/>
        <v/>
      </c>
    </row>
    <row r="14" spans="2:171" x14ac:dyDescent="0.25">
      <c r="B14" s="174" t="s">
        <v>84</v>
      </c>
      <c r="C14" s="156">
        <v>1.35119885321151</v>
      </c>
      <c r="D14" s="157">
        <v>1.4191257809492002</v>
      </c>
      <c r="E14" s="157">
        <v>1.2980074927185201</v>
      </c>
      <c r="F14" s="157">
        <v>1.3852015655143199</v>
      </c>
      <c r="G14" s="157">
        <v>1.53548298262061</v>
      </c>
      <c r="H14" s="157">
        <v>1.4867437933649799</v>
      </c>
      <c r="I14" s="157">
        <v>1.5078691745383701</v>
      </c>
      <c r="J14" s="157">
        <v>1.5103766856538299</v>
      </c>
      <c r="K14" s="157">
        <v>1.6012582124171899</v>
      </c>
      <c r="L14" s="157">
        <v>1.6309197974404599</v>
      </c>
      <c r="M14" s="157">
        <v>1.5738704442732701</v>
      </c>
      <c r="N14" s="157">
        <v>1.8354339378020001</v>
      </c>
      <c r="O14" s="157">
        <v>1.85289266690566</v>
      </c>
      <c r="P14" s="157">
        <v>2.2177276933470003</v>
      </c>
      <c r="Q14" s="157">
        <v>2.2688384156924997</v>
      </c>
      <c r="R14" s="157">
        <v>2.3268689818896799</v>
      </c>
      <c r="S14" s="157">
        <v>2.5</v>
      </c>
      <c r="T14" s="157">
        <v>2.5</v>
      </c>
      <c r="U14" s="157">
        <v>2.5</v>
      </c>
      <c r="V14" s="157">
        <v>2.5</v>
      </c>
      <c r="W14" s="157">
        <v>2.5</v>
      </c>
      <c r="X14" s="157">
        <v>2.5</v>
      </c>
      <c r="Y14" s="157">
        <v>2.5</v>
      </c>
      <c r="Z14" s="157">
        <v>2.5</v>
      </c>
      <c r="AA14" s="157"/>
      <c r="AB14" s="157"/>
      <c r="AC14" s="157"/>
      <c r="AD14" s="157"/>
      <c r="AE14" s="157"/>
      <c r="AF14" s="157"/>
      <c r="AG14" s="157"/>
      <c r="AH14" s="157"/>
      <c r="AI14" s="157"/>
      <c r="AJ14" s="157"/>
      <c r="AK14" s="157"/>
      <c r="AL14" s="157"/>
      <c r="AM14" s="157"/>
      <c r="AN14" s="157"/>
      <c r="AO14" s="157"/>
      <c r="AP14" s="157"/>
      <c r="AQ14" s="157"/>
      <c r="AR14" s="157"/>
      <c r="AS14" s="157"/>
      <c r="AT14" s="157"/>
      <c r="AU14" s="157"/>
      <c r="AV14" s="157"/>
      <c r="AW14" s="157"/>
      <c r="AX14" s="157"/>
      <c r="AY14" s="157"/>
      <c r="AZ14" s="157"/>
      <c r="BA14" s="157"/>
      <c r="BB14" s="157"/>
      <c r="BC14" s="157"/>
      <c r="BD14" s="157"/>
      <c r="BE14" s="157"/>
      <c r="BF14" s="157"/>
      <c r="BG14" s="157"/>
      <c r="BH14" s="157"/>
      <c r="BI14" s="157"/>
      <c r="BJ14" s="157"/>
      <c r="BK14" s="157"/>
      <c r="BL14" s="157"/>
      <c r="BM14" s="157"/>
      <c r="BN14" s="157"/>
      <c r="BO14" s="157"/>
      <c r="BP14" s="157"/>
      <c r="BQ14" s="157"/>
      <c r="BR14" s="158"/>
      <c r="BT14" s="175" t="s">
        <v>259</v>
      </c>
      <c r="BU14" s="156">
        <v>0.4</v>
      </c>
      <c r="BV14" s="157">
        <v>1.1000000000000001</v>
      </c>
      <c r="BW14" s="157">
        <v>1.4222658989229999</v>
      </c>
      <c r="BX14" s="157">
        <v>1.5556649469558401</v>
      </c>
      <c r="BY14" s="157">
        <v>1.5598618958655102</v>
      </c>
      <c r="BZ14" s="157">
        <v>1.4867437933649799</v>
      </c>
      <c r="CA14" s="157">
        <v>1.3258650991957299</v>
      </c>
      <c r="CB14" s="157">
        <v>1.4758286784528001</v>
      </c>
      <c r="CC14" s="157">
        <v>1.54347605929735</v>
      </c>
      <c r="CD14" s="157"/>
      <c r="CE14" s="157"/>
      <c r="CF14" s="157"/>
      <c r="CG14" s="48"/>
      <c r="CH14" s="48"/>
      <c r="CI14" s="48"/>
      <c r="CJ14" s="48"/>
      <c r="CK14" s="48"/>
      <c r="CL14" s="48"/>
      <c r="CM14" s="48"/>
      <c r="CN14" s="157"/>
      <c r="CO14" s="157"/>
      <c r="CP14" s="157"/>
      <c r="CQ14" s="157"/>
      <c r="CR14" s="157"/>
      <c r="CS14" s="157"/>
      <c r="CT14" s="157"/>
      <c r="CU14" s="157"/>
      <c r="CV14" s="157"/>
      <c r="CW14" s="158"/>
      <c r="CX14" s="5"/>
      <c r="CY14" s="96">
        <v>7</v>
      </c>
      <c r="CZ14" s="74" t="s">
        <v>259</v>
      </c>
      <c r="DA14" s="14">
        <v>40330</v>
      </c>
      <c r="DB14" s="18">
        <f t="shared" si="2"/>
        <v>1.5556649469558401</v>
      </c>
      <c r="DC14" s="18">
        <f t="shared" si="3"/>
        <v>1.5598618958655102</v>
      </c>
      <c r="DD14" s="18">
        <f t="shared" si="4"/>
        <v>1.4867437933649799</v>
      </c>
      <c r="DE14" s="18">
        <f t="shared" si="5"/>
        <v>1.3258650991957299</v>
      </c>
      <c r="DF14" s="18">
        <f t="shared" si="6"/>
        <v>1.4758286784528001</v>
      </c>
      <c r="DG14" s="18">
        <f t="shared" si="7"/>
        <v>1.54347605929735</v>
      </c>
      <c r="DH14" s="18">
        <f t="shared" si="8"/>
        <v>0</v>
      </c>
      <c r="DI14" s="5"/>
      <c r="DJ14" s="96">
        <v>3</v>
      </c>
      <c r="DK14" s="96">
        <v>4</v>
      </c>
      <c r="DL14" s="96">
        <v>1</v>
      </c>
      <c r="DM14" s="96">
        <v>2</v>
      </c>
      <c r="DO14" s="96">
        <v>1</v>
      </c>
      <c r="DP14" s="96">
        <v>4</v>
      </c>
      <c r="DQ14" s="96">
        <v>7</v>
      </c>
      <c r="DR14" s="96">
        <v>10</v>
      </c>
      <c r="DS14" s="96">
        <v>13</v>
      </c>
      <c r="DT14" s="96">
        <v>16</v>
      </c>
      <c r="DU14" s="96">
        <v>19</v>
      </c>
      <c r="DW14" s="86">
        <v>40330</v>
      </c>
      <c r="DX14" s="47">
        <f t="shared" si="9"/>
        <v>1.5556649469558401</v>
      </c>
      <c r="DY14" s="48" t="str">
        <f t="shared" si="0"/>
        <v/>
      </c>
      <c r="DZ14" s="48" t="str">
        <f t="shared" si="0"/>
        <v/>
      </c>
      <c r="EA14" s="48">
        <f t="shared" si="0"/>
        <v>1.5598618958655102</v>
      </c>
      <c r="EB14" s="48" t="str">
        <f t="shared" si="0"/>
        <v/>
      </c>
      <c r="EC14" s="48" t="str">
        <f t="shared" si="0"/>
        <v/>
      </c>
      <c r="ED14" s="48">
        <f t="shared" si="0"/>
        <v>1.4867437933649799</v>
      </c>
      <c r="EE14" s="48" t="str">
        <f t="shared" si="0"/>
        <v/>
      </c>
      <c r="EF14" s="48" t="str">
        <f t="shared" si="0"/>
        <v/>
      </c>
      <c r="EG14" s="48">
        <f t="shared" si="0"/>
        <v>1.3258650991957299</v>
      </c>
      <c r="EH14" s="48" t="str">
        <f t="shared" si="0"/>
        <v/>
      </c>
      <c r="EI14" s="48" t="str">
        <f t="shared" si="0"/>
        <v/>
      </c>
      <c r="EJ14" s="48">
        <f t="shared" si="0"/>
        <v>1.4758286784528001</v>
      </c>
      <c r="EK14" s="48" t="str">
        <f t="shared" si="0"/>
        <v/>
      </c>
      <c r="EL14" s="48" t="str">
        <f t="shared" si="0"/>
        <v/>
      </c>
      <c r="EM14" s="48">
        <f t="shared" si="0"/>
        <v>1.54347605929735</v>
      </c>
      <c r="EN14" s="48" t="str">
        <f t="shared" si="0"/>
        <v/>
      </c>
      <c r="EO14" s="48" t="str">
        <f t="shared" si="0"/>
        <v/>
      </c>
      <c r="EP14" s="48">
        <f t="shared" si="0"/>
        <v>0</v>
      </c>
      <c r="EQ14" s="48" t="str">
        <f t="shared" si="0"/>
        <v/>
      </c>
      <c r="ER14" s="49" t="str">
        <f t="shared" si="0"/>
        <v/>
      </c>
      <c r="ET14" s="155">
        <v>40330</v>
      </c>
      <c r="EU14" s="47">
        <f t="shared" si="10"/>
        <v>1.5556649469558401</v>
      </c>
      <c r="EV14" s="48" t="str">
        <f t="shared" si="1"/>
        <v/>
      </c>
      <c r="EW14" s="48" t="str">
        <f t="shared" si="1"/>
        <v/>
      </c>
      <c r="EX14" s="48">
        <f t="shared" si="1"/>
        <v>1.5598618958655102</v>
      </c>
      <c r="EY14" s="48" t="str">
        <f t="shared" si="1"/>
        <v/>
      </c>
      <c r="EZ14" s="48" t="str">
        <f t="shared" si="1"/>
        <v/>
      </c>
      <c r="FA14" s="48">
        <f t="shared" si="1"/>
        <v>1.4867437933649799</v>
      </c>
      <c r="FB14" s="48" t="str">
        <f t="shared" si="1"/>
        <v/>
      </c>
      <c r="FC14" s="48" t="str">
        <f t="shared" si="1"/>
        <v/>
      </c>
      <c r="FD14" s="48">
        <f t="shared" si="1"/>
        <v>1.3258650991957299</v>
      </c>
      <c r="FE14" s="48" t="str">
        <f t="shared" si="1"/>
        <v/>
      </c>
      <c r="FF14" s="48" t="str">
        <f t="shared" si="1"/>
        <v/>
      </c>
      <c r="FG14" s="48">
        <f t="shared" si="1"/>
        <v>1.4758286784528001</v>
      </c>
      <c r="FH14" s="48" t="str">
        <f t="shared" si="1"/>
        <v/>
      </c>
      <c r="FI14" s="48" t="str">
        <f t="shared" si="1"/>
        <v/>
      </c>
      <c r="FJ14" s="48">
        <f t="shared" si="1"/>
        <v>1.54347605929735</v>
      </c>
      <c r="FK14" s="48" t="str">
        <f t="shared" si="1"/>
        <v/>
      </c>
      <c r="FL14" s="48" t="str">
        <f t="shared" si="1"/>
        <v/>
      </c>
      <c r="FM14" s="48" t="str">
        <f t="shared" si="1"/>
        <v/>
      </c>
      <c r="FN14" s="48" t="str">
        <f t="shared" si="1"/>
        <v/>
      </c>
      <c r="FO14" s="49" t="str">
        <f t="shared" si="1"/>
        <v/>
      </c>
    </row>
    <row r="15" spans="2:171" x14ac:dyDescent="0.25">
      <c r="B15" s="174" t="s">
        <v>85</v>
      </c>
      <c r="C15" s="156">
        <v>1.4519519145520801</v>
      </c>
      <c r="D15" s="157">
        <v>1.4429510947937501</v>
      </c>
      <c r="E15" s="157">
        <v>1.3381811055098001</v>
      </c>
      <c r="F15" s="157">
        <v>1.35807047738069</v>
      </c>
      <c r="G15" s="157">
        <v>1.35396187008946</v>
      </c>
      <c r="H15" s="157">
        <v>1.3258650991957299</v>
      </c>
      <c r="I15" s="157">
        <v>1.3145513401216899</v>
      </c>
      <c r="J15" s="157">
        <v>1.3642456521925299</v>
      </c>
      <c r="K15" s="157">
        <v>1.4009383014497399</v>
      </c>
      <c r="L15" s="157">
        <v>1.4004074886720301</v>
      </c>
      <c r="M15" s="157">
        <v>1.40541713358178</v>
      </c>
      <c r="N15" s="157">
        <v>1.5646713602192701</v>
      </c>
      <c r="O15" s="157">
        <v>1.6452474036491502</v>
      </c>
      <c r="P15" s="157">
        <v>1.9932889722316001</v>
      </c>
      <c r="Q15" s="157">
        <v>2.2430145004673898</v>
      </c>
      <c r="R15" s="157">
        <v>2.42490931817705</v>
      </c>
      <c r="S15" s="157">
        <v>2.7190699803261502</v>
      </c>
      <c r="T15" s="157">
        <v>2.8143185393713002</v>
      </c>
      <c r="U15" s="157">
        <v>2.7725662532965401</v>
      </c>
      <c r="V15" s="157">
        <v>2.7729098943571402</v>
      </c>
      <c r="W15" s="157">
        <v>2.7676146531472998</v>
      </c>
      <c r="X15" s="157">
        <v>2.79166010504676</v>
      </c>
      <c r="Y15" s="157">
        <v>2.7892611330187602</v>
      </c>
      <c r="Z15" s="157">
        <v>2.7870757969600102</v>
      </c>
      <c r="AA15" s="157"/>
      <c r="AB15" s="157"/>
      <c r="AC15" s="157"/>
      <c r="AD15" s="157"/>
      <c r="AE15" s="157"/>
      <c r="AF15" s="157"/>
      <c r="AG15" s="157"/>
      <c r="AH15" s="157"/>
      <c r="AI15" s="157"/>
      <c r="AJ15" s="157"/>
      <c r="AK15" s="157"/>
      <c r="AL15" s="157"/>
      <c r="AM15" s="157"/>
      <c r="AN15" s="157"/>
      <c r="AO15" s="157"/>
      <c r="AP15" s="157"/>
      <c r="AQ15" s="157"/>
      <c r="AR15" s="157"/>
      <c r="AS15" s="157"/>
      <c r="AT15" s="157"/>
      <c r="AU15" s="157"/>
      <c r="AV15" s="157"/>
      <c r="AW15" s="157"/>
      <c r="AX15" s="157"/>
      <c r="AY15" s="157"/>
      <c r="AZ15" s="157"/>
      <c r="BA15" s="157"/>
      <c r="BB15" s="157"/>
      <c r="BC15" s="157"/>
      <c r="BD15" s="157"/>
      <c r="BE15" s="157"/>
      <c r="BF15" s="157"/>
      <c r="BG15" s="157"/>
      <c r="BH15" s="157"/>
      <c r="BI15" s="157"/>
      <c r="BJ15" s="157"/>
      <c r="BK15" s="157"/>
      <c r="BL15" s="157"/>
      <c r="BM15" s="157"/>
      <c r="BN15" s="157"/>
      <c r="BO15" s="157"/>
      <c r="BP15" s="157"/>
      <c r="BQ15" s="157"/>
      <c r="BR15" s="158"/>
      <c r="BT15" s="175" t="s">
        <v>260</v>
      </c>
      <c r="BU15" s="156">
        <v>0.4</v>
      </c>
      <c r="BV15" s="157">
        <v>1.1000000000000001</v>
      </c>
      <c r="BW15" s="157">
        <v>1.4624978862195601</v>
      </c>
      <c r="BX15" s="157">
        <v>1.5940689289031202</v>
      </c>
      <c r="BY15" s="157">
        <v>1.60598715740529</v>
      </c>
      <c r="BZ15" s="157">
        <v>1.5078691745383701</v>
      </c>
      <c r="CA15" s="157">
        <v>1.3145513401216899</v>
      </c>
      <c r="CB15" s="157">
        <v>1.4387057481886201</v>
      </c>
      <c r="CC15" s="157">
        <v>1.5284420594997301</v>
      </c>
      <c r="CD15" s="157"/>
      <c r="CE15" s="157"/>
      <c r="CF15" s="157"/>
      <c r="CG15" s="48"/>
      <c r="CH15" s="48"/>
      <c r="CI15" s="48"/>
      <c r="CJ15" s="48"/>
      <c r="CK15" s="48"/>
      <c r="CL15" s="48"/>
      <c r="CM15" s="48"/>
      <c r="CN15" s="157"/>
      <c r="CO15" s="157"/>
      <c r="CP15" s="157"/>
      <c r="CQ15" s="157"/>
      <c r="CR15" s="157"/>
      <c r="CS15" s="157"/>
      <c r="CT15" s="157"/>
      <c r="CU15" s="157"/>
      <c r="CV15" s="157"/>
      <c r="CW15" s="158"/>
      <c r="CX15" s="5"/>
      <c r="CY15" s="96">
        <v>8</v>
      </c>
      <c r="CZ15" s="74" t="s">
        <v>260</v>
      </c>
      <c r="DA15" s="14">
        <v>40360</v>
      </c>
      <c r="DB15" s="18">
        <f t="shared" si="2"/>
        <v>1.60598715740529</v>
      </c>
      <c r="DC15" s="18">
        <f t="shared" si="3"/>
        <v>1.5078691745383701</v>
      </c>
      <c r="DD15" s="18">
        <f t="shared" si="4"/>
        <v>1.3145513401216899</v>
      </c>
      <c r="DE15" s="18">
        <f t="shared" si="5"/>
        <v>1.4387057481886201</v>
      </c>
      <c r="DF15" s="18">
        <f t="shared" si="6"/>
        <v>1.5284420594997301</v>
      </c>
      <c r="DG15" s="18">
        <f t="shared" si="7"/>
        <v>0</v>
      </c>
      <c r="DH15" s="18">
        <f t="shared" si="8"/>
        <v>0</v>
      </c>
      <c r="DI15" s="5"/>
      <c r="DJ15" s="96">
        <v>4</v>
      </c>
      <c r="DK15" s="96">
        <v>1</v>
      </c>
      <c r="DL15" s="96">
        <v>2</v>
      </c>
      <c r="DM15" s="96">
        <v>3</v>
      </c>
      <c r="DO15" s="96">
        <v>3</v>
      </c>
      <c r="DP15" s="96">
        <v>6</v>
      </c>
      <c r="DQ15" s="96">
        <v>9</v>
      </c>
      <c r="DR15" s="96">
        <v>12</v>
      </c>
      <c r="DS15" s="96">
        <v>15</v>
      </c>
      <c r="DT15" s="96">
        <v>18</v>
      </c>
      <c r="DU15" s="96">
        <v>21</v>
      </c>
      <c r="DW15" s="86">
        <v>40360</v>
      </c>
      <c r="DX15" s="47" t="str">
        <f t="shared" si="9"/>
        <v/>
      </c>
      <c r="DY15" s="48" t="str">
        <f t="shared" si="0"/>
        <v/>
      </c>
      <c r="DZ15" s="48">
        <f t="shared" si="0"/>
        <v>1.60598715740529</v>
      </c>
      <c r="EA15" s="48" t="str">
        <f t="shared" si="0"/>
        <v/>
      </c>
      <c r="EB15" s="48" t="str">
        <f t="shared" si="0"/>
        <v/>
      </c>
      <c r="EC15" s="48">
        <f t="shared" si="0"/>
        <v>1.5078691745383701</v>
      </c>
      <c r="ED15" s="48" t="str">
        <f t="shared" si="0"/>
        <v/>
      </c>
      <c r="EE15" s="48" t="str">
        <f t="shared" si="0"/>
        <v/>
      </c>
      <c r="EF15" s="48">
        <f t="shared" si="0"/>
        <v>1.3145513401216899</v>
      </c>
      <c r="EG15" s="48" t="str">
        <f t="shared" si="0"/>
        <v/>
      </c>
      <c r="EH15" s="48" t="str">
        <f t="shared" si="0"/>
        <v/>
      </c>
      <c r="EI15" s="48">
        <f t="shared" si="0"/>
        <v>1.4387057481886201</v>
      </c>
      <c r="EJ15" s="48" t="str">
        <f t="shared" si="0"/>
        <v/>
      </c>
      <c r="EK15" s="48" t="str">
        <f t="shared" si="0"/>
        <v/>
      </c>
      <c r="EL15" s="48">
        <f t="shared" si="0"/>
        <v>1.5284420594997301</v>
      </c>
      <c r="EM15" s="48" t="str">
        <f t="shared" si="0"/>
        <v/>
      </c>
      <c r="EN15" s="48" t="str">
        <f t="shared" si="0"/>
        <v/>
      </c>
      <c r="EO15" s="48">
        <f t="shared" si="0"/>
        <v>0</v>
      </c>
      <c r="EP15" s="48" t="str">
        <f t="shared" si="0"/>
        <v/>
      </c>
      <c r="EQ15" s="48" t="str">
        <f t="shared" si="0"/>
        <v/>
      </c>
      <c r="ER15" s="49">
        <f t="shared" si="0"/>
        <v>0</v>
      </c>
      <c r="ET15" s="155">
        <v>40360</v>
      </c>
      <c r="EU15" s="47" t="str">
        <f t="shared" si="10"/>
        <v/>
      </c>
      <c r="EV15" s="48" t="str">
        <f t="shared" si="1"/>
        <v/>
      </c>
      <c r="EW15" s="48">
        <f t="shared" si="1"/>
        <v>1.60598715740529</v>
      </c>
      <c r="EX15" s="48" t="str">
        <f t="shared" si="1"/>
        <v/>
      </c>
      <c r="EY15" s="48" t="str">
        <f t="shared" si="1"/>
        <v/>
      </c>
      <c r="EZ15" s="48">
        <f t="shared" si="1"/>
        <v>1.5078691745383701</v>
      </c>
      <c r="FA15" s="48" t="str">
        <f t="shared" si="1"/>
        <v/>
      </c>
      <c r="FB15" s="48" t="str">
        <f t="shared" si="1"/>
        <v/>
      </c>
      <c r="FC15" s="48">
        <f t="shared" si="1"/>
        <v>1.3145513401216899</v>
      </c>
      <c r="FD15" s="48" t="str">
        <f t="shared" si="1"/>
        <v/>
      </c>
      <c r="FE15" s="48" t="str">
        <f t="shared" si="1"/>
        <v/>
      </c>
      <c r="FF15" s="48">
        <f t="shared" si="1"/>
        <v>1.4387057481886201</v>
      </c>
      <c r="FG15" s="48" t="str">
        <f t="shared" si="1"/>
        <v/>
      </c>
      <c r="FH15" s="48" t="str">
        <f t="shared" si="1"/>
        <v/>
      </c>
      <c r="FI15" s="48">
        <f t="shared" si="1"/>
        <v>1.5284420594997301</v>
      </c>
      <c r="FJ15" s="48" t="str">
        <f t="shared" si="1"/>
        <v/>
      </c>
      <c r="FK15" s="48" t="str">
        <f t="shared" si="1"/>
        <v/>
      </c>
      <c r="FL15" s="48" t="str">
        <f t="shared" si="1"/>
        <v/>
      </c>
      <c r="FM15" s="48" t="str">
        <f t="shared" si="1"/>
        <v/>
      </c>
      <c r="FN15" s="48" t="str">
        <f t="shared" si="1"/>
        <v/>
      </c>
      <c r="FO15" s="49" t="str">
        <f t="shared" si="1"/>
        <v/>
      </c>
    </row>
    <row r="16" spans="2:171" x14ac:dyDescent="0.25">
      <c r="B16" s="174" t="s">
        <v>86</v>
      </c>
      <c r="C16" s="156">
        <v>1.53461133083832</v>
      </c>
      <c r="D16" s="157">
        <v>1.51425663067195</v>
      </c>
      <c r="E16" s="157">
        <v>1.43509374684115</v>
      </c>
      <c r="F16" s="157">
        <v>1.49630976788124</v>
      </c>
      <c r="G16" s="157">
        <v>1.4991354774484198</v>
      </c>
      <c r="H16" s="157">
        <v>1.4758286784528001</v>
      </c>
      <c r="I16" s="157">
        <v>1.4387057481886201</v>
      </c>
      <c r="J16" s="157">
        <v>1.4899153221710499</v>
      </c>
      <c r="K16" s="157">
        <v>1.45806983641107</v>
      </c>
      <c r="L16" s="157">
        <v>1.46517172577652</v>
      </c>
      <c r="M16" s="157">
        <v>1.48436281171429</v>
      </c>
      <c r="N16" s="157">
        <v>1.6658020818854899</v>
      </c>
      <c r="O16" s="157">
        <v>1.6993220872967501</v>
      </c>
      <c r="P16" s="157">
        <v>2.0334350662726899</v>
      </c>
      <c r="Q16" s="157">
        <v>2.32407397064528</v>
      </c>
      <c r="R16" s="157">
        <v>2.4693968355231801</v>
      </c>
      <c r="S16" s="157">
        <v>2.7419699258592098</v>
      </c>
      <c r="T16" s="157">
        <v>2.7631117781447201</v>
      </c>
      <c r="U16" s="157">
        <v>2.6920010605660001</v>
      </c>
      <c r="V16" s="157">
        <v>2.60804472237231</v>
      </c>
      <c r="W16" s="157">
        <v>2.57345096443709</v>
      </c>
      <c r="X16" s="157">
        <v>2.6362557980857102</v>
      </c>
      <c r="Y16" s="157">
        <v>2.66562753240372</v>
      </c>
      <c r="Z16" s="157">
        <v>2.7</v>
      </c>
      <c r="AA16" s="157"/>
      <c r="AB16" s="157"/>
      <c r="AC16" s="157"/>
      <c r="AD16" s="157"/>
      <c r="AE16" s="157"/>
      <c r="AF16" s="157"/>
      <c r="AG16" s="157"/>
      <c r="AH16" s="157"/>
      <c r="AI16" s="157"/>
      <c r="AJ16" s="157"/>
      <c r="AK16" s="157"/>
      <c r="AL16" s="157"/>
      <c r="AM16" s="157"/>
      <c r="AN16" s="157"/>
      <c r="AO16" s="157"/>
      <c r="AP16" s="157"/>
      <c r="AQ16" s="157"/>
      <c r="AR16" s="157"/>
      <c r="AS16" s="157"/>
      <c r="AT16" s="157"/>
      <c r="AU16" s="157"/>
      <c r="AV16" s="157"/>
      <c r="AW16" s="157"/>
      <c r="AX16" s="157"/>
      <c r="AY16" s="157"/>
      <c r="AZ16" s="157"/>
      <c r="BA16" s="157"/>
      <c r="BB16" s="157"/>
      <c r="BC16" s="157"/>
      <c r="BD16" s="157"/>
      <c r="BE16" s="157"/>
      <c r="BF16" s="157"/>
      <c r="BG16" s="157"/>
      <c r="BH16" s="157"/>
      <c r="BI16" s="157"/>
      <c r="BJ16" s="157"/>
      <c r="BK16" s="157"/>
      <c r="BL16" s="157"/>
      <c r="BM16" s="157"/>
      <c r="BN16" s="157"/>
      <c r="BO16" s="157"/>
      <c r="BP16" s="157"/>
      <c r="BQ16" s="157"/>
      <c r="BR16" s="158"/>
      <c r="BT16" s="175" t="s">
        <v>261</v>
      </c>
      <c r="BU16" s="156">
        <v>0.4</v>
      </c>
      <c r="BV16" s="157">
        <v>1.1000000000000001</v>
      </c>
      <c r="BW16" s="157">
        <v>1.5</v>
      </c>
      <c r="BX16" s="157">
        <v>1.5890013942400301</v>
      </c>
      <c r="BY16" s="157">
        <v>1.60470277986774</v>
      </c>
      <c r="BZ16" s="157">
        <v>1.5103766856538299</v>
      </c>
      <c r="CA16" s="157">
        <v>1.3642456521925299</v>
      </c>
      <c r="CB16" s="157">
        <v>1.4899153221710499</v>
      </c>
      <c r="CC16" s="157">
        <v>1.52517244186572</v>
      </c>
      <c r="CD16" s="157"/>
      <c r="CE16" s="157"/>
      <c r="CF16" s="157"/>
      <c r="CG16" s="48"/>
      <c r="CH16" s="48"/>
      <c r="CI16" s="48"/>
      <c r="CJ16" s="48"/>
      <c r="CK16" s="48"/>
      <c r="CL16" s="48"/>
      <c r="CM16" s="48"/>
      <c r="CN16" s="157"/>
      <c r="CO16" s="157"/>
      <c r="CP16" s="157"/>
      <c r="CQ16" s="157"/>
      <c r="CR16" s="157"/>
      <c r="CS16" s="157"/>
      <c r="CT16" s="157"/>
      <c r="CU16" s="157"/>
      <c r="CV16" s="157"/>
      <c r="CW16" s="158"/>
      <c r="CX16" s="5"/>
      <c r="CY16" s="96">
        <v>9</v>
      </c>
      <c r="CZ16" s="74" t="s">
        <v>261</v>
      </c>
      <c r="DA16" s="14">
        <v>40391</v>
      </c>
      <c r="DB16" s="18">
        <f t="shared" si="2"/>
        <v>1.60470277986774</v>
      </c>
      <c r="DC16" s="18">
        <f t="shared" si="3"/>
        <v>1.5103766856538299</v>
      </c>
      <c r="DD16" s="18">
        <f t="shared" si="4"/>
        <v>1.3642456521925299</v>
      </c>
      <c r="DE16" s="18">
        <f t="shared" si="5"/>
        <v>1.4899153221710499</v>
      </c>
      <c r="DF16" s="18">
        <f t="shared" si="6"/>
        <v>1.52517244186572</v>
      </c>
      <c r="DG16" s="18">
        <f t="shared" si="7"/>
        <v>0</v>
      </c>
      <c r="DH16" s="18">
        <f t="shared" si="8"/>
        <v>0</v>
      </c>
      <c r="DI16" s="5"/>
      <c r="DJ16" s="96">
        <v>4</v>
      </c>
      <c r="DK16" s="96">
        <v>1</v>
      </c>
      <c r="DL16" s="96">
        <v>2</v>
      </c>
      <c r="DM16" s="96">
        <v>3</v>
      </c>
      <c r="DO16" s="96">
        <v>2</v>
      </c>
      <c r="DP16" s="96">
        <v>5</v>
      </c>
      <c r="DQ16" s="96">
        <v>8</v>
      </c>
      <c r="DR16" s="96">
        <v>11</v>
      </c>
      <c r="DS16" s="96">
        <v>14</v>
      </c>
      <c r="DT16" s="96">
        <v>17</v>
      </c>
      <c r="DU16" s="96">
        <v>20</v>
      </c>
      <c r="DW16" s="86">
        <v>40391</v>
      </c>
      <c r="DX16" s="47" t="str">
        <f t="shared" si="9"/>
        <v/>
      </c>
      <c r="DY16" s="48">
        <f t="shared" si="0"/>
        <v>1.60470277986774</v>
      </c>
      <c r="DZ16" s="48" t="str">
        <f t="shared" si="0"/>
        <v/>
      </c>
      <c r="EA16" s="48" t="str">
        <f t="shared" si="0"/>
        <v/>
      </c>
      <c r="EB16" s="48">
        <f t="shared" si="0"/>
        <v>1.5103766856538299</v>
      </c>
      <c r="EC16" s="48" t="str">
        <f t="shared" si="0"/>
        <v/>
      </c>
      <c r="ED16" s="48" t="str">
        <f t="shared" si="0"/>
        <v/>
      </c>
      <c r="EE16" s="48">
        <f t="shared" si="0"/>
        <v>1.3642456521925299</v>
      </c>
      <c r="EF16" s="48" t="str">
        <f t="shared" si="0"/>
        <v/>
      </c>
      <c r="EG16" s="48" t="str">
        <f t="shared" si="0"/>
        <v/>
      </c>
      <c r="EH16" s="48">
        <f t="shared" si="0"/>
        <v>1.4899153221710499</v>
      </c>
      <c r="EI16" s="48" t="str">
        <f t="shared" si="0"/>
        <v/>
      </c>
      <c r="EJ16" s="48" t="str">
        <f t="shared" si="0"/>
        <v/>
      </c>
      <c r="EK16" s="48">
        <f t="shared" si="0"/>
        <v>1.52517244186572</v>
      </c>
      <c r="EL16" s="48" t="str">
        <f t="shared" si="0"/>
        <v/>
      </c>
      <c r="EM16" s="48" t="str">
        <f t="shared" si="0"/>
        <v/>
      </c>
      <c r="EN16" s="48">
        <f t="shared" si="0"/>
        <v>0</v>
      </c>
      <c r="EO16" s="48" t="str">
        <f t="shared" si="0"/>
        <v/>
      </c>
      <c r="EP16" s="48" t="str">
        <f t="shared" si="0"/>
        <v/>
      </c>
      <c r="EQ16" s="48">
        <f t="shared" si="0"/>
        <v>0</v>
      </c>
      <c r="ER16" s="49" t="str">
        <f t="shared" si="0"/>
        <v/>
      </c>
      <c r="ET16" s="155">
        <v>40391</v>
      </c>
      <c r="EU16" s="47" t="str">
        <f t="shared" si="10"/>
        <v/>
      </c>
      <c r="EV16" s="48">
        <f t="shared" si="1"/>
        <v>1.60470277986774</v>
      </c>
      <c r="EW16" s="48" t="str">
        <f t="shared" si="1"/>
        <v/>
      </c>
      <c r="EX16" s="48" t="str">
        <f t="shared" si="1"/>
        <v/>
      </c>
      <c r="EY16" s="48">
        <f t="shared" si="1"/>
        <v>1.5103766856538299</v>
      </c>
      <c r="EZ16" s="48" t="str">
        <f t="shared" si="1"/>
        <v/>
      </c>
      <c r="FA16" s="48" t="str">
        <f t="shared" si="1"/>
        <v/>
      </c>
      <c r="FB16" s="48">
        <f t="shared" si="1"/>
        <v>1.3642456521925299</v>
      </c>
      <c r="FC16" s="48" t="str">
        <f t="shared" si="1"/>
        <v/>
      </c>
      <c r="FD16" s="48" t="str">
        <f t="shared" si="1"/>
        <v/>
      </c>
      <c r="FE16" s="48">
        <f t="shared" si="1"/>
        <v>1.4899153221710499</v>
      </c>
      <c r="FF16" s="48" t="str">
        <f t="shared" si="1"/>
        <v/>
      </c>
      <c r="FG16" s="48" t="str">
        <f t="shared" si="1"/>
        <v/>
      </c>
      <c r="FH16" s="48">
        <f t="shared" si="1"/>
        <v>1.52517244186572</v>
      </c>
      <c r="FI16" s="48" t="str">
        <f t="shared" si="1"/>
        <v/>
      </c>
      <c r="FJ16" s="48" t="str">
        <f t="shared" si="1"/>
        <v/>
      </c>
      <c r="FK16" s="48" t="str">
        <f t="shared" si="1"/>
        <v/>
      </c>
      <c r="FL16" s="48" t="str">
        <f t="shared" si="1"/>
        <v/>
      </c>
      <c r="FM16" s="48" t="str">
        <f t="shared" si="1"/>
        <v/>
      </c>
      <c r="FN16" s="48" t="str">
        <f t="shared" si="1"/>
        <v/>
      </c>
      <c r="FO16" s="49" t="str">
        <f t="shared" si="1"/>
        <v/>
      </c>
    </row>
    <row r="17" spans="2:171" x14ac:dyDescent="0.25">
      <c r="B17" s="174" t="s">
        <v>87</v>
      </c>
      <c r="C17" s="156">
        <v>1.6581252508311002</v>
      </c>
      <c r="D17" s="157">
        <v>1.6203712952749199</v>
      </c>
      <c r="E17" s="157">
        <v>1.4988951095431899</v>
      </c>
      <c r="F17" s="157">
        <v>1.5878716358796898</v>
      </c>
      <c r="G17" s="157">
        <v>1.5677445022334102</v>
      </c>
      <c r="H17" s="157">
        <v>1.54347605929735</v>
      </c>
      <c r="I17" s="157">
        <v>1.5284420594997301</v>
      </c>
      <c r="J17" s="157">
        <v>1.52517244186572</v>
      </c>
      <c r="K17" s="157">
        <v>1.48375900757662</v>
      </c>
      <c r="L17" s="157">
        <v>1.4509026101348699</v>
      </c>
      <c r="M17" s="157">
        <v>1.50526167612849</v>
      </c>
      <c r="N17" s="157">
        <v>1.5233279347503199</v>
      </c>
      <c r="O17" s="157">
        <v>1.5904879468333999</v>
      </c>
      <c r="P17" s="157">
        <v>1.86770718311316</v>
      </c>
      <c r="Q17" s="157">
        <v>2.1554779114268099</v>
      </c>
      <c r="R17" s="157">
        <v>2.31965908450197</v>
      </c>
      <c r="S17" s="157">
        <v>2.60325464926518</v>
      </c>
      <c r="T17" s="157">
        <v>2.65810220625358</v>
      </c>
      <c r="U17" s="157">
        <v>2.5336950275579997</v>
      </c>
      <c r="V17" s="157">
        <v>2.4621082317696699</v>
      </c>
      <c r="W17" s="157">
        <v>2.4724410451361201</v>
      </c>
      <c r="X17" s="157">
        <v>2.5523020848778102</v>
      </c>
      <c r="Y17" s="157">
        <v>2.7402303006159499</v>
      </c>
      <c r="Z17" s="157">
        <v>2.8078077852334702</v>
      </c>
      <c r="AA17" s="157">
        <v>2.8212470433430799</v>
      </c>
      <c r="AB17" s="157">
        <v>2.9</v>
      </c>
      <c r="AC17" s="157">
        <v>2.9</v>
      </c>
      <c r="AD17" s="157">
        <v>2.9</v>
      </c>
      <c r="AE17" s="157">
        <v>2.9</v>
      </c>
      <c r="AF17" s="157">
        <v>2.9</v>
      </c>
      <c r="AG17" s="157"/>
      <c r="AH17" s="157"/>
      <c r="AI17" s="157"/>
      <c r="AJ17" s="157"/>
      <c r="AK17" s="157"/>
      <c r="AL17" s="157"/>
      <c r="AM17" s="157"/>
      <c r="AN17" s="157"/>
      <c r="AO17" s="157"/>
      <c r="AP17" s="157"/>
      <c r="AQ17" s="157"/>
      <c r="AR17" s="157"/>
      <c r="AS17" s="157"/>
      <c r="AT17" s="157"/>
      <c r="AU17" s="157"/>
      <c r="AV17" s="157"/>
      <c r="AW17" s="157"/>
      <c r="AX17" s="157"/>
      <c r="AY17" s="157"/>
      <c r="AZ17" s="157"/>
      <c r="BA17" s="157"/>
      <c r="BB17" s="157"/>
      <c r="BC17" s="157"/>
      <c r="BD17" s="157"/>
      <c r="BE17" s="157"/>
      <c r="BF17" s="157"/>
      <c r="BG17" s="157"/>
      <c r="BH17" s="157"/>
      <c r="BI17" s="157"/>
      <c r="BJ17" s="157"/>
      <c r="BK17" s="157"/>
      <c r="BL17" s="157"/>
      <c r="BM17" s="157"/>
      <c r="BN17" s="157"/>
      <c r="BO17" s="157"/>
      <c r="BP17" s="157"/>
      <c r="BQ17" s="157"/>
      <c r="BR17" s="158"/>
      <c r="BT17" s="175" t="s">
        <v>262</v>
      </c>
      <c r="BU17" s="156">
        <v>0.4</v>
      </c>
      <c r="BV17" s="157">
        <v>1.1000000000000001</v>
      </c>
      <c r="BW17" s="157">
        <v>1.5</v>
      </c>
      <c r="BX17" s="157">
        <v>1.6697053541472999</v>
      </c>
      <c r="BY17" s="157">
        <v>1.6992333099122101</v>
      </c>
      <c r="BZ17" s="157">
        <v>1.6012582124171899</v>
      </c>
      <c r="CA17" s="157">
        <v>1.4009383014497399</v>
      </c>
      <c r="CB17" s="157">
        <v>1.45806983641107</v>
      </c>
      <c r="CC17" s="157">
        <v>1.48375900757662</v>
      </c>
      <c r="CD17" s="157"/>
      <c r="CE17" s="157"/>
      <c r="CF17" s="157"/>
      <c r="CG17" s="48"/>
      <c r="CH17" s="48"/>
      <c r="CI17" s="48"/>
      <c r="CJ17" s="48"/>
      <c r="CK17" s="48"/>
      <c r="CL17" s="48"/>
      <c r="CM17" s="48"/>
      <c r="CN17" s="157"/>
      <c r="CO17" s="157"/>
      <c r="CP17" s="157"/>
      <c r="CQ17" s="157"/>
      <c r="CR17" s="157"/>
      <c r="CS17" s="157"/>
      <c r="CT17" s="157"/>
      <c r="CU17" s="157"/>
      <c r="CV17" s="157"/>
      <c r="CW17" s="158"/>
      <c r="CX17" s="5"/>
      <c r="CY17" s="96">
        <v>10</v>
      </c>
      <c r="CZ17" s="74" t="s">
        <v>262</v>
      </c>
      <c r="DA17" s="14">
        <v>40422</v>
      </c>
      <c r="DB17" s="18">
        <f t="shared" si="2"/>
        <v>1.6992333099122101</v>
      </c>
      <c r="DC17" s="18">
        <f t="shared" si="3"/>
        <v>1.6012582124171899</v>
      </c>
      <c r="DD17" s="18">
        <f t="shared" si="4"/>
        <v>1.4009383014497399</v>
      </c>
      <c r="DE17" s="18">
        <f t="shared" si="5"/>
        <v>1.45806983641107</v>
      </c>
      <c r="DF17" s="18">
        <f t="shared" si="6"/>
        <v>1.48375900757662</v>
      </c>
      <c r="DG17" s="18">
        <f t="shared" si="7"/>
        <v>0</v>
      </c>
      <c r="DH17" s="18">
        <f t="shared" si="8"/>
        <v>0</v>
      </c>
      <c r="DI17" s="5"/>
      <c r="DJ17" s="96">
        <v>4</v>
      </c>
      <c r="DK17" s="96">
        <v>1</v>
      </c>
      <c r="DL17" s="96">
        <v>2</v>
      </c>
      <c r="DM17" s="96">
        <v>3</v>
      </c>
      <c r="DO17" s="96">
        <v>1</v>
      </c>
      <c r="DP17" s="96">
        <v>4</v>
      </c>
      <c r="DQ17" s="96">
        <v>7</v>
      </c>
      <c r="DR17" s="96">
        <v>10</v>
      </c>
      <c r="DS17" s="96">
        <v>13</v>
      </c>
      <c r="DT17" s="96">
        <v>16</v>
      </c>
      <c r="DU17" s="96">
        <v>19</v>
      </c>
      <c r="DW17" s="86">
        <v>40422</v>
      </c>
      <c r="DX17" s="47">
        <f t="shared" si="9"/>
        <v>1.6992333099122101</v>
      </c>
      <c r="DY17" s="48" t="str">
        <f t="shared" si="0"/>
        <v/>
      </c>
      <c r="DZ17" s="48" t="str">
        <f t="shared" si="0"/>
        <v/>
      </c>
      <c r="EA17" s="48">
        <f t="shared" si="0"/>
        <v>1.6012582124171899</v>
      </c>
      <c r="EB17" s="48" t="str">
        <f t="shared" si="0"/>
        <v/>
      </c>
      <c r="EC17" s="48" t="str">
        <f t="shared" si="0"/>
        <v/>
      </c>
      <c r="ED17" s="48">
        <f t="shared" si="0"/>
        <v>1.4009383014497399</v>
      </c>
      <c r="EE17" s="48" t="str">
        <f t="shared" si="0"/>
        <v/>
      </c>
      <c r="EF17" s="48" t="str">
        <f t="shared" si="0"/>
        <v/>
      </c>
      <c r="EG17" s="48">
        <f t="shared" si="0"/>
        <v>1.45806983641107</v>
      </c>
      <c r="EH17" s="48" t="str">
        <f t="shared" si="0"/>
        <v/>
      </c>
      <c r="EI17" s="48" t="str">
        <f t="shared" si="0"/>
        <v/>
      </c>
      <c r="EJ17" s="48">
        <f t="shared" si="0"/>
        <v>1.48375900757662</v>
      </c>
      <c r="EK17" s="48" t="str">
        <f t="shared" si="0"/>
        <v/>
      </c>
      <c r="EL17" s="48" t="str">
        <f t="shared" si="0"/>
        <v/>
      </c>
      <c r="EM17" s="48">
        <f t="shared" si="0"/>
        <v>0</v>
      </c>
      <c r="EN17" s="48" t="str">
        <f t="shared" si="0"/>
        <v/>
      </c>
      <c r="EO17" s="48" t="str">
        <f t="shared" si="0"/>
        <v/>
      </c>
      <c r="EP17" s="48">
        <f t="shared" si="0"/>
        <v>0</v>
      </c>
      <c r="EQ17" s="48" t="str">
        <f t="shared" si="0"/>
        <v/>
      </c>
      <c r="ER17" s="49" t="str">
        <f t="shared" si="0"/>
        <v/>
      </c>
      <c r="ET17" s="155">
        <v>40422</v>
      </c>
      <c r="EU17" s="47">
        <f t="shared" si="10"/>
        <v>1.6992333099122101</v>
      </c>
      <c r="EV17" s="48" t="str">
        <f t="shared" si="1"/>
        <v/>
      </c>
      <c r="EW17" s="48" t="str">
        <f t="shared" si="1"/>
        <v/>
      </c>
      <c r="EX17" s="48">
        <f t="shared" si="1"/>
        <v>1.6012582124171899</v>
      </c>
      <c r="EY17" s="48" t="str">
        <f t="shared" si="1"/>
        <v/>
      </c>
      <c r="EZ17" s="48" t="str">
        <f t="shared" si="1"/>
        <v/>
      </c>
      <c r="FA17" s="48">
        <f t="shared" si="1"/>
        <v>1.4009383014497399</v>
      </c>
      <c r="FB17" s="48" t="str">
        <f t="shared" si="1"/>
        <v/>
      </c>
      <c r="FC17" s="48" t="str">
        <f t="shared" si="1"/>
        <v/>
      </c>
      <c r="FD17" s="48">
        <f t="shared" si="1"/>
        <v>1.45806983641107</v>
      </c>
      <c r="FE17" s="48" t="str">
        <f t="shared" si="1"/>
        <v/>
      </c>
      <c r="FF17" s="48" t="str">
        <f t="shared" si="1"/>
        <v/>
      </c>
      <c r="FG17" s="48">
        <f t="shared" si="1"/>
        <v>1.48375900757662</v>
      </c>
      <c r="FH17" s="48" t="str">
        <f t="shared" si="1"/>
        <v/>
      </c>
      <c r="FI17" s="48" t="str">
        <f t="shared" si="1"/>
        <v/>
      </c>
      <c r="FJ17" s="48" t="str">
        <f t="shared" si="1"/>
        <v/>
      </c>
      <c r="FK17" s="48" t="str">
        <f t="shared" si="1"/>
        <v/>
      </c>
      <c r="FL17" s="48" t="str">
        <f t="shared" si="1"/>
        <v/>
      </c>
      <c r="FM17" s="48" t="str">
        <f t="shared" si="1"/>
        <v/>
      </c>
      <c r="FN17" s="48" t="str">
        <f t="shared" si="1"/>
        <v/>
      </c>
      <c r="FO17" s="49" t="str">
        <f t="shared" si="1"/>
        <v/>
      </c>
    </row>
    <row r="18" spans="2:171" x14ac:dyDescent="0.25">
      <c r="B18" s="174" t="s">
        <v>88</v>
      </c>
      <c r="C18" s="156"/>
      <c r="D18" s="157"/>
      <c r="E18" s="157"/>
      <c r="F18" s="157"/>
      <c r="G18" s="157"/>
      <c r="H18" s="157"/>
      <c r="I18" s="157"/>
      <c r="J18" s="157"/>
      <c r="K18" s="157"/>
      <c r="L18" s="157"/>
      <c r="M18" s="157"/>
      <c r="N18" s="157"/>
      <c r="O18" s="157">
        <v>1.6590505490773502</v>
      </c>
      <c r="P18" s="157">
        <v>1.7379891522201703</v>
      </c>
      <c r="Q18" s="157">
        <v>1.86607333113271</v>
      </c>
      <c r="R18" s="157">
        <v>1.9277427558529099</v>
      </c>
      <c r="S18" s="157">
        <v>2.16223659095228</v>
      </c>
      <c r="T18" s="157">
        <v>2.2088713120871102</v>
      </c>
      <c r="U18" s="157">
        <v>2.1572274477929803</v>
      </c>
      <c r="V18" s="157">
        <v>2.0545438494660302</v>
      </c>
      <c r="W18" s="157">
        <v>2.0156463625316401</v>
      </c>
      <c r="X18" s="157">
        <v>2.0100427999638</v>
      </c>
      <c r="Y18" s="157">
        <v>2.1838217776162701</v>
      </c>
      <c r="Z18" s="157">
        <v>2.2056292977631</v>
      </c>
      <c r="AA18" s="157">
        <v>2.2395986385078199</v>
      </c>
      <c r="AB18" s="157">
        <v>2.3065233792490898</v>
      </c>
      <c r="AC18" s="157">
        <v>2.5190244607760399</v>
      </c>
      <c r="AD18" s="157">
        <v>2.6749999999999998</v>
      </c>
      <c r="AE18" s="157">
        <v>2.7</v>
      </c>
      <c r="AF18" s="157">
        <v>2.7</v>
      </c>
      <c r="AG18" s="157">
        <v>2.7</v>
      </c>
      <c r="AH18" s="157">
        <v>2.7</v>
      </c>
      <c r="AI18" s="157">
        <v>2.7</v>
      </c>
      <c r="AJ18" s="157">
        <v>2.7</v>
      </c>
      <c r="AK18" s="157">
        <v>2.7</v>
      </c>
      <c r="AL18" s="157">
        <v>2.7</v>
      </c>
      <c r="AM18" s="157"/>
      <c r="AN18" s="157"/>
      <c r="AO18" s="157"/>
      <c r="AP18" s="157"/>
      <c r="AQ18" s="157"/>
      <c r="AR18" s="157"/>
      <c r="AS18" s="157"/>
      <c r="AT18" s="157"/>
      <c r="AU18" s="157"/>
      <c r="AV18" s="157"/>
      <c r="AW18" s="157"/>
      <c r="AX18" s="157"/>
      <c r="AY18" s="157"/>
      <c r="AZ18" s="157"/>
      <c r="BA18" s="157"/>
      <c r="BB18" s="157"/>
      <c r="BC18" s="157"/>
      <c r="BD18" s="157"/>
      <c r="BE18" s="157"/>
      <c r="BF18" s="157"/>
      <c r="BG18" s="157"/>
      <c r="BH18" s="157"/>
      <c r="BI18" s="157"/>
      <c r="BJ18" s="157"/>
      <c r="BK18" s="157"/>
      <c r="BL18" s="157"/>
      <c r="BM18" s="157"/>
      <c r="BN18" s="157"/>
      <c r="BO18" s="157"/>
      <c r="BP18" s="157"/>
      <c r="BQ18" s="157"/>
      <c r="BR18" s="158"/>
      <c r="BT18" s="175" t="s">
        <v>263</v>
      </c>
      <c r="BU18" s="156">
        <v>0.4</v>
      </c>
      <c r="BV18" s="157">
        <v>1.1000000000000001</v>
      </c>
      <c r="BW18" s="157">
        <v>1.5</v>
      </c>
      <c r="BX18" s="157">
        <v>1.66929504024358</v>
      </c>
      <c r="BY18" s="157">
        <v>1.69838602650885</v>
      </c>
      <c r="BZ18" s="157">
        <v>1.6309197974404599</v>
      </c>
      <c r="CA18" s="157">
        <v>1.4004074886720301</v>
      </c>
      <c r="CB18" s="157">
        <v>1.46517172577652</v>
      </c>
      <c r="CC18" s="157">
        <v>1.4509026101348699</v>
      </c>
      <c r="CD18" s="157"/>
      <c r="CE18" s="157"/>
      <c r="CF18" s="157"/>
      <c r="CG18" s="157"/>
      <c r="CH18" s="157"/>
      <c r="CI18" s="157"/>
      <c r="CJ18" s="157"/>
      <c r="CK18" s="157"/>
      <c r="CL18" s="157"/>
      <c r="CM18" s="157"/>
      <c r="CN18" s="157"/>
      <c r="CO18" s="157"/>
      <c r="CP18" s="157"/>
      <c r="CQ18" s="157"/>
      <c r="CR18" s="157"/>
      <c r="CS18" s="157"/>
      <c r="CT18" s="157"/>
      <c r="CU18" s="157"/>
      <c r="CV18" s="157"/>
      <c r="CW18" s="158"/>
      <c r="CX18" s="5"/>
      <c r="CY18" s="96">
        <v>11</v>
      </c>
      <c r="CZ18" s="74" t="s">
        <v>263</v>
      </c>
      <c r="DA18" s="14">
        <v>40452</v>
      </c>
      <c r="DB18" s="18">
        <f t="shared" si="2"/>
        <v>1.6309197974404599</v>
      </c>
      <c r="DC18" s="18">
        <f t="shared" si="3"/>
        <v>1.4004074886720301</v>
      </c>
      <c r="DD18" s="18">
        <f t="shared" si="4"/>
        <v>1.46517172577652</v>
      </c>
      <c r="DE18" s="18">
        <f t="shared" si="5"/>
        <v>1.4509026101348699</v>
      </c>
      <c r="DF18" s="18">
        <f t="shared" si="6"/>
        <v>0</v>
      </c>
      <c r="DG18" s="18">
        <f t="shared" si="7"/>
        <v>0</v>
      </c>
      <c r="DH18" s="18">
        <f t="shared" si="8"/>
        <v>0</v>
      </c>
      <c r="DJ18" s="96">
        <v>1</v>
      </c>
      <c r="DK18" s="96">
        <v>2</v>
      </c>
      <c r="DL18" s="96">
        <v>3</v>
      </c>
      <c r="DM18" s="96">
        <v>4</v>
      </c>
      <c r="DO18" s="96">
        <v>3</v>
      </c>
      <c r="DP18" s="96">
        <v>6</v>
      </c>
      <c r="DQ18" s="96">
        <v>9</v>
      </c>
      <c r="DR18" s="96">
        <v>12</v>
      </c>
      <c r="DS18" s="96">
        <v>15</v>
      </c>
      <c r="DT18" s="96">
        <v>18</v>
      </c>
      <c r="DU18" s="96">
        <v>21</v>
      </c>
      <c r="DW18" s="86">
        <v>40452</v>
      </c>
      <c r="DX18" s="47" t="str">
        <f t="shared" si="9"/>
        <v/>
      </c>
      <c r="DY18" s="48" t="str">
        <f t="shared" si="0"/>
        <v/>
      </c>
      <c r="DZ18" s="48">
        <f t="shared" si="0"/>
        <v>1.6309197974404599</v>
      </c>
      <c r="EA18" s="48" t="str">
        <f t="shared" si="0"/>
        <v/>
      </c>
      <c r="EB18" s="48" t="str">
        <f t="shared" si="0"/>
        <v/>
      </c>
      <c r="EC18" s="48">
        <f t="shared" si="0"/>
        <v>1.4004074886720301</v>
      </c>
      <c r="ED18" s="48" t="str">
        <f t="shared" si="0"/>
        <v/>
      </c>
      <c r="EE18" s="48" t="str">
        <f t="shared" si="0"/>
        <v/>
      </c>
      <c r="EF18" s="48">
        <f t="shared" si="0"/>
        <v>1.46517172577652</v>
      </c>
      <c r="EG18" s="48" t="str">
        <f t="shared" si="0"/>
        <v/>
      </c>
      <c r="EH18" s="48" t="str">
        <f t="shared" si="0"/>
        <v/>
      </c>
      <c r="EI18" s="48">
        <f t="shared" si="0"/>
        <v>1.4509026101348699</v>
      </c>
      <c r="EJ18" s="48" t="str">
        <f t="shared" si="0"/>
        <v/>
      </c>
      <c r="EK18" s="48" t="str">
        <f t="shared" si="0"/>
        <v/>
      </c>
      <c r="EL18" s="48">
        <f t="shared" si="0"/>
        <v>0</v>
      </c>
      <c r="EM18" s="48" t="str">
        <f t="shared" si="0"/>
        <v/>
      </c>
      <c r="EN18" s="48" t="str">
        <f t="shared" si="0"/>
        <v/>
      </c>
      <c r="EO18" s="48">
        <f t="shared" si="0"/>
        <v>0</v>
      </c>
      <c r="EP18" s="48" t="str">
        <f t="shared" si="0"/>
        <v/>
      </c>
      <c r="EQ18" s="48" t="str">
        <f t="shared" si="0"/>
        <v/>
      </c>
      <c r="ER18" s="49">
        <f t="shared" si="0"/>
        <v>0</v>
      </c>
      <c r="ET18" s="155">
        <v>40452</v>
      </c>
      <c r="EU18" s="47" t="str">
        <f t="shared" si="10"/>
        <v/>
      </c>
      <c r="EV18" s="48" t="str">
        <f t="shared" si="1"/>
        <v/>
      </c>
      <c r="EW18" s="48">
        <f t="shared" si="1"/>
        <v>1.6309197974404599</v>
      </c>
      <c r="EX18" s="48" t="str">
        <f t="shared" si="1"/>
        <v/>
      </c>
      <c r="EY18" s="48" t="str">
        <f t="shared" si="1"/>
        <v/>
      </c>
      <c r="EZ18" s="48">
        <f t="shared" si="1"/>
        <v>1.4004074886720301</v>
      </c>
      <c r="FA18" s="48" t="str">
        <f t="shared" si="1"/>
        <v/>
      </c>
      <c r="FB18" s="48" t="str">
        <f t="shared" si="1"/>
        <v/>
      </c>
      <c r="FC18" s="48">
        <f t="shared" si="1"/>
        <v>1.46517172577652</v>
      </c>
      <c r="FD18" s="48" t="str">
        <f t="shared" si="1"/>
        <v/>
      </c>
      <c r="FE18" s="48" t="str">
        <f t="shared" si="1"/>
        <v/>
      </c>
      <c r="FF18" s="48">
        <f t="shared" si="1"/>
        <v>1.4509026101348699</v>
      </c>
      <c r="FG18" s="48" t="str">
        <f t="shared" si="1"/>
        <v/>
      </c>
      <c r="FH18" s="48" t="str">
        <f t="shared" si="1"/>
        <v/>
      </c>
      <c r="FI18" s="48" t="str">
        <f t="shared" si="1"/>
        <v/>
      </c>
      <c r="FJ18" s="48" t="str">
        <f t="shared" si="1"/>
        <v/>
      </c>
      <c r="FK18" s="48" t="str">
        <f t="shared" si="1"/>
        <v/>
      </c>
      <c r="FL18" s="48" t="str">
        <f t="shared" si="1"/>
        <v/>
      </c>
      <c r="FM18" s="48" t="str">
        <f t="shared" si="1"/>
        <v/>
      </c>
      <c r="FN18" s="48" t="str">
        <f t="shared" si="1"/>
        <v/>
      </c>
      <c r="FO18" s="49" t="str">
        <f t="shared" si="1"/>
        <v/>
      </c>
    </row>
    <row r="19" spans="2:171" x14ac:dyDescent="0.25">
      <c r="B19" s="174" t="s">
        <v>89</v>
      </c>
      <c r="C19" s="156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57">
        <v>1.6873293653045998</v>
      </c>
      <c r="P19" s="157">
        <v>1.7146070873663701</v>
      </c>
      <c r="Q19" s="157">
        <v>1.7446610152062598</v>
      </c>
      <c r="R19" s="157">
        <v>1.7659619360296599</v>
      </c>
      <c r="S19" s="157">
        <v>1.81823458827969</v>
      </c>
      <c r="T19" s="157">
        <v>1.8890324227461599</v>
      </c>
      <c r="U19" s="157">
        <v>1.8202597802168301</v>
      </c>
      <c r="V19" s="157">
        <v>1.78657847990859</v>
      </c>
      <c r="W19" s="157">
        <v>1.68183938074817</v>
      </c>
      <c r="X19" s="157">
        <v>1.6427570757251699</v>
      </c>
      <c r="Y19" s="157">
        <v>1.79940980937664</v>
      </c>
      <c r="Z19" s="157">
        <v>1.8083140167209</v>
      </c>
      <c r="AA19" s="157">
        <v>1.8517467916006201</v>
      </c>
      <c r="AB19" s="157">
        <v>1.99559145807843</v>
      </c>
      <c r="AC19" s="157">
        <v>2.2336032703604598</v>
      </c>
      <c r="AD19" s="157">
        <v>2.34</v>
      </c>
      <c r="AE19" s="157">
        <v>2.4812500000000002</v>
      </c>
      <c r="AF19" s="157">
        <v>2.48</v>
      </c>
      <c r="AG19" s="157">
        <v>2.43846153846154</v>
      </c>
      <c r="AH19" s="157">
        <v>2.5</v>
      </c>
      <c r="AI19" s="157">
        <v>2.5</v>
      </c>
      <c r="AJ19" s="157">
        <v>2.5</v>
      </c>
      <c r="AK19" s="157">
        <v>2.5</v>
      </c>
      <c r="AL19" s="157">
        <v>2.5</v>
      </c>
      <c r="AM19" s="157"/>
      <c r="AN19" s="157"/>
      <c r="AO19" s="157"/>
      <c r="AP19" s="157"/>
      <c r="AQ19" s="157"/>
      <c r="AR19" s="157"/>
      <c r="AS19" s="157"/>
      <c r="AT19" s="157"/>
      <c r="AU19" s="157"/>
      <c r="AV19" s="157"/>
      <c r="AW19" s="157"/>
      <c r="AX19" s="157"/>
      <c r="AY19" s="157"/>
      <c r="AZ19" s="157"/>
      <c r="BA19" s="157"/>
      <c r="BB19" s="157"/>
      <c r="BC19" s="157"/>
      <c r="BD19" s="157"/>
      <c r="BE19" s="157"/>
      <c r="BF19" s="157"/>
      <c r="BG19" s="157"/>
      <c r="BH19" s="157"/>
      <c r="BI19" s="157"/>
      <c r="BJ19" s="157"/>
      <c r="BK19" s="157"/>
      <c r="BL19" s="157"/>
      <c r="BM19" s="157"/>
      <c r="BN19" s="157"/>
      <c r="BO19" s="157"/>
      <c r="BP19" s="157"/>
      <c r="BQ19" s="157"/>
      <c r="BR19" s="158"/>
      <c r="BT19" s="175" t="s">
        <v>264</v>
      </c>
      <c r="BU19" s="156">
        <v>0.4</v>
      </c>
      <c r="BV19" s="157">
        <v>1.1000000000000001</v>
      </c>
      <c r="BW19" s="157">
        <v>1.5</v>
      </c>
      <c r="BX19" s="157">
        <v>1.6902946999122801</v>
      </c>
      <c r="BY19" s="157">
        <v>1.66296697888631</v>
      </c>
      <c r="BZ19" s="157">
        <v>1.5738704442732701</v>
      </c>
      <c r="CA19" s="157">
        <v>1.40541713358178</v>
      </c>
      <c r="CB19" s="157">
        <v>1.48436281171429</v>
      </c>
      <c r="CC19" s="157">
        <v>1.50526167612849</v>
      </c>
      <c r="CD19" s="157"/>
      <c r="CE19" s="157"/>
      <c r="CF19" s="157"/>
      <c r="CG19" s="157"/>
      <c r="CH19" s="157"/>
      <c r="CI19" s="157"/>
      <c r="CJ19" s="157"/>
      <c r="CK19" s="157"/>
      <c r="CL19" s="157"/>
      <c r="CM19" s="157"/>
      <c r="CN19" s="157"/>
      <c r="CO19" s="157"/>
      <c r="CP19" s="157"/>
      <c r="CQ19" s="157"/>
      <c r="CR19" s="157"/>
      <c r="CS19" s="157"/>
      <c r="CT19" s="157"/>
      <c r="CU19" s="157"/>
      <c r="CV19" s="157"/>
      <c r="CW19" s="158"/>
      <c r="CX19" s="5"/>
      <c r="CY19" s="96">
        <v>12</v>
      </c>
      <c r="CZ19" s="74" t="s">
        <v>264</v>
      </c>
      <c r="DA19" s="14">
        <v>40483</v>
      </c>
      <c r="DB19" s="18">
        <f t="shared" si="2"/>
        <v>1.5738704442732701</v>
      </c>
      <c r="DC19" s="18">
        <f t="shared" si="3"/>
        <v>1.40541713358178</v>
      </c>
      <c r="DD19" s="18">
        <f t="shared" si="4"/>
        <v>1.48436281171429</v>
      </c>
      <c r="DE19" s="18">
        <f t="shared" si="5"/>
        <v>1.50526167612849</v>
      </c>
      <c r="DF19" s="18">
        <f t="shared" si="6"/>
        <v>0</v>
      </c>
      <c r="DG19" s="18">
        <f t="shared" si="7"/>
        <v>0</v>
      </c>
      <c r="DH19" s="18">
        <f t="shared" si="8"/>
        <v>0</v>
      </c>
      <c r="DJ19" s="96">
        <v>1</v>
      </c>
      <c r="DK19" s="96">
        <v>2</v>
      </c>
      <c r="DL19" s="96">
        <v>3</v>
      </c>
      <c r="DM19" s="96">
        <v>4</v>
      </c>
      <c r="DO19" s="96">
        <v>2</v>
      </c>
      <c r="DP19" s="96">
        <v>5</v>
      </c>
      <c r="DQ19" s="96">
        <v>8</v>
      </c>
      <c r="DR19" s="96">
        <v>11</v>
      </c>
      <c r="DS19" s="96">
        <v>14</v>
      </c>
      <c r="DT19" s="96">
        <v>17</v>
      </c>
      <c r="DU19" s="96">
        <v>20</v>
      </c>
      <c r="DW19" s="86">
        <v>40483</v>
      </c>
      <c r="DX19" s="47" t="str">
        <f t="shared" si="9"/>
        <v/>
      </c>
      <c r="DY19" s="48">
        <f t="shared" si="0"/>
        <v>1.5738704442732701</v>
      </c>
      <c r="DZ19" s="48" t="str">
        <f t="shared" si="0"/>
        <v/>
      </c>
      <c r="EA19" s="48" t="str">
        <f t="shared" si="0"/>
        <v/>
      </c>
      <c r="EB19" s="48">
        <f t="shared" si="0"/>
        <v>1.40541713358178</v>
      </c>
      <c r="EC19" s="48" t="str">
        <f t="shared" si="0"/>
        <v/>
      </c>
      <c r="ED19" s="48" t="str">
        <f t="shared" si="0"/>
        <v/>
      </c>
      <c r="EE19" s="48">
        <f t="shared" si="0"/>
        <v>1.48436281171429</v>
      </c>
      <c r="EF19" s="48" t="str">
        <f t="shared" si="0"/>
        <v/>
      </c>
      <c r="EG19" s="48" t="str">
        <f t="shared" si="0"/>
        <v/>
      </c>
      <c r="EH19" s="48">
        <f t="shared" si="0"/>
        <v>1.50526167612849</v>
      </c>
      <c r="EI19" s="48" t="str">
        <f t="shared" si="0"/>
        <v/>
      </c>
      <c r="EJ19" s="48" t="str">
        <f t="shared" si="0"/>
        <v/>
      </c>
      <c r="EK19" s="48">
        <f t="shared" si="0"/>
        <v>0</v>
      </c>
      <c r="EL19" s="48" t="str">
        <f t="shared" si="0"/>
        <v/>
      </c>
      <c r="EM19" s="48" t="str">
        <f t="shared" si="0"/>
        <v/>
      </c>
      <c r="EN19" s="48">
        <f t="shared" si="0"/>
        <v>0</v>
      </c>
      <c r="EO19" s="48" t="str">
        <f t="shared" si="0"/>
        <v/>
      </c>
      <c r="EP19" s="48" t="str">
        <f t="shared" si="0"/>
        <v/>
      </c>
      <c r="EQ19" s="48">
        <f t="shared" si="0"/>
        <v>0</v>
      </c>
      <c r="ER19" s="49" t="str">
        <f t="shared" si="0"/>
        <v/>
      </c>
      <c r="ET19" s="155">
        <v>40483</v>
      </c>
      <c r="EU19" s="47" t="str">
        <f t="shared" si="10"/>
        <v/>
      </c>
      <c r="EV19" s="48">
        <f t="shared" si="1"/>
        <v>1.5738704442732701</v>
      </c>
      <c r="EW19" s="48" t="str">
        <f t="shared" si="1"/>
        <v/>
      </c>
      <c r="EX19" s="48" t="str">
        <f t="shared" si="1"/>
        <v/>
      </c>
      <c r="EY19" s="48">
        <f t="shared" si="1"/>
        <v>1.40541713358178</v>
      </c>
      <c r="EZ19" s="48" t="str">
        <f t="shared" si="1"/>
        <v/>
      </c>
      <c r="FA19" s="48" t="str">
        <f t="shared" si="1"/>
        <v/>
      </c>
      <c r="FB19" s="48">
        <f t="shared" si="1"/>
        <v>1.48436281171429</v>
      </c>
      <c r="FC19" s="48" t="str">
        <f t="shared" si="1"/>
        <v/>
      </c>
      <c r="FD19" s="48" t="str">
        <f t="shared" si="1"/>
        <v/>
      </c>
      <c r="FE19" s="48">
        <f t="shared" si="1"/>
        <v>1.50526167612849</v>
      </c>
      <c r="FF19" s="48" t="str">
        <f t="shared" si="1"/>
        <v/>
      </c>
      <c r="FG19" s="48" t="str">
        <f t="shared" si="1"/>
        <v/>
      </c>
      <c r="FH19" s="48" t="str">
        <f t="shared" si="1"/>
        <v/>
      </c>
      <c r="FI19" s="48" t="str">
        <f t="shared" si="1"/>
        <v/>
      </c>
      <c r="FJ19" s="48" t="str">
        <f t="shared" si="1"/>
        <v/>
      </c>
      <c r="FK19" s="48" t="str">
        <f t="shared" si="1"/>
        <v/>
      </c>
      <c r="FL19" s="48" t="str">
        <f t="shared" si="1"/>
        <v/>
      </c>
      <c r="FM19" s="48" t="str">
        <f t="shared" si="1"/>
        <v/>
      </c>
      <c r="FN19" s="48" t="str">
        <f t="shared" si="1"/>
        <v/>
      </c>
      <c r="FO19" s="49" t="str">
        <f t="shared" si="1"/>
        <v/>
      </c>
    </row>
    <row r="20" spans="2:171" x14ac:dyDescent="0.25">
      <c r="B20" s="174" t="s">
        <v>90</v>
      </c>
      <c r="C20" s="156"/>
      <c r="D20" s="157"/>
      <c r="E20" s="157"/>
      <c r="F20" s="157"/>
      <c r="G20" s="157"/>
      <c r="H20" s="157"/>
      <c r="I20" s="157"/>
      <c r="J20" s="157"/>
      <c r="K20" s="157"/>
      <c r="L20" s="157"/>
      <c r="M20" s="157"/>
      <c r="N20" s="157"/>
      <c r="O20" s="157">
        <v>1.7798792710923799</v>
      </c>
      <c r="P20" s="157">
        <v>1.85355394289814</v>
      </c>
      <c r="Q20" s="157">
        <v>1.7824249618963799</v>
      </c>
      <c r="R20" s="157">
        <v>1.8554107617394902</v>
      </c>
      <c r="S20" s="157">
        <v>1.8985698531606601</v>
      </c>
      <c r="T20" s="157">
        <v>1.9988601661759799</v>
      </c>
      <c r="U20" s="157">
        <v>1.9317365869593399</v>
      </c>
      <c r="V20" s="157">
        <v>1.98027496118956</v>
      </c>
      <c r="W20" s="157">
        <v>1.8356757029250099</v>
      </c>
      <c r="X20" s="157">
        <v>1.74220605941489</v>
      </c>
      <c r="Y20" s="157">
        <v>1.7941378118232101</v>
      </c>
      <c r="Z20" s="157">
        <v>1.79800878003577</v>
      </c>
      <c r="AA20" s="157">
        <v>1.8322516958184401</v>
      </c>
      <c r="AB20" s="157">
        <v>1.99006877603634</v>
      </c>
      <c r="AC20" s="157">
        <v>2.1943769866907901</v>
      </c>
      <c r="AD20" s="157">
        <v>2.3066666666666702</v>
      </c>
      <c r="AE20" s="157">
        <v>2.4831249999999998</v>
      </c>
      <c r="AF20" s="157">
        <v>2.3666666666666698</v>
      </c>
      <c r="AG20" s="157">
        <v>2.3384615384615399</v>
      </c>
      <c r="AH20" s="157">
        <v>2.2999999999999998</v>
      </c>
      <c r="AI20" s="157">
        <v>2.4142857142857101</v>
      </c>
      <c r="AJ20" s="157">
        <v>2.37222222222222</v>
      </c>
      <c r="AK20" s="157">
        <v>2.6</v>
      </c>
      <c r="AL20" s="157">
        <v>2.5</v>
      </c>
      <c r="AM20" s="157"/>
      <c r="AN20" s="157"/>
      <c r="AO20" s="157"/>
      <c r="AP20" s="157"/>
      <c r="AQ20" s="157"/>
      <c r="AR20" s="157"/>
      <c r="AS20" s="157"/>
      <c r="AT20" s="157"/>
      <c r="AU20" s="157"/>
      <c r="AV20" s="157"/>
      <c r="AW20" s="157"/>
      <c r="AX20" s="157"/>
      <c r="AY20" s="157"/>
      <c r="AZ20" s="157"/>
      <c r="BA20" s="157"/>
      <c r="BB20" s="157"/>
      <c r="BC20" s="157"/>
      <c r="BD20" s="157"/>
      <c r="BE20" s="157"/>
      <c r="BF20" s="157"/>
      <c r="BG20" s="157"/>
      <c r="BH20" s="157"/>
      <c r="BI20" s="157"/>
      <c r="BJ20" s="157"/>
      <c r="BK20" s="157"/>
      <c r="BL20" s="157"/>
      <c r="BM20" s="157"/>
      <c r="BN20" s="157"/>
      <c r="BO20" s="157"/>
      <c r="BP20" s="157"/>
      <c r="BQ20" s="157"/>
      <c r="BR20" s="158"/>
      <c r="BT20" s="175" t="s">
        <v>265</v>
      </c>
      <c r="BU20" s="156">
        <v>0.4</v>
      </c>
      <c r="BV20" s="157">
        <v>1.1000000000000001</v>
      </c>
      <c r="BW20" s="157">
        <v>1.5</v>
      </c>
      <c r="BX20" s="157">
        <v>1.7</v>
      </c>
      <c r="BY20" s="157">
        <v>1.8668807898709299</v>
      </c>
      <c r="BZ20" s="157">
        <v>1.8354339378020001</v>
      </c>
      <c r="CA20" s="157">
        <v>1.5646713602192701</v>
      </c>
      <c r="CB20" s="157">
        <v>1.6658020818854899</v>
      </c>
      <c r="CC20" s="157">
        <v>1.5233279347503199</v>
      </c>
      <c r="CD20" s="157"/>
      <c r="CE20" s="157"/>
      <c r="CF20" s="157"/>
      <c r="CG20" s="157"/>
      <c r="CH20" s="157"/>
      <c r="CI20" s="157"/>
      <c r="CJ20" s="157"/>
      <c r="CK20" s="157"/>
      <c r="CL20" s="157"/>
      <c r="CM20" s="157"/>
      <c r="CN20" s="157"/>
      <c r="CO20" s="157"/>
      <c r="CP20" s="157"/>
      <c r="CQ20" s="157"/>
      <c r="CR20" s="157"/>
      <c r="CS20" s="157"/>
      <c r="CT20" s="157"/>
      <c r="CU20" s="157"/>
      <c r="CV20" s="157"/>
      <c r="CW20" s="158"/>
      <c r="CX20" s="5"/>
      <c r="CY20" s="96">
        <v>13</v>
      </c>
      <c r="CZ20" s="74" t="s">
        <v>265</v>
      </c>
      <c r="DA20" s="14">
        <v>40513</v>
      </c>
      <c r="DB20" s="18">
        <f t="shared" si="2"/>
        <v>1.8354339378020001</v>
      </c>
      <c r="DC20" s="18">
        <f t="shared" si="3"/>
        <v>1.5646713602192701</v>
      </c>
      <c r="DD20" s="18">
        <f t="shared" si="4"/>
        <v>1.6658020818854899</v>
      </c>
      <c r="DE20" s="18">
        <f t="shared" si="5"/>
        <v>1.5233279347503199</v>
      </c>
      <c r="DF20" s="18">
        <f t="shared" si="6"/>
        <v>0</v>
      </c>
      <c r="DG20" s="18">
        <f t="shared" si="7"/>
        <v>0</v>
      </c>
      <c r="DH20" s="18">
        <f t="shared" si="8"/>
        <v>0</v>
      </c>
      <c r="DJ20" s="96">
        <v>1</v>
      </c>
      <c r="DK20" s="96">
        <v>2</v>
      </c>
      <c r="DL20" s="96">
        <v>3</v>
      </c>
      <c r="DM20" s="96">
        <v>4</v>
      </c>
      <c r="DO20" s="96">
        <v>1</v>
      </c>
      <c r="DP20" s="96">
        <v>4</v>
      </c>
      <c r="DQ20" s="96">
        <v>7</v>
      </c>
      <c r="DR20" s="96">
        <v>10</v>
      </c>
      <c r="DS20" s="96">
        <v>13</v>
      </c>
      <c r="DT20" s="96">
        <v>16</v>
      </c>
      <c r="DU20" s="96">
        <v>19</v>
      </c>
      <c r="DW20" s="86">
        <v>40513</v>
      </c>
      <c r="DX20" s="47">
        <f t="shared" si="9"/>
        <v>1.8354339378020001</v>
      </c>
      <c r="DY20" s="48" t="str">
        <f t="shared" si="0"/>
        <v/>
      </c>
      <c r="DZ20" s="48" t="str">
        <f t="shared" si="0"/>
        <v/>
      </c>
      <c r="EA20" s="48">
        <f t="shared" si="0"/>
        <v>1.5646713602192701</v>
      </c>
      <c r="EB20" s="48" t="str">
        <f t="shared" si="0"/>
        <v/>
      </c>
      <c r="EC20" s="48" t="str">
        <f t="shared" si="0"/>
        <v/>
      </c>
      <c r="ED20" s="48">
        <f t="shared" si="0"/>
        <v>1.6658020818854899</v>
      </c>
      <c r="EE20" s="48" t="str">
        <f t="shared" si="0"/>
        <v/>
      </c>
      <c r="EF20" s="48" t="str">
        <f t="shared" si="0"/>
        <v/>
      </c>
      <c r="EG20" s="48">
        <f t="shared" si="0"/>
        <v>1.5233279347503199</v>
      </c>
      <c r="EH20" s="48" t="str">
        <f t="shared" si="0"/>
        <v/>
      </c>
      <c r="EI20" s="48" t="str">
        <f t="shared" si="0"/>
        <v/>
      </c>
      <c r="EJ20" s="48">
        <f t="shared" si="0"/>
        <v>0</v>
      </c>
      <c r="EK20" s="48" t="str">
        <f t="shared" si="0"/>
        <v/>
      </c>
      <c r="EL20" s="48" t="str">
        <f t="shared" si="0"/>
        <v/>
      </c>
      <c r="EM20" s="48">
        <f t="shared" si="0"/>
        <v>0</v>
      </c>
      <c r="EN20" s="48" t="str">
        <f t="shared" si="0"/>
        <v/>
      </c>
      <c r="EO20" s="48" t="str">
        <f t="shared" si="0"/>
        <v/>
      </c>
      <c r="EP20" s="48">
        <f t="shared" si="0"/>
        <v>0</v>
      </c>
      <c r="EQ20" s="48" t="str">
        <f t="shared" si="0"/>
        <v/>
      </c>
      <c r="ER20" s="49" t="str">
        <f t="shared" si="0"/>
        <v/>
      </c>
      <c r="ET20" s="155">
        <v>40513</v>
      </c>
      <c r="EU20" s="47">
        <f t="shared" si="10"/>
        <v>1.8354339378020001</v>
      </c>
      <c r="EV20" s="48" t="str">
        <f t="shared" si="1"/>
        <v/>
      </c>
      <c r="EW20" s="48" t="str">
        <f t="shared" si="1"/>
        <v/>
      </c>
      <c r="EX20" s="48">
        <f t="shared" si="1"/>
        <v>1.5646713602192701</v>
      </c>
      <c r="EY20" s="48" t="str">
        <f t="shared" si="1"/>
        <v/>
      </c>
      <c r="EZ20" s="48" t="str">
        <f t="shared" si="1"/>
        <v/>
      </c>
      <c r="FA20" s="48">
        <f t="shared" si="1"/>
        <v>1.6658020818854899</v>
      </c>
      <c r="FB20" s="48" t="str">
        <f t="shared" si="1"/>
        <v/>
      </c>
      <c r="FC20" s="48" t="str">
        <f t="shared" si="1"/>
        <v/>
      </c>
      <c r="FD20" s="48">
        <f t="shared" si="1"/>
        <v>1.5233279347503199</v>
      </c>
      <c r="FE20" s="48" t="str">
        <f t="shared" si="1"/>
        <v/>
      </c>
      <c r="FF20" s="48" t="str">
        <f t="shared" si="1"/>
        <v/>
      </c>
      <c r="FG20" s="48" t="str">
        <f t="shared" si="1"/>
        <v/>
      </c>
      <c r="FH20" s="48" t="str">
        <f t="shared" si="1"/>
        <v/>
      </c>
      <c r="FI20" s="48" t="str">
        <f t="shared" si="1"/>
        <v/>
      </c>
      <c r="FJ20" s="48" t="str">
        <f t="shared" si="1"/>
        <v/>
      </c>
      <c r="FK20" s="48" t="str">
        <f t="shared" si="1"/>
        <v/>
      </c>
      <c r="FL20" s="48" t="str">
        <f t="shared" si="1"/>
        <v/>
      </c>
      <c r="FM20" s="48" t="str">
        <f t="shared" si="1"/>
        <v/>
      </c>
      <c r="FN20" s="48" t="str">
        <f t="shared" si="1"/>
        <v/>
      </c>
      <c r="FO20" s="49" t="str">
        <f t="shared" si="1"/>
        <v/>
      </c>
    </row>
    <row r="21" spans="2:171" x14ac:dyDescent="0.25">
      <c r="B21" s="174" t="s">
        <v>91</v>
      </c>
      <c r="C21" s="156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>
        <v>1.76387955242301</v>
      </c>
      <c r="P21" s="157">
        <v>1.84817619912064</v>
      </c>
      <c r="Q21" s="157">
        <v>1.81848768171108</v>
      </c>
      <c r="R21" s="157">
        <v>1.8602964899425301</v>
      </c>
      <c r="S21" s="157">
        <v>1.88794184068987</v>
      </c>
      <c r="T21" s="157">
        <v>1.9569752997131999</v>
      </c>
      <c r="U21" s="157">
        <v>1.92154980851107</v>
      </c>
      <c r="V21" s="157">
        <v>1.9200959541914</v>
      </c>
      <c r="W21" s="157">
        <v>1.8102818679785799</v>
      </c>
      <c r="X21" s="157">
        <v>1.6972114796614901</v>
      </c>
      <c r="Y21" s="157">
        <v>1.6541638903174001</v>
      </c>
      <c r="Z21" s="157">
        <v>1.6308858254146099</v>
      </c>
      <c r="AA21" s="157">
        <v>1.6699654652421601</v>
      </c>
      <c r="AB21" s="157">
        <v>1.8238863351299099</v>
      </c>
      <c r="AC21" s="157">
        <v>2.04318352424426</v>
      </c>
      <c r="AD21" s="157">
        <v>2.1800000000000002</v>
      </c>
      <c r="AE21" s="157">
        <v>2.3312499999999998</v>
      </c>
      <c r="AF21" s="157">
        <v>2.1666666666666701</v>
      </c>
      <c r="AG21" s="157">
        <v>2.16923076923077</v>
      </c>
      <c r="AH21" s="157">
        <v>2.0882352941176499</v>
      </c>
      <c r="AI21" s="157">
        <v>2.20714285714286</v>
      </c>
      <c r="AJ21" s="157">
        <v>2.2055555555555602</v>
      </c>
      <c r="AK21" s="157">
        <v>2.4066666666666698</v>
      </c>
      <c r="AL21" s="157">
        <v>2.4142857142857101</v>
      </c>
      <c r="AM21" s="157"/>
      <c r="AN21" s="157"/>
      <c r="AO21" s="157"/>
      <c r="AP21" s="157"/>
      <c r="AQ21" s="157"/>
      <c r="AR21" s="157"/>
      <c r="AS21" s="157"/>
      <c r="AT21" s="157"/>
      <c r="AU21" s="157"/>
      <c r="AV21" s="157"/>
      <c r="AW21" s="157"/>
      <c r="AX21" s="157"/>
      <c r="AY21" s="157"/>
      <c r="AZ21" s="157"/>
      <c r="BA21" s="157"/>
      <c r="BB21" s="157"/>
      <c r="BC21" s="157"/>
      <c r="BD21" s="157"/>
      <c r="BE21" s="157"/>
      <c r="BF21" s="157"/>
      <c r="BG21" s="157"/>
      <c r="BH21" s="157"/>
      <c r="BI21" s="157"/>
      <c r="BJ21" s="157"/>
      <c r="BK21" s="157"/>
      <c r="BL21" s="157"/>
      <c r="BM21" s="157"/>
      <c r="BN21" s="157"/>
      <c r="BO21" s="157"/>
      <c r="BP21" s="157"/>
      <c r="BQ21" s="157"/>
      <c r="BR21" s="158"/>
      <c r="BT21" s="175" t="s">
        <v>266</v>
      </c>
      <c r="BU21" s="156"/>
      <c r="BV21" s="157"/>
      <c r="BW21" s="157"/>
      <c r="BX21" s="157"/>
      <c r="BY21" s="157">
        <v>1.7745906684947399</v>
      </c>
      <c r="BZ21" s="157">
        <v>1.85289266690566</v>
      </c>
      <c r="CA21" s="157">
        <v>1.6452474036491502</v>
      </c>
      <c r="CB21" s="157">
        <v>1.6993220872967501</v>
      </c>
      <c r="CC21" s="157">
        <v>1.5904879468333999</v>
      </c>
      <c r="CD21" s="157">
        <v>1.6590505490773502</v>
      </c>
      <c r="CE21" s="157">
        <v>1.6873293653045998</v>
      </c>
      <c r="CF21" s="157">
        <v>1.7798792710923799</v>
      </c>
      <c r="CG21" s="157">
        <v>1.76387955242301</v>
      </c>
      <c r="CH21" s="157"/>
      <c r="CI21" s="157"/>
      <c r="CJ21" s="157"/>
      <c r="CK21" s="157"/>
      <c r="CL21" s="157"/>
      <c r="CM21" s="157"/>
      <c r="CN21" s="157"/>
      <c r="CO21" s="157"/>
      <c r="CP21" s="157"/>
      <c r="CQ21" s="157"/>
      <c r="CR21" s="157"/>
      <c r="CS21" s="157"/>
      <c r="CT21" s="157"/>
      <c r="CU21" s="157"/>
      <c r="CV21" s="157"/>
      <c r="CW21" s="158"/>
      <c r="CX21" s="5"/>
      <c r="CY21" s="96">
        <v>14</v>
      </c>
      <c r="CZ21" s="74" t="s">
        <v>266</v>
      </c>
      <c r="DA21" s="14">
        <v>40544</v>
      </c>
      <c r="DB21" s="18">
        <f t="shared" si="2"/>
        <v>1.6452474036491502</v>
      </c>
      <c r="DC21" s="18">
        <f t="shared" si="3"/>
        <v>1.6993220872967501</v>
      </c>
      <c r="DD21" s="18">
        <f t="shared" si="4"/>
        <v>1.5904879468333999</v>
      </c>
      <c r="DE21" s="18">
        <f t="shared" si="5"/>
        <v>1.6590505490773502</v>
      </c>
      <c r="DF21" s="18">
        <f t="shared" si="6"/>
        <v>1.6873293653045998</v>
      </c>
      <c r="DG21" s="18">
        <f t="shared" si="7"/>
        <v>1.7798792710923799</v>
      </c>
      <c r="DH21" s="18">
        <f t="shared" si="8"/>
        <v>1.76387955242301</v>
      </c>
      <c r="DJ21" s="96">
        <v>2</v>
      </c>
      <c r="DK21" s="96">
        <v>3</v>
      </c>
      <c r="DL21" s="96">
        <v>4</v>
      </c>
      <c r="DM21" s="96">
        <v>1</v>
      </c>
      <c r="DO21" s="96">
        <v>3</v>
      </c>
      <c r="DP21" s="96">
        <v>6</v>
      </c>
      <c r="DQ21" s="96">
        <v>9</v>
      </c>
      <c r="DR21" s="96">
        <v>12</v>
      </c>
      <c r="DS21" s="96">
        <v>15</v>
      </c>
      <c r="DT21" s="96">
        <v>18</v>
      </c>
      <c r="DU21" s="96">
        <v>21</v>
      </c>
      <c r="DW21" s="86">
        <v>40544</v>
      </c>
      <c r="DX21" s="47" t="str">
        <f t="shared" si="9"/>
        <v/>
      </c>
      <c r="DY21" s="48" t="str">
        <f t="shared" si="0"/>
        <v/>
      </c>
      <c r="DZ21" s="48">
        <f t="shared" si="0"/>
        <v>1.6452474036491502</v>
      </c>
      <c r="EA21" s="48" t="str">
        <f t="shared" si="0"/>
        <v/>
      </c>
      <c r="EB21" s="48" t="str">
        <f t="shared" si="0"/>
        <v/>
      </c>
      <c r="EC21" s="48">
        <f t="shared" si="0"/>
        <v>1.6993220872967501</v>
      </c>
      <c r="ED21" s="48" t="str">
        <f t="shared" si="0"/>
        <v/>
      </c>
      <c r="EE21" s="48" t="str">
        <f t="shared" si="0"/>
        <v/>
      </c>
      <c r="EF21" s="48">
        <f t="shared" si="0"/>
        <v>1.5904879468333999</v>
      </c>
      <c r="EG21" s="48" t="str">
        <f t="shared" si="0"/>
        <v/>
      </c>
      <c r="EH21" s="48" t="str">
        <f t="shared" si="0"/>
        <v/>
      </c>
      <c r="EI21" s="48">
        <f t="shared" si="0"/>
        <v>1.6590505490773502</v>
      </c>
      <c r="EJ21" s="48" t="str">
        <f t="shared" si="0"/>
        <v/>
      </c>
      <c r="EK21" s="48" t="str">
        <f t="shared" si="0"/>
        <v/>
      </c>
      <c r="EL21" s="48">
        <f t="shared" si="0"/>
        <v>1.6873293653045998</v>
      </c>
      <c r="EM21" s="48" t="str">
        <f t="shared" si="0"/>
        <v/>
      </c>
      <c r="EN21" s="48" t="str">
        <f t="shared" ref="EN21:ER76" si="11">IF(ISNA(INDEX($DB$9:$DH$76,MATCH($DW21,$DA$9:$DA$76,0),MATCH(EN$8,$DO21:$DU21,0))),"",INDEX($DB$9:$DH$76,MATCH($DW21,$DA$9:$DA$76,0),MATCH(EN$8,$DO21:$DU21,0)))</f>
        <v/>
      </c>
      <c r="EO21" s="48">
        <f t="shared" si="11"/>
        <v>1.7798792710923799</v>
      </c>
      <c r="EP21" s="48" t="str">
        <f t="shared" si="11"/>
        <v/>
      </c>
      <c r="EQ21" s="48" t="str">
        <f t="shared" si="11"/>
        <v/>
      </c>
      <c r="ER21" s="49">
        <f t="shared" si="11"/>
        <v>1.76387955242301</v>
      </c>
      <c r="ET21" s="155">
        <v>40544</v>
      </c>
      <c r="EU21" s="47" t="str">
        <f t="shared" si="10"/>
        <v/>
      </c>
      <c r="EV21" s="48" t="str">
        <f t="shared" si="1"/>
        <v/>
      </c>
      <c r="EW21" s="48">
        <f t="shared" si="1"/>
        <v>1.6452474036491502</v>
      </c>
      <c r="EX21" s="48" t="str">
        <f t="shared" si="1"/>
        <v/>
      </c>
      <c r="EY21" s="48" t="str">
        <f t="shared" si="1"/>
        <v/>
      </c>
      <c r="EZ21" s="48">
        <f t="shared" si="1"/>
        <v>1.6993220872967501</v>
      </c>
      <c r="FA21" s="48" t="str">
        <f t="shared" si="1"/>
        <v/>
      </c>
      <c r="FB21" s="48" t="str">
        <f t="shared" si="1"/>
        <v/>
      </c>
      <c r="FC21" s="48">
        <f t="shared" si="1"/>
        <v>1.5904879468333999</v>
      </c>
      <c r="FD21" s="48" t="str">
        <f t="shared" si="1"/>
        <v/>
      </c>
      <c r="FE21" s="48" t="str">
        <f t="shared" si="1"/>
        <v/>
      </c>
      <c r="FF21" s="48">
        <f t="shared" si="1"/>
        <v>1.6590505490773502</v>
      </c>
      <c r="FG21" s="48" t="str">
        <f t="shared" si="1"/>
        <v/>
      </c>
      <c r="FH21" s="48" t="str">
        <f t="shared" si="1"/>
        <v/>
      </c>
      <c r="FI21" s="48">
        <f t="shared" si="1"/>
        <v>1.6873293653045998</v>
      </c>
      <c r="FJ21" s="48" t="str">
        <f t="shared" si="1"/>
        <v/>
      </c>
      <c r="FK21" s="48" t="str">
        <f t="shared" ref="FK21:FO84" si="12">IF(EN21=0,"",EN21)</f>
        <v/>
      </c>
      <c r="FL21" s="48">
        <f t="shared" si="12"/>
        <v>1.7798792710923799</v>
      </c>
      <c r="FM21" s="48" t="str">
        <f t="shared" si="12"/>
        <v/>
      </c>
      <c r="FN21" s="48" t="str">
        <f t="shared" si="12"/>
        <v/>
      </c>
      <c r="FO21" s="49">
        <f t="shared" si="12"/>
        <v>1.76387955242301</v>
      </c>
    </row>
    <row r="22" spans="2:171" x14ac:dyDescent="0.25">
      <c r="B22" s="174" t="s">
        <v>92</v>
      </c>
      <c r="C22" s="156"/>
      <c r="D22" s="157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7"/>
      <c r="W22" s="157"/>
      <c r="X22" s="157"/>
      <c r="Y22" s="157"/>
      <c r="Z22" s="157"/>
      <c r="AA22" s="157">
        <v>1.6995851884030699</v>
      </c>
      <c r="AB22" s="157">
        <v>1.74799412377821</v>
      </c>
      <c r="AC22" s="157">
        <v>1.8123504399205901</v>
      </c>
      <c r="AD22" s="157">
        <v>1.92</v>
      </c>
      <c r="AE22" s="157">
        <v>2.0249999999999999</v>
      </c>
      <c r="AF22" s="157">
        <v>1.86666666666667</v>
      </c>
      <c r="AG22" s="157">
        <v>1.8538461538461499</v>
      </c>
      <c r="AH22" s="157">
        <v>1.78125</v>
      </c>
      <c r="AI22" s="157">
        <v>1.9</v>
      </c>
      <c r="AJ22" s="157">
        <v>1.87777777777778</v>
      </c>
      <c r="AK22" s="157">
        <v>2.04666666666667</v>
      </c>
      <c r="AL22" s="157">
        <v>2.0714285714285698</v>
      </c>
      <c r="AM22" s="157">
        <v>2.0117647058823498</v>
      </c>
      <c r="AN22" s="157">
        <v>1.9750000000000001</v>
      </c>
      <c r="AO22" s="157">
        <v>1.87692307692308</v>
      </c>
      <c r="AP22" s="157">
        <v>1.8416666666666699</v>
      </c>
      <c r="AQ22" s="157">
        <v>1.9</v>
      </c>
      <c r="AR22" s="157">
        <v>1.9</v>
      </c>
      <c r="AS22" s="157">
        <v>1.9</v>
      </c>
      <c r="AT22" s="157">
        <v>1.9</v>
      </c>
      <c r="AU22" s="157">
        <v>1.9</v>
      </c>
      <c r="AV22" s="157">
        <v>1.9</v>
      </c>
      <c r="AW22" s="157">
        <v>1.9</v>
      </c>
      <c r="AX22" s="157">
        <v>1.9</v>
      </c>
      <c r="AY22" s="157"/>
      <c r="AZ22" s="157"/>
      <c r="BA22" s="157"/>
      <c r="BB22" s="157"/>
      <c r="BC22" s="157"/>
      <c r="BD22" s="157"/>
      <c r="BE22" s="157"/>
      <c r="BF22" s="157"/>
      <c r="BG22" s="157"/>
      <c r="BH22" s="157"/>
      <c r="BI22" s="157"/>
      <c r="BJ22" s="157"/>
      <c r="BK22" s="157"/>
      <c r="BL22" s="157"/>
      <c r="BM22" s="157"/>
      <c r="BN22" s="157"/>
      <c r="BO22" s="157"/>
      <c r="BP22" s="157"/>
      <c r="BQ22" s="157"/>
      <c r="BR22" s="158"/>
      <c r="BT22" s="175" t="s">
        <v>267</v>
      </c>
      <c r="BU22" s="156"/>
      <c r="BV22" s="157"/>
      <c r="BW22" s="157"/>
      <c r="BX22" s="157"/>
      <c r="BY22" s="157">
        <v>2</v>
      </c>
      <c r="BZ22" s="157">
        <v>2.2177276933470003</v>
      </c>
      <c r="CA22" s="157">
        <v>1.9932889722316001</v>
      </c>
      <c r="CB22" s="157">
        <v>2.0334350662726899</v>
      </c>
      <c r="CC22" s="157">
        <v>1.86770718311316</v>
      </c>
      <c r="CD22" s="157">
        <v>1.7379891522201703</v>
      </c>
      <c r="CE22" s="157">
        <v>1.7146070873663701</v>
      </c>
      <c r="CF22" s="157">
        <v>1.85355394289814</v>
      </c>
      <c r="CG22" s="157">
        <v>1.84817619912064</v>
      </c>
      <c r="CH22" s="157"/>
      <c r="CI22" s="157"/>
      <c r="CJ22" s="157"/>
      <c r="CK22" s="157"/>
      <c r="CL22" s="157"/>
      <c r="CM22" s="157"/>
      <c r="CN22" s="157"/>
      <c r="CO22" s="157"/>
      <c r="CP22" s="157"/>
      <c r="CQ22" s="157"/>
      <c r="CR22" s="157"/>
      <c r="CS22" s="157"/>
      <c r="CT22" s="157"/>
      <c r="CU22" s="157"/>
      <c r="CV22" s="157"/>
      <c r="CW22" s="158"/>
      <c r="CX22" s="5"/>
      <c r="CY22" s="96">
        <v>15</v>
      </c>
      <c r="CZ22" s="74" t="s">
        <v>267</v>
      </c>
      <c r="DA22" s="14">
        <v>40575</v>
      </c>
      <c r="DB22" s="18">
        <f t="shared" si="2"/>
        <v>1.9932889722316001</v>
      </c>
      <c r="DC22" s="18">
        <f t="shared" si="3"/>
        <v>2.0334350662726899</v>
      </c>
      <c r="DD22" s="18">
        <f t="shared" si="4"/>
        <v>1.86770718311316</v>
      </c>
      <c r="DE22" s="18">
        <f t="shared" si="5"/>
        <v>1.7379891522201703</v>
      </c>
      <c r="DF22" s="18">
        <f t="shared" si="6"/>
        <v>1.7146070873663701</v>
      </c>
      <c r="DG22" s="18">
        <f t="shared" si="7"/>
        <v>1.85355394289814</v>
      </c>
      <c r="DH22" s="18">
        <f t="shared" si="8"/>
        <v>1.84817619912064</v>
      </c>
      <c r="DJ22" s="96">
        <v>2</v>
      </c>
      <c r="DK22" s="96">
        <v>3</v>
      </c>
      <c r="DL22" s="96">
        <v>4</v>
      </c>
      <c r="DM22" s="96">
        <v>1</v>
      </c>
      <c r="DO22" s="96">
        <v>2</v>
      </c>
      <c r="DP22" s="96">
        <v>5</v>
      </c>
      <c r="DQ22" s="96">
        <v>8</v>
      </c>
      <c r="DR22" s="96">
        <v>11</v>
      </c>
      <c r="DS22" s="96">
        <v>14</v>
      </c>
      <c r="DT22" s="96">
        <v>17</v>
      </c>
      <c r="DU22" s="96">
        <v>20</v>
      </c>
      <c r="DW22" s="86">
        <v>40575</v>
      </c>
      <c r="DX22" s="47" t="str">
        <f t="shared" si="9"/>
        <v/>
      </c>
      <c r="DY22" s="48">
        <f t="shared" si="9"/>
        <v>1.9932889722316001</v>
      </c>
      <c r="DZ22" s="48" t="str">
        <f t="shared" si="9"/>
        <v/>
      </c>
      <c r="EA22" s="48" t="str">
        <f t="shared" si="9"/>
        <v/>
      </c>
      <c r="EB22" s="48">
        <f t="shared" si="9"/>
        <v>2.0334350662726899</v>
      </c>
      <c r="EC22" s="48" t="str">
        <f t="shared" si="9"/>
        <v/>
      </c>
      <c r="ED22" s="48" t="str">
        <f t="shared" si="9"/>
        <v/>
      </c>
      <c r="EE22" s="48">
        <f t="shared" si="9"/>
        <v>1.86770718311316</v>
      </c>
      <c r="EF22" s="48" t="str">
        <f t="shared" si="9"/>
        <v/>
      </c>
      <c r="EG22" s="48" t="str">
        <f t="shared" si="9"/>
        <v/>
      </c>
      <c r="EH22" s="48">
        <f t="shared" si="9"/>
        <v>1.7379891522201703</v>
      </c>
      <c r="EI22" s="48" t="str">
        <f t="shared" si="9"/>
        <v/>
      </c>
      <c r="EJ22" s="48" t="str">
        <f t="shared" si="9"/>
        <v/>
      </c>
      <c r="EK22" s="48">
        <f t="shared" si="9"/>
        <v>1.7146070873663701</v>
      </c>
      <c r="EL22" s="48" t="str">
        <f t="shared" si="9"/>
        <v/>
      </c>
      <c r="EM22" s="48" t="str">
        <f t="shared" si="9"/>
        <v/>
      </c>
      <c r="EN22" s="48">
        <f t="shared" si="11"/>
        <v>1.85355394289814</v>
      </c>
      <c r="EO22" s="48" t="str">
        <f t="shared" si="11"/>
        <v/>
      </c>
      <c r="EP22" s="48" t="str">
        <f t="shared" si="11"/>
        <v/>
      </c>
      <c r="EQ22" s="48">
        <f t="shared" si="11"/>
        <v>1.84817619912064</v>
      </c>
      <c r="ER22" s="49" t="str">
        <f t="shared" si="11"/>
        <v/>
      </c>
      <c r="ET22" s="155">
        <v>40575</v>
      </c>
      <c r="EU22" s="47" t="str">
        <f t="shared" si="10"/>
        <v/>
      </c>
      <c r="EV22" s="48">
        <f t="shared" si="10"/>
        <v>1.9932889722316001</v>
      </c>
      <c r="EW22" s="48" t="str">
        <f t="shared" si="10"/>
        <v/>
      </c>
      <c r="EX22" s="48" t="str">
        <f t="shared" si="10"/>
        <v/>
      </c>
      <c r="EY22" s="48">
        <f t="shared" si="10"/>
        <v>2.0334350662726899</v>
      </c>
      <c r="EZ22" s="48" t="str">
        <f t="shared" si="10"/>
        <v/>
      </c>
      <c r="FA22" s="48" t="str">
        <f t="shared" si="10"/>
        <v/>
      </c>
      <c r="FB22" s="48">
        <f t="shared" si="10"/>
        <v>1.86770718311316</v>
      </c>
      <c r="FC22" s="48" t="str">
        <f t="shared" si="10"/>
        <v/>
      </c>
      <c r="FD22" s="48" t="str">
        <f t="shared" si="10"/>
        <v/>
      </c>
      <c r="FE22" s="48">
        <f t="shared" si="10"/>
        <v>1.7379891522201703</v>
      </c>
      <c r="FF22" s="48" t="str">
        <f t="shared" si="10"/>
        <v/>
      </c>
      <c r="FG22" s="48" t="str">
        <f t="shared" si="10"/>
        <v/>
      </c>
      <c r="FH22" s="48">
        <f t="shared" si="10"/>
        <v>1.7146070873663701</v>
      </c>
      <c r="FI22" s="48" t="str">
        <f t="shared" si="10"/>
        <v/>
      </c>
      <c r="FJ22" s="48" t="str">
        <f t="shared" si="10"/>
        <v/>
      </c>
      <c r="FK22" s="48">
        <f t="shared" si="12"/>
        <v>1.85355394289814</v>
      </c>
      <c r="FL22" s="48" t="str">
        <f t="shared" si="12"/>
        <v/>
      </c>
      <c r="FM22" s="48" t="str">
        <f t="shared" si="12"/>
        <v/>
      </c>
      <c r="FN22" s="48">
        <f t="shared" si="12"/>
        <v>1.84817619912064</v>
      </c>
      <c r="FO22" s="49" t="str">
        <f t="shared" si="12"/>
        <v/>
      </c>
    </row>
    <row r="23" spans="2:171" x14ac:dyDescent="0.25">
      <c r="B23" s="174" t="s">
        <v>93</v>
      </c>
      <c r="C23" s="156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>
        <v>1.69950221320626</v>
      </c>
      <c r="AB23" s="157">
        <v>1.76326328073022</v>
      </c>
      <c r="AC23" s="157">
        <v>1.76709629167905</v>
      </c>
      <c r="AD23" s="157">
        <v>1.78571428571429</v>
      </c>
      <c r="AE23" s="157">
        <v>1.83125</v>
      </c>
      <c r="AF23" s="157">
        <v>1.71333333333333</v>
      </c>
      <c r="AG23" s="157">
        <v>1.7923076923076899</v>
      </c>
      <c r="AH23" s="157">
        <v>1.7124999999999999</v>
      </c>
      <c r="AI23" s="157">
        <v>1.74285714285714</v>
      </c>
      <c r="AJ23" s="157">
        <v>1.7722222222222199</v>
      </c>
      <c r="AK23" s="157">
        <v>1.92</v>
      </c>
      <c r="AL23" s="157">
        <v>1.9357142857142899</v>
      </c>
      <c r="AM23" s="157">
        <v>1.9176470588235299</v>
      </c>
      <c r="AN23" s="157">
        <v>1.8812500000000001</v>
      </c>
      <c r="AO23" s="157">
        <v>1.8</v>
      </c>
      <c r="AP23" s="157">
        <v>1.74166666666667</v>
      </c>
      <c r="AQ23" s="157">
        <v>1.51538461538462</v>
      </c>
      <c r="AR23" s="157">
        <v>1.4833333333333301</v>
      </c>
      <c r="AS23" s="157">
        <v>1.4</v>
      </c>
      <c r="AT23" s="157">
        <v>1.4</v>
      </c>
      <c r="AU23" s="157">
        <v>1.4</v>
      </c>
      <c r="AV23" s="157">
        <v>1.4</v>
      </c>
      <c r="AW23" s="157">
        <v>1.4</v>
      </c>
      <c r="AX23" s="157">
        <v>1.4</v>
      </c>
      <c r="AY23" s="157"/>
      <c r="AZ23" s="157"/>
      <c r="BA23" s="157"/>
      <c r="BB23" s="157"/>
      <c r="BC23" s="157"/>
      <c r="BD23" s="157"/>
      <c r="BE23" s="157"/>
      <c r="BF23" s="157"/>
      <c r="BG23" s="157"/>
      <c r="BH23" s="157"/>
      <c r="BI23" s="157"/>
      <c r="BJ23" s="157"/>
      <c r="BK23" s="157"/>
      <c r="BL23" s="157"/>
      <c r="BM23" s="157"/>
      <c r="BN23" s="157"/>
      <c r="BO23" s="157"/>
      <c r="BP23" s="157"/>
      <c r="BQ23" s="157"/>
      <c r="BR23" s="158"/>
      <c r="BT23" s="175" t="s">
        <v>268</v>
      </c>
      <c r="BU23" s="156"/>
      <c r="BV23" s="157"/>
      <c r="BW23" s="157"/>
      <c r="BX23" s="157"/>
      <c r="BY23" s="157">
        <v>2</v>
      </c>
      <c r="BZ23" s="157">
        <v>2.2688384156924997</v>
      </c>
      <c r="CA23" s="157">
        <v>2.2430145004673898</v>
      </c>
      <c r="CB23" s="157">
        <v>2.32407397064528</v>
      </c>
      <c r="CC23" s="157">
        <v>2.1554779114268099</v>
      </c>
      <c r="CD23" s="157">
        <v>1.86607333113271</v>
      </c>
      <c r="CE23" s="157">
        <v>1.7446610152062598</v>
      </c>
      <c r="CF23" s="157">
        <v>1.7824249618963799</v>
      </c>
      <c r="CG23" s="157">
        <v>1.81848768171108</v>
      </c>
      <c r="CH23" s="157"/>
      <c r="CI23" s="157"/>
      <c r="CJ23" s="157"/>
      <c r="CK23" s="157"/>
      <c r="CL23" s="157"/>
      <c r="CM23" s="157"/>
      <c r="CN23" s="157"/>
      <c r="CO23" s="157"/>
      <c r="CP23" s="157"/>
      <c r="CQ23" s="157"/>
      <c r="CR23" s="157"/>
      <c r="CS23" s="157"/>
      <c r="CT23" s="157"/>
      <c r="CU23" s="157"/>
      <c r="CV23" s="157"/>
      <c r="CW23" s="158"/>
      <c r="CX23" s="5"/>
      <c r="CY23" s="96">
        <v>16</v>
      </c>
      <c r="CZ23" s="74" t="s">
        <v>268</v>
      </c>
      <c r="DA23" s="14">
        <v>40603</v>
      </c>
      <c r="DB23" s="18">
        <f t="shared" si="2"/>
        <v>2.2430145004673898</v>
      </c>
      <c r="DC23" s="18">
        <f t="shared" si="3"/>
        <v>2.32407397064528</v>
      </c>
      <c r="DD23" s="18">
        <f t="shared" si="4"/>
        <v>2.1554779114268099</v>
      </c>
      <c r="DE23" s="18">
        <f t="shared" si="5"/>
        <v>1.86607333113271</v>
      </c>
      <c r="DF23" s="18">
        <f t="shared" si="6"/>
        <v>1.7446610152062598</v>
      </c>
      <c r="DG23" s="18">
        <f t="shared" si="7"/>
        <v>1.7824249618963799</v>
      </c>
      <c r="DH23" s="18">
        <f t="shared" si="8"/>
        <v>1.81848768171108</v>
      </c>
      <c r="DJ23" s="96">
        <v>2</v>
      </c>
      <c r="DK23" s="96">
        <v>3</v>
      </c>
      <c r="DL23" s="96">
        <v>4</v>
      </c>
      <c r="DM23" s="96">
        <v>1</v>
      </c>
      <c r="DO23" s="96">
        <v>1</v>
      </c>
      <c r="DP23" s="96">
        <v>4</v>
      </c>
      <c r="DQ23" s="96">
        <v>7</v>
      </c>
      <c r="DR23" s="96">
        <v>10</v>
      </c>
      <c r="DS23" s="96">
        <v>13</v>
      </c>
      <c r="DT23" s="96">
        <v>16</v>
      </c>
      <c r="DU23" s="96">
        <v>19</v>
      </c>
      <c r="DW23" s="86">
        <v>40603</v>
      </c>
      <c r="DX23" s="47">
        <f t="shared" si="9"/>
        <v>2.2430145004673898</v>
      </c>
      <c r="DY23" s="48" t="str">
        <f t="shared" si="9"/>
        <v/>
      </c>
      <c r="DZ23" s="48" t="str">
        <f t="shared" si="9"/>
        <v/>
      </c>
      <c r="EA23" s="48">
        <f t="shared" si="9"/>
        <v>2.32407397064528</v>
      </c>
      <c r="EB23" s="48" t="str">
        <f t="shared" si="9"/>
        <v/>
      </c>
      <c r="EC23" s="48" t="str">
        <f t="shared" si="9"/>
        <v/>
      </c>
      <c r="ED23" s="48">
        <f t="shared" si="9"/>
        <v>2.1554779114268099</v>
      </c>
      <c r="EE23" s="48" t="str">
        <f t="shared" si="9"/>
        <v/>
      </c>
      <c r="EF23" s="48" t="str">
        <f t="shared" si="9"/>
        <v/>
      </c>
      <c r="EG23" s="48">
        <f t="shared" si="9"/>
        <v>1.86607333113271</v>
      </c>
      <c r="EH23" s="48" t="str">
        <f t="shared" si="9"/>
        <v/>
      </c>
      <c r="EI23" s="48" t="str">
        <f t="shared" si="9"/>
        <v/>
      </c>
      <c r="EJ23" s="48">
        <f t="shared" si="9"/>
        <v>1.7446610152062598</v>
      </c>
      <c r="EK23" s="48" t="str">
        <f t="shared" si="9"/>
        <v/>
      </c>
      <c r="EL23" s="48" t="str">
        <f t="shared" si="9"/>
        <v/>
      </c>
      <c r="EM23" s="48">
        <f t="shared" si="9"/>
        <v>1.7824249618963799</v>
      </c>
      <c r="EN23" s="48" t="str">
        <f t="shared" si="11"/>
        <v/>
      </c>
      <c r="EO23" s="48" t="str">
        <f t="shared" si="11"/>
        <v/>
      </c>
      <c r="EP23" s="48">
        <f t="shared" si="11"/>
        <v>1.81848768171108</v>
      </c>
      <c r="EQ23" s="48" t="str">
        <f t="shared" si="11"/>
        <v/>
      </c>
      <c r="ER23" s="49" t="str">
        <f t="shared" si="11"/>
        <v/>
      </c>
      <c r="ET23" s="155">
        <v>40603</v>
      </c>
      <c r="EU23" s="47">
        <f t="shared" si="10"/>
        <v>2.2430145004673898</v>
      </c>
      <c r="EV23" s="48" t="str">
        <f t="shared" si="10"/>
        <v/>
      </c>
      <c r="EW23" s="48" t="str">
        <f t="shared" si="10"/>
        <v/>
      </c>
      <c r="EX23" s="48">
        <f t="shared" si="10"/>
        <v>2.32407397064528</v>
      </c>
      <c r="EY23" s="48" t="str">
        <f t="shared" si="10"/>
        <v/>
      </c>
      <c r="EZ23" s="48" t="str">
        <f t="shared" si="10"/>
        <v/>
      </c>
      <c r="FA23" s="48">
        <f t="shared" si="10"/>
        <v>2.1554779114268099</v>
      </c>
      <c r="FB23" s="48" t="str">
        <f t="shared" si="10"/>
        <v/>
      </c>
      <c r="FC23" s="48" t="str">
        <f t="shared" si="10"/>
        <v/>
      </c>
      <c r="FD23" s="48">
        <f t="shared" si="10"/>
        <v>1.86607333113271</v>
      </c>
      <c r="FE23" s="48" t="str">
        <f t="shared" si="10"/>
        <v/>
      </c>
      <c r="FF23" s="48" t="str">
        <f t="shared" si="10"/>
        <v/>
      </c>
      <c r="FG23" s="48">
        <f t="shared" si="10"/>
        <v>1.7446610152062598</v>
      </c>
      <c r="FH23" s="48" t="str">
        <f t="shared" si="10"/>
        <v/>
      </c>
      <c r="FI23" s="48" t="str">
        <f t="shared" si="10"/>
        <v/>
      </c>
      <c r="FJ23" s="48">
        <f t="shared" si="10"/>
        <v>1.7824249618963799</v>
      </c>
      <c r="FK23" s="48" t="str">
        <f t="shared" si="12"/>
        <v/>
      </c>
      <c r="FL23" s="48" t="str">
        <f t="shared" si="12"/>
        <v/>
      </c>
      <c r="FM23" s="48">
        <f t="shared" si="12"/>
        <v>1.81848768171108</v>
      </c>
      <c r="FN23" s="48" t="str">
        <f t="shared" si="12"/>
        <v/>
      </c>
      <c r="FO23" s="49" t="str">
        <f t="shared" si="12"/>
        <v/>
      </c>
    </row>
    <row r="24" spans="2:171" x14ac:dyDescent="0.25">
      <c r="B24" s="174" t="s">
        <v>94</v>
      </c>
      <c r="C24" s="156"/>
      <c r="D24" s="157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7">
        <v>1.73689574812251</v>
      </c>
      <c r="AB24" s="157">
        <v>1.77857268178842</v>
      </c>
      <c r="AC24" s="157">
        <v>1.7594739652573099</v>
      </c>
      <c r="AD24" s="157">
        <v>1.8</v>
      </c>
      <c r="AE24" s="157">
        <v>1.85</v>
      </c>
      <c r="AF24" s="157">
        <v>1.78666666666667</v>
      </c>
      <c r="AG24" s="157">
        <v>1.86153846153846</v>
      </c>
      <c r="AH24" s="157">
        <v>1.8</v>
      </c>
      <c r="AI24" s="157">
        <v>1.75</v>
      </c>
      <c r="AJ24" s="157">
        <v>1.75</v>
      </c>
      <c r="AK24" s="157">
        <v>1.84666666666667</v>
      </c>
      <c r="AL24" s="157">
        <v>1.8571428571428601</v>
      </c>
      <c r="AM24" s="157">
        <v>1.8764705882352899</v>
      </c>
      <c r="AN24" s="157">
        <v>1.825</v>
      </c>
      <c r="AO24" s="157">
        <v>1.7384615384615401</v>
      </c>
      <c r="AP24" s="157">
        <v>1.675</v>
      </c>
      <c r="AQ24" s="157">
        <v>1.4615384615384599</v>
      </c>
      <c r="AR24" s="157">
        <v>1.4666666666666699</v>
      </c>
      <c r="AS24" s="157">
        <v>1.3916666666666699</v>
      </c>
      <c r="AT24" s="157">
        <v>1.425</v>
      </c>
      <c r="AU24" s="157">
        <v>1.3916666666666699</v>
      </c>
      <c r="AV24" s="157">
        <v>1.3</v>
      </c>
      <c r="AW24" s="157">
        <v>1.3</v>
      </c>
      <c r="AX24" s="157">
        <v>1.3</v>
      </c>
      <c r="AY24" s="157"/>
      <c r="AZ24" s="157"/>
      <c r="BA24" s="157"/>
      <c r="BB24" s="157"/>
      <c r="BC24" s="157"/>
      <c r="BD24" s="157"/>
      <c r="BE24" s="157"/>
      <c r="BF24" s="157"/>
      <c r="BG24" s="157"/>
      <c r="BH24" s="157"/>
      <c r="BI24" s="157"/>
      <c r="BJ24" s="157"/>
      <c r="BK24" s="157"/>
      <c r="BL24" s="157"/>
      <c r="BM24" s="157"/>
      <c r="BN24" s="157"/>
      <c r="BO24" s="157"/>
      <c r="BP24" s="157"/>
      <c r="BQ24" s="157"/>
      <c r="BR24" s="158"/>
      <c r="BT24" s="175" t="s">
        <v>269</v>
      </c>
      <c r="BU24" s="156"/>
      <c r="BV24" s="157"/>
      <c r="BW24" s="157"/>
      <c r="BX24" s="157"/>
      <c r="BY24" s="157">
        <v>2</v>
      </c>
      <c r="BZ24" s="157">
        <v>2.3268689818896799</v>
      </c>
      <c r="CA24" s="157">
        <v>2.42490931817705</v>
      </c>
      <c r="CB24" s="157">
        <v>2.4693968355231801</v>
      </c>
      <c r="CC24" s="157">
        <v>2.31965908450197</v>
      </c>
      <c r="CD24" s="157">
        <v>1.9277427558529099</v>
      </c>
      <c r="CE24" s="157">
        <v>1.7659619360296599</v>
      </c>
      <c r="CF24" s="157">
        <v>1.8554107617394902</v>
      </c>
      <c r="CG24" s="157">
        <v>1.8602964899425301</v>
      </c>
      <c r="CH24" s="157"/>
      <c r="CI24" s="157"/>
      <c r="CJ24" s="157"/>
      <c r="CK24" s="157"/>
      <c r="CL24" s="157"/>
      <c r="CM24" s="157"/>
      <c r="CN24" s="157"/>
      <c r="CO24" s="157"/>
      <c r="CP24" s="157"/>
      <c r="CQ24" s="157"/>
      <c r="CR24" s="157"/>
      <c r="CS24" s="157"/>
      <c r="CT24" s="157"/>
      <c r="CU24" s="157"/>
      <c r="CV24" s="157"/>
      <c r="CW24" s="158"/>
      <c r="CX24" s="5"/>
      <c r="CY24" s="96">
        <v>17</v>
      </c>
      <c r="CZ24" s="74" t="s">
        <v>269</v>
      </c>
      <c r="DA24" s="14">
        <v>40634</v>
      </c>
      <c r="DB24" s="18">
        <f t="shared" si="2"/>
        <v>2.4693968355231801</v>
      </c>
      <c r="DC24" s="18">
        <f t="shared" si="3"/>
        <v>2.31965908450197</v>
      </c>
      <c r="DD24" s="18">
        <f t="shared" si="4"/>
        <v>1.9277427558529099</v>
      </c>
      <c r="DE24" s="18">
        <f t="shared" si="5"/>
        <v>1.7659619360296599</v>
      </c>
      <c r="DF24" s="18">
        <f t="shared" si="6"/>
        <v>1.8554107617394902</v>
      </c>
      <c r="DG24" s="18">
        <f t="shared" si="7"/>
        <v>1.8602964899425301</v>
      </c>
      <c r="DH24" s="18">
        <f t="shared" si="8"/>
        <v>0</v>
      </c>
      <c r="DJ24" s="96">
        <v>3</v>
      </c>
      <c r="DK24" s="96">
        <v>4</v>
      </c>
      <c r="DL24" s="96">
        <v>1</v>
      </c>
      <c r="DM24" s="96">
        <v>2</v>
      </c>
      <c r="DO24" s="96">
        <v>3</v>
      </c>
      <c r="DP24" s="96">
        <v>6</v>
      </c>
      <c r="DQ24" s="96">
        <v>9</v>
      </c>
      <c r="DR24" s="96">
        <v>12</v>
      </c>
      <c r="DS24" s="96">
        <v>15</v>
      </c>
      <c r="DT24" s="96">
        <v>18</v>
      </c>
      <c r="DU24" s="96">
        <v>21</v>
      </c>
      <c r="DW24" s="86">
        <v>40634</v>
      </c>
      <c r="DX24" s="47" t="str">
        <f t="shared" si="9"/>
        <v/>
      </c>
      <c r="DY24" s="48" t="str">
        <f t="shared" si="9"/>
        <v/>
      </c>
      <c r="DZ24" s="48">
        <f t="shared" si="9"/>
        <v>2.4693968355231801</v>
      </c>
      <c r="EA24" s="48" t="str">
        <f t="shared" si="9"/>
        <v/>
      </c>
      <c r="EB24" s="48" t="str">
        <f t="shared" si="9"/>
        <v/>
      </c>
      <c r="EC24" s="48">
        <f t="shared" si="9"/>
        <v>2.31965908450197</v>
      </c>
      <c r="ED24" s="48" t="str">
        <f t="shared" si="9"/>
        <v/>
      </c>
      <c r="EE24" s="48" t="str">
        <f t="shared" si="9"/>
        <v/>
      </c>
      <c r="EF24" s="48">
        <f t="shared" si="9"/>
        <v>1.9277427558529099</v>
      </c>
      <c r="EG24" s="48" t="str">
        <f t="shared" si="9"/>
        <v/>
      </c>
      <c r="EH24" s="48" t="str">
        <f t="shared" si="9"/>
        <v/>
      </c>
      <c r="EI24" s="48">
        <f t="shared" si="9"/>
        <v>1.7659619360296599</v>
      </c>
      <c r="EJ24" s="48" t="str">
        <f t="shared" si="9"/>
        <v/>
      </c>
      <c r="EK24" s="48" t="str">
        <f t="shared" si="9"/>
        <v/>
      </c>
      <c r="EL24" s="48">
        <f t="shared" si="9"/>
        <v>1.8554107617394902</v>
      </c>
      <c r="EM24" s="48" t="str">
        <f t="shared" si="9"/>
        <v/>
      </c>
      <c r="EN24" s="48" t="str">
        <f t="shared" si="11"/>
        <v/>
      </c>
      <c r="EO24" s="48">
        <f t="shared" si="11"/>
        <v>1.8602964899425301</v>
      </c>
      <c r="EP24" s="48" t="str">
        <f t="shared" si="11"/>
        <v/>
      </c>
      <c r="EQ24" s="48" t="str">
        <f t="shared" si="11"/>
        <v/>
      </c>
      <c r="ER24" s="49">
        <f t="shared" si="11"/>
        <v>0</v>
      </c>
      <c r="ET24" s="155">
        <v>40634</v>
      </c>
      <c r="EU24" s="47" t="str">
        <f t="shared" si="10"/>
        <v/>
      </c>
      <c r="EV24" s="48" t="str">
        <f t="shared" si="10"/>
        <v/>
      </c>
      <c r="EW24" s="48">
        <f t="shared" si="10"/>
        <v>2.4693968355231801</v>
      </c>
      <c r="EX24" s="48" t="str">
        <f t="shared" si="10"/>
        <v/>
      </c>
      <c r="EY24" s="48" t="str">
        <f t="shared" si="10"/>
        <v/>
      </c>
      <c r="EZ24" s="48">
        <f t="shared" si="10"/>
        <v>2.31965908450197</v>
      </c>
      <c r="FA24" s="48" t="str">
        <f t="shared" si="10"/>
        <v/>
      </c>
      <c r="FB24" s="48" t="str">
        <f t="shared" si="10"/>
        <v/>
      </c>
      <c r="FC24" s="48">
        <f t="shared" si="10"/>
        <v>1.9277427558529099</v>
      </c>
      <c r="FD24" s="48" t="str">
        <f t="shared" si="10"/>
        <v/>
      </c>
      <c r="FE24" s="48" t="str">
        <f t="shared" si="10"/>
        <v/>
      </c>
      <c r="FF24" s="48">
        <f t="shared" si="10"/>
        <v>1.7659619360296599</v>
      </c>
      <c r="FG24" s="48" t="str">
        <f t="shared" si="10"/>
        <v/>
      </c>
      <c r="FH24" s="48" t="str">
        <f t="shared" si="10"/>
        <v/>
      </c>
      <c r="FI24" s="48">
        <f t="shared" si="10"/>
        <v>1.8554107617394902</v>
      </c>
      <c r="FJ24" s="48" t="str">
        <f t="shared" si="10"/>
        <v/>
      </c>
      <c r="FK24" s="48" t="str">
        <f t="shared" si="12"/>
        <v/>
      </c>
      <c r="FL24" s="48">
        <f t="shared" si="12"/>
        <v>1.8602964899425301</v>
      </c>
      <c r="FM24" s="48" t="str">
        <f t="shared" si="12"/>
        <v/>
      </c>
      <c r="FN24" s="48" t="str">
        <f t="shared" si="12"/>
        <v/>
      </c>
      <c r="FO24" s="49" t="str">
        <f t="shared" si="12"/>
        <v/>
      </c>
    </row>
    <row r="25" spans="2:171" x14ac:dyDescent="0.25">
      <c r="B25" s="174" t="s">
        <v>95</v>
      </c>
      <c r="C25" s="156"/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57"/>
      <c r="Z25" s="157"/>
      <c r="AA25" s="157">
        <v>1.8302986521331299</v>
      </c>
      <c r="AB25" s="157">
        <v>1.8096898403470201</v>
      </c>
      <c r="AC25" s="157">
        <v>1.8348811181935301</v>
      </c>
      <c r="AD25" s="157">
        <v>1.8384615384615399</v>
      </c>
      <c r="AE25" s="157">
        <v>1.8812500000000001</v>
      </c>
      <c r="AF25" s="157">
        <v>1.7466666666666699</v>
      </c>
      <c r="AG25" s="157">
        <v>1.92307692307692</v>
      </c>
      <c r="AH25" s="157">
        <v>1.86666666666667</v>
      </c>
      <c r="AI25" s="157">
        <v>1.6976923076923101</v>
      </c>
      <c r="AJ25" s="157">
        <v>1.8176470588235301</v>
      </c>
      <c r="AK25" s="157">
        <v>1.78571428571429</v>
      </c>
      <c r="AL25" s="157">
        <v>1.8642857142857101</v>
      </c>
      <c r="AM25" s="157">
        <v>1.8411764705882401</v>
      </c>
      <c r="AN25" s="157">
        <v>1.8</v>
      </c>
      <c r="AO25" s="157">
        <v>1.7307692307692299</v>
      </c>
      <c r="AP25" s="157">
        <v>1.6416666666666699</v>
      </c>
      <c r="AQ25" s="157">
        <v>1.4461538461538499</v>
      </c>
      <c r="AR25" s="157">
        <v>1.4583333333333299</v>
      </c>
      <c r="AS25" s="157">
        <v>1.3916666666666699</v>
      </c>
      <c r="AT25" s="157">
        <v>1.44166666666667</v>
      </c>
      <c r="AU25" s="157">
        <v>1.4083333333333301</v>
      </c>
      <c r="AV25" s="157">
        <v>1.3285714285714301</v>
      </c>
      <c r="AW25" s="157">
        <v>1.0090909090909099</v>
      </c>
      <c r="AX25" s="157">
        <v>0.85833333333333395</v>
      </c>
      <c r="AY25" s="157"/>
      <c r="AZ25" s="157"/>
      <c r="BA25" s="157"/>
      <c r="BB25" s="157"/>
      <c r="BC25" s="157"/>
      <c r="BD25" s="157"/>
      <c r="BE25" s="157"/>
      <c r="BF25" s="157"/>
      <c r="BG25" s="157"/>
      <c r="BH25" s="157"/>
      <c r="BI25" s="157"/>
      <c r="BJ25" s="157"/>
      <c r="BK25" s="157"/>
      <c r="BL25" s="157"/>
      <c r="BM25" s="157"/>
      <c r="BN25" s="157"/>
      <c r="BO25" s="157"/>
      <c r="BP25" s="157"/>
      <c r="BQ25" s="157"/>
      <c r="BR25" s="158"/>
      <c r="BT25" s="175" t="s">
        <v>270</v>
      </c>
      <c r="BU25" s="156"/>
      <c r="BV25" s="157"/>
      <c r="BW25" s="157"/>
      <c r="BX25" s="157"/>
      <c r="BY25" s="157">
        <v>2</v>
      </c>
      <c r="BZ25" s="157">
        <v>2.5</v>
      </c>
      <c r="CA25" s="157">
        <v>2.7190699803261502</v>
      </c>
      <c r="CB25" s="157">
        <v>2.7419699258592098</v>
      </c>
      <c r="CC25" s="157">
        <v>2.60325464926518</v>
      </c>
      <c r="CD25" s="157">
        <v>2.16223659095228</v>
      </c>
      <c r="CE25" s="157">
        <v>1.81823458827969</v>
      </c>
      <c r="CF25" s="157">
        <v>1.8985698531606601</v>
      </c>
      <c r="CG25" s="157">
        <v>1.88794184068987</v>
      </c>
      <c r="CH25" s="157"/>
      <c r="CI25" s="157"/>
      <c r="CJ25" s="157"/>
      <c r="CK25" s="157"/>
      <c r="CL25" s="157"/>
      <c r="CM25" s="157"/>
      <c r="CN25" s="157"/>
      <c r="CO25" s="157"/>
      <c r="CP25" s="157"/>
      <c r="CQ25" s="157"/>
      <c r="CR25" s="157"/>
      <c r="CS25" s="157"/>
      <c r="CT25" s="157"/>
      <c r="CU25" s="157"/>
      <c r="CV25" s="157"/>
      <c r="CW25" s="158"/>
      <c r="CX25" s="5"/>
      <c r="CY25" s="96">
        <v>18</v>
      </c>
      <c r="CZ25" s="74" t="s">
        <v>270</v>
      </c>
      <c r="DA25" s="14">
        <v>40664</v>
      </c>
      <c r="DB25" s="18">
        <f t="shared" si="2"/>
        <v>2.7419699258592098</v>
      </c>
      <c r="DC25" s="18">
        <f t="shared" si="3"/>
        <v>2.60325464926518</v>
      </c>
      <c r="DD25" s="18">
        <f t="shared" si="4"/>
        <v>2.16223659095228</v>
      </c>
      <c r="DE25" s="18">
        <f t="shared" si="5"/>
        <v>1.81823458827969</v>
      </c>
      <c r="DF25" s="18">
        <f t="shared" si="6"/>
        <v>1.8985698531606601</v>
      </c>
      <c r="DG25" s="18">
        <f t="shared" si="7"/>
        <v>1.88794184068987</v>
      </c>
      <c r="DH25" s="18">
        <f t="shared" si="8"/>
        <v>0</v>
      </c>
      <c r="DJ25" s="96">
        <v>3</v>
      </c>
      <c r="DK25" s="96">
        <v>4</v>
      </c>
      <c r="DL25" s="96">
        <v>1</v>
      </c>
      <c r="DM25" s="96">
        <v>2</v>
      </c>
      <c r="DO25" s="96">
        <v>2</v>
      </c>
      <c r="DP25" s="96">
        <v>5</v>
      </c>
      <c r="DQ25" s="96">
        <v>8</v>
      </c>
      <c r="DR25" s="96">
        <v>11</v>
      </c>
      <c r="DS25" s="96">
        <v>14</v>
      </c>
      <c r="DT25" s="96">
        <v>17</v>
      </c>
      <c r="DU25" s="96">
        <v>20</v>
      </c>
      <c r="DW25" s="86">
        <v>40664</v>
      </c>
      <c r="DX25" s="47" t="str">
        <f t="shared" si="9"/>
        <v/>
      </c>
      <c r="DY25" s="48">
        <f t="shared" si="9"/>
        <v>2.7419699258592098</v>
      </c>
      <c r="DZ25" s="48" t="str">
        <f t="shared" si="9"/>
        <v/>
      </c>
      <c r="EA25" s="48" t="str">
        <f t="shared" si="9"/>
        <v/>
      </c>
      <c r="EB25" s="48">
        <f t="shared" si="9"/>
        <v>2.60325464926518</v>
      </c>
      <c r="EC25" s="48" t="str">
        <f t="shared" si="9"/>
        <v/>
      </c>
      <c r="ED25" s="48" t="str">
        <f t="shared" si="9"/>
        <v/>
      </c>
      <c r="EE25" s="48">
        <f t="shared" si="9"/>
        <v>2.16223659095228</v>
      </c>
      <c r="EF25" s="48" t="str">
        <f t="shared" si="9"/>
        <v/>
      </c>
      <c r="EG25" s="48" t="str">
        <f t="shared" si="9"/>
        <v/>
      </c>
      <c r="EH25" s="48">
        <f t="shared" si="9"/>
        <v>1.81823458827969</v>
      </c>
      <c r="EI25" s="48" t="str">
        <f t="shared" si="9"/>
        <v/>
      </c>
      <c r="EJ25" s="48" t="str">
        <f t="shared" si="9"/>
        <v/>
      </c>
      <c r="EK25" s="48">
        <f t="shared" si="9"/>
        <v>1.8985698531606601</v>
      </c>
      <c r="EL25" s="48" t="str">
        <f t="shared" si="9"/>
        <v/>
      </c>
      <c r="EM25" s="48" t="str">
        <f t="shared" si="9"/>
        <v/>
      </c>
      <c r="EN25" s="48">
        <f t="shared" si="11"/>
        <v>1.88794184068987</v>
      </c>
      <c r="EO25" s="48" t="str">
        <f t="shared" si="11"/>
        <v/>
      </c>
      <c r="EP25" s="48" t="str">
        <f t="shared" si="11"/>
        <v/>
      </c>
      <c r="EQ25" s="48">
        <f t="shared" si="11"/>
        <v>0</v>
      </c>
      <c r="ER25" s="49" t="str">
        <f t="shared" si="11"/>
        <v/>
      </c>
      <c r="ET25" s="155">
        <v>40664</v>
      </c>
      <c r="EU25" s="47" t="str">
        <f t="shared" si="10"/>
        <v/>
      </c>
      <c r="EV25" s="48">
        <f t="shared" si="10"/>
        <v>2.7419699258592098</v>
      </c>
      <c r="EW25" s="48" t="str">
        <f t="shared" si="10"/>
        <v/>
      </c>
      <c r="EX25" s="48" t="str">
        <f t="shared" si="10"/>
        <v/>
      </c>
      <c r="EY25" s="48">
        <f t="shared" si="10"/>
        <v>2.60325464926518</v>
      </c>
      <c r="EZ25" s="48" t="str">
        <f t="shared" si="10"/>
        <v/>
      </c>
      <c r="FA25" s="48" t="str">
        <f t="shared" si="10"/>
        <v/>
      </c>
      <c r="FB25" s="48">
        <f t="shared" si="10"/>
        <v>2.16223659095228</v>
      </c>
      <c r="FC25" s="48" t="str">
        <f t="shared" si="10"/>
        <v/>
      </c>
      <c r="FD25" s="48" t="str">
        <f t="shared" si="10"/>
        <v/>
      </c>
      <c r="FE25" s="48">
        <f t="shared" si="10"/>
        <v>1.81823458827969</v>
      </c>
      <c r="FF25" s="48" t="str">
        <f t="shared" si="10"/>
        <v/>
      </c>
      <c r="FG25" s="48" t="str">
        <f t="shared" si="10"/>
        <v/>
      </c>
      <c r="FH25" s="48">
        <f t="shared" si="10"/>
        <v>1.8985698531606601</v>
      </c>
      <c r="FI25" s="48" t="str">
        <f t="shared" si="10"/>
        <v/>
      </c>
      <c r="FJ25" s="48" t="str">
        <f t="shared" si="10"/>
        <v/>
      </c>
      <c r="FK25" s="48">
        <f t="shared" si="12"/>
        <v>1.88794184068987</v>
      </c>
      <c r="FL25" s="48" t="str">
        <f t="shared" si="12"/>
        <v/>
      </c>
      <c r="FM25" s="48" t="str">
        <f t="shared" si="12"/>
        <v/>
      </c>
      <c r="FN25" s="48" t="str">
        <f t="shared" si="12"/>
        <v/>
      </c>
      <c r="FO25" s="49" t="str">
        <f t="shared" si="12"/>
        <v/>
      </c>
    </row>
    <row r="26" spans="2:171" x14ac:dyDescent="0.25">
      <c r="B26" s="174" t="s">
        <v>15</v>
      </c>
      <c r="C26" s="156"/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  <c r="Z26" s="157"/>
      <c r="AA26" s="157"/>
      <c r="AB26" s="157"/>
      <c r="AC26" s="157"/>
      <c r="AD26" s="157"/>
      <c r="AE26" s="157"/>
      <c r="AF26" s="157"/>
      <c r="AG26" s="157"/>
      <c r="AH26" s="157"/>
      <c r="AI26" s="157"/>
      <c r="AJ26" s="157"/>
      <c r="AK26" s="157"/>
      <c r="AL26" s="157"/>
      <c r="AM26" s="157">
        <v>1.88333333333333</v>
      </c>
      <c r="AN26" s="157">
        <v>1.83076923076923</v>
      </c>
      <c r="AO26" s="157">
        <v>1.75833333333333</v>
      </c>
      <c r="AP26" s="157">
        <v>1.69166666666667</v>
      </c>
      <c r="AQ26" s="157">
        <v>1.45384615384615</v>
      </c>
      <c r="AR26" s="157">
        <v>1.43333333333333</v>
      </c>
      <c r="AS26" s="157">
        <v>1.3333333333333299</v>
      </c>
      <c r="AT26" s="157">
        <v>1.4083333333333301</v>
      </c>
      <c r="AU26" s="157">
        <v>1.375</v>
      </c>
      <c r="AV26" s="157">
        <v>1.3285714285714301</v>
      </c>
      <c r="AW26" s="157">
        <v>1.0909090909090899</v>
      </c>
      <c r="AX26" s="157">
        <v>0.90833333333333299</v>
      </c>
      <c r="AY26" s="157">
        <v>0.83846153846153904</v>
      </c>
      <c r="AZ26" s="157">
        <v>0.75384615384615405</v>
      </c>
      <c r="BA26" s="157">
        <v>0.7</v>
      </c>
      <c r="BB26" s="157">
        <v>0.7</v>
      </c>
      <c r="BC26" s="157">
        <v>0.7</v>
      </c>
      <c r="BD26" s="157">
        <v>0.7</v>
      </c>
      <c r="BE26" s="157">
        <v>0.7</v>
      </c>
      <c r="BF26" s="157">
        <v>0.7</v>
      </c>
      <c r="BG26" s="157">
        <v>0.7</v>
      </c>
      <c r="BH26" s="157">
        <v>0.7</v>
      </c>
      <c r="BI26" s="157">
        <v>0.7</v>
      </c>
      <c r="BJ26" s="157">
        <v>0.7</v>
      </c>
      <c r="BK26" s="157"/>
      <c r="BL26" s="157"/>
      <c r="BM26" s="157"/>
      <c r="BN26" s="157"/>
      <c r="BO26" s="157"/>
      <c r="BP26" s="157"/>
      <c r="BQ26" s="157"/>
      <c r="BR26" s="158"/>
      <c r="BT26" s="175" t="s">
        <v>271</v>
      </c>
      <c r="BU26" s="156"/>
      <c r="BV26" s="157"/>
      <c r="BW26" s="157"/>
      <c r="BX26" s="157"/>
      <c r="BY26" s="157">
        <v>2</v>
      </c>
      <c r="BZ26" s="157">
        <v>2.5</v>
      </c>
      <c r="CA26" s="157">
        <v>2.8143185393713002</v>
      </c>
      <c r="CB26" s="157">
        <v>2.7631117781447201</v>
      </c>
      <c r="CC26" s="157">
        <v>2.65810220625358</v>
      </c>
      <c r="CD26" s="157">
        <v>2.2088713120871102</v>
      </c>
      <c r="CE26" s="157">
        <v>1.8890324227461599</v>
      </c>
      <c r="CF26" s="157">
        <v>1.9988601661759799</v>
      </c>
      <c r="CG26" s="157">
        <v>1.9569752997131999</v>
      </c>
      <c r="CH26" s="157"/>
      <c r="CI26" s="157"/>
      <c r="CJ26" s="157"/>
      <c r="CK26" s="157"/>
      <c r="CL26" s="157"/>
      <c r="CM26" s="157"/>
      <c r="CN26" s="157"/>
      <c r="CO26" s="157"/>
      <c r="CP26" s="157"/>
      <c r="CQ26" s="157"/>
      <c r="CR26" s="157"/>
      <c r="CS26" s="157"/>
      <c r="CT26" s="157"/>
      <c r="CU26" s="157"/>
      <c r="CV26" s="157"/>
      <c r="CW26" s="158"/>
      <c r="CX26" s="5"/>
      <c r="CY26" s="96">
        <v>19</v>
      </c>
      <c r="CZ26" s="74" t="s">
        <v>271</v>
      </c>
      <c r="DA26" s="14">
        <v>40695</v>
      </c>
      <c r="DB26" s="18">
        <f t="shared" si="2"/>
        <v>2.7631117781447201</v>
      </c>
      <c r="DC26" s="18">
        <f t="shared" si="3"/>
        <v>2.65810220625358</v>
      </c>
      <c r="DD26" s="18">
        <f t="shared" si="4"/>
        <v>2.2088713120871102</v>
      </c>
      <c r="DE26" s="18">
        <f t="shared" si="5"/>
        <v>1.8890324227461599</v>
      </c>
      <c r="DF26" s="18">
        <f t="shared" si="6"/>
        <v>1.9988601661759799</v>
      </c>
      <c r="DG26" s="18">
        <f t="shared" si="7"/>
        <v>1.9569752997131999</v>
      </c>
      <c r="DH26" s="18">
        <f t="shared" si="8"/>
        <v>0</v>
      </c>
      <c r="DJ26" s="96">
        <v>3</v>
      </c>
      <c r="DK26" s="96">
        <v>4</v>
      </c>
      <c r="DL26" s="96">
        <v>1</v>
      </c>
      <c r="DM26" s="96">
        <v>2</v>
      </c>
      <c r="DO26" s="96">
        <v>1</v>
      </c>
      <c r="DP26" s="96">
        <v>4</v>
      </c>
      <c r="DQ26" s="96">
        <v>7</v>
      </c>
      <c r="DR26" s="96">
        <v>10</v>
      </c>
      <c r="DS26" s="96">
        <v>13</v>
      </c>
      <c r="DT26" s="96">
        <v>16</v>
      </c>
      <c r="DU26" s="96">
        <v>19</v>
      </c>
      <c r="DW26" s="86">
        <v>40695</v>
      </c>
      <c r="DX26" s="47">
        <f t="shared" si="9"/>
        <v>2.7631117781447201</v>
      </c>
      <c r="DY26" s="48" t="str">
        <f t="shared" si="9"/>
        <v/>
      </c>
      <c r="DZ26" s="48" t="str">
        <f t="shared" si="9"/>
        <v/>
      </c>
      <c r="EA26" s="48">
        <f t="shared" si="9"/>
        <v>2.65810220625358</v>
      </c>
      <c r="EB26" s="48" t="str">
        <f t="shared" si="9"/>
        <v/>
      </c>
      <c r="EC26" s="48" t="str">
        <f t="shared" si="9"/>
        <v/>
      </c>
      <c r="ED26" s="48">
        <f t="shared" si="9"/>
        <v>2.2088713120871102</v>
      </c>
      <c r="EE26" s="48" t="str">
        <f t="shared" si="9"/>
        <v/>
      </c>
      <c r="EF26" s="48" t="str">
        <f t="shared" si="9"/>
        <v/>
      </c>
      <c r="EG26" s="48">
        <f t="shared" si="9"/>
        <v>1.8890324227461599</v>
      </c>
      <c r="EH26" s="48" t="str">
        <f t="shared" si="9"/>
        <v/>
      </c>
      <c r="EI26" s="48" t="str">
        <f t="shared" si="9"/>
        <v/>
      </c>
      <c r="EJ26" s="48">
        <f t="shared" si="9"/>
        <v>1.9988601661759799</v>
      </c>
      <c r="EK26" s="48" t="str">
        <f t="shared" si="9"/>
        <v/>
      </c>
      <c r="EL26" s="48" t="str">
        <f t="shared" si="9"/>
        <v/>
      </c>
      <c r="EM26" s="48">
        <f t="shared" si="9"/>
        <v>1.9569752997131999</v>
      </c>
      <c r="EN26" s="48" t="str">
        <f t="shared" si="11"/>
        <v/>
      </c>
      <c r="EO26" s="48" t="str">
        <f t="shared" si="11"/>
        <v/>
      </c>
      <c r="EP26" s="48">
        <f t="shared" si="11"/>
        <v>0</v>
      </c>
      <c r="EQ26" s="48" t="str">
        <f t="shared" si="11"/>
        <v/>
      </c>
      <c r="ER26" s="49" t="str">
        <f t="shared" si="11"/>
        <v/>
      </c>
      <c r="ET26" s="155">
        <v>40695</v>
      </c>
      <c r="EU26" s="47">
        <f t="shared" si="10"/>
        <v>2.7631117781447201</v>
      </c>
      <c r="EV26" s="48" t="str">
        <f t="shared" si="10"/>
        <v/>
      </c>
      <c r="EW26" s="48" t="str">
        <f t="shared" si="10"/>
        <v/>
      </c>
      <c r="EX26" s="48">
        <f t="shared" si="10"/>
        <v>2.65810220625358</v>
      </c>
      <c r="EY26" s="48" t="str">
        <f t="shared" si="10"/>
        <v/>
      </c>
      <c r="EZ26" s="48" t="str">
        <f t="shared" si="10"/>
        <v/>
      </c>
      <c r="FA26" s="48">
        <f t="shared" si="10"/>
        <v>2.2088713120871102</v>
      </c>
      <c r="FB26" s="48" t="str">
        <f t="shared" si="10"/>
        <v/>
      </c>
      <c r="FC26" s="48" t="str">
        <f t="shared" si="10"/>
        <v/>
      </c>
      <c r="FD26" s="48">
        <f t="shared" si="10"/>
        <v>1.8890324227461599</v>
      </c>
      <c r="FE26" s="48" t="str">
        <f t="shared" si="10"/>
        <v/>
      </c>
      <c r="FF26" s="48" t="str">
        <f t="shared" si="10"/>
        <v/>
      </c>
      <c r="FG26" s="48">
        <f t="shared" si="10"/>
        <v>1.9988601661759799</v>
      </c>
      <c r="FH26" s="48" t="str">
        <f t="shared" si="10"/>
        <v/>
      </c>
      <c r="FI26" s="48" t="str">
        <f t="shared" si="10"/>
        <v/>
      </c>
      <c r="FJ26" s="48">
        <f t="shared" si="10"/>
        <v>1.9569752997131999</v>
      </c>
      <c r="FK26" s="48" t="str">
        <f t="shared" si="12"/>
        <v/>
      </c>
      <c r="FL26" s="48" t="str">
        <f t="shared" si="12"/>
        <v/>
      </c>
      <c r="FM26" s="48" t="str">
        <f t="shared" si="12"/>
        <v/>
      </c>
      <c r="FN26" s="48" t="str">
        <f t="shared" si="12"/>
        <v/>
      </c>
      <c r="FO26" s="49" t="str">
        <f t="shared" si="12"/>
        <v/>
      </c>
    </row>
    <row r="27" spans="2:171" x14ac:dyDescent="0.25">
      <c r="B27" s="174" t="s">
        <v>16</v>
      </c>
      <c r="C27" s="156"/>
      <c r="D27" s="157"/>
      <c r="E27" s="157"/>
      <c r="F27" s="157"/>
      <c r="G27" s="157"/>
      <c r="H27" s="157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157"/>
      <c r="Z27" s="157"/>
      <c r="AA27" s="157"/>
      <c r="AB27" s="157"/>
      <c r="AC27" s="157"/>
      <c r="AD27" s="157"/>
      <c r="AE27" s="157"/>
      <c r="AF27" s="157"/>
      <c r="AG27" s="157"/>
      <c r="AH27" s="157"/>
      <c r="AI27" s="157"/>
      <c r="AJ27" s="157"/>
      <c r="AK27" s="157"/>
      <c r="AL27" s="157"/>
      <c r="AM27" s="157">
        <v>1.8333333333333299</v>
      </c>
      <c r="AN27" s="157">
        <v>1.8</v>
      </c>
      <c r="AO27" s="157">
        <v>1.7083333333333299</v>
      </c>
      <c r="AP27" s="157">
        <v>1.6545454545454501</v>
      </c>
      <c r="AQ27" s="157">
        <v>1.60769230769231</v>
      </c>
      <c r="AR27" s="157">
        <v>1.6083333333333301</v>
      </c>
      <c r="AS27" s="157">
        <v>1.5416666666666701</v>
      </c>
      <c r="AT27" s="157">
        <v>1.55</v>
      </c>
      <c r="AU27" s="157">
        <v>1.5333333333333301</v>
      </c>
      <c r="AV27" s="157">
        <v>1.52142857142857</v>
      </c>
      <c r="AW27" s="157">
        <v>1.2954545454545501</v>
      </c>
      <c r="AX27" s="157">
        <v>1.06666666666667</v>
      </c>
      <c r="AY27" s="157">
        <v>1.01538461538462</v>
      </c>
      <c r="AZ27" s="157">
        <v>0.92307692307692302</v>
      </c>
      <c r="BA27" s="157">
        <v>0.8</v>
      </c>
      <c r="BB27" s="157">
        <v>0.8</v>
      </c>
      <c r="BC27" s="157">
        <v>0.86</v>
      </c>
      <c r="BD27" s="157">
        <v>0.65384615384615397</v>
      </c>
      <c r="BE27" s="157">
        <v>0.60833333333333295</v>
      </c>
      <c r="BF27" s="157">
        <v>0.7</v>
      </c>
      <c r="BG27" s="157">
        <v>0.6</v>
      </c>
      <c r="BH27" s="157">
        <v>0.6</v>
      </c>
      <c r="BI27" s="157">
        <v>0.6</v>
      </c>
      <c r="BJ27" s="157">
        <v>0.6</v>
      </c>
      <c r="BK27" s="157"/>
      <c r="BL27" s="157"/>
      <c r="BM27" s="157"/>
      <c r="BN27" s="157"/>
      <c r="BO27" s="157"/>
      <c r="BP27" s="157"/>
      <c r="BQ27" s="157"/>
      <c r="BR27" s="158"/>
      <c r="BT27" s="175" t="s">
        <v>272</v>
      </c>
      <c r="BU27" s="156"/>
      <c r="BV27" s="157"/>
      <c r="BW27" s="157"/>
      <c r="BX27" s="157"/>
      <c r="BY27" s="157">
        <v>2</v>
      </c>
      <c r="BZ27" s="157">
        <v>2.5</v>
      </c>
      <c r="CA27" s="157">
        <v>2.7725662532965401</v>
      </c>
      <c r="CB27" s="157">
        <v>2.6920010605660001</v>
      </c>
      <c r="CC27" s="157">
        <v>2.5336950275579997</v>
      </c>
      <c r="CD27" s="157">
        <v>2.1572274477929803</v>
      </c>
      <c r="CE27" s="157">
        <v>1.8202597802168301</v>
      </c>
      <c r="CF27" s="157">
        <v>1.9317365869593399</v>
      </c>
      <c r="CG27" s="157">
        <v>1.92154980851107</v>
      </c>
      <c r="CH27" s="157"/>
      <c r="CI27" s="157"/>
      <c r="CJ27" s="157"/>
      <c r="CK27" s="157"/>
      <c r="CL27" s="157"/>
      <c r="CM27" s="157"/>
      <c r="CN27" s="157"/>
      <c r="CO27" s="157"/>
      <c r="CP27" s="157"/>
      <c r="CQ27" s="157"/>
      <c r="CR27" s="157"/>
      <c r="CS27" s="157"/>
      <c r="CT27" s="157"/>
      <c r="CU27" s="157"/>
      <c r="CV27" s="157"/>
      <c r="CW27" s="158"/>
      <c r="CX27" s="5"/>
      <c r="CY27" s="96">
        <v>20</v>
      </c>
      <c r="CZ27" s="74" t="s">
        <v>272</v>
      </c>
      <c r="DA27" s="14">
        <v>40725</v>
      </c>
      <c r="DB27" s="18">
        <f t="shared" si="2"/>
        <v>2.5336950275579997</v>
      </c>
      <c r="DC27" s="18">
        <f t="shared" si="3"/>
        <v>2.1572274477929803</v>
      </c>
      <c r="DD27" s="18">
        <f t="shared" si="4"/>
        <v>1.8202597802168301</v>
      </c>
      <c r="DE27" s="18">
        <f t="shared" si="5"/>
        <v>1.9317365869593399</v>
      </c>
      <c r="DF27" s="18">
        <f t="shared" si="6"/>
        <v>1.92154980851107</v>
      </c>
      <c r="DG27" s="18">
        <f t="shared" si="7"/>
        <v>0</v>
      </c>
      <c r="DH27" s="18">
        <f t="shared" si="8"/>
        <v>0</v>
      </c>
      <c r="DJ27" s="96">
        <v>4</v>
      </c>
      <c r="DK27" s="96">
        <v>1</v>
      </c>
      <c r="DL27" s="96">
        <v>2</v>
      </c>
      <c r="DM27" s="96">
        <v>3</v>
      </c>
      <c r="DO27" s="96">
        <v>3</v>
      </c>
      <c r="DP27" s="96">
        <v>6</v>
      </c>
      <c r="DQ27" s="96">
        <v>9</v>
      </c>
      <c r="DR27" s="96">
        <v>12</v>
      </c>
      <c r="DS27" s="96">
        <v>15</v>
      </c>
      <c r="DT27" s="96">
        <v>18</v>
      </c>
      <c r="DU27" s="96">
        <v>21</v>
      </c>
      <c r="DW27" s="86">
        <v>40725</v>
      </c>
      <c r="DX27" s="47" t="str">
        <f t="shared" si="9"/>
        <v/>
      </c>
      <c r="DY27" s="48" t="str">
        <f t="shared" si="9"/>
        <v/>
      </c>
      <c r="DZ27" s="48">
        <f t="shared" si="9"/>
        <v>2.5336950275579997</v>
      </c>
      <c r="EA27" s="48" t="str">
        <f t="shared" si="9"/>
        <v/>
      </c>
      <c r="EB27" s="48" t="str">
        <f t="shared" si="9"/>
        <v/>
      </c>
      <c r="EC27" s="48">
        <f t="shared" si="9"/>
        <v>2.1572274477929803</v>
      </c>
      <c r="ED27" s="48" t="str">
        <f t="shared" si="9"/>
        <v/>
      </c>
      <c r="EE27" s="48" t="str">
        <f t="shared" si="9"/>
        <v/>
      </c>
      <c r="EF27" s="48">
        <f t="shared" si="9"/>
        <v>1.8202597802168301</v>
      </c>
      <c r="EG27" s="48" t="str">
        <f t="shared" si="9"/>
        <v/>
      </c>
      <c r="EH27" s="48" t="str">
        <f t="shared" si="9"/>
        <v/>
      </c>
      <c r="EI27" s="48">
        <f t="shared" si="9"/>
        <v>1.9317365869593399</v>
      </c>
      <c r="EJ27" s="48" t="str">
        <f t="shared" si="9"/>
        <v/>
      </c>
      <c r="EK27" s="48" t="str">
        <f t="shared" si="9"/>
        <v/>
      </c>
      <c r="EL27" s="48">
        <f t="shared" si="9"/>
        <v>1.92154980851107</v>
      </c>
      <c r="EM27" s="48" t="str">
        <f t="shared" si="9"/>
        <v/>
      </c>
      <c r="EN27" s="48" t="str">
        <f t="shared" si="11"/>
        <v/>
      </c>
      <c r="EO27" s="48">
        <f t="shared" si="11"/>
        <v>0</v>
      </c>
      <c r="EP27" s="48" t="str">
        <f t="shared" si="11"/>
        <v/>
      </c>
      <c r="EQ27" s="48" t="str">
        <f t="shared" si="11"/>
        <v/>
      </c>
      <c r="ER27" s="49">
        <f t="shared" si="11"/>
        <v>0</v>
      </c>
      <c r="ET27" s="155">
        <v>40725</v>
      </c>
      <c r="EU27" s="47" t="str">
        <f t="shared" si="10"/>
        <v/>
      </c>
      <c r="EV27" s="48" t="str">
        <f t="shared" si="10"/>
        <v/>
      </c>
      <c r="EW27" s="48">
        <f t="shared" si="10"/>
        <v>2.5336950275579997</v>
      </c>
      <c r="EX27" s="48" t="str">
        <f t="shared" si="10"/>
        <v/>
      </c>
      <c r="EY27" s="48" t="str">
        <f t="shared" si="10"/>
        <v/>
      </c>
      <c r="EZ27" s="48">
        <f t="shared" si="10"/>
        <v>2.1572274477929803</v>
      </c>
      <c r="FA27" s="48" t="str">
        <f t="shared" si="10"/>
        <v/>
      </c>
      <c r="FB27" s="48" t="str">
        <f t="shared" si="10"/>
        <v/>
      </c>
      <c r="FC27" s="48">
        <f t="shared" si="10"/>
        <v>1.8202597802168301</v>
      </c>
      <c r="FD27" s="48" t="str">
        <f t="shared" si="10"/>
        <v/>
      </c>
      <c r="FE27" s="48" t="str">
        <f t="shared" si="10"/>
        <v/>
      </c>
      <c r="FF27" s="48">
        <f t="shared" si="10"/>
        <v>1.9317365869593399</v>
      </c>
      <c r="FG27" s="48" t="str">
        <f t="shared" si="10"/>
        <v/>
      </c>
      <c r="FH27" s="48" t="str">
        <f t="shared" si="10"/>
        <v/>
      </c>
      <c r="FI27" s="48">
        <f t="shared" si="10"/>
        <v>1.92154980851107</v>
      </c>
      <c r="FJ27" s="48" t="str">
        <f t="shared" si="10"/>
        <v/>
      </c>
      <c r="FK27" s="48" t="str">
        <f t="shared" si="12"/>
        <v/>
      </c>
      <c r="FL27" s="48" t="str">
        <f t="shared" si="12"/>
        <v/>
      </c>
      <c r="FM27" s="48" t="str">
        <f t="shared" si="12"/>
        <v/>
      </c>
      <c r="FN27" s="48" t="str">
        <f t="shared" si="12"/>
        <v/>
      </c>
      <c r="FO27" s="49" t="str">
        <f t="shared" si="12"/>
        <v/>
      </c>
    </row>
    <row r="28" spans="2:171" x14ac:dyDescent="0.25">
      <c r="B28" s="174" t="s">
        <v>17</v>
      </c>
      <c r="C28" s="156"/>
      <c r="D28" s="157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  <c r="Z28" s="157"/>
      <c r="AA28" s="157"/>
      <c r="AB28" s="157"/>
      <c r="AC28" s="157"/>
      <c r="AD28" s="157"/>
      <c r="AE28" s="157"/>
      <c r="AF28" s="157"/>
      <c r="AG28" s="157"/>
      <c r="AH28" s="157"/>
      <c r="AI28" s="157"/>
      <c r="AJ28" s="157"/>
      <c r="AK28" s="157"/>
      <c r="AL28" s="157"/>
      <c r="AM28" s="157">
        <v>1.7749999999999999</v>
      </c>
      <c r="AN28" s="157">
        <v>1.7461538461538499</v>
      </c>
      <c r="AO28" s="157">
        <v>1.6666666666666701</v>
      </c>
      <c r="AP28" s="157">
        <v>1.65</v>
      </c>
      <c r="AQ28" s="157">
        <v>1.56153846153846</v>
      </c>
      <c r="AR28" s="157">
        <v>1.5166666666666699</v>
      </c>
      <c r="AS28" s="157">
        <v>1.52727272727273</v>
      </c>
      <c r="AT28" s="157">
        <v>1.5249999999999999</v>
      </c>
      <c r="AU28" s="157">
        <v>1.47272727272727</v>
      </c>
      <c r="AV28" s="157">
        <v>1.5</v>
      </c>
      <c r="AW28" s="157">
        <v>1.3</v>
      </c>
      <c r="AX28" s="157">
        <v>1.0249999999999999</v>
      </c>
      <c r="AY28" s="157">
        <v>0.984615384615385</v>
      </c>
      <c r="AZ28" s="157">
        <v>0.9</v>
      </c>
      <c r="BA28" s="157">
        <v>0.84545454545454601</v>
      </c>
      <c r="BB28" s="157">
        <v>0.80769230769230804</v>
      </c>
      <c r="BC28" s="157">
        <v>0.87</v>
      </c>
      <c r="BD28" s="157">
        <v>0.58461538461538498</v>
      </c>
      <c r="BE28" s="157">
        <v>0.51666666666666705</v>
      </c>
      <c r="BF28" s="157">
        <v>0.49</v>
      </c>
      <c r="BG28" s="157">
        <v>0.38333333333333303</v>
      </c>
      <c r="BH28" s="157">
        <v>0.3</v>
      </c>
      <c r="BI28" s="157">
        <v>0.3</v>
      </c>
      <c r="BJ28" s="157">
        <v>0.4</v>
      </c>
      <c r="BK28" s="157"/>
      <c r="BL28" s="157"/>
      <c r="BM28" s="157"/>
      <c r="BN28" s="157"/>
      <c r="BO28" s="157"/>
      <c r="BP28" s="157"/>
      <c r="BQ28" s="157"/>
      <c r="BR28" s="158"/>
      <c r="BT28" s="175" t="s">
        <v>273</v>
      </c>
      <c r="BU28" s="156"/>
      <c r="BV28" s="157"/>
      <c r="BW28" s="157"/>
      <c r="BX28" s="157"/>
      <c r="BY28" s="157">
        <v>2</v>
      </c>
      <c r="BZ28" s="157">
        <v>2.5</v>
      </c>
      <c r="CA28" s="157">
        <v>2.7729098943571402</v>
      </c>
      <c r="CB28" s="157">
        <v>2.60804472237231</v>
      </c>
      <c r="CC28" s="157">
        <v>2.4621082317696699</v>
      </c>
      <c r="CD28" s="157">
        <v>2.0545438494660302</v>
      </c>
      <c r="CE28" s="157">
        <v>1.78657847990859</v>
      </c>
      <c r="CF28" s="157">
        <v>1.98027496118956</v>
      </c>
      <c r="CG28" s="157">
        <v>1.9200959541914</v>
      </c>
      <c r="CH28" s="157"/>
      <c r="CI28" s="157"/>
      <c r="CJ28" s="157"/>
      <c r="CK28" s="157"/>
      <c r="CL28" s="157"/>
      <c r="CM28" s="157"/>
      <c r="CN28" s="157"/>
      <c r="CO28" s="157"/>
      <c r="CP28" s="157"/>
      <c r="CQ28" s="157"/>
      <c r="CR28" s="157"/>
      <c r="CS28" s="157"/>
      <c r="CT28" s="157"/>
      <c r="CU28" s="157"/>
      <c r="CV28" s="157"/>
      <c r="CW28" s="158"/>
      <c r="CX28" s="5"/>
      <c r="CY28" s="96">
        <v>21</v>
      </c>
      <c r="CZ28" s="74" t="s">
        <v>273</v>
      </c>
      <c r="DA28" s="14">
        <v>40756</v>
      </c>
      <c r="DB28" s="18">
        <f t="shared" si="2"/>
        <v>2.4621082317696699</v>
      </c>
      <c r="DC28" s="18">
        <f t="shared" si="3"/>
        <v>2.0545438494660302</v>
      </c>
      <c r="DD28" s="18">
        <f t="shared" si="4"/>
        <v>1.78657847990859</v>
      </c>
      <c r="DE28" s="18">
        <f t="shared" si="5"/>
        <v>1.98027496118956</v>
      </c>
      <c r="DF28" s="18">
        <f t="shared" si="6"/>
        <v>1.9200959541914</v>
      </c>
      <c r="DG28" s="18">
        <f t="shared" si="7"/>
        <v>0</v>
      </c>
      <c r="DH28" s="18">
        <f t="shared" si="8"/>
        <v>0</v>
      </c>
      <c r="DJ28" s="96">
        <v>4</v>
      </c>
      <c r="DK28" s="96">
        <v>1</v>
      </c>
      <c r="DL28" s="96">
        <v>2</v>
      </c>
      <c r="DM28" s="96">
        <v>3</v>
      </c>
      <c r="DO28" s="96">
        <v>2</v>
      </c>
      <c r="DP28" s="96">
        <v>5</v>
      </c>
      <c r="DQ28" s="96">
        <v>8</v>
      </c>
      <c r="DR28" s="96">
        <v>11</v>
      </c>
      <c r="DS28" s="96">
        <v>14</v>
      </c>
      <c r="DT28" s="96">
        <v>17</v>
      </c>
      <c r="DU28" s="96">
        <v>20</v>
      </c>
      <c r="DW28" s="86">
        <v>40756</v>
      </c>
      <c r="DX28" s="47" t="str">
        <f t="shared" si="9"/>
        <v/>
      </c>
      <c r="DY28" s="48">
        <f t="shared" si="9"/>
        <v>2.4621082317696699</v>
      </c>
      <c r="DZ28" s="48" t="str">
        <f t="shared" si="9"/>
        <v/>
      </c>
      <c r="EA28" s="48" t="str">
        <f t="shared" si="9"/>
        <v/>
      </c>
      <c r="EB28" s="48">
        <f t="shared" si="9"/>
        <v>2.0545438494660302</v>
      </c>
      <c r="EC28" s="48" t="str">
        <f t="shared" si="9"/>
        <v/>
      </c>
      <c r="ED28" s="48" t="str">
        <f t="shared" si="9"/>
        <v/>
      </c>
      <c r="EE28" s="48">
        <f t="shared" si="9"/>
        <v>1.78657847990859</v>
      </c>
      <c r="EF28" s="48" t="str">
        <f t="shared" si="9"/>
        <v/>
      </c>
      <c r="EG28" s="48" t="str">
        <f t="shared" si="9"/>
        <v/>
      </c>
      <c r="EH28" s="48">
        <f t="shared" si="9"/>
        <v>1.98027496118956</v>
      </c>
      <c r="EI28" s="48" t="str">
        <f t="shared" si="9"/>
        <v/>
      </c>
      <c r="EJ28" s="48" t="str">
        <f t="shared" si="9"/>
        <v/>
      </c>
      <c r="EK28" s="48">
        <f t="shared" si="9"/>
        <v>1.9200959541914</v>
      </c>
      <c r="EL28" s="48" t="str">
        <f t="shared" si="9"/>
        <v/>
      </c>
      <c r="EM28" s="48" t="str">
        <f t="shared" si="9"/>
        <v/>
      </c>
      <c r="EN28" s="48">
        <f t="shared" si="11"/>
        <v>0</v>
      </c>
      <c r="EO28" s="48" t="str">
        <f t="shared" si="11"/>
        <v/>
      </c>
      <c r="EP28" s="48" t="str">
        <f t="shared" si="11"/>
        <v/>
      </c>
      <c r="EQ28" s="48">
        <f t="shared" si="11"/>
        <v>0</v>
      </c>
      <c r="ER28" s="49" t="str">
        <f t="shared" si="11"/>
        <v/>
      </c>
      <c r="ET28" s="155">
        <v>40756</v>
      </c>
      <c r="EU28" s="47" t="str">
        <f t="shared" si="10"/>
        <v/>
      </c>
      <c r="EV28" s="48">
        <f t="shared" si="10"/>
        <v>2.4621082317696699</v>
      </c>
      <c r="EW28" s="48" t="str">
        <f t="shared" si="10"/>
        <v/>
      </c>
      <c r="EX28" s="48" t="str">
        <f t="shared" si="10"/>
        <v/>
      </c>
      <c r="EY28" s="48">
        <f t="shared" si="10"/>
        <v>2.0545438494660302</v>
      </c>
      <c r="EZ28" s="48" t="str">
        <f t="shared" si="10"/>
        <v/>
      </c>
      <c r="FA28" s="48" t="str">
        <f t="shared" si="10"/>
        <v/>
      </c>
      <c r="FB28" s="48">
        <f t="shared" si="10"/>
        <v>1.78657847990859</v>
      </c>
      <c r="FC28" s="48" t="str">
        <f t="shared" si="10"/>
        <v/>
      </c>
      <c r="FD28" s="48" t="str">
        <f t="shared" si="10"/>
        <v/>
      </c>
      <c r="FE28" s="48">
        <f t="shared" si="10"/>
        <v>1.98027496118956</v>
      </c>
      <c r="FF28" s="48" t="str">
        <f t="shared" si="10"/>
        <v/>
      </c>
      <c r="FG28" s="48" t="str">
        <f t="shared" si="10"/>
        <v/>
      </c>
      <c r="FH28" s="48">
        <f t="shared" si="10"/>
        <v>1.9200959541914</v>
      </c>
      <c r="FI28" s="48" t="str">
        <f t="shared" si="10"/>
        <v/>
      </c>
      <c r="FJ28" s="48" t="str">
        <f t="shared" si="10"/>
        <v/>
      </c>
      <c r="FK28" s="48" t="str">
        <f t="shared" si="12"/>
        <v/>
      </c>
      <c r="FL28" s="48" t="str">
        <f t="shared" si="12"/>
        <v/>
      </c>
      <c r="FM28" s="48" t="str">
        <f t="shared" si="12"/>
        <v/>
      </c>
      <c r="FN28" s="48" t="str">
        <f t="shared" si="12"/>
        <v/>
      </c>
      <c r="FO28" s="49" t="str">
        <f t="shared" si="12"/>
        <v/>
      </c>
    </row>
    <row r="29" spans="2:171" x14ac:dyDescent="0.25">
      <c r="B29" s="174" t="s">
        <v>18</v>
      </c>
      <c r="C29" s="156"/>
      <c r="D29" s="157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7"/>
      <c r="Y29" s="157"/>
      <c r="Z29" s="157"/>
      <c r="AA29" s="157"/>
      <c r="AB29" s="157"/>
      <c r="AC29" s="157"/>
      <c r="AD29" s="157"/>
      <c r="AE29" s="157"/>
      <c r="AF29" s="157"/>
      <c r="AG29" s="157"/>
      <c r="AH29" s="157"/>
      <c r="AI29" s="157"/>
      <c r="AJ29" s="157"/>
      <c r="AK29" s="157"/>
      <c r="AL29" s="157"/>
      <c r="AM29" s="157">
        <v>1.75833333333333</v>
      </c>
      <c r="AN29" s="157">
        <v>1.7230769230769201</v>
      </c>
      <c r="AO29" s="157">
        <v>1.68333333333333</v>
      </c>
      <c r="AP29" s="157">
        <v>1.72</v>
      </c>
      <c r="AQ29" s="157">
        <v>1.62307692307692</v>
      </c>
      <c r="AR29" s="157">
        <v>1.5249999999999999</v>
      </c>
      <c r="AS29" s="157">
        <v>1.5181818181818201</v>
      </c>
      <c r="AT29" s="157">
        <v>1.50833333333333</v>
      </c>
      <c r="AU29" s="157">
        <v>1.4636363636363601</v>
      </c>
      <c r="AV29" s="157">
        <v>1.45714285714286</v>
      </c>
      <c r="AW29" s="157">
        <v>1.5727272727272701</v>
      </c>
      <c r="AX29" s="157">
        <v>1.375</v>
      </c>
      <c r="AY29" s="157">
        <v>1.4</v>
      </c>
      <c r="AZ29" s="157">
        <v>1.2769230769230799</v>
      </c>
      <c r="BA29" s="157">
        <v>1.17272727272727</v>
      </c>
      <c r="BB29" s="157">
        <v>1.1307692307692301</v>
      </c>
      <c r="BC29" s="157">
        <v>1.2</v>
      </c>
      <c r="BD29" s="157">
        <v>0.89230769230769202</v>
      </c>
      <c r="BE29" s="157">
        <v>0.85</v>
      </c>
      <c r="BF29" s="157">
        <v>0.76</v>
      </c>
      <c r="BG29" s="157">
        <v>0.66666666666666696</v>
      </c>
      <c r="BH29" s="157">
        <v>0.58461538461538498</v>
      </c>
      <c r="BI29" s="157">
        <v>0.42499999999999999</v>
      </c>
      <c r="BJ29" s="157">
        <v>0.3</v>
      </c>
      <c r="BK29" s="157"/>
      <c r="BL29" s="157"/>
      <c r="BM29" s="157">
        <v>0.2</v>
      </c>
      <c r="BN29" s="157">
        <v>0.2</v>
      </c>
      <c r="BO29" s="157">
        <v>0.2</v>
      </c>
      <c r="BP29" s="157">
        <v>0.2</v>
      </c>
      <c r="BQ29" s="157"/>
      <c r="BR29" s="158"/>
      <c r="BT29" s="175" t="s">
        <v>274</v>
      </c>
      <c r="BU29" s="156"/>
      <c r="BV29" s="157"/>
      <c r="BW29" s="157"/>
      <c r="BX29" s="157"/>
      <c r="BY29" s="157">
        <v>2</v>
      </c>
      <c r="BZ29" s="157">
        <v>2.5</v>
      </c>
      <c r="CA29" s="157">
        <v>2.7676146531472998</v>
      </c>
      <c r="CB29" s="157">
        <v>2.57345096443709</v>
      </c>
      <c r="CC29" s="157">
        <v>2.4724410451361201</v>
      </c>
      <c r="CD29" s="157">
        <v>2.0156463625316401</v>
      </c>
      <c r="CE29" s="157">
        <v>1.68183938074817</v>
      </c>
      <c r="CF29" s="157">
        <v>1.8356757029250099</v>
      </c>
      <c r="CG29" s="157">
        <v>1.8102818679785799</v>
      </c>
      <c r="CH29" s="157"/>
      <c r="CI29" s="157"/>
      <c r="CJ29" s="157"/>
      <c r="CK29" s="157"/>
      <c r="CL29" s="157"/>
      <c r="CM29" s="157"/>
      <c r="CN29" s="157"/>
      <c r="CO29" s="157"/>
      <c r="CP29" s="157"/>
      <c r="CQ29" s="157"/>
      <c r="CR29" s="157"/>
      <c r="CS29" s="157"/>
      <c r="CT29" s="157"/>
      <c r="CU29" s="157"/>
      <c r="CV29" s="157"/>
      <c r="CW29" s="158"/>
      <c r="CX29" s="5"/>
      <c r="CY29" s="96">
        <v>22</v>
      </c>
      <c r="CZ29" s="74" t="s">
        <v>274</v>
      </c>
      <c r="DA29" s="14">
        <v>40787</v>
      </c>
      <c r="DB29" s="18">
        <f t="shared" si="2"/>
        <v>2.4724410451361201</v>
      </c>
      <c r="DC29" s="18">
        <f t="shared" si="3"/>
        <v>2.0156463625316401</v>
      </c>
      <c r="DD29" s="18">
        <f t="shared" si="4"/>
        <v>1.68183938074817</v>
      </c>
      <c r="DE29" s="18">
        <f t="shared" si="5"/>
        <v>1.8356757029250099</v>
      </c>
      <c r="DF29" s="18">
        <f t="shared" si="6"/>
        <v>1.8102818679785799</v>
      </c>
      <c r="DG29" s="18">
        <f t="shared" si="7"/>
        <v>0</v>
      </c>
      <c r="DH29" s="18">
        <f t="shared" si="8"/>
        <v>0</v>
      </c>
      <c r="DJ29" s="96">
        <v>4</v>
      </c>
      <c r="DK29" s="96">
        <v>1</v>
      </c>
      <c r="DL29" s="96">
        <v>2</v>
      </c>
      <c r="DM29" s="96">
        <v>3</v>
      </c>
      <c r="DO29" s="96">
        <v>1</v>
      </c>
      <c r="DP29" s="96">
        <v>4</v>
      </c>
      <c r="DQ29" s="96">
        <v>7</v>
      </c>
      <c r="DR29" s="96">
        <v>10</v>
      </c>
      <c r="DS29" s="96">
        <v>13</v>
      </c>
      <c r="DT29" s="96">
        <v>16</v>
      </c>
      <c r="DU29" s="96">
        <v>19</v>
      </c>
      <c r="DW29" s="86">
        <v>40787</v>
      </c>
      <c r="DX29" s="47">
        <f t="shared" si="9"/>
        <v>2.4724410451361201</v>
      </c>
      <c r="DY29" s="48" t="str">
        <f t="shared" si="9"/>
        <v/>
      </c>
      <c r="DZ29" s="48" t="str">
        <f t="shared" si="9"/>
        <v/>
      </c>
      <c r="EA29" s="48">
        <f t="shared" si="9"/>
        <v>2.0156463625316401</v>
      </c>
      <c r="EB29" s="48" t="str">
        <f t="shared" si="9"/>
        <v/>
      </c>
      <c r="EC29" s="48" t="str">
        <f t="shared" si="9"/>
        <v/>
      </c>
      <c r="ED29" s="48">
        <f t="shared" si="9"/>
        <v>1.68183938074817</v>
      </c>
      <c r="EE29" s="48" t="str">
        <f t="shared" si="9"/>
        <v/>
      </c>
      <c r="EF29" s="48" t="str">
        <f t="shared" si="9"/>
        <v/>
      </c>
      <c r="EG29" s="48">
        <f t="shared" si="9"/>
        <v>1.8356757029250099</v>
      </c>
      <c r="EH29" s="48" t="str">
        <f t="shared" si="9"/>
        <v/>
      </c>
      <c r="EI29" s="48" t="str">
        <f t="shared" si="9"/>
        <v/>
      </c>
      <c r="EJ29" s="48">
        <f t="shared" si="9"/>
        <v>1.8102818679785799</v>
      </c>
      <c r="EK29" s="48" t="str">
        <f t="shared" si="9"/>
        <v/>
      </c>
      <c r="EL29" s="48" t="str">
        <f t="shared" si="9"/>
        <v/>
      </c>
      <c r="EM29" s="48">
        <f t="shared" si="9"/>
        <v>0</v>
      </c>
      <c r="EN29" s="48" t="str">
        <f t="shared" si="11"/>
        <v/>
      </c>
      <c r="EO29" s="48" t="str">
        <f t="shared" si="11"/>
        <v/>
      </c>
      <c r="EP29" s="48">
        <f t="shared" si="11"/>
        <v>0</v>
      </c>
      <c r="EQ29" s="48" t="str">
        <f t="shared" si="11"/>
        <v/>
      </c>
      <c r="ER29" s="49" t="str">
        <f t="shared" si="11"/>
        <v/>
      </c>
      <c r="ET29" s="155">
        <v>40787</v>
      </c>
      <c r="EU29" s="47">
        <f t="shared" si="10"/>
        <v>2.4724410451361201</v>
      </c>
      <c r="EV29" s="48" t="str">
        <f t="shared" si="10"/>
        <v/>
      </c>
      <c r="EW29" s="48" t="str">
        <f t="shared" si="10"/>
        <v/>
      </c>
      <c r="EX29" s="48">
        <f t="shared" si="10"/>
        <v>2.0156463625316401</v>
      </c>
      <c r="EY29" s="48" t="str">
        <f t="shared" si="10"/>
        <v/>
      </c>
      <c r="EZ29" s="48" t="str">
        <f t="shared" si="10"/>
        <v/>
      </c>
      <c r="FA29" s="48">
        <f t="shared" si="10"/>
        <v>1.68183938074817</v>
      </c>
      <c r="FB29" s="48" t="str">
        <f t="shared" si="10"/>
        <v/>
      </c>
      <c r="FC29" s="48" t="str">
        <f t="shared" si="10"/>
        <v/>
      </c>
      <c r="FD29" s="48">
        <f t="shared" si="10"/>
        <v>1.8356757029250099</v>
      </c>
      <c r="FE29" s="48" t="str">
        <f t="shared" si="10"/>
        <v/>
      </c>
      <c r="FF29" s="48" t="str">
        <f t="shared" si="10"/>
        <v/>
      </c>
      <c r="FG29" s="48">
        <f t="shared" si="10"/>
        <v>1.8102818679785799</v>
      </c>
      <c r="FH29" s="48" t="str">
        <f t="shared" si="10"/>
        <v/>
      </c>
      <c r="FI29" s="48" t="str">
        <f t="shared" si="10"/>
        <v/>
      </c>
      <c r="FJ29" s="48" t="str">
        <f t="shared" si="10"/>
        <v/>
      </c>
      <c r="FK29" s="48" t="str">
        <f t="shared" si="12"/>
        <v/>
      </c>
      <c r="FL29" s="48" t="str">
        <f t="shared" si="12"/>
        <v/>
      </c>
      <c r="FM29" s="48" t="str">
        <f t="shared" si="12"/>
        <v/>
      </c>
      <c r="FN29" s="48" t="str">
        <f t="shared" si="12"/>
        <v/>
      </c>
      <c r="FO29" s="49" t="str">
        <f t="shared" si="12"/>
        <v/>
      </c>
    </row>
    <row r="30" spans="2:171" x14ac:dyDescent="0.25">
      <c r="B30" s="174" t="s">
        <v>19</v>
      </c>
      <c r="C30" s="156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7"/>
      <c r="P30" s="157"/>
      <c r="Q30" s="157"/>
      <c r="R30" s="157"/>
      <c r="S30" s="157"/>
      <c r="T30" s="157"/>
      <c r="U30" s="157"/>
      <c r="V30" s="157"/>
      <c r="W30" s="157"/>
      <c r="X30" s="157"/>
      <c r="Y30" s="157"/>
      <c r="Z30" s="157"/>
      <c r="AA30" s="157"/>
      <c r="AB30" s="157"/>
      <c r="AC30" s="157"/>
      <c r="AD30" s="157"/>
      <c r="AE30" s="157"/>
      <c r="AF30" s="157"/>
      <c r="AG30" s="157"/>
      <c r="AH30" s="157"/>
      <c r="AI30" s="157"/>
      <c r="AJ30" s="157"/>
      <c r="AK30" s="157"/>
      <c r="AL30" s="157"/>
      <c r="AM30" s="157"/>
      <c r="AN30" s="157"/>
      <c r="AO30" s="157"/>
      <c r="AP30" s="157"/>
      <c r="AQ30" s="157"/>
      <c r="AR30" s="157"/>
      <c r="AS30" s="157"/>
      <c r="AT30" s="157"/>
      <c r="AU30" s="157"/>
      <c r="AV30" s="157"/>
      <c r="AW30" s="157"/>
      <c r="AX30" s="157"/>
      <c r="AY30" s="157">
        <v>1.4375</v>
      </c>
      <c r="AZ30" s="157">
        <v>1.34</v>
      </c>
      <c r="BA30" s="157">
        <v>1.27272727272727</v>
      </c>
      <c r="BB30" s="157">
        <v>1.2230769230769201</v>
      </c>
      <c r="BC30" s="157">
        <v>1.2166666666666699</v>
      </c>
      <c r="BD30" s="157">
        <v>1.0692307692307701</v>
      </c>
      <c r="BE30" s="157">
        <v>0.98333333333333295</v>
      </c>
      <c r="BF30" s="157">
        <v>0.9</v>
      </c>
      <c r="BG30" s="157">
        <v>0.78333333333333399</v>
      </c>
      <c r="BH30" s="157">
        <v>0.7</v>
      </c>
      <c r="BI30" s="157">
        <v>0.57499999999999996</v>
      </c>
      <c r="BJ30" s="157">
        <v>0.27</v>
      </c>
      <c r="BK30" s="157">
        <v>-0.28999999999999998</v>
      </c>
      <c r="BL30" s="157">
        <v>-0.49249999999999999</v>
      </c>
      <c r="BM30" s="157">
        <v>-0.40833333333333299</v>
      </c>
      <c r="BN30" s="157">
        <v>-0.28461538461538499</v>
      </c>
      <c r="BO30" s="157">
        <v>-0.3</v>
      </c>
      <c r="BP30" s="157">
        <v>-0.3</v>
      </c>
      <c r="BQ30" s="157">
        <v>-0.20909090909090899</v>
      </c>
      <c r="BR30" s="158">
        <v>-0.3</v>
      </c>
      <c r="BT30" s="175" t="s">
        <v>275</v>
      </c>
      <c r="BU30" s="156"/>
      <c r="BV30" s="157"/>
      <c r="BW30" s="157"/>
      <c r="BX30" s="157"/>
      <c r="BY30" s="157">
        <v>2</v>
      </c>
      <c r="BZ30" s="157">
        <v>2.5</v>
      </c>
      <c r="CA30" s="157">
        <v>2.79166010504676</v>
      </c>
      <c r="CB30" s="157">
        <v>2.6362557980857102</v>
      </c>
      <c r="CC30" s="157">
        <v>2.5523020848778102</v>
      </c>
      <c r="CD30" s="157">
        <v>2.0100427999638</v>
      </c>
      <c r="CE30" s="157">
        <v>1.6427570757251699</v>
      </c>
      <c r="CF30" s="157">
        <v>1.74220605941489</v>
      </c>
      <c r="CG30" s="157">
        <v>1.6972114796614901</v>
      </c>
      <c r="CH30" s="157"/>
      <c r="CI30" s="157"/>
      <c r="CJ30" s="157"/>
      <c r="CK30" s="157"/>
      <c r="CL30" s="157"/>
      <c r="CM30" s="157"/>
      <c r="CN30" s="157"/>
      <c r="CO30" s="157"/>
      <c r="CP30" s="157"/>
      <c r="CQ30" s="157"/>
      <c r="CR30" s="157"/>
      <c r="CS30" s="157"/>
      <c r="CT30" s="157"/>
      <c r="CU30" s="157"/>
      <c r="CV30" s="157"/>
      <c r="CW30" s="158"/>
      <c r="CX30" s="5"/>
      <c r="CY30" s="96">
        <v>23</v>
      </c>
      <c r="CZ30" s="74" t="s">
        <v>275</v>
      </c>
      <c r="DA30" s="14">
        <v>40817</v>
      </c>
      <c r="DB30" s="18">
        <f t="shared" si="2"/>
        <v>2.0100427999638</v>
      </c>
      <c r="DC30" s="18">
        <f t="shared" si="3"/>
        <v>1.6427570757251699</v>
      </c>
      <c r="DD30" s="18">
        <f t="shared" si="4"/>
        <v>1.74220605941489</v>
      </c>
      <c r="DE30" s="18">
        <f t="shared" si="5"/>
        <v>1.6972114796614901</v>
      </c>
      <c r="DF30" s="18">
        <f t="shared" si="6"/>
        <v>0</v>
      </c>
      <c r="DG30" s="18">
        <f t="shared" si="7"/>
        <v>0</v>
      </c>
      <c r="DH30" s="18">
        <f t="shared" si="8"/>
        <v>0</v>
      </c>
      <c r="DJ30" s="96">
        <v>1</v>
      </c>
      <c r="DK30" s="96">
        <v>2</v>
      </c>
      <c r="DL30" s="96">
        <v>3</v>
      </c>
      <c r="DM30" s="96">
        <v>4</v>
      </c>
      <c r="DO30" s="96">
        <v>3</v>
      </c>
      <c r="DP30" s="96">
        <v>6</v>
      </c>
      <c r="DQ30" s="96">
        <v>9</v>
      </c>
      <c r="DR30" s="96">
        <v>12</v>
      </c>
      <c r="DS30" s="96">
        <v>15</v>
      </c>
      <c r="DT30" s="96">
        <v>18</v>
      </c>
      <c r="DU30" s="96">
        <v>21</v>
      </c>
      <c r="DW30" s="86">
        <v>40817</v>
      </c>
      <c r="DX30" s="47" t="str">
        <f t="shared" si="9"/>
        <v/>
      </c>
      <c r="DY30" s="48" t="str">
        <f t="shared" si="9"/>
        <v/>
      </c>
      <c r="DZ30" s="48">
        <f t="shared" si="9"/>
        <v>2.0100427999638</v>
      </c>
      <c r="EA30" s="48" t="str">
        <f t="shared" si="9"/>
        <v/>
      </c>
      <c r="EB30" s="48" t="str">
        <f t="shared" si="9"/>
        <v/>
      </c>
      <c r="EC30" s="48">
        <f t="shared" si="9"/>
        <v>1.6427570757251699</v>
      </c>
      <c r="ED30" s="48" t="str">
        <f t="shared" si="9"/>
        <v/>
      </c>
      <c r="EE30" s="48" t="str">
        <f t="shared" si="9"/>
        <v/>
      </c>
      <c r="EF30" s="48">
        <f t="shared" si="9"/>
        <v>1.74220605941489</v>
      </c>
      <c r="EG30" s="48" t="str">
        <f t="shared" si="9"/>
        <v/>
      </c>
      <c r="EH30" s="48" t="str">
        <f t="shared" si="9"/>
        <v/>
      </c>
      <c r="EI30" s="48">
        <f t="shared" si="9"/>
        <v>1.6972114796614901</v>
      </c>
      <c r="EJ30" s="48" t="str">
        <f t="shared" si="9"/>
        <v/>
      </c>
      <c r="EK30" s="48" t="str">
        <f t="shared" si="9"/>
        <v/>
      </c>
      <c r="EL30" s="48">
        <f t="shared" si="9"/>
        <v>0</v>
      </c>
      <c r="EM30" s="48" t="str">
        <f t="shared" si="9"/>
        <v/>
      </c>
      <c r="EN30" s="48" t="str">
        <f t="shared" si="11"/>
        <v/>
      </c>
      <c r="EO30" s="48">
        <f t="shared" si="11"/>
        <v>0</v>
      </c>
      <c r="EP30" s="48" t="str">
        <f t="shared" si="11"/>
        <v/>
      </c>
      <c r="EQ30" s="48" t="str">
        <f t="shared" si="11"/>
        <v/>
      </c>
      <c r="ER30" s="49">
        <f t="shared" si="11"/>
        <v>0</v>
      </c>
      <c r="ET30" s="155">
        <v>40817</v>
      </c>
      <c r="EU30" s="47" t="str">
        <f t="shared" si="10"/>
        <v/>
      </c>
      <c r="EV30" s="48" t="str">
        <f t="shared" si="10"/>
        <v/>
      </c>
      <c r="EW30" s="48">
        <f t="shared" si="10"/>
        <v>2.0100427999638</v>
      </c>
      <c r="EX30" s="48" t="str">
        <f t="shared" si="10"/>
        <v/>
      </c>
      <c r="EY30" s="48" t="str">
        <f t="shared" si="10"/>
        <v/>
      </c>
      <c r="EZ30" s="48">
        <f t="shared" si="10"/>
        <v>1.6427570757251699</v>
      </c>
      <c r="FA30" s="48" t="str">
        <f t="shared" si="10"/>
        <v/>
      </c>
      <c r="FB30" s="48" t="str">
        <f t="shared" si="10"/>
        <v/>
      </c>
      <c r="FC30" s="48">
        <f t="shared" si="10"/>
        <v>1.74220605941489</v>
      </c>
      <c r="FD30" s="48" t="str">
        <f t="shared" si="10"/>
        <v/>
      </c>
      <c r="FE30" s="48" t="str">
        <f t="shared" si="10"/>
        <v/>
      </c>
      <c r="FF30" s="48">
        <f t="shared" si="10"/>
        <v>1.6972114796614901</v>
      </c>
      <c r="FG30" s="48" t="str">
        <f t="shared" si="10"/>
        <v/>
      </c>
      <c r="FH30" s="48" t="str">
        <f t="shared" si="10"/>
        <v/>
      </c>
      <c r="FI30" s="48" t="str">
        <f t="shared" si="10"/>
        <v/>
      </c>
      <c r="FJ30" s="48" t="str">
        <f t="shared" si="10"/>
        <v/>
      </c>
      <c r="FK30" s="48" t="str">
        <f t="shared" si="12"/>
        <v/>
      </c>
      <c r="FL30" s="48" t="str">
        <f t="shared" si="12"/>
        <v/>
      </c>
      <c r="FM30" s="48" t="str">
        <f t="shared" si="12"/>
        <v/>
      </c>
      <c r="FN30" s="48" t="str">
        <f t="shared" si="12"/>
        <v/>
      </c>
      <c r="FO30" s="49" t="str">
        <f t="shared" si="12"/>
        <v/>
      </c>
    </row>
    <row r="31" spans="2:171" x14ac:dyDescent="0.25">
      <c r="B31" s="174" t="s">
        <v>20</v>
      </c>
      <c r="C31" s="156"/>
      <c r="D31" s="157"/>
      <c r="E31" s="157"/>
      <c r="F31" s="157"/>
      <c r="G31" s="157"/>
      <c r="H31" s="157"/>
      <c r="I31" s="157"/>
      <c r="J31" s="157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  <c r="Z31" s="157"/>
      <c r="AA31" s="157"/>
      <c r="AB31" s="157"/>
      <c r="AC31" s="157"/>
      <c r="AD31" s="157"/>
      <c r="AE31" s="157"/>
      <c r="AF31" s="157"/>
      <c r="AG31" s="157"/>
      <c r="AH31" s="157"/>
      <c r="AI31" s="157"/>
      <c r="AJ31" s="157"/>
      <c r="AK31" s="157"/>
      <c r="AL31" s="157"/>
      <c r="AM31" s="157"/>
      <c r="AN31" s="157"/>
      <c r="AO31" s="157"/>
      <c r="AP31" s="157"/>
      <c r="AQ31" s="157"/>
      <c r="AR31" s="157"/>
      <c r="AS31" s="157"/>
      <c r="AT31" s="157"/>
      <c r="AU31" s="157"/>
      <c r="AV31" s="157"/>
      <c r="AW31" s="157"/>
      <c r="AX31" s="157"/>
      <c r="AY31" s="157">
        <v>1.5</v>
      </c>
      <c r="AZ31" s="157">
        <v>1.39</v>
      </c>
      <c r="BA31" s="157">
        <v>1.3181818181818199</v>
      </c>
      <c r="BB31" s="157">
        <v>1.2769230769230799</v>
      </c>
      <c r="BC31" s="157">
        <v>1.3333333333333299</v>
      </c>
      <c r="BD31" s="157">
        <v>1.2153846153846199</v>
      </c>
      <c r="BE31" s="157">
        <v>1.1666666666666701</v>
      </c>
      <c r="BF31" s="157">
        <v>1.07</v>
      </c>
      <c r="BG31" s="157">
        <v>1.0249999999999999</v>
      </c>
      <c r="BH31" s="157">
        <v>0.91538461538461502</v>
      </c>
      <c r="BI31" s="157">
        <v>0.75</v>
      </c>
      <c r="BJ31" s="157">
        <v>0.44</v>
      </c>
      <c r="BK31" s="157">
        <v>-0.15769230769230799</v>
      </c>
      <c r="BL31" s="157">
        <v>-0.34749999999999998</v>
      </c>
      <c r="BM31" s="157">
        <v>-0.2</v>
      </c>
      <c r="BN31" s="157">
        <v>-6.9230769230769207E-2</v>
      </c>
      <c r="BO31" s="157">
        <v>-8.3333333333333297E-3</v>
      </c>
      <c r="BP31" s="157">
        <v>9.2857142857142805E-2</v>
      </c>
      <c r="BQ31" s="157">
        <v>0.20909090909090899</v>
      </c>
      <c r="BR31" s="158">
        <v>0.2</v>
      </c>
      <c r="BT31" s="175" t="s">
        <v>276</v>
      </c>
      <c r="BU31" s="156"/>
      <c r="BV31" s="157"/>
      <c r="BW31" s="157"/>
      <c r="BX31" s="157"/>
      <c r="BY31" s="157">
        <v>2</v>
      </c>
      <c r="BZ31" s="157">
        <v>2.5</v>
      </c>
      <c r="CA31" s="157">
        <v>2.7892611330187602</v>
      </c>
      <c r="CB31" s="157">
        <v>2.66562753240372</v>
      </c>
      <c r="CC31" s="157">
        <v>2.7402303006159499</v>
      </c>
      <c r="CD31" s="157">
        <v>2.1838217776162701</v>
      </c>
      <c r="CE31" s="157">
        <v>1.79940980937664</v>
      </c>
      <c r="CF31" s="157">
        <v>1.7941378118232101</v>
      </c>
      <c r="CG31" s="157">
        <v>1.6541638903174001</v>
      </c>
      <c r="CH31" s="157"/>
      <c r="CI31" s="157"/>
      <c r="CJ31" s="157"/>
      <c r="CK31" s="157"/>
      <c r="CL31" s="157"/>
      <c r="CM31" s="157"/>
      <c r="CN31" s="157"/>
      <c r="CO31" s="157"/>
      <c r="CP31" s="157"/>
      <c r="CQ31" s="157"/>
      <c r="CR31" s="157"/>
      <c r="CS31" s="157"/>
      <c r="CT31" s="157"/>
      <c r="CU31" s="157"/>
      <c r="CV31" s="157"/>
      <c r="CW31" s="158"/>
      <c r="CX31" s="5"/>
      <c r="CY31" s="96">
        <v>24</v>
      </c>
      <c r="CZ31" s="74" t="s">
        <v>276</v>
      </c>
      <c r="DA31" s="14">
        <v>40848</v>
      </c>
      <c r="DB31" s="18">
        <f t="shared" si="2"/>
        <v>2.1838217776162701</v>
      </c>
      <c r="DC31" s="18">
        <f t="shared" si="3"/>
        <v>1.79940980937664</v>
      </c>
      <c r="DD31" s="18">
        <f t="shared" si="4"/>
        <v>1.7941378118232101</v>
      </c>
      <c r="DE31" s="18">
        <f t="shared" si="5"/>
        <v>1.6541638903174001</v>
      </c>
      <c r="DF31" s="18">
        <f t="shared" si="6"/>
        <v>0</v>
      </c>
      <c r="DG31" s="18">
        <f t="shared" si="7"/>
        <v>0</v>
      </c>
      <c r="DH31" s="18">
        <f t="shared" si="8"/>
        <v>0</v>
      </c>
      <c r="DJ31" s="96">
        <v>1</v>
      </c>
      <c r="DK31" s="96">
        <v>2</v>
      </c>
      <c r="DL31" s="96">
        <v>3</v>
      </c>
      <c r="DM31" s="96">
        <v>4</v>
      </c>
      <c r="DO31" s="96">
        <v>2</v>
      </c>
      <c r="DP31" s="96">
        <v>5</v>
      </c>
      <c r="DQ31" s="96">
        <v>8</v>
      </c>
      <c r="DR31" s="96">
        <v>11</v>
      </c>
      <c r="DS31" s="96">
        <v>14</v>
      </c>
      <c r="DT31" s="96">
        <v>17</v>
      </c>
      <c r="DU31" s="96">
        <v>20</v>
      </c>
      <c r="DW31" s="86">
        <v>40848</v>
      </c>
      <c r="DX31" s="47" t="str">
        <f t="shared" si="9"/>
        <v/>
      </c>
      <c r="DY31" s="48">
        <f t="shared" si="9"/>
        <v>2.1838217776162701</v>
      </c>
      <c r="DZ31" s="48" t="str">
        <f t="shared" si="9"/>
        <v/>
      </c>
      <c r="EA31" s="48" t="str">
        <f t="shared" si="9"/>
        <v/>
      </c>
      <c r="EB31" s="48">
        <f t="shared" si="9"/>
        <v>1.79940980937664</v>
      </c>
      <c r="EC31" s="48" t="str">
        <f t="shared" si="9"/>
        <v/>
      </c>
      <c r="ED31" s="48" t="str">
        <f t="shared" si="9"/>
        <v/>
      </c>
      <c r="EE31" s="48">
        <f t="shared" si="9"/>
        <v>1.7941378118232101</v>
      </c>
      <c r="EF31" s="48" t="str">
        <f t="shared" si="9"/>
        <v/>
      </c>
      <c r="EG31" s="48" t="str">
        <f t="shared" si="9"/>
        <v/>
      </c>
      <c r="EH31" s="48">
        <f t="shared" si="9"/>
        <v>1.6541638903174001</v>
      </c>
      <c r="EI31" s="48" t="str">
        <f t="shared" si="9"/>
        <v/>
      </c>
      <c r="EJ31" s="48" t="str">
        <f t="shared" si="9"/>
        <v/>
      </c>
      <c r="EK31" s="48">
        <f t="shared" si="9"/>
        <v>0</v>
      </c>
      <c r="EL31" s="48" t="str">
        <f t="shared" si="9"/>
        <v/>
      </c>
      <c r="EM31" s="48" t="str">
        <f t="shared" si="9"/>
        <v/>
      </c>
      <c r="EN31" s="48">
        <f t="shared" si="11"/>
        <v>0</v>
      </c>
      <c r="EO31" s="48" t="str">
        <f t="shared" si="11"/>
        <v/>
      </c>
      <c r="EP31" s="48" t="str">
        <f t="shared" si="11"/>
        <v/>
      </c>
      <c r="EQ31" s="48">
        <f t="shared" si="11"/>
        <v>0</v>
      </c>
      <c r="ER31" s="49" t="str">
        <f t="shared" si="11"/>
        <v/>
      </c>
      <c r="ET31" s="155">
        <v>40848</v>
      </c>
      <c r="EU31" s="47" t="str">
        <f t="shared" si="10"/>
        <v/>
      </c>
      <c r="EV31" s="48">
        <f t="shared" si="10"/>
        <v>2.1838217776162701</v>
      </c>
      <c r="EW31" s="48" t="str">
        <f t="shared" si="10"/>
        <v/>
      </c>
      <c r="EX31" s="48" t="str">
        <f t="shared" si="10"/>
        <v/>
      </c>
      <c r="EY31" s="48">
        <f t="shared" si="10"/>
        <v>1.79940980937664</v>
      </c>
      <c r="EZ31" s="48" t="str">
        <f t="shared" si="10"/>
        <v/>
      </c>
      <c r="FA31" s="48" t="str">
        <f t="shared" si="10"/>
        <v/>
      </c>
      <c r="FB31" s="48">
        <f t="shared" si="10"/>
        <v>1.7941378118232101</v>
      </c>
      <c r="FC31" s="48" t="str">
        <f t="shared" si="10"/>
        <v/>
      </c>
      <c r="FD31" s="48" t="str">
        <f t="shared" si="10"/>
        <v/>
      </c>
      <c r="FE31" s="48">
        <f t="shared" si="10"/>
        <v>1.6541638903174001</v>
      </c>
      <c r="FF31" s="48" t="str">
        <f t="shared" si="10"/>
        <v/>
      </c>
      <c r="FG31" s="48" t="str">
        <f t="shared" si="10"/>
        <v/>
      </c>
      <c r="FH31" s="48" t="str">
        <f t="shared" si="10"/>
        <v/>
      </c>
      <c r="FI31" s="48" t="str">
        <f t="shared" si="10"/>
        <v/>
      </c>
      <c r="FJ31" s="48" t="str">
        <f t="shared" si="10"/>
        <v/>
      </c>
      <c r="FK31" s="48" t="str">
        <f t="shared" si="12"/>
        <v/>
      </c>
      <c r="FL31" s="48" t="str">
        <f t="shared" si="12"/>
        <v/>
      </c>
      <c r="FM31" s="48" t="str">
        <f t="shared" si="12"/>
        <v/>
      </c>
      <c r="FN31" s="48" t="str">
        <f t="shared" si="12"/>
        <v/>
      </c>
      <c r="FO31" s="49" t="str">
        <f t="shared" si="12"/>
        <v/>
      </c>
    </row>
    <row r="32" spans="2:171" x14ac:dyDescent="0.25">
      <c r="B32" s="174" t="s">
        <v>21</v>
      </c>
      <c r="C32" s="156"/>
      <c r="D32" s="157"/>
      <c r="E32" s="157"/>
      <c r="F32" s="157"/>
      <c r="G32" s="157"/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7"/>
      <c r="AA32" s="157"/>
      <c r="AB32" s="157"/>
      <c r="AC32" s="157"/>
      <c r="AD32" s="157"/>
      <c r="AE32" s="157"/>
      <c r="AF32" s="157"/>
      <c r="AG32" s="157"/>
      <c r="AH32" s="157"/>
      <c r="AI32" s="157"/>
      <c r="AJ32" s="157"/>
      <c r="AK32" s="157"/>
      <c r="AL32" s="157"/>
      <c r="AM32" s="157"/>
      <c r="AN32" s="157"/>
      <c r="AO32" s="157"/>
      <c r="AP32" s="157"/>
      <c r="AQ32" s="157"/>
      <c r="AR32" s="157"/>
      <c r="AS32" s="157"/>
      <c r="AT32" s="157"/>
      <c r="AU32" s="157"/>
      <c r="AV32" s="157"/>
      <c r="AW32" s="157"/>
      <c r="AX32" s="157"/>
      <c r="AY32" s="157">
        <v>1.4875</v>
      </c>
      <c r="AZ32" s="157">
        <v>1.39</v>
      </c>
      <c r="BA32" s="157">
        <v>1.3727272727272699</v>
      </c>
      <c r="BB32" s="157">
        <v>1.36666666666667</v>
      </c>
      <c r="BC32" s="157">
        <v>1.375</v>
      </c>
      <c r="BD32" s="157">
        <v>1.2923076923076899</v>
      </c>
      <c r="BE32" s="157">
        <v>1.25</v>
      </c>
      <c r="BF32" s="157">
        <v>1.18</v>
      </c>
      <c r="BG32" s="157">
        <v>1.175</v>
      </c>
      <c r="BH32" s="157">
        <v>1.1153846153846201</v>
      </c>
      <c r="BI32" s="157">
        <v>0.91666666666666696</v>
      </c>
      <c r="BJ32" s="157">
        <v>0.61</v>
      </c>
      <c r="BK32" s="157">
        <v>7.6923076923077595E-4</v>
      </c>
      <c r="BL32" s="157">
        <v>-0.18333333333333299</v>
      </c>
      <c r="BM32" s="157">
        <v>-3.3333333333333298E-2</v>
      </c>
      <c r="BN32" s="157">
        <v>0.123076923076923</v>
      </c>
      <c r="BO32" s="157">
        <v>0.20833333333333301</v>
      </c>
      <c r="BP32" s="157">
        <v>0.34285714285714303</v>
      </c>
      <c r="BQ32" s="157">
        <v>0.354545454545455</v>
      </c>
      <c r="BR32" s="158">
        <v>0.28181818181818202</v>
      </c>
      <c r="BT32" s="175" t="s">
        <v>277</v>
      </c>
      <c r="BU32" s="156"/>
      <c r="BV32" s="157"/>
      <c r="BW32" s="157"/>
      <c r="BX32" s="157"/>
      <c r="BY32" s="157">
        <v>2</v>
      </c>
      <c r="BZ32" s="157">
        <v>2.5</v>
      </c>
      <c r="CA32" s="157">
        <v>2.7870757969600102</v>
      </c>
      <c r="CB32" s="157">
        <v>2.7</v>
      </c>
      <c r="CC32" s="157">
        <v>2.8078077852334702</v>
      </c>
      <c r="CD32" s="157">
        <v>2.2056292977631</v>
      </c>
      <c r="CE32" s="157">
        <v>1.8083140167209</v>
      </c>
      <c r="CF32" s="157">
        <v>1.79800878003577</v>
      </c>
      <c r="CG32" s="157">
        <v>1.6308858254146099</v>
      </c>
      <c r="CH32" s="157"/>
      <c r="CI32" s="157"/>
      <c r="CJ32" s="157"/>
      <c r="CK32" s="157"/>
      <c r="CL32" s="157"/>
      <c r="CM32" s="157"/>
      <c r="CN32" s="157"/>
      <c r="CO32" s="157"/>
      <c r="CP32" s="157"/>
      <c r="CQ32" s="157"/>
      <c r="CR32" s="157"/>
      <c r="CS32" s="157"/>
      <c r="CT32" s="157"/>
      <c r="CU32" s="157"/>
      <c r="CV32" s="157"/>
      <c r="CW32" s="158"/>
      <c r="CX32" s="5"/>
      <c r="CY32" s="96">
        <v>25</v>
      </c>
      <c r="CZ32" s="74" t="s">
        <v>277</v>
      </c>
      <c r="DA32" s="14">
        <v>40878</v>
      </c>
      <c r="DB32" s="18">
        <f t="shared" si="2"/>
        <v>2.2056292977631</v>
      </c>
      <c r="DC32" s="18">
        <f t="shared" si="3"/>
        <v>1.8083140167209</v>
      </c>
      <c r="DD32" s="18">
        <f t="shared" si="4"/>
        <v>1.79800878003577</v>
      </c>
      <c r="DE32" s="18">
        <f t="shared" si="5"/>
        <v>1.6308858254146099</v>
      </c>
      <c r="DF32" s="18">
        <f t="shared" si="6"/>
        <v>0</v>
      </c>
      <c r="DG32" s="18">
        <f t="shared" si="7"/>
        <v>0</v>
      </c>
      <c r="DH32" s="18">
        <f t="shared" si="8"/>
        <v>0</v>
      </c>
      <c r="DJ32" s="96">
        <v>1</v>
      </c>
      <c r="DK32" s="96">
        <v>2</v>
      </c>
      <c r="DL32" s="96">
        <v>3</v>
      </c>
      <c r="DM32" s="96">
        <v>4</v>
      </c>
      <c r="DO32" s="96">
        <v>1</v>
      </c>
      <c r="DP32" s="96">
        <v>4</v>
      </c>
      <c r="DQ32" s="96">
        <v>7</v>
      </c>
      <c r="DR32" s="96">
        <v>10</v>
      </c>
      <c r="DS32" s="96">
        <v>13</v>
      </c>
      <c r="DT32" s="96">
        <v>16</v>
      </c>
      <c r="DU32" s="96">
        <v>19</v>
      </c>
      <c r="DW32" s="86">
        <v>40878</v>
      </c>
      <c r="DX32" s="47">
        <f t="shared" si="9"/>
        <v>2.2056292977631</v>
      </c>
      <c r="DY32" s="48" t="str">
        <f t="shared" si="9"/>
        <v/>
      </c>
      <c r="DZ32" s="48" t="str">
        <f t="shared" si="9"/>
        <v/>
      </c>
      <c r="EA32" s="48">
        <f t="shared" si="9"/>
        <v>1.8083140167209</v>
      </c>
      <c r="EB32" s="48" t="str">
        <f t="shared" si="9"/>
        <v/>
      </c>
      <c r="EC32" s="48" t="str">
        <f t="shared" si="9"/>
        <v/>
      </c>
      <c r="ED32" s="48">
        <f t="shared" si="9"/>
        <v>1.79800878003577</v>
      </c>
      <c r="EE32" s="48" t="str">
        <f t="shared" si="9"/>
        <v/>
      </c>
      <c r="EF32" s="48" t="str">
        <f t="shared" si="9"/>
        <v/>
      </c>
      <c r="EG32" s="48">
        <f t="shared" si="9"/>
        <v>1.6308858254146099</v>
      </c>
      <c r="EH32" s="48" t="str">
        <f t="shared" si="9"/>
        <v/>
      </c>
      <c r="EI32" s="48" t="str">
        <f t="shared" si="9"/>
        <v/>
      </c>
      <c r="EJ32" s="48">
        <f t="shared" si="9"/>
        <v>0</v>
      </c>
      <c r="EK32" s="48" t="str">
        <f t="shared" si="9"/>
        <v/>
      </c>
      <c r="EL32" s="48" t="str">
        <f t="shared" si="9"/>
        <v/>
      </c>
      <c r="EM32" s="48">
        <f t="shared" si="9"/>
        <v>0</v>
      </c>
      <c r="EN32" s="48" t="str">
        <f t="shared" si="11"/>
        <v/>
      </c>
      <c r="EO32" s="48" t="str">
        <f t="shared" si="11"/>
        <v/>
      </c>
      <c r="EP32" s="48">
        <f t="shared" si="11"/>
        <v>0</v>
      </c>
      <c r="EQ32" s="48" t="str">
        <f t="shared" si="11"/>
        <v/>
      </c>
      <c r="ER32" s="49" t="str">
        <f t="shared" si="11"/>
        <v/>
      </c>
      <c r="ET32" s="155">
        <v>40878</v>
      </c>
      <c r="EU32" s="47">
        <f t="shared" si="10"/>
        <v>2.2056292977631</v>
      </c>
      <c r="EV32" s="48" t="str">
        <f t="shared" si="10"/>
        <v/>
      </c>
      <c r="EW32" s="48" t="str">
        <f t="shared" si="10"/>
        <v/>
      </c>
      <c r="EX32" s="48">
        <f t="shared" si="10"/>
        <v>1.8083140167209</v>
      </c>
      <c r="EY32" s="48" t="str">
        <f t="shared" si="10"/>
        <v/>
      </c>
      <c r="EZ32" s="48" t="str">
        <f t="shared" si="10"/>
        <v/>
      </c>
      <c r="FA32" s="48">
        <f t="shared" si="10"/>
        <v>1.79800878003577</v>
      </c>
      <c r="FB32" s="48" t="str">
        <f t="shared" si="10"/>
        <v/>
      </c>
      <c r="FC32" s="48" t="str">
        <f t="shared" si="10"/>
        <v/>
      </c>
      <c r="FD32" s="48">
        <f t="shared" si="10"/>
        <v>1.6308858254146099</v>
      </c>
      <c r="FE32" s="48" t="str">
        <f t="shared" si="10"/>
        <v/>
      </c>
      <c r="FF32" s="48" t="str">
        <f t="shared" si="10"/>
        <v/>
      </c>
      <c r="FG32" s="48" t="str">
        <f t="shared" si="10"/>
        <v/>
      </c>
      <c r="FH32" s="48" t="str">
        <f t="shared" si="10"/>
        <v/>
      </c>
      <c r="FI32" s="48" t="str">
        <f t="shared" si="10"/>
        <v/>
      </c>
      <c r="FJ32" s="48" t="str">
        <f t="shared" si="10"/>
        <v/>
      </c>
      <c r="FK32" s="48" t="str">
        <f t="shared" si="12"/>
        <v/>
      </c>
      <c r="FL32" s="48" t="str">
        <f t="shared" si="12"/>
        <v/>
      </c>
      <c r="FM32" s="48" t="str">
        <f t="shared" si="12"/>
        <v/>
      </c>
      <c r="FN32" s="48" t="str">
        <f t="shared" si="12"/>
        <v/>
      </c>
      <c r="FO32" s="49" t="str">
        <f t="shared" si="12"/>
        <v/>
      </c>
    </row>
    <row r="33" spans="2:171" x14ac:dyDescent="0.25">
      <c r="B33" s="174" t="s">
        <v>22</v>
      </c>
      <c r="C33" s="156"/>
      <c r="D33" s="157"/>
      <c r="E33" s="157"/>
      <c r="F33" s="157"/>
      <c r="G33" s="157"/>
      <c r="H33" s="157"/>
      <c r="I33" s="157"/>
      <c r="J33" s="157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  <c r="Z33" s="157"/>
      <c r="AA33" s="157"/>
      <c r="AB33" s="157"/>
      <c r="AC33" s="157"/>
      <c r="AD33" s="157"/>
      <c r="AE33" s="157"/>
      <c r="AF33" s="157"/>
      <c r="AG33" s="157"/>
      <c r="AH33" s="157"/>
      <c r="AI33" s="157"/>
      <c r="AJ33" s="157"/>
      <c r="AK33" s="157"/>
      <c r="AL33" s="157"/>
      <c r="AM33" s="157"/>
      <c r="AN33" s="157"/>
      <c r="AO33" s="157"/>
      <c r="AP33" s="157"/>
      <c r="AQ33" s="157"/>
      <c r="AR33" s="157"/>
      <c r="AS33" s="157"/>
      <c r="AT33" s="157"/>
      <c r="AU33" s="157"/>
      <c r="AV33" s="157"/>
      <c r="AW33" s="157"/>
      <c r="AX33" s="157"/>
      <c r="AY33" s="157">
        <v>1.5125</v>
      </c>
      <c r="AZ33" s="157">
        <v>1.45</v>
      </c>
      <c r="BA33" s="157">
        <v>1.4</v>
      </c>
      <c r="BB33" s="157">
        <v>1.4083333333333301</v>
      </c>
      <c r="BC33" s="157">
        <v>1.4090909090909101</v>
      </c>
      <c r="BD33" s="157">
        <v>1.35</v>
      </c>
      <c r="BE33" s="157">
        <v>1.2749999999999999</v>
      </c>
      <c r="BF33" s="157">
        <v>1.27</v>
      </c>
      <c r="BG33" s="157">
        <v>1.24166666666667</v>
      </c>
      <c r="BH33" s="157">
        <v>1.2538461538461501</v>
      </c>
      <c r="BI33" s="157">
        <v>1.1583333333333301</v>
      </c>
      <c r="BJ33" s="157">
        <v>0.99</v>
      </c>
      <c r="BK33" s="157">
        <v>0.46538461538461501</v>
      </c>
      <c r="BL33" s="157">
        <v>0.31</v>
      </c>
      <c r="BM33" s="157">
        <v>0.40833333333333299</v>
      </c>
      <c r="BN33" s="157">
        <v>0.58461538461538498</v>
      </c>
      <c r="BO33" s="157">
        <v>0.67500000000000004</v>
      </c>
      <c r="BP33" s="157">
        <v>0.80714285714285705</v>
      </c>
      <c r="BQ33" s="157">
        <v>0.80909090909090897</v>
      </c>
      <c r="BR33" s="158">
        <v>0.78181818181818197</v>
      </c>
      <c r="BT33" s="175" t="s">
        <v>278</v>
      </c>
      <c r="BU33" s="156"/>
      <c r="BV33" s="157"/>
      <c r="BW33" s="157"/>
      <c r="BX33" s="157"/>
      <c r="BY33" s="157"/>
      <c r="BZ33" s="157"/>
      <c r="CA33" s="157"/>
      <c r="CB33" s="157"/>
      <c r="CC33" s="157">
        <v>2.8212470433430799</v>
      </c>
      <c r="CD33" s="157">
        <v>2.2395986385078199</v>
      </c>
      <c r="CE33" s="157">
        <v>1.8517467916006201</v>
      </c>
      <c r="CF33" s="157">
        <v>1.8322516958184401</v>
      </c>
      <c r="CG33" s="157">
        <v>1.6699654652421601</v>
      </c>
      <c r="CH33" s="157">
        <v>1.6995851884030699</v>
      </c>
      <c r="CI33" s="157">
        <v>1.69950221320626</v>
      </c>
      <c r="CJ33" s="157">
        <v>1.73689574812251</v>
      </c>
      <c r="CK33" s="157">
        <v>1.8302986521331299</v>
      </c>
      <c r="CL33" s="157"/>
      <c r="CM33" s="157"/>
      <c r="CN33" s="157"/>
      <c r="CO33" s="157"/>
      <c r="CP33" s="157"/>
      <c r="CQ33" s="157"/>
      <c r="CR33" s="157"/>
      <c r="CS33" s="157"/>
      <c r="CT33" s="157"/>
      <c r="CU33" s="157"/>
      <c r="CV33" s="157"/>
      <c r="CW33" s="158"/>
      <c r="CX33" s="5"/>
      <c r="CY33" s="96">
        <v>26</v>
      </c>
      <c r="CZ33" s="74" t="s">
        <v>278</v>
      </c>
      <c r="DA33" s="14">
        <v>40909</v>
      </c>
      <c r="DB33" s="18">
        <f t="shared" si="2"/>
        <v>1.8517467916006201</v>
      </c>
      <c r="DC33" s="18">
        <f t="shared" si="3"/>
        <v>1.8322516958184401</v>
      </c>
      <c r="DD33" s="18">
        <f t="shared" si="4"/>
        <v>1.6699654652421601</v>
      </c>
      <c r="DE33" s="18">
        <f t="shared" si="5"/>
        <v>1.6995851884030699</v>
      </c>
      <c r="DF33" s="18">
        <f t="shared" si="6"/>
        <v>1.69950221320626</v>
      </c>
      <c r="DG33" s="18">
        <f t="shared" si="7"/>
        <v>1.73689574812251</v>
      </c>
      <c r="DH33" s="18">
        <f t="shared" si="8"/>
        <v>1.8302986521331299</v>
      </c>
      <c r="DJ33" s="96">
        <v>2</v>
      </c>
      <c r="DK33" s="96">
        <v>3</v>
      </c>
      <c r="DL33" s="96">
        <v>4</v>
      </c>
      <c r="DM33" s="96">
        <v>1</v>
      </c>
      <c r="DO33" s="96">
        <v>3</v>
      </c>
      <c r="DP33" s="96">
        <v>6</v>
      </c>
      <c r="DQ33" s="96">
        <v>9</v>
      </c>
      <c r="DR33" s="96">
        <v>12</v>
      </c>
      <c r="DS33" s="96">
        <v>15</v>
      </c>
      <c r="DT33" s="96">
        <v>18</v>
      </c>
      <c r="DU33" s="96">
        <v>21</v>
      </c>
      <c r="DW33" s="86">
        <v>40909</v>
      </c>
      <c r="DX33" s="47" t="str">
        <f t="shared" si="9"/>
        <v/>
      </c>
      <c r="DY33" s="48" t="str">
        <f t="shared" si="9"/>
        <v/>
      </c>
      <c r="DZ33" s="48">
        <f t="shared" si="9"/>
        <v>1.8517467916006201</v>
      </c>
      <c r="EA33" s="48" t="str">
        <f t="shared" si="9"/>
        <v/>
      </c>
      <c r="EB33" s="48" t="str">
        <f t="shared" si="9"/>
        <v/>
      </c>
      <c r="EC33" s="48">
        <f t="shared" si="9"/>
        <v>1.8322516958184401</v>
      </c>
      <c r="ED33" s="48" t="str">
        <f t="shared" si="9"/>
        <v/>
      </c>
      <c r="EE33" s="48" t="str">
        <f t="shared" si="9"/>
        <v/>
      </c>
      <c r="EF33" s="48">
        <f t="shared" si="9"/>
        <v>1.6699654652421601</v>
      </c>
      <c r="EG33" s="48" t="str">
        <f t="shared" si="9"/>
        <v/>
      </c>
      <c r="EH33" s="48" t="str">
        <f t="shared" si="9"/>
        <v/>
      </c>
      <c r="EI33" s="48">
        <f t="shared" si="9"/>
        <v>1.6995851884030699</v>
      </c>
      <c r="EJ33" s="48" t="str">
        <f t="shared" si="9"/>
        <v/>
      </c>
      <c r="EK33" s="48" t="str">
        <f t="shared" si="9"/>
        <v/>
      </c>
      <c r="EL33" s="48">
        <f t="shared" si="9"/>
        <v>1.69950221320626</v>
      </c>
      <c r="EM33" s="48" t="str">
        <f t="shared" si="9"/>
        <v/>
      </c>
      <c r="EN33" s="48" t="str">
        <f t="shared" si="11"/>
        <v/>
      </c>
      <c r="EO33" s="48">
        <f t="shared" si="11"/>
        <v>1.73689574812251</v>
      </c>
      <c r="EP33" s="48" t="str">
        <f t="shared" si="11"/>
        <v/>
      </c>
      <c r="EQ33" s="48" t="str">
        <f t="shared" si="11"/>
        <v/>
      </c>
      <c r="ER33" s="49">
        <f t="shared" si="11"/>
        <v>1.8302986521331299</v>
      </c>
      <c r="ET33" s="155">
        <v>40909</v>
      </c>
      <c r="EU33" s="47" t="str">
        <f t="shared" si="10"/>
        <v/>
      </c>
      <c r="EV33" s="48" t="str">
        <f t="shared" si="10"/>
        <v/>
      </c>
      <c r="EW33" s="48">
        <f t="shared" si="10"/>
        <v>1.8517467916006201</v>
      </c>
      <c r="EX33" s="48" t="str">
        <f t="shared" si="10"/>
        <v/>
      </c>
      <c r="EY33" s="48" t="str">
        <f t="shared" si="10"/>
        <v/>
      </c>
      <c r="EZ33" s="48">
        <f t="shared" si="10"/>
        <v>1.8322516958184401</v>
      </c>
      <c r="FA33" s="48" t="str">
        <f t="shared" si="10"/>
        <v/>
      </c>
      <c r="FB33" s="48" t="str">
        <f t="shared" si="10"/>
        <v/>
      </c>
      <c r="FC33" s="48">
        <f t="shared" si="10"/>
        <v>1.6699654652421601</v>
      </c>
      <c r="FD33" s="48" t="str">
        <f t="shared" si="10"/>
        <v/>
      </c>
      <c r="FE33" s="48" t="str">
        <f t="shared" si="10"/>
        <v/>
      </c>
      <c r="FF33" s="48">
        <f t="shared" si="10"/>
        <v>1.6995851884030699</v>
      </c>
      <c r="FG33" s="48" t="str">
        <f t="shared" si="10"/>
        <v/>
      </c>
      <c r="FH33" s="48" t="str">
        <f t="shared" si="10"/>
        <v/>
      </c>
      <c r="FI33" s="48">
        <f t="shared" si="10"/>
        <v>1.69950221320626</v>
      </c>
      <c r="FJ33" s="48" t="str">
        <f t="shared" si="10"/>
        <v/>
      </c>
      <c r="FK33" s="48" t="str">
        <f t="shared" si="12"/>
        <v/>
      </c>
      <c r="FL33" s="48">
        <f t="shared" si="12"/>
        <v>1.73689574812251</v>
      </c>
      <c r="FM33" s="48" t="str">
        <f t="shared" si="12"/>
        <v/>
      </c>
      <c r="FN33" s="48" t="str">
        <f t="shared" si="12"/>
        <v/>
      </c>
      <c r="FO33" s="49">
        <f t="shared" si="12"/>
        <v>1.8302986521331299</v>
      </c>
    </row>
    <row r="34" spans="2:171" x14ac:dyDescent="0.25">
      <c r="B34" s="174" t="s">
        <v>23</v>
      </c>
      <c r="C34" s="156"/>
      <c r="D34" s="157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  <c r="Z34" s="157"/>
      <c r="AA34" s="157"/>
      <c r="AB34" s="157"/>
      <c r="AC34" s="157"/>
      <c r="AD34" s="157"/>
      <c r="AE34" s="157"/>
      <c r="AF34" s="157"/>
      <c r="AG34" s="157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7"/>
      <c r="AU34" s="157"/>
      <c r="AV34" s="157"/>
      <c r="AW34" s="157"/>
      <c r="AX34" s="157"/>
      <c r="AY34" s="157"/>
      <c r="AZ34" s="157"/>
      <c r="BA34" s="157"/>
      <c r="BB34" s="157"/>
      <c r="BC34" s="157"/>
      <c r="BD34" s="157"/>
      <c r="BE34" s="157"/>
      <c r="BF34" s="157"/>
      <c r="BG34" s="157"/>
      <c r="BH34" s="157"/>
      <c r="BI34" s="157"/>
      <c r="BJ34" s="157"/>
      <c r="BK34" s="157">
        <v>1.0363636363636399</v>
      </c>
      <c r="BL34" s="157">
        <v>0.95</v>
      </c>
      <c r="BM34" s="157">
        <v>1.0181818181818201</v>
      </c>
      <c r="BN34" s="157">
        <v>1.075</v>
      </c>
      <c r="BO34" s="157">
        <v>1.0833333333333299</v>
      </c>
      <c r="BP34" s="157">
        <v>1.2769230769230799</v>
      </c>
      <c r="BQ34" s="157">
        <v>1.30909090909091</v>
      </c>
      <c r="BR34" s="158">
        <v>1.25454545454545</v>
      </c>
      <c r="BT34" s="175" t="s">
        <v>279</v>
      </c>
      <c r="BU34" s="156"/>
      <c r="BV34" s="157"/>
      <c r="BW34" s="157"/>
      <c r="BX34" s="157"/>
      <c r="BY34" s="157"/>
      <c r="BZ34" s="157"/>
      <c r="CA34" s="157"/>
      <c r="CB34" s="157"/>
      <c r="CC34" s="157">
        <v>2.9</v>
      </c>
      <c r="CD34" s="157">
        <v>2.3065233792490898</v>
      </c>
      <c r="CE34" s="157">
        <v>1.99559145807843</v>
      </c>
      <c r="CF34" s="157">
        <v>1.99006877603634</v>
      </c>
      <c r="CG34" s="157">
        <v>1.8238863351299099</v>
      </c>
      <c r="CH34" s="157">
        <v>1.74799412377821</v>
      </c>
      <c r="CI34" s="157">
        <v>1.76326328073022</v>
      </c>
      <c r="CJ34" s="157">
        <v>1.77857268178842</v>
      </c>
      <c r="CK34" s="157">
        <v>1.8096898403470201</v>
      </c>
      <c r="CL34" s="157"/>
      <c r="CM34" s="157"/>
      <c r="CN34" s="157"/>
      <c r="CO34" s="157"/>
      <c r="CP34" s="157"/>
      <c r="CQ34" s="157"/>
      <c r="CR34" s="157"/>
      <c r="CS34" s="157"/>
      <c r="CT34" s="157"/>
      <c r="CU34" s="157"/>
      <c r="CV34" s="157"/>
      <c r="CW34" s="158"/>
      <c r="CX34" s="5"/>
      <c r="CY34" s="96">
        <v>27</v>
      </c>
      <c r="CZ34" s="74" t="s">
        <v>279</v>
      </c>
      <c r="DA34" s="14">
        <v>40940</v>
      </c>
      <c r="DB34" s="18">
        <f t="shared" si="2"/>
        <v>1.99559145807843</v>
      </c>
      <c r="DC34" s="18">
        <f t="shared" si="3"/>
        <v>1.99006877603634</v>
      </c>
      <c r="DD34" s="18">
        <f t="shared" si="4"/>
        <v>1.8238863351299099</v>
      </c>
      <c r="DE34" s="18">
        <f t="shared" si="5"/>
        <v>1.74799412377821</v>
      </c>
      <c r="DF34" s="18">
        <f t="shared" si="6"/>
        <v>1.76326328073022</v>
      </c>
      <c r="DG34" s="18">
        <f t="shared" si="7"/>
        <v>1.77857268178842</v>
      </c>
      <c r="DH34" s="18">
        <f t="shared" si="8"/>
        <v>1.8096898403470201</v>
      </c>
      <c r="DJ34" s="96">
        <v>2</v>
      </c>
      <c r="DK34" s="96">
        <v>3</v>
      </c>
      <c r="DL34" s="96">
        <v>4</v>
      </c>
      <c r="DM34" s="96">
        <v>1</v>
      </c>
      <c r="DO34" s="96">
        <v>2</v>
      </c>
      <c r="DP34" s="96">
        <v>5</v>
      </c>
      <c r="DQ34" s="96">
        <v>8</v>
      </c>
      <c r="DR34" s="96">
        <v>11</v>
      </c>
      <c r="DS34" s="96">
        <v>14</v>
      </c>
      <c r="DT34" s="96">
        <v>17</v>
      </c>
      <c r="DU34" s="96">
        <v>20</v>
      </c>
      <c r="DW34" s="86">
        <v>40940</v>
      </c>
      <c r="DX34" s="47" t="str">
        <f t="shared" si="9"/>
        <v/>
      </c>
      <c r="DY34" s="48">
        <f t="shared" si="9"/>
        <v>1.99559145807843</v>
      </c>
      <c r="DZ34" s="48" t="str">
        <f t="shared" si="9"/>
        <v/>
      </c>
      <c r="EA34" s="48" t="str">
        <f t="shared" si="9"/>
        <v/>
      </c>
      <c r="EB34" s="48">
        <f t="shared" si="9"/>
        <v>1.99006877603634</v>
      </c>
      <c r="EC34" s="48" t="str">
        <f t="shared" si="9"/>
        <v/>
      </c>
      <c r="ED34" s="48" t="str">
        <f t="shared" si="9"/>
        <v/>
      </c>
      <c r="EE34" s="48">
        <f t="shared" si="9"/>
        <v>1.8238863351299099</v>
      </c>
      <c r="EF34" s="48" t="str">
        <f t="shared" si="9"/>
        <v/>
      </c>
      <c r="EG34" s="48" t="str">
        <f t="shared" si="9"/>
        <v/>
      </c>
      <c r="EH34" s="48">
        <f t="shared" si="9"/>
        <v>1.74799412377821</v>
      </c>
      <c r="EI34" s="48" t="str">
        <f t="shared" si="9"/>
        <v/>
      </c>
      <c r="EJ34" s="48" t="str">
        <f t="shared" si="9"/>
        <v/>
      </c>
      <c r="EK34" s="48">
        <f t="shared" si="9"/>
        <v>1.76326328073022</v>
      </c>
      <c r="EL34" s="48" t="str">
        <f t="shared" si="9"/>
        <v/>
      </c>
      <c r="EM34" s="48" t="str">
        <f t="shared" si="9"/>
        <v/>
      </c>
      <c r="EN34" s="48">
        <f t="shared" si="11"/>
        <v>1.77857268178842</v>
      </c>
      <c r="EO34" s="48" t="str">
        <f t="shared" si="11"/>
        <v/>
      </c>
      <c r="EP34" s="48" t="str">
        <f t="shared" si="11"/>
        <v/>
      </c>
      <c r="EQ34" s="48">
        <f t="shared" si="11"/>
        <v>1.8096898403470201</v>
      </c>
      <c r="ER34" s="49" t="str">
        <f t="shared" si="11"/>
        <v/>
      </c>
      <c r="ET34" s="155">
        <v>40940</v>
      </c>
      <c r="EU34" s="47" t="str">
        <f t="shared" si="10"/>
        <v/>
      </c>
      <c r="EV34" s="48">
        <f t="shared" si="10"/>
        <v>1.99559145807843</v>
      </c>
      <c r="EW34" s="48" t="str">
        <f t="shared" si="10"/>
        <v/>
      </c>
      <c r="EX34" s="48" t="str">
        <f t="shared" si="10"/>
        <v/>
      </c>
      <c r="EY34" s="48">
        <f t="shared" si="10"/>
        <v>1.99006877603634</v>
      </c>
      <c r="EZ34" s="48" t="str">
        <f t="shared" si="10"/>
        <v/>
      </c>
      <c r="FA34" s="48" t="str">
        <f t="shared" si="10"/>
        <v/>
      </c>
      <c r="FB34" s="48">
        <f t="shared" si="10"/>
        <v>1.8238863351299099</v>
      </c>
      <c r="FC34" s="48" t="str">
        <f t="shared" si="10"/>
        <v/>
      </c>
      <c r="FD34" s="48" t="str">
        <f t="shared" si="10"/>
        <v/>
      </c>
      <c r="FE34" s="48">
        <f t="shared" si="10"/>
        <v>1.74799412377821</v>
      </c>
      <c r="FF34" s="48" t="str">
        <f t="shared" si="10"/>
        <v/>
      </c>
      <c r="FG34" s="48" t="str">
        <f t="shared" si="10"/>
        <v/>
      </c>
      <c r="FH34" s="48">
        <f t="shared" si="10"/>
        <v>1.76326328073022</v>
      </c>
      <c r="FI34" s="48" t="str">
        <f t="shared" si="10"/>
        <v/>
      </c>
      <c r="FJ34" s="48" t="str">
        <f t="shared" si="10"/>
        <v/>
      </c>
      <c r="FK34" s="48">
        <f t="shared" si="12"/>
        <v>1.77857268178842</v>
      </c>
      <c r="FL34" s="48" t="str">
        <f t="shared" si="12"/>
        <v/>
      </c>
      <c r="FM34" s="48" t="str">
        <f t="shared" si="12"/>
        <v/>
      </c>
      <c r="FN34" s="48">
        <f t="shared" si="12"/>
        <v>1.8096898403470201</v>
      </c>
      <c r="FO34" s="49" t="str">
        <f t="shared" si="12"/>
        <v/>
      </c>
    </row>
    <row r="35" spans="2:171" x14ac:dyDescent="0.25">
      <c r="B35" s="174" t="s">
        <v>24</v>
      </c>
      <c r="C35" s="156"/>
      <c r="D35" s="157"/>
      <c r="E35" s="157"/>
      <c r="F35" s="157"/>
      <c r="G35" s="157"/>
      <c r="H35" s="157"/>
      <c r="I35" s="157"/>
      <c r="J35" s="157"/>
      <c r="K35" s="157"/>
      <c r="L35" s="157"/>
      <c r="M35" s="157"/>
      <c r="N35" s="157"/>
      <c r="O35" s="157"/>
      <c r="P35" s="157"/>
      <c r="Q35" s="157"/>
      <c r="R35" s="157"/>
      <c r="S35" s="157"/>
      <c r="T35" s="157"/>
      <c r="U35" s="157"/>
      <c r="V35" s="157"/>
      <c r="W35" s="157"/>
      <c r="X35" s="157"/>
      <c r="Y35" s="157"/>
      <c r="Z35" s="157"/>
      <c r="AA35" s="157"/>
      <c r="AB35" s="157"/>
      <c r="AC35" s="157"/>
      <c r="AD35" s="157"/>
      <c r="AE35" s="157"/>
      <c r="AF35" s="157"/>
      <c r="AG35" s="157"/>
      <c r="AH35" s="157"/>
      <c r="AI35" s="157"/>
      <c r="AJ35" s="157"/>
      <c r="AK35" s="157"/>
      <c r="AL35" s="157"/>
      <c r="AM35" s="157"/>
      <c r="AN35" s="157"/>
      <c r="AO35" s="157"/>
      <c r="AP35" s="157"/>
      <c r="AQ35" s="157"/>
      <c r="AR35" s="157"/>
      <c r="AS35" s="157"/>
      <c r="AT35" s="157"/>
      <c r="AU35" s="157"/>
      <c r="AV35" s="157"/>
      <c r="AW35" s="157"/>
      <c r="AX35" s="157"/>
      <c r="AY35" s="157"/>
      <c r="AZ35" s="157"/>
      <c r="BA35" s="157"/>
      <c r="BB35" s="157"/>
      <c r="BC35" s="157"/>
      <c r="BD35" s="157"/>
      <c r="BE35" s="157"/>
      <c r="BF35" s="157"/>
      <c r="BG35" s="157"/>
      <c r="BH35" s="157"/>
      <c r="BI35" s="157"/>
      <c r="BJ35" s="157"/>
      <c r="BK35" s="157">
        <v>1.1454545454545499</v>
      </c>
      <c r="BL35" s="157">
        <v>1.04</v>
      </c>
      <c r="BM35" s="157">
        <v>1.05454545454545</v>
      </c>
      <c r="BN35" s="157">
        <v>1.125</v>
      </c>
      <c r="BO35" s="157">
        <v>1.11666666666667</v>
      </c>
      <c r="BP35" s="157">
        <v>1.2153846153846199</v>
      </c>
      <c r="BQ35" s="157">
        <v>1.1454545454545499</v>
      </c>
      <c r="BR35" s="158">
        <v>1.10909090909091</v>
      </c>
      <c r="BT35" s="175" t="s">
        <v>102</v>
      </c>
      <c r="BU35" s="156"/>
      <c r="BV35" s="157"/>
      <c r="BW35" s="157"/>
      <c r="BX35" s="157"/>
      <c r="BY35" s="157"/>
      <c r="BZ35" s="157"/>
      <c r="CA35" s="157"/>
      <c r="CB35" s="157"/>
      <c r="CC35" s="157">
        <v>2.9</v>
      </c>
      <c r="CD35" s="157">
        <v>2.5190244607760399</v>
      </c>
      <c r="CE35" s="157">
        <v>2.2336032703604598</v>
      </c>
      <c r="CF35" s="157">
        <v>2.1943769866907901</v>
      </c>
      <c r="CG35" s="157">
        <v>2.04318352424426</v>
      </c>
      <c r="CH35" s="157">
        <v>1.8123504399205901</v>
      </c>
      <c r="CI35" s="157">
        <v>1.76709629167905</v>
      </c>
      <c r="CJ35" s="157">
        <v>1.7594739652573099</v>
      </c>
      <c r="CK35" s="157">
        <v>1.8348811181935301</v>
      </c>
      <c r="CL35" s="157"/>
      <c r="CM35" s="157"/>
      <c r="CN35" s="157"/>
      <c r="CO35" s="157"/>
      <c r="CP35" s="157"/>
      <c r="CQ35" s="157"/>
      <c r="CR35" s="157"/>
      <c r="CS35" s="157"/>
      <c r="CT35" s="157"/>
      <c r="CU35" s="157"/>
      <c r="CV35" s="157"/>
      <c r="CW35" s="158"/>
      <c r="CX35" s="5"/>
      <c r="CY35" s="96">
        <v>28</v>
      </c>
      <c r="CZ35" s="74" t="s">
        <v>102</v>
      </c>
      <c r="DA35" s="14">
        <v>40969</v>
      </c>
      <c r="DB35" s="18">
        <f t="shared" si="2"/>
        <v>2.2336032703604598</v>
      </c>
      <c r="DC35" s="18">
        <f t="shared" si="3"/>
        <v>2.1943769866907901</v>
      </c>
      <c r="DD35" s="18">
        <f t="shared" si="4"/>
        <v>2.04318352424426</v>
      </c>
      <c r="DE35" s="18">
        <f t="shared" si="5"/>
        <v>1.8123504399205901</v>
      </c>
      <c r="DF35" s="18">
        <f t="shared" si="6"/>
        <v>1.76709629167905</v>
      </c>
      <c r="DG35" s="18">
        <f t="shared" si="7"/>
        <v>1.7594739652573099</v>
      </c>
      <c r="DH35" s="18">
        <f t="shared" si="8"/>
        <v>1.8348811181935301</v>
      </c>
      <c r="DJ35" s="96">
        <v>2</v>
      </c>
      <c r="DK35" s="96">
        <v>3</v>
      </c>
      <c r="DL35" s="96">
        <v>4</v>
      </c>
      <c r="DM35" s="96">
        <v>1</v>
      </c>
      <c r="DO35" s="96">
        <v>1</v>
      </c>
      <c r="DP35" s="96">
        <v>4</v>
      </c>
      <c r="DQ35" s="96">
        <v>7</v>
      </c>
      <c r="DR35" s="96">
        <v>10</v>
      </c>
      <c r="DS35" s="96">
        <v>13</v>
      </c>
      <c r="DT35" s="96">
        <v>16</v>
      </c>
      <c r="DU35" s="96">
        <v>19</v>
      </c>
      <c r="DW35" s="86">
        <v>40969</v>
      </c>
      <c r="DX35" s="47">
        <f t="shared" si="9"/>
        <v>2.2336032703604598</v>
      </c>
      <c r="DY35" s="48" t="str">
        <f t="shared" si="9"/>
        <v/>
      </c>
      <c r="DZ35" s="48" t="str">
        <f t="shared" si="9"/>
        <v/>
      </c>
      <c r="EA35" s="48">
        <f t="shared" si="9"/>
        <v>2.1943769866907901</v>
      </c>
      <c r="EB35" s="48" t="str">
        <f t="shared" si="9"/>
        <v/>
      </c>
      <c r="EC35" s="48" t="str">
        <f t="shared" si="9"/>
        <v/>
      </c>
      <c r="ED35" s="48">
        <f t="shared" si="9"/>
        <v>2.04318352424426</v>
      </c>
      <c r="EE35" s="48" t="str">
        <f t="shared" si="9"/>
        <v/>
      </c>
      <c r="EF35" s="48" t="str">
        <f t="shared" si="9"/>
        <v/>
      </c>
      <c r="EG35" s="48">
        <f t="shared" si="9"/>
        <v>1.8123504399205901</v>
      </c>
      <c r="EH35" s="48" t="str">
        <f t="shared" si="9"/>
        <v/>
      </c>
      <c r="EI35" s="48" t="str">
        <f t="shared" si="9"/>
        <v/>
      </c>
      <c r="EJ35" s="48">
        <f t="shared" si="9"/>
        <v>1.76709629167905</v>
      </c>
      <c r="EK35" s="48" t="str">
        <f t="shared" si="9"/>
        <v/>
      </c>
      <c r="EL35" s="48" t="str">
        <f t="shared" si="9"/>
        <v/>
      </c>
      <c r="EM35" s="48">
        <f t="shared" si="9"/>
        <v>1.7594739652573099</v>
      </c>
      <c r="EN35" s="48" t="str">
        <f t="shared" si="11"/>
        <v/>
      </c>
      <c r="EO35" s="48" t="str">
        <f t="shared" si="11"/>
        <v/>
      </c>
      <c r="EP35" s="48">
        <f t="shared" si="11"/>
        <v>1.8348811181935301</v>
      </c>
      <c r="EQ35" s="48" t="str">
        <f t="shared" si="11"/>
        <v/>
      </c>
      <c r="ER35" s="49" t="str">
        <f t="shared" si="11"/>
        <v/>
      </c>
      <c r="ET35" s="155">
        <v>40969</v>
      </c>
      <c r="EU35" s="47">
        <f t="shared" si="10"/>
        <v>2.2336032703604598</v>
      </c>
      <c r="EV35" s="48" t="str">
        <f t="shared" si="10"/>
        <v/>
      </c>
      <c r="EW35" s="48" t="str">
        <f t="shared" si="10"/>
        <v/>
      </c>
      <c r="EX35" s="48">
        <f t="shared" si="10"/>
        <v>2.1943769866907901</v>
      </c>
      <c r="EY35" s="48" t="str">
        <f t="shared" si="10"/>
        <v/>
      </c>
      <c r="EZ35" s="48" t="str">
        <f t="shared" si="10"/>
        <v/>
      </c>
      <c r="FA35" s="48">
        <f t="shared" si="10"/>
        <v>2.04318352424426</v>
      </c>
      <c r="FB35" s="48" t="str">
        <f t="shared" si="10"/>
        <v/>
      </c>
      <c r="FC35" s="48" t="str">
        <f t="shared" si="10"/>
        <v/>
      </c>
      <c r="FD35" s="48">
        <f t="shared" si="10"/>
        <v>1.8123504399205901</v>
      </c>
      <c r="FE35" s="48" t="str">
        <f t="shared" si="10"/>
        <v/>
      </c>
      <c r="FF35" s="48" t="str">
        <f t="shared" si="10"/>
        <v/>
      </c>
      <c r="FG35" s="48">
        <f t="shared" si="10"/>
        <v>1.76709629167905</v>
      </c>
      <c r="FH35" s="48" t="str">
        <f t="shared" si="10"/>
        <v/>
      </c>
      <c r="FI35" s="48" t="str">
        <f t="shared" si="10"/>
        <v/>
      </c>
      <c r="FJ35" s="48">
        <f t="shared" si="10"/>
        <v>1.7594739652573099</v>
      </c>
      <c r="FK35" s="48" t="str">
        <f t="shared" si="12"/>
        <v/>
      </c>
      <c r="FL35" s="48" t="str">
        <f t="shared" si="12"/>
        <v/>
      </c>
      <c r="FM35" s="48">
        <f t="shared" si="12"/>
        <v>1.8348811181935301</v>
      </c>
      <c r="FN35" s="48" t="str">
        <f t="shared" si="12"/>
        <v/>
      </c>
      <c r="FO35" s="49" t="str">
        <f t="shared" si="12"/>
        <v/>
      </c>
    </row>
    <row r="36" spans="2:171" x14ac:dyDescent="0.25">
      <c r="B36" s="174" t="s">
        <v>25</v>
      </c>
      <c r="C36" s="156"/>
      <c r="D36" s="157"/>
      <c r="E36" s="157"/>
      <c r="F36" s="157"/>
      <c r="G36" s="157"/>
      <c r="H36" s="157"/>
      <c r="I36" s="157"/>
      <c r="J36" s="157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57"/>
      <c r="AA36" s="157"/>
      <c r="AB36" s="157"/>
      <c r="AC36" s="157"/>
      <c r="AD36" s="157"/>
      <c r="AE36" s="157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  <c r="AS36" s="157"/>
      <c r="AT36" s="157"/>
      <c r="AU36" s="157"/>
      <c r="AV36" s="157"/>
      <c r="AW36" s="157"/>
      <c r="AX36" s="157"/>
      <c r="AY36" s="157"/>
      <c r="AZ36" s="157"/>
      <c r="BA36" s="157"/>
      <c r="BB36" s="157"/>
      <c r="BC36" s="157"/>
      <c r="BD36" s="157"/>
      <c r="BE36" s="157"/>
      <c r="BF36" s="157"/>
      <c r="BG36" s="157"/>
      <c r="BH36" s="157"/>
      <c r="BI36" s="157"/>
      <c r="BJ36" s="157"/>
      <c r="BK36" s="157">
        <v>1.22727272727273</v>
      </c>
      <c r="BL36" s="157">
        <v>1.1100000000000001</v>
      </c>
      <c r="BM36" s="157">
        <v>1.1454545454545499</v>
      </c>
      <c r="BN36" s="157">
        <v>1.22727272727273</v>
      </c>
      <c r="BO36" s="157">
        <v>1.17272727272727</v>
      </c>
      <c r="BP36" s="157">
        <v>1.25833333333333</v>
      </c>
      <c r="BQ36" s="157">
        <v>1.3444444444444399</v>
      </c>
      <c r="BR36" s="158">
        <v>1.24</v>
      </c>
      <c r="BT36" s="175" t="s">
        <v>280</v>
      </c>
      <c r="BU36" s="156"/>
      <c r="BV36" s="157"/>
      <c r="BW36" s="157"/>
      <c r="BX36" s="157"/>
      <c r="BY36" s="157"/>
      <c r="BZ36" s="157"/>
      <c r="CA36" s="157"/>
      <c r="CB36" s="157"/>
      <c r="CC36" s="157">
        <v>2.9</v>
      </c>
      <c r="CD36" s="157">
        <v>2.6749999999999998</v>
      </c>
      <c r="CE36" s="157">
        <v>2.34</v>
      </c>
      <c r="CF36" s="157">
        <v>2.3066666666666702</v>
      </c>
      <c r="CG36" s="157">
        <v>2.1800000000000002</v>
      </c>
      <c r="CH36" s="157">
        <v>1.92</v>
      </c>
      <c r="CI36" s="157">
        <v>1.78571428571429</v>
      </c>
      <c r="CJ36" s="157">
        <v>1.8</v>
      </c>
      <c r="CK36" s="157">
        <v>1.8384615384615399</v>
      </c>
      <c r="CL36" s="157"/>
      <c r="CM36" s="157"/>
      <c r="CN36" s="157"/>
      <c r="CO36" s="157"/>
      <c r="CP36" s="157"/>
      <c r="CQ36" s="157"/>
      <c r="CR36" s="157"/>
      <c r="CS36" s="157"/>
      <c r="CT36" s="157"/>
      <c r="CU36" s="157"/>
      <c r="CV36" s="157"/>
      <c r="CW36" s="158"/>
      <c r="CX36" s="5"/>
      <c r="CY36" s="96">
        <v>29</v>
      </c>
      <c r="CZ36" s="74" t="s">
        <v>280</v>
      </c>
      <c r="DA36" s="14">
        <v>41000</v>
      </c>
      <c r="DB36" s="18">
        <f t="shared" si="2"/>
        <v>2.3066666666666702</v>
      </c>
      <c r="DC36" s="18">
        <f t="shared" si="3"/>
        <v>2.1800000000000002</v>
      </c>
      <c r="DD36" s="18">
        <f t="shared" si="4"/>
        <v>1.92</v>
      </c>
      <c r="DE36" s="18">
        <f t="shared" si="5"/>
        <v>1.78571428571429</v>
      </c>
      <c r="DF36" s="18">
        <f t="shared" si="6"/>
        <v>1.8</v>
      </c>
      <c r="DG36" s="18">
        <f t="shared" si="7"/>
        <v>1.8384615384615399</v>
      </c>
      <c r="DH36" s="18">
        <f t="shared" si="8"/>
        <v>0</v>
      </c>
      <c r="DJ36" s="96">
        <v>3</v>
      </c>
      <c r="DK36" s="96">
        <v>4</v>
      </c>
      <c r="DL36" s="96">
        <v>1</v>
      </c>
      <c r="DM36" s="96">
        <v>2</v>
      </c>
      <c r="DO36" s="96">
        <v>3</v>
      </c>
      <c r="DP36" s="96">
        <v>6</v>
      </c>
      <c r="DQ36" s="96">
        <v>9</v>
      </c>
      <c r="DR36" s="96">
        <v>12</v>
      </c>
      <c r="DS36" s="96">
        <v>15</v>
      </c>
      <c r="DT36" s="96">
        <v>18</v>
      </c>
      <c r="DU36" s="96">
        <v>21</v>
      </c>
      <c r="DW36" s="86">
        <v>41000</v>
      </c>
      <c r="DX36" s="47" t="str">
        <f t="shared" si="9"/>
        <v/>
      </c>
      <c r="DY36" s="48" t="str">
        <f t="shared" si="9"/>
        <v/>
      </c>
      <c r="DZ36" s="48">
        <f t="shared" si="9"/>
        <v>2.3066666666666702</v>
      </c>
      <c r="EA36" s="48" t="str">
        <f t="shared" si="9"/>
        <v/>
      </c>
      <c r="EB36" s="48" t="str">
        <f t="shared" si="9"/>
        <v/>
      </c>
      <c r="EC36" s="48">
        <f t="shared" si="9"/>
        <v>2.1800000000000002</v>
      </c>
      <c r="ED36" s="48" t="str">
        <f t="shared" si="9"/>
        <v/>
      </c>
      <c r="EE36" s="48" t="str">
        <f t="shared" si="9"/>
        <v/>
      </c>
      <c r="EF36" s="48">
        <f t="shared" si="9"/>
        <v>1.92</v>
      </c>
      <c r="EG36" s="48" t="str">
        <f t="shared" si="9"/>
        <v/>
      </c>
      <c r="EH36" s="48" t="str">
        <f t="shared" si="9"/>
        <v/>
      </c>
      <c r="EI36" s="48">
        <f t="shared" si="9"/>
        <v>1.78571428571429</v>
      </c>
      <c r="EJ36" s="48" t="str">
        <f t="shared" si="9"/>
        <v/>
      </c>
      <c r="EK36" s="48" t="str">
        <f t="shared" si="9"/>
        <v/>
      </c>
      <c r="EL36" s="48">
        <f t="shared" si="9"/>
        <v>1.8</v>
      </c>
      <c r="EM36" s="48" t="str">
        <f t="shared" si="9"/>
        <v/>
      </c>
      <c r="EN36" s="48" t="str">
        <f t="shared" si="11"/>
        <v/>
      </c>
      <c r="EO36" s="48">
        <f t="shared" si="11"/>
        <v>1.8384615384615399</v>
      </c>
      <c r="EP36" s="48" t="str">
        <f t="shared" si="11"/>
        <v/>
      </c>
      <c r="EQ36" s="48" t="str">
        <f t="shared" si="11"/>
        <v/>
      </c>
      <c r="ER36" s="49">
        <f t="shared" si="11"/>
        <v>0</v>
      </c>
      <c r="ET36" s="155">
        <v>41000</v>
      </c>
      <c r="EU36" s="47" t="str">
        <f t="shared" si="10"/>
        <v/>
      </c>
      <c r="EV36" s="48" t="str">
        <f t="shared" si="10"/>
        <v/>
      </c>
      <c r="EW36" s="48">
        <f t="shared" si="10"/>
        <v>2.3066666666666702</v>
      </c>
      <c r="EX36" s="48" t="str">
        <f t="shared" si="10"/>
        <v/>
      </c>
      <c r="EY36" s="48" t="str">
        <f t="shared" si="10"/>
        <v/>
      </c>
      <c r="EZ36" s="48">
        <f t="shared" si="10"/>
        <v>2.1800000000000002</v>
      </c>
      <c r="FA36" s="48" t="str">
        <f t="shared" si="10"/>
        <v/>
      </c>
      <c r="FB36" s="48" t="str">
        <f t="shared" si="10"/>
        <v/>
      </c>
      <c r="FC36" s="48">
        <f t="shared" si="10"/>
        <v>1.92</v>
      </c>
      <c r="FD36" s="48" t="str">
        <f t="shared" si="10"/>
        <v/>
      </c>
      <c r="FE36" s="48" t="str">
        <f t="shared" si="10"/>
        <v/>
      </c>
      <c r="FF36" s="48">
        <f t="shared" si="10"/>
        <v>1.78571428571429</v>
      </c>
      <c r="FG36" s="48" t="str">
        <f t="shared" si="10"/>
        <v/>
      </c>
      <c r="FH36" s="48" t="str">
        <f t="shared" si="10"/>
        <v/>
      </c>
      <c r="FI36" s="48">
        <f t="shared" si="10"/>
        <v>1.8</v>
      </c>
      <c r="FJ36" s="48" t="str">
        <f t="shared" si="10"/>
        <v/>
      </c>
      <c r="FK36" s="48" t="str">
        <f t="shared" si="12"/>
        <v/>
      </c>
      <c r="FL36" s="48">
        <f t="shared" si="12"/>
        <v>1.8384615384615399</v>
      </c>
      <c r="FM36" s="48" t="str">
        <f t="shared" si="12"/>
        <v/>
      </c>
      <c r="FN36" s="48" t="str">
        <f t="shared" si="12"/>
        <v/>
      </c>
      <c r="FO36" s="49" t="str">
        <f t="shared" si="12"/>
        <v/>
      </c>
    </row>
    <row r="37" spans="2:171" x14ac:dyDescent="0.25">
      <c r="B37" s="176" t="s">
        <v>26</v>
      </c>
      <c r="C37" s="177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165"/>
      <c r="U37" s="165"/>
      <c r="V37" s="165"/>
      <c r="W37" s="165"/>
      <c r="X37" s="165"/>
      <c r="Y37" s="165"/>
      <c r="Z37" s="165"/>
      <c r="AA37" s="165"/>
      <c r="AB37" s="165"/>
      <c r="AC37" s="165"/>
      <c r="AD37" s="165"/>
      <c r="AE37" s="165"/>
      <c r="AF37" s="165"/>
      <c r="AG37" s="165"/>
      <c r="AH37" s="165"/>
      <c r="AI37" s="165"/>
      <c r="AJ37" s="165"/>
      <c r="AK37" s="165"/>
      <c r="AL37" s="165"/>
      <c r="AM37" s="165"/>
      <c r="AN37" s="165"/>
      <c r="AO37" s="165"/>
      <c r="AP37" s="165"/>
      <c r="AQ37" s="165"/>
      <c r="AR37" s="165"/>
      <c r="AS37" s="165"/>
      <c r="AT37" s="165"/>
      <c r="AU37" s="165"/>
      <c r="AV37" s="165"/>
      <c r="AW37" s="165"/>
      <c r="AX37" s="165"/>
      <c r="AY37" s="165"/>
      <c r="AZ37" s="165"/>
      <c r="BA37" s="165"/>
      <c r="BB37" s="165"/>
      <c r="BC37" s="165"/>
      <c r="BD37" s="165"/>
      <c r="BE37" s="165"/>
      <c r="BF37" s="165"/>
      <c r="BG37" s="165"/>
      <c r="BH37" s="165"/>
      <c r="BI37" s="165"/>
      <c r="BJ37" s="165"/>
      <c r="BK37" s="165">
        <v>1.3</v>
      </c>
      <c r="BL37" s="165">
        <v>1.17</v>
      </c>
      <c r="BM37" s="165">
        <v>1.2636363636363599</v>
      </c>
      <c r="BN37" s="165">
        <v>1.3181818181818199</v>
      </c>
      <c r="BO37" s="165">
        <v>1.24545454545455</v>
      </c>
      <c r="BP37" s="165">
        <v>1.31666666666667</v>
      </c>
      <c r="BQ37" s="165">
        <v>1.4</v>
      </c>
      <c r="BR37" s="166">
        <v>1.35</v>
      </c>
      <c r="BT37" s="175" t="s">
        <v>281</v>
      </c>
      <c r="BU37" s="156"/>
      <c r="BV37" s="157"/>
      <c r="BW37" s="157"/>
      <c r="BX37" s="157"/>
      <c r="BY37" s="157"/>
      <c r="BZ37" s="157"/>
      <c r="CA37" s="157"/>
      <c r="CB37" s="157"/>
      <c r="CC37" s="157">
        <v>2.9</v>
      </c>
      <c r="CD37" s="157">
        <v>2.7</v>
      </c>
      <c r="CE37" s="157">
        <v>2.4812500000000002</v>
      </c>
      <c r="CF37" s="157">
        <v>2.4831249999999998</v>
      </c>
      <c r="CG37" s="157">
        <v>2.3312499999999998</v>
      </c>
      <c r="CH37" s="157">
        <v>2.0249999999999999</v>
      </c>
      <c r="CI37" s="157">
        <v>1.83125</v>
      </c>
      <c r="CJ37" s="157">
        <v>1.85</v>
      </c>
      <c r="CK37" s="157">
        <v>1.8812500000000001</v>
      </c>
      <c r="CL37" s="157"/>
      <c r="CM37" s="157"/>
      <c r="CN37" s="157"/>
      <c r="CO37" s="157"/>
      <c r="CP37" s="157"/>
      <c r="CQ37" s="157"/>
      <c r="CR37" s="157"/>
      <c r="CS37" s="157"/>
      <c r="CT37" s="157"/>
      <c r="CU37" s="157"/>
      <c r="CV37" s="157"/>
      <c r="CW37" s="158"/>
      <c r="CX37" s="5"/>
      <c r="CY37" s="96">
        <v>30</v>
      </c>
      <c r="CZ37" s="74" t="s">
        <v>281</v>
      </c>
      <c r="DA37" s="14">
        <v>41030</v>
      </c>
      <c r="DB37" s="18">
        <f t="shared" si="2"/>
        <v>2.4831249999999998</v>
      </c>
      <c r="DC37" s="18">
        <f t="shared" si="3"/>
        <v>2.3312499999999998</v>
      </c>
      <c r="DD37" s="18">
        <f t="shared" si="4"/>
        <v>2.0249999999999999</v>
      </c>
      <c r="DE37" s="18">
        <f t="shared" si="5"/>
        <v>1.83125</v>
      </c>
      <c r="DF37" s="18">
        <f t="shared" si="6"/>
        <v>1.85</v>
      </c>
      <c r="DG37" s="18">
        <f t="shared" si="7"/>
        <v>1.8812500000000001</v>
      </c>
      <c r="DH37" s="18">
        <f t="shared" si="8"/>
        <v>0</v>
      </c>
      <c r="DJ37" s="96">
        <v>3</v>
      </c>
      <c r="DK37" s="96">
        <v>4</v>
      </c>
      <c r="DL37" s="96">
        <v>1</v>
      </c>
      <c r="DM37" s="96">
        <v>2</v>
      </c>
      <c r="DO37" s="96">
        <v>2</v>
      </c>
      <c r="DP37" s="96">
        <v>5</v>
      </c>
      <c r="DQ37" s="96">
        <v>8</v>
      </c>
      <c r="DR37" s="96">
        <v>11</v>
      </c>
      <c r="DS37" s="96">
        <v>14</v>
      </c>
      <c r="DT37" s="96">
        <v>17</v>
      </c>
      <c r="DU37" s="96">
        <v>20</v>
      </c>
      <c r="DW37" s="86">
        <v>41030</v>
      </c>
      <c r="DX37" s="47" t="str">
        <f t="shared" si="9"/>
        <v/>
      </c>
      <c r="DY37" s="48">
        <f t="shared" si="9"/>
        <v>2.4831249999999998</v>
      </c>
      <c r="DZ37" s="48" t="str">
        <f t="shared" si="9"/>
        <v/>
      </c>
      <c r="EA37" s="48" t="str">
        <f t="shared" ref="EA37:EP76" si="13">IF(ISNA(INDEX($DB$9:$DH$76,MATCH($DW37,$DA$9:$DA$76,0),MATCH(EA$8,$DO37:$DU37,0))),"",INDEX($DB$9:$DH$76,MATCH($DW37,$DA$9:$DA$76,0),MATCH(EA$8,$DO37:$DU37,0)))</f>
        <v/>
      </c>
      <c r="EB37" s="48">
        <f t="shared" si="13"/>
        <v>2.3312499999999998</v>
      </c>
      <c r="EC37" s="48" t="str">
        <f t="shared" si="13"/>
        <v/>
      </c>
      <c r="ED37" s="48" t="str">
        <f t="shared" si="13"/>
        <v/>
      </c>
      <c r="EE37" s="48">
        <f t="shared" si="13"/>
        <v>2.0249999999999999</v>
      </c>
      <c r="EF37" s="48" t="str">
        <f t="shared" si="13"/>
        <v/>
      </c>
      <c r="EG37" s="48" t="str">
        <f t="shared" si="13"/>
        <v/>
      </c>
      <c r="EH37" s="48">
        <f t="shared" si="13"/>
        <v>1.83125</v>
      </c>
      <c r="EI37" s="48" t="str">
        <f t="shared" si="13"/>
        <v/>
      </c>
      <c r="EJ37" s="48" t="str">
        <f t="shared" si="13"/>
        <v/>
      </c>
      <c r="EK37" s="48">
        <f t="shared" si="13"/>
        <v>1.85</v>
      </c>
      <c r="EL37" s="48" t="str">
        <f t="shared" si="13"/>
        <v/>
      </c>
      <c r="EM37" s="48" t="str">
        <f t="shared" si="13"/>
        <v/>
      </c>
      <c r="EN37" s="48">
        <f t="shared" si="13"/>
        <v>1.8812500000000001</v>
      </c>
      <c r="EO37" s="48" t="str">
        <f t="shared" si="13"/>
        <v/>
      </c>
      <c r="EP37" s="48" t="str">
        <f t="shared" si="13"/>
        <v/>
      </c>
      <c r="EQ37" s="48">
        <f t="shared" si="11"/>
        <v>0</v>
      </c>
      <c r="ER37" s="49" t="str">
        <f t="shared" si="11"/>
        <v/>
      </c>
      <c r="ET37" s="155">
        <v>41030</v>
      </c>
      <c r="EU37" s="47" t="str">
        <f t="shared" si="10"/>
        <v/>
      </c>
      <c r="EV37" s="48">
        <f t="shared" si="10"/>
        <v>2.4831249999999998</v>
      </c>
      <c r="EW37" s="48" t="str">
        <f t="shared" si="10"/>
        <v/>
      </c>
      <c r="EX37" s="48" t="str">
        <f t="shared" ref="EX37:FJ100" si="14">IF(EA37=0,"",EA37)</f>
        <v/>
      </c>
      <c r="EY37" s="48">
        <f t="shared" si="14"/>
        <v>2.3312499999999998</v>
      </c>
      <c r="EZ37" s="48" t="str">
        <f t="shared" si="14"/>
        <v/>
      </c>
      <c r="FA37" s="48" t="str">
        <f t="shared" si="14"/>
        <v/>
      </c>
      <c r="FB37" s="48">
        <f t="shared" si="14"/>
        <v>2.0249999999999999</v>
      </c>
      <c r="FC37" s="48" t="str">
        <f t="shared" si="14"/>
        <v/>
      </c>
      <c r="FD37" s="48" t="str">
        <f t="shared" si="14"/>
        <v/>
      </c>
      <c r="FE37" s="48">
        <f t="shared" si="14"/>
        <v>1.83125</v>
      </c>
      <c r="FF37" s="48" t="str">
        <f t="shared" si="14"/>
        <v/>
      </c>
      <c r="FG37" s="48" t="str">
        <f t="shared" si="14"/>
        <v/>
      </c>
      <c r="FH37" s="48">
        <f t="shared" si="14"/>
        <v>1.85</v>
      </c>
      <c r="FI37" s="48" t="str">
        <f t="shared" si="14"/>
        <v/>
      </c>
      <c r="FJ37" s="48" t="str">
        <f t="shared" si="14"/>
        <v/>
      </c>
      <c r="FK37" s="48">
        <f t="shared" si="12"/>
        <v>1.8812500000000001</v>
      </c>
      <c r="FL37" s="48" t="str">
        <f t="shared" si="12"/>
        <v/>
      </c>
      <c r="FM37" s="48" t="str">
        <f t="shared" si="12"/>
        <v/>
      </c>
      <c r="FN37" s="48" t="str">
        <f t="shared" si="12"/>
        <v/>
      </c>
      <c r="FO37" s="49" t="str">
        <f t="shared" si="12"/>
        <v/>
      </c>
    </row>
    <row r="38" spans="2:171" x14ac:dyDescent="0.25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T38" s="175" t="s">
        <v>103</v>
      </c>
      <c r="BU38" s="156"/>
      <c r="BV38" s="157"/>
      <c r="BW38" s="157"/>
      <c r="BX38" s="157"/>
      <c r="BY38" s="157"/>
      <c r="BZ38" s="157"/>
      <c r="CA38" s="157"/>
      <c r="CB38" s="157"/>
      <c r="CC38" s="157">
        <v>2.9</v>
      </c>
      <c r="CD38" s="157">
        <v>2.7</v>
      </c>
      <c r="CE38" s="157">
        <v>2.48</v>
      </c>
      <c r="CF38" s="157">
        <v>2.3666666666666698</v>
      </c>
      <c r="CG38" s="157">
        <v>2.1666666666666701</v>
      </c>
      <c r="CH38" s="157">
        <v>1.86666666666667</v>
      </c>
      <c r="CI38" s="157">
        <v>1.71333333333333</v>
      </c>
      <c r="CJ38" s="157">
        <v>1.78666666666667</v>
      </c>
      <c r="CK38" s="157">
        <v>1.7466666666666699</v>
      </c>
      <c r="CL38" s="157"/>
      <c r="CM38" s="157"/>
      <c r="CN38" s="157"/>
      <c r="CO38" s="157"/>
      <c r="CP38" s="157"/>
      <c r="CQ38" s="157"/>
      <c r="CR38" s="157"/>
      <c r="CS38" s="157"/>
      <c r="CT38" s="157"/>
      <c r="CU38" s="157"/>
      <c r="CV38" s="157"/>
      <c r="CW38" s="158"/>
      <c r="CX38" s="5"/>
      <c r="CY38" s="96">
        <v>31</v>
      </c>
      <c r="CZ38" s="74" t="s">
        <v>103</v>
      </c>
      <c r="DA38" s="14">
        <v>41061</v>
      </c>
      <c r="DB38" s="18">
        <f t="shared" si="2"/>
        <v>2.3666666666666698</v>
      </c>
      <c r="DC38" s="18">
        <f t="shared" si="3"/>
        <v>2.1666666666666701</v>
      </c>
      <c r="DD38" s="18">
        <f t="shared" si="4"/>
        <v>1.86666666666667</v>
      </c>
      <c r="DE38" s="18">
        <f t="shared" si="5"/>
        <v>1.71333333333333</v>
      </c>
      <c r="DF38" s="18">
        <f t="shared" si="6"/>
        <v>1.78666666666667</v>
      </c>
      <c r="DG38" s="18">
        <f t="shared" si="7"/>
        <v>1.7466666666666699</v>
      </c>
      <c r="DH38" s="18">
        <f t="shared" si="8"/>
        <v>0</v>
      </c>
      <c r="DJ38" s="96">
        <v>3</v>
      </c>
      <c r="DK38" s="96">
        <v>4</v>
      </c>
      <c r="DL38" s="96">
        <v>1</v>
      </c>
      <c r="DM38" s="96">
        <v>2</v>
      </c>
      <c r="DO38" s="96">
        <v>1</v>
      </c>
      <c r="DP38" s="96">
        <v>4</v>
      </c>
      <c r="DQ38" s="96">
        <v>7</v>
      </c>
      <c r="DR38" s="96">
        <v>10</v>
      </c>
      <c r="DS38" s="96">
        <v>13</v>
      </c>
      <c r="DT38" s="96">
        <v>16</v>
      </c>
      <c r="DU38" s="96">
        <v>19</v>
      </c>
      <c r="DW38" s="86">
        <v>41061</v>
      </c>
      <c r="DX38" s="47">
        <f t="shared" ref="DX38:EM76" si="15">IF(ISNA(INDEX($DB$9:$DH$76,MATCH($DW38,$DA$9:$DA$76,0),MATCH(DX$8,$DO38:$DU38,0))),"",INDEX($DB$9:$DH$76,MATCH($DW38,$DA$9:$DA$76,0),MATCH(DX$8,$DO38:$DU38,0)))</f>
        <v>2.3666666666666698</v>
      </c>
      <c r="DY38" s="48" t="str">
        <f t="shared" si="15"/>
        <v/>
      </c>
      <c r="DZ38" s="48" t="str">
        <f t="shared" si="15"/>
        <v/>
      </c>
      <c r="EA38" s="48">
        <f t="shared" si="15"/>
        <v>2.1666666666666701</v>
      </c>
      <c r="EB38" s="48" t="str">
        <f t="shared" si="15"/>
        <v/>
      </c>
      <c r="EC38" s="48" t="str">
        <f t="shared" si="15"/>
        <v/>
      </c>
      <c r="ED38" s="48">
        <f t="shared" si="15"/>
        <v>1.86666666666667</v>
      </c>
      <c r="EE38" s="48" t="str">
        <f t="shared" si="15"/>
        <v/>
      </c>
      <c r="EF38" s="48" t="str">
        <f t="shared" si="15"/>
        <v/>
      </c>
      <c r="EG38" s="48">
        <f t="shared" si="15"/>
        <v>1.71333333333333</v>
      </c>
      <c r="EH38" s="48" t="str">
        <f t="shared" si="15"/>
        <v/>
      </c>
      <c r="EI38" s="48" t="str">
        <f t="shared" si="15"/>
        <v/>
      </c>
      <c r="EJ38" s="48">
        <f t="shared" si="15"/>
        <v>1.78666666666667</v>
      </c>
      <c r="EK38" s="48" t="str">
        <f t="shared" si="15"/>
        <v/>
      </c>
      <c r="EL38" s="48" t="str">
        <f t="shared" si="15"/>
        <v/>
      </c>
      <c r="EM38" s="48">
        <f t="shared" si="15"/>
        <v>1.7466666666666699</v>
      </c>
      <c r="EN38" s="48" t="str">
        <f t="shared" si="13"/>
        <v/>
      </c>
      <c r="EO38" s="48" t="str">
        <f t="shared" si="13"/>
        <v/>
      </c>
      <c r="EP38" s="48">
        <f t="shared" si="13"/>
        <v>0</v>
      </c>
      <c r="EQ38" s="48" t="str">
        <f t="shared" si="11"/>
        <v/>
      </c>
      <c r="ER38" s="49" t="str">
        <f t="shared" si="11"/>
        <v/>
      </c>
      <c r="ET38" s="155">
        <v>41061</v>
      </c>
      <c r="EU38" s="47">
        <f t="shared" ref="EU38:FE101" si="16">IF(DX38=0,"",DX38)</f>
        <v>2.3666666666666698</v>
      </c>
      <c r="EV38" s="48" t="str">
        <f t="shared" si="16"/>
        <v/>
      </c>
      <c r="EW38" s="48" t="str">
        <f t="shared" si="16"/>
        <v/>
      </c>
      <c r="EX38" s="48">
        <f t="shared" si="14"/>
        <v>2.1666666666666701</v>
      </c>
      <c r="EY38" s="48" t="str">
        <f t="shared" si="14"/>
        <v/>
      </c>
      <c r="EZ38" s="48" t="str">
        <f t="shared" si="14"/>
        <v/>
      </c>
      <c r="FA38" s="48">
        <f t="shared" si="14"/>
        <v>1.86666666666667</v>
      </c>
      <c r="FB38" s="48" t="str">
        <f t="shared" si="14"/>
        <v/>
      </c>
      <c r="FC38" s="48" t="str">
        <f t="shared" si="14"/>
        <v/>
      </c>
      <c r="FD38" s="48">
        <f t="shared" si="14"/>
        <v>1.71333333333333</v>
      </c>
      <c r="FE38" s="48" t="str">
        <f t="shared" si="14"/>
        <v/>
      </c>
      <c r="FF38" s="48" t="str">
        <f t="shared" si="14"/>
        <v/>
      </c>
      <c r="FG38" s="48">
        <f t="shared" si="14"/>
        <v>1.78666666666667</v>
      </c>
      <c r="FH38" s="48" t="str">
        <f t="shared" si="14"/>
        <v/>
      </c>
      <c r="FI38" s="48" t="str">
        <f t="shared" si="14"/>
        <v/>
      </c>
      <c r="FJ38" s="48">
        <f t="shared" si="14"/>
        <v>1.7466666666666699</v>
      </c>
      <c r="FK38" s="48" t="str">
        <f t="shared" si="12"/>
        <v/>
      </c>
      <c r="FL38" s="48" t="str">
        <f t="shared" si="12"/>
        <v/>
      </c>
      <c r="FM38" s="48" t="str">
        <f t="shared" si="12"/>
        <v/>
      </c>
      <c r="FN38" s="48" t="str">
        <f t="shared" si="12"/>
        <v/>
      </c>
      <c r="FO38" s="49" t="str">
        <f t="shared" si="12"/>
        <v/>
      </c>
    </row>
    <row r="39" spans="2:171" x14ac:dyDescent="0.25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T39" s="175" t="s">
        <v>282</v>
      </c>
      <c r="BU39" s="156"/>
      <c r="BV39" s="157"/>
      <c r="BW39" s="157"/>
      <c r="BX39" s="157"/>
      <c r="BY39" s="157"/>
      <c r="BZ39" s="157"/>
      <c r="CA39" s="157"/>
      <c r="CB39" s="157"/>
      <c r="CC39" s="157"/>
      <c r="CD39" s="157">
        <v>2.7</v>
      </c>
      <c r="CE39" s="157">
        <v>2.43846153846154</v>
      </c>
      <c r="CF39" s="157">
        <v>2.3384615384615399</v>
      </c>
      <c r="CG39" s="157">
        <v>2.16923076923077</v>
      </c>
      <c r="CH39" s="157">
        <v>1.8538461538461499</v>
      </c>
      <c r="CI39" s="157">
        <v>1.7923076923076899</v>
      </c>
      <c r="CJ39" s="157">
        <v>1.86153846153846</v>
      </c>
      <c r="CK39" s="157">
        <v>1.92307692307692</v>
      </c>
      <c r="CL39" s="157"/>
      <c r="CM39" s="157"/>
      <c r="CN39" s="157"/>
      <c r="CO39" s="157"/>
      <c r="CP39" s="157"/>
      <c r="CQ39" s="157"/>
      <c r="CR39" s="157"/>
      <c r="CS39" s="157"/>
      <c r="CT39" s="157"/>
      <c r="CU39" s="157"/>
      <c r="CV39" s="157"/>
      <c r="CW39" s="158"/>
      <c r="CX39" s="5"/>
      <c r="CY39" s="96">
        <v>32</v>
      </c>
      <c r="CZ39" s="74" t="s">
        <v>282</v>
      </c>
      <c r="DA39" s="14">
        <v>41091</v>
      </c>
      <c r="DB39" s="18">
        <f t="shared" si="2"/>
        <v>2.16923076923077</v>
      </c>
      <c r="DC39" s="18">
        <f t="shared" si="3"/>
        <v>1.8538461538461499</v>
      </c>
      <c r="DD39" s="18">
        <f t="shared" si="4"/>
        <v>1.7923076923076899</v>
      </c>
      <c r="DE39" s="18">
        <f t="shared" si="5"/>
        <v>1.86153846153846</v>
      </c>
      <c r="DF39" s="18">
        <f t="shared" si="6"/>
        <v>1.92307692307692</v>
      </c>
      <c r="DG39" s="18">
        <f t="shared" si="7"/>
        <v>0</v>
      </c>
      <c r="DH39" s="18">
        <f t="shared" si="8"/>
        <v>0</v>
      </c>
      <c r="DJ39" s="96">
        <v>4</v>
      </c>
      <c r="DK39" s="96">
        <v>1</v>
      </c>
      <c r="DL39" s="96">
        <v>2</v>
      </c>
      <c r="DM39" s="96">
        <v>3</v>
      </c>
      <c r="DO39" s="96">
        <v>3</v>
      </c>
      <c r="DP39" s="96">
        <v>6</v>
      </c>
      <c r="DQ39" s="96">
        <v>9</v>
      </c>
      <c r="DR39" s="96">
        <v>12</v>
      </c>
      <c r="DS39" s="96">
        <v>15</v>
      </c>
      <c r="DT39" s="96">
        <v>18</v>
      </c>
      <c r="DU39" s="96">
        <v>21</v>
      </c>
      <c r="DW39" s="86">
        <v>41091</v>
      </c>
      <c r="DX39" s="47" t="str">
        <f t="shared" si="15"/>
        <v/>
      </c>
      <c r="DY39" s="48" t="str">
        <f t="shared" si="15"/>
        <v/>
      </c>
      <c r="DZ39" s="48">
        <f t="shared" si="15"/>
        <v>2.16923076923077</v>
      </c>
      <c r="EA39" s="48" t="str">
        <f t="shared" si="15"/>
        <v/>
      </c>
      <c r="EB39" s="48" t="str">
        <f t="shared" si="15"/>
        <v/>
      </c>
      <c r="EC39" s="48">
        <f t="shared" si="15"/>
        <v>1.8538461538461499</v>
      </c>
      <c r="ED39" s="48" t="str">
        <f t="shared" si="15"/>
        <v/>
      </c>
      <c r="EE39" s="48" t="str">
        <f t="shared" si="15"/>
        <v/>
      </c>
      <c r="EF39" s="48">
        <f t="shared" si="15"/>
        <v>1.7923076923076899</v>
      </c>
      <c r="EG39" s="48" t="str">
        <f t="shared" si="15"/>
        <v/>
      </c>
      <c r="EH39" s="48" t="str">
        <f t="shared" si="15"/>
        <v/>
      </c>
      <c r="EI39" s="48">
        <f t="shared" si="15"/>
        <v>1.86153846153846</v>
      </c>
      <c r="EJ39" s="48" t="str">
        <f t="shared" si="15"/>
        <v/>
      </c>
      <c r="EK39" s="48" t="str">
        <f t="shared" si="15"/>
        <v/>
      </c>
      <c r="EL39" s="48">
        <f t="shared" si="15"/>
        <v>1.92307692307692</v>
      </c>
      <c r="EM39" s="48" t="str">
        <f t="shared" si="15"/>
        <v/>
      </c>
      <c r="EN39" s="48" t="str">
        <f t="shared" si="13"/>
        <v/>
      </c>
      <c r="EO39" s="48">
        <f t="shared" si="13"/>
        <v>0</v>
      </c>
      <c r="EP39" s="48" t="str">
        <f t="shared" si="13"/>
        <v/>
      </c>
      <c r="EQ39" s="48" t="str">
        <f t="shared" si="11"/>
        <v/>
      </c>
      <c r="ER39" s="49">
        <f t="shared" si="11"/>
        <v>0</v>
      </c>
      <c r="ET39" s="155">
        <v>41091</v>
      </c>
      <c r="EU39" s="47" t="str">
        <f t="shared" si="16"/>
        <v/>
      </c>
      <c r="EV39" s="48" t="str">
        <f t="shared" si="16"/>
        <v/>
      </c>
      <c r="EW39" s="48">
        <f t="shared" si="16"/>
        <v>2.16923076923077</v>
      </c>
      <c r="EX39" s="48" t="str">
        <f t="shared" si="14"/>
        <v/>
      </c>
      <c r="EY39" s="48" t="str">
        <f t="shared" si="14"/>
        <v/>
      </c>
      <c r="EZ39" s="48">
        <f t="shared" si="14"/>
        <v>1.8538461538461499</v>
      </c>
      <c r="FA39" s="48" t="str">
        <f t="shared" si="14"/>
        <v/>
      </c>
      <c r="FB39" s="48" t="str">
        <f t="shared" si="14"/>
        <v/>
      </c>
      <c r="FC39" s="48">
        <f t="shared" si="14"/>
        <v>1.7923076923076899</v>
      </c>
      <c r="FD39" s="48" t="str">
        <f t="shared" si="14"/>
        <v/>
      </c>
      <c r="FE39" s="48" t="str">
        <f t="shared" si="14"/>
        <v/>
      </c>
      <c r="FF39" s="48">
        <f t="shared" si="14"/>
        <v>1.86153846153846</v>
      </c>
      <c r="FG39" s="48" t="str">
        <f t="shared" si="14"/>
        <v/>
      </c>
      <c r="FH39" s="48" t="str">
        <f t="shared" si="14"/>
        <v/>
      </c>
      <c r="FI39" s="48">
        <f t="shared" si="14"/>
        <v>1.92307692307692</v>
      </c>
      <c r="FJ39" s="48" t="str">
        <f t="shared" si="14"/>
        <v/>
      </c>
      <c r="FK39" s="48" t="str">
        <f t="shared" si="12"/>
        <v/>
      </c>
      <c r="FL39" s="48" t="str">
        <f t="shared" si="12"/>
        <v/>
      </c>
      <c r="FM39" s="48" t="str">
        <f t="shared" si="12"/>
        <v/>
      </c>
      <c r="FN39" s="48" t="str">
        <f t="shared" si="12"/>
        <v/>
      </c>
      <c r="FO39" s="49" t="str">
        <f t="shared" si="12"/>
        <v/>
      </c>
    </row>
    <row r="40" spans="2:171" x14ac:dyDescent="0.25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T40" s="175" t="s">
        <v>283</v>
      </c>
      <c r="BU40" s="156"/>
      <c r="BV40" s="157"/>
      <c r="BW40" s="157"/>
      <c r="BX40" s="157"/>
      <c r="BY40" s="157"/>
      <c r="BZ40" s="157"/>
      <c r="CA40" s="157"/>
      <c r="CB40" s="157"/>
      <c r="CC40" s="157"/>
      <c r="CD40" s="157">
        <v>2.7</v>
      </c>
      <c r="CE40" s="157">
        <v>2.5</v>
      </c>
      <c r="CF40" s="157">
        <v>2.2999999999999998</v>
      </c>
      <c r="CG40" s="157">
        <v>2.0882352941176499</v>
      </c>
      <c r="CH40" s="157">
        <v>1.78125</v>
      </c>
      <c r="CI40" s="157">
        <v>1.7124999999999999</v>
      </c>
      <c r="CJ40" s="157">
        <v>1.8</v>
      </c>
      <c r="CK40" s="157">
        <v>1.86666666666667</v>
      </c>
      <c r="CL40" s="157"/>
      <c r="CM40" s="157"/>
      <c r="CN40" s="157"/>
      <c r="CO40" s="157"/>
      <c r="CP40" s="157"/>
      <c r="CQ40" s="157"/>
      <c r="CR40" s="157"/>
      <c r="CS40" s="157"/>
      <c r="CT40" s="157"/>
      <c r="CU40" s="157"/>
      <c r="CV40" s="157"/>
      <c r="CW40" s="158"/>
      <c r="CX40" s="5"/>
      <c r="CY40" s="96">
        <v>33</v>
      </c>
      <c r="CZ40" s="74" t="s">
        <v>283</v>
      </c>
      <c r="DA40" s="14">
        <v>41122</v>
      </c>
      <c r="DB40" s="18">
        <f t="shared" si="2"/>
        <v>2.0882352941176499</v>
      </c>
      <c r="DC40" s="18">
        <f t="shared" si="3"/>
        <v>1.78125</v>
      </c>
      <c r="DD40" s="18">
        <f t="shared" si="4"/>
        <v>1.7124999999999999</v>
      </c>
      <c r="DE40" s="18">
        <f t="shared" si="5"/>
        <v>1.8</v>
      </c>
      <c r="DF40" s="18">
        <f t="shared" si="6"/>
        <v>1.86666666666667</v>
      </c>
      <c r="DG40" s="18">
        <f t="shared" si="7"/>
        <v>0</v>
      </c>
      <c r="DH40" s="18">
        <f t="shared" si="8"/>
        <v>0</v>
      </c>
      <c r="DJ40" s="96">
        <v>4</v>
      </c>
      <c r="DK40" s="96">
        <v>1</v>
      </c>
      <c r="DL40" s="96">
        <v>2</v>
      </c>
      <c r="DM40" s="96">
        <v>3</v>
      </c>
      <c r="DO40" s="96">
        <v>2</v>
      </c>
      <c r="DP40" s="96">
        <v>5</v>
      </c>
      <c r="DQ40" s="96">
        <v>8</v>
      </c>
      <c r="DR40" s="96">
        <v>11</v>
      </c>
      <c r="DS40" s="96">
        <v>14</v>
      </c>
      <c r="DT40" s="96">
        <v>17</v>
      </c>
      <c r="DU40" s="96">
        <v>20</v>
      </c>
      <c r="DW40" s="86">
        <v>41122</v>
      </c>
      <c r="DX40" s="47" t="str">
        <f t="shared" si="15"/>
        <v/>
      </c>
      <c r="DY40" s="48">
        <f t="shared" si="15"/>
        <v>2.0882352941176499</v>
      </c>
      <c r="DZ40" s="48" t="str">
        <f t="shared" si="15"/>
        <v/>
      </c>
      <c r="EA40" s="48" t="str">
        <f t="shared" si="15"/>
        <v/>
      </c>
      <c r="EB40" s="48">
        <f t="shared" si="15"/>
        <v>1.78125</v>
      </c>
      <c r="EC40" s="48" t="str">
        <f t="shared" si="15"/>
        <v/>
      </c>
      <c r="ED40" s="48" t="str">
        <f t="shared" si="15"/>
        <v/>
      </c>
      <c r="EE40" s="48">
        <f t="shared" si="15"/>
        <v>1.7124999999999999</v>
      </c>
      <c r="EF40" s="48" t="str">
        <f t="shared" si="15"/>
        <v/>
      </c>
      <c r="EG40" s="48" t="str">
        <f t="shared" si="15"/>
        <v/>
      </c>
      <c r="EH40" s="48">
        <f t="shared" si="15"/>
        <v>1.8</v>
      </c>
      <c r="EI40" s="48" t="str">
        <f t="shared" si="15"/>
        <v/>
      </c>
      <c r="EJ40" s="48" t="str">
        <f t="shared" si="15"/>
        <v/>
      </c>
      <c r="EK40" s="48">
        <f t="shared" si="15"/>
        <v>1.86666666666667</v>
      </c>
      <c r="EL40" s="48" t="str">
        <f t="shared" si="15"/>
        <v/>
      </c>
      <c r="EM40" s="48" t="str">
        <f t="shared" si="15"/>
        <v/>
      </c>
      <c r="EN40" s="48">
        <f t="shared" si="13"/>
        <v>0</v>
      </c>
      <c r="EO40" s="48" t="str">
        <f t="shared" si="13"/>
        <v/>
      </c>
      <c r="EP40" s="48" t="str">
        <f t="shared" si="13"/>
        <v/>
      </c>
      <c r="EQ40" s="48">
        <f t="shared" si="11"/>
        <v>0</v>
      </c>
      <c r="ER40" s="49" t="str">
        <f t="shared" si="11"/>
        <v/>
      </c>
      <c r="ET40" s="155">
        <v>41122</v>
      </c>
      <c r="EU40" s="47" t="str">
        <f t="shared" si="16"/>
        <v/>
      </c>
      <c r="EV40" s="48">
        <f t="shared" si="16"/>
        <v>2.0882352941176499</v>
      </c>
      <c r="EW40" s="48" t="str">
        <f t="shared" si="16"/>
        <v/>
      </c>
      <c r="EX40" s="48" t="str">
        <f t="shared" si="14"/>
        <v/>
      </c>
      <c r="EY40" s="48">
        <f t="shared" si="14"/>
        <v>1.78125</v>
      </c>
      <c r="EZ40" s="48" t="str">
        <f t="shared" si="14"/>
        <v/>
      </c>
      <c r="FA40" s="48" t="str">
        <f t="shared" si="14"/>
        <v/>
      </c>
      <c r="FB40" s="48">
        <f t="shared" si="14"/>
        <v>1.7124999999999999</v>
      </c>
      <c r="FC40" s="48" t="str">
        <f t="shared" si="14"/>
        <v/>
      </c>
      <c r="FD40" s="48" t="str">
        <f t="shared" si="14"/>
        <v/>
      </c>
      <c r="FE40" s="48">
        <f t="shared" si="14"/>
        <v>1.8</v>
      </c>
      <c r="FF40" s="48" t="str">
        <f t="shared" si="14"/>
        <v/>
      </c>
      <c r="FG40" s="48" t="str">
        <f t="shared" si="14"/>
        <v/>
      </c>
      <c r="FH40" s="48">
        <f t="shared" si="14"/>
        <v>1.86666666666667</v>
      </c>
      <c r="FI40" s="48" t="str">
        <f t="shared" si="14"/>
        <v/>
      </c>
      <c r="FJ40" s="48" t="str">
        <f t="shared" si="14"/>
        <v/>
      </c>
      <c r="FK40" s="48" t="str">
        <f t="shared" si="12"/>
        <v/>
      </c>
      <c r="FL40" s="48" t="str">
        <f t="shared" si="12"/>
        <v/>
      </c>
      <c r="FM40" s="48" t="str">
        <f t="shared" si="12"/>
        <v/>
      </c>
      <c r="FN40" s="48" t="str">
        <f t="shared" si="12"/>
        <v/>
      </c>
      <c r="FO40" s="49" t="str">
        <f t="shared" si="12"/>
        <v/>
      </c>
    </row>
    <row r="41" spans="2:171" x14ac:dyDescent="0.25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T41" s="175" t="s">
        <v>104</v>
      </c>
      <c r="BU41" s="156"/>
      <c r="BV41" s="157"/>
      <c r="BW41" s="157"/>
      <c r="BX41" s="157"/>
      <c r="BY41" s="157"/>
      <c r="BZ41" s="157"/>
      <c r="CA41" s="157"/>
      <c r="CB41" s="157"/>
      <c r="CC41" s="157"/>
      <c r="CD41" s="157">
        <v>2.7</v>
      </c>
      <c r="CE41" s="157">
        <v>2.5</v>
      </c>
      <c r="CF41" s="157">
        <v>2.4142857142857101</v>
      </c>
      <c r="CG41" s="157">
        <v>2.20714285714286</v>
      </c>
      <c r="CH41" s="157">
        <v>1.9</v>
      </c>
      <c r="CI41" s="157">
        <v>1.74285714285714</v>
      </c>
      <c r="CJ41" s="157">
        <v>1.75</v>
      </c>
      <c r="CK41" s="157">
        <v>1.6976923076923101</v>
      </c>
      <c r="CL41" s="157"/>
      <c r="CM41" s="157"/>
      <c r="CN41" s="157"/>
      <c r="CO41" s="157"/>
      <c r="CP41" s="157"/>
      <c r="CQ41" s="157"/>
      <c r="CR41" s="157"/>
      <c r="CS41" s="157"/>
      <c r="CT41" s="157"/>
      <c r="CU41" s="157"/>
      <c r="CV41" s="157"/>
      <c r="CW41" s="158"/>
      <c r="CX41" s="5"/>
      <c r="CY41" s="96">
        <v>34</v>
      </c>
      <c r="CZ41" s="74" t="s">
        <v>104</v>
      </c>
      <c r="DA41" s="14">
        <v>41153</v>
      </c>
      <c r="DB41" s="18">
        <f t="shared" si="2"/>
        <v>2.20714285714286</v>
      </c>
      <c r="DC41" s="18">
        <f t="shared" si="3"/>
        <v>1.9</v>
      </c>
      <c r="DD41" s="18">
        <f t="shared" si="4"/>
        <v>1.74285714285714</v>
      </c>
      <c r="DE41" s="18">
        <f t="shared" si="5"/>
        <v>1.75</v>
      </c>
      <c r="DF41" s="18">
        <f t="shared" si="6"/>
        <v>1.6976923076923101</v>
      </c>
      <c r="DG41" s="18">
        <f t="shared" si="7"/>
        <v>0</v>
      </c>
      <c r="DH41" s="18">
        <f t="shared" si="8"/>
        <v>0</v>
      </c>
      <c r="DJ41" s="96">
        <v>4</v>
      </c>
      <c r="DK41" s="96">
        <v>1</v>
      </c>
      <c r="DL41" s="96">
        <v>2</v>
      </c>
      <c r="DM41" s="96">
        <v>3</v>
      </c>
      <c r="DO41" s="96">
        <v>1</v>
      </c>
      <c r="DP41" s="96">
        <v>4</v>
      </c>
      <c r="DQ41" s="96">
        <v>7</v>
      </c>
      <c r="DR41" s="96">
        <v>10</v>
      </c>
      <c r="DS41" s="96">
        <v>13</v>
      </c>
      <c r="DT41" s="96">
        <v>16</v>
      </c>
      <c r="DU41" s="96">
        <v>19</v>
      </c>
      <c r="DW41" s="86">
        <v>41153</v>
      </c>
      <c r="DX41" s="47">
        <f t="shared" si="15"/>
        <v>2.20714285714286</v>
      </c>
      <c r="DY41" s="48" t="str">
        <f t="shared" si="15"/>
        <v/>
      </c>
      <c r="DZ41" s="48" t="str">
        <f t="shared" si="15"/>
        <v/>
      </c>
      <c r="EA41" s="48">
        <f t="shared" si="15"/>
        <v>1.9</v>
      </c>
      <c r="EB41" s="48" t="str">
        <f t="shared" si="15"/>
        <v/>
      </c>
      <c r="EC41" s="48" t="str">
        <f t="shared" si="15"/>
        <v/>
      </c>
      <c r="ED41" s="48">
        <f t="shared" si="15"/>
        <v>1.74285714285714</v>
      </c>
      <c r="EE41" s="48" t="str">
        <f t="shared" si="15"/>
        <v/>
      </c>
      <c r="EF41" s="48" t="str">
        <f t="shared" si="15"/>
        <v/>
      </c>
      <c r="EG41" s="48">
        <f t="shared" si="15"/>
        <v>1.75</v>
      </c>
      <c r="EH41" s="48" t="str">
        <f t="shared" si="15"/>
        <v/>
      </c>
      <c r="EI41" s="48" t="str">
        <f t="shared" si="15"/>
        <v/>
      </c>
      <c r="EJ41" s="48">
        <f t="shared" si="15"/>
        <v>1.6976923076923101</v>
      </c>
      <c r="EK41" s="48" t="str">
        <f t="shared" si="15"/>
        <v/>
      </c>
      <c r="EL41" s="48" t="str">
        <f t="shared" si="15"/>
        <v/>
      </c>
      <c r="EM41" s="48">
        <f t="shared" si="15"/>
        <v>0</v>
      </c>
      <c r="EN41" s="48" t="str">
        <f t="shared" si="13"/>
        <v/>
      </c>
      <c r="EO41" s="48" t="str">
        <f t="shared" si="13"/>
        <v/>
      </c>
      <c r="EP41" s="48">
        <f t="shared" si="13"/>
        <v>0</v>
      </c>
      <c r="EQ41" s="48" t="str">
        <f t="shared" si="11"/>
        <v/>
      </c>
      <c r="ER41" s="49" t="str">
        <f t="shared" si="11"/>
        <v/>
      </c>
      <c r="ET41" s="155">
        <v>41153</v>
      </c>
      <c r="EU41" s="47">
        <f t="shared" si="16"/>
        <v>2.20714285714286</v>
      </c>
      <c r="EV41" s="48" t="str">
        <f t="shared" si="16"/>
        <v/>
      </c>
      <c r="EW41" s="48" t="str">
        <f t="shared" si="16"/>
        <v/>
      </c>
      <c r="EX41" s="48">
        <f t="shared" si="14"/>
        <v>1.9</v>
      </c>
      <c r="EY41" s="48" t="str">
        <f t="shared" si="14"/>
        <v/>
      </c>
      <c r="EZ41" s="48" t="str">
        <f t="shared" si="14"/>
        <v/>
      </c>
      <c r="FA41" s="48">
        <f t="shared" si="14"/>
        <v>1.74285714285714</v>
      </c>
      <c r="FB41" s="48" t="str">
        <f t="shared" si="14"/>
        <v/>
      </c>
      <c r="FC41" s="48" t="str">
        <f t="shared" si="14"/>
        <v/>
      </c>
      <c r="FD41" s="48">
        <f t="shared" si="14"/>
        <v>1.75</v>
      </c>
      <c r="FE41" s="48" t="str">
        <f t="shared" si="14"/>
        <v/>
      </c>
      <c r="FF41" s="48" t="str">
        <f t="shared" si="14"/>
        <v/>
      </c>
      <c r="FG41" s="48">
        <f t="shared" si="14"/>
        <v>1.6976923076923101</v>
      </c>
      <c r="FH41" s="48" t="str">
        <f t="shared" si="14"/>
        <v/>
      </c>
      <c r="FI41" s="48" t="str">
        <f t="shared" si="14"/>
        <v/>
      </c>
      <c r="FJ41" s="48" t="str">
        <f t="shared" si="14"/>
        <v/>
      </c>
      <c r="FK41" s="48" t="str">
        <f t="shared" si="12"/>
        <v/>
      </c>
      <c r="FL41" s="48" t="str">
        <f t="shared" si="12"/>
        <v/>
      </c>
      <c r="FM41" s="48" t="str">
        <f t="shared" si="12"/>
        <v/>
      </c>
      <c r="FN41" s="48" t="str">
        <f t="shared" si="12"/>
        <v/>
      </c>
      <c r="FO41" s="49" t="str">
        <f t="shared" si="12"/>
        <v/>
      </c>
    </row>
    <row r="42" spans="2:171" x14ac:dyDescent="0.25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T42" s="175" t="s">
        <v>284</v>
      </c>
      <c r="BU42" s="156"/>
      <c r="BV42" s="157"/>
      <c r="BW42" s="157"/>
      <c r="BX42" s="157"/>
      <c r="BY42" s="157"/>
      <c r="BZ42" s="157"/>
      <c r="CA42" s="157"/>
      <c r="CB42" s="157"/>
      <c r="CC42" s="157"/>
      <c r="CD42" s="157">
        <v>2.7</v>
      </c>
      <c r="CE42" s="157">
        <v>2.5</v>
      </c>
      <c r="CF42" s="157">
        <v>2.37222222222222</v>
      </c>
      <c r="CG42" s="157">
        <v>2.2055555555555602</v>
      </c>
      <c r="CH42" s="157">
        <v>1.87777777777778</v>
      </c>
      <c r="CI42" s="157">
        <v>1.7722222222222199</v>
      </c>
      <c r="CJ42" s="157">
        <v>1.75</v>
      </c>
      <c r="CK42" s="157">
        <v>1.8176470588235301</v>
      </c>
      <c r="CL42" s="157"/>
      <c r="CM42" s="157"/>
      <c r="CN42" s="157"/>
      <c r="CO42" s="157"/>
      <c r="CP42" s="157"/>
      <c r="CQ42" s="157"/>
      <c r="CR42" s="157"/>
      <c r="CS42" s="157"/>
      <c r="CT42" s="157"/>
      <c r="CU42" s="157"/>
      <c r="CV42" s="157"/>
      <c r="CW42" s="158"/>
      <c r="CX42" s="5"/>
      <c r="CY42" s="96">
        <v>35</v>
      </c>
      <c r="CZ42" s="74" t="s">
        <v>284</v>
      </c>
      <c r="DA42" s="14">
        <v>41183</v>
      </c>
      <c r="DB42" s="18">
        <f t="shared" si="2"/>
        <v>1.87777777777778</v>
      </c>
      <c r="DC42" s="18">
        <f t="shared" si="3"/>
        <v>1.7722222222222199</v>
      </c>
      <c r="DD42" s="18">
        <f t="shared" si="4"/>
        <v>1.75</v>
      </c>
      <c r="DE42" s="18">
        <f t="shared" si="5"/>
        <v>1.8176470588235301</v>
      </c>
      <c r="DF42" s="18">
        <f t="shared" si="6"/>
        <v>0</v>
      </c>
      <c r="DG42" s="18">
        <f t="shared" si="7"/>
        <v>0</v>
      </c>
      <c r="DH42" s="18">
        <f t="shared" si="8"/>
        <v>0</v>
      </c>
      <c r="DJ42" s="96">
        <v>1</v>
      </c>
      <c r="DK42" s="96">
        <v>2</v>
      </c>
      <c r="DL42" s="96">
        <v>3</v>
      </c>
      <c r="DM42" s="96">
        <v>4</v>
      </c>
      <c r="DO42" s="96">
        <v>3</v>
      </c>
      <c r="DP42" s="96">
        <v>6</v>
      </c>
      <c r="DQ42" s="96">
        <v>9</v>
      </c>
      <c r="DR42" s="96">
        <v>12</v>
      </c>
      <c r="DS42" s="96">
        <v>15</v>
      </c>
      <c r="DT42" s="96">
        <v>18</v>
      </c>
      <c r="DU42" s="96">
        <v>21</v>
      </c>
      <c r="DW42" s="86">
        <v>41183</v>
      </c>
      <c r="DX42" s="47" t="str">
        <f t="shared" si="15"/>
        <v/>
      </c>
      <c r="DY42" s="48" t="str">
        <f t="shared" si="15"/>
        <v/>
      </c>
      <c r="DZ42" s="48">
        <f t="shared" si="15"/>
        <v>1.87777777777778</v>
      </c>
      <c r="EA42" s="48" t="str">
        <f t="shared" si="15"/>
        <v/>
      </c>
      <c r="EB42" s="48" t="str">
        <f t="shared" si="15"/>
        <v/>
      </c>
      <c r="EC42" s="48">
        <f t="shared" si="15"/>
        <v>1.7722222222222199</v>
      </c>
      <c r="ED42" s="48" t="str">
        <f t="shared" si="15"/>
        <v/>
      </c>
      <c r="EE42" s="48" t="str">
        <f t="shared" si="15"/>
        <v/>
      </c>
      <c r="EF42" s="48">
        <f t="shared" si="15"/>
        <v>1.75</v>
      </c>
      <c r="EG42" s="48" t="str">
        <f t="shared" si="15"/>
        <v/>
      </c>
      <c r="EH42" s="48" t="str">
        <f t="shared" si="15"/>
        <v/>
      </c>
      <c r="EI42" s="48">
        <f t="shared" si="15"/>
        <v>1.8176470588235301</v>
      </c>
      <c r="EJ42" s="48" t="str">
        <f t="shared" si="15"/>
        <v/>
      </c>
      <c r="EK42" s="48" t="str">
        <f t="shared" si="15"/>
        <v/>
      </c>
      <c r="EL42" s="48">
        <f t="shared" si="15"/>
        <v>0</v>
      </c>
      <c r="EM42" s="48" t="str">
        <f t="shared" si="15"/>
        <v/>
      </c>
      <c r="EN42" s="48" t="str">
        <f t="shared" si="13"/>
        <v/>
      </c>
      <c r="EO42" s="48">
        <f t="shared" si="13"/>
        <v>0</v>
      </c>
      <c r="EP42" s="48" t="str">
        <f t="shared" si="13"/>
        <v/>
      </c>
      <c r="EQ42" s="48" t="str">
        <f t="shared" si="11"/>
        <v/>
      </c>
      <c r="ER42" s="49">
        <f t="shared" si="11"/>
        <v>0</v>
      </c>
      <c r="ET42" s="155">
        <v>41183</v>
      </c>
      <c r="EU42" s="47" t="str">
        <f t="shared" si="16"/>
        <v/>
      </c>
      <c r="EV42" s="48" t="str">
        <f t="shared" si="16"/>
        <v/>
      </c>
      <c r="EW42" s="48">
        <f t="shared" si="16"/>
        <v>1.87777777777778</v>
      </c>
      <c r="EX42" s="48" t="str">
        <f t="shared" si="14"/>
        <v/>
      </c>
      <c r="EY42" s="48" t="str">
        <f t="shared" si="14"/>
        <v/>
      </c>
      <c r="EZ42" s="48">
        <f t="shared" si="14"/>
        <v>1.7722222222222199</v>
      </c>
      <c r="FA42" s="48" t="str">
        <f t="shared" si="14"/>
        <v/>
      </c>
      <c r="FB42" s="48" t="str">
        <f t="shared" si="14"/>
        <v/>
      </c>
      <c r="FC42" s="48">
        <f t="shared" si="14"/>
        <v>1.75</v>
      </c>
      <c r="FD42" s="48" t="str">
        <f t="shared" si="14"/>
        <v/>
      </c>
      <c r="FE42" s="48" t="str">
        <f t="shared" si="14"/>
        <v/>
      </c>
      <c r="FF42" s="48">
        <f t="shared" si="14"/>
        <v>1.8176470588235301</v>
      </c>
      <c r="FG42" s="48" t="str">
        <f t="shared" si="14"/>
        <v/>
      </c>
      <c r="FH42" s="48" t="str">
        <f t="shared" si="14"/>
        <v/>
      </c>
      <c r="FI42" s="48" t="str">
        <f t="shared" si="14"/>
        <v/>
      </c>
      <c r="FJ42" s="48" t="str">
        <f t="shared" si="14"/>
        <v/>
      </c>
      <c r="FK42" s="48" t="str">
        <f t="shared" si="12"/>
        <v/>
      </c>
      <c r="FL42" s="48" t="str">
        <f t="shared" si="12"/>
        <v/>
      </c>
      <c r="FM42" s="48" t="str">
        <f t="shared" si="12"/>
        <v/>
      </c>
      <c r="FN42" s="48" t="str">
        <f t="shared" si="12"/>
        <v/>
      </c>
      <c r="FO42" s="49" t="str">
        <f t="shared" si="12"/>
        <v/>
      </c>
    </row>
    <row r="43" spans="2:171" x14ac:dyDescent="0.25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T43" s="175" t="s">
        <v>285</v>
      </c>
      <c r="BU43" s="156"/>
      <c r="BV43" s="157"/>
      <c r="BW43" s="157"/>
      <c r="BX43" s="157"/>
      <c r="BY43" s="157"/>
      <c r="BZ43" s="157"/>
      <c r="CA43" s="157"/>
      <c r="CB43" s="157"/>
      <c r="CC43" s="157"/>
      <c r="CD43" s="157">
        <v>2.7</v>
      </c>
      <c r="CE43" s="157">
        <v>2.5</v>
      </c>
      <c r="CF43" s="157">
        <v>2.6</v>
      </c>
      <c r="CG43" s="157">
        <v>2.4066666666666698</v>
      </c>
      <c r="CH43" s="157">
        <v>2.04666666666667</v>
      </c>
      <c r="CI43" s="157">
        <v>1.92</v>
      </c>
      <c r="CJ43" s="157">
        <v>1.84666666666667</v>
      </c>
      <c r="CK43" s="157">
        <v>1.78571428571429</v>
      </c>
      <c r="CL43" s="157"/>
      <c r="CM43" s="157"/>
      <c r="CN43" s="157"/>
      <c r="CO43" s="157"/>
      <c r="CP43" s="157"/>
      <c r="CQ43" s="157"/>
      <c r="CR43" s="157"/>
      <c r="CS43" s="157"/>
      <c r="CT43" s="157"/>
      <c r="CU43" s="157"/>
      <c r="CV43" s="157"/>
      <c r="CW43" s="158"/>
      <c r="CX43" s="5"/>
      <c r="CY43" s="96">
        <v>36</v>
      </c>
      <c r="CZ43" s="74" t="s">
        <v>285</v>
      </c>
      <c r="DA43" s="14">
        <v>41214</v>
      </c>
      <c r="DB43" s="18">
        <f t="shared" si="2"/>
        <v>2.04666666666667</v>
      </c>
      <c r="DC43" s="18">
        <f t="shared" si="3"/>
        <v>1.92</v>
      </c>
      <c r="DD43" s="18">
        <f t="shared" si="4"/>
        <v>1.84666666666667</v>
      </c>
      <c r="DE43" s="18">
        <f t="shared" si="5"/>
        <v>1.78571428571429</v>
      </c>
      <c r="DF43" s="18">
        <f t="shared" si="6"/>
        <v>0</v>
      </c>
      <c r="DG43" s="18">
        <f t="shared" si="7"/>
        <v>0</v>
      </c>
      <c r="DH43" s="18">
        <f t="shared" si="8"/>
        <v>0</v>
      </c>
      <c r="DJ43" s="96">
        <v>1</v>
      </c>
      <c r="DK43" s="96">
        <v>2</v>
      </c>
      <c r="DL43" s="96">
        <v>3</v>
      </c>
      <c r="DM43" s="96">
        <v>4</v>
      </c>
      <c r="DO43" s="96">
        <v>2</v>
      </c>
      <c r="DP43" s="96">
        <v>5</v>
      </c>
      <c r="DQ43" s="96">
        <v>8</v>
      </c>
      <c r="DR43" s="96">
        <v>11</v>
      </c>
      <c r="DS43" s="96">
        <v>14</v>
      </c>
      <c r="DT43" s="96">
        <v>17</v>
      </c>
      <c r="DU43" s="96">
        <v>20</v>
      </c>
      <c r="DW43" s="86">
        <v>41214</v>
      </c>
      <c r="DX43" s="47" t="str">
        <f t="shared" si="15"/>
        <v/>
      </c>
      <c r="DY43" s="48">
        <f t="shared" si="15"/>
        <v>2.04666666666667</v>
      </c>
      <c r="DZ43" s="48" t="str">
        <f t="shared" si="15"/>
        <v/>
      </c>
      <c r="EA43" s="48" t="str">
        <f t="shared" si="15"/>
        <v/>
      </c>
      <c r="EB43" s="48">
        <f t="shared" si="15"/>
        <v>1.92</v>
      </c>
      <c r="EC43" s="48" t="str">
        <f t="shared" si="15"/>
        <v/>
      </c>
      <c r="ED43" s="48" t="str">
        <f t="shared" si="15"/>
        <v/>
      </c>
      <c r="EE43" s="48">
        <f t="shared" si="15"/>
        <v>1.84666666666667</v>
      </c>
      <c r="EF43" s="48" t="str">
        <f t="shared" si="15"/>
        <v/>
      </c>
      <c r="EG43" s="48" t="str">
        <f t="shared" si="15"/>
        <v/>
      </c>
      <c r="EH43" s="48">
        <f t="shared" si="15"/>
        <v>1.78571428571429</v>
      </c>
      <c r="EI43" s="48" t="str">
        <f t="shared" si="15"/>
        <v/>
      </c>
      <c r="EJ43" s="48" t="str">
        <f t="shared" si="15"/>
        <v/>
      </c>
      <c r="EK43" s="48">
        <f t="shared" si="15"/>
        <v>0</v>
      </c>
      <c r="EL43" s="48" t="str">
        <f t="shared" si="15"/>
        <v/>
      </c>
      <c r="EM43" s="48" t="str">
        <f t="shared" si="15"/>
        <v/>
      </c>
      <c r="EN43" s="48">
        <f t="shared" si="13"/>
        <v>0</v>
      </c>
      <c r="EO43" s="48" t="str">
        <f t="shared" si="13"/>
        <v/>
      </c>
      <c r="EP43" s="48" t="str">
        <f t="shared" si="13"/>
        <v/>
      </c>
      <c r="EQ43" s="48">
        <f t="shared" si="11"/>
        <v>0</v>
      </c>
      <c r="ER43" s="49" t="str">
        <f t="shared" si="11"/>
        <v/>
      </c>
      <c r="ET43" s="155">
        <v>41214</v>
      </c>
      <c r="EU43" s="47" t="str">
        <f t="shared" si="16"/>
        <v/>
      </c>
      <c r="EV43" s="48">
        <f t="shared" si="16"/>
        <v>2.04666666666667</v>
      </c>
      <c r="EW43" s="48" t="str">
        <f t="shared" si="16"/>
        <v/>
      </c>
      <c r="EX43" s="48" t="str">
        <f t="shared" si="14"/>
        <v/>
      </c>
      <c r="EY43" s="48">
        <f t="shared" si="14"/>
        <v>1.92</v>
      </c>
      <c r="EZ43" s="48" t="str">
        <f t="shared" si="14"/>
        <v/>
      </c>
      <c r="FA43" s="48" t="str">
        <f t="shared" si="14"/>
        <v/>
      </c>
      <c r="FB43" s="48">
        <f t="shared" si="14"/>
        <v>1.84666666666667</v>
      </c>
      <c r="FC43" s="48" t="str">
        <f t="shared" si="14"/>
        <v/>
      </c>
      <c r="FD43" s="48" t="str">
        <f t="shared" si="14"/>
        <v/>
      </c>
      <c r="FE43" s="48">
        <f t="shared" si="14"/>
        <v>1.78571428571429</v>
      </c>
      <c r="FF43" s="48" t="str">
        <f t="shared" si="14"/>
        <v/>
      </c>
      <c r="FG43" s="48" t="str">
        <f t="shared" si="14"/>
        <v/>
      </c>
      <c r="FH43" s="48" t="str">
        <f t="shared" si="14"/>
        <v/>
      </c>
      <c r="FI43" s="48" t="str">
        <f t="shared" si="14"/>
        <v/>
      </c>
      <c r="FJ43" s="48" t="str">
        <f t="shared" si="14"/>
        <v/>
      </c>
      <c r="FK43" s="48" t="str">
        <f t="shared" si="12"/>
        <v/>
      </c>
      <c r="FL43" s="48" t="str">
        <f t="shared" si="12"/>
        <v/>
      </c>
      <c r="FM43" s="48" t="str">
        <f t="shared" si="12"/>
        <v/>
      </c>
      <c r="FN43" s="48" t="str">
        <f t="shared" si="12"/>
        <v/>
      </c>
      <c r="FO43" s="49" t="str">
        <f t="shared" si="12"/>
        <v/>
      </c>
    </row>
    <row r="44" spans="2:171" x14ac:dyDescent="0.25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T44" s="175" t="s">
        <v>105</v>
      </c>
      <c r="BU44" s="156"/>
      <c r="BV44" s="157"/>
      <c r="BW44" s="157"/>
      <c r="BX44" s="157"/>
      <c r="BY44" s="157"/>
      <c r="BZ44" s="157"/>
      <c r="CA44" s="157"/>
      <c r="CB44" s="157"/>
      <c r="CC44" s="157"/>
      <c r="CD44" s="157">
        <v>2.7</v>
      </c>
      <c r="CE44" s="157">
        <v>2.5</v>
      </c>
      <c r="CF44" s="157">
        <v>2.5</v>
      </c>
      <c r="CG44" s="157">
        <v>2.4142857142857101</v>
      </c>
      <c r="CH44" s="157">
        <v>2.0714285714285698</v>
      </c>
      <c r="CI44" s="157">
        <v>1.9357142857142899</v>
      </c>
      <c r="CJ44" s="157">
        <v>1.8571428571428601</v>
      </c>
      <c r="CK44" s="157">
        <v>1.8642857142857101</v>
      </c>
      <c r="CL44" s="157"/>
      <c r="CM44" s="157"/>
      <c r="CN44" s="157"/>
      <c r="CO44" s="157"/>
      <c r="CP44" s="157"/>
      <c r="CQ44" s="157"/>
      <c r="CR44" s="157"/>
      <c r="CS44" s="157"/>
      <c r="CT44" s="157"/>
      <c r="CU44" s="157"/>
      <c r="CV44" s="157"/>
      <c r="CW44" s="158"/>
      <c r="CX44" s="5"/>
      <c r="CY44" s="96">
        <v>37</v>
      </c>
      <c r="CZ44" s="74" t="s">
        <v>105</v>
      </c>
      <c r="DA44" s="14">
        <v>41244</v>
      </c>
      <c r="DB44" s="18">
        <f t="shared" si="2"/>
        <v>2.0714285714285698</v>
      </c>
      <c r="DC44" s="18">
        <f t="shared" si="3"/>
        <v>1.9357142857142899</v>
      </c>
      <c r="DD44" s="18">
        <f t="shared" si="4"/>
        <v>1.8571428571428601</v>
      </c>
      <c r="DE44" s="18">
        <f t="shared" si="5"/>
        <v>1.8642857142857101</v>
      </c>
      <c r="DF44" s="18">
        <f t="shared" si="6"/>
        <v>0</v>
      </c>
      <c r="DG44" s="18">
        <f t="shared" si="7"/>
        <v>0</v>
      </c>
      <c r="DH44" s="18">
        <f t="shared" si="8"/>
        <v>0</v>
      </c>
      <c r="DJ44" s="96">
        <v>1</v>
      </c>
      <c r="DK44" s="96">
        <v>2</v>
      </c>
      <c r="DL44" s="96">
        <v>3</v>
      </c>
      <c r="DM44" s="96">
        <v>4</v>
      </c>
      <c r="DO44" s="96">
        <v>1</v>
      </c>
      <c r="DP44" s="96">
        <v>4</v>
      </c>
      <c r="DQ44" s="96">
        <v>7</v>
      </c>
      <c r="DR44" s="96">
        <v>10</v>
      </c>
      <c r="DS44" s="96">
        <v>13</v>
      </c>
      <c r="DT44" s="96">
        <v>16</v>
      </c>
      <c r="DU44" s="96">
        <v>19</v>
      </c>
      <c r="DW44" s="86">
        <v>41244</v>
      </c>
      <c r="DX44" s="47">
        <f t="shared" si="15"/>
        <v>2.0714285714285698</v>
      </c>
      <c r="DY44" s="48" t="str">
        <f t="shared" si="15"/>
        <v/>
      </c>
      <c r="DZ44" s="48" t="str">
        <f t="shared" si="15"/>
        <v/>
      </c>
      <c r="EA44" s="48">
        <f t="shared" si="15"/>
        <v>1.9357142857142899</v>
      </c>
      <c r="EB44" s="48" t="str">
        <f t="shared" si="15"/>
        <v/>
      </c>
      <c r="EC44" s="48" t="str">
        <f t="shared" si="15"/>
        <v/>
      </c>
      <c r="ED44" s="48">
        <f t="shared" si="15"/>
        <v>1.8571428571428601</v>
      </c>
      <c r="EE44" s="48" t="str">
        <f t="shared" si="15"/>
        <v/>
      </c>
      <c r="EF44" s="48" t="str">
        <f t="shared" si="15"/>
        <v/>
      </c>
      <c r="EG44" s="48">
        <f t="shared" si="15"/>
        <v>1.8642857142857101</v>
      </c>
      <c r="EH44" s="48" t="str">
        <f t="shared" si="15"/>
        <v/>
      </c>
      <c r="EI44" s="48" t="str">
        <f t="shared" si="15"/>
        <v/>
      </c>
      <c r="EJ44" s="48">
        <f t="shared" si="15"/>
        <v>0</v>
      </c>
      <c r="EK44" s="48" t="str">
        <f t="shared" si="15"/>
        <v/>
      </c>
      <c r="EL44" s="48" t="str">
        <f t="shared" si="15"/>
        <v/>
      </c>
      <c r="EM44" s="48">
        <f t="shared" si="15"/>
        <v>0</v>
      </c>
      <c r="EN44" s="48" t="str">
        <f t="shared" si="13"/>
        <v/>
      </c>
      <c r="EO44" s="48" t="str">
        <f t="shared" si="13"/>
        <v/>
      </c>
      <c r="EP44" s="48">
        <f t="shared" si="13"/>
        <v>0</v>
      </c>
      <c r="EQ44" s="48" t="str">
        <f t="shared" si="11"/>
        <v/>
      </c>
      <c r="ER44" s="49" t="str">
        <f t="shared" si="11"/>
        <v/>
      </c>
      <c r="ET44" s="155">
        <v>41244</v>
      </c>
      <c r="EU44" s="47">
        <f t="shared" si="16"/>
        <v>2.0714285714285698</v>
      </c>
      <c r="EV44" s="48" t="str">
        <f t="shared" si="16"/>
        <v/>
      </c>
      <c r="EW44" s="48" t="str">
        <f t="shared" si="16"/>
        <v/>
      </c>
      <c r="EX44" s="48">
        <f t="shared" si="14"/>
        <v>1.9357142857142899</v>
      </c>
      <c r="EY44" s="48" t="str">
        <f t="shared" si="14"/>
        <v/>
      </c>
      <c r="EZ44" s="48" t="str">
        <f t="shared" si="14"/>
        <v/>
      </c>
      <c r="FA44" s="48">
        <f t="shared" si="14"/>
        <v>1.8571428571428601</v>
      </c>
      <c r="FB44" s="48" t="str">
        <f t="shared" si="14"/>
        <v/>
      </c>
      <c r="FC44" s="48" t="str">
        <f t="shared" si="14"/>
        <v/>
      </c>
      <c r="FD44" s="48">
        <f t="shared" si="14"/>
        <v>1.8642857142857101</v>
      </c>
      <c r="FE44" s="48" t="str">
        <f t="shared" si="14"/>
        <v/>
      </c>
      <c r="FF44" s="48" t="str">
        <f t="shared" si="14"/>
        <v/>
      </c>
      <c r="FG44" s="48" t="str">
        <f t="shared" si="14"/>
        <v/>
      </c>
      <c r="FH44" s="48" t="str">
        <f t="shared" si="14"/>
        <v/>
      </c>
      <c r="FI44" s="48" t="str">
        <f t="shared" si="14"/>
        <v/>
      </c>
      <c r="FJ44" s="48" t="str">
        <f t="shared" si="14"/>
        <v/>
      </c>
      <c r="FK44" s="48" t="str">
        <f t="shared" si="12"/>
        <v/>
      </c>
      <c r="FL44" s="48" t="str">
        <f t="shared" si="12"/>
        <v/>
      </c>
      <c r="FM44" s="48" t="str">
        <f t="shared" si="12"/>
        <v/>
      </c>
      <c r="FN44" s="48" t="str">
        <f t="shared" si="12"/>
        <v/>
      </c>
      <c r="FO44" s="49" t="str">
        <f t="shared" si="12"/>
        <v/>
      </c>
    </row>
    <row r="45" spans="2:171" x14ac:dyDescent="0.25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T45" s="175" t="s">
        <v>286</v>
      </c>
      <c r="BU45" s="156"/>
      <c r="BV45" s="157"/>
      <c r="BW45" s="157"/>
      <c r="BX45" s="157"/>
      <c r="BY45" s="157"/>
      <c r="BZ45" s="157"/>
      <c r="CA45" s="157"/>
      <c r="CB45" s="157"/>
      <c r="CC45" s="157"/>
      <c r="CD45" s="157"/>
      <c r="CE45" s="157"/>
      <c r="CF45" s="157"/>
      <c r="CG45" s="157"/>
      <c r="CH45" s="157">
        <v>2.0117647058823498</v>
      </c>
      <c r="CI45" s="157">
        <v>1.9176470588235299</v>
      </c>
      <c r="CJ45" s="157">
        <v>1.8764705882352899</v>
      </c>
      <c r="CK45" s="157">
        <v>1.8411764705882401</v>
      </c>
      <c r="CL45" s="157">
        <v>1.88333333333333</v>
      </c>
      <c r="CM45" s="157">
        <v>1.8333333333333299</v>
      </c>
      <c r="CN45" s="157">
        <v>1.7749999999999999</v>
      </c>
      <c r="CO45" s="157">
        <v>1.75833333333333</v>
      </c>
      <c r="CP45" s="157"/>
      <c r="CQ45" s="157"/>
      <c r="CR45" s="157"/>
      <c r="CS45" s="157"/>
      <c r="CT45" s="157"/>
      <c r="CU45" s="157"/>
      <c r="CV45" s="157"/>
      <c r="CW45" s="158"/>
      <c r="CX45" s="5"/>
      <c r="CY45" s="96">
        <v>38</v>
      </c>
      <c r="CZ45" s="74" t="s">
        <v>286</v>
      </c>
      <c r="DA45" s="14">
        <v>41275</v>
      </c>
      <c r="DB45" s="18">
        <f t="shared" si="2"/>
        <v>1.9176470588235299</v>
      </c>
      <c r="DC45" s="18">
        <f t="shared" si="3"/>
        <v>1.8764705882352899</v>
      </c>
      <c r="DD45" s="18">
        <f t="shared" si="4"/>
        <v>1.8411764705882401</v>
      </c>
      <c r="DE45" s="18">
        <f t="shared" si="5"/>
        <v>1.88333333333333</v>
      </c>
      <c r="DF45" s="18">
        <f t="shared" si="6"/>
        <v>1.8333333333333299</v>
      </c>
      <c r="DG45" s="18">
        <f t="shared" si="7"/>
        <v>1.7749999999999999</v>
      </c>
      <c r="DH45" s="18">
        <f t="shared" si="8"/>
        <v>1.75833333333333</v>
      </c>
      <c r="DJ45" s="96">
        <v>2</v>
      </c>
      <c r="DK45" s="96">
        <v>3</v>
      </c>
      <c r="DL45" s="96">
        <v>4</v>
      </c>
      <c r="DM45" s="96">
        <v>1</v>
      </c>
      <c r="DO45" s="96">
        <v>3</v>
      </c>
      <c r="DP45" s="96">
        <v>6</v>
      </c>
      <c r="DQ45" s="96">
        <v>9</v>
      </c>
      <c r="DR45" s="96">
        <v>12</v>
      </c>
      <c r="DS45" s="96">
        <v>15</v>
      </c>
      <c r="DT45" s="96">
        <v>18</v>
      </c>
      <c r="DU45" s="96">
        <v>21</v>
      </c>
      <c r="DW45" s="86">
        <v>41275</v>
      </c>
      <c r="DX45" s="47" t="str">
        <f t="shared" si="15"/>
        <v/>
      </c>
      <c r="DY45" s="48" t="str">
        <f t="shared" si="15"/>
        <v/>
      </c>
      <c r="DZ45" s="48">
        <f t="shared" si="15"/>
        <v>1.9176470588235299</v>
      </c>
      <c r="EA45" s="48" t="str">
        <f t="shared" si="15"/>
        <v/>
      </c>
      <c r="EB45" s="48" t="str">
        <f t="shared" si="15"/>
        <v/>
      </c>
      <c r="EC45" s="48">
        <f t="shared" si="15"/>
        <v>1.8764705882352899</v>
      </c>
      <c r="ED45" s="48" t="str">
        <f t="shared" si="15"/>
        <v/>
      </c>
      <c r="EE45" s="48" t="str">
        <f t="shared" si="15"/>
        <v/>
      </c>
      <c r="EF45" s="48">
        <f t="shared" si="15"/>
        <v>1.8411764705882401</v>
      </c>
      <c r="EG45" s="48" t="str">
        <f t="shared" si="15"/>
        <v/>
      </c>
      <c r="EH45" s="48" t="str">
        <f t="shared" si="15"/>
        <v/>
      </c>
      <c r="EI45" s="48">
        <f t="shared" si="15"/>
        <v>1.88333333333333</v>
      </c>
      <c r="EJ45" s="48" t="str">
        <f t="shared" si="15"/>
        <v/>
      </c>
      <c r="EK45" s="48" t="str">
        <f t="shared" si="15"/>
        <v/>
      </c>
      <c r="EL45" s="48">
        <f t="shared" si="15"/>
        <v>1.8333333333333299</v>
      </c>
      <c r="EM45" s="48" t="str">
        <f t="shared" si="15"/>
        <v/>
      </c>
      <c r="EN45" s="48" t="str">
        <f t="shared" si="13"/>
        <v/>
      </c>
      <c r="EO45" s="48">
        <f t="shared" si="13"/>
        <v>1.7749999999999999</v>
      </c>
      <c r="EP45" s="48" t="str">
        <f t="shared" si="13"/>
        <v/>
      </c>
      <c r="EQ45" s="48" t="str">
        <f t="shared" si="11"/>
        <v/>
      </c>
      <c r="ER45" s="49">
        <f t="shared" si="11"/>
        <v>1.75833333333333</v>
      </c>
      <c r="ET45" s="155">
        <v>41275</v>
      </c>
      <c r="EU45" s="47" t="str">
        <f t="shared" si="16"/>
        <v/>
      </c>
      <c r="EV45" s="48" t="str">
        <f t="shared" si="16"/>
        <v/>
      </c>
      <c r="EW45" s="48">
        <f t="shared" si="16"/>
        <v>1.9176470588235299</v>
      </c>
      <c r="EX45" s="48" t="str">
        <f t="shared" si="14"/>
        <v/>
      </c>
      <c r="EY45" s="48" t="str">
        <f t="shared" si="14"/>
        <v/>
      </c>
      <c r="EZ45" s="48">
        <f t="shared" si="14"/>
        <v>1.8764705882352899</v>
      </c>
      <c r="FA45" s="48" t="str">
        <f t="shared" si="14"/>
        <v/>
      </c>
      <c r="FB45" s="48" t="str">
        <f t="shared" si="14"/>
        <v/>
      </c>
      <c r="FC45" s="48">
        <f t="shared" si="14"/>
        <v>1.8411764705882401</v>
      </c>
      <c r="FD45" s="48" t="str">
        <f t="shared" si="14"/>
        <v/>
      </c>
      <c r="FE45" s="48" t="str">
        <f t="shared" si="14"/>
        <v/>
      </c>
      <c r="FF45" s="48">
        <f t="shared" si="14"/>
        <v>1.88333333333333</v>
      </c>
      <c r="FG45" s="48" t="str">
        <f t="shared" si="14"/>
        <v/>
      </c>
      <c r="FH45" s="48" t="str">
        <f t="shared" si="14"/>
        <v/>
      </c>
      <c r="FI45" s="48">
        <f t="shared" si="14"/>
        <v>1.8333333333333299</v>
      </c>
      <c r="FJ45" s="48" t="str">
        <f t="shared" si="14"/>
        <v/>
      </c>
      <c r="FK45" s="48" t="str">
        <f t="shared" si="12"/>
        <v/>
      </c>
      <c r="FL45" s="48">
        <f t="shared" si="12"/>
        <v>1.7749999999999999</v>
      </c>
      <c r="FM45" s="48" t="str">
        <f t="shared" si="12"/>
        <v/>
      </c>
      <c r="FN45" s="48" t="str">
        <f t="shared" si="12"/>
        <v/>
      </c>
      <c r="FO45" s="49">
        <f t="shared" si="12"/>
        <v>1.75833333333333</v>
      </c>
    </row>
    <row r="46" spans="2:171" x14ac:dyDescent="0.25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T46" s="175" t="s">
        <v>287</v>
      </c>
      <c r="BU46" s="156"/>
      <c r="BV46" s="157"/>
      <c r="BW46" s="157"/>
      <c r="BX46" s="157"/>
      <c r="BY46" s="157"/>
      <c r="BZ46" s="157"/>
      <c r="CA46" s="157"/>
      <c r="CB46" s="157"/>
      <c r="CC46" s="157"/>
      <c r="CD46" s="157"/>
      <c r="CE46" s="157"/>
      <c r="CF46" s="157"/>
      <c r="CG46" s="157"/>
      <c r="CH46" s="157">
        <v>1.9750000000000001</v>
      </c>
      <c r="CI46" s="157">
        <v>1.8812500000000001</v>
      </c>
      <c r="CJ46" s="157">
        <v>1.825</v>
      </c>
      <c r="CK46" s="157">
        <v>1.8</v>
      </c>
      <c r="CL46" s="157">
        <v>1.83076923076923</v>
      </c>
      <c r="CM46" s="157">
        <v>1.8</v>
      </c>
      <c r="CN46" s="157">
        <v>1.7461538461538499</v>
      </c>
      <c r="CO46" s="157">
        <v>1.7230769230769201</v>
      </c>
      <c r="CP46" s="157"/>
      <c r="CQ46" s="157"/>
      <c r="CR46" s="157"/>
      <c r="CS46" s="157"/>
      <c r="CT46" s="157"/>
      <c r="CU46" s="157"/>
      <c r="CV46" s="157"/>
      <c r="CW46" s="158"/>
      <c r="CX46" s="5"/>
      <c r="CY46" s="96">
        <v>39</v>
      </c>
      <c r="CZ46" s="74" t="s">
        <v>287</v>
      </c>
      <c r="DA46" s="14">
        <v>41306</v>
      </c>
      <c r="DB46" s="18">
        <f t="shared" si="2"/>
        <v>1.8812500000000001</v>
      </c>
      <c r="DC46" s="18">
        <f t="shared" si="3"/>
        <v>1.825</v>
      </c>
      <c r="DD46" s="18">
        <f t="shared" si="4"/>
        <v>1.8</v>
      </c>
      <c r="DE46" s="18">
        <f t="shared" si="5"/>
        <v>1.83076923076923</v>
      </c>
      <c r="DF46" s="18">
        <f t="shared" si="6"/>
        <v>1.8</v>
      </c>
      <c r="DG46" s="18">
        <f t="shared" si="7"/>
        <v>1.7461538461538499</v>
      </c>
      <c r="DH46" s="18">
        <f t="shared" si="8"/>
        <v>1.7230769230769201</v>
      </c>
      <c r="DJ46" s="96">
        <v>2</v>
      </c>
      <c r="DK46" s="96">
        <v>3</v>
      </c>
      <c r="DL46" s="96">
        <v>4</v>
      </c>
      <c r="DM46" s="96">
        <v>1</v>
      </c>
      <c r="DO46" s="96">
        <v>2</v>
      </c>
      <c r="DP46" s="96">
        <v>5</v>
      </c>
      <c r="DQ46" s="96">
        <v>8</v>
      </c>
      <c r="DR46" s="96">
        <v>11</v>
      </c>
      <c r="DS46" s="96">
        <v>14</v>
      </c>
      <c r="DT46" s="96">
        <v>17</v>
      </c>
      <c r="DU46" s="96">
        <v>20</v>
      </c>
      <c r="DW46" s="86">
        <v>41306</v>
      </c>
      <c r="DX46" s="47" t="str">
        <f t="shared" si="15"/>
        <v/>
      </c>
      <c r="DY46" s="48">
        <f t="shared" si="15"/>
        <v>1.8812500000000001</v>
      </c>
      <c r="DZ46" s="48" t="str">
        <f t="shared" si="15"/>
        <v/>
      </c>
      <c r="EA46" s="48" t="str">
        <f t="shared" si="15"/>
        <v/>
      </c>
      <c r="EB46" s="48">
        <f t="shared" si="15"/>
        <v>1.825</v>
      </c>
      <c r="EC46" s="48" t="str">
        <f t="shared" si="15"/>
        <v/>
      </c>
      <c r="ED46" s="48" t="str">
        <f t="shared" si="15"/>
        <v/>
      </c>
      <c r="EE46" s="48">
        <f t="shared" si="15"/>
        <v>1.8</v>
      </c>
      <c r="EF46" s="48" t="str">
        <f t="shared" si="15"/>
        <v/>
      </c>
      <c r="EG46" s="48" t="str">
        <f t="shared" si="15"/>
        <v/>
      </c>
      <c r="EH46" s="48">
        <f t="shared" si="15"/>
        <v>1.83076923076923</v>
      </c>
      <c r="EI46" s="48" t="str">
        <f t="shared" si="15"/>
        <v/>
      </c>
      <c r="EJ46" s="48" t="str">
        <f t="shared" si="15"/>
        <v/>
      </c>
      <c r="EK46" s="48">
        <f t="shared" si="15"/>
        <v>1.8</v>
      </c>
      <c r="EL46" s="48" t="str">
        <f t="shared" si="15"/>
        <v/>
      </c>
      <c r="EM46" s="48" t="str">
        <f t="shared" si="15"/>
        <v/>
      </c>
      <c r="EN46" s="48">
        <f t="shared" si="13"/>
        <v>1.7461538461538499</v>
      </c>
      <c r="EO46" s="48" t="str">
        <f t="shared" si="13"/>
        <v/>
      </c>
      <c r="EP46" s="48" t="str">
        <f t="shared" si="13"/>
        <v/>
      </c>
      <c r="EQ46" s="48">
        <f t="shared" si="11"/>
        <v>1.7230769230769201</v>
      </c>
      <c r="ER46" s="49" t="str">
        <f t="shared" si="11"/>
        <v/>
      </c>
      <c r="ET46" s="155">
        <v>41306</v>
      </c>
      <c r="EU46" s="47" t="str">
        <f t="shared" si="16"/>
        <v/>
      </c>
      <c r="EV46" s="48">
        <f t="shared" si="16"/>
        <v>1.8812500000000001</v>
      </c>
      <c r="EW46" s="48" t="str">
        <f t="shared" si="16"/>
        <v/>
      </c>
      <c r="EX46" s="48" t="str">
        <f t="shared" si="14"/>
        <v/>
      </c>
      <c r="EY46" s="48">
        <f t="shared" si="14"/>
        <v>1.825</v>
      </c>
      <c r="EZ46" s="48" t="str">
        <f t="shared" si="14"/>
        <v/>
      </c>
      <c r="FA46" s="48" t="str">
        <f t="shared" si="14"/>
        <v/>
      </c>
      <c r="FB46" s="48">
        <f t="shared" si="14"/>
        <v>1.8</v>
      </c>
      <c r="FC46" s="48" t="str">
        <f t="shared" si="14"/>
        <v/>
      </c>
      <c r="FD46" s="48" t="str">
        <f t="shared" si="14"/>
        <v/>
      </c>
      <c r="FE46" s="48">
        <f t="shared" si="14"/>
        <v>1.83076923076923</v>
      </c>
      <c r="FF46" s="48" t="str">
        <f t="shared" si="14"/>
        <v/>
      </c>
      <c r="FG46" s="48" t="str">
        <f t="shared" si="14"/>
        <v/>
      </c>
      <c r="FH46" s="48">
        <f t="shared" si="14"/>
        <v>1.8</v>
      </c>
      <c r="FI46" s="48" t="str">
        <f t="shared" si="14"/>
        <v/>
      </c>
      <c r="FJ46" s="48" t="str">
        <f t="shared" si="14"/>
        <v/>
      </c>
      <c r="FK46" s="48">
        <f t="shared" si="12"/>
        <v>1.7461538461538499</v>
      </c>
      <c r="FL46" s="48" t="str">
        <f t="shared" si="12"/>
        <v/>
      </c>
      <c r="FM46" s="48" t="str">
        <f t="shared" si="12"/>
        <v/>
      </c>
      <c r="FN46" s="48">
        <f t="shared" si="12"/>
        <v>1.7230769230769201</v>
      </c>
      <c r="FO46" s="49" t="str">
        <f t="shared" si="12"/>
        <v/>
      </c>
    </row>
    <row r="47" spans="2:171" x14ac:dyDescent="0.25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T47" s="175" t="s">
        <v>98</v>
      </c>
      <c r="BU47" s="156"/>
      <c r="BV47" s="157"/>
      <c r="BW47" s="157"/>
      <c r="BX47" s="157"/>
      <c r="BY47" s="157"/>
      <c r="BZ47" s="157"/>
      <c r="CA47" s="157"/>
      <c r="CB47" s="157"/>
      <c r="CC47" s="157"/>
      <c r="CD47" s="157"/>
      <c r="CE47" s="157"/>
      <c r="CF47" s="157"/>
      <c r="CG47" s="157"/>
      <c r="CH47" s="157">
        <v>1.87692307692308</v>
      </c>
      <c r="CI47" s="157">
        <v>1.8</v>
      </c>
      <c r="CJ47" s="157">
        <v>1.7384615384615401</v>
      </c>
      <c r="CK47" s="157">
        <v>1.7307692307692299</v>
      </c>
      <c r="CL47" s="157">
        <v>1.75833333333333</v>
      </c>
      <c r="CM47" s="157">
        <v>1.7083333333333299</v>
      </c>
      <c r="CN47" s="157">
        <v>1.6666666666666701</v>
      </c>
      <c r="CO47" s="157">
        <v>1.68333333333333</v>
      </c>
      <c r="CP47" s="157"/>
      <c r="CQ47" s="157"/>
      <c r="CR47" s="157"/>
      <c r="CS47" s="157"/>
      <c r="CT47" s="157"/>
      <c r="CU47" s="157"/>
      <c r="CV47" s="157"/>
      <c r="CW47" s="158"/>
      <c r="CX47" s="5"/>
      <c r="CY47" s="96">
        <v>40</v>
      </c>
      <c r="CZ47" s="74" t="s">
        <v>98</v>
      </c>
      <c r="DA47" s="14">
        <v>41334</v>
      </c>
      <c r="DB47" s="18">
        <f t="shared" si="2"/>
        <v>1.8</v>
      </c>
      <c r="DC47" s="18">
        <f t="shared" si="3"/>
        <v>1.7384615384615401</v>
      </c>
      <c r="DD47" s="18">
        <f t="shared" si="4"/>
        <v>1.7307692307692299</v>
      </c>
      <c r="DE47" s="18">
        <f t="shared" si="5"/>
        <v>1.75833333333333</v>
      </c>
      <c r="DF47" s="18">
        <f t="shared" si="6"/>
        <v>1.7083333333333299</v>
      </c>
      <c r="DG47" s="18">
        <f t="shared" si="7"/>
        <v>1.6666666666666701</v>
      </c>
      <c r="DH47" s="18">
        <f t="shared" si="8"/>
        <v>1.68333333333333</v>
      </c>
      <c r="DJ47" s="96">
        <v>2</v>
      </c>
      <c r="DK47" s="96">
        <v>3</v>
      </c>
      <c r="DL47" s="96">
        <v>4</v>
      </c>
      <c r="DM47" s="96">
        <v>1</v>
      </c>
      <c r="DO47" s="96">
        <v>1</v>
      </c>
      <c r="DP47" s="96">
        <v>4</v>
      </c>
      <c r="DQ47" s="96">
        <v>7</v>
      </c>
      <c r="DR47" s="96">
        <v>10</v>
      </c>
      <c r="DS47" s="96">
        <v>13</v>
      </c>
      <c r="DT47" s="96">
        <v>16</v>
      </c>
      <c r="DU47" s="96">
        <v>19</v>
      </c>
      <c r="DW47" s="86">
        <v>41334</v>
      </c>
      <c r="DX47" s="47">
        <f t="shared" si="15"/>
        <v>1.8</v>
      </c>
      <c r="DY47" s="48" t="str">
        <f t="shared" si="15"/>
        <v/>
      </c>
      <c r="DZ47" s="48" t="str">
        <f t="shared" si="15"/>
        <v/>
      </c>
      <c r="EA47" s="48">
        <f t="shared" si="15"/>
        <v>1.7384615384615401</v>
      </c>
      <c r="EB47" s="48" t="str">
        <f t="shared" si="15"/>
        <v/>
      </c>
      <c r="EC47" s="48" t="str">
        <f t="shared" si="15"/>
        <v/>
      </c>
      <c r="ED47" s="48">
        <f t="shared" si="15"/>
        <v>1.7307692307692299</v>
      </c>
      <c r="EE47" s="48" t="str">
        <f t="shared" si="15"/>
        <v/>
      </c>
      <c r="EF47" s="48" t="str">
        <f t="shared" si="15"/>
        <v/>
      </c>
      <c r="EG47" s="48">
        <f t="shared" si="15"/>
        <v>1.75833333333333</v>
      </c>
      <c r="EH47" s="48" t="str">
        <f t="shared" si="15"/>
        <v/>
      </c>
      <c r="EI47" s="48" t="str">
        <f t="shared" si="15"/>
        <v/>
      </c>
      <c r="EJ47" s="48">
        <f t="shared" si="15"/>
        <v>1.7083333333333299</v>
      </c>
      <c r="EK47" s="48" t="str">
        <f t="shared" si="15"/>
        <v/>
      </c>
      <c r="EL47" s="48" t="str">
        <f t="shared" si="15"/>
        <v/>
      </c>
      <c r="EM47" s="48">
        <f t="shared" si="15"/>
        <v>1.6666666666666701</v>
      </c>
      <c r="EN47" s="48" t="str">
        <f t="shared" si="13"/>
        <v/>
      </c>
      <c r="EO47" s="48" t="str">
        <f t="shared" si="13"/>
        <v/>
      </c>
      <c r="EP47" s="48">
        <f t="shared" si="13"/>
        <v>1.68333333333333</v>
      </c>
      <c r="EQ47" s="48" t="str">
        <f t="shared" si="11"/>
        <v/>
      </c>
      <c r="ER47" s="49" t="str">
        <f t="shared" si="11"/>
        <v/>
      </c>
      <c r="ET47" s="155">
        <v>41334</v>
      </c>
      <c r="EU47" s="47">
        <f t="shared" si="16"/>
        <v>1.8</v>
      </c>
      <c r="EV47" s="48" t="str">
        <f t="shared" si="16"/>
        <v/>
      </c>
      <c r="EW47" s="48" t="str">
        <f t="shared" si="16"/>
        <v/>
      </c>
      <c r="EX47" s="48">
        <f t="shared" si="14"/>
        <v>1.7384615384615401</v>
      </c>
      <c r="EY47" s="48" t="str">
        <f t="shared" si="14"/>
        <v/>
      </c>
      <c r="EZ47" s="48" t="str">
        <f t="shared" si="14"/>
        <v/>
      </c>
      <c r="FA47" s="48">
        <f t="shared" si="14"/>
        <v>1.7307692307692299</v>
      </c>
      <c r="FB47" s="48" t="str">
        <f t="shared" si="14"/>
        <v/>
      </c>
      <c r="FC47" s="48" t="str">
        <f t="shared" si="14"/>
        <v/>
      </c>
      <c r="FD47" s="48">
        <f t="shared" si="14"/>
        <v>1.75833333333333</v>
      </c>
      <c r="FE47" s="48" t="str">
        <f t="shared" si="14"/>
        <v/>
      </c>
      <c r="FF47" s="48" t="str">
        <f t="shared" si="14"/>
        <v/>
      </c>
      <c r="FG47" s="48">
        <f t="shared" si="14"/>
        <v>1.7083333333333299</v>
      </c>
      <c r="FH47" s="48" t="str">
        <f t="shared" si="14"/>
        <v/>
      </c>
      <c r="FI47" s="48" t="str">
        <f t="shared" si="14"/>
        <v/>
      </c>
      <c r="FJ47" s="48">
        <f t="shared" si="14"/>
        <v>1.6666666666666701</v>
      </c>
      <c r="FK47" s="48" t="str">
        <f t="shared" si="12"/>
        <v/>
      </c>
      <c r="FL47" s="48" t="str">
        <f t="shared" si="12"/>
        <v/>
      </c>
      <c r="FM47" s="48">
        <f t="shared" si="12"/>
        <v>1.68333333333333</v>
      </c>
      <c r="FN47" s="48" t="str">
        <f t="shared" si="12"/>
        <v/>
      </c>
      <c r="FO47" s="49" t="str">
        <f t="shared" si="12"/>
        <v/>
      </c>
    </row>
    <row r="48" spans="2:171" x14ac:dyDescent="0.25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T48" s="175" t="s">
        <v>288</v>
      </c>
      <c r="BU48" s="156"/>
      <c r="BV48" s="157"/>
      <c r="BW48" s="157"/>
      <c r="BX48" s="157"/>
      <c r="BY48" s="157"/>
      <c r="BZ48" s="157"/>
      <c r="CA48" s="157"/>
      <c r="CB48" s="157"/>
      <c r="CC48" s="157"/>
      <c r="CD48" s="157"/>
      <c r="CE48" s="157"/>
      <c r="CF48" s="157"/>
      <c r="CG48" s="157"/>
      <c r="CH48" s="157">
        <v>1.8416666666666699</v>
      </c>
      <c r="CI48" s="157">
        <v>1.74166666666667</v>
      </c>
      <c r="CJ48" s="157">
        <v>1.675</v>
      </c>
      <c r="CK48" s="157">
        <v>1.6416666666666699</v>
      </c>
      <c r="CL48" s="157">
        <v>1.69166666666667</v>
      </c>
      <c r="CM48" s="157">
        <v>1.6545454545454501</v>
      </c>
      <c r="CN48" s="157">
        <v>1.65</v>
      </c>
      <c r="CO48" s="157">
        <v>1.72</v>
      </c>
      <c r="CP48" s="157"/>
      <c r="CQ48" s="157"/>
      <c r="CR48" s="157"/>
      <c r="CS48" s="157"/>
      <c r="CT48" s="157"/>
      <c r="CU48" s="157"/>
      <c r="CV48" s="157"/>
      <c r="CW48" s="158"/>
      <c r="CX48" s="5"/>
      <c r="CY48" s="96">
        <v>41</v>
      </c>
      <c r="CZ48" s="74" t="s">
        <v>288</v>
      </c>
      <c r="DA48" s="14">
        <v>41365</v>
      </c>
      <c r="DB48" s="18">
        <f t="shared" si="2"/>
        <v>1.675</v>
      </c>
      <c r="DC48" s="18">
        <f t="shared" si="3"/>
        <v>1.6416666666666699</v>
      </c>
      <c r="DD48" s="18">
        <f t="shared" si="4"/>
        <v>1.69166666666667</v>
      </c>
      <c r="DE48" s="18">
        <f t="shared" si="5"/>
        <v>1.6545454545454501</v>
      </c>
      <c r="DF48" s="18">
        <f t="shared" si="6"/>
        <v>1.65</v>
      </c>
      <c r="DG48" s="18">
        <f t="shared" si="7"/>
        <v>1.72</v>
      </c>
      <c r="DH48" s="18">
        <f t="shared" si="8"/>
        <v>0</v>
      </c>
      <c r="DJ48" s="96">
        <v>3</v>
      </c>
      <c r="DK48" s="96">
        <v>4</v>
      </c>
      <c r="DL48" s="96">
        <v>1</v>
      </c>
      <c r="DM48" s="96">
        <v>2</v>
      </c>
      <c r="DO48" s="96">
        <v>3</v>
      </c>
      <c r="DP48" s="96">
        <v>6</v>
      </c>
      <c r="DQ48" s="96">
        <v>9</v>
      </c>
      <c r="DR48" s="96">
        <v>12</v>
      </c>
      <c r="DS48" s="96">
        <v>15</v>
      </c>
      <c r="DT48" s="96">
        <v>18</v>
      </c>
      <c r="DU48" s="96">
        <v>21</v>
      </c>
      <c r="DW48" s="86">
        <v>41365</v>
      </c>
      <c r="DX48" s="47" t="str">
        <f t="shared" si="15"/>
        <v/>
      </c>
      <c r="DY48" s="48" t="str">
        <f t="shared" si="15"/>
        <v/>
      </c>
      <c r="DZ48" s="48">
        <f t="shared" si="15"/>
        <v>1.675</v>
      </c>
      <c r="EA48" s="48" t="str">
        <f t="shared" si="15"/>
        <v/>
      </c>
      <c r="EB48" s="48" t="str">
        <f t="shared" si="15"/>
        <v/>
      </c>
      <c r="EC48" s="48">
        <f t="shared" si="15"/>
        <v>1.6416666666666699</v>
      </c>
      <c r="ED48" s="48" t="str">
        <f t="shared" si="15"/>
        <v/>
      </c>
      <c r="EE48" s="48" t="str">
        <f t="shared" si="15"/>
        <v/>
      </c>
      <c r="EF48" s="48">
        <f t="shared" si="15"/>
        <v>1.69166666666667</v>
      </c>
      <c r="EG48" s="48" t="str">
        <f t="shared" si="15"/>
        <v/>
      </c>
      <c r="EH48" s="48" t="str">
        <f t="shared" si="15"/>
        <v/>
      </c>
      <c r="EI48" s="48">
        <f t="shared" si="15"/>
        <v>1.6545454545454501</v>
      </c>
      <c r="EJ48" s="48" t="str">
        <f t="shared" si="15"/>
        <v/>
      </c>
      <c r="EK48" s="48" t="str">
        <f t="shared" si="15"/>
        <v/>
      </c>
      <c r="EL48" s="48">
        <f t="shared" si="15"/>
        <v>1.65</v>
      </c>
      <c r="EM48" s="48" t="str">
        <f t="shared" si="15"/>
        <v/>
      </c>
      <c r="EN48" s="48" t="str">
        <f t="shared" si="13"/>
        <v/>
      </c>
      <c r="EO48" s="48">
        <f t="shared" si="13"/>
        <v>1.72</v>
      </c>
      <c r="EP48" s="48" t="str">
        <f t="shared" si="13"/>
        <v/>
      </c>
      <c r="EQ48" s="48" t="str">
        <f t="shared" si="11"/>
        <v/>
      </c>
      <c r="ER48" s="49">
        <f t="shared" si="11"/>
        <v>0</v>
      </c>
      <c r="ET48" s="155">
        <v>41365</v>
      </c>
      <c r="EU48" s="47" t="str">
        <f t="shared" si="16"/>
        <v/>
      </c>
      <c r="EV48" s="48" t="str">
        <f t="shared" si="16"/>
        <v/>
      </c>
      <c r="EW48" s="48">
        <f t="shared" si="16"/>
        <v>1.675</v>
      </c>
      <c r="EX48" s="48" t="str">
        <f t="shared" si="14"/>
        <v/>
      </c>
      <c r="EY48" s="48" t="str">
        <f t="shared" si="14"/>
        <v/>
      </c>
      <c r="EZ48" s="48">
        <f t="shared" si="14"/>
        <v>1.6416666666666699</v>
      </c>
      <c r="FA48" s="48" t="str">
        <f t="shared" si="14"/>
        <v/>
      </c>
      <c r="FB48" s="48" t="str">
        <f t="shared" si="14"/>
        <v/>
      </c>
      <c r="FC48" s="48">
        <f t="shared" si="14"/>
        <v>1.69166666666667</v>
      </c>
      <c r="FD48" s="48" t="str">
        <f t="shared" si="14"/>
        <v/>
      </c>
      <c r="FE48" s="48" t="str">
        <f t="shared" si="14"/>
        <v/>
      </c>
      <c r="FF48" s="48">
        <f t="shared" si="14"/>
        <v>1.6545454545454501</v>
      </c>
      <c r="FG48" s="48" t="str">
        <f t="shared" si="14"/>
        <v/>
      </c>
      <c r="FH48" s="48" t="str">
        <f t="shared" si="14"/>
        <v/>
      </c>
      <c r="FI48" s="48">
        <f t="shared" si="14"/>
        <v>1.65</v>
      </c>
      <c r="FJ48" s="48" t="str">
        <f t="shared" si="14"/>
        <v/>
      </c>
      <c r="FK48" s="48" t="str">
        <f t="shared" si="12"/>
        <v/>
      </c>
      <c r="FL48" s="48">
        <f t="shared" si="12"/>
        <v>1.72</v>
      </c>
      <c r="FM48" s="48" t="str">
        <f t="shared" si="12"/>
        <v/>
      </c>
      <c r="FN48" s="48" t="str">
        <f t="shared" si="12"/>
        <v/>
      </c>
      <c r="FO48" s="49" t="str">
        <f t="shared" si="12"/>
        <v/>
      </c>
    </row>
    <row r="49" spans="2:171" x14ac:dyDescent="0.25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T49" s="175" t="s">
        <v>289</v>
      </c>
      <c r="BU49" s="156"/>
      <c r="BV49" s="157"/>
      <c r="BW49" s="157"/>
      <c r="BX49" s="157"/>
      <c r="BY49" s="157"/>
      <c r="BZ49" s="157"/>
      <c r="CA49" s="157"/>
      <c r="CB49" s="157"/>
      <c r="CC49" s="157"/>
      <c r="CD49" s="157"/>
      <c r="CE49" s="157"/>
      <c r="CF49" s="157"/>
      <c r="CG49" s="157"/>
      <c r="CH49" s="157">
        <v>1.9</v>
      </c>
      <c r="CI49" s="157">
        <v>1.51538461538462</v>
      </c>
      <c r="CJ49" s="157">
        <v>1.4615384615384599</v>
      </c>
      <c r="CK49" s="157">
        <v>1.4461538461538499</v>
      </c>
      <c r="CL49" s="157">
        <v>1.45384615384615</v>
      </c>
      <c r="CM49" s="157">
        <v>1.60769230769231</v>
      </c>
      <c r="CN49" s="157">
        <v>1.56153846153846</v>
      </c>
      <c r="CO49" s="157">
        <v>1.62307692307692</v>
      </c>
      <c r="CP49" s="157"/>
      <c r="CQ49" s="157"/>
      <c r="CR49" s="157"/>
      <c r="CS49" s="157"/>
      <c r="CT49" s="157"/>
      <c r="CU49" s="157"/>
      <c r="CV49" s="157"/>
      <c r="CW49" s="158"/>
      <c r="CX49" s="5"/>
      <c r="CY49" s="96">
        <v>42</v>
      </c>
      <c r="CZ49" s="74" t="s">
        <v>289</v>
      </c>
      <c r="DA49" s="14">
        <v>41395</v>
      </c>
      <c r="DB49" s="18">
        <f t="shared" si="2"/>
        <v>1.4615384615384599</v>
      </c>
      <c r="DC49" s="18">
        <f t="shared" si="3"/>
        <v>1.4461538461538499</v>
      </c>
      <c r="DD49" s="18">
        <f t="shared" si="4"/>
        <v>1.45384615384615</v>
      </c>
      <c r="DE49" s="18">
        <f t="shared" si="5"/>
        <v>1.60769230769231</v>
      </c>
      <c r="DF49" s="18">
        <f t="shared" si="6"/>
        <v>1.56153846153846</v>
      </c>
      <c r="DG49" s="18">
        <f t="shared" si="7"/>
        <v>1.62307692307692</v>
      </c>
      <c r="DH49" s="18">
        <f t="shared" si="8"/>
        <v>0</v>
      </c>
      <c r="DJ49" s="96">
        <v>3</v>
      </c>
      <c r="DK49" s="96">
        <v>4</v>
      </c>
      <c r="DL49" s="96">
        <v>1</v>
      </c>
      <c r="DM49" s="96">
        <v>2</v>
      </c>
      <c r="DO49" s="96">
        <v>2</v>
      </c>
      <c r="DP49" s="96">
        <v>5</v>
      </c>
      <c r="DQ49" s="96">
        <v>8</v>
      </c>
      <c r="DR49" s="96">
        <v>11</v>
      </c>
      <c r="DS49" s="96">
        <v>14</v>
      </c>
      <c r="DT49" s="96">
        <v>17</v>
      </c>
      <c r="DU49" s="96">
        <v>20</v>
      </c>
      <c r="DW49" s="86">
        <v>41395</v>
      </c>
      <c r="DX49" s="47" t="str">
        <f t="shared" si="15"/>
        <v/>
      </c>
      <c r="DY49" s="48">
        <f t="shared" si="15"/>
        <v>1.4615384615384599</v>
      </c>
      <c r="DZ49" s="48" t="str">
        <f t="shared" si="15"/>
        <v/>
      </c>
      <c r="EA49" s="48" t="str">
        <f t="shared" si="15"/>
        <v/>
      </c>
      <c r="EB49" s="48">
        <f t="shared" si="15"/>
        <v>1.4461538461538499</v>
      </c>
      <c r="EC49" s="48" t="str">
        <f t="shared" si="15"/>
        <v/>
      </c>
      <c r="ED49" s="48" t="str">
        <f t="shared" si="15"/>
        <v/>
      </c>
      <c r="EE49" s="48">
        <f t="shared" si="15"/>
        <v>1.45384615384615</v>
      </c>
      <c r="EF49" s="48" t="str">
        <f t="shared" si="15"/>
        <v/>
      </c>
      <c r="EG49" s="48" t="str">
        <f t="shared" si="15"/>
        <v/>
      </c>
      <c r="EH49" s="48">
        <f t="shared" si="15"/>
        <v>1.60769230769231</v>
      </c>
      <c r="EI49" s="48" t="str">
        <f t="shared" si="15"/>
        <v/>
      </c>
      <c r="EJ49" s="48" t="str">
        <f t="shared" si="15"/>
        <v/>
      </c>
      <c r="EK49" s="48">
        <f t="shared" si="15"/>
        <v>1.56153846153846</v>
      </c>
      <c r="EL49" s="48" t="str">
        <f t="shared" si="15"/>
        <v/>
      </c>
      <c r="EM49" s="48" t="str">
        <f t="shared" si="15"/>
        <v/>
      </c>
      <c r="EN49" s="48">
        <f t="shared" si="13"/>
        <v>1.62307692307692</v>
      </c>
      <c r="EO49" s="48" t="str">
        <f t="shared" si="13"/>
        <v/>
      </c>
      <c r="EP49" s="48" t="str">
        <f t="shared" si="13"/>
        <v/>
      </c>
      <c r="EQ49" s="48">
        <f t="shared" si="11"/>
        <v>0</v>
      </c>
      <c r="ER49" s="49" t="str">
        <f t="shared" si="11"/>
        <v/>
      </c>
      <c r="ET49" s="155">
        <v>41395</v>
      </c>
      <c r="EU49" s="47" t="str">
        <f t="shared" si="16"/>
        <v/>
      </c>
      <c r="EV49" s="48">
        <f t="shared" si="16"/>
        <v>1.4615384615384599</v>
      </c>
      <c r="EW49" s="48" t="str">
        <f t="shared" si="16"/>
        <v/>
      </c>
      <c r="EX49" s="48" t="str">
        <f t="shared" si="14"/>
        <v/>
      </c>
      <c r="EY49" s="48">
        <f t="shared" si="14"/>
        <v>1.4461538461538499</v>
      </c>
      <c r="EZ49" s="48" t="str">
        <f t="shared" si="14"/>
        <v/>
      </c>
      <c r="FA49" s="48" t="str">
        <f t="shared" si="14"/>
        <v/>
      </c>
      <c r="FB49" s="48">
        <f t="shared" si="14"/>
        <v>1.45384615384615</v>
      </c>
      <c r="FC49" s="48" t="str">
        <f t="shared" si="14"/>
        <v/>
      </c>
      <c r="FD49" s="48" t="str">
        <f t="shared" si="14"/>
        <v/>
      </c>
      <c r="FE49" s="48">
        <f t="shared" si="14"/>
        <v>1.60769230769231</v>
      </c>
      <c r="FF49" s="48" t="str">
        <f t="shared" si="14"/>
        <v/>
      </c>
      <c r="FG49" s="48" t="str">
        <f t="shared" si="14"/>
        <v/>
      </c>
      <c r="FH49" s="48">
        <f t="shared" si="14"/>
        <v>1.56153846153846</v>
      </c>
      <c r="FI49" s="48" t="str">
        <f t="shared" si="14"/>
        <v/>
      </c>
      <c r="FJ49" s="48" t="str">
        <f t="shared" si="14"/>
        <v/>
      </c>
      <c r="FK49" s="48">
        <f t="shared" si="12"/>
        <v>1.62307692307692</v>
      </c>
      <c r="FL49" s="48" t="str">
        <f t="shared" si="12"/>
        <v/>
      </c>
      <c r="FM49" s="48" t="str">
        <f t="shared" si="12"/>
        <v/>
      </c>
      <c r="FN49" s="48" t="str">
        <f t="shared" si="12"/>
        <v/>
      </c>
      <c r="FO49" s="49" t="str">
        <f t="shared" si="12"/>
        <v/>
      </c>
    </row>
    <row r="50" spans="2:171" x14ac:dyDescent="0.25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T50" s="175" t="s">
        <v>99</v>
      </c>
      <c r="BU50" s="156"/>
      <c r="BV50" s="157"/>
      <c r="BW50" s="157"/>
      <c r="BX50" s="157"/>
      <c r="BY50" s="157"/>
      <c r="BZ50" s="157"/>
      <c r="CA50" s="157"/>
      <c r="CB50" s="157"/>
      <c r="CC50" s="157"/>
      <c r="CD50" s="157"/>
      <c r="CE50" s="157"/>
      <c r="CF50" s="157"/>
      <c r="CG50" s="157"/>
      <c r="CH50" s="157">
        <v>1.9</v>
      </c>
      <c r="CI50" s="157">
        <v>1.4833333333333301</v>
      </c>
      <c r="CJ50" s="157">
        <v>1.4666666666666699</v>
      </c>
      <c r="CK50" s="157">
        <v>1.4583333333333299</v>
      </c>
      <c r="CL50" s="157">
        <v>1.43333333333333</v>
      </c>
      <c r="CM50" s="157">
        <v>1.6083333333333301</v>
      </c>
      <c r="CN50" s="157">
        <v>1.5166666666666699</v>
      </c>
      <c r="CO50" s="157">
        <v>1.5249999999999999</v>
      </c>
      <c r="CP50" s="157"/>
      <c r="CQ50" s="157"/>
      <c r="CR50" s="157"/>
      <c r="CS50" s="157"/>
      <c r="CT50" s="157"/>
      <c r="CU50" s="157"/>
      <c r="CV50" s="157"/>
      <c r="CW50" s="158"/>
      <c r="CX50" s="5"/>
      <c r="CY50" s="96">
        <v>43</v>
      </c>
      <c r="CZ50" s="74" t="s">
        <v>99</v>
      </c>
      <c r="DA50" s="14">
        <v>41426</v>
      </c>
      <c r="DB50" s="18">
        <f t="shared" si="2"/>
        <v>1.4666666666666699</v>
      </c>
      <c r="DC50" s="18">
        <f t="shared" si="3"/>
        <v>1.4583333333333299</v>
      </c>
      <c r="DD50" s="18">
        <f t="shared" si="4"/>
        <v>1.43333333333333</v>
      </c>
      <c r="DE50" s="18">
        <f t="shared" si="5"/>
        <v>1.6083333333333301</v>
      </c>
      <c r="DF50" s="18">
        <f t="shared" si="6"/>
        <v>1.5166666666666699</v>
      </c>
      <c r="DG50" s="18">
        <f t="shared" si="7"/>
        <v>1.5249999999999999</v>
      </c>
      <c r="DH50" s="18">
        <f t="shared" si="8"/>
        <v>0</v>
      </c>
      <c r="DJ50" s="96">
        <v>3</v>
      </c>
      <c r="DK50" s="96">
        <v>4</v>
      </c>
      <c r="DL50" s="96">
        <v>1</v>
      </c>
      <c r="DM50" s="96">
        <v>2</v>
      </c>
      <c r="DO50" s="96">
        <v>1</v>
      </c>
      <c r="DP50" s="96">
        <v>4</v>
      </c>
      <c r="DQ50" s="96">
        <v>7</v>
      </c>
      <c r="DR50" s="96">
        <v>10</v>
      </c>
      <c r="DS50" s="96">
        <v>13</v>
      </c>
      <c r="DT50" s="96">
        <v>16</v>
      </c>
      <c r="DU50" s="96">
        <v>19</v>
      </c>
      <c r="DW50" s="86">
        <v>41426</v>
      </c>
      <c r="DX50" s="47">
        <f t="shared" si="15"/>
        <v>1.4666666666666699</v>
      </c>
      <c r="DY50" s="48" t="str">
        <f t="shared" si="15"/>
        <v/>
      </c>
      <c r="DZ50" s="48" t="str">
        <f t="shared" si="15"/>
        <v/>
      </c>
      <c r="EA50" s="48">
        <f t="shared" si="15"/>
        <v>1.4583333333333299</v>
      </c>
      <c r="EB50" s="48" t="str">
        <f t="shared" si="15"/>
        <v/>
      </c>
      <c r="EC50" s="48" t="str">
        <f t="shared" si="15"/>
        <v/>
      </c>
      <c r="ED50" s="48">
        <f t="shared" si="15"/>
        <v>1.43333333333333</v>
      </c>
      <c r="EE50" s="48" t="str">
        <f t="shared" si="15"/>
        <v/>
      </c>
      <c r="EF50" s="48" t="str">
        <f t="shared" si="15"/>
        <v/>
      </c>
      <c r="EG50" s="48">
        <f t="shared" si="15"/>
        <v>1.6083333333333301</v>
      </c>
      <c r="EH50" s="48" t="str">
        <f t="shared" si="15"/>
        <v/>
      </c>
      <c r="EI50" s="48" t="str">
        <f t="shared" si="15"/>
        <v/>
      </c>
      <c r="EJ50" s="48">
        <f t="shared" si="15"/>
        <v>1.5166666666666699</v>
      </c>
      <c r="EK50" s="48" t="str">
        <f t="shared" si="15"/>
        <v/>
      </c>
      <c r="EL50" s="48" t="str">
        <f t="shared" si="15"/>
        <v/>
      </c>
      <c r="EM50" s="48">
        <f t="shared" si="15"/>
        <v>1.5249999999999999</v>
      </c>
      <c r="EN50" s="48" t="str">
        <f t="shared" si="13"/>
        <v/>
      </c>
      <c r="EO50" s="48" t="str">
        <f t="shared" si="13"/>
        <v/>
      </c>
      <c r="EP50" s="48">
        <f t="shared" si="13"/>
        <v>0</v>
      </c>
      <c r="EQ50" s="48" t="str">
        <f t="shared" si="11"/>
        <v/>
      </c>
      <c r="ER50" s="49" t="str">
        <f t="shared" si="11"/>
        <v/>
      </c>
      <c r="ET50" s="155">
        <v>41426</v>
      </c>
      <c r="EU50" s="47">
        <f t="shared" si="16"/>
        <v>1.4666666666666699</v>
      </c>
      <c r="EV50" s="48" t="str">
        <f t="shared" si="16"/>
        <v/>
      </c>
      <c r="EW50" s="48" t="str">
        <f t="shared" si="16"/>
        <v/>
      </c>
      <c r="EX50" s="48">
        <f t="shared" si="14"/>
        <v>1.4583333333333299</v>
      </c>
      <c r="EY50" s="48" t="str">
        <f t="shared" si="14"/>
        <v/>
      </c>
      <c r="EZ50" s="48" t="str">
        <f t="shared" si="14"/>
        <v/>
      </c>
      <c r="FA50" s="48">
        <f t="shared" si="14"/>
        <v>1.43333333333333</v>
      </c>
      <c r="FB50" s="48" t="str">
        <f t="shared" si="14"/>
        <v/>
      </c>
      <c r="FC50" s="48" t="str">
        <f t="shared" si="14"/>
        <v/>
      </c>
      <c r="FD50" s="48">
        <f t="shared" si="14"/>
        <v>1.6083333333333301</v>
      </c>
      <c r="FE50" s="48" t="str">
        <f t="shared" si="14"/>
        <v/>
      </c>
      <c r="FF50" s="48" t="str">
        <f t="shared" si="14"/>
        <v/>
      </c>
      <c r="FG50" s="48">
        <f t="shared" si="14"/>
        <v>1.5166666666666699</v>
      </c>
      <c r="FH50" s="48" t="str">
        <f t="shared" si="14"/>
        <v/>
      </c>
      <c r="FI50" s="48" t="str">
        <f t="shared" si="14"/>
        <v/>
      </c>
      <c r="FJ50" s="48">
        <f t="shared" si="14"/>
        <v>1.5249999999999999</v>
      </c>
      <c r="FK50" s="48" t="str">
        <f t="shared" si="12"/>
        <v/>
      </c>
      <c r="FL50" s="48" t="str">
        <f t="shared" si="12"/>
        <v/>
      </c>
      <c r="FM50" s="48" t="str">
        <f t="shared" si="12"/>
        <v/>
      </c>
      <c r="FN50" s="48" t="str">
        <f t="shared" si="12"/>
        <v/>
      </c>
      <c r="FO50" s="49" t="str">
        <f t="shared" si="12"/>
        <v/>
      </c>
    </row>
    <row r="51" spans="2:171" x14ac:dyDescent="0.25"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T51" s="175" t="s">
        <v>290</v>
      </c>
      <c r="BU51" s="156"/>
      <c r="BV51" s="157"/>
      <c r="BW51" s="157"/>
      <c r="BX51" s="157"/>
      <c r="BY51" s="157"/>
      <c r="BZ51" s="157"/>
      <c r="CA51" s="157"/>
      <c r="CB51" s="157"/>
      <c r="CC51" s="157"/>
      <c r="CD51" s="157"/>
      <c r="CE51" s="157"/>
      <c r="CF51" s="157"/>
      <c r="CG51" s="157"/>
      <c r="CH51" s="157">
        <v>1.9</v>
      </c>
      <c r="CI51" s="157">
        <v>1.4</v>
      </c>
      <c r="CJ51" s="157">
        <v>1.3916666666666699</v>
      </c>
      <c r="CK51" s="157">
        <v>1.3916666666666699</v>
      </c>
      <c r="CL51" s="157">
        <v>1.3333333333333299</v>
      </c>
      <c r="CM51" s="157">
        <v>1.5416666666666701</v>
      </c>
      <c r="CN51" s="157">
        <v>1.52727272727273</v>
      </c>
      <c r="CO51" s="157">
        <v>1.5181818181818201</v>
      </c>
      <c r="CP51" s="157"/>
      <c r="CQ51" s="157"/>
      <c r="CR51" s="157"/>
      <c r="CS51" s="157"/>
      <c r="CT51" s="157"/>
      <c r="CU51" s="157"/>
      <c r="CV51" s="157"/>
      <c r="CW51" s="158"/>
      <c r="CX51" s="5"/>
      <c r="CY51" s="96">
        <v>44</v>
      </c>
      <c r="CZ51" s="74" t="s">
        <v>290</v>
      </c>
      <c r="DA51" s="14">
        <v>41456</v>
      </c>
      <c r="DB51" s="18">
        <f t="shared" si="2"/>
        <v>1.3916666666666699</v>
      </c>
      <c r="DC51" s="18">
        <f t="shared" si="3"/>
        <v>1.3333333333333299</v>
      </c>
      <c r="DD51" s="18">
        <f t="shared" si="4"/>
        <v>1.5416666666666701</v>
      </c>
      <c r="DE51" s="18">
        <f t="shared" si="5"/>
        <v>1.52727272727273</v>
      </c>
      <c r="DF51" s="18">
        <f t="shared" si="6"/>
        <v>1.5181818181818201</v>
      </c>
      <c r="DG51" s="18">
        <f t="shared" si="7"/>
        <v>0</v>
      </c>
      <c r="DH51" s="18">
        <f t="shared" si="8"/>
        <v>0</v>
      </c>
      <c r="DJ51" s="96">
        <v>4</v>
      </c>
      <c r="DK51" s="96">
        <v>1</v>
      </c>
      <c r="DL51" s="96">
        <v>2</v>
      </c>
      <c r="DM51" s="96">
        <v>3</v>
      </c>
      <c r="DO51" s="96">
        <v>3</v>
      </c>
      <c r="DP51" s="96">
        <v>6</v>
      </c>
      <c r="DQ51" s="96">
        <v>9</v>
      </c>
      <c r="DR51" s="96">
        <v>12</v>
      </c>
      <c r="DS51" s="96">
        <v>15</v>
      </c>
      <c r="DT51" s="96">
        <v>18</v>
      </c>
      <c r="DU51" s="96">
        <v>21</v>
      </c>
      <c r="DW51" s="86">
        <v>41456</v>
      </c>
      <c r="DX51" s="47" t="str">
        <f t="shared" si="15"/>
        <v/>
      </c>
      <c r="DY51" s="48" t="str">
        <f t="shared" si="15"/>
        <v/>
      </c>
      <c r="DZ51" s="48">
        <f t="shared" si="15"/>
        <v>1.3916666666666699</v>
      </c>
      <c r="EA51" s="48" t="str">
        <f t="shared" si="15"/>
        <v/>
      </c>
      <c r="EB51" s="48" t="str">
        <f t="shared" si="15"/>
        <v/>
      </c>
      <c r="EC51" s="48">
        <f t="shared" si="15"/>
        <v>1.3333333333333299</v>
      </c>
      <c r="ED51" s="48" t="str">
        <f t="shared" si="15"/>
        <v/>
      </c>
      <c r="EE51" s="48" t="str">
        <f t="shared" si="15"/>
        <v/>
      </c>
      <c r="EF51" s="48">
        <f t="shared" si="15"/>
        <v>1.5416666666666701</v>
      </c>
      <c r="EG51" s="48" t="str">
        <f t="shared" si="15"/>
        <v/>
      </c>
      <c r="EH51" s="48" t="str">
        <f t="shared" si="15"/>
        <v/>
      </c>
      <c r="EI51" s="48">
        <f t="shared" si="15"/>
        <v>1.52727272727273</v>
      </c>
      <c r="EJ51" s="48" t="str">
        <f t="shared" si="15"/>
        <v/>
      </c>
      <c r="EK51" s="48" t="str">
        <f t="shared" si="15"/>
        <v/>
      </c>
      <c r="EL51" s="48">
        <f t="shared" si="15"/>
        <v>1.5181818181818201</v>
      </c>
      <c r="EM51" s="48" t="str">
        <f t="shared" si="15"/>
        <v/>
      </c>
      <c r="EN51" s="48" t="str">
        <f t="shared" si="13"/>
        <v/>
      </c>
      <c r="EO51" s="48">
        <f t="shared" si="13"/>
        <v>0</v>
      </c>
      <c r="EP51" s="48" t="str">
        <f t="shared" si="13"/>
        <v/>
      </c>
      <c r="EQ51" s="48" t="str">
        <f t="shared" si="11"/>
        <v/>
      </c>
      <c r="ER51" s="49">
        <f t="shared" si="11"/>
        <v>0</v>
      </c>
      <c r="ET51" s="155">
        <v>41456</v>
      </c>
      <c r="EU51" s="47" t="str">
        <f t="shared" si="16"/>
        <v/>
      </c>
      <c r="EV51" s="48" t="str">
        <f t="shared" si="16"/>
        <v/>
      </c>
      <c r="EW51" s="48">
        <f t="shared" si="16"/>
        <v>1.3916666666666699</v>
      </c>
      <c r="EX51" s="48" t="str">
        <f t="shared" si="14"/>
        <v/>
      </c>
      <c r="EY51" s="48" t="str">
        <f t="shared" si="14"/>
        <v/>
      </c>
      <c r="EZ51" s="48">
        <f t="shared" si="14"/>
        <v>1.3333333333333299</v>
      </c>
      <c r="FA51" s="48" t="str">
        <f t="shared" si="14"/>
        <v/>
      </c>
      <c r="FB51" s="48" t="str">
        <f t="shared" si="14"/>
        <v/>
      </c>
      <c r="FC51" s="48">
        <f t="shared" si="14"/>
        <v>1.5416666666666701</v>
      </c>
      <c r="FD51" s="48" t="str">
        <f t="shared" si="14"/>
        <v/>
      </c>
      <c r="FE51" s="48" t="str">
        <f t="shared" si="14"/>
        <v/>
      </c>
      <c r="FF51" s="48">
        <f t="shared" si="14"/>
        <v>1.52727272727273</v>
      </c>
      <c r="FG51" s="48" t="str">
        <f t="shared" si="14"/>
        <v/>
      </c>
      <c r="FH51" s="48" t="str">
        <f t="shared" si="14"/>
        <v/>
      </c>
      <c r="FI51" s="48">
        <f t="shared" si="14"/>
        <v>1.5181818181818201</v>
      </c>
      <c r="FJ51" s="48" t="str">
        <f t="shared" si="14"/>
        <v/>
      </c>
      <c r="FK51" s="48" t="str">
        <f t="shared" si="12"/>
        <v/>
      </c>
      <c r="FL51" s="48" t="str">
        <f t="shared" si="12"/>
        <v/>
      </c>
      <c r="FM51" s="48" t="str">
        <f t="shared" si="12"/>
        <v/>
      </c>
      <c r="FN51" s="48" t="str">
        <f t="shared" si="12"/>
        <v/>
      </c>
      <c r="FO51" s="49" t="str">
        <f t="shared" si="12"/>
        <v/>
      </c>
    </row>
    <row r="52" spans="2:171" x14ac:dyDescent="0.25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T52" s="175" t="s">
        <v>291</v>
      </c>
      <c r="BU52" s="156"/>
      <c r="BV52" s="157"/>
      <c r="BW52" s="157"/>
      <c r="BX52" s="157"/>
      <c r="BY52" s="157"/>
      <c r="BZ52" s="157"/>
      <c r="CA52" s="157"/>
      <c r="CB52" s="157"/>
      <c r="CC52" s="157"/>
      <c r="CD52" s="157"/>
      <c r="CE52" s="157"/>
      <c r="CF52" s="157"/>
      <c r="CG52" s="157"/>
      <c r="CH52" s="157">
        <v>1.9</v>
      </c>
      <c r="CI52" s="157">
        <v>1.4</v>
      </c>
      <c r="CJ52" s="157">
        <v>1.425</v>
      </c>
      <c r="CK52" s="157">
        <v>1.44166666666667</v>
      </c>
      <c r="CL52" s="157">
        <v>1.4083333333333301</v>
      </c>
      <c r="CM52" s="157">
        <v>1.55</v>
      </c>
      <c r="CN52" s="157">
        <v>1.5249999999999999</v>
      </c>
      <c r="CO52" s="157">
        <v>1.50833333333333</v>
      </c>
      <c r="CP52" s="157"/>
      <c r="CQ52" s="157"/>
      <c r="CR52" s="157"/>
      <c r="CS52" s="157"/>
      <c r="CT52" s="157"/>
      <c r="CU52" s="157"/>
      <c r="CV52" s="157"/>
      <c r="CW52" s="158"/>
      <c r="CX52" s="5"/>
      <c r="CY52" s="96">
        <v>45</v>
      </c>
      <c r="CZ52" s="74" t="s">
        <v>291</v>
      </c>
      <c r="DA52" s="14">
        <v>41487</v>
      </c>
      <c r="DB52" s="18">
        <f t="shared" si="2"/>
        <v>1.44166666666667</v>
      </c>
      <c r="DC52" s="18">
        <f t="shared" si="3"/>
        <v>1.4083333333333301</v>
      </c>
      <c r="DD52" s="18">
        <f t="shared" si="4"/>
        <v>1.55</v>
      </c>
      <c r="DE52" s="18">
        <f t="shared" si="5"/>
        <v>1.5249999999999999</v>
      </c>
      <c r="DF52" s="18">
        <f t="shared" si="6"/>
        <v>1.50833333333333</v>
      </c>
      <c r="DG52" s="18">
        <f t="shared" si="7"/>
        <v>0</v>
      </c>
      <c r="DH52" s="18">
        <f t="shared" si="8"/>
        <v>0</v>
      </c>
      <c r="DJ52" s="96">
        <v>4</v>
      </c>
      <c r="DK52" s="96">
        <v>1</v>
      </c>
      <c r="DL52" s="96">
        <v>2</v>
      </c>
      <c r="DM52" s="96">
        <v>3</v>
      </c>
      <c r="DO52" s="96">
        <v>2</v>
      </c>
      <c r="DP52" s="96">
        <v>5</v>
      </c>
      <c r="DQ52" s="96">
        <v>8</v>
      </c>
      <c r="DR52" s="96">
        <v>11</v>
      </c>
      <c r="DS52" s="96">
        <v>14</v>
      </c>
      <c r="DT52" s="96">
        <v>17</v>
      </c>
      <c r="DU52" s="96">
        <v>20</v>
      </c>
      <c r="DW52" s="86">
        <v>41487</v>
      </c>
      <c r="DX52" s="47" t="str">
        <f t="shared" si="15"/>
        <v/>
      </c>
      <c r="DY52" s="48">
        <f t="shared" si="15"/>
        <v>1.44166666666667</v>
      </c>
      <c r="DZ52" s="48" t="str">
        <f t="shared" si="15"/>
        <v/>
      </c>
      <c r="EA52" s="48" t="str">
        <f t="shared" si="15"/>
        <v/>
      </c>
      <c r="EB52" s="48">
        <f t="shared" si="15"/>
        <v>1.4083333333333301</v>
      </c>
      <c r="EC52" s="48" t="str">
        <f t="shared" si="15"/>
        <v/>
      </c>
      <c r="ED52" s="48" t="str">
        <f t="shared" si="15"/>
        <v/>
      </c>
      <c r="EE52" s="48">
        <f t="shared" si="15"/>
        <v>1.55</v>
      </c>
      <c r="EF52" s="48" t="str">
        <f t="shared" si="15"/>
        <v/>
      </c>
      <c r="EG52" s="48" t="str">
        <f t="shared" si="15"/>
        <v/>
      </c>
      <c r="EH52" s="48">
        <f t="shared" si="15"/>
        <v>1.5249999999999999</v>
      </c>
      <c r="EI52" s="48" t="str">
        <f t="shared" si="15"/>
        <v/>
      </c>
      <c r="EJ52" s="48" t="str">
        <f t="shared" si="15"/>
        <v/>
      </c>
      <c r="EK52" s="48">
        <f t="shared" si="15"/>
        <v>1.50833333333333</v>
      </c>
      <c r="EL52" s="48" t="str">
        <f t="shared" si="15"/>
        <v/>
      </c>
      <c r="EM52" s="48" t="str">
        <f t="shared" si="15"/>
        <v/>
      </c>
      <c r="EN52" s="48">
        <f t="shared" si="13"/>
        <v>0</v>
      </c>
      <c r="EO52" s="48" t="str">
        <f t="shared" si="13"/>
        <v/>
      </c>
      <c r="EP52" s="48" t="str">
        <f t="shared" si="13"/>
        <v/>
      </c>
      <c r="EQ52" s="48">
        <f t="shared" si="11"/>
        <v>0</v>
      </c>
      <c r="ER52" s="49" t="str">
        <f t="shared" si="11"/>
        <v/>
      </c>
      <c r="ET52" s="155">
        <v>41487</v>
      </c>
      <c r="EU52" s="47" t="str">
        <f t="shared" si="16"/>
        <v/>
      </c>
      <c r="EV52" s="48">
        <f t="shared" si="16"/>
        <v>1.44166666666667</v>
      </c>
      <c r="EW52" s="48" t="str">
        <f t="shared" si="16"/>
        <v/>
      </c>
      <c r="EX52" s="48" t="str">
        <f t="shared" si="14"/>
        <v/>
      </c>
      <c r="EY52" s="48">
        <f t="shared" si="14"/>
        <v>1.4083333333333301</v>
      </c>
      <c r="EZ52" s="48" t="str">
        <f t="shared" si="14"/>
        <v/>
      </c>
      <c r="FA52" s="48" t="str">
        <f t="shared" si="14"/>
        <v/>
      </c>
      <c r="FB52" s="48">
        <f t="shared" si="14"/>
        <v>1.55</v>
      </c>
      <c r="FC52" s="48" t="str">
        <f t="shared" si="14"/>
        <v/>
      </c>
      <c r="FD52" s="48" t="str">
        <f t="shared" si="14"/>
        <v/>
      </c>
      <c r="FE52" s="48">
        <f t="shared" si="14"/>
        <v>1.5249999999999999</v>
      </c>
      <c r="FF52" s="48" t="str">
        <f t="shared" si="14"/>
        <v/>
      </c>
      <c r="FG52" s="48" t="str">
        <f t="shared" si="14"/>
        <v/>
      </c>
      <c r="FH52" s="48">
        <f t="shared" si="14"/>
        <v>1.50833333333333</v>
      </c>
      <c r="FI52" s="48" t="str">
        <f t="shared" si="14"/>
        <v/>
      </c>
      <c r="FJ52" s="48" t="str">
        <f t="shared" si="14"/>
        <v/>
      </c>
      <c r="FK52" s="48" t="str">
        <f t="shared" si="12"/>
        <v/>
      </c>
      <c r="FL52" s="48" t="str">
        <f t="shared" si="12"/>
        <v/>
      </c>
      <c r="FM52" s="48" t="str">
        <f t="shared" si="12"/>
        <v/>
      </c>
      <c r="FN52" s="48" t="str">
        <f t="shared" si="12"/>
        <v/>
      </c>
      <c r="FO52" s="49" t="str">
        <f t="shared" si="12"/>
        <v/>
      </c>
    </row>
    <row r="53" spans="2:171" x14ac:dyDescent="0.25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T53" s="175" t="s">
        <v>100</v>
      </c>
      <c r="BU53" s="156"/>
      <c r="BV53" s="157"/>
      <c r="BW53" s="157"/>
      <c r="BX53" s="157"/>
      <c r="BY53" s="157"/>
      <c r="BZ53" s="157"/>
      <c r="CA53" s="157"/>
      <c r="CB53" s="157"/>
      <c r="CC53" s="157"/>
      <c r="CD53" s="157"/>
      <c r="CE53" s="157"/>
      <c r="CF53" s="157"/>
      <c r="CG53" s="157"/>
      <c r="CH53" s="157">
        <v>1.9</v>
      </c>
      <c r="CI53" s="157">
        <v>1.4</v>
      </c>
      <c r="CJ53" s="157">
        <v>1.3916666666666699</v>
      </c>
      <c r="CK53" s="157">
        <v>1.4083333333333301</v>
      </c>
      <c r="CL53" s="157">
        <v>1.375</v>
      </c>
      <c r="CM53" s="157">
        <v>1.5333333333333301</v>
      </c>
      <c r="CN53" s="157">
        <v>1.47272727272727</v>
      </c>
      <c r="CO53" s="157">
        <v>1.4636363636363601</v>
      </c>
      <c r="CP53" s="157"/>
      <c r="CQ53" s="157"/>
      <c r="CR53" s="157"/>
      <c r="CS53" s="157"/>
      <c r="CT53" s="157"/>
      <c r="CU53" s="157"/>
      <c r="CV53" s="157"/>
      <c r="CW53" s="158"/>
      <c r="CX53" s="5"/>
      <c r="CY53" s="96">
        <v>46</v>
      </c>
      <c r="CZ53" s="74" t="s">
        <v>100</v>
      </c>
      <c r="DA53" s="14">
        <v>41518</v>
      </c>
      <c r="DB53" s="18">
        <f t="shared" si="2"/>
        <v>1.4083333333333301</v>
      </c>
      <c r="DC53" s="18">
        <f t="shared" si="3"/>
        <v>1.375</v>
      </c>
      <c r="DD53" s="18">
        <f t="shared" si="4"/>
        <v>1.5333333333333301</v>
      </c>
      <c r="DE53" s="18">
        <f t="shared" si="5"/>
        <v>1.47272727272727</v>
      </c>
      <c r="DF53" s="18">
        <f t="shared" si="6"/>
        <v>1.4636363636363601</v>
      </c>
      <c r="DG53" s="18">
        <f t="shared" si="7"/>
        <v>0</v>
      </c>
      <c r="DH53" s="18">
        <f t="shared" si="8"/>
        <v>0</v>
      </c>
      <c r="DJ53" s="96">
        <v>4</v>
      </c>
      <c r="DK53" s="96">
        <v>1</v>
      </c>
      <c r="DL53" s="96">
        <v>2</v>
      </c>
      <c r="DM53" s="96">
        <v>3</v>
      </c>
      <c r="DO53" s="96">
        <v>1</v>
      </c>
      <c r="DP53" s="96">
        <v>4</v>
      </c>
      <c r="DQ53" s="96">
        <v>7</v>
      </c>
      <c r="DR53" s="96">
        <v>10</v>
      </c>
      <c r="DS53" s="96">
        <v>13</v>
      </c>
      <c r="DT53" s="96">
        <v>16</v>
      </c>
      <c r="DU53" s="96">
        <v>19</v>
      </c>
      <c r="DW53" s="86">
        <v>41518</v>
      </c>
      <c r="DX53" s="47">
        <f t="shared" si="15"/>
        <v>1.4083333333333301</v>
      </c>
      <c r="DY53" s="48" t="str">
        <f t="shared" si="15"/>
        <v/>
      </c>
      <c r="DZ53" s="48" t="str">
        <f t="shared" si="15"/>
        <v/>
      </c>
      <c r="EA53" s="48">
        <f t="shared" si="15"/>
        <v>1.375</v>
      </c>
      <c r="EB53" s="48" t="str">
        <f t="shared" si="15"/>
        <v/>
      </c>
      <c r="EC53" s="48" t="str">
        <f t="shared" si="15"/>
        <v/>
      </c>
      <c r="ED53" s="48">
        <f t="shared" si="15"/>
        <v>1.5333333333333301</v>
      </c>
      <c r="EE53" s="48" t="str">
        <f t="shared" si="15"/>
        <v/>
      </c>
      <c r="EF53" s="48" t="str">
        <f t="shared" si="15"/>
        <v/>
      </c>
      <c r="EG53" s="48">
        <f t="shared" si="15"/>
        <v>1.47272727272727</v>
      </c>
      <c r="EH53" s="48" t="str">
        <f t="shared" si="15"/>
        <v/>
      </c>
      <c r="EI53" s="48" t="str">
        <f t="shared" si="15"/>
        <v/>
      </c>
      <c r="EJ53" s="48">
        <f t="shared" si="15"/>
        <v>1.4636363636363601</v>
      </c>
      <c r="EK53" s="48" t="str">
        <f t="shared" si="15"/>
        <v/>
      </c>
      <c r="EL53" s="48" t="str">
        <f t="shared" si="15"/>
        <v/>
      </c>
      <c r="EM53" s="48">
        <f t="shared" ref="EM53:ER76" si="17">IF(ISNA(INDEX($DB$9:$DH$76,MATCH($DW53,$DA$9:$DA$76,0),MATCH(EM$8,$DO53:$DU53,0))),"",INDEX($DB$9:$DH$76,MATCH($DW53,$DA$9:$DA$76,0),MATCH(EM$8,$DO53:$DU53,0)))</f>
        <v>0</v>
      </c>
      <c r="EN53" s="48" t="str">
        <f t="shared" si="17"/>
        <v/>
      </c>
      <c r="EO53" s="48" t="str">
        <f t="shared" si="17"/>
        <v/>
      </c>
      <c r="EP53" s="48">
        <f t="shared" si="17"/>
        <v>0</v>
      </c>
      <c r="EQ53" s="48" t="str">
        <f t="shared" si="17"/>
        <v/>
      </c>
      <c r="ER53" s="49" t="str">
        <f t="shared" si="17"/>
        <v/>
      </c>
      <c r="ET53" s="155">
        <v>41518</v>
      </c>
      <c r="EU53" s="47">
        <f t="shared" si="16"/>
        <v>1.4083333333333301</v>
      </c>
      <c r="EV53" s="48" t="str">
        <f t="shared" si="16"/>
        <v/>
      </c>
      <c r="EW53" s="48" t="str">
        <f t="shared" si="16"/>
        <v/>
      </c>
      <c r="EX53" s="48">
        <f t="shared" si="14"/>
        <v>1.375</v>
      </c>
      <c r="EY53" s="48" t="str">
        <f t="shared" si="14"/>
        <v/>
      </c>
      <c r="EZ53" s="48" t="str">
        <f t="shared" si="14"/>
        <v/>
      </c>
      <c r="FA53" s="48">
        <f t="shared" si="14"/>
        <v>1.5333333333333301</v>
      </c>
      <c r="FB53" s="48" t="str">
        <f t="shared" si="14"/>
        <v/>
      </c>
      <c r="FC53" s="48" t="str">
        <f t="shared" si="14"/>
        <v/>
      </c>
      <c r="FD53" s="48">
        <f t="shared" si="14"/>
        <v>1.47272727272727</v>
      </c>
      <c r="FE53" s="48" t="str">
        <f t="shared" si="14"/>
        <v/>
      </c>
      <c r="FF53" s="48" t="str">
        <f t="shared" si="14"/>
        <v/>
      </c>
      <c r="FG53" s="48">
        <f t="shared" si="14"/>
        <v>1.4636363636363601</v>
      </c>
      <c r="FH53" s="48" t="str">
        <f t="shared" si="14"/>
        <v/>
      </c>
      <c r="FI53" s="48" t="str">
        <f t="shared" si="14"/>
        <v/>
      </c>
      <c r="FJ53" s="48" t="str">
        <f t="shared" si="14"/>
        <v/>
      </c>
      <c r="FK53" s="48" t="str">
        <f t="shared" si="12"/>
        <v/>
      </c>
      <c r="FL53" s="48" t="str">
        <f t="shared" si="12"/>
        <v/>
      </c>
      <c r="FM53" s="48" t="str">
        <f t="shared" si="12"/>
        <v/>
      </c>
      <c r="FN53" s="48" t="str">
        <f t="shared" si="12"/>
        <v/>
      </c>
      <c r="FO53" s="49" t="str">
        <f t="shared" si="12"/>
        <v/>
      </c>
    </row>
    <row r="54" spans="2:171" x14ac:dyDescent="0.25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T54" s="175" t="s">
        <v>292</v>
      </c>
      <c r="BU54" s="156"/>
      <c r="BV54" s="157"/>
      <c r="BW54" s="157"/>
      <c r="BX54" s="157"/>
      <c r="BY54" s="157"/>
      <c r="BZ54" s="157"/>
      <c r="CA54" s="157"/>
      <c r="CB54" s="157"/>
      <c r="CC54" s="157"/>
      <c r="CD54" s="157"/>
      <c r="CE54" s="157"/>
      <c r="CF54" s="157"/>
      <c r="CG54" s="157"/>
      <c r="CH54" s="157">
        <v>1.9</v>
      </c>
      <c r="CI54" s="157">
        <v>1.4</v>
      </c>
      <c r="CJ54" s="157">
        <v>1.3</v>
      </c>
      <c r="CK54" s="157">
        <v>1.3285714285714301</v>
      </c>
      <c r="CL54" s="157">
        <v>1.3285714285714301</v>
      </c>
      <c r="CM54" s="157">
        <v>1.52142857142857</v>
      </c>
      <c r="CN54" s="157">
        <v>1.5</v>
      </c>
      <c r="CO54" s="157">
        <v>1.45714285714286</v>
      </c>
      <c r="CP54" s="157"/>
      <c r="CQ54" s="157"/>
      <c r="CR54" s="157"/>
      <c r="CS54" s="157"/>
      <c r="CT54" s="157"/>
      <c r="CU54" s="157"/>
      <c r="CV54" s="157"/>
      <c r="CW54" s="158"/>
      <c r="CX54" s="5"/>
      <c r="CY54" s="96">
        <v>47</v>
      </c>
      <c r="CZ54" s="74" t="s">
        <v>292</v>
      </c>
      <c r="DA54" s="14">
        <v>41548</v>
      </c>
      <c r="DB54" s="18">
        <f t="shared" si="2"/>
        <v>1.3285714285714301</v>
      </c>
      <c r="DC54" s="18">
        <f t="shared" si="3"/>
        <v>1.52142857142857</v>
      </c>
      <c r="DD54" s="18">
        <f t="shared" si="4"/>
        <v>1.5</v>
      </c>
      <c r="DE54" s="18">
        <f t="shared" si="5"/>
        <v>1.45714285714286</v>
      </c>
      <c r="DF54" s="18">
        <f t="shared" si="6"/>
        <v>0</v>
      </c>
      <c r="DG54" s="18">
        <f t="shared" si="7"/>
        <v>0</v>
      </c>
      <c r="DH54" s="18">
        <f t="shared" si="8"/>
        <v>0</v>
      </c>
      <c r="DJ54" s="96">
        <v>1</v>
      </c>
      <c r="DK54" s="96">
        <v>2</v>
      </c>
      <c r="DL54" s="96">
        <v>3</v>
      </c>
      <c r="DM54" s="96">
        <v>4</v>
      </c>
      <c r="DO54" s="96">
        <v>3</v>
      </c>
      <c r="DP54" s="96">
        <v>6</v>
      </c>
      <c r="DQ54" s="96">
        <v>9</v>
      </c>
      <c r="DR54" s="96">
        <v>12</v>
      </c>
      <c r="DS54" s="96">
        <v>15</v>
      </c>
      <c r="DT54" s="96">
        <v>18</v>
      </c>
      <c r="DU54" s="96">
        <v>21</v>
      </c>
      <c r="DW54" s="86">
        <v>41548</v>
      </c>
      <c r="DX54" s="47" t="str">
        <f t="shared" ref="DX54:EM76" si="18">IF(ISNA(INDEX($DB$9:$DH$76,MATCH($DW54,$DA$9:$DA$76,0),MATCH(DX$8,$DO54:$DU54,0))),"",INDEX($DB$9:$DH$76,MATCH($DW54,$DA$9:$DA$76,0),MATCH(DX$8,$DO54:$DU54,0)))</f>
        <v/>
      </c>
      <c r="DY54" s="48" t="str">
        <f t="shared" si="18"/>
        <v/>
      </c>
      <c r="DZ54" s="48">
        <f t="shared" si="18"/>
        <v>1.3285714285714301</v>
      </c>
      <c r="EA54" s="48" t="str">
        <f t="shared" si="18"/>
        <v/>
      </c>
      <c r="EB54" s="48" t="str">
        <f t="shared" si="18"/>
        <v/>
      </c>
      <c r="EC54" s="48">
        <f t="shared" si="18"/>
        <v>1.52142857142857</v>
      </c>
      <c r="ED54" s="48" t="str">
        <f t="shared" si="18"/>
        <v/>
      </c>
      <c r="EE54" s="48" t="str">
        <f t="shared" si="18"/>
        <v/>
      </c>
      <c r="EF54" s="48">
        <f t="shared" si="18"/>
        <v>1.5</v>
      </c>
      <c r="EG54" s="48" t="str">
        <f t="shared" si="18"/>
        <v/>
      </c>
      <c r="EH54" s="48" t="str">
        <f t="shared" si="18"/>
        <v/>
      </c>
      <c r="EI54" s="48">
        <f t="shared" si="18"/>
        <v>1.45714285714286</v>
      </c>
      <c r="EJ54" s="48" t="str">
        <f t="shared" si="18"/>
        <v/>
      </c>
      <c r="EK54" s="48" t="str">
        <f t="shared" si="18"/>
        <v/>
      </c>
      <c r="EL54" s="48">
        <f t="shared" si="18"/>
        <v>0</v>
      </c>
      <c r="EM54" s="48" t="str">
        <f t="shared" si="18"/>
        <v/>
      </c>
      <c r="EN54" s="48" t="str">
        <f t="shared" si="17"/>
        <v/>
      </c>
      <c r="EO54" s="48">
        <f t="shared" si="17"/>
        <v>0</v>
      </c>
      <c r="EP54" s="48" t="str">
        <f t="shared" si="17"/>
        <v/>
      </c>
      <c r="EQ54" s="48" t="str">
        <f t="shared" si="17"/>
        <v/>
      </c>
      <c r="ER54" s="49">
        <f t="shared" si="17"/>
        <v>0</v>
      </c>
      <c r="ET54" s="155">
        <v>41548</v>
      </c>
      <c r="EU54" s="47" t="str">
        <f t="shared" si="16"/>
        <v/>
      </c>
      <c r="EV54" s="48" t="str">
        <f t="shared" si="16"/>
        <v/>
      </c>
      <c r="EW54" s="48">
        <f t="shared" si="16"/>
        <v>1.3285714285714301</v>
      </c>
      <c r="EX54" s="48" t="str">
        <f t="shared" si="14"/>
        <v/>
      </c>
      <c r="EY54" s="48" t="str">
        <f t="shared" si="14"/>
        <v/>
      </c>
      <c r="EZ54" s="48">
        <f t="shared" si="14"/>
        <v>1.52142857142857</v>
      </c>
      <c r="FA54" s="48" t="str">
        <f t="shared" si="14"/>
        <v/>
      </c>
      <c r="FB54" s="48" t="str">
        <f t="shared" si="14"/>
        <v/>
      </c>
      <c r="FC54" s="48">
        <f t="shared" si="14"/>
        <v>1.5</v>
      </c>
      <c r="FD54" s="48" t="str">
        <f t="shared" si="14"/>
        <v/>
      </c>
      <c r="FE54" s="48" t="str">
        <f t="shared" si="14"/>
        <v/>
      </c>
      <c r="FF54" s="48">
        <f t="shared" si="14"/>
        <v>1.45714285714286</v>
      </c>
      <c r="FG54" s="48" t="str">
        <f t="shared" si="14"/>
        <v/>
      </c>
      <c r="FH54" s="48" t="str">
        <f t="shared" si="14"/>
        <v/>
      </c>
      <c r="FI54" s="48" t="str">
        <f t="shared" si="14"/>
        <v/>
      </c>
      <c r="FJ54" s="48" t="str">
        <f t="shared" si="14"/>
        <v/>
      </c>
      <c r="FK54" s="48" t="str">
        <f t="shared" si="12"/>
        <v/>
      </c>
      <c r="FL54" s="48" t="str">
        <f t="shared" si="12"/>
        <v/>
      </c>
      <c r="FM54" s="48" t="str">
        <f t="shared" si="12"/>
        <v/>
      </c>
      <c r="FN54" s="48" t="str">
        <f t="shared" si="12"/>
        <v/>
      </c>
      <c r="FO54" s="49" t="str">
        <f t="shared" si="12"/>
        <v/>
      </c>
    </row>
    <row r="55" spans="2:171" x14ac:dyDescent="0.25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T55" s="175" t="s">
        <v>293</v>
      </c>
      <c r="BU55" s="156"/>
      <c r="BV55" s="157"/>
      <c r="BW55" s="157"/>
      <c r="BX55" s="157"/>
      <c r="BY55" s="157"/>
      <c r="BZ55" s="157"/>
      <c r="CA55" s="157"/>
      <c r="CB55" s="157"/>
      <c r="CC55" s="157"/>
      <c r="CD55" s="157"/>
      <c r="CE55" s="157"/>
      <c r="CF55" s="157"/>
      <c r="CG55" s="157"/>
      <c r="CH55" s="157">
        <v>1.9</v>
      </c>
      <c r="CI55" s="157">
        <v>1.4</v>
      </c>
      <c r="CJ55" s="157">
        <v>1.3</v>
      </c>
      <c r="CK55" s="157">
        <v>1.0090909090909099</v>
      </c>
      <c r="CL55" s="157">
        <v>1.0909090909090899</v>
      </c>
      <c r="CM55" s="157">
        <v>1.2954545454545501</v>
      </c>
      <c r="CN55" s="157">
        <v>1.3</v>
      </c>
      <c r="CO55" s="157">
        <v>1.5727272727272701</v>
      </c>
      <c r="CP55" s="157"/>
      <c r="CQ55" s="157"/>
      <c r="CR55" s="157"/>
      <c r="CS55" s="157"/>
      <c r="CT55" s="157"/>
      <c r="CU55" s="157"/>
      <c r="CV55" s="157"/>
      <c r="CW55" s="158"/>
      <c r="CX55" s="5"/>
      <c r="CY55" s="96">
        <v>48</v>
      </c>
      <c r="CZ55" s="74" t="s">
        <v>293</v>
      </c>
      <c r="DA55" s="14">
        <v>41579</v>
      </c>
      <c r="DB55" s="18">
        <f t="shared" si="2"/>
        <v>1.0909090909090899</v>
      </c>
      <c r="DC55" s="18">
        <f t="shared" si="3"/>
        <v>1.2954545454545501</v>
      </c>
      <c r="DD55" s="18">
        <f t="shared" si="4"/>
        <v>1.3</v>
      </c>
      <c r="DE55" s="18">
        <f t="shared" si="5"/>
        <v>1.5727272727272701</v>
      </c>
      <c r="DF55" s="18">
        <f t="shared" si="6"/>
        <v>0</v>
      </c>
      <c r="DG55" s="18">
        <f t="shared" si="7"/>
        <v>0</v>
      </c>
      <c r="DH55" s="18">
        <f t="shared" si="8"/>
        <v>0</v>
      </c>
      <c r="DJ55" s="96">
        <v>1</v>
      </c>
      <c r="DK55" s="96">
        <v>2</v>
      </c>
      <c r="DL55" s="96">
        <v>3</v>
      </c>
      <c r="DM55" s="96">
        <v>4</v>
      </c>
      <c r="DO55" s="96">
        <v>2</v>
      </c>
      <c r="DP55" s="96">
        <v>5</v>
      </c>
      <c r="DQ55" s="96">
        <v>8</v>
      </c>
      <c r="DR55" s="96">
        <v>11</v>
      </c>
      <c r="DS55" s="96">
        <v>14</v>
      </c>
      <c r="DT55" s="96">
        <v>17</v>
      </c>
      <c r="DU55" s="96">
        <v>20</v>
      </c>
      <c r="DW55" s="86">
        <v>41579</v>
      </c>
      <c r="DX55" s="47" t="str">
        <f t="shared" si="18"/>
        <v/>
      </c>
      <c r="DY55" s="48">
        <f t="shared" si="18"/>
        <v>1.0909090909090899</v>
      </c>
      <c r="DZ55" s="48" t="str">
        <f t="shared" si="18"/>
        <v/>
      </c>
      <c r="EA55" s="48" t="str">
        <f t="shared" si="18"/>
        <v/>
      </c>
      <c r="EB55" s="48">
        <f t="shared" si="18"/>
        <v>1.2954545454545501</v>
      </c>
      <c r="EC55" s="48" t="str">
        <f t="shared" si="18"/>
        <v/>
      </c>
      <c r="ED55" s="48" t="str">
        <f t="shared" si="18"/>
        <v/>
      </c>
      <c r="EE55" s="48">
        <f t="shared" si="18"/>
        <v>1.3</v>
      </c>
      <c r="EF55" s="48" t="str">
        <f t="shared" si="18"/>
        <v/>
      </c>
      <c r="EG55" s="48" t="str">
        <f t="shared" si="18"/>
        <v/>
      </c>
      <c r="EH55" s="48">
        <f t="shared" si="18"/>
        <v>1.5727272727272701</v>
      </c>
      <c r="EI55" s="48" t="str">
        <f t="shared" si="18"/>
        <v/>
      </c>
      <c r="EJ55" s="48" t="str">
        <f t="shared" si="18"/>
        <v/>
      </c>
      <c r="EK55" s="48">
        <f t="shared" si="18"/>
        <v>0</v>
      </c>
      <c r="EL55" s="48" t="str">
        <f t="shared" si="18"/>
        <v/>
      </c>
      <c r="EM55" s="48" t="str">
        <f t="shared" si="18"/>
        <v/>
      </c>
      <c r="EN55" s="48">
        <f t="shared" si="17"/>
        <v>0</v>
      </c>
      <c r="EO55" s="48" t="str">
        <f t="shared" si="17"/>
        <v/>
      </c>
      <c r="EP55" s="48" t="str">
        <f t="shared" si="17"/>
        <v/>
      </c>
      <c r="EQ55" s="48">
        <f t="shared" si="17"/>
        <v>0</v>
      </c>
      <c r="ER55" s="49" t="str">
        <f t="shared" si="17"/>
        <v/>
      </c>
      <c r="ET55" s="155">
        <v>41579</v>
      </c>
      <c r="EU55" s="47" t="str">
        <f t="shared" si="16"/>
        <v/>
      </c>
      <c r="EV55" s="48">
        <f t="shared" si="16"/>
        <v>1.0909090909090899</v>
      </c>
      <c r="EW55" s="48" t="str">
        <f t="shared" si="16"/>
        <v/>
      </c>
      <c r="EX55" s="48" t="str">
        <f t="shared" si="14"/>
        <v/>
      </c>
      <c r="EY55" s="48">
        <f t="shared" si="14"/>
        <v>1.2954545454545501</v>
      </c>
      <c r="EZ55" s="48" t="str">
        <f t="shared" si="14"/>
        <v/>
      </c>
      <c r="FA55" s="48" t="str">
        <f t="shared" si="14"/>
        <v/>
      </c>
      <c r="FB55" s="48">
        <f t="shared" si="14"/>
        <v>1.3</v>
      </c>
      <c r="FC55" s="48" t="str">
        <f t="shared" si="14"/>
        <v/>
      </c>
      <c r="FD55" s="48" t="str">
        <f t="shared" si="14"/>
        <v/>
      </c>
      <c r="FE55" s="48">
        <f t="shared" si="14"/>
        <v>1.5727272727272701</v>
      </c>
      <c r="FF55" s="48" t="str">
        <f t="shared" si="14"/>
        <v/>
      </c>
      <c r="FG55" s="48" t="str">
        <f t="shared" si="14"/>
        <v/>
      </c>
      <c r="FH55" s="48" t="str">
        <f t="shared" si="14"/>
        <v/>
      </c>
      <c r="FI55" s="48" t="str">
        <f t="shared" si="14"/>
        <v/>
      </c>
      <c r="FJ55" s="48" t="str">
        <f t="shared" si="14"/>
        <v/>
      </c>
      <c r="FK55" s="48" t="str">
        <f t="shared" si="12"/>
        <v/>
      </c>
      <c r="FL55" s="48" t="str">
        <f t="shared" si="12"/>
        <v/>
      </c>
      <c r="FM55" s="48" t="str">
        <f t="shared" si="12"/>
        <v/>
      </c>
      <c r="FN55" s="48" t="str">
        <f t="shared" si="12"/>
        <v/>
      </c>
      <c r="FO55" s="49" t="str">
        <f t="shared" si="12"/>
        <v/>
      </c>
    </row>
    <row r="56" spans="2:171" x14ac:dyDescent="0.25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T56" s="175" t="s">
        <v>101</v>
      </c>
      <c r="BU56" s="156"/>
      <c r="BV56" s="157"/>
      <c r="BW56" s="157"/>
      <c r="BX56" s="157"/>
      <c r="BY56" s="157"/>
      <c r="BZ56" s="157"/>
      <c r="CA56" s="157"/>
      <c r="CB56" s="157"/>
      <c r="CC56" s="157"/>
      <c r="CD56" s="157"/>
      <c r="CE56" s="157"/>
      <c r="CF56" s="157"/>
      <c r="CG56" s="157"/>
      <c r="CH56" s="157">
        <v>1.9</v>
      </c>
      <c r="CI56" s="157">
        <v>1.4</v>
      </c>
      <c r="CJ56" s="157">
        <v>1.3</v>
      </c>
      <c r="CK56" s="157">
        <v>0.85833333333333395</v>
      </c>
      <c r="CL56" s="157">
        <v>0.90833333333333299</v>
      </c>
      <c r="CM56" s="157">
        <v>1.06666666666667</v>
      </c>
      <c r="CN56" s="157">
        <v>1.0249999999999999</v>
      </c>
      <c r="CO56" s="157">
        <v>1.375</v>
      </c>
      <c r="CP56" s="157"/>
      <c r="CQ56" s="157"/>
      <c r="CR56" s="157"/>
      <c r="CS56" s="157"/>
      <c r="CT56" s="157"/>
      <c r="CU56" s="157"/>
      <c r="CV56" s="157"/>
      <c r="CW56" s="158"/>
      <c r="CX56" s="5"/>
      <c r="CY56" s="96">
        <v>49</v>
      </c>
      <c r="CZ56" s="74" t="s">
        <v>101</v>
      </c>
      <c r="DA56" s="14">
        <v>41609</v>
      </c>
      <c r="DB56" s="18">
        <f t="shared" si="2"/>
        <v>0.90833333333333299</v>
      </c>
      <c r="DC56" s="18">
        <f t="shared" si="3"/>
        <v>1.06666666666667</v>
      </c>
      <c r="DD56" s="18">
        <f t="shared" si="4"/>
        <v>1.0249999999999999</v>
      </c>
      <c r="DE56" s="18">
        <f t="shared" si="5"/>
        <v>1.375</v>
      </c>
      <c r="DF56" s="18">
        <f t="shared" si="6"/>
        <v>0</v>
      </c>
      <c r="DG56" s="18">
        <f t="shared" si="7"/>
        <v>0</v>
      </c>
      <c r="DH56" s="18">
        <f t="shared" si="8"/>
        <v>0</v>
      </c>
      <c r="DJ56" s="96">
        <v>1</v>
      </c>
      <c r="DK56" s="96">
        <v>2</v>
      </c>
      <c r="DL56" s="96">
        <v>3</v>
      </c>
      <c r="DM56" s="96">
        <v>4</v>
      </c>
      <c r="DO56" s="96">
        <v>1</v>
      </c>
      <c r="DP56" s="96">
        <v>4</v>
      </c>
      <c r="DQ56" s="96">
        <v>7</v>
      </c>
      <c r="DR56" s="96">
        <v>10</v>
      </c>
      <c r="DS56" s="96">
        <v>13</v>
      </c>
      <c r="DT56" s="96">
        <v>16</v>
      </c>
      <c r="DU56" s="96">
        <v>19</v>
      </c>
      <c r="DW56" s="86">
        <v>41609</v>
      </c>
      <c r="DX56" s="47">
        <f t="shared" si="18"/>
        <v>0.90833333333333299</v>
      </c>
      <c r="DY56" s="48" t="str">
        <f t="shared" si="18"/>
        <v/>
      </c>
      <c r="DZ56" s="48" t="str">
        <f t="shared" si="18"/>
        <v/>
      </c>
      <c r="EA56" s="48">
        <f t="shared" si="18"/>
        <v>1.06666666666667</v>
      </c>
      <c r="EB56" s="48" t="str">
        <f t="shared" si="18"/>
        <v/>
      </c>
      <c r="EC56" s="48" t="str">
        <f t="shared" si="18"/>
        <v/>
      </c>
      <c r="ED56" s="48">
        <f t="shared" si="18"/>
        <v>1.0249999999999999</v>
      </c>
      <c r="EE56" s="48" t="str">
        <f t="shared" si="18"/>
        <v/>
      </c>
      <c r="EF56" s="48" t="str">
        <f t="shared" si="18"/>
        <v/>
      </c>
      <c r="EG56" s="48">
        <f t="shared" si="18"/>
        <v>1.375</v>
      </c>
      <c r="EH56" s="48" t="str">
        <f t="shared" si="18"/>
        <v/>
      </c>
      <c r="EI56" s="48" t="str">
        <f t="shared" si="18"/>
        <v/>
      </c>
      <c r="EJ56" s="48">
        <f t="shared" si="18"/>
        <v>0</v>
      </c>
      <c r="EK56" s="48" t="str">
        <f t="shared" si="18"/>
        <v/>
      </c>
      <c r="EL56" s="48" t="str">
        <f t="shared" si="18"/>
        <v/>
      </c>
      <c r="EM56" s="48">
        <f t="shared" si="18"/>
        <v>0</v>
      </c>
      <c r="EN56" s="48" t="str">
        <f t="shared" si="17"/>
        <v/>
      </c>
      <c r="EO56" s="48" t="str">
        <f t="shared" si="17"/>
        <v/>
      </c>
      <c r="EP56" s="48">
        <f t="shared" si="17"/>
        <v>0</v>
      </c>
      <c r="EQ56" s="48" t="str">
        <f t="shared" si="17"/>
        <v/>
      </c>
      <c r="ER56" s="49" t="str">
        <f t="shared" si="17"/>
        <v/>
      </c>
      <c r="ET56" s="155">
        <v>41609</v>
      </c>
      <c r="EU56" s="47">
        <f t="shared" si="16"/>
        <v>0.90833333333333299</v>
      </c>
      <c r="EV56" s="48" t="str">
        <f t="shared" si="16"/>
        <v/>
      </c>
      <c r="EW56" s="48" t="str">
        <f t="shared" si="16"/>
        <v/>
      </c>
      <c r="EX56" s="48">
        <f t="shared" si="14"/>
        <v>1.06666666666667</v>
      </c>
      <c r="EY56" s="48" t="str">
        <f t="shared" si="14"/>
        <v/>
      </c>
      <c r="EZ56" s="48" t="str">
        <f t="shared" si="14"/>
        <v/>
      </c>
      <c r="FA56" s="48">
        <f t="shared" si="14"/>
        <v>1.0249999999999999</v>
      </c>
      <c r="FB56" s="48" t="str">
        <f t="shared" si="14"/>
        <v/>
      </c>
      <c r="FC56" s="48" t="str">
        <f t="shared" si="14"/>
        <v/>
      </c>
      <c r="FD56" s="48">
        <f t="shared" si="14"/>
        <v>1.375</v>
      </c>
      <c r="FE56" s="48" t="str">
        <f t="shared" si="14"/>
        <v/>
      </c>
      <c r="FF56" s="48" t="str">
        <f t="shared" ref="FF56:FO119" si="19">IF(EI56=0,"",EI56)</f>
        <v/>
      </c>
      <c r="FG56" s="48" t="str">
        <f t="shared" si="19"/>
        <v/>
      </c>
      <c r="FH56" s="48" t="str">
        <f t="shared" si="19"/>
        <v/>
      </c>
      <c r="FI56" s="48" t="str">
        <f t="shared" si="19"/>
        <v/>
      </c>
      <c r="FJ56" s="48" t="str">
        <f t="shared" si="19"/>
        <v/>
      </c>
      <c r="FK56" s="48" t="str">
        <f t="shared" si="12"/>
        <v/>
      </c>
      <c r="FL56" s="48" t="str">
        <f t="shared" si="12"/>
        <v/>
      </c>
      <c r="FM56" s="48" t="str">
        <f t="shared" si="12"/>
        <v/>
      </c>
      <c r="FN56" s="48" t="str">
        <f t="shared" si="12"/>
        <v/>
      </c>
      <c r="FO56" s="49" t="str">
        <f t="shared" si="12"/>
        <v/>
      </c>
    </row>
    <row r="57" spans="2:171" x14ac:dyDescent="0.25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T57" s="175" t="s">
        <v>294</v>
      </c>
      <c r="BU57" s="156"/>
      <c r="BV57" s="157"/>
      <c r="BW57" s="157"/>
      <c r="BX57" s="157"/>
      <c r="BY57" s="157"/>
      <c r="BZ57" s="157"/>
      <c r="CA57" s="157"/>
      <c r="CB57" s="157"/>
      <c r="CC57" s="157"/>
      <c r="CD57" s="157"/>
      <c r="CE57" s="157"/>
      <c r="CF57" s="157"/>
      <c r="CG57" s="157"/>
      <c r="CH57" s="157"/>
      <c r="CI57" s="157"/>
      <c r="CJ57" s="157"/>
      <c r="CK57" s="157"/>
      <c r="CL57" s="157">
        <v>0.83846153846153904</v>
      </c>
      <c r="CM57" s="157">
        <v>1.01538461538462</v>
      </c>
      <c r="CN57" s="157">
        <v>0.984615384615385</v>
      </c>
      <c r="CO57" s="157">
        <v>1.4</v>
      </c>
      <c r="CP57" s="157">
        <v>1.4375</v>
      </c>
      <c r="CQ57" s="157">
        <v>1.5</v>
      </c>
      <c r="CR57" s="157">
        <v>1.4875</v>
      </c>
      <c r="CS57" s="157">
        <v>1.5125</v>
      </c>
      <c r="CT57" s="157"/>
      <c r="CU57" s="157"/>
      <c r="CV57" s="157"/>
      <c r="CW57" s="158"/>
      <c r="CX57" s="5"/>
      <c r="CY57" s="96">
        <v>50</v>
      </c>
      <c r="CZ57" s="74" t="s">
        <v>294</v>
      </c>
      <c r="DA57" s="14">
        <v>41640</v>
      </c>
      <c r="DB57" s="18">
        <f t="shared" si="2"/>
        <v>1.01538461538462</v>
      </c>
      <c r="DC57" s="18">
        <f t="shared" si="3"/>
        <v>0.984615384615385</v>
      </c>
      <c r="DD57" s="18">
        <f t="shared" si="4"/>
        <v>1.4</v>
      </c>
      <c r="DE57" s="18">
        <f t="shared" si="5"/>
        <v>1.4375</v>
      </c>
      <c r="DF57" s="18">
        <f t="shared" si="6"/>
        <v>1.5</v>
      </c>
      <c r="DG57" s="18">
        <f t="shared" si="7"/>
        <v>1.4875</v>
      </c>
      <c r="DH57" s="18">
        <f t="shared" si="8"/>
        <v>1.5125</v>
      </c>
      <c r="DJ57" s="96">
        <v>2</v>
      </c>
      <c r="DK57" s="96">
        <v>3</v>
      </c>
      <c r="DL57" s="96">
        <v>4</v>
      </c>
      <c r="DM57" s="96">
        <v>1</v>
      </c>
      <c r="DO57" s="96">
        <v>3</v>
      </c>
      <c r="DP57" s="96">
        <v>6</v>
      </c>
      <c r="DQ57" s="96">
        <v>9</v>
      </c>
      <c r="DR57" s="96">
        <v>12</v>
      </c>
      <c r="DS57" s="96">
        <v>15</v>
      </c>
      <c r="DT57" s="96">
        <v>18</v>
      </c>
      <c r="DU57" s="96">
        <v>21</v>
      </c>
      <c r="DW57" s="86">
        <v>41640</v>
      </c>
      <c r="DX57" s="47" t="str">
        <f t="shared" si="18"/>
        <v/>
      </c>
      <c r="DY57" s="48" t="str">
        <f t="shared" si="18"/>
        <v/>
      </c>
      <c r="DZ57" s="48">
        <f t="shared" si="18"/>
        <v>1.01538461538462</v>
      </c>
      <c r="EA57" s="48" t="str">
        <f t="shared" si="18"/>
        <v/>
      </c>
      <c r="EB57" s="48" t="str">
        <f t="shared" si="18"/>
        <v/>
      </c>
      <c r="EC57" s="48">
        <f t="shared" si="18"/>
        <v>0.984615384615385</v>
      </c>
      <c r="ED57" s="48" t="str">
        <f t="shared" si="18"/>
        <v/>
      </c>
      <c r="EE57" s="48" t="str">
        <f t="shared" si="18"/>
        <v/>
      </c>
      <c r="EF57" s="48">
        <f t="shared" si="18"/>
        <v>1.4</v>
      </c>
      <c r="EG57" s="48" t="str">
        <f t="shared" si="18"/>
        <v/>
      </c>
      <c r="EH57" s="48" t="str">
        <f t="shared" si="18"/>
        <v/>
      </c>
      <c r="EI57" s="48">
        <f t="shared" si="18"/>
        <v>1.4375</v>
      </c>
      <c r="EJ57" s="48" t="str">
        <f t="shared" si="18"/>
        <v/>
      </c>
      <c r="EK57" s="48" t="str">
        <f t="shared" si="18"/>
        <v/>
      </c>
      <c r="EL57" s="48">
        <f t="shared" si="18"/>
        <v>1.5</v>
      </c>
      <c r="EM57" s="48" t="str">
        <f t="shared" si="18"/>
        <v/>
      </c>
      <c r="EN57" s="48" t="str">
        <f t="shared" si="17"/>
        <v/>
      </c>
      <c r="EO57" s="48">
        <f t="shared" si="17"/>
        <v>1.4875</v>
      </c>
      <c r="EP57" s="48" t="str">
        <f t="shared" si="17"/>
        <v/>
      </c>
      <c r="EQ57" s="48" t="str">
        <f t="shared" si="17"/>
        <v/>
      </c>
      <c r="ER57" s="49">
        <f t="shared" si="17"/>
        <v>1.5125</v>
      </c>
      <c r="ET57" s="155">
        <v>41640</v>
      </c>
      <c r="EU57" s="47" t="str">
        <f t="shared" si="16"/>
        <v/>
      </c>
      <c r="EV57" s="48" t="str">
        <f t="shared" si="16"/>
        <v/>
      </c>
      <c r="EW57" s="48">
        <f t="shared" si="16"/>
        <v>1.01538461538462</v>
      </c>
      <c r="EX57" s="48" t="str">
        <f t="shared" si="16"/>
        <v/>
      </c>
      <c r="EY57" s="48" t="str">
        <f t="shared" si="16"/>
        <v/>
      </c>
      <c r="EZ57" s="48">
        <f t="shared" si="16"/>
        <v>0.984615384615385</v>
      </c>
      <c r="FA57" s="48" t="str">
        <f t="shared" si="16"/>
        <v/>
      </c>
      <c r="FB57" s="48" t="str">
        <f t="shared" si="16"/>
        <v/>
      </c>
      <c r="FC57" s="48">
        <f t="shared" si="16"/>
        <v>1.4</v>
      </c>
      <c r="FD57" s="48" t="str">
        <f t="shared" si="16"/>
        <v/>
      </c>
      <c r="FE57" s="48" t="str">
        <f t="shared" si="16"/>
        <v/>
      </c>
      <c r="FF57" s="48">
        <f t="shared" si="19"/>
        <v>1.4375</v>
      </c>
      <c r="FG57" s="48" t="str">
        <f t="shared" si="19"/>
        <v/>
      </c>
      <c r="FH57" s="48" t="str">
        <f t="shared" si="19"/>
        <v/>
      </c>
      <c r="FI57" s="48">
        <f t="shared" si="19"/>
        <v>1.5</v>
      </c>
      <c r="FJ57" s="48" t="str">
        <f t="shared" si="19"/>
        <v/>
      </c>
      <c r="FK57" s="48" t="str">
        <f t="shared" si="12"/>
        <v/>
      </c>
      <c r="FL57" s="48">
        <f t="shared" si="12"/>
        <v>1.4875</v>
      </c>
      <c r="FM57" s="48" t="str">
        <f t="shared" si="12"/>
        <v/>
      </c>
      <c r="FN57" s="48" t="str">
        <f t="shared" si="12"/>
        <v/>
      </c>
      <c r="FO57" s="49">
        <f t="shared" si="12"/>
        <v>1.5125</v>
      </c>
    </row>
    <row r="58" spans="2:171" x14ac:dyDescent="0.25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T58" s="175" t="s">
        <v>295</v>
      </c>
      <c r="BU58" s="156"/>
      <c r="BV58" s="157"/>
      <c r="BW58" s="157"/>
      <c r="BX58" s="157"/>
      <c r="BY58" s="157"/>
      <c r="BZ58" s="157"/>
      <c r="CA58" s="157"/>
      <c r="CB58" s="157"/>
      <c r="CC58" s="157"/>
      <c r="CD58" s="157"/>
      <c r="CE58" s="157"/>
      <c r="CF58" s="157"/>
      <c r="CG58" s="157"/>
      <c r="CH58" s="157"/>
      <c r="CI58" s="157"/>
      <c r="CJ58" s="157"/>
      <c r="CK58" s="157"/>
      <c r="CL58" s="157">
        <v>0.75384615384615405</v>
      </c>
      <c r="CM58" s="157">
        <v>0.92307692307692302</v>
      </c>
      <c r="CN58" s="157">
        <v>0.9</v>
      </c>
      <c r="CO58" s="157">
        <v>1.2769230769230799</v>
      </c>
      <c r="CP58" s="157">
        <v>1.34</v>
      </c>
      <c r="CQ58" s="157">
        <v>1.39</v>
      </c>
      <c r="CR58" s="157">
        <v>1.39</v>
      </c>
      <c r="CS58" s="157">
        <v>1.45</v>
      </c>
      <c r="CT58" s="157"/>
      <c r="CU58" s="157"/>
      <c r="CV58" s="157"/>
      <c r="CW58" s="158"/>
      <c r="CX58" s="5"/>
      <c r="CY58" s="96">
        <v>51</v>
      </c>
      <c r="CZ58" s="74" t="s">
        <v>295</v>
      </c>
      <c r="DA58" s="14">
        <v>41671</v>
      </c>
      <c r="DB58" s="18">
        <f t="shared" si="2"/>
        <v>0.92307692307692302</v>
      </c>
      <c r="DC58" s="18">
        <f t="shared" si="3"/>
        <v>0.9</v>
      </c>
      <c r="DD58" s="18">
        <f t="shared" si="4"/>
        <v>1.2769230769230799</v>
      </c>
      <c r="DE58" s="18">
        <f t="shared" si="5"/>
        <v>1.34</v>
      </c>
      <c r="DF58" s="18">
        <f t="shared" si="6"/>
        <v>1.39</v>
      </c>
      <c r="DG58" s="18">
        <f t="shared" si="7"/>
        <v>1.39</v>
      </c>
      <c r="DH58" s="18">
        <f t="shared" si="8"/>
        <v>1.45</v>
      </c>
      <c r="DJ58" s="96">
        <v>2</v>
      </c>
      <c r="DK58" s="96">
        <v>3</v>
      </c>
      <c r="DL58" s="96">
        <v>4</v>
      </c>
      <c r="DM58" s="96">
        <v>1</v>
      </c>
      <c r="DO58" s="96">
        <v>2</v>
      </c>
      <c r="DP58" s="96">
        <v>5</v>
      </c>
      <c r="DQ58" s="96">
        <v>8</v>
      </c>
      <c r="DR58" s="96">
        <v>11</v>
      </c>
      <c r="DS58" s="96">
        <v>14</v>
      </c>
      <c r="DT58" s="96">
        <v>17</v>
      </c>
      <c r="DU58" s="96">
        <v>20</v>
      </c>
      <c r="DW58" s="86">
        <v>41671</v>
      </c>
      <c r="DX58" s="47" t="str">
        <f t="shared" si="18"/>
        <v/>
      </c>
      <c r="DY58" s="48">
        <f t="shared" si="18"/>
        <v>0.92307692307692302</v>
      </c>
      <c r="DZ58" s="48" t="str">
        <f t="shared" si="18"/>
        <v/>
      </c>
      <c r="EA58" s="48" t="str">
        <f t="shared" si="18"/>
        <v/>
      </c>
      <c r="EB58" s="48">
        <f t="shared" si="18"/>
        <v>0.9</v>
      </c>
      <c r="EC58" s="48" t="str">
        <f t="shared" si="18"/>
        <v/>
      </c>
      <c r="ED58" s="48" t="str">
        <f t="shared" si="18"/>
        <v/>
      </c>
      <c r="EE58" s="48">
        <f t="shared" si="18"/>
        <v>1.2769230769230799</v>
      </c>
      <c r="EF58" s="48" t="str">
        <f t="shared" si="18"/>
        <v/>
      </c>
      <c r="EG58" s="48" t="str">
        <f t="shared" si="18"/>
        <v/>
      </c>
      <c r="EH58" s="48">
        <f t="shared" si="18"/>
        <v>1.34</v>
      </c>
      <c r="EI58" s="48" t="str">
        <f t="shared" si="18"/>
        <v/>
      </c>
      <c r="EJ58" s="48" t="str">
        <f t="shared" si="18"/>
        <v/>
      </c>
      <c r="EK58" s="48">
        <f t="shared" si="18"/>
        <v>1.39</v>
      </c>
      <c r="EL58" s="48" t="str">
        <f t="shared" si="18"/>
        <v/>
      </c>
      <c r="EM58" s="48" t="str">
        <f t="shared" si="18"/>
        <v/>
      </c>
      <c r="EN58" s="48">
        <f t="shared" si="17"/>
        <v>1.39</v>
      </c>
      <c r="EO58" s="48" t="str">
        <f t="shared" si="17"/>
        <v/>
      </c>
      <c r="EP58" s="48" t="str">
        <f t="shared" si="17"/>
        <v/>
      </c>
      <c r="EQ58" s="48">
        <f t="shared" si="17"/>
        <v>1.45</v>
      </c>
      <c r="ER58" s="49" t="str">
        <f t="shared" si="17"/>
        <v/>
      </c>
      <c r="ET58" s="155">
        <v>41671</v>
      </c>
      <c r="EU58" s="47" t="str">
        <f t="shared" si="16"/>
        <v/>
      </c>
      <c r="EV58" s="48">
        <f t="shared" si="16"/>
        <v>0.92307692307692302</v>
      </c>
      <c r="EW58" s="48" t="str">
        <f t="shared" si="16"/>
        <v/>
      </c>
      <c r="EX58" s="48" t="str">
        <f t="shared" si="16"/>
        <v/>
      </c>
      <c r="EY58" s="48">
        <f t="shared" si="16"/>
        <v>0.9</v>
      </c>
      <c r="EZ58" s="48" t="str">
        <f t="shared" si="16"/>
        <v/>
      </c>
      <c r="FA58" s="48" t="str">
        <f t="shared" si="16"/>
        <v/>
      </c>
      <c r="FB58" s="48">
        <f t="shared" si="16"/>
        <v>1.2769230769230799</v>
      </c>
      <c r="FC58" s="48" t="str">
        <f t="shared" si="16"/>
        <v/>
      </c>
      <c r="FD58" s="48" t="str">
        <f t="shared" si="16"/>
        <v/>
      </c>
      <c r="FE58" s="48">
        <f t="shared" si="16"/>
        <v>1.34</v>
      </c>
      <c r="FF58" s="48" t="str">
        <f t="shared" si="19"/>
        <v/>
      </c>
      <c r="FG58" s="48" t="str">
        <f t="shared" si="19"/>
        <v/>
      </c>
      <c r="FH58" s="48">
        <f t="shared" si="19"/>
        <v>1.39</v>
      </c>
      <c r="FI58" s="48" t="str">
        <f t="shared" si="19"/>
        <v/>
      </c>
      <c r="FJ58" s="48" t="str">
        <f t="shared" si="19"/>
        <v/>
      </c>
      <c r="FK58" s="48">
        <f t="shared" si="12"/>
        <v>1.39</v>
      </c>
      <c r="FL58" s="48" t="str">
        <f t="shared" si="12"/>
        <v/>
      </c>
      <c r="FM58" s="48" t="str">
        <f t="shared" si="12"/>
        <v/>
      </c>
      <c r="FN58" s="48">
        <f t="shared" si="12"/>
        <v>1.45</v>
      </c>
      <c r="FO58" s="49" t="str">
        <f t="shared" si="12"/>
        <v/>
      </c>
    </row>
    <row r="59" spans="2:171" x14ac:dyDescent="0.25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T59" s="175" t="s">
        <v>40</v>
      </c>
      <c r="BU59" s="156"/>
      <c r="BV59" s="157"/>
      <c r="BW59" s="157"/>
      <c r="BX59" s="157"/>
      <c r="BY59" s="157"/>
      <c r="BZ59" s="157"/>
      <c r="CA59" s="157"/>
      <c r="CB59" s="157"/>
      <c r="CC59" s="157"/>
      <c r="CD59" s="157"/>
      <c r="CE59" s="157"/>
      <c r="CF59" s="157"/>
      <c r="CG59" s="157"/>
      <c r="CH59" s="157"/>
      <c r="CI59" s="157"/>
      <c r="CJ59" s="157"/>
      <c r="CK59" s="157"/>
      <c r="CL59" s="157">
        <v>0.7</v>
      </c>
      <c r="CM59" s="157">
        <v>0.8</v>
      </c>
      <c r="CN59" s="157">
        <v>0.84545454545454601</v>
      </c>
      <c r="CO59" s="157">
        <v>1.17272727272727</v>
      </c>
      <c r="CP59" s="157">
        <v>1.27272727272727</v>
      </c>
      <c r="CQ59" s="157">
        <v>1.3181818181818199</v>
      </c>
      <c r="CR59" s="157">
        <v>1.3727272727272699</v>
      </c>
      <c r="CS59" s="157">
        <v>1.4</v>
      </c>
      <c r="CT59" s="157"/>
      <c r="CU59" s="157"/>
      <c r="CV59" s="157"/>
      <c r="CW59" s="158"/>
      <c r="CX59" s="5"/>
      <c r="CY59" s="96">
        <v>52</v>
      </c>
      <c r="CZ59" s="74" t="s">
        <v>40</v>
      </c>
      <c r="DA59" s="14">
        <v>41699</v>
      </c>
      <c r="DB59" s="18">
        <f t="shared" si="2"/>
        <v>0.8</v>
      </c>
      <c r="DC59" s="18">
        <f t="shared" si="3"/>
        <v>0.84545454545454601</v>
      </c>
      <c r="DD59" s="18">
        <f t="shared" si="4"/>
        <v>1.17272727272727</v>
      </c>
      <c r="DE59" s="18">
        <f t="shared" si="5"/>
        <v>1.27272727272727</v>
      </c>
      <c r="DF59" s="18">
        <f t="shared" si="6"/>
        <v>1.3181818181818199</v>
      </c>
      <c r="DG59" s="18">
        <f t="shared" si="7"/>
        <v>1.3727272727272699</v>
      </c>
      <c r="DH59" s="18">
        <f t="shared" si="8"/>
        <v>1.4</v>
      </c>
      <c r="DJ59" s="96">
        <v>2</v>
      </c>
      <c r="DK59" s="96">
        <v>3</v>
      </c>
      <c r="DL59" s="96">
        <v>4</v>
      </c>
      <c r="DM59" s="96">
        <v>1</v>
      </c>
      <c r="DO59" s="96">
        <v>1</v>
      </c>
      <c r="DP59" s="96">
        <v>4</v>
      </c>
      <c r="DQ59" s="96">
        <v>7</v>
      </c>
      <c r="DR59" s="96">
        <v>10</v>
      </c>
      <c r="DS59" s="96">
        <v>13</v>
      </c>
      <c r="DT59" s="96">
        <v>16</v>
      </c>
      <c r="DU59" s="96">
        <v>19</v>
      </c>
      <c r="DW59" s="86">
        <v>41699</v>
      </c>
      <c r="DX59" s="47">
        <f t="shared" si="18"/>
        <v>0.8</v>
      </c>
      <c r="DY59" s="48" t="str">
        <f t="shared" si="18"/>
        <v/>
      </c>
      <c r="DZ59" s="48" t="str">
        <f t="shared" si="18"/>
        <v/>
      </c>
      <c r="EA59" s="48">
        <f t="shared" si="18"/>
        <v>0.84545454545454601</v>
      </c>
      <c r="EB59" s="48" t="str">
        <f t="shared" si="18"/>
        <v/>
      </c>
      <c r="EC59" s="48" t="str">
        <f t="shared" si="18"/>
        <v/>
      </c>
      <c r="ED59" s="48">
        <f t="shared" si="18"/>
        <v>1.17272727272727</v>
      </c>
      <c r="EE59" s="48" t="str">
        <f t="shared" si="18"/>
        <v/>
      </c>
      <c r="EF59" s="48" t="str">
        <f t="shared" si="18"/>
        <v/>
      </c>
      <c r="EG59" s="48">
        <f t="shared" si="18"/>
        <v>1.27272727272727</v>
      </c>
      <c r="EH59" s="48" t="str">
        <f t="shared" si="18"/>
        <v/>
      </c>
      <c r="EI59" s="48" t="str">
        <f t="shared" si="18"/>
        <v/>
      </c>
      <c r="EJ59" s="48">
        <f t="shared" si="18"/>
        <v>1.3181818181818199</v>
      </c>
      <c r="EK59" s="48" t="str">
        <f t="shared" si="18"/>
        <v/>
      </c>
      <c r="EL59" s="48" t="str">
        <f t="shared" si="18"/>
        <v/>
      </c>
      <c r="EM59" s="48">
        <f t="shared" si="18"/>
        <v>1.3727272727272699</v>
      </c>
      <c r="EN59" s="48" t="str">
        <f t="shared" si="17"/>
        <v/>
      </c>
      <c r="EO59" s="48" t="str">
        <f t="shared" si="17"/>
        <v/>
      </c>
      <c r="EP59" s="48">
        <f t="shared" si="17"/>
        <v>1.4</v>
      </c>
      <c r="EQ59" s="48" t="str">
        <f t="shared" si="17"/>
        <v/>
      </c>
      <c r="ER59" s="49" t="str">
        <f t="shared" si="17"/>
        <v/>
      </c>
      <c r="ET59" s="155">
        <v>41699</v>
      </c>
      <c r="EU59" s="47">
        <f t="shared" si="16"/>
        <v>0.8</v>
      </c>
      <c r="EV59" s="48" t="str">
        <f t="shared" si="16"/>
        <v/>
      </c>
      <c r="EW59" s="48" t="str">
        <f t="shared" si="16"/>
        <v/>
      </c>
      <c r="EX59" s="48">
        <f t="shared" si="16"/>
        <v>0.84545454545454601</v>
      </c>
      <c r="EY59" s="48" t="str">
        <f t="shared" si="16"/>
        <v/>
      </c>
      <c r="EZ59" s="48" t="str">
        <f t="shared" si="16"/>
        <v/>
      </c>
      <c r="FA59" s="48">
        <f t="shared" si="16"/>
        <v>1.17272727272727</v>
      </c>
      <c r="FB59" s="48" t="str">
        <f t="shared" si="16"/>
        <v/>
      </c>
      <c r="FC59" s="48" t="str">
        <f t="shared" si="16"/>
        <v/>
      </c>
      <c r="FD59" s="48">
        <f t="shared" si="16"/>
        <v>1.27272727272727</v>
      </c>
      <c r="FE59" s="48" t="str">
        <f t="shared" si="16"/>
        <v/>
      </c>
      <c r="FF59" s="48" t="str">
        <f t="shared" si="19"/>
        <v/>
      </c>
      <c r="FG59" s="48">
        <f t="shared" si="19"/>
        <v>1.3181818181818199</v>
      </c>
      <c r="FH59" s="48" t="str">
        <f t="shared" si="19"/>
        <v/>
      </c>
      <c r="FI59" s="48" t="str">
        <f t="shared" si="19"/>
        <v/>
      </c>
      <c r="FJ59" s="48">
        <f t="shared" si="19"/>
        <v>1.3727272727272699</v>
      </c>
      <c r="FK59" s="48" t="str">
        <f t="shared" si="12"/>
        <v/>
      </c>
      <c r="FL59" s="48" t="str">
        <f t="shared" si="12"/>
        <v/>
      </c>
      <c r="FM59" s="48">
        <f t="shared" si="12"/>
        <v>1.4</v>
      </c>
      <c r="FN59" s="48" t="str">
        <f t="shared" si="12"/>
        <v/>
      </c>
      <c r="FO59" s="49" t="str">
        <f t="shared" si="12"/>
        <v/>
      </c>
    </row>
    <row r="60" spans="2:171" x14ac:dyDescent="0.25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T60" s="175" t="s">
        <v>296</v>
      </c>
      <c r="BU60" s="156"/>
      <c r="BV60" s="157"/>
      <c r="BW60" s="157"/>
      <c r="BX60" s="157"/>
      <c r="BY60" s="157"/>
      <c r="BZ60" s="157"/>
      <c r="CA60" s="157"/>
      <c r="CB60" s="157"/>
      <c r="CC60" s="157"/>
      <c r="CD60" s="157"/>
      <c r="CE60" s="157"/>
      <c r="CF60" s="157"/>
      <c r="CG60" s="157"/>
      <c r="CH60" s="157"/>
      <c r="CI60" s="157"/>
      <c r="CJ60" s="157"/>
      <c r="CK60" s="157"/>
      <c r="CL60" s="157">
        <v>0.7</v>
      </c>
      <c r="CM60" s="157">
        <v>0.8</v>
      </c>
      <c r="CN60" s="157">
        <v>0.80769230769230804</v>
      </c>
      <c r="CO60" s="157">
        <v>1.1307692307692301</v>
      </c>
      <c r="CP60" s="157">
        <v>1.2230769230769201</v>
      </c>
      <c r="CQ60" s="157">
        <v>1.2769230769230799</v>
      </c>
      <c r="CR60" s="157">
        <v>1.36666666666667</v>
      </c>
      <c r="CS60" s="157">
        <v>1.4083333333333301</v>
      </c>
      <c r="CT60" s="157"/>
      <c r="CU60" s="157"/>
      <c r="CV60" s="157"/>
      <c r="CW60" s="158"/>
      <c r="CX60" s="5"/>
      <c r="CY60" s="96">
        <v>53</v>
      </c>
      <c r="CZ60" s="74" t="s">
        <v>296</v>
      </c>
      <c r="DA60" s="14">
        <v>41730</v>
      </c>
      <c r="DB60" s="18">
        <f t="shared" si="2"/>
        <v>0.80769230769230804</v>
      </c>
      <c r="DC60" s="18">
        <f t="shared" si="3"/>
        <v>1.1307692307692301</v>
      </c>
      <c r="DD60" s="18">
        <f t="shared" si="4"/>
        <v>1.2230769230769201</v>
      </c>
      <c r="DE60" s="18">
        <f t="shared" si="5"/>
        <v>1.2769230769230799</v>
      </c>
      <c r="DF60" s="18">
        <f t="shared" si="6"/>
        <v>1.36666666666667</v>
      </c>
      <c r="DG60" s="18">
        <f t="shared" si="7"/>
        <v>1.4083333333333301</v>
      </c>
      <c r="DH60" s="18">
        <f t="shared" si="8"/>
        <v>0</v>
      </c>
      <c r="DJ60" s="96">
        <v>3</v>
      </c>
      <c r="DK60" s="96">
        <v>4</v>
      </c>
      <c r="DL60" s="96">
        <v>1</v>
      </c>
      <c r="DM60" s="96">
        <v>2</v>
      </c>
      <c r="DO60" s="96">
        <v>3</v>
      </c>
      <c r="DP60" s="96">
        <v>6</v>
      </c>
      <c r="DQ60" s="96">
        <v>9</v>
      </c>
      <c r="DR60" s="96">
        <v>12</v>
      </c>
      <c r="DS60" s="96">
        <v>15</v>
      </c>
      <c r="DT60" s="96">
        <v>18</v>
      </c>
      <c r="DU60" s="96">
        <v>21</v>
      </c>
      <c r="DW60" s="86">
        <v>41730</v>
      </c>
      <c r="DX60" s="47" t="str">
        <f t="shared" si="18"/>
        <v/>
      </c>
      <c r="DY60" s="48" t="str">
        <f t="shared" si="18"/>
        <v/>
      </c>
      <c r="DZ60" s="48">
        <f t="shared" si="18"/>
        <v>0.80769230769230804</v>
      </c>
      <c r="EA60" s="48" t="str">
        <f t="shared" si="18"/>
        <v/>
      </c>
      <c r="EB60" s="48" t="str">
        <f t="shared" si="18"/>
        <v/>
      </c>
      <c r="EC60" s="48">
        <f t="shared" si="18"/>
        <v>1.1307692307692301</v>
      </c>
      <c r="ED60" s="48" t="str">
        <f t="shared" si="18"/>
        <v/>
      </c>
      <c r="EE60" s="48" t="str">
        <f t="shared" si="18"/>
        <v/>
      </c>
      <c r="EF60" s="48">
        <f t="shared" si="18"/>
        <v>1.2230769230769201</v>
      </c>
      <c r="EG60" s="48" t="str">
        <f t="shared" si="18"/>
        <v/>
      </c>
      <c r="EH60" s="48" t="str">
        <f t="shared" si="18"/>
        <v/>
      </c>
      <c r="EI60" s="48">
        <f t="shared" si="18"/>
        <v>1.2769230769230799</v>
      </c>
      <c r="EJ60" s="48" t="str">
        <f t="shared" si="18"/>
        <v/>
      </c>
      <c r="EK60" s="48" t="str">
        <f t="shared" si="18"/>
        <v/>
      </c>
      <c r="EL60" s="48">
        <f t="shared" si="18"/>
        <v>1.36666666666667</v>
      </c>
      <c r="EM60" s="48" t="str">
        <f t="shared" si="18"/>
        <v/>
      </c>
      <c r="EN60" s="48" t="str">
        <f t="shared" si="17"/>
        <v/>
      </c>
      <c r="EO60" s="48">
        <f t="shared" si="17"/>
        <v>1.4083333333333301</v>
      </c>
      <c r="EP60" s="48" t="str">
        <f t="shared" si="17"/>
        <v/>
      </c>
      <c r="EQ60" s="48" t="str">
        <f t="shared" si="17"/>
        <v/>
      </c>
      <c r="ER60" s="49">
        <f t="shared" si="17"/>
        <v>0</v>
      </c>
      <c r="ET60" s="155">
        <v>41730</v>
      </c>
      <c r="EU60" s="47" t="str">
        <f t="shared" si="16"/>
        <v/>
      </c>
      <c r="EV60" s="48" t="str">
        <f t="shared" si="16"/>
        <v/>
      </c>
      <c r="EW60" s="48">
        <f t="shared" si="16"/>
        <v>0.80769230769230804</v>
      </c>
      <c r="EX60" s="48" t="str">
        <f t="shared" si="16"/>
        <v/>
      </c>
      <c r="EY60" s="48" t="str">
        <f t="shared" si="16"/>
        <v/>
      </c>
      <c r="EZ60" s="48">
        <f t="shared" si="16"/>
        <v>1.1307692307692301</v>
      </c>
      <c r="FA60" s="48" t="str">
        <f t="shared" si="16"/>
        <v/>
      </c>
      <c r="FB60" s="48" t="str">
        <f t="shared" si="16"/>
        <v/>
      </c>
      <c r="FC60" s="48">
        <f t="shared" si="16"/>
        <v>1.2230769230769201</v>
      </c>
      <c r="FD60" s="48" t="str">
        <f t="shared" si="16"/>
        <v/>
      </c>
      <c r="FE60" s="48" t="str">
        <f t="shared" si="16"/>
        <v/>
      </c>
      <c r="FF60" s="48">
        <f t="shared" si="19"/>
        <v>1.2769230769230799</v>
      </c>
      <c r="FG60" s="48" t="str">
        <f t="shared" si="19"/>
        <v/>
      </c>
      <c r="FH60" s="48" t="str">
        <f t="shared" si="19"/>
        <v/>
      </c>
      <c r="FI60" s="48">
        <f t="shared" si="19"/>
        <v>1.36666666666667</v>
      </c>
      <c r="FJ60" s="48" t="str">
        <f t="shared" si="19"/>
        <v/>
      </c>
      <c r="FK60" s="48" t="str">
        <f t="shared" si="12"/>
        <v/>
      </c>
      <c r="FL60" s="48">
        <f t="shared" si="12"/>
        <v>1.4083333333333301</v>
      </c>
      <c r="FM60" s="48" t="str">
        <f t="shared" si="12"/>
        <v/>
      </c>
      <c r="FN60" s="48" t="str">
        <f t="shared" si="12"/>
        <v/>
      </c>
      <c r="FO60" s="49" t="str">
        <f t="shared" si="12"/>
        <v/>
      </c>
    </row>
    <row r="61" spans="2:171" x14ac:dyDescent="0.25"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T61" s="175" t="s">
        <v>297</v>
      </c>
      <c r="BU61" s="156"/>
      <c r="BV61" s="157"/>
      <c r="BW61" s="157"/>
      <c r="BX61" s="157"/>
      <c r="BY61" s="157"/>
      <c r="BZ61" s="157"/>
      <c r="CA61" s="157"/>
      <c r="CB61" s="157"/>
      <c r="CC61" s="157"/>
      <c r="CD61" s="157"/>
      <c r="CE61" s="157"/>
      <c r="CF61" s="157"/>
      <c r="CG61" s="157"/>
      <c r="CH61" s="157"/>
      <c r="CI61" s="157"/>
      <c r="CJ61" s="157"/>
      <c r="CK61" s="157"/>
      <c r="CL61" s="157">
        <v>0.7</v>
      </c>
      <c r="CM61" s="157">
        <v>0.86</v>
      </c>
      <c r="CN61" s="157">
        <v>0.87</v>
      </c>
      <c r="CO61" s="157">
        <v>1.2</v>
      </c>
      <c r="CP61" s="157">
        <v>1.2166666666666699</v>
      </c>
      <c r="CQ61" s="157">
        <v>1.3333333333333299</v>
      </c>
      <c r="CR61" s="157">
        <v>1.375</v>
      </c>
      <c r="CS61" s="157">
        <v>1.4090909090909101</v>
      </c>
      <c r="CT61" s="157"/>
      <c r="CU61" s="157"/>
      <c r="CV61" s="157"/>
      <c r="CW61" s="158"/>
      <c r="CY61" s="96">
        <v>54</v>
      </c>
      <c r="CZ61" s="74" t="s">
        <v>297</v>
      </c>
      <c r="DA61" s="14">
        <v>41760</v>
      </c>
      <c r="DB61" s="18">
        <f t="shared" si="2"/>
        <v>0.87</v>
      </c>
      <c r="DC61" s="18">
        <f t="shared" si="3"/>
        <v>1.2</v>
      </c>
      <c r="DD61" s="18">
        <f t="shared" si="4"/>
        <v>1.2166666666666699</v>
      </c>
      <c r="DE61" s="18">
        <f t="shared" si="5"/>
        <v>1.3333333333333299</v>
      </c>
      <c r="DF61" s="18">
        <f t="shared" si="6"/>
        <v>1.375</v>
      </c>
      <c r="DG61" s="18">
        <f t="shared" si="7"/>
        <v>1.4090909090909101</v>
      </c>
      <c r="DH61" s="18">
        <f t="shared" si="8"/>
        <v>0</v>
      </c>
      <c r="DI61" s="96"/>
      <c r="DJ61" s="96">
        <v>3</v>
      </c>
      <c r="DK61" s="96">
        <v>4</v>
      </c>
      <c r="DL61" s="96">
        <v>1</v>
      </c>
      <c r="DM61" s="96">
        <v>2</v>
      </c>
      <c r="DO61" s="96">
        <v>2</v>
      </c>
      <c r="DP61" s="96">
        <v>5</v>
      </c>
      <c r="DQ61" s="96">
        <v>8</v>
      </c>
      <c r="DR61" s="96">
        <v>11</v>
      </c>
      <c r="DS61" s="96">
        <v>14</v>
      </c>
      <c r="DT61" s="96">
        <v>17</v>
      </c>
      <c r="DU61" s="96">
        <v>20</v>
      </c>
      <c r="DW61" s="86">
        <v>41760</v>
      </c>
      <c r="DX61" s="47" t="str">
        <f t="shared" si="18"/>
        <v/>
      </c>
      <c r="DY61" s="48">
        <f t="shared" si="18"/>
        <v>0.87</v>
      </c>
      <c r="DZ61" s="48" t="str">
        <f t="shared" si="18"/>
        <v/>
      </c>
      <c r="EA61" s="48" t="str">
        <f t="shared" si="18"/>
        <v/>
      </c>
      <c r="EB61" s="48">
        <f t="shared" si="18"/>
        <v>1.2</v>
      </c>
      <c r="EC61" s="48" t="str">
        <f t="shared" si="18"/>
        <v/>
      </c>
      <c r="ED61" s="48" t="str">
        <f t="shared" si="18"/>
        <v/>
      </c>
      <c r="EE61" s="48">
        <f t="shared" si="18"/>
        <v>1.2166666666666699</v>
      </c>
      <c r="EF61" s="48" t="str">
        <f t="shared" si="18"/>
        <v/>
      </c>
      <c r="EG61" s="48" t="str">
        <f t="shared" si="18"/>
        <v/>
      </c>
      <c r="EH61" s="48">
        <f t="shared" si="18"/>
        <v>1.3333333333333299</v>
      </c>
      <c r="EI61" s="48" t="str">
        <f t="shared" si="18"/>
        <v/>
      </c>
      <c r="EJ61" s="48" t="str">
        <f t="shared" si="18"/>
        <v/>
      </c>
      <c r="EK61" s="48">
        <f t="shared" si="18"/>
        <v>1.375</v>
      </c>
      <c r="EL61" s="48" t="str">
        <f t="shared" si="18"/>
        <v/>
      </c>
      <c r="EM61" s="48" t="str">
        <f t="shared" si="18"/>
        <v/>
      </c>
      <c r="EN61" s="48">
        <f t="shared" si="17"/>
        <v>1.4090909090909101</v>
      </c>
      <c r="EO61" s="48" t="str">
        <f t="shared" si="17"/>
        <v/>
      </c>
      <c r="EP61" s="48" t="str">
        <f t="shared" si="17"/>
        <v/>
      </c>
      <c r="EQ61" s="48">
        <f t="shared" si="17"/>
        <v>0</v>
      </c>
      <c r="ER61" s="49" t="str">
        <f t="shared" si="17"/>
        <v/>
      </c>
      <c r="ET61" s="155">
        <v>41760</v>
      </c>
      <c r="EU61" s="47" t="str">
        <f t="shared" si="16"/>
        <v/>
      </c>
      <c r="EV61" s="48">
        <f t="shared" si="16"/>
        <v>0.87</v>
      </c>
      <c r="EW61" s="48" t="str">
        <f t="shared" si="16"/>
        <v/>
      </c>
      <c r="EX61" s="48" t="str">
        <f t="shared" si="16"/>
        <v/>
      </c>
      <c r="EY61" s="48">
        <f t="shared" si="16"/>
        <v>1.2</v>
      </c>
      <c r="EZ61" s="48" t="str">
        <f t="shared" si="16"/>
        <v/>
      </c>
      <c r="FA61" s="48" t="str">
        <f t="shared" si="16"/>
        <v/>
      </c>
      <c r="FB61" s="48">
        <f t="shared" si="16"/>
        <v>1.2166666666666699</v>
      </c>
      <c r="FC61" s="48" t="str">
        <f t="shared" si="16"/>
        <v/>
      </c>
      <c r="FD61" s="48" t="str">
        <f t="shared" si="16"/>
        <v/>
      </c>
      <c r="FE61" s="48">
        <f t="shared" si="16"/>
        <v>1.3333333333333299</v>
      </c>
      <c r="FF61" s="48" t="str">
        <f t="shared" si="19"/>
        <v/>
      </c>
      <c r="FG61" s="48" t="str">
        <f t="shared" si="19"/>
        <v/>
      </c>
      <c r="FH61" s="48">
        <f t="shared" si="19"/>
        <v>1.375</v>
      </c>
      <c r="FI61" s="48" t="str">
        <f t="shared" si="19"/>
        <v/>
      </c>
      <c r="FJ61" s="48" t="str">
        <f t="shared" si="19"/>
        <v/>
      </c>
      <c r="FK61" s="48">
        <f t="shared" si="12"/>
        <v>1.4090909090909101</v>
      </c>
      <c r="FL61" s="48" t="str">
        <f t="shared" si="12"/>
        <v/>
      </c>
      <c r="FM61" s="48" t="str">
        <f t="shared" si="12"/>
        <v/>
      </c>
      <c r="FN61" s="48" t="str">
        <f t="shared" si="12"/>
        <v/>
      </c>
      <c r="FO61" s="49" t="str">
        <f t="shared" si="12"/>
        <v/>
      </c>
    </row>
    <row r="62" spans="2:171" x14ac:dyDescent="0.25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T62" s="175" t="s">
        <v>41</v>
      </c>
      <c r="BU62" s="156"/>
      <c r="BV62" s="157"/>
      <c r="BW62" s="157"/>
      <c r="BX62" s="157"/>
      <c r="BY62" s="157"/>
      <c r="BZ62" s="157"/>
      <c r="CA62" s="157"/>
      <c r="CB62" s="157"/>
      <c r="CC62" s="157"/>
      <c r="CD62" s="157"/>
      <c r="CE62" s="157"/>
      <c r="CF62" s="157"/>
      <c r="CG62" s="157"/>
      <c r="CH62" s="157"/>
      <c r="CI62" s="157"/>
      <c r="CJ62" s="157"/>
      <c r="CK62" s="157"/>
      <c r="CL62" s="157">
        <v>0.7</v>
      </c>
      <c r="CM62" s="157">
        <v>0.65384615384615397</v>
      </c>
      <c r="CN62" s="157">
        <v>0.58461538461538498</v>
      </c>
      <c r="CO62" s="157">
        <v>0.89230769230769202</v>
      </c>
      <c r="CP62" s="157">
        <v>1.0692307692307701</v>
      </c>
      <c r="CQ62" s="157">
        <v>1.2153846153846199</v>
      </c>
      <c r="CR62" s="157">
        <v>1.2923076923076899</v>
      </c>
      <c r="CS62" s="157">
        <v>1.35</v>
      </c>
      <c r="CT62" s="157"/>
      <c r="CU62" s="157"/>
      <c r="CV62" s="157"/>
      <c r="CW62" s="158"/>
      <c r="CY62" s="96">
        <v>55</v>
      </c>
      <c r="CZ62" s="74" t="s">
        <v>41</v>
      </c>
      <c r="DA62" s="14">
        <v>41791</v>
      </c>
      <c r="DB62" s="18">
        <f t="shared" si="2"/>
        <v>0.58461538461538498</v>
      </c>
      <c r="DC62" s="18">
        <f t="shared" si="3"/>
        <v>0.89230769230769202</v>
      </c>
      <c r="DD62" s="18">
        <f t="shared" si="4"/>
        <v>1.0692307692307701</v>
      </c>
      <c r="DE62" s="18">
        <f t="shared" si="5"/>
        <v>1.2153846153846199</v>
      </c>
      <c r="DF62" s="18">
        <f t="shared" si="6"/>
        <v>1.2923076923076899</v>
      </c>
      <c r="DG62" s="18">
        <f t="shared" si="7"/>
        <v>1.35</v>
      </c>
      <c r="DH62" s="18">
        <f t="shared" si="8"/>
        <v>0</v>
      </c>
      <c r="DI62" s="96"/>
      <c r="DJ62" s="96">
        <v>3</v>
      </c>
      <c r="DK62" s="96">
        <v>4</v>
      </c>
      <c r="DL62" s="96">
        <v>1</v>
      </c>
      <c r="DM62" s="96">
        <v>2</v>
      </c>
      <c r="DO62" s="96">
        <v>1</v>
      </c>
      <c r="DP62" s="96">
        <v>4</v>
      </c>
      <c r="DQ62" s="96">
        <v>7</v>
      </c>
      <c r="DR62" s="96">
        <v>10</v>
      </c>
      <c r="DS62" s="96">
        <v>13</v>
      </c>
      <c r="DT62" s="96">
        <v>16</v>
      </c>
      <c r="DU62" s="96">
        <v>19</v>
      </c>
      <c r="DW62" s="86">
        <v>41791</v>
      </c>
      <c r="DX62" s="47">
        <f t="shared" si="18"/>
        <v>0.58461538461538498</v>
      </c>
      <c r="DY62" s="48" t="str">
        <f t="shared" si="18"/>
        <v/>
      </c>
      <c r="DZ62" s="48" t="str">
        <f t="shared" si="18"/>
        <v/>
      </c>
      <c r="EA62" s="48">
        <f t="shared" si="18"/>
        <v>0.89230769230769202</v>
      </c>
      <c r="EB62" s="48" t="str">
        <f t="shared" si="18"/>
        <v/>
      </c>
      <c r="EC62" s="48" t="str">
        <f t="shared" si="18"/>
        <v/>
      </c>
      <c r="ED62" s="48">
        <f t="shared" si="18"/>
        <v>1.0692307692307701</v>
      </c>
      <c r="EE62" s="48" t="str">
        <f t="shared" si="18"/>
        <v/>
      </c>
      <c r="EF62" s="48" t="str">
        <f t="shared" si="18"/>
        <v/>
      </c>
      <c r="EG62" s="48">
        <f t="shared" si="18"/>
        <v>1.2153846153846199</v>
      </c>
      <c r="EH62" s="48" t="str">
        <f t="shared" si="18"/>
        <v/>
      </c>
      <c r="EI62" s="48" t="str">
        <f t="shared" si="18"/>
        <v/>
      </c>
      <c r="EJ62" s="48">
        <f t="shared" si="18"/>
        <v>1.2923076923076899</v>
      </c>
      <c r="EK62" s="48" t="str">
        <f t="shared" si="18"/>
        <v/>
      </c>
      <c r="EL62" s="48" t="str">
        <f t="shared" si="18"/>
        <v/>
      </c>
      <c r="EM62" s="48">
        <f t="shared" si="18"/>
        <v>1.35</v>
      </c>
      <c r="EN62" s="48" t="str">
        <f t="shared" si="17"/>
        <v/>
      </c>
      <c r="EO62" s="48" t="str">
        <f t="shared" si="17"/>
        <v/>
      </c>
      <c r="EP62" s="48">
        <f t="shared" si="17"/>
        <v>0</v>
      </c>
      <c r="EQ62" s="48" t="str">
        <f t="shared" si="17"/>
        <v/>
      </c>
      <c r="ER62" s="49" t="str">
        <f t="shared" si="17"/>
        <v/>
      </c>
      <c r="ET62" s="155">
        <v>41791</v>
      </c>
      <c r="EU62" s="47">
        <f t="shared" si="16"/>
        <v>0.58461538461538498</v>
      </c>
      <c r="EV62" s="48" t="str">
        <f t="shared" si="16"/>
        <v/>
      </c>
      <c r="EW62" s="48" t="str">
        <f t="shared" si="16"/>
        <v/>
      </c>
      <c r="EX62" s="48">
        <f t="shared" si="16"/>
        <v>0.89230769230769202</v>
      </c>
      <c r="EY62" s="48" t="str">
        <f t="shared" si="16"/>
        <v/>
      </c>
      <c r="EZ62" s="48" t="str">
        <f t="shared" si="16"/>
        <v/>
      </c>
      <c r="FA62" s="48">
        <f t="shared" si="16"/>
        <v>1.0692307692307701</v>
      </c>
      <c r="FB62" s="48" t="str">
        <f t="shared" si="16"/>
        <v/>
      </c>
      <c r="FC62" s="48" t="str">
        <f t="shared" si="16"/>
        <v/>
      </c>
      <c r="FD62" s="48">
        <f t="shared" si="16"/>
        <v>1.2153846153846199</v>
      </c>
      <c r="FE62" s="48" t="str">
        <f t="shared" si="16"/>
        <v/>
      </c>
      <c r="FF62" s="48" t="str">
        <f t="shared" si="19"/>
        <v/>
      </c>
      <c r="FG62" s="48">
        <f t="shared" si="19"/>
        <v>1.2923076923076899</v>
      </c>
      <c r="FH62" s="48" t="str">
        <f t="shared" si="19"/>
        <v/>
      </c>
      <c r="FI62" s="48" t="str">
        <f t="shared" si="19"/>
        <v/>
      </c>
      <c r="FJ62" s="48">
        <f t="shared" si="19"/>
        <v>1.35</v>
      </c>
      <c r="FK62" s="48" t="str">
        <f t="shared" si="12"/>
        <v/>
      </c>
      <c r="FL62" s="48" t="str">
        <f t="shared" si="12"/>
        <v/>
      </c>
      <c r="FM62" s="48" t="str">
        <f t="shared" si="12"/>
        <v/>
      </c>
      <c r="FN62" s="48" t="str">
        <f t="shared" si="12"/>
        <v/>
      </c>
      <c r="FO62" s="49" t="str">
        <f t="shared" si="12"/>
        <v/>
      </c>
    </row>
    <row r="63" spans="2:171" x14ac:dyDescent="0.25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T63" s="175" t="s">
        <v>298</v>
      </c>
      <c r="BU63" s="156"/>
      <c r="BV63" s="157"/>
      <c r="BW63" s="157"/>
      <c r="BX63" s="157"/>
      <c r="BY63" s="157"/>
      <c r="BZ63" s="157"/>
      <c r="CA63" s="157"/>
      <c r="CB63" s="157"/>
      <c r="CC63" s="157"/>
      <c r="CD63" s="157"/>
      <c r="CE63" s="157"/>
      <c r="CF63" s="157"/>
      <c r="CG63" s="157"/>
      <c r="CH63" s="157"/>
      <c r="CI63" s="157"/>
      <c r="CJ63" s="157"/>
      <c r="CK63" s="157"/>
      <c r="CL63" s="157">
        <v>0.7</v>
      </c>
      <c r="CM63" s="157">
        <v>0.60833333333333295</v>
      </c>
      <c r="CN63" s="157">
        <v>0.51666666666666705</v>
      </c>
      <c r="CO63" s="157">
        <v>0.85</v>
      </c>
      <c r="CP63" s="157">
        <v>0.98333333333333295</v>
      </c>
      <c r="CQ63" s="157">
        <v>1.1666666666666701</v>
      </c>
      <c r="CR63" s="157">
        <v>1.25</v>
      </c>
      <c r="CS63" s="157">
        <v>1.2749999999999999</v>
      </c>
      <c r="CT63" s="157"/>
      <c r="CU63" s="157"/>
      <c r="CV63" s="157"/>
      <c r="CW63" s="158"/>
      <c r="CY63" s="96">
        <v>56</v>
      </c>
      <c r="CZ63" s="74" t="s">
        <v>298</v>
      </c>
      <c r="DA63" s="14">
        <v>41821</v>
      </c>
      <c r="DB63" s="18">
        <f t="shared" si="2"/>
        <v>0.85</v>
      </c>
      <c r="DC63" s="18">
        <f t="shared" si="3"/>
        <v>0.98333333333333295</v>
      </c>
      <c r="DD63" s="18">
        <f t="shared" si="4"/>
        <v>1.1666666666666701</v>
      </c>
      <c r="DE63" s="18">
        <f t="shared" si="5"/>
        <v>1.25</v>
      </c>
      <c r="DF63" s="18">
        <f t="shared" si="6"/>
        <v>1.2749999999999999</v>
      </c>
      <c r="DG63" s="18">
        <f t="shared" si="7"/>
        <v>0</v>
      </c>
      <c r="DH63" s="18">
        <f t="shared" si="8"/>
        <v>0</v>
      </c>
      <c r="DI63" s="96"/>
      <c r="DJ63" s="96">
        <v>4</v>
      </c>
      <c r="DK63" s="96">
        <v>1</v>
      </c>
      <c r="DL63" s="96">
        <v>2</v>
      </c>
      <c r="DM63" s="96">
        <v>3</v>
      </c>
      <c r="DO63" s="96">
        <v>3</v>
      </c>
      <c r="DP63" s="96">
        <v>6</v>
      </c>
      <c r="DQ63" s="96">
        <v>9</v>
      </c>
      <c r="DR63" s="96">
        <v>12</v>
      </c>
      <c r="DS63" s="96">
        <v>15</v>
      </c>
      <c r="DT63" s="96">
        <v>18</v>
      </c>
      <c r="DU63" s="96">
        <v>21</v>
      </c>
      <c r="DW63" s="86">
        <v>41821</v>
      </c>
      <c r="DX63" s="47" t="str">
        <f t="shared" si="18"/>
        <v/>
      </c>
      <c r="DY63" s="48" t="str">
        <f t="shared" si="18"/>
        <v/>
      </c>
      <c r="DZ63" s="48">
        <f t="shared" si="18"/>
        <v>0.85</v>
      </c>
      <c r="EA63" s="48" t="str">
        <f t="shared" si="18"/>
        <v/>
      </c>
      <c r="EB63" s="48" t="str">
        <f t="shared" si="18"/>
        <v/>
      </c>
      <c r="EC63" s="48">
        <f t="shared" si="18"/>
        <v>0.98333333333333295</v>
      </c>
      <c r="ED63" s="48" t="str">
        <f t="shared" si="18"/>
        <v/>
      </c>
      <c r="EE63" s="48" t="str">
        <f t="shared" si="18"/>
        <v/>
      </c>
      <c r="EF63" s="48">
        <f t="shared" si="18"/>
        <v>1.1666666666666701</v>
      </c>
      <c r="EG63" s="48" t="str">
        <f t="shared" si="18"/>
        <v/>
      </c>
      <c r="EH63" s="48" t="str">
        <f t="shared" si="18"/>
        <v/>
      </c>
      <c r="EI63" s="48">
        <f t="shared" si="18"/>
        <v>1.25</v>
      </c>
      <c r="EJ63" s="48" t="str">
        <f t="shared" si="18"/>
        <v/>
      </c>
      <c r="EK63" s="48" t="str">
        <f t="shared" si="18"/>
        <v/>
      </c>
      <c r="EL63" s="48">
        <f t="shared" si="18"/>
        <v>1.2749999999999999</v>
      </c>
      <c r="EM63" s="48" t="str">
        <f t="shared" si="18"/>
        <v/>
      </c>
      <c r="EN63" s="48" t="str">
        <f t="shared" si="17"/>
        <v/>
      </c>
      <c r="EO63" s="48">
        <f t="shared" si="17"/>
        <v>0</v>
      </c>
      <c r="EP63" s="48" t="str">
        <f t="shared" si="17"/>
        <v/>
      </c>
      <c r="EQ63" s="48" t="str">
        <f t="shared" si="17"/>
        <v/>
      </c>
      <c r="ER63" s="49">
        <f t="shared" si="17"/>
        <v>0</v>
      </c>
      <c r="ET63" s="155">
        <v>41821</v>
      </c>
      <c r="EU63" s="47" t="str">
        <f t="shared" si="16"/>
        <v/>
      </c>
      <c r="EV63" s="48" t="str">
        <f t="shared" si="16"/>
        <v/>
      </c>
      <c r="EW63" s="48">
        <f t="shared" si="16"/>
        <v>0.85</v>
      </c>
      <c r="EX63" s="48" t="str">
        <f t="shared" si="16"/>
        <v/>
      </c>
      <c r="EY63" s="48" t="str">
        <f t="shared" si="16"/>
        <v/>
      </c>
      <c r="EZ63" s="48">
        <f t="shared" si="16"/>
        <v>0.98333333333333295</v>
      </c>
      <c r="FA63" s="48" t="str">
        <f t="shared" si="16"/>
        <v/>
      </c>
      <c r="FB63" s="48" t="str">
        <f t="shared" si="16"/>
        <v/>
      </c>
      <c r="FC63" s="48">
        <f t="shared" si="16"/>
        <v>1.1666666666666701</v>
      </c>
      <c r="FD63" s="48" t="str">
        <f t="shared" si="16"/>
        <v/>
      </c>
      <c r="FE63" s="48" t="str">
        <f t="shared" si="16"/>
        <v/>
      </c>
      <c r="FF63" s="48">
        <f t="shared" si="19"/>
        <v>1.25</v>
      </c>
      <c r="FG63" s="48" t="str">
        <f t="shared" si="19"/>
        <v/>
      </c>
      <c r="FH63" s="48" t="str">
        <f t="shared" si="19"/>
        <v/>
      </c>
      <c r="FI63" s="48">
        <f t="shared" si="19"/>
        <v>1.2749999999999999</v>
      </c>
      <c r="FJ63" s="48" t="str">
        <f t="shared" si="19"/>
        <v/>
      </c>
      <c r="FK63" s="48" t="str">
        <f t="shared" si="12"/>
        <v/>
      </c>
      <c r="FL63" s="48" t="str">
        <f t="shared" si="12"/>
        <v/>
      </c>
      <c r="FM63" s="48" t="str">
        <f t="shared" si="12"/>
        <v/>
      </c>
      <c r="FN63" s="48" t="str">
        <f t="shared" si="12"/>
        <v/>
      </c>
      <c r="FO63" s="49" t="str">
        <f t="shared" si="12"/>
        <v/>
      </c>
    </row>
    <row r="64" spans="2:171" x14ac:dyDescent="0.25"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T64" s="175" t="s">
        <v>299</v>
      </c>
      <c r="BU64" s="156"/>
      <c r="BV64" s="157"/>
      <c r="BW64" s="157"/>
      <c r="BX64" s="157"/>
      <c r="BY64" s="157"/>
      <c r="BZ64" s="157"/>
      <c r="CA64" s="157"/>
      <c r="CB64" s="157"/>
      <c r="CC64" s="157"/>
      <c r="CD64" s="157"/>
      <c r="CE64" s="157"/>
      <c r="CF64" s="157"/>
      <c r="CG64" s="157"/>
      <c r="CH64" s="157"/>
      <c r="CI64" s="157"/>
      <c r="CJ64" s="157"/>
      <c r="CK64" s="157"/>
      <c r="CL64" s="157">
        <v>0.7</v>
      </c>
      <c r="CM64" s="157">
        <v>0.7</v>
      </c>
      <c r="CN64" s="157">
        <v>0.49</v>
      </c>
      <c r="CO64" s="157">
        <v>0.76</v>
      </c>
      <c r="CP64" s="157">
        <v>0.9</v>
      </c>
      <c r="CQ64" s="157">
        <v>1.07</v>
      </c>
      <c r="CR64" s="157">
        <v>1.18</v>
      </c>
      <c r="CS64" s="157">
        <v>1.27</v>
      </c>
      <c r="CT64" s="157"/>
      <c r="CU64" s="157"/>
      <c r="CV64" s="157"/>
      <c r="CW64" s="158"/>
      <c r="CY64" s="96">
        <v>57</v>
      </c>
      <c r="CZ64" s="74" t="s">
        <v>299</v>
      </c>
      <c r="DA64" s="14">
        <v>41852</v>
      </c>
      <c r="DB64" s="18">
        <f t="shared" si="2"/>
        <v>0.76</v>
      </c>
      <c r="DC64" s="18">
        <f t="shared" si="3"/>
        <v>0.9</v>
      </c>
      <c r="DD64" s="18">
        <f t="shared" si="4"/>
        <v>1.07</v>
      </c>
      <c r="DE64" s="18">
        <f t="shared" si="5"/>
        <v>1.18</v>
      </c>
      <c r="DF64" s="18">
        <f t="shared" si="6"/>
        <v>1.27</v>
      </c>
      <c r="DG64" s="18">
        <f t="shared" si="7"/>
        <v>0</v>
      </c>
      <c r="DH64" s="18">
        <f t="shared" si="8"/>
        <v>0</v>
      </c>
      <c r="DI64" s="96"/>
      <c r="DJ64" s="96">
        <v>4</v>
      </c>
      <c r="DK64" s="96">
        <v>1</v>
      </c>
      <c r="DL64" s="96">
        <v>2</v>
      </c>
      <c r="DM64" s="96">
        <v>3</v>
      </c>
      <c r="DO64" s="96">
        <v>2</v>
      </c>
      <c r="DP64" s="96">
        <v>5</v>
      </c>
      <c r="DQ64" s="96">
        <v>8</v>
      </c>
      <c r="DR64" s="96">
        <v>11</v>
      </c>
      <c r="DS64" s="96">
        <v>14</v>
      </c>
      <c r="DT64" s="96">
        <v>17</v>
      </c>
      <c r="DU64" s="96">
        <v>20</v>
      </c>
      <c r="DW64" s="86">
        <v>41852</v>
      </c>
      <c r="DX64" s="47" t="str">
        <f t="shared" si="18"/>
        <v/>
      </c>
      <c r="DY64" s="48">
        <f t="shared" si="18"/>
        <v>0.76</v>
      </c>
      <c r="DZ64" s="48" t="str">
        <f t="shared" si="18"/>
        <v/>
      </c>
      <c r="EA64" s="48" t="str">
        <f t="shared" si="18"/>
        <v/>
      </c>
      <c r="EB64" s="48">
        <f t="shared" si="18"/>
        <v>0.9</v>
      </c>
      <c r="EC64" s="48" t="str">
        <f t="shared" si="18"/>
        <v/>
      </c>
      <c r="ED64" s="48" t="str">
        <f t="shared" si="18"/>
        <v/>
      </c>
      <c r="EE64" s="48">
        <f t="shared" si="18"/>
        <v>1.07</v>
      </c>
      <c r="EF64" s="48" t="str">
        <f t="shared" si="18"/>
        <v/>
      </c>
      <c r="EG64" s="48" t="str">
        <f t="shared" si="18"/>
        <v/>
      </c>
      <c r="EH64" s="48">
        <f t="shared" si="18"/>
        <v>1.18</v>
      </c>
      <c r="EI64" s="48" t="str">
        <f t="shared" si="18"/>
        <v/>
      </c>
      <c r="EJ64" s="48" t="str">
        <f t="shared" si="18"/>
        <v/>
      </c>
      <c r="EK64" s="48">
        <f t="shared" si="18"/>
        <v>1.27</v>
      </c>
      <c r="EL64" s="48" t="str">
        <f t="shared" si="18"/>
        <v/>
      </c>
      <c r="EM64" s="48" t="str">
        <f t="shared" si="18"/>
        <v/>
      </c>
      <c r="EN64" s="48">
        <f t="shared" si="17"/>
        <v>0</v>
      </c>
      <c r="EO64" s="48" t="str">
        <f t="shared" si="17"/>
        <v/>
      </c>
      <c r="EP64" s="48" t="str">
        <f t="shared" si="17"/>
        <v/>
      </c>
      <c r="EQ64" s="48">
        <f t="shared" si="17"/>
        <v>0</v>
      </c>
      <c r="ER64" s="49" t="str">
        <f t="shared" si="17"/>
        <v/>
      </c>
      <c r="ET64" s="155">
        <v>41852</v>
      </c>
      <c r="EU64" s="47" t="str">
        <f t="shared" si="16"/>
        <v/>
      </c>
      <c r="EV64" s="48">
        <f t="shared" si="16"/>
        <v>0.76</v>
      </c>
      <c r="EW64" s="48" t="str">
        <f t="shared" si="16"/>
        <v/>
      </c>
      <c r="EX64" s="48" t="str">
        <f t="shared" si="16"/>
        <v/>
      </c>
      <c r="EY64" s="48">
        <f t="shared" si="16"/>
        <v>0.9</v>
      </c>
      <c r="EZ64" s="48" t="str">
        <f t="shared" si="16"/>
        <v/>
      </c>
      <c r="FA64" s="48" t="str">
        <f t="shared" si="16"/>
        <v/>
      </c>
      <c r="FB64" s="48">
        <f t="shared" si="16"/>
        <v>1.07</v>
      </c>
      <c r="FC64" s="48" t="str">
        <f t="shared" si="16"/>
        <v/>
      </c>
      <c r="FD64" s="48" t="str">
        <f t="shared" si="16"/>
        <v/>
      </c>
      <c r="FE64" s="48">
        <f t="shared" si="16"/>
        <v>1.18</v>
      </c>
      <c r="FF64" s="48" t="str">
        <f t="shared" si="19"/>
        <v/>
      </c>
      <c r="FG64" s="48" t="str">
        <f t="shared" si="19"/>
        <v/>
      </c>
      <c r="FH64" s="48">
        <f t="shared" si="19"/>
        <v>1.27</v>
      </c>
      <c r="FI64" s="48" t="str">
        <f t="shared" si="19"/>
        <v/>
      </c>
      <c r="FJ64" s="48" t="str">
        <f t="shared" si="19"/>
        <v/>
      </c>
      <c r="FK64" s="48" t="str">
        <f t="shared" si="12"/>
        <v/>
      </c>
      <c r="FL64" s="48" t="str">
        <f t="shared" si="12"/>
        <v/>
      </c>
      <c r="FM64" s="48" t="str">
        <f t="shared" si="12"/>
        <v/>
      </c>
      <c r="FN64" s="48" t="str">
        <f t="shared" si="12"/>
        <v/>
      </c>
      <c r="FO64" s="49" t="str">
        <f t="shared" si="12"/>
        <v/>
      </c>
    </row>
    <row r="65" spans="2:171" x14ac:dyDescent="0.25"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T65" s="175" t="s">
        <v>42</v>
      </c>
      <c r="BU65" s="156"/>
      <c r="BV65" s="157"/>
      <c r="BW65" s="157"/>
      <c r="BX65" s="157"/>
      <c r="BY65" s="157"/>
      <c r="BZ65" s="157"/>
      <c r="CA65" s="157"/>
      <c r="CB65" s="157"/>
      <c r="CC65" s="157"/>
      <c r="CD65" s="157"/>
      <c r="CE65" s="157"/>
      <c r="CF65" s="157"/>
      <c r="CG65" s="157"/>
      <c r="CH65" s="157"/>
      <c r="CI65" s="157"/>
      <c r="CJ65" s="157"/>
      <c r="CK65" s="157"/>
      <c r="CL65" s="157">
        <v>0.7</v>
      </c>
      <c r="CM65" s="157">
        <v>0.6</v>
      </c>
      <c r="CN65" s="157">
        <v>0.38333333333333303</v>
      </c>
      <c r="CO65" s="157">
        <v>0.66666666666666696</v>
      </c>
      <c r="CP65" s="157">
        <v>0.78333333333333399</v>
      </c>
      <c r="CQ65" s="157">
        <v>1.0249999999999999</v>
      </c>
      <c r="CR65" s="157">
        <v>1.175</v>
      </c>
      <c r="CS65" s="157">
        <v>1.24166666666667</v>
      </c>
      <c r="CT65" s="157"/>
      <c r="CU65" s="157"/>
      <c r="CV65" s="157"/>
      <c r="CW65" s="158"/>
      <c r="CY65" s="96">
        <v>58</v>
      </c>
      <c r="CZ65" s="74" t="s">
        <v>42</v>
      </c>
      <c r="DA65" s="14">
        <v>41883</v>
      </c>
      <c r="DB65" s="18">
        <f t="shared" si="2"/>
        <v>0.66666666666666696</v>
      </c>
      <c r="DC65" s="18">
        <f t="shared" si="3"/>
        <v>0.78333333333333399</v>
      </c>
      <c r="DD65" s="18">
        <f t="shared" si="4"/>
        <v>1.0249999999999999</v>
      </c>
      <c r="DE65" s="18">
        <f t="shared" si="5"/>
        <v>1.175</v>
      </c>
      <c r="DF65" s="18">
        <f t="shared" si="6"/>
        <v>1.24166666666667</v>
      </c>
      <c r="DG65" s="18">
        <f t="shared" si="7"/>
        <v>0</v>
      </c>
      <c r="DH65" s="18">
        <f t="shared" si="8"/>
        <v>0</v>
      </c>
      <c r="DI65" s="96"/>
      <c r="DJ65" s="96">
        <v>4</v>
      </c>
      <c r="DK65" s="96">
        <v>1</v>
      </c>
      <c r="DL65" s="96">
        <v>2</v>
      </c>
      <c r="DM65" s="96">
        <v>3</v>
      </c>
      <c r="DO65" s="96">
        <v>1</v>
      </c>
      <c r="DP65" s="96">
        <v>4</v>
      </c>
      <c r="DQ65" s="96">
        <v>7</v>
      </c>
      <c r="DR65" s="96">
        <v>10</v>
      </c>
      <c r="DS65" s="96">
        <v>13</v>
      </c>
      <c r="DT65" s="96">
        <v>16</v>
      </c>
      <c r="DU65" s="96">
        <v>19</v>
      </c>
      <c r="DW65" s="86">
        <v>41883</v>
      </c>
      <c r="DX65" s="47">
        <f t="shared" si="18"/>
        <v>0.66666666666666696</v>
      </c>
      <c r="DY65" s="48" t="str">
        <f t="shared" si="18"/>
        <v/>
      </c>
      <c r="DZ65" s="48" t="str">
        <f t="shared" si="18"/>
        <v/>
      </c>
      <c r="EA65" s="48">
        <f t="shared" si="18"/>
        <v>0.78333333333333399</v>
      </c>
      <c r="EB65" s="48" t="str">
        <f t="shared" si="18"/>
        <v/>
      </c>
      <c r="EC65" s="48" t="str">
        <f t="shared" si="18"/>
        <v/>
      </c>
      <c r="ED65" s="48">
        <f t="shared" si="18"/>
        <v>1.0249999999999999</v>
      </c>
      <c r="EE65" s="48" t="str">
        <f t="shared" si="18"/>
        <v/>
      </c>
      <c r="EF65" s="48" t="str">
        <f t="shared" si="18"/>
        <v/>
      </c>
      <c r="EG65" s="48">
        <f t="shared" si="18"/>
        <v>1.175</v>
      </c>
      <c r="EH65" s="48" t="str">
        <f t="shared" si="18"/>
        <v/>
      </c>
      <c r="EI65" s="48" t="str">
        <f t="shared" si="18"/>
        <v/>
      </c>
      <c r="EJ65" s="48">
        <f t="shared" si="18"/>
        <v>1.24166666666667</v>
      </c>
      <c r="EK65" s="48" t="str">
        <f t="shared" si="18"/>
        <v/>
      </c>
      <c r="EL65" s="48" t="str">
        <f t="shared" si="18"/>
        <v/>
      </c>
      <c r="EM65" s="48">
        <f t="shared" si="18"/>
        <v>0</v>
      </c>
      <c r="EN65" s="48" t="str">
        <f t="shared" si="17"/>
        <v/>
      </c>
      <c r="EO65" s="48" t="str">
        <f t="shared" si="17"/>
        <v/>
      </c>
      <c r="EP65" s="48">
        <f t="shared" si="17"/>
        <v>0</v>
      </c>
      <c r="EQ65" s="48" t="str">
        <f t="shared" si="17"/>
        <v/>
      </c>
      <c r="ER65" s="49" t="str">
        <f t="shared" si="17"/>
        <v/>
      </c>
      <c r="ET65" s="155">
        <v>41883</v>
      </c>
      <c r="EU65" s="47">
        <f t="shared" si="16"/>
        <v>0.66666666666666696</v>
      </c>
      <c r="EV65" s="48" t="str">
        <f t="shared" si="16"/>
        <v/>
      </c>
      <c r="EW65" s="48" t="str">
        <f t="shared" si="16"/>
        <v/>
      </c>
      <c r="EX65" s="48">
        <f t="shared" si="16"/>
        <v>0.78333333333333399</v>
      </c>
      <c r="EY65" s="48" t="str">
        <f t="shared" si="16"/>
        <v/>
      </c>
      <c r="EZ65" s="48" t="str">
        <f t="shared" si="16"/>
        <v/>
      </c>
      <c r="FA65" s="48">
        <f t="shared" si="16"/>
        <v>1.0249999999999999</v>
      </c>
      <c r="FB65" s="48" t="str">
        <f t="shared" si="16"/>
        <v/>
      </c>
      <c r="FC65" s="48" t="str">
        <f t="shared" si="16"/>
        <v/>
      </c>
      <c r="FD65" s="48">
        <f t="shared" si="16"/>
        <v>1.175</v>
      </c>
      <c r="FE65" s="48" t="str">
        <f t="shared" si="16"/>
        <v/>
      </c>
      <c r="FF65" s="48" t="str">
        <f t="shared" si="19"/>
        <v/>
      </c>
      <c r="FG65" s="48">
        <f t="shared" si="19"/>
        <v>1.24166666666667</v>
      </c>
      <c r="FH65" s="48" t="str">
        <f t="shared" si="19"/>
        <v/>
      </c>
      <c r="FI65" s="48" t="str">
        <f t="shared" si="19"/>
        <v/>
      </c>
      <c r="FJ65" s="48" t="str">
        <f t="shared" si="19"/>
        <v/>
      </c>
      <c r="FK65" s="48" t="str">
        <f t="shared" si="12"/>
        <v/>
      </c>
      <c r="FL65" s="48" t="str">
        <f t="shared" si="12"/>
        <v/>
      </c>
      <c r="FM65" s="48" t="str">
        <f t="shared" si="12"/>
        <v/>
      </c>
      <c r="FN65" s="48" t="str">
        <f t="shared" si="12"/>
        <v/>
      </c>
      <c r="FO65" s="49" t="str">
        <f t="shared" si="12"/>
        <v/>
      </c>
    </row>
    <row r="66" spans="2:171" x14ac:dyDescent="0.25"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T66" s="175" t="s">
        <v>300</v>
      </c>
      <c r="BU66" s="156"/>
      <c r="BV66" s="157"/>
      <c r="BW66" s="157"/>
      <c r="BX66" s="157"/>
      <c r="BY66" s="157"/>
      <c r="BZ66" s="157"/>
      <c r="CA66" s="157"/>
      <c r="CB66" s="157"/>
      <c r="CC66" s="157"/>
      <c r="CD66" s="157"/>
      <c r="CE66" s="157"/>
      <c r="CF66" s="157"/>
      <c r="CG66" s="157"/>
      <c r="CH66" s="157"/>
      <c r="CI66" s="157"/>
      <c r="CJ66" s="157"/>
      <c r="CK66" s="157"/>
      <c r="CL66" s="157">
        <v>0.7</v>
      </c>
      <c r="CM66" s="157">
        <v>0.6</v>
      </c>
      <c r="CN66" s="157">
        <v>0.3</v>
      </c>
      <c r="CO66" s="157">
        <v>0.58461538461538498</v>
      </c>
      <c r="CP66" s="157">
        <v>0.7</v>
      </c>
      <c r="CQ66" s="157">
        <v>0.91538461538461502</v>
      </c>
      <c r="CR66" s="157">
        <v>1.1153846153846201</v>
      </c>
      <c r="CS66" s="157">
        <v>1.2538461538461501</v>
      </c>
      <c r="CT66" s="157"/>
      <c r="CU66" s="157"/>
      <c r="CV66" s="157"/>
      <c r="CW66" s="158"/>
      <c r="CY66" s="96">
        <v>59</v>
      </c>
      <c r="CZ66" s="74" t="s">
        <v>300</v>
      </c>
      <c r="DA66" s="14">
        <v>41913</v>
      </c>
      <c r="DB66" s="18">
        <f t="shared" si="2"/>
        <v>0.7</v>
      </c>
      <c r="DC66" s="18">
        <f t="shared" si="3"/>
        <v>0.91538461538461502</v>
      </c>
      <c r="DD66" s="18">
        <f t="shared" si="4"/>
        <v>1.1153846153846201</v>
      </c>
      <c r="DE66" s="18">
        <f t="shared" si="5"/>
        <v>1.2538461538461501</v>
      </c>
      <c r="DF66" s="18">
        <f t="shared" si="6"/>
        <v>0</v>
      </c>
      <c r="DG66" s="18">
        <f t="shared" si="7"/>
        <v>0</v>
      </c>
      <c r="DH66" s="18">
        <f t="shared" si="8"/>
        <v>0</v>
      </c>
      <c r="DI66" s="96"/>
      <c r="DJ66" s="96">
        <v>1</v>
      </c>
      <c r="DK66" s="96">
        <v>2</v>
      </c>
      <c r="DL66" s="96">
        <v>3</v>
      </c>
      <c r="DM66" s="96">
        <v>4</v>
      </c>
      <c r="DO66" s="96">
        <v>3</v>
      </c>
      <c r="DP66" s="96">
        <v>6</v>
      </c>
      <c r="DQ66" s="96">
        <v>9</v>
      </c>
      <c r="DR66" s="96">
        <v>12</v>
      </c>
      <c r="DS66" s="96">
        <v>15</v>
      </c>
      <c r="DT66" s="96">
        <v>18</v>
      </c>
      <c r="DU66" s="96">
        <v>21</v>
      </c>
      <c r="DW66" s="86">
        <v>41913</v>
      </c>
      <c r="DX66" s="47" t="str">
        <f t="shared" si="18"/>
        <v/>
      </c>
      <c r="DY66" s="48" t="str">
        <f t="shared" si="18"/>
        <v/>
      </c>
      <c r="DZ66" s="48">
        <f t="shared" si="18"/>
        <v>0.7</v>
      </c>
      <c r="EA66" s="48" t="str">
        <f t="shared" si="18"/>
        <v/>
      </c>
      <c r="EB66" s="48" t="str">
        <f t="shared" si="18"/>
        <v/>
      </c>
      <c r="EC66" s="48">
        <f t="shared" si="18"/>
        <v>0.91538461538461502</v>
      </c>
      <c r="ED66" s="48" t="str">
        <f t="shared" si="18"/>
        <v/>
      </c>
      <c r="EE66" s="48" t="str">
        <f t="shared" si="18"/>
        <v/>
      </c>
      <c r="EF66" s="48">
        <f t="shared" si="18"/>
        <v>1.1153846153846201</v>
      </c>
      <c r="EG66" s="48" t="str">
        <f t="shared" si="18"/>
        <v/>
      </c>
      <c r="EH66" s="48" t="str">
        <f t="shared" si="18"/>
        <v/>
      </c>
      <c r="EI66" s="48">
        <f t="shared" si="18"/>
        <v>1.2538461538461501</v>
      </c>
      <c r="EJ66" s="48" t="str">
        <f t="shared" si="18"/>
        <v/>
      </c>
      <c r="EK66" s="48" t="str">
        <f t="shared" si="18"/>
        <v/>
      </c>
      <c r="EL66" s="48">
        <f t="shared" si="18"/>
        <v>0</v>
      </c>
      <c r="EM66" s="48" t="str">
        <f t="shared" si="18"/>
        <v/>
      </c>
      <c r="EN66" s="48" t="str">
        <f t="shared" si="17"/>
        <v/>
      </c>
      <c r="EO66" s="48">
        <f t="shared" si="17"/>
        <v>0</v>
      </c>
      <c r="EP66" s="48" t="str">
        <f t="shared" si="17"/>
        <v/>
      </c>
      <c r="EQ66" s="48" t="str">
        <f t="shared" si="17"/>
        <v/>
      </c>
      <c r="ER66" s="49">
        <f t="shared" si="17"/>
        <v>0</v>
      </c>
      <c r="ET66" s="155">
        <v>41913</v>
      </c>
      <c r="EU66" s="47" t="str">
        <f t="shared" si="16"/>
        <v/>
      </c>
      <c r="EV66" s="48" t="str">
        <f t="shared" si="16"/>
        <v/>
      </c>
      <c r="EW66" s="48">
        <f t="shared" si="16"/>
        <v>0.7</v>
      </c>
      <c r="EX66" s="48" t="str">
        <f t="shared" si="16"/>
        <v/>
      </c>
      <c r="EY66" s="48" t="str">
        <f t="shared" si="16"/>
        <v/>
      </c>
      <c r="EZ66" s="48">
        <f t="shared" si="16"/>
        <v>0.91538461538461502</v>
      </c>
      <c r="FA66" s="48" t="str">
        <f t="shared" si="16"/>
        <v/>
      </c>
      <c r="FB66" s="48" t="str">
        <f t="shared" si="16"/>
        <v/>
      </c>
      <c r="FC66" s="48">
        <f t="shared" si="16"/>
        <v>1.1153846153846201</v>
      </c>
      <c r="FD66" s="48" t="str">
        <f t="shared" si="16"/>
        <v/>
      </c>
      <c r="FE66" s="48" t="str">
        <f t="shared" si="16"/>
        <v/>
      </c>
      <c r="FF66" s="48">
        <f t="shared" si="19"/>
        <v>1.2538461538461501</v>
      </c>
      <c r="FG66" s="48" t="str">
        <f t="shared" si="19"/>
        <v/>
      </c>
      <c r="FH66" s="48" t="str">
        <f t="shared" si="19"/>
        <v/>
      </c>
      <c r="FI66" s="48" t="str">
        <f t="shared" si="19"/>
        <v/>
      </c>
      <c r="FJ66" s="48" t="str">
        <f t="shared" si="19"/>
        <v/>
      </c>
      <c r="FK66" s="48" t="str">
        <f t="shared" si="12"/>
        <v/>
      </c>
      <c r="FL66" s="48" t="str">
        <f t="shared" si="12"/>
        <v/>
      </c>
      <c r="FM66" s="48" t="str">
        <f t="shared" si="12"/>
        <v/>
      </c>
      <c r="FN66" s="48" t="str">
        <f t="shared" si="12"/>
        <v/>
      </c>
      <c r="FO66" s="49" t="str">
        <f t="shared" si="12"/>
        <v/>
      </c>
    </row>
    <row r="67" spans="2:171" x14ac:dyDescent="0.25"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T67" s="175" t="s">
        <v>301</v>
      </c>
      <c r="BU67" s="156"/>
      <c r="BV67" s="157"/>
      <c r="BW67" s="157"/>
      <c r="BX67" s="157"/>
      <c r="BY67" s="157"/>
      <c r="BZ67" s="157"/>
      <c r="CA67" s="157"/>
      <c r="CB67" s="157"/>
      <c r="CC67" s="157"/>
      <c r="CD67" s="157"/>
      <c r="CE67" s="157"/>
      <c r="CF67" s="157"/>
      <c r="CG67" s="157"/>
      <c r="CH67" s="157"/>
      <c r="CI67" s="157"/>
      <c r="CJ67" s="157"/>
      <c r="CK67" s="157"/>
      <c r="CL67" s="157">
        <v>0.7</v>
      </c>
      <c r="CM67" s="157">
        <v>0.6</v>
      </c>
      <c r="CN67" s="157">
        <v>0.3</v>
      </c>
      <c r="CO67" s="157">
        <v>0.42499999999999999</v>
      </c>
      <c r="CP67" s="157">
        <v>0.57499999999999996</v>
      </c>
      <c r="CQ67" s="157">
        <v>0.75</v>
      </c>
      <c r="CR67" s="157">
        <v>0.91666666666666696</v>
      </c>
      <c r="CS67" s="157">
        <v>1.1583333333333301</v>
      </c>
      <c r="CT67" s="157"/>
      <c r="CU67" s="157"/>
      <c r="CV67" s="157"/>
      <c r="CW67" s="158"/>
      <c r="CY67" s="96">
        <v>60</v>
      </c>
      <c r="CZ67" s="74" t="s">
        <v>301</v>
      </c>
      <c r="DA67" s="14">
        <v>41944</v>
      </c>
      <c r="DB67" s="18">
        <f t="shared" si="2"/>
        <v>0.57499999999999996</v>
      </c>
      <c r="DC67" s="18">
        <f t="shared" si="3"/>
        <v>0.75</v>
      </c>
      <c r="DD67" s="18">
        <f t="shared" si="4"/>
        <v>0.91666666666666696</v>
      </c>
      <c r="DE67" s="18">
        <f t="shared" si="5"/>
        <v>1.1583333333333301</v>
      </c>
      <c r="DF67" s="18">
        <f t="shared" si="6"/>
        <v>0</v>
      </c>
      <c r="DG67" s="18">
        <f t="shared" si="7"/>
        <v>0</v>
      </c>
      <c r="DH67" s="18">
        <f t="shared" si="8"/>
        <v>0</v>
      </c>
      <c r="DI67" s="96"/>
      <c r="DJ67" s="96">
        <v>1</v>
      </c>
      <c r="DK67" s="96">
        <v>2</v>
      </c>
      <c r="DL67" s="96">
        <v>3</v>
      </c>
      <c r="DM67" s="96">
        <v>4</v>
      </c>
      <c r="DO67" s="96">
        <v>2</v>
      </c>
      <c r="DP67" s="96">
        <v>5</v>
      </c>
      <c r="DQ67" s="96">
        <v>8</v>
      </c>
      <c r="DR67" s="96">
        <v>11</v>
      </c>
      <c r="DS67" s="96">
        <v>14</v>
      </c>
      <c r="DT67" s="96">
        <v>17</v>
      </c>
      <c r="DU67" s="96">
        <v>20</v>
      </c>
      <c r="DW67" s="86">
        <v>41944</v>
      </c>
      <c r="DX67" s="47" t="str">
        <f t="shared" si="18"/>
        <v/>
      </c>
      <c r="DY67" s="48">
        <f t="shared" si="18"/>
        <v>0.57499999999999996</v>
      </c>
      <c r="DZ67" s="48" t="str">
        <f t="shared" si="18"/>
        <v/>
      </c>
      <c r="EA67" s="48" t="str">
        <f t="shared" si="18"/>
        <v/>
      </c>
      <c r="EB67" s="48">
        <f t="shared" si="18"/>
        <v>0.75</v>
      </c>
      <c r="EC67" s="48" t="str">
        <f t="shared" si="18"/>
        <v/>
      </c>
      <c r="ED67" s="48" t="str">
        <f t="shared" si="18"/>
        <v/>
      </c>
      <c r="EE67" s="48">
        <f t="shared" si="18"/>
        <v>0.91666666666666696</v>
      </c>
      <c r="EF67" s="48" t="str">
        <f t="shared" si="18"/>
        <v/>
      </c>
      <c r="EG67" s="48" t="str">
        <f t="shared" si="18"/>
        <v/>
      </c>
      <c r="EH67" s="48">
        <f t="shared" si="18"/>
        <v>1.1583333333333301</v>
      </c>
      <c r="EI67" s="48" t="str">
        <f t="shared" si="18"/>
        <v/>
      </c>
      <c r="EJ67" s="48" t="str">
        <f t="shared" si="18"/>
        <v/>
      </c>
      <c r="EK67" s="48">
        <f t="shared" si="18"/>
        <v>0</v>
      </c>
      <c r="EL67" s="48" t="str">
        <f t="shared" si="18"/>
        <v/>
      </c>
      <c r="EM67" s="48" t="str">
        <f t="shared" si="18"/>
        <v/>
      </c>
      <c r="EN67" s="48">
        <f t="shared" si="17"/>
        <v>0</v>
      </c>
      <c r="EO67" s="48" t="str">
        <f t="shared" si="17"/>
        <v/>
      </c>
      <c r="EP67" s="48" t="str">
        <f t="shared" si="17"/>
        <v/>
      </c>
      <c r="EQ67" s="48">
        <f t="shared" si="17"/>
        <v>0</v>
      </c>
      <c r="ER67" s="49" t="str">
        <f t="shared" si="17"/>
        <v/>
      </c>
      <c r="ET67" s="155">
        <v>41944</v>
      </c>
      <c r="EU67" s="47" t="str">
        <f t="shared" si="16"/>
        <v/>
      </c>
      <c r="EV67" s="48">
        <f t="shared" si="16"/>
        <v>0.57499999999999996</v>
      </c>
      <c r="EW67" s="48" t="str">
        <f t="shared" si="16"/>
        <v/>
      </c>
      <c r="EX67" s="48" t="str">
        <f t="shared" si="16"/>
        <v/>
      </c>
      <c r="EY67" s="48">
        <f t="shared" si="16"/>
        <v>0.75</v>
      </c>
      <c r="EZ67" s="48" t="str">
        <f t="shared" si="16"/>
        <v/>
      </c>
      <c r="FA67" s="48" t="str">
        <f t="shared" si="16"/>
        <v/>
      </c>
      <c r="FB67" s="48">
        <f t="shared" si="16"/>
        <v>0.91666666666666696</v>
      </c>
      <c r="FC67" s="48" t="str">
        <f t="shared" si="16"/>
        <v/>
      </c>
      <c r="FD67" s="48" t="str">
        <f t="shared" si="16"/>
        <v/>
      </c>
      <c r="FE67" s="48">
        <f t="shared" si="16"/>
        <v>1.1583333333333301</v>
      </c>
      <c r="FF67" s="48" t="str">
        <f t="shared" si="19"/>
        <v/>
      </c>
      <c r="FG67" s="48" t="str">
        <f t="shared" si="19"/>
        <v/>
      </c>
      <c r="FH67" s="48" t="str">
        <f t="shared" si="19"/>
        <v/>
      </c>
      <c r="FI67" s="48" t="str">
        <f t="shared" si="19"/>
        <v/>
      </c>
      <c r="FJ67" s="48" t="str">
        <f t="shared" si="19"/>
        <v/>
      </c>
      <c r="FK67" s="48" t="str">
        <f t="shared" si="12"/>
        <v/>
      </c>
      <c r="FL67" s="48" t="str">
        <f t="shared" si="12"/>
        <v/>
      </c>
      <c r="FM67" s="48" t="str">
        <f t="shared" si="12"/>
        <v/>
      </c>
      <c r="FN67" s="48" t="str">
        <f t="shared" si="12"/>
        <v/>
      </c>
      <c r="FO67" s="49" t="str">
        <f t="shared" si="12"/>
        <v/>
      </c>
    </row>
    <row r="68" spans="2:171" x14ac:dyDescent="0.25"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T68" s="175" t="s">
        <v>43</v>
      </c>
      <c r="BU68" s="156"/>
      <c r="BV68" s="157"/>
      <c r="BW68" s="157"/>
      <c r="BX68" s="157"/>
      <c r="BY68" s="157"/>
      <c r="BZ68" s="157"/>
      <c r="CA68" s="157"/>
      <c r="CB68" s="157"/>
      <c r="CC68" s="157"/>
      <c r="CD68" s="157"/>
      <c r="CE68" s="157"/>
      <c r="CF68" s="157"/>
      <c r="CG68" s="157"/>
      <c r="CH68" s="157"/>
      <c r="CI68" s="157"/>
      <c r="CJ68" s="157"/>
      <c r="CK68" s="157"/>
      <c r="CL68" s="157">
        <v>0.7</v>
      </c>
      <c r="CM68" s="157">
        <v>0.6</v>
      </c>
      <c r="CN68" s="157">
        <v>0.4</v>
      </c>
      <c r="CO68" s="157">
        <v>0.3</v>
      </c>
      <c r="CP68" s="157">
        <v>0.27</v>
      </c>
      <c r="CQ68" s="157">
        <v>0.44</v>
      </c>
      <c r="CR68" s="157">
        <v>0.61</v>
      </c>
      <c r="CS68" s="157">
        <v>0.99</v>
      </c>
      <c r="CT68" s="157"/>
      <c r="CU68" s="157"/>
      <c r="CV68" s="157"/>
      <c r="CW68" s="158"/>
      <c r="CY68" s="96">
        <v>61</v>
      </c>
      <c r="CZ68" s="74" t="s">
        <v>43</v>
      </c>
      <c r="DA68" s="14">
        <v>41974</v>
      </c>
      <c r="DB68" s="18">
        <f t="shared" si="2"/>
        <v>0.27</v>
      </c>
      <c r="DC68" s="18">
        <f t="shared" si="3"/>
        <v>0.44</v>
      </c>
      <c r="DD68" s="18">
        <f t="shared" si="4"/>
        <v>0.61</v>
      </c>
      <c r="DE68" s="18">
        <f t="shared" si="5"/>
        <v>0.99</v>
      </c>
      <c r="DF68" s="18">
        <f t="shared" si="6"/>
        <v>0</v>
      </c>
      <c r="DG68" s="18">
        <f t="shared" si="7"/>
        <v>0</v>
      </c>
      <c r="DH68" s="18">
        <f t="shared" si="8"/>
        <v>0</v>
      </c>
      <c r="DI68" s="96"/>
      <c r="DJ68" s="96">
        <v>1</v>
      </c>
      <c r="DK68" s="96">
        <v>2</v>
      </c>
      <c r="DL68" s="96">
        <v>3</v>
      </c>
      <c r="DM68" s="96">
        <v>4</v>
      </c>
      <c r="DO68" s="96">
        <v>1</v>
      </c>
      <c r="DP68" s="96">
        <v>4</v>
      </c>
      <c r="DQ68" s="96">
        <v>7</v>
      </c>
      <c r="DR68" s="96">
        <v>10</v>
      </c>
      <c r="DS68" s="96">
        <v>13</v>
      </c>
      <c r="DT68" s="96">
        <v>16</v>
      </c>
      <c r="DU68" s="96">
        <v>19</v>
      </c>
      <c r="DW68" s="86">
        <v>41974</v>
      </c>
      <c r="DX68" s="47">
        <f t="shared" si="18"/>
        <v>0.27</v>
      </c>
      <c r="DY68" s="48" t="str">
        <f t="shared" si="18"/>
        <v/>
      </c>
      <c r="DZ68" s="48" t="str">
        <f t="shared" si="18"/>
        <v/>
      </c>
      <c r="EA68" s="48">
        <f t="shared" si="18"/>
        <v>0.44</v>
      </c>
      <c r="EB68" s="48" t="str">
        <f t="shared" si="18"/>
        <v/>
      </c>
      <c r="EC68" s="48" t="str">
        <f t="shared" si="18"/>
        <v/>
      </c>
      <c r="ED68" s="48">
        <f t="shared" si="18"/>
        <v>0.61</v>
      </c>
      <c r="EE68" s="48" t="str">
        <f t="shared" si="18"/>
        <v/>
      </c>
      <c r="EF68" s="48" t="str">
        <f t="shared" si="18"/>
        <v/>
      </c>
      <c r="EG68" s="48">
        <f t="shared" si="18"/>
        <v>0.99</v>
      </c>
      <c r="EH68" s="48" t="str">
        <f t="shared" si="18"/>
        <v/>
      </c>
      <c r="EI68" s="48" t="str">
        <f t="shared" si="18"/>
        <v/>
      </c>
      <c r="EJ68" s="48">
        <f t="shared" si="18"/>
        <v>0</v>
      </c>
      <c r="EK68" s="48" t="str">
        <f t="shared" si="18"/>
        <v/>
      </c>
      <c r="EL68" s="48" t="str">
        <f t="shared" si="18"/>
        <v/>
      </c>
      <c r="EM68" s="48">
        <f t="shared" si="18"/>
        <v>0</v>
      </c>
      <c r="EN68" s="48" t="str">
        <f t="shared" si="17"/>
        <v/>
      </c>
      <c r="EO68" s="48" t="str">
        <f t="shared" si="17"/>
        <v/>
      </c>
      <c r="EP68" s="48">
        <f t="shared" si="17"/>
        <v>0</v>
      </c>
      <c r="EQ68" s="48" t="str">
        <f t="shared" si="17"/>
        <v/>
      </c>
      <c r="ER68" s="49" t="str">
        <f t="shared" si="17"/>
        <v/>
      </c>
      <c r="ET68" s="155">
        <v>41974</v>
      </c>
      <c r="EU68" s="47">
        <f t="shared" si="16"/>
        <v>0.27</v>
      </c>
      <c r="EV68" s="48" t="str">
        <f t="shared" si="16"/>
        <v/>
      </c>
      <c r="EW68" s="48" t="str">
        <f t="shared" si="16"/>
        <v/>
      </c>
      <c r="EX68" s="48">
        <f t="shared" si="16"/>
        <v>0.44</v>
      </c>
      <c r="EY68" s="48" t="str">
        <f t="shared" si="16"/>
        <v/>
      </c>
      <c r="EZ68" s="48" t="str">
        <f t="shared" si="16"/>
        <v/>
      </c>
      <c r="FA68" s="48">
        <f t="shared" si="16"/>
        <v>0.61</v>
      </c>
      <c r="FB68" s="48" t="str">
        <f t="shared" si="16"/>
        <v/>
      </c>
      <c r="FC68" s="48" t="str">
        <f t="shared" si="16"/>
        <v/>
      </c>
      <c r="FD68" s="48">
        <f t="shared" si="16"/>
        <v>0.99</v>
      </c>
      <c r="FE68" s="48" t="str">
        <f t="shared" si="16"/>
        <v/>
      </c>
      <c r="FF68" s="48" t="str">
        <f t="shared" si="19"/>
        <v/>
      </c>
      <c r="FG68" s="48" t="str">
        <f t="shared" si="19"/>
        <v/>
      </c>
      <c r="FH68" s="48" t="str">
        <f t="shared" si="19"/>
        <v/>
      </c>
      <c r="FI68" s="48" t="str">
        <f t="shared" si="19"/>
        <v/>
      </c>
      <c r="FJ68" s="48" t="str">
        <f t="shared" si="19"/>
        <v/>
      </c>
      <c r="FK68" s="48" t="str">
        <f t="shared" si="12"/>
        <v/>
      </c>
      <c r="FL68" s="48" t="str">
        <f t="shared" si="12"/>
        <v/>
      </c>
      <c r="FM68" s="48" t="str">
        <f t="shared" si="12"/>
        <v/>
      </c>
      <c r="FN68" s="48" t="str">
        <f t="shared" si="12"/>
        <v/>
      </c>
      <c r="FO68" s="49" t="str">
        <f t="shared" si="12"/>
        <v/>
      </c>
    </row>
    <row r="69" spans="2:171" x14ac:dyDescent="0.25"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T69" s="175" t="s">
        <v>302</v>
      </c>
      <c r="BU69" s="156"/>
      <c r="BV69" s="157"/>
      <c r="BW69" s="157"/>
      <c r="BX69" s="157"/>
      <c r="BY69" s="157"/>
      <c r="BZ69" s="157"/>
      <c r="CA69" s="157"/>
      <c r="CB69" s="157"/>
      <c r="CC69" s="157"/>
      <c r="CD69" s="157"/>
      <c r="CE69" s="157"/>
      <c r="CF69" s="157"/>
      <c r="CG69" s="157"/>
      <c r="CH69" s="157"/>
      <c r="CI69" s="157"/>
      <c r="CJ69" s="157"/>
      <c r="CK69" s="157"/>
      <c r="CL69" s="157"/>
      <c r="CM69" s="157"/>
      <c r="CN69" s="157"/>
      <c r="CO69" s="157"/>
      <c r="CP69" s="157">
        <v>-0.28999999999999998</v>
      </c>
      <c r="CQ69" s="157">
        <v>-0.15769230769230799</v>
      </c>
      <c r="CR69" s="157">
        <v>7.6923076923077595E-4</v>
      </c>
      <c r="CS69" s="157">
        <v>0.46538461538461501</v>
      </c>
      <c r="CT69" s="157">
        <v>1.0363636363636399</v>
      </c>
      <c r="CU69" s="157">
        <v>1.1454545454545499</v>
      </c>
      <c r="CV69" s="157">
        <v>1.22727272727273</v>
      </c>
      <c r="CW69" s="158">
        <v>1.3</v>
      </c>
      <c r="CY69" s="96">
        <v>62</v>
      </c>
      <c r="CZ69" s="74" t="s">
        <v>302</v>
      </c>
      <c r="DA69" s="14">
        <v>42005</v>
      </c>
      <c r="DB69" s="18">
        <f t="shared" si="2"/>
        <v>-0.15769230769230799</v>
      </c>
      <c r="DC69" s="18">
        <f t="shared" si="3"/>
        <v>7.6923076923077595E-4</v>
      </c>
      <c r="DD69" s="18">
        <f t="shared" si="4"/>
        <v>0.46538461538461501</v>
      </c>
      <c r="DE69" s="18">
        <f t="shared" si="5"/>
        <v>1.0363636363636399</v>
      </c>
      <c r="DF69" s="18">
        <f t="shared" si="6"/>
        <v>1.1454545454545499</v>
      </c>
      <c r="DG69" s="18">
        <f t="shared" si="7"/>
        <v>1.22727272727273</v>
      </c>
      <c r="DH69" s="18">
        <f t="shared" si="8"/>
        <v>1.3</v>
      </c>
      <c r="DJ69" s="96">
        <v>2</v>
      </c>
      <c r="DK69" s="96">
        <v>3</v>
      </c>
      <c r="DL69" s="96">
        <v>4</v>
      </c>
      <c r="DM69" s="96">
        <v>1</v>
      </c>
      <c r="DO69" s="96">
        <v>3</v>
      </c>
      <c r="DP69" s="96">
        <v>6</v>
      </c>
      <c r="DQ69" s="96">
        <v>9</v>
      </c>
      <c r="DR69" s="96">
        <v>12</v>
      </c>
      <c r="DS69" s="96">
        <v>15</v>
      </c>
      <c r="DT69" s="96">
        <v>18</v>
      </c>
      <c r="DU69" s="96">
        <v>21</v>
      </c>
      <c r="DW69" s="86">
        <v>42005</v>
      </c>
      <c r="DX69" s="47" t="str">
        <f t="shared" si="18"/>
        <v/>
      </c>
      <c r="DY69" s="48" t="str">
        <f t="shared" si="18"/>
        <v/>
      </c>
      <c r="DZ69" s="48">
        <f t="shared" si="18"/>
        <v>-0.15769230769230799</v>
      </c>
      <c r="EA69" s="48" t="str">
        <f t="shared" si="18"/>
        <v/>
      </c>
      <c r="EB69" s="48" t="str">
        <f t="shared" si="18"/>
        <v/>
      </c>
      <c r="EC69" s="48">
        <f t="shared" si="18"/>
        <v>7.6923076923077595E-4</v>
      </c>
      <c r="ED69" s="48" t="str">
        <f t="shared" si="18"/>
        <v/>
      </c>
      <c r="EE69" s="48" t="str">
        <f t="shared" si="18"/>
        <v/>
      </c>
      <c r="EF69" s="48">
        <f t="shared" si="18"/>
        <v>0.46538461538461501</v>
      </c>
      <c r="EG69" s="48" t="str">
        <f t="shared" si="18"/>
        <v/>
      </c>
      <c r="EH69" s="48" t="str">
        <f t="shared" si="18"/>
        <v/>
      </c>
      <c r="EI69" s="48">
        <f t="shared" si="18"/>
        <v>1.0363636363636399</v>
      </c>
      <c r="EJ69" s="48" t="str">
        <f t="shared" si="18"/>
        <v/>
      </c>
      <c r="EK69" s="48" t="str">
        <f t="shared" si="18"/>
        <v/>
      </c>
      <c r="EL69" s="48">
        <f t="shared" si="18"/>
        <v>1.1454545454545499</v>
      </c>
      <c r="EM69" s="48" t="str">
        <f t="shared" ref="EM69:ER76" si="20">IF(ISNA(INDEX($DB$9:$DH$76,MATCH($DW69,$DA$9:$DA$76,0),MATCH(EM$8,$DO69:$DU69,0))),"",INDEX($DB$9:$DH$76,MATCH($DW69,$DA$9:$DA$76,0),MATCH(EM$8,$DO69:$DU69,0)))</f>
        <v/>
      </c>
      <c r="EN69" s="48" t="str">
        <f t="shared" si="20"/>
        <v/>
      </c>
      <c r="EO69" s="48">
        <f t="shared" si="20"/>
        <v>1.22727272727273</v>
      </c>
      <c r="EP69" s="48" t="str">
        <f t="shared" si="20"/>
        <v/>
      </c>
      <c r="EQ69" s="48" t="str">
        <f t="shared" si="20"/>
        <v/>
      </c>
      <c r="ER69" s="49">
        <f t="shared" si="20"/>
        <v>1.3</v>
      </c>
      <c r="ET69" s="155">
        <v>42005</v>
      </c>
      <c r="EU69" s="47" t="str">
        <f t="shared" si="16"/>
        <v/>
      </c>
      <c r="EV69" s="48" t="str">
        <f t="shared" si="16"/>
        <v/>
      </c>
      <c r="EW69" s="48">
        <f t="shared" si="16"/>
        <v>-0.15769230769230799</v>
      </c>
      <c r="EX69" s="48" t="str">
        <f t="shared" si="16"/>
        <v/>
      </c>
      <c r="EY69" s="48" t="str">
        <f t="shared" si="16"/>
        <v/>
      </c>
      <c r="EZ69" s="48">
        <f t="shared" si="16"/>
        <v>7.6923076923077595E-4</v>
      </c>
      <c r="FA69" s="48" t="str">
        <f t="shared" si="16"/>
        <v/>
      </c>
      <c r="FB69" s="48" t="str">
        <f t="shared" si="16"/>
        <v/>
      </c>
      <c r="FC69" s="48">
        <f t="shared" si="16"/>
        <v>0.46538461538461501</v>
      </c>
      <c r="FD69" s="48" t="str">
        <f t="shared" si="16"/>
        <v/>
      </c>
      <c r="FE69" s="48" t="str">
        <f t="shared" si="16"/>
        <v/>
      </c>
      <c r="FF69" s="48">
        <f t="shared" si="19"/>
        <v>1.0363636363636399</v>
      </c>
      <c r="FG69" s="48" t="str">
        <f t="shared" si="19"/>
        <v/>
      </c>
      <c r="FH69" s="48" t="str">
        <f t="shared" si="19"/>
        <v/>
      </c>
      <c r="FI69" s="48">
        <f t="shared" si="19"/>
        <v>1.1454545454545499</v>
      </c>
      <c r="FJ69" s="48" t="str">
        <f t="shared" si="19"/>
        <v/>
      </c>
      <c r="FK69" s="48" t="str">
        <f t="shared" si="12"/>
        <v/>
      </c>
      <c r="FL69" s="48">
        <f t="shared" si="12"/>
        <v>1.22727272727273</v>
      </c>
      <c r="FM69" s="48" t="str">
        <f t="shared" si="12"/>
        <v/>
      </c>
      <c r="FN69" s="48" t="str">
        <f t="shared" si="12"/>
        <v/>
      </c>
      <c r="FO69" s="49">
        <f t="shared" si="12"/>
        <v>1.3</v>
      </c>
    </row>
    <row r="70" spans="2:171" x14ac:dyDescent="0.25"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T70" s="175" t="s">
        <v>303</v>
      </c>
      <c r="BU70" s="156"/>
      <c r="BV70" s="157"/>
      <c r="BW70" s="157"/>
      <c r="BX70" s="157"/>
      <c r="BY70" s="157"/>
      <c r="BZ70" s="157"/>
      <c r="CA70" s="157"/>
      <c r="CB70" s="157"/>
      <c r="CC70" s="157"/>
      <c r="CD70" s="157"/>
      <c r="CE70" s="157"/>
      <c r="CF70" s="157"/>
      <c r="CG70" s="157"/>
      <c r="CH70" s="157"/>
      <c r="CI70" s="157"/>
      <c r="CJ70" s="157"/>
      <c r="CK70" s="157"/>
      <c r="CL70" s="157"/>
      <c r="CM70" s="157"/>
      <c r="CN70" s="157"/>
      <c r="CO70" s="157"/>
      <c r="CP70" s="157">
        <v>-0.49249999999999999</v>
      </c>
      <c r="CQ70" s="157">
        <v>-0.34749999999999998</v>
      </c>
      <c r="CR70" s="157">
        <v>-0.18333333333333299</v>
      </c>
      <c r="CS70" s="157">
        <v>0.31</v>
      </c>
      <c r="CT70" s="157">
        <v>0.95</v>
      </c>
      <c r="CU70" s="157">
        <v>1.04</v>
      </c>
      <c r="CV70" s="157">
        <v>1.1100000000000001</v>
      </c>
      <c r="CW70" s="158">
        <v>1.17</v>
      </c>
      <c r="CY70" s="96">
        <v>63</v>
      </c>
      <c r="CZ70" s="74" t="s">
        <v>303</v>
      </c>
      <c r="DA70" s="14">
        <v>42036</v>
      </c>
      <c r="DB70" s="18">
        <f t="shared" si="2"/>
        <v>-0.34749999999999998</v>
      </c>
      <c r="DC70" s="18">
        <f t="shared" si="3"/>
        <v>-0.18333333333333299</v>
      </c>
      <c r="DD70" s="18">
        <f t="shared" si="4"/>
        <v>0.31</v>
      </c>
      <c r="DE70" s="18">
        <f t="shared" si="5"/>
        <v>0.95</v>
      </c>
      <c r="DF70" s="18">
        <f t="shared" si="6"/>
        <v>1.04</v>
      </c>
      <c r="DG70" s="18">
        <f t="shared" si="7"/>
        <v>1.1100000000000001</v>
      </c>
      <c r="DH70" s="18">
        <f t="shared" si="8"/>
        <v>1.17</v>
      </c>
      <c r="DJ70" s="96">
        <v>2</v>
      </c>
      <c r="DK70" s="96">
        <v>3</v>
      </c>
      <c r="DL70" s="96">
        <v>4</v>
      </c>
      <c r="DM70" s="96">
        <v>1</v>
      </c>
      <c r="DO70" s="96">
        <v>2</v>
      </c>
      <c r="DP70" s="96">
        <v>5</v>
      </c>
      <c r="DQ70" s="96">
        <v>8</v>
      </c>
      <c r="DR70" s="96">
        <v>11</v>
      </c>
      <c r="DS70" s="96">
        <v>14</v>
      </c>
      <c r="DT70" s="96">
        <v>17</v>
      </c>
      <c r="DU70" s="96">
        <v>20</v>
      </c>
      <c r="DW70" s="86">
        <v>42036</v>
      </c>
      <c r="DX70" s="47" t="str">
        <f t="shared" ref="DX70:EM76" si="21">IF(ISNA(INDEX($DB$9:$DH$76,MATCH($DW70,$DA$9:$DA$76,0),MATCH(DX$8,$DO70:$DU70,0))),"",INDEX($DB$9:$DH$76,MATCH($DW70,$DA$9:$DA$76,0),MATCH(DX$8,$DO70:$DU70,0)))</f>
        <v/>
      </c>
      <c r="DY70" s="48">
        <f t="shared" si="21"/>
        <v>-0.34749999999999998</v>
      </c>
      <c r="DZ70" s="48" t="str">
        <f t="shared" si="21"/>
        <v/>
      </c>
      <c r="EA70" s="48" t="str">
        <f t="shared" si="21"/>
        <v/>
      </c>
      <c r="EB70" s="48">
        <f t="shared" si="21"/>
        <v>-0.18333333333333299</v>
      </c>
      <c r="EC70" s="48" t="str">
        <f t="shared" si="21"/>
        <v/>
      </c>
      <c r="ED70" s="48" t="str">
        <f t="shared" si="21"/>
        <v/>
      </c>
      <c r="EE70" s="48">
        <f t="shared" si="21"/>
        <v>0.31</v>
      </c>
      <c r="EF70" s="48" t="str">
        <f t="shared" si="21"/>
        <v/>
      </c>
      <c r="EG70" s="48" t="str">
        <f t="shared" si="21"/>
        <v/>
      </c>
      <c r="EH70" s="48">
        <f t="shared" si="21"/>
        <v>0.95</v>
      </c>
      <c r="EI70" s="48" t="str">
        <f t="shared" si="21"/>
        <v/>
      </c>
      <c r="EJ70" s="48" t="str">
        <f t="shared" si="21"/>
        <v/>
      </c>
      <c r="EK70" s="48">
        <f t="shared" si="21"/>
        <v>1.04</v>
      </c>
      <c r="EL70" s="48" t="str">
        <f t="shared" si="21"/>
        <v/>
      </c>
      <c r="EM70" s="48" t="str">
        <f t="shared" si="21"/>
        <v/>
      </c>
      <c r="EN70" s="48">
        <f t="shared" si="20"/>
        <v>1.1100000000000001</v>
      </c>
      <c r="EO70" s="48" t="str">
        <f t="shared" si="20"/>
        <v/>
      </c>
      <c r="EP70" s="48" t="str">
        <f t="shared" si="20"/>
        <v/>
      </c>
      <c r="EQ70" s="48">
        <f t="shared" si="20"/>
        <v>1.17</v>
      </c>
      <c r="ER70" s="49" t="str">
        <f t="shared" si="20"/>
        <v/>
      </c>
      <c r="ET70" s="155">
        <v>42036</v>
      </c>
      <c r="EU70" s="47" t="str">
        <f t="shared" si="16"/>
        <v/>
      </c>
      <c r="EV70" s="48">
        <f t="shared" si="16"/>
        <v>-0.34749999999999998</v>
      </c>
      <c r="EW70" s="48" t="str">
        <f t="shared" si="16"/>
        <v/>
      </c>
      <c r="EX70" s="48" t="str">
        <f t="shared" si="16"/>
        <v/>
      </c>
      <c r="EY70" s="48">
        <f t="shared" si="16"/>
        <v>-0.18333333333333299</v>
      </c>
      <c r="EZ70" s="48" t="str">
        <f t="shared" si="16"/>
        <v/>
      </c>
      <c r="FA70" s="48" t="str">
        <f t="shared" si="16"/>
        <v/>
      </c>
      <c r="FB70" s="48">
        <f t="shared" si="16"/>
        <v>0.31</v>
      </c>
      <c r="FC70" s="48" t="str">
        <f t="shared" si="16"/>
        <v/>
      </c>
      <c r="FD70" s="48" t="str">
        <f t="shared" si="16"/>
        <v/>
      </c>
      <c r="FE70" s="48">
        <f t="shared" si="16"/>
        <v>0.95</v>
      </c>
      <c r="FF70" s="48" t="str">
        <f t="shared" si="19"/>
        <v/>
      </c>
      <c r="FG70" s="48" t="str">
        <f t="shared" si="19"/>
        <v/>
      </c>
      <c r="FH70" s="48">
        <f t="shared" si="19"/>
        <v>1.04</v>
      </c>
      <c r="FI70" s="48" t="str">
        <f t="shared" si="19"/>
        <v/>
      </c>
      <c r="FJ70" s="48" t="str">
        <f t="shared" si="19"/>
        <v/>
      </c>
      <c r="FK70" s="48">
        <f t="shared" si="12"/>
        <v>1.1100000000000001</v>
      </c>
      <c r="FL70" s="48" t="str">
        <f t="shared" si="12"/>
        <v/>
      </c>
      <c r="FM70" s="48" t="str">
        <f t="shared" si="12"/>
        <v/>
      </c>
      <c r="FN70" s="48">
        <f t="shared" si="12"/>
        <v>1.17</v>
      </c>
      <c r="FO70" s="49" t="str">
        <f t="shared" si="12"/>
        <v/>
      </c>
    </row>
    <row r="71" spans="2:171" x14ac:dyDescent="0.25"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T71" s="175" t="s">
        <v>44</v>
      </c>
      <c r="BU71" s="156"/>
      <c r="BV71" s="157"/>
      <c r="BW71" s="157"/>
      <c r="BX71" s="157"/>
      <c r="BY71" s="157"/>
      <c r="BZ71" s="157"/>
      <c r="CA71" s="157"/>
      <c r="CB71" s="157"/>
      <c r="CC71" s="157"/>
      <c r="CD71" s="157"/>
      <c r="CE71" s="157"/>
      <c r="CF71" s="157"/>
      <c r="CG71" s="157"/>
      <c r="CH71" s="157"/>
      <c r="CI71" s="157"/>
      <c r="CJ71" s="157"/>
      <c r="CK71" s="157"/>
      <c r="CL71" s="157"/>
      <c r="CM71" s="157"/>
      <c r="CN71" s="157"/>
      <c r="CO71" s="157">
        <v>0.2</v>
      </c>
      <c r="CP71" s="157">
        <v>-0.40833333333333299</v>
      </c>
      <c r="CQ71" s="157">
        <v>-0.2</v>
      </c>
      <c r="CR71" s="157">
        <v>-3.3333333333333298E-2</v>
      </c>
      <c r="CS71" s="157">
        <v>0.40833333333333299</v>
      </c>
      <c r="CT71" s="157">
        <v>1.0181818181818201</v>
      </c>
      <c r="CU71" s="157">
        <v>1.05454545454545</v>
      </c>
      <c r="CV71" s="157">
        <v>1.1454545454545499</v>
      </c>
      <c r="CW71" s="158">
        <v>1.2636363636363599</v>
      </c>
      <c r="CY71" s="96">
        <v>64</v>
      </c>
      <c r="CZ71" s="74" t="s">
        <v>44</v>
      </c>
      <c r="DA71" s="14">
        <v>42064</v>
      </c>
      <c r="DB71" s="18">
        <f t="shared" si="2"/>
        <v>-0.2</v>
      </c>
      <c r="DC71" s="18">
        <f t="shared" si="3"/>
        <v>-3.3333333333333298E-2</v>
      </c>
      <c r="DD71" s="18">
        <f t="shared" si="4"/>
        <v>0.40833333333333299</v>
      </c>
      <c r="DE71" s="18">
        <f t="shared" si="5"/>
        <v>1.0181818181818201</v>
      </c>
      <c r="DF71" s="18">
        <f t="shared" si="6"/>
        <v>1.05454545454545</v>
      </c>
      <c r="DG71" s="18">
        <f t="shared" si="7"/>
        <v>1.1454545454545499</v>
      </c>
      <c r="DH71" s="18">
        <f t="shared" si="8"/>
        <v>1.2636363636363599</v>
      </c>
      <c r="DJ71" s="96">
        <v>2</v>
      </c>
      <c r="DK71" s="96">
        <v>3</v>
      </c>
      <c r="DL71" s="96">
        <v>4</v>
      </c>
      <c r="DM71" s="96">
        <v>1</v>
      </c>
      <c r="DO71" s="96">
        <v>1</v>
      </c>
      <c r="DP71" s="96">
        <v>4</v>
      </c>
      <c r="DQ71" s="96">
        <v>7</v>
      </c>
      <c r="DR71" s="96">
        <v>10</v>
      </c>
      <c r="DS71" s="96">
        <v>13</v>
      </c>
      <c r="DT71" s="96">
        <v>16</v>
      </c>
      <c r="DU71" s="96">
        <v>19</v>
      </c>
      <c r="DW71" s="86">
        <v>42064</v>
      </c>
      <c r="DX71" s="47">
        <f t="shared" si="21"/>
        <v>-0.2</v>
      </c>
      <c r="DY71" s="48" t="str">
        <f t="shared" si="21"/>
        <v/>
      </c>
      <c r="DZ71" s="48" t="str">
        <f t="shared" si="21"/>
        <v/>
      </c>
      <c r="EA71" s="48">
        <f t="shared" si="21"/>
        <v>-3.3333333333333298E-2</v>
      </c>
      <c r="EB71" s="48" t="str">
        <f t="shared" si="21"/>
        <v/>
      </c>
      <c r="EC71" s="48" t="str">
        <f t="shared" si="21"/>
        <v/>
      </c>
      <c r="ED71" s="48">
        <f t="shared" si="21"/>
        <v>0.40833333333333299</v>
      </c>
      <c r="EE71" s="48" t="str">
        <f t="shared" si="21"/>
        <v/>
      </c>
      <c r="EF71" s="48" t="str">
        <f t="shared" si="21"/>
        <v/>
      </c>
      <c r="EG71" s="48">
        <f t="shared" si="21"/>
        <v>1.0181818181818201</v>
      </c>
      <c r="EH71" s="48" t="str">
        <f t="shared" si="21"/>
        <v/>
      </c>
      <c r="EI71" s="48" t="str">
        <f t="shared" si="21"/>
        <v/>
      </c>
      <c r="EJ71" s="48">
        <f t="shared" si="21"/>
        <v>1.05454545454545</v>
      </c>
      <c r="EK71" s="48" t="str">
        <f t="shared" si="21"/>
        <v/>
      </c>
      <c r="EL71" s="48" t="str">
        <f t="shared" si="21"/>
        <v/>
      </c>
      <c r="EM71" s="48">
        <f t="shared" si="21"/>
        <v>1.1454545454545499</v>
      </c>
      <c r="EN71" s="48" t="str">
        <f t="shared" si="20"/>
        <v/>
      </c>
      <c r="EO71" s="48" t="str">
        <f t="shared" si="20"/>
        <v/>
      </c>
      <c r="EP71" s="48">
        <f t="shared" si="20"/>
        <v>1.2636363636363599</v>
      </c>
      <c r="EQ71" s="48" t="str">
        <f t="shared" si="20"/>
        <v/>
      </c>
      <c r="ER71" s="49" t="str">
        <f t="shared" si="20"/>
        <v/>
      </c>
      <c r="ET71" s="155">
        <v>42064</v>
      </c>
      <c r="EU71" s="47">
        <f t="shared" si="16"/>
        <v>-0.2</v>
      </c>
      <c r="EV71" s="48" t="str">
        <f t="shared" si="16"/>
        <v/>
      </c>
      <c r="EW71" s="48" t="str">
        <f t="shared" si="16"/>
        <v/>
      </c>
      <c r="EX71" s="48">
        <f t="shared" si="16"/>
        <v>-3.3333333333333298E-2</v>
      </c>
      <c r="EY71" s="48" t="str">
        <f t="shared" si="16"/>
        <v/>
      </c>
      <c r="EZ71" s="48" t="str">
        <f t="shared" si="16"/>
        <v/>
      </c>
      <c r="FA71" s="48">
        <f t="shared" si="16"/>
        <v>0.40833333333333299</v>
      </c>
      <c r="FB71" s="48" t="str">
        <f t="shared" si="16"/>
        <v/>
      </c>
      <c r="FC71" s="48" t="str">
        <f t="shared" si="16"/>
        <v/>
      </c>
      <c r="FD71" s="48">
        <f t="shared" si="16"/>
        <v>1.0181818181818201</v>
      </c>
      <c r="FE71" s="48" t="str">
        <f t="shared" si="16"/>
        <v/>
      </c>
      <c r="FF71" s="48" t="str">
        <f t="shared" si="19"/>
        <v/>
      </c>
      <c r="FG71" s="48">
        <f t="shared" si="19"/>
        <v>1.05454545454545</v>
      </c>
      <c r="FH71" s="48" t="str">
        <f t="shared" si="19"/>
        <v/>
      </c>
      <c r="FI71" s="48" t="str">
        <f t="shared" si="19"/>
        <v/>
      </c>
      <c r="FJ71" s="48">
        <f t="shared" si="19"/>
        <v>1.1454545454545499</v>
      </c>
      <c r="FK71" s="48" t="str">
        <f t="shared" si="12"/>
        <v/>
      </c>
      <c r="FL71" s="48" t="str">
        <f t="shared" si="12"/>
        <v/>
      </c>
      <c r="FM71" s="48">
        <f t="shared" si="12"/>
        <v>1.2636363636363599</v>
      </c>
      <c r="FN71" s="48" t="str">
        <f t="shared" si="12"/>
        <v/>
      </c>
      <c r="FO71" s="49" t="str">
        <f t="shared" si="12"/>
        <v/>
      </c>
    </row>
    <row r="72" spans="2:171" x14ac:dyDescent="0.25"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T72" s="175" t="s">
        <v>304</v>
      </c>
      <c r="BU72" s="156"/>
      <c r="BV72" s="157"/>
      <c r="BW72" s="157"/>
      <c r="BX72" s="157"/>
      <c r="BY72" s="157"/>
      <c r="BZ72" s="157"/>
      <c r="CA72" s="157"/>
      <c r="CB72" s="157"/>
      <c r="CC72" s="157"/>
      <c r="CD72" s="157"/>
      <c r="CE72" s="157"/>
      <c r="CF72" s="157"/>
      <c r="CG72" s="157"/>
      <c r="CH72" s="157"/>
      <c r="CI72" s="157"/>
      <c r="CJ72" s="157"/>
      <c r="CK72" s="157"/>
      <c r="CL72" s="157"/>
      <c r="CM72" s="157"/>
      <c r="CN72" s="157"/>
      <c r="CO72" s="157">
        <v>0.2</v>
      </c>
      <c r="CP72" s="157">
        <v>-0.28461538461538499</v>
      </c>
      <c r="CQ72" s="157">
        <v>-6.9230769230769207E-2</v>
      </c>
      <c r="CR72" s="157">
        <v>0.123076923076923</v>
      </c>
      <c r="CS72" s="157">
        <v>0.58461538461538498</v>
      </c>
      <c r="CT72" s="157">
        <v>1.075</v>
      </c>
      <c r="CU72" s="157">
        <v>1.125</v>
      </c>
      <c r="CV72" s="157">
        <v>1.22727272727273</v>
      </c>
      <c r="CW72" s="158">
        <v>1.3181818181818199</v>
      </c>
      <c r="CY72" s="96">
        <v>65</v>
      </c>
      <c r="CZ72" s="74" t="s">
        <v>304</v>
      </c>
      <c r="DA72" s="14">
        <v>42095</v>
      </c>
      <c r="DB72" s="18">
        <f t="shared" si="2"/>
        <v>0.123076923076923</v>
      </c>
      <c r="DC72" s="18">
        <f t="shared" si="3"/>
        <v>0.58461538461538498</v>
      </c>
      <c r="DD72" s="18">
        <f t="shared" si="4"/>
        <v>1.075</v>
      </c>
      <c r="DE72" s="18">
        <f t="shared" si="5"/>
        <v>1.125</v>
      </c>
      <c r="DF72" s="18">
        <f t="shared" si="6"/>
        <v>1.22727272727273</v>
      </c>
      <c r="DG72" s="18">
        <f t="shared" si="7"/>
        <v>1.3181818181818199</v>
      </c>
      <c r="DH72" s="18" t="e">
        <f t="shared" si="8"/>
        <v>#N/A</v>
      </c>
      <c r="DJ72" s="96">
        <v>3</v>
      </c>
      <c r="DK72" s="96">
        <v>4</v>
      </c>
      <c r="DL72" s="96">
        <v>1</v>
      </c>
      <c r="DM72" s="96">
        <v>2</v>
      </c>
      <c r="DO72" s="96">
        <v>3</v>
      </c>
      <c r="DP72" s="96">
        <v>6</v>
      </c>
      <c r="DQ72" s="96">
        <v>9</v>
      </c>
      <c r="DR72" s="96">
        <v>12</v>
      </c>
      <c r="DS72" s="96">
        <v>15</v>
      </c>
      <c r="DT72" s="96">
        <v>18</v>
      </c>
      <c r="DU72" s="96">
        <v>21</v>
      </c>
      <c r="DW72" s="86">
        <v>42095</v>
      </c>
      <c r="DX72" s="47" t="str">
        <f t="shared" si="21"/>
        <v/>
      </c>
      <c r="DY72" s="48" t="str">
        <f t="shared" si="21"/>
        <v/>
      </c>
      <c r="DZ72" s="48">
        <f t="shared" si="21"/>
        <v>0.123076923076923</v>
      </c>
      <c r="EA72" s="48" t="str">
        <f t="shared" si="21"/>
        <v/>
      </c>
      <c r="EB72" s="48" t="str">
        <f t="shared" si="21"/>
        <v/>
      </c>
      <c r="EC72" s="48">
        <f t="shared" si="21"/>
        <v>0.58461538461538498</v>
      </c>
      <c r="ED72" s="48" t="str">
        <f t="shared" si="21"/>
        <v/>
      </c>
      <c r="EE72" s="48" t="str">
        <f t="shared" si="21"/>
        <v/>
      </c>
      <c r="EF72" s="48">
        <f t="shared" si="21"/>
        <v>1.075</v>
      </c>
      <c r="EG72" s="48" t="str">
        <f t="shared" si="21"/>
        <v/>
      </c>
      <c r="EH72" s="48" t="str">
        <f t="shared" si="21"/>
        <v/>
      </c>
      <c r="EI72" s="48">
        <f t="shared" si="21"/>
        <v>1.125</v>
      </c>
      <c r="EJ72" s="48" t="str">
        <f t="shared" si="21"/>
        <v/>
      </c>
      <c r="EK72" s="48" t="str">
        <f t="shared" si="21"/>
        <v/>
      </c>
      <c r="EL72" s="48">
        <f t="shared" si="21"/>
        <v>1.22727272727273</v>
      </c>
      <c r="EM72" s="48" t="str">
        <f t="shared" si="21"/>
        <v/>
      </c>
      <c r="EN72" s="48" t="str">
        <f t="shared" si="20"/>
        <v/>
      </c>
      <c r="EO72" s="48">
        <f t="shared" si="20"/>
        <v>1.3181818181818199</v>
      </c>
      <c r="EP72" s="48" t="str">
        <f t="shared" si="20"/>
        <v/>
      </c>
      <c r="EQ72" s="48" t="str">
        <f t="shared" si="20"/>
        <v/>
      </c>
      <c r="ER72" s="49" t="str">
        <f t="shared" si="20"/>
        <v/>
      </c>
      <c r="ET72" s="155">
        <v>42095</v>
      </c>
      <c r="EU72" s="47" t="str">
        <f t="shared" si="16"/>
        <v/>
      </c>
      <c r="EV72" s="48" t="str">
        <f t="shared" si="16"/>
        <v/>
      </c>
      <c r="EW72" s="48">
        <f t="shared" si="16"/>
        <v>0.123076923076923</v>
      </c>
      <c r="EX72" s="48" t="str">
        <f t="shared" si="16"/>
        <v/>
      </c>
      <c r="EY72" s="48" t="str">
        <f t="shared" si="16"/>
        <v/>
      </c>
      <c r="EZ72" s="48">
        <f t="shared" si="16"/>
        <v>0.58461538461538498</v>
      </c>
      <c r="FA72" s="48" t="str">
        <f t="shared" si="16"/>
        <v/>
      </c>
      <c r="FB72" s="48" t="str">
        <f t="shared" si="16"/>
        <v/>
      </c>
      <c r="FC72" s="48">
        <f t="shared" si="16"/>
        <v>1.075</v>
      </c>
      <c r="FD72" s="48" t="str">
        <f t="shared" si="16"/>
        <v/>
      </c>
      <c r="FE72" s="48" t="str">
        <f t="shared" si="16"/>
        <v/>
      </c>
      <c r="FF72" s="48">
        <f t="shared" si="19"/>
        <v>1.125</v>
      </c>
      <c r="FG72" s="48" t="str">
        <f t="shared" si="19"/>
        <v/>
      </c>
      <c r="FH72" s="48" t="str">
        <f t="shared" si="19"/>
        <v/>
      </c>
      <c r="FI72" s="48">
        <f t="shared" si="19"/>
        <v>1.22727272727273</v>
      </c>
      <c r="FJ72" s="48" t="str">
        <f t="shared" si="19"/>
        <v/>
      </c>
      <c r="FK72" s="48" t="str">
        <f t="shared" si="19"/>
        <v/>
      </c>
      <c r="FL72" s="48">
        <f t="shared" si="19"/>
        <v>1.3181818181818199</v>
      </c>
      <c r="FM72" s="48" t="str">
        <f t="shared" si="19"/>
        <v/>
      </c>
      <c r="FN72" s="48" t="str">
        <f t="shared" si="19"/>
        <v/>
      </c>
      <c r="FO72" s="49" t="str">
        <f t="shared" si="19"/>
        <v/>
      </c>
    </row>
    <row r="73" spans="2:171" x14ac:dyDescent="0.25">
      <c r="BT73" s="175" t="s">
        <v>305</v>
      </c>
      <c r="BU73" s="156"/>
      <c r="BV73" s="157"/>
      <c r="BW73" s="157"/>
      <c r="BX73" s="157"/>
      <c r="BY73" s="157"/>
      <c r="BZ73" s="157"/>
      <c r="CA73" s="157"/>
      <c r="CB73" s="157"/>
      <c r="CC73" s="157"/>
      <c r="CD73" s="157"/>
      <c r="CE73" s="157"/>
      <c r="CF73" s="157"/>
      <c r="CG73" s="157"/>
      <c r="CH73" s="157"/>
      <c r="CI73" s="157"/>
      <c r="CJ73" s="157"/>
      <c r="CK73" s="157"/>
      <c r="CL73" s="157"/>
      <c r="CM73" s="157"/>
      <c r="CN73" s="157"/>
      <c r="CO73" s="157">
        <v>0.2</v>
      </c>
      <c r="CP73" s="157">
        <v>-0.3</v>
      </c>
      <c r="CQ73" s="157">
        <v>-8.3333333333333297E-3</v>
      </c>
      <c r="CR73" s="157">
        <v>0.20833333333333301</v>
      </c>
      <c r="CS73" s="157">
        <v>0.67500000000000004</v>
      </c>
      <c r="CT73" s="157">
        <v>1.0833333333333299</v>
      </c>
      <c r="CU73" s="157">
        <v>1.11666666666667</v>
      </c>
      <c r="CV73" s="157">
        <v>1.17272727272727</v>
      </c>
      <c r="CW73" s="158">
        <v>1.24545454545455</v>
      </c>
      <c r="CY73" s="96">
        <v>66</v>
      </c>
      <c r="CZ73" s="74" t="s">
        <v>305</v>
      </c>
      <c r="DA73" s="14">
        <v>42125</v>
      </c>
      <c r="DB73" s="18">
        <f t="shared" si="2"/>
        <v>0.20833333333333301</v>
      </c>
      <c r="DC73" s="18">
        <f t="shared" si="3"/>
        <v>0.67500000000000004</v>
      </c>
      <c r="DD73" s="18">
        <f t="shared" si="4"/>
        <v>1.0833333333333299</v>
      </c>
      <c r="DE73" s="18">
        <f t="shared" si="5"/>
        <v>1.11666666666667</v>
      </c>
      <c r="DF73" s="18">
        <f t="shared" si="6"/>
        <v>1.17272727272727</v>
      </c>
      <c r="DG73" s="18">
        <f t="shared" si="7"/>
        <v>1.24545454545455</v>
      </c>
      <c r="DH73" s="18" t="e">
        <f t="shared" si="8"/>
        <v>#N/A</v>
      </c>
      <c r="DJ73" s="96">
        <v>3</v>
      </c>
      <c r="DK73" s="96">
        <v>4</v>
      </c>
      <c r="DL73" s="96">
        <v>1</v>
      </c>
      <c r="DM73" s="96">
        <v>2</v>
      </c>
      <c r="DO73" s="96">
        <v>2</v>
      </c>
      <c r="DP73" s="96">
        <v>5</v>
      </c>
      <c r="DQ73" s="96">
        <v>8</v>
      </c>
      <c r="DR73" s="96">
        <v>11</v>
      </c>
      <c r="DS73" s="96">
        <v>14</v>
      </c>
      <c r="DT73" s="96">
        <v>17</v>
      </c>
      <c r="DU73" s="96">
        <v>20</v>
      </c>
      <c r="DW73" s="86">
        <v>42125</v>
      </c>
      <c r="DX73" s="47" t="str">
        <f t="shared" si="21"/>
        <v/>
      </c>
      <c r="DY73" s="48">
        <f t="shared" si="21"/>
        <v>0.20833333333333301</v>
      </c>
      <c r="DZ73" s="48" t="str">
        <f t="shared" si="21"/>
        <v/>
      </c>
      <c r="EA73" s="48" t="str">
        <f t="shared" si="21"/>
        <v/>
      </c>
      <c r="EB73" s="48">
        <f t="shared" si="21"/>
        <v>0.67500000000000004</v>
      </c>
      <c r="EC73" s="48" t="str">
        <f t="shared" si="21"/>
        <v/>
      </c>
      <c r="ED73" s="48" t="str">
        <f t="shared" si="21"/>
        <v/>
      </c>
      <c r="EE73" s="48">
        <f t="shared" si="21"/>
        <v>1.0833333333333299</v>
      </c>
      <c r="EF73" s="48" t="str">
        <f t="shared" si="21"/>
        <v/>
      </c>
      <c r="EG73" s="48" t="str">
        <f t="shared" si="21"/>
        <v/>
      </c>
      <c r="EH73" s="48">
        <f t="shared" si="21"/>
        <v>1.11666666666667</v>
      </c>
      <c r="EI73" s="48" t="str">
        <f t="shared" si="21"/>
        <v/>
      </c>
      <c r="EJ73" s="48" t="str">
        <f t="shared" si="21"/>
        <v/>
      </c>
      <c r="EK73" s="48">
        <f t="shared" si="21"/>
        <v>1.17272727272727</v>
      </c>
      <c r="EL73" s="48" t="str">
        <f t="shared" si="21"/>
        <v/>
      </c>
      <c r="EM73" s="48" t="str">
        <f t="shared" si="21"/>
        <v/>
      </c>
      <c r="EN73" s="48">
        <f t="shared" si="20"/>
        <v>1.24545454545455</v>
      </c>
      <c r="EO73" s="48" t="str">
        <f t="shared" si="20"/>
        <v/>
      </c>
      <c r="EP73" s="48" t="str">
        <f t="shared" si="20"/>
        <v/>
      </c>
      <c r="EQ73" s="48" t="str">
        <f t="shared" si="20"/>
        <v/>
      </c>
      <c r="ER73" s="49" t="str">
        <f t="shared" si="20"/>
        <v/>
      </c>
      <c r="ET73" s="155">
        <v>42125</v>
      </c>
      <c r="EU73" s="47" t="str">
        <f t="shared" si="16"/>
        <v/>
      </c>
      <c r="EV73" s="48">
        <f t="shared" si="16"/>
        <v>0.20833333333333301</v>
      </c>
      <c r="EW73" s="48" t="str">
        <f t="shared" si="16"/>
        <v/>
      </c>
      <c r="EX73" s="48" t="str">
        <f t="shared" si="16"/>
        <v/>
      </c>
      <c r="EY73" s="48">
        <f t="shared" si="16"/>
        <v>0.67500000000000004</v>
      </c>
      <c r="EZ73" s="48" t="str">
        <f t="shared" si="16"/>
        <v/>
      </c>
      <c r="FA73" s="48" t="str">
        <f t="shared" si="16"/>
        <v/>
      </c>
      <c r="FB73" s="48">
        <f t="shared" si="16"/>
        <v>1.0833333333333299</v>
      </c>
      <c r="FC73" s="48" t="str">
        <f t="shared" si="16"/>
        <v/>
      </c>
      <c r="FD73" s="48" t="str">
        <f t="shared" si="16"/>
        <v/>
      </c>
      <c r="FE73" s="48">
        <f t="shared" si="16"/>
        <v>1.11666666666667</v>
      </c>
      <c r="FF73" s="48" t="str">
        <f t="shared" si="19"/>
        <v/>
      </c>
      <c r="FG73" s="48" t="str">
        <f t="shared" si="19"/>
        <v/>
      </c>
      <c r="FH73" s="48">
        <f t="shared" si="19"/>
        <v>1.17272727272727</v>
      </c>
      <c r="FI73" s="48" t="str">
        <f t="shared" si="19"/>
        <v/>
      </c>
      <c r="FJ73" s="48" t="str">
        <f t="shared" si="19"/>
        <v/>
      </c>
      <c r="FK73" s="48">
        <f t="shared" si="19"/>
        <v>1.24545454545455</v>
      </c>
      <c r="FL73" s="48" t="str">
        <f t="shared" si="19"/>
        <v/>
      </c>
      <c r="FM73" s="48" t="str">
        <f t="shared" si="19"/>
        <v/>
      </c>
      <c r="FN73" s="48" t="str">
        <f t="shared" si="19"/>
        <v/>
      </c>
      <c r="FO73" s="49" t="str">
        <f t="shared" si="19"/>
        <v/>
      </c>
    </row>
    <row r="74" spans="2:171" x14ac:dyDescent="0.25">
      <c r="BT74" s="175" t="s">
        <v>11</v>
      </c>
      <c r="BU74" s="156"/>
      <c r="BV74" s="157"/>
      <c r="BW74" s="157"/>
      <c r="BX74" s="157"/>
      <c r="BY74" s="157"/>
      <c r="BZ74" s="157"/>
      <c r="CA74" s="157"/>
      <c r="CB74" s="157"/>
      <c r="CC74" s="157"/>
      <c r="CD74" s="157"/>
      <c r="CE74" s="157"/>
      <c r="CF74" s="157"/>
      <c r="CG74" s="157"/>
      <c r="CH74" s="157"/>
      <c r="CI74" s="157"/>
      <c r="CJ74" s="157"/>
      <c r="CK74" s="157"/>
      <c r="CL74" s="157"/>
      <c r="CM74" s="157"/>
      <c r="CN74" s="157"/>
      <c r="CO74" s="157">
        <v>0.2</v>
      </c>
      <c r="CP74" s="157">
        <v>-0.3</v>
      </c>
      <c r="CQ74" s="157">
        <v>9.2857142857142805E-2</v>
      </c>
      <c r="CR74" s="157">
        <v>0.34285714285714303</v>
      </c>
      <c r="CS74" s="157">
        <v>0.80714285714285705</v>
      </c>
      <c r="CT74" s="157">
        <v>1.2769230769230799</v>
      </c>
      <c r="CU74" s="157">
        <v>1.2153846153846199</v>
      </c>
      <c r="CV74" s="157">
        <v>1.25833333333333</v>
      </c>
      <c r="CW74" s="158">
        <v>1.31666666666667</v>
      </c>
      <c r="CY74" s="96">
        <v>67</v>
      </c>
      <c r="CZ74" s="74" t="s">
        <v>11</v>
      </c>
      <c r="DA74" s="14">
        <v>42156</v>
      </c>
      <c r="DB74" s="18">
        <f t="shared" ref="DB74:DB76" si="22">IF(MONTH($CZ74)=12,HLOOKUP(YEAR($CZ74)+1&amp;"Q"&amp;DJ74,$BT$8:$CW$1048576,$CY74,FALSE),IF(MONTH($CZ74)=1,HLOOKUP(YEAR($CZ74)&amp;"Q"&amp;DJ74,$BT$8:$CW$1048576,$CY74,FALSE),IF(MONTH($CZ74)=2,HLOOKUP(YEAR($CZ74)&amp;"Q"&amp;DJ74,$BT$8:$CW$1048576,$CY74,FALSE),IF(MONTH($CZ74)=3,HLOOKUP(YEAR($CZ74)&amp;"Q"&amp;DJ74,$BT$8:$CW$1048576,$CY74,FALSE),IF(MONTH($CZ74)=4,HLOOKUP(YEAR($CZ74)&amp;"Q"&amp;DJ74,$BT$8:$CW$1048576,$CY74,FALSE),IF(MONTH($CZ74)=5,HLOOKUP(YEAR($CZ74)&amp;"Q"&amp;DJ74,$BT$8:$CW$1048576,$CY74,FALSE),IF(MONTH($CZ74)=6,HLOOKUP(YEAR($CZ74)&amp;"Q"&amp;DJ74,$BT$8:$CW$1048576,$CY74,FALSE),IF(MONTH($CZ74)=7,HLOOKUP(YEAR($CZ74)&amp;"Q"&amp;DJ74,$BT$8:$CW$1048576,$CY74,FALSE),IF(MONTH($CZ74)=8,HLOOKUP(YEAR($CZ74)&amp;"Q"&amp;DJ74,$BT$8:$CW$1048576,$CY74,FALSE),IF(MONTH($CZ74)=9,HLOOKUP(YEAR($CZ74)&amp;"Q"&amp;DJ74,$BT$8:$CW$1048576,$CY74,FALSE),IF(MONTH($CZ74)=10,HLOOKUP(YEAR($CZ74)+1&amp;"Q"&amp;DJ74,$BT$8:$CW$1048576,$CY74,FALSE),IF(MONTH($CZ74)=11,HLOOKUP(YEAR($CZ74)+1&amp;"Q"&amp;DJ74,$BT$8:$CW$1048576,$CY74,FALSE),""))))))))))))</f>
        <v>0.34285714285714303</v>
      </c>
      <c r="DC74" s="18">
        <f t="shared" ref="DC74:DC76" si="23">IF(MONTH($CZ74)=12,HLOOKUP(YEAR($CZ74)+1&amp;"Q"&amp;DK74,$BT$8:$CW$1048576,$CY74,FALSE),IF(MONTH($CZ74)=1,HLOOKUP(YEAR($CZ74)&amp;"Q"&amp;DK74,$BT$8:$CW$1048576,$CY74,FALSE),IF(MONTH($CZ74)=2,HLOOKUP(YEAR($CZ74)&amp;"Q"&amp;DK74,$BT$8:$CW$1048576,$CY74,FALSE),IF(MONTH($CZ74)=3,HLOOKUP(YEAR($CZ74)&amp;"Q"&amp;DK74,$BT$8:$CW$1048576,$CY74,FALSE),IF(MONTH($CZ74)=4,HLOOKUP(YEAR($CZ74)&amp;"Q"&amp;DK74,$BT$8:$CW$1048576,$CY74,FALSE),IF(MONTH($CZ74)=5,HLOOKUP(YEAR($CZ74)&amp;"Q"&amp;DK74,$BT$8:$CW$1048576,$CY74,FALSE),IF(MONTH($CZ74)=6,HLOOKUP(YEAR($CZ74)&amp;"Q"&amp;DK74,$BT$8:$CW$1048576,$CY74,FALSE),IF(MONTH($CZ74)=7,HLOOKUP(YEAR($CZ74)+1&amp;"Q"&amp;DK74,$BT$8:$CW$1048576,$CY74,FALSE),IF(MONTH($CZ74)=8,HLOOKUP(YEAR($CZ74)+1&amp;"Q"&amp;DK74,$BT$8:$CW$1048576,$CY74,FALSE),IF(MONTH($CZ74)=9,HLOOKUP(YEAR($CZ74)+1&amp;"Q"&amp;DK74,$BT$8:$CW$1048576,$CY74,FALSE),IF(MONTH($CZ74)=10,HLOOKUP(YEAR($CZ74)+1&amp;"Q"&amp;DK74,$BT$8:$CW$1048576,$CY74,FALSE),IF(MONTH($CZ74)=11,HLOOKUP(YEAR($CZ74)+1&amp;"Q"&amp;DK74,$BT$8:$CW$1048576,$CY74,FALSE),""))))))))))))</f>
        <v>0.80714285714285705</v>
      </c>
      <c r="DD74" s="18">
        <f t="shared" ref="DD74:DD76" si="24">IF(MONTH($CZ74)=12,HLOOKUP(YEAR($CZ74)+1&amp;"Q"&amp;DL74,$BT$8:$CW$1048576,$CY74,FALSE),IF(MONTH($CZ74)=1,HLOOKUP(YEAR($CZ74)&amp;"Q"&amp;DL74,$BT$8:$CW$1048576,$CY74,FALSE),IF(MONTH($CZ74)=2,HLOOKUP(YEAR($CZ74)&amp;"Q"&amp;DL74,$BT$8:$CW$1048576,$CY74,FALSE),IF(MONTH($CZ74)=3,HLOOKUP(YEAR($CZ74)&amp;"Q"&amp;DL74,$BT$8:$CW$1048576,$CY74,FALSE),IF(MONTH($CZ74)=4,HLOOKUP(YEAR($CZ74)+1&amp;"Q"&amp;DL74,$BT$8:$CW$1048576,$CY74,FALSE),IF(MONTH($CZ74)=5,HLOOKUP(YEAR($CZ74)+1&amp;"Q"&amp;DL74,$BT$8:$CW$1048576,$CY74,FALSE),IF(MONTH($CZ74)=6,HLOOKUP(YEAR($CZ74)+1&amp;"Q"&amp;DL74,$BT$8:$CW$1048576,$CY74,FALSE),IF(MONTH($CZ74)=7,HLOOKUP(YEAR($CZ74)+1&amp;"Q"&amp;DL74,$BT$8:$CW$1048576,$CY74,FALSE),IF(MONTH($CZ74)=8,HLOOKUP(YEAR($CZ74)+1&amp;"Q"&amp;DL74,$BT$8:$CW$1048576,$CY74,FALSE),IF(MONTH($CZ74)=9,HLOOKUP(YEAR($CZ74)+1&amp;"Q"&amp;DL74,$BT$8:$CW$1048576,$CY74,FALSE),IF(MONTH($CZ74)=10,HLOOKUP(YEAR($CZ74)+1&amp;"Q"&amp;DL74,$BT$8:$CW$1048576,$CY74,FALSE),IF(MONTH($CZ74)=11,HLOOKUP(YEAR($CZ74)+1&amp;"Q"&amp;DL74,$BT$8:$CW$1048576,$CY74,FALSE),""))))))))))))</f>
        <v>1.2769230769230799</v>
      </c>
      <c r="DE74" s="18">
        <f t="shared" ref="DE74:DE76" si="25">IF(MONTH($CZ74)=12,HLOOKUP(YEAR($CZ74)+1&amp;"Q"&amp;DM74,$BT$8:$CW$1048576,$CY74,FALSE),IF(MONTH($CZ74)=1,HLOOKUP(YEAR($CZ74)+1&amp;"Q"&amp;DM74,$BT$8:$CW$1048576,$CY74,FALSE),IF(MONTH($CZ74)=2,HLOOKUP(YEAR($CZ74)+1&amp;"Q"&amp;DM74,$BT$8:$CW$1048576,$CY74,FALSE),IF(MONTH($CZ74)=3,HLOOKUP(YEAR($CZ74)+1&amp;"Q"&amp;DM74,$BT$8:$CW$1048576,$CY74,FALSE),IF(MONTH($CZ74)=4,HLOOKUP(YEAR($CZ74)+1&amp;"Q"&amp;DM74,$BT$8:$CW$1048576,$CY74,FALSE),IF(MONTH($CZ74)=5,HLOOKUP(YEAR($CZ74)+1&amp;"Q"&amp;DM74,$BT$8:$CW$1048576,$CY74,FALSE),IF(MONTH($CZ74)=6,HLOOKUP(YEAR($CZ74)+1&amp;"Q"&amp;DM74,$BT$8:$CW$1048576,$CY74,FALSE),IF(MONTH($CZ74)=7,HLOOKUP(YEAR($CZ74)+1&amp;"Q"&amp;DM74,$BT$8:$CW$1048576,$CY74,FALSE),IF(MONTH($CZ74)=8,HLOOKUP(YEAR($CZ74)+1&amp;"Q"&amp;DM74,$BT$8:$CW$1048576,$CY74,FALSE),IF(MONTH($CZ74)=9,HLOOKUP(YEAR($CZ74)+1&amp;"Q"&amp;DM74,$BT$8:$CW$1048576,$CY74,FALSE),IF(MONTH($CZ74)=10,HLOOKUP(YEAR($CZ74)+1&amp;"Q"&amp;DM74,$BT$8:$CW$1048576,$CY74,FALSE),IF(MONTH($CZ74)=11,HLOOKUP(YEAR($CZ74)+1&amp;"Q"&amp;DM74,$BT$8:$CW$1048576,$CY74,FALSE),""))))))))))))</f>
        <v>1.2153846153846199</v>
      </c>
      <c r="DF74" s="18">
        <f t="shared" ref="DF74:DF76" si="26">IF(MONTH($CZ74)=12,HLOOKUP(YEAR($CZ74)+2&amp;"Q"&amp;DJ74,$BT$8:$CW$1048576,$CY74,FALSE),IF(MONTH($CZ74)=1,HLOOKUP(YEAR($CZ74)+1&amp;"Q"&amp;DJ74,$BT$8:$CW$1048576,$CY74,FALSE),IF(MONTH($CZ74)=2,HLOOKUP(YEAR($CZ74)+1&amp;"Q"&amp;DJ74,$BT$8:$CW$1048576,$CY74,FALSE),IF(MONTH($CZ74)=3,HLOOKUP(YEAR($CZ74)+1&amp;"Q"&amp;DJ74,$BT$8:$CW$1048576,$CY74,FALSE),IF(MONTH($CZ74)=4,HLOOKUP(YEAR($CZ74)+1&amp;"Q"&amp;DJ74,$BT$8:$CW$1048576,$CY74,FALSE),IF(MONTH($CZ74)=5,HLOOKUP(YEAR($CZ74)+1&amp;"Q"&amp;DJ74,$BT$8:$CW$1048576,$CY74,FALSE),IF(MONTH($CZ74)=6,HLOOKUP(YEAR($CZ74)+1&amp;"Q"&amp;DJ74,$BT$8:$CW$1048576,$CY74,FALSE),IF(MONTH($CZ74)=7,HLOOKUP(YEAR($CZ74)+1&amp;"Q"&amp;DJ74,$BT$8:$CW$1048576,$CY74,FALSE),IF(MONTH($CZ74)=8,HLOOKUP(YEAR($CZ74)+1&amp;"Q"&amp;DJ74,$BT$8:$CW$1048576,$CY74,FALSE),IF(MONTH($CZ74)=9,HLOOKUP(YEAR($CZ74)+1&amp;"Q"&amp;DJ74,$BT$8:$CW$1048576,$CY74,FALSE),IF(MONTH($CZ74)=10,HLOOKUP(YEAR($CZ74)+2&amp;"Q"&amp;DJ74,$BT$8:$CW$1048576,$CY74,FALSE),IF(MONTH($CZ74)=11,HLOOKUP(YEAR($CZ74)+2&amp;"Q"&amp;DJ74,$BT$8:$CW$1048576,$CY74,FALSE),""))))))))))))</f>
        <v>1.25833333333333</v>
      </c>
      <c r="DG74" s="18">
        <f t="shared" ref="DG74:DG76" si="27">IF(MONTH($CZ74)=12,HLOOKUP(YEAR($CZ74)+2&amp;"Q"&amp;DK74,$BT$8:$CW$1048576,$CY74,FALSE),IF(MONTH($CZ74)=1,HLOOKUP(YEAR($CZ74)+1&amp;"Q"&amp;DK74,$BT$8:$CW$1048576,$CY74,FALSE),IF(MONTH($CZ74)=2,HLOOKUP(YEAR($CZ74)+1&amp;"Q"&amp;DK74,$BT$8:$CW$1048576,$CY74,FALSE),IF(MONTH($CZ74)=3,HLOOKUP(YEAR($CZ74)+1&amp;"Q"&amp;DK74,$BT$8:$CW$1048576,$CY74,FALSE),IF(MONTH($CZ74)=4,HLOOKUP(YEAR($CZ74)+1&amp;"Q"&amp;DK74,$BT$8:$CW$1048576,$CY74,FALSE),IF(MONTH($CZ74)=5,HLOOKUP(YEAR($CZ74)+1&amp;"Q"&amp;DK74,$BT$8:$CW$1048576,$CY74,FALSE),IF(MONTH($CZ74)=6,HLOOKUP(YEAR($CZ74)+1&amp;"Q"&amp;DK74,$BT$8:$CW$1048576,$CY74,FALSE),IF(MONTH($CZ74)=7,HLOOKUP(YEAR($CZ74)+2&amp;"Q"&amp;DK74,$BT$8:$CW$1048576,$CY74,FALSE),IF(MONTH($CZ74)=8,HLOOKUP(YEAR($CZ74)+2&amp;"Q"&amp;DK74,$BT$8:$CW$1048576,$CY74,FALSE),IF(MONTH($CZ74)=9,HLOOKUP(YEAR($CZ74)+2&amp;"Q"&amp;DK74,$BT$8:$CW$1048576,$CY74,FALSE),IF(MONTH($CZ74)=10,HLOOKUP(YEAR($CZ74)+2&amp;"Q"&amp;DK74,$BT$8:$CW$1048576,$CY74,FALSE),IF(MONTH($CZ74)=11,HLOOKUP(YEAR($CZ74)+2&amp;"Q"&amp;DK74,$BT$8:$CW$1048576,$CY74,FALSE),""))))))))))))</f>
        <v>1.31666666666667</v>
      </c>
      <c r="DH74" s="18" t="e">
        <f t="shared" ref="DH74:DH76" si="28">IF(MONTH($CZ74)=12,HLOOKUP(YEAR($CZ74)+2&amp;"Q"&amp;DL74,$BT$8:$CW$1048576,$CY74,FALSE),IF(MONTH($CZ74)=1,HLOOKUP(YEAR($CZ74)+1&amp;"Q"&amp;DL74,$BT$8:$CW$1048576,$CY74,FALSE),IF(MONTH($CZ74)=2,HLOOKUP(YEAR($CZ74)+1&amp;"Q"&amp;DL74,$BT$8:$CW$1048576,$CY74,FALSE),IF(MONTH($CZ74)=3,HLOOKUP(YEAR($CZ74)+1&amp;"Q"&amp;DL74,$BT$8:$CW$1048576,$CY74,FALSE),IF(MONTH($CZ74)=4,HLOOKUP(YEAR($CZ74)+2&amp;"Q"&amp;DL74,$BT$8:$CW$1048576,$CY74,FALSE),IF(MONTH($CZ74)=5,HLOOKUP(YEAR($CZ74)+2&amp;"Q"&amp;DL74,$BT$8:$CW$1048576,$CY74,FALSE),IF(MONTH($CZ74)=6,HLOOKUP(YEAR($CZ74)+2&amp;"Q"&amp;DL74,$BT$8:$CW$1048576,$CY74,FALSE),IF(MONTH($CZ74)=7,HLOOKUP(YEAR($CZ74)+2&amp;"Q"&amp;DL74,$BT$8:$CW$1048576,$CY74,FALSE),IF(MONTH($CZ74)=8,HLOOKUP(YEAR($CZ74)+2&amp;"Q"&amp;DL74,$BT$8:$CW$1048576,$CY74,FALSE),IF(MONTH($CZ74)=9,HLOOKUP(YEAR($CZ74)+2&amp;"Q"&amp;DL74,$BT$8:$CW$1048576,$CY74,FALSE),IF(MONTH($CZ74)=10,HLOOKUP(YEAR($CZ74)+2&amp;"Q"&amp;DL74,$BT$8:$CW$1048576,$CY74,FALSE),IF(MONTH($CZ74)=11,HLOOKUP(YEAR($CZ74)+2&amp;"Q"&amp;DL74,$BT$8:$CW$1048576,$CY74,FALSE),""))))))))))))</f>
        <v>#N/A</v>
      </c>
      <c r="DJ74" s="96">
        <v>3</v>
      </c>
      <c r="DK74" s="96">
        <v>4</v>
      </c>
      <c r="DL74" s="96">
        <v>1</v>
      </c>
      <c r="DM74" s="96">
        <v>2</v>
      </c>
      <c r="DO74" s="96">
        <v>1</v>
      </c>
      <c r="DP74" s="96">
        <v>4</v>
      </c>
      <c r="DQ74" s="96">
        <v>7</v>
      </c>
      <c r="DR74" s="96">
        <v>10</v>
      </c>
      <c r="DS74" s="96">
        <v>13</v>
      </c>
      <c r="DT74" s="96">
        <v>16</v>
      </c>
      <c r="DU74" s="96">
        <v>19</v>
      </c>
      <c r="DW74" s="86">
        <v>42156</v>
      </c>
      <c r="DX74" s="47">
        <f t="shared" si="21"/>
        <v>0.34285714285714303</v>
      </c>
      <c r="DY74" s="48" t="str">
        <f t="shared" si="21"/>
        <v/>
      </c>
      <c r="DZ74" s="48" t="str">
        <f t="shared" si="21"/>
        <v/>
      </c>
      <c r="EA74" s="48">
        <f t="shared" si="21"/>
        <v>0.80714285714285705</v>
      </c>
      <c r="EB74" s="48" t="str">
        <f t="shared" si="21"/>
        <v/>
      </c>
      <c r="EC74" s="48" t="str">
        <f t="shared" si="21"/>
        <v/>
      </c>
      <c r="ED74" s="48">
        <f t="shared" si="21"/>
        <v>1.2769230769230799</v>
      </c>
      <c r="EE74" s="48" t="str">
        <f t="shared" si="21"/>
        <v/>
      </c>
      <c r="EF74" s="48" t="str">
        <f t="shared" si="21"/>
        <v/>
      </c>
      <c r="EG74" s="48">
        <f t="shared" si="21"/>
        <v>1.2153846153846199</v>
      </c>
      <c r="EH74" s="48" t="str">
        <f t="shared" si="21"/>
        <v/>
      </c>
      <c r="EI74" s="48" t="str">
        <f t="shared" si="21"/>
        <v/>
      </c>
      <c r="EJ74" s="48">
        <f t="shared" si="21"/>
        <v>1.25833333333333</v>
      </c>
      <c r="EK74" s="48" t="str">
        <f t="shared" si="21"/>
        <v/>
      </c>
      <c r="EL74" s="48" t="str">
        <f t="shared" si="21"/>
        <v/>
      </c>
      <c r="EM74" s="48">
        <f t="shared" si="21"/>
        <v>1.31666666666667</v>
      </c>
      <c r="EN74" s="48" t="str">
        <f t="shared" si="20"/>
        <v/>
      </c>
      <c r="EO74" s="48" t="str">
        <f t="shared" si="20"/>
        <v/>
      </c>
      <c r="EP74" s="48" t="str">
        <f t="shared" si="20"/>
        <v/>
      </c>
      <c r="EQ74" s="48" t="str">
        <f t="shared" si="20"/>
        <v/>
      </c>
      <c r="ER74" s="49" t="str">
        <f t="shared" si="20"/>
        <v/>
      </c>
      <c r="ET74" s="155">
        <v>42156</v>
      </c>
      <c r="EU74" s="47">
        <f t="shared" si="16"/>
        <v>0.34285714285714303</v>
      </c>
      <c r="EV74" s="48" t="str">
        <f t="shared" si="16"/>
        <v/>
      </c>
      <c r="EW74" s="48" t="str">
        <f t="shared" si="16"/>
        <v/>
      </c>
      <c r="EX74" s="48">
        <f t="shared" si="16"/>
        <v>0.80714285714285705</v>
      </c>
      <c r="EY74" s="48" t="str">
        <f t="shared" si="16"/>
        <v/>
      </c>
      <c r="EZ74" s="48" t="str">
        <f t="shared" si="16"/>
        <v/>
      </c>
      <c r="FA74" s="48">
        <f t="shared" si="16"/>
        <v>1.2769230769230799</v>
      </c>
      <c r="FB74" s="48" t="str">
        <f t="shared" si="16"/>
        <v/>
      </c>
      <c r="FC74" s="48" t="str">
        <f t="shared" si="16"/>
        <v/>
      </c>
      <c r="FD74" s="48">
        <f t="shared" si="16"/>
        <v>1.2153846153846199</v>
      </c>
      <c r="FE74" s="48" t="str">
        <f t="shared" si="16"/>
        <v/>
      </c>
      <c r="FF74" s="48" t="str">
        <f t="shared" si="19"/>
        <v/>
      </c>
      <c r="FG74" s="48">
        <f t="shared" si="19"/>
        <v>1.25833333333333</v>
      </c>
      <c r="FH74" s="48" t="str">
        <f t="shared" si="19"/>
        <v/>
      </c>
      <c r="FI74" s="48" t="str">
        <f t="shared" si="19"/>
        <v/>
      </c>
      <c r="FJ74" s="48">
        <f t="shared" si="19"/>
        <v>1.31666666666667</v>
      </c>
      <c r="FK74" s="48" t="str">
        <f t="shared" si="19"/>
        <v/>
      </c>
      <c r="FL74" s="48" t="str">
        <f t="shared" si="19"/>
        <v/>
      </c>
      <c r="FM74" s="48" t="str">
        <f t="shared" si="19"/>
        <v/>
      </c>
      <c r="FN74" s="48" t="str">
        <f t="shared" si="19"/>
        <v/>
      </c>
      <c r="FO74" s="49" t="str">
        <f t="shared" si="19"/>
        <v/>
      </c>
    </row>
    <row r="75" spans="2:171" x14ac:dyDescent="0.25">
      <c r="BT75" s="175" t="s">
        <v>306</v>
      </c>
      <c r="BU75" s="156"/>
      <c r="BV75" s="157"/>
      <c r="BW75" s="157"/>
      <c r="BX75" s="157"/>
      <c r="BY75" s="157"/>
      <c r="BZ75" s="157"/>
      <c r="CA75" s="157"/>
      <c r="CB75" s="157"/>
      <c r="CC75" s="157"/>
      <c r="CD75" s="157"/>
      <c r="CE75" s="157"/>
      <c r="CF75" s="157"/>
      <c r="CG75" s="157"/>
      <c r="CH75" s="157"/>
      <c r="CI75" s="157"/>
      <c r="CJ75" s="157"/>
      <c r="CK75" s="157"/>
      <c r="CL75" s="157"/>
      <c r="CM75" s="157"/>
      <c r="CN75" s="157"/>
      <c r="CO75" s="157"/>
      <c r="CP75" s="157">
        <v>-0.20909090909090899</v>
      </c>
      <c r="CQ75" s="157">
        <v>0.20909090909090899</v>
      </c>
      <c r="CR75" s="157">
        <v>0.354545454545455</v>
      </c>
      <c r="CS75" s="157">
        <v>0.80909090909090897</v>
      </c>
      <c r="CT75" s="157">
        <v>1.30909090909091</v>
      </c>
      <c r="CU75" s="157">
        <v>1.1454545454545499</v>
      </c>
      <c r="CV75" s="157">
        <v>1.3444444444444399</v>
      </c>
      <c r="CW75" s="158">
        <v>1.4</v>
      </c>
      <c r="CY75" s="96">
        <v>68</v>
      </c>
      <c r="CZ75" s="74" t="s">
        <v>306</v>
      </c>
      <c r="DA75" s="14">
        <v>42186</v>
      </c>
      <c r="DB75" s="18">
        <f t="shared" si="22"/>
        <v>0.80909090909090897</v>
      </c>
      <c r="DC75" s="18">
        <f t="shared" si="23"/>
        <v>1.30909090909091</v>
      </c>
      <c r="DD75" s="18">
        <f t="shared" si="24"/>
        <v>1.1454545454545499</v>
      </c>
      <c r="DE75" s="18">
        <f t="shared" si="25"/>
        <v>1.3444444444444399</v>
      </c>
      <c r="DF75" s="18">
        <f t="shared" si="26"/>
        <v>1.4</v>
      </c>
      <c r="DG75" s="18" t="e">
        <f t="shared" si="27"/>
        <v>#N/A</v>
      </c>
      <c r="DH75" s="18" t="e">
        <f t="shared" si="28"/>
        <v>#N/A</v>
      </c>
      <c r="DJ75" s="96">
        <v>4</v>
      </c>
      <c r="DK75" s="96">
        <v>1</v>
      </c>
      <c r="DL75" s="96">
        <v>2</v>
      </c>
      <c r="DM75" s="96">
        <v>3</v>
      </c>
      <c r="DO75" s="96">
        <v>3</v>
      </c>
      <c r="DP75" s="96">
        <v>6</v>
      </c>
      <c r="DQ75" s="96">
        <v>9</v>
      </c>
      <c r="DR75" s="96">
        <v>12</v>
      </c>
      <c r="DS75" s="96">
        <v>15</v>
      </c>
      <c r="DT75" s="96">
        <v>18</v>
      </c>
      <c r="DU75" s="96">
        <v>21</v>
      </c>
      <c r="DW75" s="86">
        <v>42186</v>
      </c>
      <c r="DX75" s="47" t="str">
        <f t="shared" si="21"/>
        <v/>
      </c>
      <c r="DY75" s="48" t="str">
        <f t="shared" si="21"/>
        <v/>
      </c>
      <c r="DZ75" s="48">
        <f t="shared" si="21"/>
        <v>0.80909090909090897</v>
      </c>
      <c r="EA75" s="48" t="str">
        <f t="shared" si="21"/>
        <v/>
      </c>
      <c r="EB75" s="48" t="str">
        <f t="shared" si="21"/>
        <v/>
      </c>
      <c r="EC75" s="48">
        <f t="shared" si="21"/>
        <v>1.30909090909091</v>
      </c>
      <c r="ED75" s="48" t="str">
        <f t="shared" si="21"/>
        <v/>
      </c>
      <c r="EE75" s="48" t="str">
        <f t="shared" si="21"/>
        <v/>
      </c>
      <c r="EF75" s="48">
        <f t="shared" si="21"/>
        <v>1.1454545454545499</v>
      </c>
      <c r="EG75" s="48" t="str">
        <f t="shared" si="21"/>
        <v/>
      </c>
      <c r="EH75" s="48" t="str">
        <f t="shared" si="21"/>
        <v/>
      </c>
      <c r="EI75" s="48">
        <f t="shared" si="21"/>
        <v>1.3444444444444399</v>
      </c>
      <c r="EJ75" s="48" t="str">
        <f t="shared" si="21"/>
        <v/>
      </c>
      <c r="EK75" s="48" t="str">
        <f t="shared" si="21"/>
        <v/>
      </c>
      <c r="EL75" s="48">
        <f t="shared" si="21"/>
        <v>1.4</v>
      </c>
      <c r="EM75" s="48" t="str">
        <f t="shared" si="21"/>
        <v/>
      </c>
      <c r="EN75" s="48" t="str">
        <f t="shared" si="20"/>
        <v/>
      </c>
      <c r="EO75" s="48" t="str">
        <f t="shared" si="20"/>
        <v/>
      </c>
      <c r="EP75" s="48" t="str">
        <f t="shared" si="20"/>
        <v/>
      </c>
      <c r="EQ75" s="48" t="str">
        <f t="shared" si="20"/>
        <v/>
      </c>
      <c r="ER75" s="49" t="str">
        <f t="shared" si="20"/>
        <v/>
      </c>
      <c r="ET75" s="155">
        <v>42186</v>
      </c>
      <c r="EU75" s="47" t="str">
        <f t="shared" ref="EU75:FE77" si="29">IF(DX75=0,"",DX75)</f>
        <v/>
      </c>
      <c r="EV75" s="48" t="str">
        <f t="shared" si="29"/>
        <v/>
      </c>
      <c r="EW75" s="48">
        <f t="shared" si="29"/>
        <v>0.80909090909090897</v>
      </c>
      <c r="EX75" s="48" t="str">
        <f t="shared" si="29"/>
        <v/>
      </c>
      <c r="EY75" s="48" t="str">
        <f t="shared" si="29"/>
        <v/>
      </c>
      <c r="EZ75" s="48">
        <f t="shared" si="29"/>
        <v>1.30909090909091</v>
      </c>
      <c r="FA75" s="48" t="str">
        <f t="shared" si="29"/>
        <v/>
      </c>
      <c r="FB75" s="48" t="str">
        <f t="shared" si="29"/>
        <v/>
      </c>
      <c r="FC75" s="48">
        <f t="shared" si="29"/>
        <v>1.1454545454545499</v>
      </c>
      <c r="FD75" s="48" t="str">
        <f t="shared" si="29"/>
        <v/>
      </c>
      <c r="FE75" s="48" t="str">
        <f t="shared" si="29"/>
        <v/>
      </c>
      <c r="FF75" s="48">
        <f t="shared" si="19"/>
        <v>1.3444444444444399</v>
      </c>
      <c r="FG75" s="48" t="str">
        <f t="shared" si="19"/>
        <v/>
      </c>
      <c r="FH75" s="48" t="str">
        <f t="shared" si="19"/>
        <v/>
      </c>
      <c r="FI75" s="48">
        <f t="shared" si="19"/>
        <v>1.4</v>
      </c>
      <c r="FJ75" s="48" t="str">
        <f t="shared" si="19"/>
        <v/>
      </c>
      <c r="FK75" s="48" t="str">
        <f t="shared" si="19"/>
        <v/>
      </c>
      <c r="FL75" s="48" t="str">
        <f t="shared" si="19"/>
        <v/>
      </c>
      <c r="FM75" s="48" t="str">
        <f t="shared" si="19"/>
        <v/>
      </c>
      <c r="FN75" s="48" t="str">
        <f t="shared" si="19"/>
        <v/>
      </c>
      <c r="FO75" s="49" t="str">
        <f t="shared" si="19"/>
        <v/>
      </c>
    </row>
    <row r="76" spans="2:171" x14ac:dyDescent="0.25">
      <c r="BT76" s="178" t="s">
        <v>307</v>
      </c>
      <c r="BU76" s="177"/>
      <c r="BV76" s="165"/>
      <c r="BW76" s="165"/>
      <c r="BX76" s="165"/>
      <c r="BY76" s="165"/>
      <c r="BZ76" s="165"/>
      <c r="CA76" s="165"/>
      <c r="CB76" s="165"/>
      <c r="CC76" s="165"/>
      <c r="CD76" s="165"/>
      <c r="CE76" s="165"/>
      <c r="CF76" s="165"/>
      <c r="CG76" s="165"/>
      <c r="CH76" s="165"/>
      <c r="CI76" s="165"/>
      <c r="CJ76" s="165"/>
      <c r="CK76" s="165"/>
      <c r="CL76" s="165"/>
      <c r="CM76" s="165"/>
      <c r="CN76" s="165"/>
      <c r="CO76" s="165"/>
      <c r="CP76" s="165">
        <v>-0.3</v>
      </c>
      <c r="CQ76" s="165">
        <v>0.2</v>
      </c>
      <c r="CR76" s="165">
        <v>0.28181818181818202</v>
      </c>
      <c r="CS76" s="165">
        <v>0.78181818181818197</v>
      </c>
      <c r="CT76" s="165">
        <v>1.25454545454545</v>
      </c>
      <c r="CU76" s="165">
        <v>1.10909090909091</v>
      </c>
      <c r="CV76" s="165">
        <v>1.24</v>
      </c>
      <c r="CW76" s="166">
        <v>1.35</v>
      </c>
      <c r="CY76" s="96">
        <v>69</v>
      </c>
      <c r="CZ76" s="74" t="s">
        <v>307</v>
      </c>
      <c r="DA76" s="14">
        <v>42217</v>
      </c>
      <c r="DB76" s="18">
        <f t="shared" si="22"/>
        <v>0.78181818181818197</v>
      </c>
      <c r="DC76" s="18">
        <f t="shared" si="23"/>
        <v>1.25454545454545</v>
      </c>
      <c r="DD76" s="18">
        <f t="shared" si="24"/>
        <v>1.10909090909091</v>
      </c>
      <c r="DE76" s="18">
        <f t="shared" si="25"/>
        <v>1.24</v>
      </c>
      <c r="DF76" s="18">
        <f t="shared" si="26"/>
        <v>1.35</v>
      </c>
      <c r="DG76" s="18" t="e">
        <f t="shared" si="27"/>
        <v>#N/A</v>
      </c>
      <c r="DH76" s="18" t="e">
        <f t="shared" si="28"/>
        <v>#N/A</v>
      </c>
      <c r="DJ76" s="96">
        <v>4</v>
      </c>
      <c r="DK76" s="96">
        <v>1</v>
      </c>
      <c r="DL76" s="96">
        <v>2</v>
      </c>
      <c r="DM76" s="96">
        <v>3</v>
      </c>
      <c r="DO76" s="96">
        <v>2</v>
      </c>
      <c r="DP76" s="96">
        <v>5</v>
      </c>
      <c r="DQ76" s="96">
        <v>8</v>
      </c>
      <c r="DR76" s="96">
        <v>11</v>
      </c>
      <c r="DS76" s="96">
        <v>14</v>
      </c>
      <c r="DT76" s="96">
        <v>17</v>
      </c>
      <c r="DU76" s="96">
        <v>20</v>
      </c>
      <c r="DW76" s="87">
        <v>42217</v>
      </c>
      <c r="DX76" s="50" t="str">
        <f t="shared" si="21"/>
        <v/>
      </c>
      <c r="DY76" s="51">
        <f t="shared" si="21"/>
        <v>0.78181818181818197</v>
      </c>
      <c r="DZ76" s="51" t="str">
        <f t="shared" si="21"/>
        <v/>
      </c>
      <c r="EA76" s="51" t="str">
        <f t="shared" si="21"/>
        <v/>
      </c>
      <c r="EB76" s="51">
        <f t="shared" si="21"/>
        <v>1.25454545454545</v>
      </c>
      <c r="EC76" s="51" t="str">
        <f t="shared" si="21"/>
        <v/>
      </c>
      <c r="ED76" s="51" t="str">
        <f t="shared" si="21"/>
        <v/>
      </c>
      <c r="EE76" s="51">
        <f t="shared" si="21"/>
        <v>1.10909090909091</v>
      </c>
      <c r="EF76" s="51" t="str">
        <f t="shared" si="21"/>
        <v/>
      </c>
      <c r="EG76" s="51" t="str">
        <f t="shared" si="21"/>
        <v/>
      </c>
      <c r="EH76" s="51">
        <f t="shared" si="21"/>
        <v>1.24</v>
      </c>
      <c r="EI76" s="51" t="str">
        <f t="shared" si="21"/>
        <v/>
      </c>
      <c r="EJ76" s="51" t="str">
        <f t="shared" si="21"/>
        <v/>
      </c>
      <c r="EK76" s="51">
        <f t="shared" si="21"/>
        <v>1.35</v>
      </c>
      <c r="EL76" s="51" t="str">
        <f t="shared" si="21"/>
        <v/>
      </c>
      <c r="EM76" s="51" t="str">
        <f t="shared" si="21"/>
        <v/>
      </c>
      <c r="EN76" s="51" t="str">
        <f t="shared" si="20"/>
        <v/>
      </c>
      <c r="EO76" s="51" t="str">
        <f t="shared" si="20"/>
        <v/>
      </c>
      <c r="EP76" s="51" t="str">
        <f t="shared" si="20"/>
        <v/>
      </c>
      <c r="EQ76" s="51" t="str">
        <f t="shared" si="20"/>
        <v/>
      </c>
      <c r="ER76" s="52" t="str">
        <f t="shared" si="20"/>
        <v/>
      </c>
      <c r="ET76" s="162">
        <v>42217</v>
      </c>
      <c r="EU76" s="50" t="str">
        <f t="shared" si="29"/>
        <v/>
      </c>
      <c r="EV76" s="51">
        <f t="shared" si="29"/>
        <v>0.78181818181818197</v>
      </c>
      <c r="EW76" s="51" t="str">
        <f t="shared" si="29"/>
        <v/>
      </c>
      <c r="EX76" s="51" t="str">
        <f t="shared" si="29"/>
        <v/>
      </c>
      <c r="EY76" s="51">
        <f t="shared" si="29"/>
        <v>1.25454545454545</v>
      </c>
      <c r="EZ76" s="51" t="str">
        <f t="shared" si="29"/>
        <v/>
      </c>
      <c r="FA76" s="51" t="str">
        <f t="shared" si="29"/>
        <v/>
      </c>
      <c r="FB76" s="51">
        <f t="shared" si="29"/>
        <v>1.10909090909091</v>
      </c>
      <c r="FC76" s="51" t="str">
        <f t="shared" si="29"/>
        <v/>
      </c>
      <c r="FD76" s="51" t="str">
        <f t="shared" si="29"/>
        <v/>
      </c>
      <c r="FE76" s="51">
        <f t="shared" si="29"/>
        <v>1.24</v>
      </c>
      <c r="FF76" s="51" t="str">
        <f t="shared" si="19"/>
        <v/>
      </c>
      <c r="FG76" s="51" t="str">
        <f t="shared" si="19"/>
        <v/>
      </c>
      <c r="FH76" s="51">
        <f t="shared" si="19"/>
        <v>1.35</v>
      </c>
      <c r="FI76" s="51" t="str">
        <f t="shared" si="19"/>
        <v/>
      </c>
      <c r="FJ76" s="51" t="str">
        <f t="shared" si="19"/>
        <v/>
      </c>
      <c r="FK76" s="51" t="str">
        <f t="shared" si="19"/>
        <v/>
      </c>
      <c r="FL76" s="51" t="str">
        <f t="shared" si="19"/>
        <v/>
      </c>
      <c r="FM76" s="51" t="str">
        <f t="shared" si="19"/>
        <v/>
      </c>
      <c r="FN76" s="51" t="str">
        <f t="shared" si="19"/>
        <v/>
      </c>
      <c r="FO76" s="52" t="str">
        <f t="shared" si="19"/>
        <v/>
      </c>
    </row>
    <row r="77" spans="2:171" x14ac:dyDescent="0.25">
      <c r="DJ77" s="96"/>
      <c r="DK77" s="96"/>
      <c r="DL77" s="96"/>
      <c r="DM77" s="96"/>
      <c r="DO77" s="96"/>
      <c r="DP77" s="96"/>
      <c r="DQ77" s="96"/>
      <c r="DR77" s="96"/>
      <c r="DS77" s="96"/>
      <c r="DT77" s="96"/>
      <c r="DU77" s="96"/>
    </row>
    <row r="78" spans="2:171" x14ac:dyDescent="0.25">
      <c r="DJ78" s="96"/>
      <c r="DK78" s="96"/>
      <c r="DL78" s="96"/>
      <c r="DM78" s="96"/>
      <c r="DO78" s="96"/>
      <c r="DP78" s="96"/>
      <c r="DQ78" s="96"/>
      <c r="DR78" s="96"/>
      <c r="DS78" s="96"/>
      <c r="DT78" s="96"/>
      <c r="DU78" s="96"/>
    </row>
    <row r="79" spans="2:171" x14ac:dyDescent="0.25">
      <c r="DJ79" s="96"/>
      <c r="DK79" s="96"/>
      <c r="DL79" s="96"/>
      <c r="DM79" s="96"/>
      <c r="DO79" s="96"/>
      <c r="DP79" s="96"/>
      <c r="DQ79" s="96"/>
      <c r="DR79" s="96"/>
      <c r="DS79" s="96"/>
      <c r="DT79" s="96"/>
      <c r="DU79" s="96"/>
    </row>
    <row r="80" spans="2:171" x14ac:dyDescent="0.25">
      <c r="DJ80" s="96"/>
      <c r="DK80" s="96"/>
      <c r="DL80" s="96"/>
      <c r="DM80" s="96"/>
      <c r="DO80" s="96"/>
      <c r="DP80" s="96"/>
      <c r="DQ80" s="96"/>
      <c r="DR80" s="96"/>
      <c r="DS80" s="96"/>
      <c r="DT80" s="96"/>
      <c r="DU80" s="96"/>
    </row>
    <row r="81" spans="117:117" x14ac:dyDescent="0.25">
      <c r="DM81" s="96"/>
    </row>
    <row r="82" spans="117:117" x14ac:dyDescent="0.25">
      <c r="DM82" s="96"/>
    </row>
    <row r="83" spans="117:117" x14ac:dyDescent="0.25">
      <c r="DM83" s="96"/>
    </row>
    <row r="84" spans="117:117" x14ac:dyDescent="0.25">
      <c r="DM84" s="96"/>
    </row>
    <row r="85" spans="117:117" x14ac:dyDescent="0.25">
      <c r="DM85" s="96"/>
    </row>
  </sheetData>
  <mergeCells count="4">
    <mergeCell ref="DX7:ER7"/>
    <mergeCell ref="EU7:FO7"/>
    <mergeCell ref="DJ8:DM8"/>
    <mergeCell ref="DO8:DU8"/>
  </mergeCells>
  <pageMargins left="0.7" right="0.7" top="0.75" bottom="0.75" header="0.3" footer="0.3"/>
  <pageSetup orientation="portrait" horizontalDpi="4294967294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249"/>
  <sheetViews>
    <sheetView tabSelected="1" topLeftCell="B1" zoomScale="70" zoomScaleNormal="70" workbookViewId="0">
      <selection activeCell="O45" sqref="O45"/>
    </sheetView>
  </sheetViews>
  <sheetFormatPr defaultRowHeight="15" x14ac:dyDescent="0.25"/>
  <cols>
    <col min="2" max="2" width="10.5703125" bestFit="1" customWidth="1"/>
    <col min="3" max="9" width="9.140625" style="77"/>
  </cols>
  <sheetData>
    <row r="1" spans="2:48" x14ac:dyDescent="0.25">
      <c r="C1"/>
      <c r="D1"/>
      <c r="E1"/>
      <c r="F1"/>
      <c r="G1"/>
      <c r="H1"/>
      <c r="I1"/>
    </row>
    <row r="2" spans="2:48" x14ac:dyDescent="0.25">
      <c r="C2" s="139" t="s">
        <v>328</v>
      </c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1"/>
      <c r="X2" s="139" t="s">
        <v>332</v>
      </c>
      <c r="Y2" s="140"/>
      <c r="Z2" s="140"/>
      <c r="AA2" s="140"/>
      <c r="AB2" s="140"/>
      <c r="AC2" s="140"/>
      <c r="AD2" s="140"/>
      <c r="AE2" s="140"/>
      <c r="AF2" s="140"/>
      <c r="AG2" s="140"/>
      <c r="AH2" s="140"/>
      <c r="AI2" s="140"/>
      <c r="AJ2" s="140"/>
      <c r="AK2" s="140"/>
      <c r="AL2" s="140"/>
      <c r="AM2" s="140"/>
      <c r="AN2" s="140"/>
      <c r="AO2" s="140"/>
      <c r="AP2" s="140"/>
      <c r="AQ2" s="140"/>
      <c r="AR2" s="140"/>
      <c r="AS2" s="140"/>
      <c r="AT2" s="140"/>
      <c r="AU2" s="140"/>
      <c r="AV2" s="141"/>
    </row>
    <row r="3" spans="2:48" x14ac:dyDescent="0.25">
      <c r="C3" s="83">
        <v>1</v>
      </c>
      <c r="D3" s="82">
        <v>2</v>
      </c>
      <c r="E3" s="82">
        <v>3</v>
      </c>
      <c r="F3" s="82">
        <v>4</v>
      </c>
      <c r="G3" s="82">
        <v>5</v>
      </c>
      <c r="H3" s="82">
        <v>6</v>
      </c>
      <c r="I3" s="82">
        <v>7</v>
      </c>
      <c r="J3" s="82">
        <v>8</v>
      </c>
      <c r="K3" s="82">
        <v>9</v>
      </c>
      <c r="L3" s="82">
        <v>10</v>
      </c>
      <c r="M3" s="82">
        <v>11</v>
      </c>
      <c r="N3" s="82">
        <v>12</v>
      </c>
      <c r="O3" s="82">
        <v>13</v>
      </c>
      <c r="P3" s="82">
        <v>14</v>
      </c>
      <c r="Q3" s="82">
        <v>15</v>
      </c>
      <c r="R3" s="82">
        <v>16</v>
      </c>
      <c r="S3" s="82">
        <v>17</v>
      </c>
      <c r="T3" s="82">
        <v>18</v>
      </c>
      <c r="U3" s="82">
        <v>19</v>
      </c>
      <c r="V3" s="82">
        <v>20</v>
      </c>
      <c r="W3" s="84">
        <v>21</v>
      </c>
      <c r="X3" s="35" t="s">
        <v>309</v>
      </c>
      <c r="Y3" s="179">
        <v>1</v>
      </c>
      <c r="Z3" s="179">
        <v>2</v>
      </c>
      <c r="AA3" s="179">
        <v>3</v>
      </c>
      <c r="AB3" s="179">
        <v>4</v>
      </c>
      <c r="AC3" s="179">
        <v>5</v>
      </c>
      <c r="AD3" s="179">
        <v>6</v>
      </c>
      <c r="AE3" s="179">
        <v>7</v>
      </c>
      <c r="AF3" s="179">
        <v>8</v>
      </c>
      <c r="AG3" s="179">
        <v>9</v>
      </c>
      <c r="AH3" s="179">
        <v>10</v>
      </c>
      <c r="AI3" s="179">
        <v>11</v>
      </c>
      <c r="AJ3" s="179">
        <v>12</v>
      </c>
      <c r="AK3" s="179">
        <v>15</v>
      </c>
      <c r="AL3" s="179">
        <v>18</v>
      </c>
      <c r="AM3" s="179">
        <v>21</v>
      </c>
      <c r="AN3" s="179">
        <v>24</v>
      </c>
      <c r="AO3" s="179">
        <v>27</v>
      </c>
      <c r="AP3" s="179">
        <v>30</v>
      </c>
      <c r="AQ3" s="179">
        <v>33</v>
      </c>
      <c r="AR3" s="179">
        <v>36</v>
      </c>
      <c r="AS3" s="179">
        <v>39</v>
      </c>
      <c r="AT3" s="179">
        <v>42</v>
      </c>
      <c r="AU3" s="179">
        <v>45</v>
      </c>
      <c r="AV3" s="180">
        <v>48</v>
      </c>
    </row>
    <row r="4" spans="2:48" x14ac:dyDescent="0.25">
      <c r="B4" s="151">
        <v>39083</v>
      </c>
      <c r="C4" s="181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1"/>
      <c r="X4" s="45">
        <v>2.0597505304151902</v>
      </c>
      <c r="Y4" s="45" t="s">
        <v>330</v>
      </c>
      <c r="Z4" s="45" t="s">
        <v>330</v>
      </c>
      <c r="AA4" s="45" t="s">
        <v>330</v>
      </c>
      <c r="AB4" s="45" t="s">
        <v>330</v>
      </c>
      <c r="AC4" s="45" t="s">
        <v>330</v>
      </c>
      <c r="AD4" s="45" t="s">
        <v>330</v>
      </c>
      <c r="AE4" s="45" t="s">
        <v>330</v>
      </c>
      <c r="AF4" s="45" t="s">
        <v>330</v>
      </c>
      <c r="AG4" s="45" t="s">
        <v>330</v>
      </c>
      <c r="AH4" s="45" t="s">
        <v>330</v>
      </c>
      <c r="AI4" s="45" t="s">
        <v>330</v>
      </c>
      <c r="AJ4" s="45">
        <v>1.87996480797443</v>
      </c>
      <c r="AK4" s="45" t="s">
        <v>330</v>
      </c>
      <c r="AL4" s="45" t="s">
        <v>330</v>
      </c>
      <c r="AM4" s="45" t="s">
        <v>330</v>
      </c>
      <c r="AN4" s="45" t="s">
        <v>330</v>
      </c>
      <c r="AO4" s="45" t="s">
        <v>330</v>
      </c>
      <c r="AP4" s="45" t="s">
        <v>330</v>
      </c>
      <c r="AQ4" s="45" t="s">
        <v>330</v>
      </c>
      <c r="AR4" s="45" t="s">
        <v>330</v>
      </c>
      <c r="AS4" s="45" t="s">
        <v>330</v>
      </c>
      <c r="AT4" s="45" t="s">
        <v>330</v>
      </c>
      <c r="AU4" s="45" t="s">
        <v>330</v>
      </c>
      <c r="AV4" s="46" t="s">
        <v>330</v>
      </c>
    </row>
    <row r="5" spans="2:48" x14ac:dyDescent="0.25">
      <c r="B5" s="155">
        <v>39114</v>
      </c>
      <c r="C5" s="182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126"/>
      <c r="X5" s="48">
        <v>1.9559006134497601</v>
      </c>
      <c r="Y5" s="48" t="s">
        <v>330</v>
      </c>
      <c r="Z5" s="48" t="s">
        <v>330</v>
      </c>
      <c r="AA5" s="48" t="s">
        <v>330</v>
      </c>
      <c r="AB5" s="48" t="s">
        <v>330</v>
      </c>
      <c r="AC5" s="48" t="s">
        <v>330</v>
      </c>
      <c r="AD5" s="48" t="s">
        <v>330</v>
      </c>
      <c r="AE5" s="48" t="s">
        <v>330</v>
      </c>
      <c r="AF5" s="48" t="s">
        <v>330</v>
      </c>
      <c r="AG5" s="48" t="s">
        <v>330</v>
      </c>
      <c r="AH5" s="48" t="s">
        <v>330</v>
      </c>
      <c r="AI5" s="48">
        <v>1.9198004035685501</v>
      </c>
      <c r="AJ5" s="48" t="s">
        <v>330</v>
      </c>
      <c r="AK5" s="48" t="s">
        <v>330</v>
      </c>
      <c r="AL5" s="48" t="s">
        <v>330</v>
      </c>
      <c r="AM5" s="48" t="s">
        <v>330</v>
      </c>
      <c r="AN5" s="48" t="s">
        <v>330</v>
      </c>
      <c r="AO5" s="48" t="s">
        <v>330</v>
      </c>
      <c r="AP5" s="48" t="s">
        <v>330</v>
      </c>
      <c r="AQ5" s="48" t="s">
        <v>330</v>
      </c>
      <c r="AR5" s="48" t="s">
        <v>330</v>
      </c>
      <c r="AS5" s="48" t="s">
        <v>330</v>
      </c>
      <c r="AT5" s="48" t="s">
        <v>330</v>
      </c>
      <c r="AU5" s="48" t="s">
        <v>330</v>
      </c>
      <c r="AV5" s="49" t="s">
        <v>330</v>
      </c>
    </row>
    <row r="6" spans="2:48" x14ac:dyDescent="0.25">
      <c r="B6" s="155">
        <v>39142</v>
      </c>
      <c r="C6" s="182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126"/>
      <c r="X6" s="48">
        <v>1.88943448752583</v>
      </c>
      <c r="Y6" s="48" t="s">
        <v>330</v>
      </c>
      <c r="Z6" s="48" t="s">
        <v>330</v>
      </c>
      <c r="AA6" s="48" t="s">
        <v>330</v>
      </c>
      <c r="AB6" s="48" t="s">
        <v>330</v>
      </c>
      <c r="AC6" s="48" t="s">
        <v>330</v>
      </c>
      <c r="AD6" s="48" t="s">
        <v>330</v>
      </c>
      <c r="AE6" s="48" t="s">
        <v>330</v>
      </c>
      <c r="AF6" s="48" t="s">
        <v>330</v>
      </c>
      <c r="AG6" s="48" t="s">
        <v>330</v>
      </c>
      <c r="AH6" s="48">
        <v>1.9292601556722799</v>
      </c>
      <c r="AI6" s="48" t="s">
        <v>330</v>
      </c>
      <c r="AJ6" s="48" t="s">
        <v>330</v>
      </c>
      <c r="AK6" s="48" t="s">
        <v>330</v>
      </c>
      <c r="AL6" s="48" t="s">
        <v>330</v>
      </c>
      <c r="AM6" s="48" t="s">
        <v>330</v>
      </c>
      <c r="AN6" s="48" t="s">
        <v>330</v>
      </c>
      <c r="AO6" s="48" t="s">
        <v>330</v>
      </c>
      <c r="AP6" s="48" t="s">
        <v>330</v>
      </c>
      <c r="AQ6" s="48" t="s">
        <v>330</v>
      </c>
      <c r="AR6" s="48" t="s">
        <v>330</v>
      </c>
      <c r="AS6" s="48" t="s">
        <v>330</v>
      </c>
      <c r="AT6" s="48" t="s">
        <v>330</v>
      </c>
      <c r="AU6" s="48" t="s">
        <v>330</v>
      </c>
      <c r="AV6" s="49" t="s">
        <v>330</v>
      </c>
    </row>
    <row r="7" spans="2:48" x14ac:dyDescent="0.25">
      <c r="B7" s="155">
        <v>39173</v>
      </c>
      <c r="C7" s="182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126"/>
      <c r="X7" s="48">
        <v>1.8463817173475801</v>
      </c>
      <c r="Y7" s="48" t="s">
        <v>330</v>
      </c>
      <c r="Z7" s="48" t="s">
        <v>330</v>
      </c>
      <c r="AA7" s="48" t="s">
        <v>330</v>
      </c>
      <c r="AB7" s="48" t="s">
        <v>330</v>
      </c>
      <c r="AC7" s="48" t="s">
        <v>330</v>
      </c>
      <c r="AD7" s="48" t="s">
        <v>330</v>
      </c>
      <c r="AE7" s="48" t="s">
        <v>330</v>
      </c>
      <c r="AF7" s="48" t="s">
        <v>330</v>
      </c>
      <c r="AG7" s="48">
        <v>1.9399484595266401</v>
      </c>
      <c r="AH7" s="48" t="s">
        <v>330</v>
      </c>
      <c r="AI7" s="48" t="s">
        <v>330</v>
      </c>
      <c r="AJ7" s="48" t="s">
        <v>330</v>
      </c>
      <c r="AK7" s="48" t="s">
        <v>330</v>
      </c>
      <c r="AL7" s="48" t="s">
        <v>330</v>
      </c>
      <c r="AM7" s="48" t="s">
        <v>330</v>
      </c>
      <c r="AN7" s="48" t="s">
        <v>330</v>
      </c>
      <c r="AO7" s="48" t="s">
        <v>330</v>
      </c>
      <c r="AP7" s="48" t="s">
        <v>330</v>
      </c>
      <c r="AQ7" s="48" t="s">
        <v>330</v>
      </c>
      <c r="AR7" s="48" t="s">
        <v>330</v>
      </c>
      <c r="AS7" s="48" t="s">
        <v>330</v>
      </c>
      <c r="AT7" s="48" t="s">
        <v>330</v>
      </c>
      <c r="AU7" s="48" t="s">
        <v>330</v>
      </c>
      <c r="AV7" s="49" t="s">
        <v>330</v>
      </c>
    </row>
    <row r="8" spans="2:48" x14ac:dyDescent="0.25">
      <c r="B8" s="155">
        <v>39203</v>
      </c>
      <c r="C8" s="182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126"/>
      <c r="X8" s="48">
        <v>1.89670908939811</v>
      </c>
      <c r="Y8" s="48" t="s">
        <v>330</v>
      </c>
      <c r="Z8" s="48" t="s">
        <v>330</v>
      </c>
      <c r="AA8" s="48" t="s">
        <v>330</v>
      </c>
      <c r="AB8" s="48" t="s">
        <v>330</v>
      </c>
      <c r="AC8" s="48" t="s">
        <v>330</v>
      </c>
      <c r="AD8" s="48" t="s">
        <v>330</v>
      </c>
      <c r="AE8" s="48" t="s">
        <v>330</v>
      </c>
      <c r="AF8" s="48">
        <v>1.96621856625338</v>
      </c>
      <c r="AG8" s="48" t="s">
        <v>330</v>
      </c>
      <c r="AH8" s="48" t="s">
        <v>330</v>
      </c>
      <c r="AI8" s="48" t="s">
        <v>330</v>
      </c>
      <c r="AJ8" s="48" t="s">
        <v>330</v>
      </c>
      <c r="AK8" s="48" t="s">
        <v>330</v>
      </c>
      <c r="AL8" s="48" t="s">
        <v>330</v>
      </c>
      <c r="AM8" s="48" t="s">
        <v>330</v>
      </c>
      <c r="AN8" s="48" t="s">
        <v>330</v>
      </c>
      <c r="AO8" s="48" t="s">
        <v>330</v>
      </c>
      <c r="AP8" s="48" t="s">
        <v>330</v>
      </c>
      <c r="AQ8" s="48" t="s">
        <v>330</v>
      </c>
      <c r="AR8" s="48" t="s">
        <v>330</v>
      </c>
      <c r="AS8" s="48" t="s">
        <v>330</v>
      </c>
      <c r="AT8" s="48" t="s">
        <v>330</v>
      </c>
      <c r="AU8" s="48" t="s">
        <v>330</v>
      </c>
      <c r="AV8" s="49" t="s">
        <v>330</v>
      </c>
    </row>
    <row r="9" spans="2:48" x14ac:dyDescent="0.25">
      <c r="B9" s="155">
        <v>39234</v>
      </c>
      <c r="C9" s="182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126"/>
      <c r="X9" s="48">
        <v>1.9555028301250701</v>
      </c>
      <c r="Y9" s="48" t="s">
        <v>330</v>
      </c>
      <c r="Z9" s="48" t="s">
        <v>330</v>
      </c>
      <c r="AA9" s="48" t="s">
        <v>330</v>
      </c>
      <c r="AB9" s="48" t="s">
        <v>330</v>
      </c>
      <c r="AC9" s="48" t="s">
        <v>330</v>
      </c>
      <c r="AD9" s="48" t="s">
        <v>330</v>
      </c>
      <c r="AE9" s="48">
        <v>1.9889599489513199</v>
      </c>
      <c r="AF9" s="48" t="s">
        <v>330</v>
      </c>
      <c r="AG9" s="48" t="s">
        <v>330</v>
      </c>
      <c r="AH9" s="48" t="s">
        <v>330</v>
      </c>
      <c r="AI9" s="48" t="s">
        <v>330</v>
      </c>
      <c r="AJ9" s="48" t="s">
        <v>330</v>
      </c>
      <c r="AK9" s="48" t="s">
        <v>330</v>
      </c>
      <c r="AL9" s="48" t="s">
        <v>330</v>
      </c>
      <c r="AM9" s="48" t="s">
        <v>330</v>
      </c>
      <c r="AN9" s="48" t="s">
        <v>330</v>
      </c>
      <c r="AO9" s="48" t="s">
        <v>330</v>
      </c>
      <c r="AP9" s="48" t="s">
        <v>330</v>
      </c>
      <c r="AQ9" s="48" t="s">
        <v>330</v>
      </c>
      <c r="AR9" s="48" t="s">
        <v>330</v>
      </c>
      <c r="AS9" s="48" t="s">
        <v>330</v>
      </c>
      <c r="AT9" s="48" t="s">
        <v>330</v>
      </c>
      <c r="AU9" s="48" t="s">
        <v>330</v>
      </c>
      <c r="AV9" s="49" t="s">
        <v>330</v>
      </c>
    </row>
    <row r="10" spans="2:48" x14ac:dyDescent="0.25">
      <c r="B10" s="155">
        <v>39264</v>
      </c>
      <c r="C10" s="182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126"/>
      <c r="X10" s="48">
        <v>1.97884278226795</v>
      </c>
      <c r="Y10" s="48" t="s">
        <v>330</v>
      </c>
      <c r="Z10" s="48" t="s">
        <v>330</v>
      </c>
      <c r="AA10" s="48" t="s">
        <v>330</v>
      </c>
      <c r="AB10" s="48" t="s">
        <v>330</v>
      </c>
      <c r="AC10" s="48" t="s">
        <v>330</v>
      </c>
      <c r="AD10" s="48">
        <v>1.98661653494368</v>
      </c>
      <c r="AE10" s="48" t="s">
        <v>330</v>
      </c>
      <c r="AF10" s="48" t="s">
        <v>330</v>
      </c>
      <c r="AG10" s="48" t="s">
        <v>330</v>
      </c>
      <c r="AH10" s="48" t="s">
        <v>330</v>
      </c>
      <c r="AI10" s="48" t="s">
        <v>330</v>
      </c>
      <c r="AJ10" s="48" t="s">
        <v>330</v>
      </c>
      <c r="AK10" s="48" t="s">
        <v>330</v>
      </c>
      <c r="AL10" s="48" t="s">
        <v>330</v>
      </c>
      <c r="AM10" s="48" t="s">
        <v>330</v>
      </c>
      <c r="AN10" s="48" t="s">
        <v>330</v>
      </c>
      <c r="AO10" s="48" t="s">
        <v>330</v>
      </c>
      <c r="AP10" s="48" t="s">
        <v>330</v>
      </c>
      <c r="AQ10" s="48" t="s">
        <v>330</v>
      </c>
      <c r="AR10" s="48" t="s">
        <v>330</v>
      </c>
      <c r="AS10" s="48" t="s">
        <v>330</v>
      </c>
      <c r="AT10" s="48" t="s">
        <v>330</v>
      </c>
      <c r="AU10" s="48" t="s">
        <v>330</v>
      </c>
      <c r="AV10" s="49" t="s">
        <v>330</v>
      </c>
    </row>
    <row r="11" spans="2:48" x14ac:dyDescent="0.25">
      <c r="B11" s="155">
        <v>39295</v>
      </c>
      <c r="C11" s="182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126"/>
      <c r="X11" s="48">
        <v>1.9839114371150699</v>
      </c>
      <c r="Y11" s="48" t="s">
        <v>330</v>
      </c>
      <c r="Z11" s="48" t="s">
        <v>330</v>
      </c>
      <c r="AA11" s="48" t="s">
        <v>330</v>
      </c>
      <c r="AB11" s="48" t="s">
        <v>330</v>
      </c>
      <c r="AC11" s="48">
        <v>2.0114503621505402</v>
      </c>
      <c r="AD11" s="48" t="s">
        <v>330</v>
      </c>
      <c r="AE11" s="48" t="s">
        <v>330</v>
      </c>
      <c r="AF11" s="48" t="s">
        <v>330</v>
      </c>
      <c r="AG11" s="48" t="s">
        <v>330</v>
      </c>
      <c r="AH11" s="48" t="s">
        <v>330</v>
      </c>
      <c r="AI11" s="48" t="s">
        <v>330</v>
      </c>
      <c r="AJ11" s="48" t="s">
        <v>330</v>
      </c>
      <c r="AK11" s="48" t="s">
        <v>330</v>
      </c>
      <c r="AL11" s="48" t="s">
        <v>330</v>
      </c>
      <c r="AM11" s="48" t="s">
        <v>330</v>
      </c>
      <c r="AN11" s="48" t="s">
        <v>330</v>
      </c>
      <c r="AO11" s="48" t="s">
        <v>330</v>
      </c>
      <c r="AP11" s="48" t="s">
        <v>330</v>
      </c>
      <c r="AQ11" s="48" t="s">
        <v>330</v>
      </c>
      <c r="AR11" s="48" t="s">
        <v>330</v>
      </c>
      <c r="AS11" s="48" t="s">
        <v>330</v>
      </c>
      <c r="AT11" s="48" t="s">
        <v>330</v>
      </c>
      <c r="AU11" s="48" t="s">
        <v>330</v>
      </c>
      <c r="AV11" s="49" t="s">
        <v>330</v>
      </c>
    </row>
    <row r="12" spans="2:48" x14ac:dyDescent="0.25">
      <c r="B12" s="155">
        <v>39326</v>
      </c>
      <c r="C12" s="182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126"/>
      <c r="X12" s="48">
        <v>1.9731674247912701</v>
      </c>
      <c r="Y12" s="48" t="s">
        <v>330</v>
      </c>
      <c r="Z12" s="48" t="s">
        <v>330</v>
      </c>
      <c r="AA12" s="48" t="s">
        <v>330</v>
      </c>
      <c r="AB12" s="48">
        <v>1.98871994482297</v>
      </c>
      <c r="AC12" s="48" t="s">
        <v>330</v>
      </c>
      <c r="AD12" s="48" t="s">
        <v>330</v>
      </c>
      <c r="AE12" s="48" t="s">
        <v>330</v>
      </c>
      <c r="AF12" s="48" t="s">
        <v>330</v>
      </c>
      <c r="AG12" s="48" t="s">
        <v>330</v>
      </c>
      <c r="AH12" s="48" t="s">
        <v>330</v>
      </c>
      <c r="AI12" s="48" t="s">
        <v>330</v>
      </c>
      <c r="AJ12" s="48" t="s">
        <v>330</v>
      </c>
      <c r="AK12" s="48" t="s">
        <v>330</v>
      </c>
      <c r="AL12" s="48" t="s">
        <v>330</v>
      </c>
      <c r="AM12" s="48" t="s">
        <v>330</v>
      </c>
      <c r="AN12" s="48" t="s">
        <v>330</v>
      </c>
      <c r="AO12" s="48" t="s">
        <v>330</v>
      </c>
      <c r="AP12" s="48" t="s">
        <v>330</v>
      </c>
      <c r="AQ12" s="48" t="s">
        <v>330</v>
      </c>
      <c r="AR12" s="48" t="s">
        <v>330</v>
      </c>
      <c r="AS12" s="48" t="s">
        <v>330</v>
      </c>
      <c r="AT12" s="48" t="s">
        <v>330</v>
      </c>
      <c r="AU12" s="48" t="s">
        <v>330</v>
      </c>
      <c r="AV12" s="49" t="s">
        <v>330</v>
      </c>
    </row>
    <row r="13" spans="2:48" x14ac:dyDescent="0.25">
      <c r="B13" s="155">
        <v>39356</v>
      </c>
      <c r="C13" s="182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126"/>
      <c r="X13" s="48">
        <v>1.98337546794213</v>
      </c>
      <c r="Y13" s="48" t="s">
        <v>330</v>
      </c>
      <c r="Z13" s="48" t="s">
        <v>330</v>
      </c>
      <c r="AA13" s="48">
        <v>2.01133222375337</v>
      </c>
      <c r="AB13" s="48" t="s">
        <v>330</v>
      </c>
      <c r="AC13" s="48" t="s">
        <v>330</v>
      </c>
      <c r="AD13" s="48" t="s">
        <v>330</v>
      </c>
      <c r="AE13" s="48" t="s">
        <v>330</v>
      </c>
      <c r="AF13" s="48" t="s">
        <v>330</v>
      </c>
      <c r="AG13" s="48" t="s">
        <v>330</v>
      </c>
      <c r="AH13" s="48" t="s">
        <v>330</v>
      </c>
      <c r="AI13" s="48" t="s">
        <v>330</v>
      </c>
      <c r="AJ13" s="48" t="s">
        <v>330</v>
      </c>
      <c r="AK13" s="48" t="s">
        <v>330</v>
      </c>
      <c r="AL13" s="48" t="s">
        <v>330</v>
      </c>
      <c r="AM13" s="48" t="s">
        <v>330</v>
      </c>
      <c r="AN13" s="48" t="s">
        <v>330</v>
      </c>
      <c r="AO13" s="48" t="s">
        <v>330</v>
      </c>
      <c r="AP13" s="48" t="s">
        <v>330</v>
      </c>
      <c r="AQ13" s="48" t="s">
        <v>330</v>
      </c>
      <c r="AR13" s="48" t="s">
        <v>330</v>
      </c>
      <c r="AS13" s="48" t="s">
        <v>330</v>
      </c>
      <c r="AT13" s="48" t="s">
        <v>330</v>
      </c>
      <c r="AU13" s="48" t="s">
        <v>330</v>
      </c>
      <c r="AV13" s="49" t="s">
        <v>330</v>
      </c>
    </row>
    <row r="14" spans="2:48" x14ac:dyDescent="0.25">
      <c r="B14" s="155">
        <v>39387</v>
      </c>
      <c r="C14" s="182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126"/>
      <c r="X14" s="48">
        <v>2.02404456570103</v>
      </c>
      <c r="Y14" s="48" t="s">
        <v>330</v>
      </c>
      <c r="Z14" s="48">
        <v>2.1001891410925602</v>
      </c>
      <c r="AA14" s="48" t="s">
        <v>330</v>
      </c>
      <c r="AB14" s="48" t="s">
        <v>330</v>
      </c>
      <c r="AC14" s="48" t="s">
        <v>330</v>
      </c>
      <c r="AD14" s="48" t="s">
        <v>330</v>
      </c>
      <c r="AE14" s="48" t="s">
        <v>330</v>
      </c>
      <c r="AF14" s="48" t="s">
        <v>330</v>
      </c>
      <c r="AG14" s="48" t="s">
        <v>330</v>
      </c>
      <c r="AH14" s="48" t="s">
        <v>330</v>
      </c>
      <c r="AI14" s="48" t="s">
        <v>330</v>
      </c>
      <c r="AJ14" s="48" t="s">
        <v>330</v>
      </c>
      <c r="AK14" s="48" t="s">
        <v>330</v>
      </c>
      <c r="AL14" s="48" t="s">
        <v>330</v>
      </c>
      <c r="AM14" s="48" t="s">
        <v>330</v>
      </c>
      <c r="AN14" s="48" t="s">
        <v>330</v>
      </c>
      <c r="AO14" s="48" t="s">
        <v>330</v>
      </c>
      <c r="AP14" s="48" t="s">
        <v>330</v>
      </c>
      <c r="AQ14" s="48" t="s">
        <v>330</v>
      </c>
      <c r="AR14" s="48" t="s">
        <v>330</v>
      </c>
      <c r="AS14" s="48" t="s">
        <v>330</v>
      </c>
      <c r="AT14" s="48" t="s">
        <v>330</v>
      </c>
      <c r="AU14" s="48" t="s">
        <v>330</v>
      </c>
      <c r="AV14" s="49" t="s">
        <v>330</v>
      </c>
    </row>
    <row r="15" spans="2:48" x14ac:dyDescent="0.25">
      <c r="B15" s="155">
        <v>39417</v>
      </c>
      <c r="C15" s="182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126"/>
      <c r="X15" s="48">
        <v>2.0805588004495599</v>
      </c>
      <c r="Y15" s="48">
        <v>2.23185315263669</v>
      </c>
      <c r="Z15" s="48" t="s">
        <v>330</v>
      </c>
      <c r="AA15" s="48" t="s">
        <v>330</v>
      </c>
      <c r="AB15" s="48" t="s">
        <v>330</v>
      </c>
      <c r="AC15" s="48" t="s">
        <v>330</v>
      </c>
      <c r="AD15" s="48" t="s">
        <v>330</v>
      </c>
      <c r="AE15" s="48" t="s">
        <v>330</v>
      </c>
      <c r="AF15" s="48" t="s">
        <v>330</v>
      </c>
      <c r="AG15" s="48" t="s">
        <v>330</v>
      </c>
      <c r="AH15" s="48" t="s">
        <v>330</v>
      </c>
      <c r="AI15" s="48" t="s">
        <v>330</v>
      </c>
      <c r="AJ15" s="48" t="s">
        <v>330</v>
      </c>
      <c r="AK15" s="48" t="s">
        <v>330</v>
      </c>
      <c r="AL15" s="48" t="s">
        <v>330</v>
      </c>
      <c r="AM15" s="48" t="s">
        <v>330</v>
      </c>
      <c r="AN15" s="48" t="s">
        <v>330</v>
      </c>
      <c r="AO15" s="48" t="s">
        <v>330</v>
      </c>
      <c r="AP15" s="48" t="s">
        <v>330</v>
      </c>
      <c r="AQ15" s="48" t="s">
        <v>330</v>
      </c>
      <c r="AR15" s="48" t="s">
        <v>330</v>
      </c>
      <c r="AS15" s="48" t="s">
        <v>330</v>
      </c>
      <c r="AT15" s="48" t="s">
        <v>330</v>
      </c>
      <c r="AU15" s="48" t="s">
        <v>330</v>
      </c>
      <c r="AV15" s="49" t="s">
        <v>330</v>
      </c>
    </row>
    <row r="16" spans="2:48" x14ac:dyDescent="0.25">
      <c r="B16" s="155">
        <v>39448</v>
      </c>
      <c r="C16" s="182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126"/>
      <c r="X16" s="48">
        <v>2.4023714830884599</v>
      </c>
      <c r="Y16" s="48" t="s">
        <v>330</v>
      </c>
      <c r="Z16" s="48" t="s">
        <v>330</v>
      </c>
      <c r="AA16" s="48" t="s">
        <v>330</v>
      </c>
      <c r="AB16" s="48" t="s">
        <v>330</v>
      </c>
      <c r="AC16" s="48" t="s">
        <v>330</v>
      </c>
      <c r="AD16" s="48" t="s">
        <v>330</v>
      </c>
      <c r="AE16" s="48" t="s">
        <v>330</v>
      </c>
      <c r="AF16" s="48" t="s">
        <v>330</v>
      </c>
      <c r="AG16" s="48" t="s">
        <v>330</v>
      </c>
      <c r="AH16" s="48" t="s">
        <v>330</v>
      </c>
      <c r="AI16" s="48" t="s">
        <v>330</v>
      </c>
      <c r="AJ16" s="48">
        <v>1.9411302222907501</v>
      </c>
      <c r="AK16" s="48" t="s">
        <v>330</v>
      </c>
      <c r="AL16" s="48" t="s">
        <v>330</v>
      </c>
      <c r="AM16" s="48" t="s">
        <v>330</v>
      </c>
      <c r="AN16" s="48" t="s">
        <v>330</v>
      </c>
      <c r="AO16" s="48" t="s">
        <v>330</v>
      </c>
      <c r="AP16" s="48" t="s">
        <v>330</v>
      </c>
      <c r="AQ16" s="48" t="s">
        <v>330</v>
      </c>
      <c r="AR16" s="48" t="s">
        <v>330</v>
      </c>
      <c r="AS16" s="48" t="s">
        <v>330</v>
      </c>
      <c r="AT16" s="48" t="s">
        <v>330</v>
      </c>
      <c r="AU16" s="48" t="s">
        <v>330</v>
      </c>
      <c r="AV16" s="49" t="s">
        <v>330</v>
      </c>
    </row>
    <row r="17" spans="2:48" x14ac:dyDescent="0.25">
      <c r="B17" s="155">
        <v>39479</v>
      </c>
      <c r="C17" s="182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126"/>
      <c r="X17" s="48">
        <v>2.4448861715980899</v>
      </c>
      <c r="Y17" s="48" t="s">
        <v>330</v>
      </c>
      <c r="Z17" s="48" t="s">
        <v>330</v>
      </c>
      <c r="AA17" s="48" t="s">
        <v>330</v>
      </c>
      <c r="AB17" s="48" t="s">
        <v>330</v>
      </c>
      <c r="AC17" s="48" t="s">
        <v>330</v>
      </c>
      <c r="AD17" s="48" t="s">
        <v>330</v>
      </c>
      <c r="AE17" s="48" t="s">
        <v>330</v>
      </c>
      <c r="AF17" s="48" t="s">
        <v>330</v>
      </c>
      <c r="AG17" s="48" t="s">
        <v>330</v>
      </c>
      <c r="AH17" s="48" t="s">
        <v>330</v>
      </c>
      <c r="AI17" s="48">
        <v>1.9729080147684901</v>
      </c>
      <c r="AJ17" s="48" t="s">
        <v>330</v>
      </c>
      <c r="AK17" s="48" t="s">
        <v>330</v>
      </c>
      <c r="AL17" s="48" t="s">
        <v>330</v>
      </c>
      <c r="AM17" s="48" t="s">
        <v>330</v>
      </c>
      <c r="AN17" s="48" t="s">
        <v>330</v>
      </c>
      <c r="AO17" s="48" t="s">
        <v>330</v>
      </c>
      <c r="AP17" s="48" t="s">
        <v>330</v>
      </c>
      <c r="AQ17" s="48" t="s">
        <v>330</v>
      </c>
      <c r="AR17" s="48" t="s">
        <v>330</v>
      </c>
      <c r="AS17" s="48" t="s">
        <v>330</v>
      </c>
      <c r="AT17" s="48" t="s">
        <v>330</v>
      </c>
      <c r="AU17" s="48" t="s">
        <v>330</v>
      </c>
      <c r="AV17" s="49" t="s">
        <v>330</v>
      </c>
    </row>
    <row r="18" spans="2:48" x14ac:dyDescent="0.25">
      <c r="B18" s="155">
        <v>39508</v>
      </c>
      <c r="C18" s="182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126"/>
      <c r="X18" s="48">
        <v>2.6384387412494501</v>
      </c>
      <c r="Y18" s="48" t="s">
        <v>330</v>
      </c>
      <c r="Z18" s="48" t="s">
        <v>330</v>
      </c>
      <c r="AA18" s="48" t="s">
        <v>330</v>
      </c>
      <c r="AB18" s="48" t="s">
        <v>330</v>
      </c>
      <c r="AC18" s="48" t="s">
        <v>330</v>
      </c>
      <c r="AD18" s="48" t="s">
        <v>330</v>
      </c>
      <c r="AE18" s="48" t="s">
        <v>330</v>
      </c>
      <c r="AF18" s="48" t="s">
        <v>330</v>
      </c>
      <c r="AG18" s="48" t="s">
        <v>330</v>
      </c>
      <c r="AH18" s="48">
        <v>2.01672647144412</v>
      </c>
      <c r="AI18" s="48" t="s">
        <v>330</v>
      </c>
      <c r="AJ18" s="48" t="s">
        <v>330</v>
      </c>
      <c r="AK18" s="48" t="s">
        <v>330</v>
      </c>
      <c r="AL18" s="48" t="s">
        <v>330</v>
      </c>
      <c r="AM18" s="48" t="s">
        <v>330</v>
      </c>
      <c r="AN18" s="48" t="s">
        <v>330</v>
      </c>
      <c r="AO18" s="48" t="s">
        <v>330</v>
      </c>
      <c r="AP18" s="48" t="s">
        <v>330</v>
      </c>
      <c r="AQ18" s="48" t="s">
        <v>330</v>
      </c>
      <c r="AR18" s="48" t="s">
        <v>330</v>
      </c>
      <c r="AS18" s="48" t="s">
        <v>330</v>
      </c>
      <c r="AT18" s="48" t="s">
        <v>330</v>
      </c>
      <c r="AU18" s="48" t="s">
        <v>330</v>
      </c>
      <c r="AV18" s="49" t="s">
        <v>330</v>
      </c>
    </row>
    <row r="19" spans="2:48" x14ac:dyDescent="0.25">
      <c r="B19" s="155">
        <v>39539</v>
      </c>
      <c r="C19" s="182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126"/>
      <c r="X19" s="48">
        <v>2.92681854400514</v>
      </c>
      <c r="Y19" s="48" t="s">
        <v>330</v>
      </c>
      <c r="Z19" s="48" t="s">
        <v>330</v>
      </c>
      <c r="AA19" s="48" t="s">
        <v>330</v>
      </c>
      <c r="AB19" s="48" t="s">
        <v>330</v>
      </c>
      <c r="AC19" s="48" t="s">
        <v>330</v>
      </c>
      <c r="AD19" s="48" t="s">
        <v>330</v>
      </c>
      <c r="AE19" s="48" t="s">
        <v>330</v>
      </c>
      <c r="AF19" s="48" t="s">
        <v>330</v>
      </c>
      <c r="AG19" s="48">
        <v>2.0818444277097301</v>
      </c>
      <c r="AH19" s="48" t="s">
        <v>330</v>
      </c>
      <c r="AI19" s="48" t="s">
        <v>330</v>
      </c>
      <c r="AJ19" s="48" t="s">
        <v>330</v>
      </c>
      <c r="AK19" s="48" t="s">
        <v>330</v>
      </c>
      <c r="AL19" s="48" t="s">
        <v>330</v>
      </c>
      <c r="AM19" s="48" t="s">
        <v>330</v>
      </c>
      <c r="AN19" s="48" t="s">
        <v>330</v>
      </c>
      <c r="AO19" s="48" t="s">
        <v>330</v>
      </c>
      <c r="AP19" s="48" t="s">
        <v>330</v>
      </c>
      <c r="AQ19" s="48" t="s">
        <v>330</v>
      </c>
      <c r="AR19" s="48" t="s">
        <v>330</v>
      </c>
      <c r="AS19" s="48" t="s">
        <v>330</v>
      </c>
      <c r="AT19" s="48" t="s">
        <v>330</v>
      </c>
      <c r="AU19" s="48" t="s">
        <v>330</v>
      </c>
      <c r="AV19" s="49" t="s">
        <v>330</v>
      </c>
    </row>
    <row r="20" spans="2:48" x14ac:dyDescent="0.25">
      <c r="B20" s="155">
        <v>39569</v>
      </c>
      <c r="C20" s="182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126"/>
      <c r="X20" s="48">
        <v>3.0753161226757202</v>
      </c>
      <c r="Y20" s="48" t="s">
        <v>330</v>
      </c>
      <c r="Z20" s="48" t="s">
        <v>330</v>
      </c>
      <c r="AA20" s="48" t="s">
        <v>330</v>
      </c>
      <c r="AB20" s="48" t="s">
        <v>330</v>
      </c>
      <c r="AC20" s="48" t="s">
        <v>330</v>
      </c>
      <c r="AD20" s="48" t="s">
        <v>330</v>
      </c>
      <c r="AE20" s="48" t="s">
        <v>330</v>
      </c>
      <c r="AF20" s="48">
        <v>2.1485980729092602</v>
      </c>
      <c r="AG20" s="48" t="s">
        <v>330</v>
      </c>
      <c r="AH20" s="48" t="s">
        <v>330</v>
      </c>
      <c r="AI20" s="48" t="s">
        <v>330</v>
      </c>
      <c r="AJ20" s="48" t="s">
        <v>330</v>
      </c>
      <c r="AK20" s="48" t="s">
        <v>330</v>
      </c>
      <c r="AL20" s="48" t="s">
        <v>330</v>
      </c>
      <c r="AM20" s="48" t="s">
        <v>330</v>
      </c>
      <c r="AN20" s="48" t="s">
        <v>330</v>
      </c>
      <c r="AO20" s="48" t="s">
        <v>330</v>
      </c>
      <c r="AP20" s="48" t="s">
        <v>330</v>
      </c>
      <c r="AQ20" s="48" t="s">
        <v>330</v>
      </c>
      <c r="AR20" s="48" t="s">
        <v>330</v>
      </c>
      <c r="AS20" s="48" t="s">
        <v>330</v>
      </c>
      <c r="AT20" s="48" t="s">
        <v>330</v>
      </c>
      <c r="AU20" s="48" t="s">
        <v>330</v>
      </c>
      <c r="AV20" s="49" t="s">
        <v>330</v>
      </c>
    </row>
    <row r="21" spans="2:48" x14ac:dyDescent="0.25">
      <c r="B21" s="155">
        <v>39600</v>
      </c>
      <c r="C21" s="182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126"/>
      <c r="X21" s="48">
        <v>3.2732613386045899</v>
      </c>
      <c r="Y21" s="48" t="s">
        <v>330</v>
      </c>
      <c r="Z21" s="48" t="s">
        <v>330</v>
      </c>
      <c r="AA21" s="48" t="s">
        <v>330</v>
      </c>
      <c r="AB21" s="48" t="s">
        <v>330</v>
      </c>
      <c r="AC21" s="48" t="s">
        <v>330</v>
      </c>
      <c r="AD21" s="48" t="s">
        <v>330</v>
      </c>
      <c r="AE21" s="48">
        <v>2.2997907991790001</v>
      </c>
      <c r="AF21" s="48" t="s">
        <v>330</v>
      </c>
      <c r="AG21" s="48" t="s">
        <v>330</v>
      </c>
      <c r="AH21" s="48" t="s">
        <v>330</v>
      </c>
      <c r="AI21" s="48" t="s">
        <v>330</v>
      </c>
      <c r="AJ21" s="48" t="s">
        <v>330</v>
      </c>
      <c r="AK21" s="48" t="s">
        <v>330</v>
      </c>
      <c r="AL21" s="48" t="s">
        <v>330</v>
      </c>
      <c r="AM21" s="48" t="s">
        <v>330</v>
      </c>
      <c r="AN21" s="48" t="s">
        <v>330</v>
      </c>
      <c r="AO21" s="48" t="s">
        <v>330</v>
      </c>
      <c r="AP21" s="48" t="s">
        <v>330</v>
      </c>
      <c r="AQ21" s="48" t="s">
        <v>330</v>
      </c>
      <c r="AR21" s="48" t="s">
        <v>330</v>
      </c>
      <c r="AS21" s="48" t="s">
        <v>330</v>
      </c>
      <c r="AT21" s="48" t="s">
        <v>330</v>
      </c>
      <c r="AU21" s="48" t="s">
        <v>330</v>
      </c>
      <c r="AV21" s="49" t="s">
        <v>330</v>
      </c>
    </row>
    <row r="22" spans="2:48" x14ac:dyDescent="0.25">
      <c r="B22" s="155">
        <v>39630</v>
      </c>
      <c r="C22" s="182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126"/>
      <c r="X22" s="48">
        <v>3.5631440301573201</v>
      </c>
      <c r="Y22" s="48" t="s">
        <v>330</v>
      </c>
      <c r="Z22" s="48" t="s">
        <v>330</v>
      </c>
      <c r="AA22" s="48" t="s">
        <v>330</v>
      </c>
      <c r="AB22" s="48" t="s">
        <v>330</v>
      </c>
      <c r="AC22" s="48" t="s">
        <v>330</v>
      </c>
      <c r="AD22" s="48">
        <v>2.44647521992685</v>
      </c>
      <c r="AE22" s="48" t="s">
        <v>330</v>
      </c>
      <c r="AF22" s="48" t="s">
        <v>330</v>
      </c>
      <c r="AG22" s="48" t="s">
        <v>330</v>
      </c>
      <c r="AH22" s="48" t="s">
        <v>330</v>
      </c>
      <c r="AI22" s="48" t="s">
        <v>330</v>
      </c>
      <c r="AJ22" s="48" t="s">
        <v>330</v>
      </c>
      <c r="AK22" s="48" t="s">
        <v>330</v>
      </c>
      <c r="AL22" s="48" t="s">
        <v>330</v>
      </c>
      <c r="AM22" s="48" t="s">
        <v>330</v>
      </c>
      <c r="AN22" s="48" t="s">
        <v>330</v>
      </c>
      <c r="AO22" s="48" t="s">
        <v>330</v>
      </c>
      <c r="AP22" s="48" t="s">
        <v>330</v>
      </c>
      <c r="AQ22" s="48" t="s">
        <v>330</v>
      </c>
      <c r="AR22" s="48" t="s">
        <v>330</v>
      </c>
      <c r="AS22" s="48" t="s">
        <v>330</v>
      </c>
      <c r="AT22" s="48" t="s">
        <v>330</v>
      </c>
      <c r="AU22" s="48" t="s">
        <v>330</v>
      </c>
      <c r="AV22" s="49" t="s">
        <v>330</v>
      </c>
    </row>
    <row r="23" spans="2:48" x14ac:dyDescent="0.25">
      <c r="B23" s="155">
        <v>39661</v>
      </c>
      <c r="C23" s="182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126"/>
      <c r="X23" s="48">
        <v>3.5792255167054599</v>
      </c>
      <c r="Y23" s="48" t="s">
        <v>330</v>
      </c>
      <c r="Z23" s="48" t="s">
        <v>330</v>
      </c>
      <c r="AA23" s="48" t="s">
        <v>330</v>
      </c>
      <c r="AB23" s="48" t="s">
        <v>330</v>
      </c>
      <c r="AC23" s="48">
        <v>2.4609323176828499</v>
      </c>
      <c r="AD23" s="48" t="s">
        <v>330</v>
      </c>
      <c r="AE23" s="48" t="s">
        <v>330</v>
      </c>
      <c r="AF23" s="48" t="s">
        <v>330</v>
      </c>
      <c r="AG23" s="48" t="s">
        <v>330</v>
      </c>
      <c r="AH23" s="48" t="s">
        <v>330</v>
      </c>
      <c r="AI23" s="48" t="s">
        <v>330</v>
      </c>
      <c r="AJ23" s="48" t="s">
        <v>330</v>
      </c>
      <c r="AK23" s="48" t="s">
        <v>330</v>
      </c>
      <c r="AL23" s="48" t="s">
        <v>330</v>
      </c>
      <c r="AM23" s="48" t="s">
        <v>330</v>
      </c>
      <c r="AN23" s="48" t="s">
        <v>330</v>
      </c>
      <c r="AO23" s="48" t="s">
        <v>330</v>
      </c>
      <c r="AP23" s="48" t="s">
        <v>330</v>
      </c>
      <c r="AQ23" s="48" t="s">
        <v>330</v>
      </c>
      <c r="AR23" s="48" t="s">
        <v>330</v>
      </c>
      <c r="AS23" s="48" t="s">
        <v>330</v>
      </c>
      <c r="AT23" s="48" t="s">
        <v>330</v>
      </c>
      <c r="AU23" s="48" t="s">
        <v>330</v>
      </c>
      <c r="AV23" s="49" t="s">
        <v>330</v>
      </c>
    </row>
    <row r="24" spans="2:48" x14ac:dyDescent="0.25">
      <c r="B24" s="155">
        <v>39692</v>
      </c>
      <c r="C24" s="182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126"/>
      <c r="X24" s="48">
        <v>3.5419603318556501</v>
      </c>
      <c r="Y24" s="48" t="s">
        <v>330</v>
      </c>
      <c r="Z24" s="48" t="s">
        <v>330</v>
      </c>
      <c r="AA24" s="48" t="s">
        <v>330</v>
      </c>
      <c r="AB24" s="48">
        <v>2.3966350653366102</v>
      </c>
      <c r="AC24" s="48" t="s">
        <v>330</v>
      </c>
      <c r="AD24" s="48" t="s">
        <v>330</v>
      </c>
      <c r="AE24" s="48" t="s">
        <v>330</v>
      </c>
      <c r="AF24" s="48" t="s">
        <v>330</v>
      </c>
      <c r="AG24" s="48" t="s">
        <v>330</v>
      </c>
      <c r="AH24" s="48" t="s">
        <v>330</v>
      </c>
      <c r="AI24" s="48" t="s">
        <v>330</v>
      </c>
      <c r="AJ24" s="48" t="s">
        <v>330</v>
      </c>
      <c r="AK24" s="48" t="s">
        <v>330</v>
      </c>
      <c r="AL24" s="48" t="s">
        <v>330</v>
      </c>
      <c r="AM24" s="48" t="s">
        <v>330</v>
      </c>
      <c r="AN24" s="48" t="s">
        <v>330</v>
      </c>
      <c r="AO24" s="48" t="s">
        <v>330</v>
      </c>
      <c r="AP24" s="48" t="s">
        <v>330</v>
      </c>
      <c r="AQ24" s="48" t="s">
        <v>330</v>
      </c>
      <c r="AR24" s="48" t="s">
        <v>330</v>
      </c>
      <c r="AS24" s="48" t="s">
        <v>330</v>
      </c>
      <c r="AT24" s="48" t="s">
        <v>330</v>
      </c>
      <c r="AU24" s="48" t="s">
        <v>330</v>
      </c>
      <c r="AV24" s="49" t="s">
        <v>330</v>
      </c>
    </row>
    <row r="25" spans="2:48" x14ac:dyDescent="0.25">
      <c r="B25" s="155">
        <v>39722</v>
      </c>
      <c r="C25" s="182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126"/>
      <c r="X25" s="48">
        <v>3.4713210242500598</v>
      </c>
      <c r="Y25" s="48" t="s">
        <v>330</v>
      </c>
      <c r="Z25" s="48" t="s">
        <v>330</v>
      </c>
      <c r="AA25" s="48">
        <v>2.2809963473891401</v>
      </c>
      <c r="AB25" s="48" t="s">
        <v>330</v>
      </c>
      <c r="AC25" s="48" t="s">
        <v>330</v>
      </c>
      <c r="AD25" s="48" t="s">
        <v>330</v>
      </c>
      <c r="AE25" s="48" t="s">
        <v>330</v>
      </c>
      <c r="AF25" s="48" t="s">
        <v>330</v>
      </c>
      <c r="AG25" s="48" t="s">
        <v>330</v>
      </c>
      <c r="AH25" s="48" t="s">
        <v>330</v>
      </c>
      <c r="AI25" s="48" t="s">
        <v>330</v>
      </c>
      <c r="AJ25" s="48" t="s">
        <v>330</v>
      </c>
      <c r="AK25" s="48" t="s">
        <v>330</v>
      </c>
      <c r="AL25" s="48" t="s">
        <v>330</v>
      </c>
      <c r="AM25" s="48" t="s">
        <v>330</v>
      </c>
      <c r="AN25" s="48" t="s">
        <v>330</v>
      </c>
      <c r="AO25" s="48" t="s">
        <v>330</v>
      </c>
      <c r="AP25" s="48" t="s">
        <v>330</v>
      </c>
      <c r="AQ25" s="48" t="s">
        <v>330</v>
      </c>
      <c r="AR25" s="48" t="s">
        <v>330</v>
      </c>
      <c r="AS25" s="48" t="s">
        <v>330</v>
      </c>
      <c r="AT25" s="48" t="s">
        <v>330</v>
      </c>
      <c r="AU25" s="48" t="s">
        <v>330</v>
      </c>
      <c r="AV25" s="49" t="s">
        <v>330</v>
      </c>
    </row>
    <row r="26" spans="2:48" x14ac:dyDescent="0.25">
      <c r="B26" s="155">
        <v>39753</v>
      </c>
      <c r="C26" s="182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126"/>
      <c r="X26" s="48">
        <v>3.37607554206076</v>
      </c>
      <c r="Y26" s="48" t="s">
        <v>330</v>
      </c>
      <c r="Z26" s="48">
        <v>1.8245040246177799</v>
      </c>
      <c r="AA26" s="48" t="s">
        <v>330</v>
      </c>
      <c r="AB26" s="48" t="s">
        <v>330</v>
      </c>
      <c r="AC26" s="48" t="s">
        <v>330</v>
      </c>
      <c r="AD26" s="48" t="s">
        <v>330</v>
      </c>
      <c r="AE26" s="48" t="s">
        <v>330</v>
      </c>
      <c r="AF26" s="48" t="s">
        <v>330</v>
      </c>
      <c r="AG26" s="48" t="s">
        <v>330</v>
      </c>
      <c r="AH26" s="48" t="s">
        <v>330</v>
      </c>
      <c r="AI26" s="48" t="s">
        <v>330</v>
      </c>
      <c r="AJ26" s="48" t="s">
        <v>330</v>
      </c>
      <c r="AK26" s="48" t="s">
        <v>330</v>
      </c>
      <c r="AL26" s="48" t="s">
        <v>330</v>
      </c>
      <c r="AM26" s="48" t="s">
        <v>330</v>
      </c>
      <c r="AN26" s="48" t="s">
        <v>330</v>
      </c>
      <c r="AO26" s="48" t="s">
        <v>330</v>
      </c>
      <c r="AP26" s="48" t="s">
        <v>330</v>
      </c>
      <c r="AQ26" s="48" t="s">
        <v>330</v>
      </c>
      <c r="AR26" s="48" t="s">
        <v>330</v>
      </c>
      <c r="AS26" s="48" t="s">
        <v>330</v>
      </c>
      <c r="AT26" s="48" t="s">
        <v>330</v>
      </c>
      <c r="AU26" s="48" t="s">
        <v>330</v>
      </c>
      <c r="AV26" s="49" t="s">
        <v>330</v>
      </c>
    </row>
    <row r="27" spans="2:48" x14ac:dyDescent="0.25">
      <c r="B27" s="155">
        <v>39783</v>
      </c>
      <c r="C27" s="182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126"/>
      <c r="X27" s="48">
        <v>3.3139533385959399</v>
      </c>
      <c r="Y27" s="48">
        <v>1.3662023098595899</v>
      </c>
      <c r="Z27" s="48" t="s">
        <v>330</v>
      </c>
      <c r="AA27" s="48" t="s">
        <v>330</v>
      </c>
      <c r="AB27" s="48" t="s">
        <v>330</v>
      </c>
      <c r="AC27" s="48" t="s">
        <v>330</v>
      </c>
      <c r="AD27" s="48" t="s">
        <v>330</v>
      </c>
      <c r="AE27" s="48" t="s">
        <v>330</v>
      </c>
      <c r="AF27" s="48" t="s">
        <v>330</v>
      </c>
      <c r="AG27" s="48" t="s">
        <v>330</v>
      </c>
      <c r="AH27" s="48" t="s">
        <v>330</v>
      </c>
      <c r="AI27" s="48" t="s">
        <v>330</v>
      </c>
      <c r="AJ27" s="48" t="s">
        <v>330</v>
      </c>
      <c r="AK27" s="48" t="s">
        <v>330</v>
      </c>
      <c r="AL27" s="48" t="s">
        <v>330</v>
      </c>
      <c r="AM27" s="48" t="s">
        <v>330</v>
      </c>
      <c r="AN27" s="48" t="s">
        <v>330</v>
      </c>
      <c r="AO27" s="48" t="s">
        <v>330</v>
      </c>
      <c r="AP27" s="48" t="s">
        <v>330</v>
      </c>
      <c r="AQ27" s="48" t="s">
        <v>330</v>
      </c>
      <c r="AR27" s="48" t="s">
        <v>330</v>
      </c>
      <c r="AS27" s="48" t="s">
        <v>330</v>
      </c>
      <c r="AT27" s="48" t="s">
        <v>330</v>
      </c>
      <c r="AU27" s="48" t="s">
        <v>330</v>
      </c>
      <c r="AV27" s="49" t="s">
        <v>330</v>
      </c>
    </row>
    <row r="28" spans="2:48" x14ac:dyDescent="0.25">
      <c r="B28" s="155">
        <v>39814</v>
      </c>
      <c r="C28" s="182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126"/>
      <c r="X28" s="48">
        <v>0.96897162014604898</v>
      </c>
      <c r="Y28" s="48" t="s">
        <v>330</v>
      </c>
      <c r="Z28" s="48" t="s">
        <v>330</v>
      </c>
      <c r="AA28" s="48" t="s">
        <v>330</v>
      </c>
      <c r="AB28" s="48" t="s">
        <v>330</v>
      </c>
      <c r="AC28" s="48" t="s">
        <v>330</v>
      </c>
      <c r="AD28" s="48" t="s">
        <v>330</v>
      </c>
      <c r="AE28" s="48" t="s">
        <v>330</v>
      </c>
      <c r="AF28" s="48" t="s">
        <v>330</v>
      </c>
      <c r="AG28" s="48" t="s">
        <v>330</v>
      </c>
      <c r="AH28" s="48" t="s">
        <v>330</v>
      </c>
      <c r="AI28" s="48" t="s">
        <v>330</v>
      </c>
      <c r="AJ28" s="48">
        <v>1.6028521972984899</v>
      </c>
      <c r="AK28" s="48" t="s">
        <v>330</v>
      </c>
      <c r="AL28" s="48" t="s">
        <v>330</v>
      </c>
      <c r="AM28" s="48" t="s">
        <v>330</v>
      </c>
      <c r="AN28" s="48" t="s">
        <v>330</v>
      </c>
      <c r="AO28" s="48" t="s">
        <v>330</v>
      </c>
      <c r="AP28" s="48" t="s">
        <v>330</v>
      </c>
      <c r="AQ28" s="48" t="s">
        <v>330</v>
      </c>
      <c r="AR28" s="48" t="s">
        <v>330</v>
      </c>
      <c r="AS28" s="48" t="s">
        <v>330</v>
      </c>
      <c r="AT28" s="48" t="s">
        <v>330</v>
      </c>
      <c r="AU28" s="48" t="s">
        <v>330</v>
      </c>
      <c r="AV28" s="49" t="s">
        <v>330</v>
      </c>
    </row>
    <row r="29" spans="2:48" x14ac:dyDescent="0.25">
      <c r="B29" s="155">
        <v>39845</v>
      </c>
      <c r="C29" s="182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126"/>
      <c r="X29" s="48">
        <v>0.70403438972860399</v>
      </c>
      <c r="Y29" s="48" t="s">
        <v>330</v>
      </c>
      <c r="Z29" s="48" t="s">
        <v>330</v>
      </c>
      <c r="AA29" s="48" t="s">
        <v>330</v>
      </c>
      <c r="AB29" s="48" t="s">
        <v>330</v>
      </c>
      <c r="AC29" s="48" t="s">
        <v>330</v>
      </c>
      <c r="AD29" s="48" t="s">
        <v>330</v>
      </c>
      <c r="AE29" s="48" t="s">
        <v>330</v>
      </c>
      <c r="AF29" s="48" t="s">
        <v>330</v>
      </c>
      <c r="AG29" s="48" t="s">
        <v>330</v>
      </c>
      <c r="AH29" s="48" t="s">
        <v>330</v>
      </c>
      <c r="AI29" s="48">
        <v>1.5701499853523999</v>
      </c>
      <c r="AJ29" s="48" t="s">
        <v>330</v>
      </c>
      <c r="AK29" s="48" t="s">
        <v>330</v>
      </c>
      <c r="AL29" s="48" t="s">
        <v>330</v>
      </c>
      <c r="AM29" s="48" t="s">
        <v>330</v>
      </c>
      <c r="AN29" s="48" t="s">
        <v>330</v>
      </c>
      <c r="AO29" s="48" t="s">
        <v>330</v>
      </c>
      <c r="AP29" s="48" t="s">
        <v>330</v>
      </c>
      <c r="AQ29" s="48" t="s">
        <v>330</v>
      </c>
      <c r="AR29" s="48" t="s">
        <v>330</v>
      </c>
      <c r="AS29" s="48" t="s">
        <v>330</v>
      </c>
      <c r="AT29" s="48" t="s">
        <v>330</v>
      </c>
      <c r="AU29" s="48" t="s">
        <v>330</v>
      </c>
      <c r="AV29" s="49" t="s">
        <v>330</v>
      </c>
    </row>
    <row r="30" spans="2:48" x14ac:dyDescent="0.25">
      <c r="B30" s="155">
        <v>39873</v>
      </c>
      <c r="C30" s="182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126"/>
      <c r="X30" s="48">
        <v>0.568197350031454</v>
      </c>
      <c r="Y30" s="48" t="s">
        <v>330</v>
      </c>
      <c r="Z30" s="48" t="s">
        <v>330</v>
      </c>
      <c r="AA30" s="48" t="s">
        <v>330</v>
      </c>
      <c r="AB30" s="48" t="s">
        <v>330</v>
      </c>
      <c r="AC30" s="48" t="s">
        <v>330</v>
      </c>
      <c r="AD30" s="48" t="s">
        <v>330</v>
      </c>
      <c r="AE30" s="48" t="s">
        <v>330</v>
      </c>
      <c r="AF30" s="48" t="s">
        <v>330</v>
      </c>
      <c r="AG30" s="48" t="s">
        <v>330</v>
      </c>
      <c r="AH30" s="48">
        <v>1.39664353931478</v>
      </c>
      <c r="AI30" s="48" t="s">
        <v>330</v>
      </c>
      <c r="AJ30" s="48" t="s">
        <v>330</v>
      </c>
      <c r="AK30" s="48" t="s">
        <v>330</v>
      </c>
      <c r="AL30" s="48" t="s">
        <v>330</v>
      </c>
      <c r="AM30" s="48" t="s">
        <v>330</v>
      </c>
      <c r="AN30" s="48" t="s">
        <v>330</v>
      </c>
      <c r="AO30" s="48" t="s">
        <v>330</v>
      </c>
      <c r="AP30" s="48" t="s">
        <v>330</v>
      </c>
      <c r="AQ30" s="48" t="s">
        <v>330</v>
      </c>
      <c r="AR30" s="48" t="s">
        <v>330</v>
      </c>
      <c r="AS30" s="48" t="s">
        <v>330</v>
      </c>
      <c r="AT30" s="48" t="s">
        <v>330</v>
      </c>
      <c r="AU30" s="48" t="s">
        <v>330</v>
      </c>
      <c r="AV30" s="49" t="s">
        <v>330</v>
      </c>
    </row>
    <row r="31" spans="2:48" x14ac:dyDescent="0.25">
      <c r="B31" s="155">
        <v>39904</v>
      </c>
      <c r="C31" s="182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126"/>
      <c r="X31" s="48">
        <v>0.47160827344442502</v>
      </c>
      <c r="Y31" s="48" t="s">
        <v>330</v>
      </c>
      <c r="Z31" s="48" t="s">
        <v>330</v>
      </c>
      <c r="AA31" s="48" t="s">
        <v>330</v>
      </c>
      <c r="AB31" s="48" t="s">
        <v>330</v>
      </c>
      <c r="AC31" s="48" t="s">
        <v>330</v>
      </c>
      <c r="AD31" s="48" t="s">
        <v>330</v>
      </c>
      <c r="AE31" s="48" t="s">
        <v>330</v>
      </c>
      <c r="AF31" s="48" t="s">
        <v>330</v>
      </c>
      <c r="AG31" s="48">
        <v>1.2460021347402099</v>
      </c>
      <c r="AH31" s="48" t="s">
        <v>330</v>
      </c>
      <c r="AI31" s="48" t="s">
        <v>330</v>
      </c>
      <c r="AJ31" s="48" t="s">
        <v>330</v>
      </c>
      <c r="AK31" s="48" t="s">
        <v>330</v>
      </c>
      <c r="AL31" s="48" t="s">
        <v>330</v>
      </c>
      <c r="AM31" s="48" t="s">
        <v>330</v>
      </c>
      <c r="AN31" s="48" t="s">
        <v>330</v>
      </c>
      <c r="AO31" s="48" t="s">
        <v>330</v>
      </c>
      <c r="AP31" s="48" t="s">
        <v>330</v>
      </c>
      <c r="AQ31" s="48" t="s">
        <v>330</v>
      </c>
      <c r="AR31" s="48" t="s">
        <v>330</v>
      </c>
      <c r="AS31" s="48" t="s">
        <v>330</v>
      </c>
      <c r="AT31" s="48" t="s">
        <v>330</v>
      </c>
      <c r="AU31" s="48" t="s">
        <v>330</v>
      </c>
      <c r="AV31" s="49" t="s">
        <v>330</v>
      </c>
    </row>
    <row r="32" spans="2:48" x14ac:dyDescent="0.25">
      <c r="B32" s="155">
        <v>39934</v>
      </c>
      <c r="C32" s="182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126"/>
      <c r="X32" s="48">
        <v>0.39726024508163599</v>
      </c>
      <c r="Y32" s="48" t="s">
        <v>330</v>
      </c>
      <c r="Z32" s="48" t="s">
        <v>330</v>
      </c>
      <c r="AA32" s="48" t="s">
        <v>330</v>
      </c>
      <c r="AB32" s="48" t="s">
        <v>330</v>
      </c>
      <c r="AC32" s="48" t="s">
        <v>330</v>
      </c>
      <c r="AD32" s="48" t="s">
        <v>330</v>
      </c>
      <c r="AE32" s="48" t="s">
        <v>330</v>
      </c>
      <c r="AF32" s="48">
        <v>1.1316215847645801</v>
      </c>
      <c r="AG32" s="48" t="s">
        <v>330</v>
      </c>
      <c r="AH32" s="48" t="s">
        <v>330</v>
      </c>
      <c r="AI32" s="48" t="s">
        <v>330</v>
      </c>
      <c r="AJ32" s="48" t="s">
        <v>330</v>
      </c>
      <c r="AK32" s="48" t="s">
        <v>330</v>
      </c>
      <c r="AL32" s="48" t="s">
        <v>330</v>
      </c>
      <c r="AM32" s="48" t="s">
        <v>330</v>
      </c>
      <c r="AN32" s="48" t="s">
        <v>330</v>
      </c>
      <c r="AO32" s="48" t="s">
        <v>330</v>
      </c>
      <c r="AP32" s="48" t="s">
        <v>330</v>
      </c>
      <c r="AQ32" s="48" t="s">
        <v>330</v>
      </c>
      <c r="AR32" s="48" t="s">
        <v>330</v>
      </c>
      <c r="AS32" s="48" t="s">
        <v>330</v>
      </c>
      <c r="AT32" s="48" t="s">
        <v>330</v>
      </c>
      <c r="AU32" s="48" t="s">
        <v>330</v>
      </c>
      <c r="AV32" s="49" t="s">
        <v>330</v>
      </c>
    </row>
    <row r="33" spans="2:48" x14ac:dyDescent="0.25">
      <c r="B33" s="155">
        <v>39965</v>
      </c>
      <c r="C33" s="182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126"/>
      <c r="X33" s="48">
        <v>0.385583773987065</v>
      </c>
      <c r="Y33" s="48" t="s">
        <v>330</v>
      </c>
      <c r="Z33" s="48" t="s">
        <v>330</v>
      </c>
      <c r="AA33" s="48" t="s">
        <v>330</v>
      </c>
      <c r="AB33" s="48" t="s">
        <v>330</v>
      </c>
      <c r="AC33" s="48" t="s">
        <v>330</v>
      </c>
      <c r="AD33" s="48" t="s">
        <v>330</v>
      </c>
      <c r="AE33" s="48">
        <v>1.1494188213079399</v>
      </c>
      <c r="AF33" s="48" t="s">
        <v>330</v>
      </c>
      <c r="AG33" s="48" t="s">
        <v>330</v>
      </c>
      <c r="AH33" s="48" t="s">
        <v>330</v>
      </c>
      <c r="AI33" s="48" t="s">
        <v>330</v>
      </c>
      <c r="AJ33" s="48" t="s">
        <v>330</v>
      </c>
      <c r="AK33" s="48" t="s">
        <v>330</v>
      </c>
      <c r="AL33" s="48" t="s">
        <v>330</v>
      </c>
      <c r="AM33" s="48" t="s">
        <v>330</v>
      </c>
      <c r="AN33" s="48" t="s">
        <v>330</v>
      </c>
      <c r="AO33" s="48" t="s">
        <v>330</v>
      </c>
      <c r="AP33" s="48" t="s">
        <v>330</v>
      </c>
      <c r="AQ33" s="48" t="s">
        <v>330</v>
      </c>
      <c r="AR33" s="48" t="s">
        <v>330</v>
      </c>
      <c r="AS33" s="48" t="s">
        <v>330</v>
      </c>
      <c r="AT33" s="48" t="s">
        <v>330</v>
      </c>
      <c r="AU33" s="48" t="s">
        <v>330</v>
      </c>
      <c r="AV33" s="49" t="s">
        <v>330</v>
      </c>
    </row>
    <row r="34" spans="2:48" x14ac:dyDescent="0.25">
      <c r="B34" s="155">
        <v>39995</v>
      </c>
      <c r="C34" s="182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126"/>
      <c r="X34" s="48">
        <v>0.361669283606879</v>
      </c>
      <c r="Y34" s="48" t="s">
        <v>330</v>
      </c>
      <c r="Z34" s="48" t="s">
        <v>330</v>
      </c>
      <c r="AA34" s="48" t="s">
        <v>330</v>
      </c>
      <c r="AB34" s="48" t="s">
        <v>330</v>
      </c>
      <c r="AC34" s="48" t="s">
        <v>330</v>
      </c>
      <c r="AD34" s="48">
        <v>1.1673669917048499</v>
      </c>
      <c r="AE34" s="48" t="s">
        <v>330</v>
      </c>
      <c r="AF34" s="48" t="s">
        <v>330</v>
      </c>
      <c r="AG34" s="48" t="s">
        <v>330</v>
      </c>
      <c r="AH34" s="48" t="s">
        <v>330</v>
      </c>
      <c r="AI34" s="48" t="s">
        <v>330</v>
      </c>
      <c r="AJ34" s="48" t="s">
        <v>330</v>
      </c>
      <c r="AK34" s="48" t="s">
        <v>330</v>
      </c>
      <c r="AL34" s="48" t="s">
        <v>330</v>
      </c>
      <c r="AM34" s="48" t="s">
        <v>330</v>
      </c>
      <c r="AN34" s="48" t="s">
        <v>330</v>
      </c>
      <c r="AO34" s="48" t="s">
        <v>330</v>
      </c>
      <c r="AP34" s="48" t="s">
        <v>330</v>
      </c>
      <c r="AQ34" s="48" t="s">
        <v>330</v>
      </c>
      <c r="AR34" s="48" t="s">
        <v>330</v>
      </c>
      <c r="AS34" s="48" t="s">
        <v>330</v>
      </c>
      <c r="AT34" s="48" t="s">
        <v>330</v>
      </c>
      <c r="AU34" s="48" t="s">
        <v>330</v>
      </c>
      <c r="AV34" s="49" t="s">
        <v>330</v>
      </c>
    </row>
    <row r="35" spans="2:48" x14ac:dyDescent="0.25">
      <c r="B35" s="155">
        <v>40026</v>
      </c>
      <c r="C35" s="182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126"/>
      <c r="X35" s="48">
        <v>0.28837220678247</v>
      </c>
      <c r="Y35" s="48" t="s">
        <v>330</v>
      </c>
      <c r="Z35" s="48" t="s">
        <v>330</v>
      </c>
      <c r="AA35" s="48" t="s">
        <v>330</v>
      </c>
      <c r="AB35" s="48" t="s">
        <v>330</v>
      </c>
      <c r="AC35" s="48">
        <v>1.1513640812781401</v>
      </c>
      <c r="AD35" s="48" t="s">
        <v>330</v>
      </c>
      <c r="AE35" s="48" t="s">
        <v>330</v>
      </c>
      <c r="AF35" s="48" t="s">
        <v>330</v>
      </c>
      <c r="AG35" s="48" t="s">
        <v>330</v>
      </c>
      <c r="AH35" s="48" t="s">
        <v>330</v>
      </c>
      <c r="AI35" s="48" t="s">
        <v>330</v>
      </c>
      <c r="AJ35" s="48" t="s">
        <v>330</v>
      </c>
      <c r="AK35" s="48" t="s">
        <v>330</v>
      </c>
      <c r="AL35" s="48" t="s">
        <v>330</v>
      </c>
      <c r="AM35" s="48" t="s">
        <v>330</v>
      </c>
      <c r="AN35" s="48" t="s">
        <v>330</v>
      </c>
      <c r="AO35" s="48" t="s">
        <v>330</v>
      </c>
      <c r="AP35" s="48" t="s">
        <v>330</v>
      </c>
      <c r="AQ35" s="48" t="s">
        <v>330</v>
      </c>
      <c r="AR35" s="48" t="s">
        <v>330</v>
      </c>
      <c r="AS35" s="48" t="s">
        <v>330</v>
      </c>
      <c r="AT35" s="48" t="s">
        <v>330</v>
      </c>
      <c r="AU35" s="48" t="s">
        <v>330</v>
      </c>
      <c r="AV35" s="49" t="s">
        <v>330</v>
      </c>
    </row>
    <row r="36" spans="2:48" x14ac:dyDescent="0.25">
      <c r="B36" s="155">
        <v>40057</v>
      </c>
      <c r="C36" s="182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126"/>
      <c r="X36" s="48">
        <v>0.28674313872524998</v>
      </c>
      <c r="Y36" s="48" t="s">
        <v>330</v>
      </c>
      <c r="Z36" s="48" t="s">
        <v>330</v>
      </c>
      <c r="AA36" s="48" t="s">
        <v>330</v>
      </c>
      <c r="AB36" s="48">
        <v>1.1534579514477701</v>
      </c>
      <c r="AC36" s="48" t="s">
        <v>330</v>
      </c>
      <c r="AD36" s="48" t="s">
        <v>330</v>
      </c>
      <c r="AE36" s="48" t="s">
        <v>330</v>
      </c>
      <c r="AF36" s="48" t="s">
        <v>330</v>
      </c>
      <c r="AG36" s="48" t="s">
        <v>330</v>
      </c>
      <c r="AH36" s="48" t="s">
        <v>330</v>
      </c>
      <c r="AI36" s="48" t="s">
        <v>330</v>
      </c>
      <c r="AJ36" s="48" t="s">
        <v>330</v>
      </c>
      <c r="AK36" s="48" t="s">
        <v>330</v>
      </c>
      <c r="AL36" s="48" t="s">
        <v>330</v>
      </c>
      <c r="AM36" s="48" t="s">
        <v>330</v>
      </c>
      <c r="AN36" s="48" t="s">
        <v>330</v>
      </c>
      <c r="AO36" s="48" t="s">
        <v>330</v>
      </c>
      <c r="AP36" s="48" t="s">
        <v>330</v>
      </c>
      <c r="AQ36" s="48" t="s">
        <v>330</v>
      </c>
      <c r="AR36" s="48" t="s">
        <v>330</v>
      </c>
      <c r="AS36" s="48" t="s">
        <v>330</v>
      </c>
      <c r="AT36" s="48" t="s">
        <v>330</v>
      </c>
      <c r="AU36" s="48" t="s">
        <v>330</v>
      </c>
      <c r="AV36" s="49" t="s">
        <v>330</v>
      </c>
    </row>
    <row r="37" spans="2:48" x14ac:dyDescent="0.25">
      <c r="B37" s="155">
        <v>40087</v>
      </c>
      <c r="C37" s="182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126"/>
      <c r="X37" s="48">
        <v>0.27682038125590203</v>
      </c>
      <c r="Y37" s="48" t="s">
        <v>330</v>
      </c>
      <c r="Z37" s="48" t="s">
        <v>330</v>
      </c>
      <c r="AA37" s="48">
        <v>1.0959216738540201</v>
      </c>
      <c r="AB37" s="48" t="s">
        <v>330</v>
      </c>
      <c r="AC37" s="48" t="s">
        <v>330</v>
      </c>
      <c r="AD37" s="48" t="s">
        <v>330</v>
      </c>
      <c r="AE37" s="48" t="s">
        <v>330</v>
      </c>
      <c r="AF37" s="48" t="s">
        <v>330</v>
      </c>
      <c r="AG37" s="48" t="s">
        <v>330</v>
      </c>
      <c r="AH37" s="48" t="s">
        <v>330</v>
      </c>
      <c r="AI37" s="48" t="s">
        <v>330</v>
      </c>
      <c r="AJ37" s="48" t="s">
        <v>330</v>
      </c>
      <c r="AK37" s="48" t="s">
        <v>330</v>
      </c>
      <c r="AL37" s="48" t="s">
        <v>330</v>
      </c>
      <c r="AM37" s="48" t="s">
        <v>330</v>
      </c>
      <c r="AN37" s="48" t="s">
        <v>330</v>
      </c>
      <c r="AO37" s="48" t="s">
        <v>330</v>
      </c>
      <c r="AP37" s="48" t="s">
        <v>330</v>
      </c>
      <c r="AQ37" s="48" t="s">
        <v>330</v>
      </c>
      <c r="AR37" s="48" t="s">
        <v>330</v>
      </c>
      <c r="AS37" s="48" t="s">
        <v>330</v>
      </c>
      <c r="AT37" s="48" t="s">
        <v>330</v>
      </c>
      <c r="AU37" s="48" t="s">
        <v>330</v>
      </c>
      <c r="AV37" s="49" t="s">
        <v>330</v>
      </c>
    </row>
    <row r="38" spans="2:48" x14ac:dyDescent="0.25">
      <c r="B38" s="155">
        <v>40118</v>
      </c>
      <c r="C38" s="182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126"/>
      <c r="X38" s="48">
        <v>0.26489170070248802</v>
      </c>
      <c r="Y38" s="48" t="s">
        <v>330</v>
      </c>
      <c r="Z38" s="48">
        <v>1.1082119513872799</v>
      </c>
      <c r="AA38" s="48" t="s">
        <v>330</v>
      </c>
      <c r="AB38" s="48" t="s">
        <v>330</v>
      </c>
      <c r="AC38" s="48" t="s">
        <v>330</v>
      </c>
      <c r="AD38" s="48" t="s">
        <v>330</v>
      </c>
      <c r="AE38" s="48" t="s">
        <v>330</v>
      </c>
      <c r="AF38" s="48" t="s">
        <v>330</v>
      </c>
      <c r="AG38" s="48" t="s">
        <v>330</v>
      </c>
      <c r="AH38" s="48" t="s">
        <v>330</v>
      </c>
      <c r="AI38" s="48" t="s">
        <v>330</v>
      </c>
      <c r="AJ38" s="48" t="s">
        <v>330</v>
      </c>
      <c r="AK38" s="48" t="s">
        <v>330</v>
      </c>
      <c r="AL38" s="48" t="s">
        <v>330</v>
      </c>
      <c r="AM38" s="48" t="s">
        <v>330</v>
      </c>
      <c r="AN38" s="48" t="s">
        <v>330</v>
      </c>
      <c r="AO38" s="48" t="s">
        <v>330</v>
      </c>
      <c r="AP38" s="48" t="s">
        <v>330</v>
      </c>
      <c r="AQ38" s="48" t="s">
        <v>330</v>
      </c>
      <c r="AR38" s="48" t="s">
        <v>330</v>
      </c>
      <c r="AS38" s="48" t="s">
        <v>330</v>
      </c>
      <c r="AT38" s="48" t="s">
        <v>330</v>
      </c>
      <c r="AU38" s="48" t="s">
        <v>330</v>
      </c>
      <c r="AV38" s="49" t="s">
        <v>330</v>
      </c>
    </row>
    <row r="39" spans="2:48" x14ac:dyDescent="0.25">
      <c r="B39" s="155">
        <v>40148</v>
      </c>
      <c r="C39" s="182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126"/>
      <c r="X39" s="48">
        <v>0.28745267686613901</v>
      </c>
      <c r="Y39" s="48">
        <v>1.15661199188329</v>
      </c>
      <c r="Z39" s="48" t="s">
        <v>330</v>
      </c>
      <c r="AA39" s="48" t="s">
        <v>330</v>
      </c>
      <c r="AB39" s="48" t="s">
        <v>330</v>
      </c>
      <c r="AC39" s="48" t="s">
        <v>330</v>
      </c>
      <c r="AD39" s="48" t="s">
        <v>330</v>
      </c>
      <c r="AE39" s="48" t="s">
        <v>330</v>
      </c>
      <c r="AF39" s="48" t="s">
        <v>330</v>
      </c>
      <c r="AG39" s="48" t="s">
        <v>330</v>
      </c>
      <c r="AH39" s="48" t="s">
        <v>330</v>
      </c>
      <c r="AI39" s="48" t="s">
        <v>330</v>
      </c>
      <c r="AJ39" s="48" t="s">
        <v>330</v>
      </c>
      <c r="AK39" s="48" t="s">
        <v>330</v>
      </c>
      <c r="AL39" s="48" t="s">
        <v>330</v>
      </c>
      <c r="AM39" s="48" t="s">
        <v>330</v>
      </c>
      <c r="AN39" s="48" t="s">
        <v>330</v>
      </c>
      <c r="AO39" s="48" t="s">
        <v>330</v>
      </c>
      <c r="AP39" s="48" t="s">
        <v>330</v>
      </c>
      <c r="AQ39" s="48" t="s">
        <v>330</v>
      </c>
      <c r="AR39" s="48" t="s">
        <v>330</v>
      </c>
      <c r="AS39" s="48" t="s">
        <v>330</v>
      </c>
      <c r="AT39" s="48" t="s">
        <v>330</v>
      </c>
      <c r="AU39" s="48" t="s">
        <v>330</v>
      </c>
      <c r="AV39" s="49" t="s">
        <v>330</v>
      </c>
    </row>
    <row r="40" spans="2:48" x14ac:dyDescent="0.25">
      <c r="B40" s="155">
        <v>40179</v>
      </c>
      <c r="C40" s="47" t="s">
        <v>330</v>
      </c>
      <c r="D40" s="48" t="s">
        <v>330</v>
      </c>
      <c r="E40" s="48">
        <v>1.08329035093425</v>
      </c>
      <c r="F40" s="48" t="s">
        <v>330</v>
      </c>
      <c r="G40" s="48" t="s">
        <v>330</v>
      </c>
      <c r="H40" s="48">
        <v>1.2843075091238199</v>
      </c>
      <c r="I40" s="48" t="s">
        <v>330</v>
      </c>
      <c r="J40" s="48" t="s">
        <v>330</v>
      </c>
      <c r="K40" s="48">
        <v>1.2975808566367701</v>
      </c>
      <c r="L40" s="48" t="s">
        <v>330</v>
      </c>
      <c r="M40" s="48" t="s">
        <v>330</v>
      </c>
      <c r="N40" s="48">
        <v>1.35119885321151</v>
      </c>
      <c r="O40" s="48" t="s">
        <v>330</v>
      </c>
      <c r="P40" s="48" t="s">
        <v>330</v>
      </c>
      <c r="Q40" s="48">
        <v>1.4519519145520801</v>
      </c>
      <c r="R40" s="48" t="s">
        <v>330</v>
      </c>
      <c r="S40" s="48" t="s">
        <v>330</v>
      </c>
      <c r="T40" s="48">
        <v>1.53461133083832</v>
      </c>
      <c r="U40" s="48" t="s">
        <v>330</v>
      </c>
      <c r="V40" s="48" t="s">
        <v>330</v>
      </c>
      <c r="W40" s="49">
        <v>1.6581252508311002</v>
      </c>
      <c r="X40" s="48">
        <v>1.1554817051328901</v>
      </c>
      <c r="Y40" s="48" t="s">
        <v>330</v>
      </c>
      <c r="Z40" s="48" t="s">
        <v>330</v>
      </c>
      <c r="AA40" s="48" t="s">
        <v>330</v>
      </c>
      <c r="AB40" s="48" t="s">
        <v>330</v>
      </c>
      <c r="AC40" s="48" t="s">
        <v>330</v>
      </c>
      <c r="AD40" s="48" t="s">
        <v>330</v>
      </c>
      <c r="AE40" s="48" t="s">
        <v>330</v>
      </c>
      <c r="AF40" s="48" t="s">
        <v>330</v>
      </c>
      <c r="AG40" s="48" t="s">
        <v>330</v>
      </c>
      <c r="AH40" s="48" t="s">
        <v>330</v>
      </c>
      <c r="AI40" s="48" t="s">
        <v>330</v>
      </c>
      <c r="AJ40" s="48">
        <v>1.5436591183772801</v>
      </c>
      <c r="AK40" s="48" t="s">
        <v>330</v>
      </c>
      <c r="AL40" s="48" t="s">
        <v>330</v>
      </c>
      <c r="AM40" s="48" t="s">
        <v>330</v>
      </c>
      <c r="AN40" s="48">
        <v>2.0112690176565597</v>
      </c>
      <c r="AO40" s="48" t="s">
        <v>330</v>
      </c>
      <c r="AP40" s="48" t="s">
        <v>330</v>
      </c>
      <c r="AQ40" s="48" t="s">
        <v>330</v>
      </c>
      <c r="AR40" s="48">
        <v>2.0118820559239801</v>
      </c>
      <c r="AS40" s="48" t="s">
        <v>330</v>
      </c>
      <c r="AT40" s="48" t="s">
        <v>330</v>
      </c>
      <c r="AU40" s="48" t="s">
        <v>330</v>
      </c>
      <c r="AV40" s="49">
        <v>1.90287966870169</v>
      </c>
    </row>
    <row r="41" spans="2:48" x14ac:dyDescent="0.25">
      <c r="B41" s="155">
        <v>40210</v>
      </c>
      <c r="C41" s="47" t="s">
        <v>330</v>
      </c>
      <c r="D41" s="48">
        <v>1.1340104575118599</v>
      </c>
      <c r="E41" s="48" t="s">
        <v>330</v>
      </c>
      <c r="F41" s="48" t="s">
        <v>330</v>
      </c>
      <c r="G41" s="48">
        <v>1.35226501954538</v>
      </c>
      <c r="H41" s="48" t="s">
        <v>330</v>
      </c>
      <c r="I41" s="48" t="s">
        <v>330</v>
      </c>
      <c r="J41" s="48">
        <v>1.3686017912538699</v>
      </c>
      <c r="K41" s="48" t="s">
        <v>330</v>
      </c>
      <c r="L41" s="48" t="s">
        <v>330</v>
      </c>
      <c r="M41" s="48">
        <v>1.4191257809492002</v>
      </c>
      <c r="N41" s="48" t="s">
        <v>330</v>
      </c>
      <c r="O41" s="48" t="s">
        <v>330</v>
      </c>
      <c r="P41" s="48">
        <v>1.4429510947937501</v>
      </c>
      <c r="Q41" s="48" t="s">
        <v>330</v>
      </c>
      <c r="R41" s="48" t="s">
        <v>330</v>
      </c>
      <c r="S41" s="48">
        <v>1.51425663067195</v>
      </c>
      <c r="T41" s="48" t="s">
        <v>330</v>
      </c>
      <c r="U41" s="48" t="s">
        <v>330</v>
      </c>
      <c r="V41" s="48">
        <v>1.6203712952749199</v>
      </c>
      <c r="W41" s="49" t="s">
        <v>330</v>
      </c>
      <c r="X41" s="48">
        <v>1.2009472363227001</v>
      </c>
      <c r="Y41" s="48" t="s">
        <v>330</v>
      </c>
      <c r="Z41" s="48" t="s">
        <v>330</v>
      </c>
      <c r="AA41" s="48" t="s">
        <v>330</v>
      </c>
      <c r="AB41" s="48" t="s">
        <v>330</v>
      </c>
      <c r="AC41" s="48" t="s">
        <v>330</v>
      </c>
      <c r="AD41" s="48" t="s">
        <v>330</v>
      </c>
      <c r="AE41" s="48" t="s">
        <v>330</v>
      </c>
      <c r="AF41" s="48" t="s">
        <v>330</v>
      </c>
      <c r="AG41" s="48" t="s">
        <v>330</v>
      </c>
      <c r="AH41" s="48" t="s">
        <v>330</v>
      </c>
      <c r="AI41" s="48">
        <v>1.5188129557858101</v>
      </c>
      <c r="AJ41" s="48" t="s">
        <v>330</v>
      </c>
      <c r="AK41" s="48" t="s">
        <v>330</v>
      </c>
      <c r="AL41" s="48" t="s">
        <v>330</v>
      </c>
      <c r="AM41" s="48" t="s">
        <v>330</v>
      </c>
      <c r="AN41" s="48" t="s">
        <v>330</v>
      </c>
      <c r="AO41" s="48" t="s">
        <v>330</v>
      </c>
      <c r="AP41" s="48" t="s">
        <v>330</v>
      </c>
      <c r="AQ41" s="48" t="s">
        <v>330</v>
      </c>
      <c r="AR41" s="48" t="s">
        <v>330</v>
      </c>
      <c r="AS41" s="48" t="s">
        <v>330</v>
      </c>
      <c r="AT41" s="48" t="s">
        <v>330</v>
      </c>
      <c r="AU41" s="48" t="s">
        <v>330</v>
      </c>
      <c r="AV41" s="49" t="s">
        <v>330</v>
      </c>
    </row>
    <row r="42" spans="2:48" x14ac:dyDescent="0.25">
      <c r="B42" s="155">
        <v>40238</v>
      </c>
      <c r="C42" s="47">
        <v>1.05522573202396</v>
      </c>
      <c r="D42" s="48" t="s">
        <v>330</v>
      </c>
      <c r="E42" s="48" t="s">
        <v>330</v>
      </c>
      <c r="F42" s="48">
        <v>1.23800581975102</v>
      </c>
      <c r="G42" s="48" t="s">
        <v>330</v>
      </c>
      <c r="H42" s="48" t="s">
        <v>330</v>
      </c>
      <c r="I42" s="48">
        <v>1.25539154903618</v>
      </c>
      <c r="J42" s="48" t="s">
        <v>330</v>
      </c>
      <c r="K42" s="48" t="s">
        <v>330</v>
      </c>
      <c r="L42" s="48">
        <v>1.2980074927185201</v>
      </c>
      <c r="M42" s="48" t="s">
        <v>330</v>
      </c>
      <c r="N42" s="48" t="s">
        <v>330</v>
      </c>
      <c r="O42" s="48">
        <v>1.3381811055098001</v>
      </c>
      <c r="P42" s="48" t="s">
        <v>330</v>
      </c>
      <c r="Q42" s="48" t="s">
        <v>330</v>
      </c>
      <c r="R42" s="48">
        <v>1.43509374684115</v>
      </c>
      <c r="S42" s="48" t="s">
        <v>330</v>
      </c>
      <c r="T42" s="48" t="s">
        <v>330</v>
      </c>
      <c r="U42" s="48">
        <v>1.4988951095431899</v>
      </c>
      <c r="V42" s="48" t="s">
        <v>330</v>
      </c>
      <c r="W42" s="49" t="s">
        <v>330</v>
      </c>
      <c r="X42" s="48">
        <v>1.14090813837768</v>
      </c>
      <c r="Y42" s="48" t="s">
        <v>330</v>
      </c>
      <c r="Z42" s="48" t="s">
        <v>330</v>
      </c>
      <c r="AA42" s="48" t="s">
        <v>330</v>
      </c>
      <c r="AB42" s="48" t="s">
        <v>330</v>
      </c>
      <c r="AC42" s="48" t="s">
        <v>330</v>
      </c>
      <c r="AD42" s="48" t="s">
        <v>330</v>
      </c>
      <c r="AE42" s="48" t="s">
        <v>330</v>
      </c>
      <c r="AF42" s="48" t="s">
        <v>330</v>
      </c>
      <c r="AG42" s="48" t="s">
        <v>330</v>
      </c>
      <c r="AH42" s="48">
        <v>1.4212386581574101</v>
      </c>
      <c r="AI42" s="48" t="s">
        <v>330</v>
      </c>
      <c r="AJ42" s="48" t="s">
        <v>330</v>
      </c>
      <c r="AK42" s="48" t="s">
        <v>330</v>
      </c>
      <c r="AL42" s="48" t="s">
        <v>330</v>
      </c>
      <c r="AM42" s="48" t="s">
        <v>330</v>
      </c>
      <c r="AN42" s="48" t="s">
        <v>330</v>
      </c>
      <c r="AO42" s="48" t="s">
        <v>330</v>
      </c>
      <c r="AP42" s="48" t="s">
        <v>330</v>
      </c>
      <c r="AQ42" s="48" t="s">
        <v>330</v>
      </c>
      <c r="AR42" s="48" t="s">
        <v>330</v>
      </c>
      <c r="AS42" s="48" t="s">
        <v>330</v>
      </c>
      <c r="AT42" s="48" t="s">
        <v>330</v>
      </c>
      <c r="AU42" s="48" t="s">
        <v>330</v>
      </c>
      <c r="AV42" s="49" t="s">
        <v>330</v>
      </c>
    </row>
    <row r="43" spans="2:48" x14ac:dyDescent="0.25">
      <c r="B43" s="155">
        <v>40269</v>
      </c>
      <c r="C43" s="47" t="s">
        <v>330</v>
      </c>
      <c r="D43" s="48" t="s">
        <v>330</v>
      </c>
      <c r="E43" s="48">
        <v>1.3366314733553699</v>
      </c>
      <c r="F43" s="48" t="s">
        <v>330</v>
      </c>
      <c r="G43" s="48" t="s">
        <v>330</v>
      </c>
      <c r="H43" s="48">
        <v>1.4058325686987501</v>
      </c>
      <c r="I43" s="48" t="s">
        <v>330</v>
      </c>
      <c r="J43" s="48" t="s">
        <v>330</v>
      </c>
      <c r="K43" s="48">
        <v>1.3852015655143199</v>
      </c>
      <c r="L43" s="48" t="s">
        <v>330</v>
      </c>
      <c r="M43" s="48" t="s">
        <v>330</v>
      </c>
      <c r="N43" s="48">
        <v>1.35807047738069</v>
      </c>
      <c r="O43" s="48" t="s">
        <v>330</v>
      </c>
      <c r="P43" s="48" t="s">
        <v>330</v>
      </c>
      <c r="Q43" s="48">
        <v>1.49630976788124</v>
      </c>
      <c r="R43" s="48" t="s">
        <v>330</v>
      </c>
      <c r="S43" s="48" t="s">
        <v>330</v>
      </c>
      <c r="T43" s="48">
        <v>1.5878716358796898</v>
      </c>
      <c r="U43" s="48" t="s">
        <v>330</v>
      </c>
      <c r="V43" s="48" t="s">
        <v>330</v>
      </c>
      <c r="W43" s="49" t="s">
        <v>330</v>
      </c>
      <c r="X43" s="48">
        <v>1.1908015360631401</v>
      </c>
      <c r="Y43" s="48" t="s">
        <v>330</v>
      </c>
      <c r="Z43" s="48" t="s">
        <v>330</v>
      </c>
      <c r="AA43" s="48" t="s">
        <v>330</v>
      </c>
      <c r="AB43" s="48" t="s">
        <v>330</v>
      </c>
      <c r="AC43" s="48" t="s">
        <v>330</v>
      </c>
      <c r="AD43" s="48" t="s">
        <v>330</v>
      </c>
      <c r="AE43" s="48" t="s">
        <v>330</v>
      </c>
      <c r="AF43" s="48" t="s">
        <v>330</v>
      </c>
      <c r="AG43" s="48">
        <v>1.4624304726441801</v>
      </c>
      <c r="AH43" s="48" t="s">
        <v>330</v>
      </c>
      <c r="AI43" s="48" t="s">
        <v>330</v>
      </c>
      <c r="AJ43" s="48" t="s">
        <v>330</v>
      </c>
      <c r="AK43" s="48" t="s">
        <v>330</v>
      </c>
      <c r="AL43" s="48" t="s">
        <v>330</v>
      </c>
      <c r="AM43" s="48">
        <v>1.7325946859213901</v>
      </c>
      <c r="AN43" s="48" t="s">
        <v>330</v>
      </c>
      <c r="AO43" s="48" t="s">
        <v>330</v>
      </c>
      <c r="AP43" s="48" t="s">
        <v>330</v>
      </c>
      <c r="AQ43" s="48">
        <v>1.9015845441984898</v>
      </c>
      <c r="AR43" s="48" t="s">
        <v>330</v>
      </c>
      <c r="AS43" s="48" t="s">
        <v>330</v>
      </c>
      <c r="AT43" s="48" t="s">
        <v>330</v>
      </c>
      <c r="AU43" s="48">
        <v>2.0593456772955703</v>
      </c>
      <c r="AV43" s="49" t="s">
        <v>330</v>
      </c>
    </row>
    <row r="44" spans="2:48" x14ac:dyDescent="0.25">
      <c r="B44" s="155">
        <v>40299</v>
      </c>
      <c r="C44" s="47" t="s">
        <v>330</v>
      </c>
      <c r="D44" s="48">
        <v>1.43741285502981</v>
      </c>
      <c r="E44" s="48" t="s">
        <v>330</v>
      </c>
      <c r="F44" s="48" t="s">
        <v>330</v>
      </c>
      <c r="G44" s="48">
        <v>1.4922074223783699</v>
      </c>
      <c r="H44" s="48" t="s">
        <v>330</v>
      </c>
      <c r="I44" s="48" t="s">
        <v>330</v>
      </c>
      <c r="J44" s="48">
        <v>1.53548298262061</v>
      </c>
      <c r="K44" s="48" t="s">
        <v>330</v>
      </c>
      <c r="L44" s="48" t="s">
        <v>330</v>
      </c>
      <c r="M44" s="48">
        <v>1.35396187008946</v>
      </c>
      <c r="N44" s="48" t="s">
        <v>330</v>
      </c>
      <c r="O44" s="48" t="s">
        <v>330</v>
      </c>
      <c r="P44" s="48">
        <v>1.4991354774484198</v>
      </c>
      <c r="Q44" s="48" t="s">
        <v>330</v>
      </c>
      <c r="R44" s="48" t="s">
        <v>330</v>
      </c>
      <c r="S44" s="48">
        <v>1.5677445022334102</v>
      </c>
      <c r="T44" s="48" t="s">
        <v>330</v>
      </c>
      <c r="U44" s="48" t="s">
        <v>330</v>
      </c>
      <c r="V44" s="48" t="s">
        <v>330</v>
      </c>
      <c r="W44" s="49" t="s">
        <v>330</v>
      </c>
      <c r="X44" s="48">
        <v>1.3218321334602299</v>
      </c>
      <c r="Y44" s="48" t="s">
        <v>330</v>
      </c>
      <c r="Z44" s="48" t="s">
        <v>330</v>
      </c>
      <c r="AA44" s="48" t="s">
        <v>330</v>
      </c>
      <c r="AB44" s="48" t="s">
        <v>330</v>
      </c>
      <c r="AC44" s="48" t="s">
        <v>330</v>
      </c>
      <c r="AD44" s="48" t="s">
        <v>330</v>
      </c>
      <c r="AE44" s="48" t="s">
        <v>330</v>
      </c>
      <c r="AF44" s="48">
        <v>1.45670208547185</v>
      </c>
      <c r="AG44" s="48" t="s">
        <v>330</v>
      </c>
      <c r="AH44" s="48" t="s">
        <v>330</v>
      </c>
      <c r="AI44" s="48" t="s">
        <v>330</v>
      </c>
      <c r="AJ44" s="48" t="s">
        <v>330</v>
      </c>
      <c r="AK44" s="48" t="s">
        <v>330</v>
      </c>
      <c r="AL44" s="48" t="s">
        <v>330</v>
      </c>
      <c r="AM44" s="48" t="s">
        <v>330</v>
      </c>
      <c r="AN44" s="48" t="s">
        <v>330</v>
      </c>
      <c r="AO44" s="48" t="s">
        <v>330</v>
      </c>
      <c r="AP44" s="48" t="s">
        <v>330</v>
      </c>
      <c r="AQ44" s="48" t="s">
        <v>330</v>
      </c>
      <c r="AR44" s="48" t="s">
        <v>330</v>
      </c>
      <c r="AS44" s="48" t="s">
        <v>330</v>
      </c>
      <c r="AT44" s="48" t="s">
        <v>330</v>
      </c>
      <c r="AU44" s="48" t="s">
        <v>330</v>
      </c>
      <c r="AV44" s="49" t="s">
        <v>330</v>
      </c>
    </row>
    <row r="45" spans="2:48" x14ac:dyDescent="0.25">
      <c r="B45" s="155">
        <v>40330</v>
      </c>
      <c r="C45" s="47">
        <v>1.5556649469558401</v>
      </c>
      <c r="D45" s="48" t="s">
        <v>330</v>
      </c>
      <c r="E45" s="48" t="s">
        <v>330</v>
      </c>
      <c r="F45" s="48">
        <v>1.5598618958655102</v>
      </c>
      <c r="G45" s="48" t="s">
        <v>330</v>
      </c>
      <c r="H45" s="48" t="s">
        <v>330</v>
      </c>
      <c r="I45" s="48">
        <v>1.4867437933649799</v>
      </c>
      <c r="J45" s="48" t="s">
        <v>330</v>
      </c>
      <c r="K45" s="48" t="s">
        <v>330</v>
      </c>
      <c r="L45" s="48">
        <v>1.3258650991957299</v>
      </c>
      <c r="M45" s="48" t="s">
        <v>330</v>
      </c>
      <c r="N45" s="48" t="s">
        <v>330</v>
      </c>
      <c r="O45" s="48">
        <v>1.4758286784528001</v>
      </c>
      <c r="P45" s="48" t="s">
        <v>330</v>
      </c>
      <c r="Q45" s="48" t="s">
        <v>330</v>
      </c>
      <c r="R45" s="48">
        <v>1.54347605929735</v>
      </c>
      <c r="S45" s="48" t="s">
        <v>330</v>
      </c>
      <c r="T45" s="48" t="s">
        <v>330</v>
      </c>
      <c r="U45" s="48" t="s">
        <v>330</v>
      </c>
      <c r="V45" s="48" t="s">
        <v>330</v>
      </c>
      <c r="W45" s="49" t="s">
        <v>330</v>
      </c>
      <c r="X45" s="48">
        <v>1.3844690508747701</v>
      </c>
      <c r="Y45" s="48" t="s">
        <v>330</v>
      </c>
      <c r="Z45" s="48" t="s">
        <v>330</v>
      </c>
      <c r="AA45" s="48" t="s">
        <v>330</v>
      </c>
      <c r="AB45" s="48" t="s">
        <v>330</v>
      </c>
      <c r="AC45" s="48" t="s">
        <v>330</v>
      </c>
      <c r="AD45" s="48" t="s">
        <v>330</v>
      </c>
      <c r="AE45" s="48">
        <v>1.4692833457411001</v>
      </c>
      <c r="AF45" s="48" t="s">
        <v>330</v>
      </c>
      <c r="AG45" s="48" t="s">
        <v>330</v>
      </c>
      <c r="AH45" s="48" t="s">
        <v>330</v>
      </c>
      <c r="AI45" s="48" t="s">
        <v>330</v>
      </c>
      <c r="AJ45" s="48" t="s">
        <v>330</v>
      </c>
      <c r="AK45" s="48" t="s">
        <v>330</v>
      </c>
      <c r="AL45" s="48" t="s">
        <v>330</v>
      </c>
      <c r="AM45" s="48" t="s">
        <v>330</v>
      </c>
      <c r="AN45" s="48" t="s">
        <v>330</v>
      </c>
      <c r="AO45" s="48" t="s">
        <v>330</v>
      </c>
      <c r="AP45" s="48" t="s">
        <v>330</v>
      </c>
      <c r="AQ45" s="48" t="s">
        <v>330</v>
      </c>
      <c r="AR45" s="48" t="s">
        <v>330</v>
      </c>
      <c r="AS45" s="48" t="s">
        <v>330</v>
      </c>
      <c r="AT45" s="48" t="s">
        <v>330</v>
      </c>
      <c r="AU45" s="48" t="s">
        <v>330</v>
      </c>
      <c r="AV45" s="49" t="s">
        <v>330</v>
      </c>
    </row>
    <row r="46" spans="2:48" x14ac:dyDescent="0.25">
      <c r="B46" s="155">
        <v>40360</v>
      </c>
      <c r="C46" s="47" t="s">
        <v>330</v>
      </c>
      <c r="D46" s="48" t="s">
        <v>330</v>
      </c>
      <c r="E46" s="48">
        <v>1.60598715740529</v>
      </c>
      <c r="F46" s="48" t="s">
        <v>330</v>
      </c>
      <c r="G46" s="48" t="s">
        <v>330</v>
      </c>
      <c r="H46" s="48">
        <v>1.5078691745383701</v>
      </c>
      <c r="I46" s="48" t="s">
        <v>330</v>
      </c>
      <c r="J46" s="48" t="s">
        <v>330</v>
      </c>
      <c r="K46" s="48">
        <v>1.3145513401216899</v>
      </c>
      <c r="L46" s="48" t="s">
        <v>330</v>
      </c>
      <c r="M46" s="48" t="s">
        <v>330</v>
      </c>
      <c r="N46" s="48">
        <v>1.4387057481886201</v>
      </c>
      <c r="O46" s="48" t="s">
        <v>330</v>
      </c>
      <c r="P46" s="48" t="s">
        <v>330</v>
      </c>
      <c r="Q46" s="48">
        <v>1.5284420594997301</v>
      </c>
      <c r="R46" s="48" t="s">
        <v>330</v>
      </c>
      <c r="S46" s="48" t="s">
        <v>330</v>
      </c>
      <c r="T46" s="48" t="s">
        <v>330</v>
      </c>
      <c r="U46" s="48" t="s">
        <v>330</v>
      </c>
      <c r="V46" s="48" t="s">
        <v>330</v>
      </c>
      <c r="W46" s="49" t="s">
        <v>330</v>
      </c>
      <c r="X46" s="48">
        <v>1.44751524132924</v>
      </c>
      <c r="Y46" s="48" t="s">
        <v>330</v>
      </c>
      <c r="Z46" s="48" t="s">
        <v>330</v>
      </c>
      <c r="AA46" s="48" t="s">
        <v>330</v>
      </c>
      <c r="AB46" s="48" t="s">
        <v>330</v>
      </c>
      <c r="AC46" s="48" t="s">
        <v>330</v>
      </c>
      <c r="AD46" s="48">
        <v>1.51463016523285</v>
      </c>
      <c r="AE46" s="48" t="s">
        <v>330</v>
      </c>
      <c r="AF46" s="48" t="s">
        <v>330</v>
      </c>
      <c r="AG46" s="48" t="s">
        <v>330</v>
      </c>
      <c r="AH46" s="48" t="s">
        <v>330</v>
      </c>
      <c r="AI46" s="48" t="s">
        <v>330</v>
      </c>
      <c r="AJ46" s="48" t="s">
        <v>330</v>
      </c>
      <c r="AK46" s="48" t="s">
        <v>330</v>
      </c>
      <c r="AL46" s="48">
        <v>1.63531357085909</v>
      </c>
      <c r="AM46" s="48" t="s">
        <v>330</v>
      </c>
      <c r="AN46" s="48" t="s">
        <v>330</v>
      </c>
      <c r="AO46" s="48" t="s">
        <v>330</v>
      </c>
      <c r="AP46" s="48">
        <v>1.7623228362601699</v>
      </c>
      <c r="AQ46" s="48" t="s">
        <v>330</v>
      </c>
      <c r="AR46" s="48" t="s">
        <v>330</v>
      </c>
      <c r="AS46" s="48" t="s">
        <v>330</v>
      </c>
      <c r="AT46" s="48">
        <v>1.9151041564926601</v>
      </c>
      <c r="AU46" s="48" t="s">
        <v>330</v>
      </c>
      <c r="AV46" s="49" t="s">
        <v>330</v>
      </c>
    </row>
    <row r="47" spans="2:48" x14ac:dyDescent="0.25">
      <c r="B47" s="155">
        <v>40391</v>
      </c>
      <c r="C47" s="47" t="s">
        <v>330</v>
      </c>
      <c r="D47" s="48">
        <v>1.60470277986774</v>
      </c>
      <c r="E47" s="48" t="s">
        <v>330</v>
      </c>
      <c r="F47" s="48" t="s">
        <v>330</v>
      </c>
      <c r="G47" s="48">
        <v>1.5103766856538299</v>
      </c>
      <c r="H47" s="48" t="s">
        <v>330</v>
      </c>
      <c r="I47" s="48" t="s">
        <v>330</v>
      </c>
      <c r="J47" s="48">
        <v>1.3642456521925299</v>
      </c>
      <c r="K47" s="48" t="s">
        <v>330</v>
      </c>
      <c r="L47" s="48" t="s">
        <v>330</v>
      </c>
      <c r="M47" s="48">
        <v>1.4899153221710499</v>
      </c>
      <c r="N47" s="48" t="s">
        <v>330</v>
      </c>
      <c r="O47" s="48" t="s">
        <v>330</v>
      </c>
      <c r="P47" s="48">
        <v>1.52517244186572</v>
      </c>
      <c r="Q47" s="48" t="s">
        <v>330</v>
      </c>
      <c r="R47" s="48" t="s">
        <v>330</v>
      </c>
      <c r="S47" s="48" t="s">
        <v>330</v>
      </c>
      <c r="T47" s="48" t="s">
        <v>330</v>
      </c>
      <c r="U47" s="48" t="s">
        <v>330</v>
      </c>
      <c r="V47" s="48" t="s">
        <v>330</v>
      </c>
      <c r="W47" s="49" t="s">
        <v>330</v>
      </c>
      <c r="X47" s="48">
        <v>1.4332091737886201</v>
      </c>
      <c r="Y47" s="48" t="s">
        <v>330</v>
      </c>
      <c r="Z47" s="48" t="s">
        <v>330</v>
      </c>
      <c r="AA47" s="48" t="s">
        <v>330</v>
      </c>
      <c r="AB47" s="48" t="s">
        <v>330</v>
      </c>
      <c r="AC47" s="48">
        <v>1.5162925413736998</v>
      </c>
      <c r="AD47" s="48" t="s">
        <v>330</v>
      </c>
      <c r="AE47" s="48" t="s">
        <v>330</v>
      </c>
      <c r="AF47" s="48" t="s">
        <v>330</v>
      </c>
      <c r="AG47" s="48" t="s">
        <v>330</v>
      </c>
      <c r="AH47" s="48" t="s">
        <v>330</v>
      </c>
      <c r="AI47" s="48" t="s">
        <v>330</v>
      </c>
      <c r="AJ47" s="48" t="s">
        <v>330</v>
      </c>
      <c r="AK47" s="48" t="s">
        <v>330</v>
      </c>
      <c r="AL47" s="48" t="s">
        <v>330</v>
      </c>
      <c r="AM47" s="48" t="s">
        <v>330</v>
      </c>
      <c r="AN47" s="48" t="s">
        <v>330</v>
      </c>
      <c r="AO47" s="48" t="s">
        <v>330</v>
      </c>
      <c r="AP47" s="48" t="s">
        <v>330</v>
      </c>
      <c r="AQ47" s="48" t="s">
        <v>330</v>
      </c>
      <c r="AR47" s="48" t="s">
        <v>330</v>
      </c>
      <c r="AS47" s="48" t="s">
        <v>330</v>
      </c>
      <c r="AT47" s="48" t="s">
        <v>330</v>
      </c>
      <c r="AU47" s="48" t="s">
        <v>330</v>
      </c>
      <c r="AV47" s="49" t="s">
        <v>330</v>
      </c>
    </row>
    <row r="48" spans="2:48" x14ac:dyDescent="0.25">
      <c r="B48" s="155">
        <v>40422</v>
      </c>
      <c r="C48" s="47">
        <v>1.6992333099122101</v>
      </c>
      <c r="D48" s="48" t="s">
        <v>330</v>
      </c>
      <c r="E48" s="48" t="s">
        <v>330</v>
      </c>
      <c r="F48" s="48">
        <v>1.6012582124171899</v>
      </c>
      <c r="G48" s="48" t="s">
        <v>330</v>
      </c>
      <c r="H48" s="48" t="s">
        <v>330</v>
      </c>
      <c r="I48" s="48">
        <v>1.4009383014497399</v>
      </c>
      <c r="J48" s="48" t="s">
        <v>330</v>
      </c>
      <c r="K48" s="48" t="s">
        <v>330</v>
      </c>
      <c r="L48" s="48">
        <v>1.45806983641107</v>
      </c>
      <c r="M48" s="48" t="s">
        <v>330</v>
      </c>
      <c r="N48" s="48" t="s">
        <v>330</v>
      </c>
      <c r="O48" s="48">
        <v>1.48375900757662</v>
      </c>
      <c r="P48" s="48" t="s">
        <v>330</v>
      </c>
      <c r="Q48" s="48" t="s">
        <v>330</v>
      </c>
      <c r="R48" s="48" t="s">
        <v>330</v>
      </c>
      <c r="S48" s="48" t="s">
        <v>330</v>
      </c>
      <c r="T48" s="48" t="s">
        <v>330</v>
      </c>
      <c r="U48" s="48" t="s">
        <v>330</v>
      </c>
      <c r="V48" s="48" t="s">
        <v>330</v>
      </c>
      <c r="W48" s="49" t="s">
        <v>330</v>
      </c>
      <c r="X48" s="48">
        <v>1.4847704738410801</v>
      </c>
      <c r="Y48" s="48" t="s">
        <v>330</v>
      </c>
      <c r="Z48" s="48" t="s">
        <v>330</v>
      </c>
      <c r="AA48" s="48" t="s">
        <v>330</v>
      </c>
      <c r="AB48" s="48">
        <v>1.49430335906319</v>
      </c>
      <c r="AC48" s="48" t="s">
        <v>330</v>
      </c>
      <c r="AD48" s="48" t="s">
        <v>330</v>
      </c>
      <c r="AE48" s="48" t="s">
        <v>330</v>
      </c>
      <c r="AF48" s="48" t="s">
        <v>330</v>
      </c>
      <c r="AG48" s="48" t="s">
        <v>330</v>
      </c>
      <c r="AH48" s="48" t="s">
        <v>330</v>
      </c>
      <c r="AI48" s="48" t="s">
        <v>330</v>
      </c>
      <c r="AJ48" s="48" t="s">
        <v>330</v>
      </c>
      <c r="AK48" s="48" t="s">
        <v>330</v>
      </c>
      <c r="AL48" s="48" t="s">
        <v>330</v>
      </c>
      <c r="AM48" s="48" t="s">
        <v>330</v>
      </c>
      <c r="AN48" s="48" t="s">
        <v>330</v>
      </c>
      <c r="AO48" s="48" t="s">
        <v>330</v>
      </c>
      <c r="AP48" s="48" t="s">
        <v>330</v>
      </c>
      <c r="AQ48" s="48" t="s">
        <v>330</v>
      </c>
      <c r="AR48" s="48" t="s">
        <v>330</v>
      </c>
      <c r="AS48" s="48" t="s">
        <v>330</v>
      </c>
      <c r="AT48" s="48" t="s">
        <v>330</v>
      </c>
      <c r="AU48" s="48" t="s">
        <v>330</v>
      </c>
      <c r="AV48" s="49" t="s">
        <v>330</v>
      </c>
    </row>
    <row r="49" spans="2:48" x14ac:dyDescent="0.25">
      <c r="B49" s="155">
        <v>40452</v>
      </c>
      <c r="C49" s="47" t="s">
        <v>330</v>
      </c>
      <c r="D49" s="48" t="s">
        <v>330</v>
      </c>
      <c r="E49" s="48">
        <v>1.6309197974404599</v>
      </c>
      <c r="F49" s="48" t="s">
        <v>330</v>
      </c>
      <c r="G49" s="48" t="s">
        <v>330</v>
      </c>
      <c r="H49" s="48">
        <v>1.4004074886720301</v>
      </c>
      <c r="I49" s="48" t="s">
        <v>330</v>
      </c>
      <c r="J49" s="48" t="s">
        <v>330</v>
      </c>
      <c r="K49" s="48">
        <v>1.46517172577652</v>
      </c>
      <c r="L49" s="48" t="s">
        <v>330</v>
      </c>
      <c r="M49" s="48" t="s">
        <v>330</v>
      </c>
      <c r="N49" s="48">
        <v>1.4509026101348699</v>
      </c>
      <c r="O49" s="48" t="s">
        <v>330</v>
      </c>
      <c r="P49" s="48" t="s">
        <v>330</v>
      </c>
      <c r="Q49" s="48" t="s">
        <v>330</v>
      </c>
      <c r="R49" s="48" t="s">
        <v>330</v>
      </c>
      <c r="S49" s="48" t="s">
        <v>330</v>
      </c>
      <c r="T49" s="48" t="s">
        <v>330</v>
      </c>
      <c r="U49" s="48" t="s">
        <v>330</v>
      </c>
      <c r="V49" s="48" t="s">
        <v>330</v>
      </c>
      <c r="W49" s="49" t="s">
        <v>330</v>
      </c>
      <c r="X49" s="48">
        <v>1.5006812029743199</v>
      </c>
      <c r="Y49" s="48" t="s">
        <v>330</v>
      </c>
      <c r="Z49" s="48" t="s">
        <v>330</v>
      </c>
      <c r="AA49" s="48">
        <v>1.44769291373452</v>
      </c>
      <c r="AB49" s="48" t="s">
        <v>330</v>
      </c>
      <c r="AC49" s="48" t="s">
        <v>330</v>
      </c>
      <c r="AD49" s="48" t="s">
        <v>330</v>
      </c>
      <c r="AE49" s="48" t="s">
        <v>330</v>
      </c>
      <c r="AF49" s="48" t="s">
        <v>330</v>
      </c>
      <c r="AG49" s="48" t="s">
        <v>330</v>
      </c>
      <c r="AH49" s="48" t="s">
        <v>330</v>
      </c>
      <c r="AI49" s="48" t="s">
        <v>330</v>
      </c>
      <c r="AJ49" s="48" t="s">
        <v>330</v>
      </c>
      <c r="AK49" s="48">
        <v>1.6508563200573401</v>
      </c>
      <c r="AL49" s="48" t="s">
        <v>330</v>
      </c>
      <c r="AM49" s="48" t="s">
        <v>330</v>
      </c>
      <c r="AN49" s="48" t="s">
        <v>330</v>
      </c>
      <c r="AO49" s="48">
        <v>1.7802505670942599</v>
      </c>
      <c r="AP49" s="48" t="s">
        <v>330</v>
      </c>
      <c r="AQ49" s="48" t="s">
        <v>330</v>
      </c>
      <c r="AR49" s="48" t="s">
        <v>330</v>
      </c>
      <c r="AS49" s="48">
        <v>1.8668449132792402</v>
      </c>
      <c r="AT49" s="48" t="s">
        <v>330</v>
      </c>
      <c r="AU49" s="48" t="s">
        <v>330</v>
      </c>
      <c r="AV49" s="49" t="s">
        <v>330</v>
      </c>
    </row>
    <row r="50" spans="2:48" x14ac:dyDescent="0.25">
      <c r="B50" s="155">
        <v>40483</v>
      </c>
      <c r="C50" s="47" t="s">
        <v>330</v>
      </c>
      <c r="D50" s="48">
        <v>1.5738704442732701</v>
      </c>
      <c r="E50" s="48" t="s">
        <v>330</v>
      </c>
      <c r="F50" s="48" t="s">
        <v>330</v>
      </c>
      <c r="G50" s="48">
        <v>1.40541713358178</v>
      </c>
      <c r="H50" s="48" t="s">
        <v>330</v>
      </c>
      <c r="I50" s="48" t="s">
        <v>330</v>
      </c>
      <c r="J50" s="48">
        <v>1.48436281171429</v>
      </c>
      <c r="K50" s="48" t="s">
        <v>330</v>
      </c>
      <c r="L50" s="48" t="s">
        <v>330</v>
      </c>
      <c r="M50" s="48">
        <v>1.50526167612849</v>
      </c>
      <c r="N50" s="48" t="s">
        <v>330</v>
      </c>
      <c r="O50" s="48" t="s">
        <v>330</v>
      </c>
      <c r="P50" s="48" t="s">
        <v>330</v>
      </c>
      <c r="Q50" s="48" t="s">
        <v>330</v>
      </c>
      <c r="R50" s="48" t="s">
        <v>330</v>
      </c>
      <c r="S50" s="48" t="s">
        <v>330</v>
      </c>
      <c r="T50" s="48" t="s">
        <v>330</v>
      </c>
      <c r="U50" s="48" t="s">
        <v>330</v>
      </c>
      <c r="V50" s="48" t="s">
        <v>330</v>
      </c>
      <c r="W50" s="49" t="s">
        <v>330</v>
      </c>
      <c r="X50" s="48">
        <v>1.5063965316074102</v>
      </c>
      <c r="Y50" s="48" t="s">
        <v>330</v>
      </c>
      <c r="Z50" s="48">
        <v>1.4979277299197802</v>
      </c>
      <c r="AA50" s="48" t="s">
        <v>330</v>
      </c>
      <c r="AB50" s="48" t="s">
        <v>330</v>
      </c>
      <c r="AC50" s="48" t="s">
        <v>330</v>
      </c>
      <c r="AD50" s="48" t="s">
        <v>330</v>
      </c>
      <c r="AE50" s="48" t="s">
        <v>330</v>
      </c>
      <c r="AF50" s="48" t="s">
        <v>330</v>
      </c>
      <c r="AG50" s="48" t="s">
        <v>330</v>
      </c>
      <c r="AH50" s="48" t="s">
        <v>330</v>
      </c>
      <c r="AI50" s="48" t="s">
        <v>330</v>
      </c>
      <c r="AJ50" s="48" t="s">
        <v>330</v>
      </c>
      <c r="AK50" s="48" t="s">
        <v>330</v>
      </c>
      <c r="AL50" s="48" t="s">
        <v>330</v>
      </c>
      <c r="AM50" s="48" t="s">
        <v>330</v>
      </c>
      <c r="AN50" s="48" t="s">
        <v>330</v>
      </c>
      <c r="AO50" s="48" t="s">
        <v>330</v>
      </c>
      <c r="AP50" s="48" t="s">
        <v>330</v>
      </c>
      <c r="AQ50" s="48" t="s">
        <v>330</v>
      </c>
      <c r="AR50" s="48" t="s">
        <v>330</v>
      </c>
      <c r="AS50" s="48" t="s">
        <v>330</v>
      </c>
      <c r="AT50" s="48" t="s">
        <v>330</v>
      </c>
      <c r="AU50" s="48" t="s">
        <v>330</v>
      </c>
      <c r="AV50" s="49" t="s">
        <v>330</v>
      </c>
    </row>
    <row r="51" spans="2:48" x14ac:dyDescent="0.25">
      <c r="B51" s="155">
        <v>40513</v>
      </c>
      <c r="C51" s="47">
        <v>1.8354339378020001</v>
      </c>
      <c r="D51" s="48" t="s">
        <v>330</v>
      </c>
      <c r="E51" s="48" t="s">
        <v>330</v>
      </c>
      <c r="F51" s="48">
        <v>1.5646713602192701</v>
      </c>
      <c r="G51" s="48" t="s">
        <v>330</v>
      </c>
      <c r="H51" s="48" t="s">
        <v>330</v>
      </c>
      <c r="I51" s="48">
        <v>1.6658020818854899</v>
      </c>
      <c r="J51" s="48" t="s">
        <v>330</v>
      </c>
      <c r="K51" s="48" t="s">
        <v>330</v>
      </c>
      <c r="L51" s="48">
        <v>1.5233279347503199</v>
      </c>
      <c r="M51" s="48" t="s">
        <v>330</v>
      </c>
      <c r="N51" s="48" t="s">
        <v>330</v>
      </c>
      <c r="O51" s="48" t="s">
        <v>330</v>
      </c>
      <c r="P51" s="48" t="s">
        <v>330</v>
      </c>
      <c r="Q51" s="48" t="s">
        <v>330</v>
      </c>
      <c r="R51" s="48" t="s">
        <v>330</v>
      </c>
      <c r="S51" s="48" t="s">
        <v>330</v>
      </c>
      <c r="T51" s="48" t="s">
        <v>330</v>
      </c>
      <c r="U51" s="48" t="s">
        <v>330</v>
      </c>
      <c r="V51" s="48" t="s">
        <v>330</v>
      </c>
      <c r="W51" s="49" t="s">
        <v>330</v>
      </c>
      <c r="X51" s="48">
        <v>1.5323063926798</v>
      </c>
      <c r="Y51" s="48">
        <v>1.5696219800471201</v>
      </c>
      <c r="Z51" s="48" t="s">
        <v>330</v>
      </c>
      <c r="AA51" s="48" t="s">
        <v>330</v>
      </c>
      <c r="AB51" s="48" t="s">
        <v>330</v>
      </c>
      <c r="AC51" s="48" t="s">
        <v>330</v>
      </c>
      <c r="AD51" s="48" t="s">
        <v>330</v>
      </c>
      <c r="AE51" s="48" t="s">
        <v>330</v>
      </c>
      <c r="AF51" s="48" t="s">
        <v>330</v>
      </c>
      <c r="AG51" s="48" t="s">
        <v>330</v>
      </c>
      <c r="AH51" s="48" t="s">
        <v>330</v>
      </c>
      <c r="AI51" s="48" t="s">
        <v>330</v>
      </c>
      <c r="AJ51" s="48" t="s">
        <v>330</v>
      </c>
      <c r="AK51" s="48" t="s">
        <v>330</v>
      </c>
      <c r="AL51" s="48" t="s">
        <v>330</v>
      </c>
      <c r="AM51" s="48" t="s">
        <v>330</v>
      </c>
      <c r="AN51" s="48" t="s">
        <v>330</v>
      </c>
      <c r="AO51" s="48" t="s">
        <v>330</v>
      </c>
      <c r="AP51" s="48" t="s">
        <v>330</v>
      </c>
      <c r="AQ51" s="48" t="s">
        <v>330</v>
      </c>
      <c r="AR51" s="48" t="s">
        <v>330</v>
      </c>
      <c r="AS51" s="48" t="s">
        <v>330</v>
      </c>
      <c r="AT51" s="48" t="s">
        <v>330</v>
      </c>
      <c r="AU51" s="48" t="s">
        <v>330</v>
      </c>
      <c r="AV51" s="49" t="s">
        <v>330</v>
      </c>
    </row>
    <row r="52" spans="2:48" x14ac:dyDescent="0.25">
      <c r="B52" s="155">
        <v>40544</v>
      </c>
      <c r="C52" s="47" t="s">
        <v>330</v>
      </c>
      <c r="D52" s="48" t="s">
        <v>330</v>
      </c>
      <c r="E52" s="48">
        <v>1.6452474036491502</v>
      </c>
      <c r="F52" s="48" t="s">
        <v>330</v>
      </c>
      <c r="G52" s="48" t="s">
        <v>330</v>
      </c>
      <c r="H52" s="48">
        <v>1.6993220872967501</v>
      </c>
      <c r="I52" s="48" t="s">
        <v>330</v>
      </c>
      <c r="J52" s="48" t="s">
        <v>330</v>
      </c>
      <c r="K52" s="48">
        <v>1.5904879468333999</v>
      </c>
      <c r="L52" s="48" t="s">
        <v>330</v>
      </c>
      <c r="M52" s="48" t="s">
        <v>330</v>
      </c>
      <c r="N52" s="48">
        <v>1.6590505490773502</v>
      </c>
      <c r="O52" s="48" t="s">
        <v>330</v>
      </c>
      <c r="P52" s="48" t="s">
        <v>330</v>
      </c>
      <c r="Q52" s="48">
        <v>1.6873293653045998</v>
      </c>
      <c r="R52" s="48" t="s">
        <v>330</v>
      </c>
      <c r="S52" s="48" t="s">
        <v>330</v>
      </c>
      <c r="T52" s="48">
        <v>1.7798792710923799</v>
      </c>
      <c r="U52" s="48" t="s">
        <v>330</v>
      </c>
      <c r="V52" s="48" t="s">
        <v>330</v>
      </c>
      <c r="W52" s="49">
        <v>1.76387955242301</v>
      </c>
      <c r="X52" s="48">
        <v>1.7298858595378401</v>
      </c>
      <c r="Y52" s="48" t="s">
        <v>330</v>
      </c>
      <c r="Z52" s="48" t="s">
        <v>330</v>
      </c>
      <c r="AA52" s="48" t="s">
        <v>330</v>
      </c>
      <c r="AB52" s="48" t="s">
        <v>330</v>
      </c>
      <c r="AC52" s="48" t="s">
        <v>330</v>
      </c>
      <c r="AD52" s="48" t="s">
        <v>330</v>
      </c>
      <c r="AE52" s="48" t="s">
        <v>330</v>
      </c>
      <c r="AF52" s="48" t="s">
        <v>330</v>
      </c>
      <c r="AG52" s="48" t="s">
        <v>330</v>
      </c>
      <c r="AH52" s="48" t="s">
        <v>330</v>
      </c>
      <c r="AI52" s="48" t="s">
        <v>330</v>
      </c>
      <c r="AJ52" s="48">
        <v>1.6968069300127302</v>
      </c>
      <c r="AK52" s="48" t="s">
        <v>330</v>
      </c>
      <c r="AL52" s="48" t="s">
        <v>330</v>
      </c>
      <c r="AM52" s="48" t="s">
        <v>330</v>
      </c>
      <c r="AN52" s="48">
        <v>1.8968937488865001</v>
      </c>
      <c r="AO52" s="48" t="s">
        <v>330</v>
      </c>
      <c r="AP52" s="48" t="s">
        <v>330</v>
      </c>
      <c r="AQ52" s="48" t="s">
        <v>330</v>
      </c>
      <c r="AR52" s="48">
        <v>1.9628156366938001</v>
      </c>
      <c r="AS52" s="48" t="s">
        <v>330</v>
      </c>
      <c r="AT52" s="48" t="s">
        <v>330</v>
      </c>
      <c r="AU52" s="48" t="s">
        <v>330</v>
      </c>
      <c r="AV52" s="49">
        <v>2.0296130513126802</v>
      </c>
    </row>
    <row r="53" spans="2:48" x14ac:dyDescent="0.25">
      <c r="B53" s="155">
        <v>40575</v>
      </c>
      <c r="C53" s="47" t="s">
        <v>330</v>
      </c>
      <c r="D53" s="48">
        <v>1.9932889722316001</v>
      </c>
      <c r="E53" s="48" t="s">
        <v>330</v>
      </c>
      <c r="F53" s="48" t="s">
        <v>330</v>
      </c>
      <c r="G53" s="48">
        <v>2.0334350662726899</v>
      </c>
      <c r="H53" s="48" t="s">
        <v>330</v>
      </c>
      <c r="I53" s="48" t="s">
        <v>330</v>
      </c>
      <c r="J53" s="48">
        <v>1.86770718311316</v>
      </c>
      <c r="K53" s="48" t="s">
        <v>330</v>
      </c>
      <c r="L53" s="48" t="s">
        <v>330</v>
      </c>
      <c r="M53" s="48">
        <v>1.7379891522201703</v>
      </c>
      <c r="N53" s="48" t="s">
        <v>330</v>
      </c>
      <c r="O53" s="48" t="s">
        <v>330</v>
      </c>
      <c r="P53" s="48">
        <v>1.7146070873663701</v>
      </c>
      <c r="Q53" s="48" t="s">
        <v>330</v>
      </c>
      <c r="R53" s="48" t="s">
        <v>330</v>
      </c>
      <c r="S53" s="48">
        <v>1.85355394289814</v>
      </c>
      <c r="T53" s="48" t="s">
        <v>330</v>
      </c>
      <c r="U53" s="48" t="s">
        <v>330</v>
      </c>
      <c r="V53" s="48">
        <v>1.84817619912064</v>
      </c>
      <c r="W53" s="49" t="s">
        <v>330</v>
      </c>
      <c r="X53" s="48">
        <v>2.0243707706664997</v>
      </c>
      <c r="Y53" s="48" t="s">
        <v>330</v>
      </c>
      <c r="Z53" s="48" t="s">
        <v>330</v>
      </c>
      <c r="AA53" s="48" t="s">
        <v>330</v>
      </c>
      <c r="AB53" s="48" t="s">
        <v>330</v>
      </c>
      <c r="AC53" s="48" t="s">
        <v>330</v>
      </c>
      <c r="AD53" s="48" t="s">
        <v>330</v>
      </c>
      <c r="AE53" s="48" t="s">
        <v>330</v>
      </c>
      <c r="AF53" s="48" t="s">
        <v>330</v>
      </c>
      <c r="AG53" s="48" t="s">
        <v>330</v>
      </c>
      <c r="AH53" s="48" t="s">
        <v>330</v>
      </c>
      <c r="AI53" s="48">
        <v>1.75791215676891</v>
      </c>
      <c r="AJ53" s="48" t="s">
        <v>330</v>
      </c>
      <c r="AK53" s="48" t="s">
        <v>330</v>
      </c>
      <c r="AL53" s="48" t="s">
        <v>330</v>
      </c>
      <c r="AM53" s="48" t="s">
        <v>330</v>
      </c>
      <c r="AN53" s="48" t="s">
        <v>330</v>
      </c>
      <c r="AO53" s="48" t="s">
        <v>330</v>
      </c>
      <c r="AP53" s="48" t="s">
        <v>330</v>
      </c>
      <c r="AQ53" s="48" t="s">
        <v>330</v>
      </c>
      <c r="AR53" s="48" t="s">
        <v>330</v>
      </c>
      <c r="AS53" s="48" t="s">
        <v>330</v>
      </c>
      <c r="AT53" s="48" t="s">
        <v>330</v>
      </c>
      <c r="AU53" s="48" t="s">
        <v>330</v>
      </c>
      <c r="AV53" s="49" t="s">
        <v>330</v>
      </c>
    </row>
    <row r="54" spans="2:48" x14ac:dyDescent="0.25">
      <c r="B54" s="155">
        <v>40603</v>
      </c>
      <c r="C54" s="47">
        <v>2.2430145004673898</v>
      </c>
      <c r="D54" s="48" t="s">
        <v>330</v>
      </c>
      <c r="E54" s="48" t="s">
        <v>330</v>
      </c>
      <c r="F54" s="48">
        <v>2.32407397064528</v>
      </c>
      <c r="G54" s="48" t="s">
        <v>330</v>
      </c>
      <c r="H54" s="48" t="s">
        <v>330</v>
      </c>
      <c r="I54" s="48">
        <v>2.1554779114268099</v>
      </c>
      <c r="J54" s="48" t="s">
        <v>330</v>
      </c>
      <c r="K54" s="48" t="s">
        <v>330</v>
      </c>
      <c r="L54" s="48">
        <v>1.86607333113271</v>
      </c>
      <c r="M54" s="48" t="s">
        <v>330</v>
      </c>
      <c r="N54" s="48" t="s">
        <v>330</v>
      </c>
      <c r="O54" s="48">
        <v>1.7446610152062598</v>
      </c>
      <c r="P54" s="48" t="s">
        <v>330</v>
      </c>
      <c r="Q54" s="48" t="s">
        <v>330</v>
      </c>
      <c r="R54" s="48">
        <v>1.7824249618963799</v>
      </c>
      <c r="S54" s="48" t="s">
        <v>330</v>
      </c>
      <c r="T54" s="48" t="s">
        <v>330</v>
      </c>
      <c r="U54" s="48">
        <v>1.81848768171108</v>
      </c>
      <c r="V54" s="48" t="s">
        <v>330</v>
      </c>
      <c r="W54" s="49" t="s">
        <v>330</v>
      </c>
      <c r="X54" s="48">
        <v>2.2178537645924004</v>
      </c>
      <c r="Y54" s="48" t="s">
        <v>330</v>
      </c>
      <c r="Z54" s="48" t="s">
        <v>330</v>
      </c>
      <c r="AA54" s="48" t="s">
        <v>330</v>
      </c>
      <c r="AB54" s="48" t="s">
        <v>330</v>
      </c>
      <c r="AC54" s="48" t="s">
        <v>330</v>
      </c>
      <c r="AD54" s="48" t="s">
        <v>330</v>
      </c>
      <c r="AE54" s="48" t="s">
        <v>330</v>
      </c>
      <c r="AF54" s="48" t="s">
        <v>330</v>
      </c>
      <c r="AG54" s="48" t="s">
        <v>330</v>
      </c>
      <c r="AH54" s="48">
        <v>1.7726579868028001</v>
      </c>
      <c r="AI54" s="48" t="s">
        <v>330</v>
      </c>
      <c r="AJ54" s="48" t="s">
        <v>330</v>
      </c>
      <c r="AK54" s="48" t="s">
        <v>330</v>
      </c>
      <c r="AL54" s="48" t="s">
        <v>330</v>
      </c>
      <c r="AM54" s="48" t="s">
        <v>330</v>
      </c>
      <c r="AN54" s="48" t="s">
        <v>330</v>
      </c>
      <c r="AO54" s="48" t="s">
        <v>330</v>
      </c>
      <c r="AP54" s="48" t="s">
        <v>330</v>
      </c>
      <c r="AQ54" s="48" t="s">
        <v>330</v>
      </c>
      <c r="AR54" s="48" t="s">
        <v>330</v>
      </c>
      <c r="AS54" s="48" t="s">
        <v>330</v>
      </c>
      <c r="AT54" s="48" t="s">
        <v>330</v>
      </c>
      <c r="AU54" s="48" t="s">
        <v>330</v>
      </c>
      <c r="AV54" s="49" t="s">
        <v>330</v>
      </c>
    </row>
    <row r="55" spans="2:48" x14ac:dyDescent="0.25">
      <c r="B55" s="155">
        <v>40634</v>
      </c>
      <c r="C55" s="47" t="s">
        <v>330</v>
      </c>
      <c r="D55" s="48" t="s">
        <v>330</v>
      </c>
      <c r="E55" s="48">
        <v>2.4693968355231801</v>
      </c>
      <c r="F55" s="48" t="s">
        <v>330</v>
      </c>
      <c r="G55" s="48" t="s">
        <v>330</v>
      </c>
      <c r="H55" s="48">
        <v>2.31965908450197</v>
      </c>
      <c r="I55" s="48" t="s">
        <v>330</v>
      </c>
      <c r="J55" s="48" t="s">
        <v>330</v>
      </c>
      <c r="K55" s="48">
        <v>1.9277427558529099</v>
      </c>
      <c r="L55" s="48" t="s">
        <v>330</v>
      </c>
      <c r="M55" s="48" t="s">
        <v>330</v>
      </c>
      <c r="N55" s="48">
        <v>1.7659619360296599</v>
      </c>
      <c r="O55" s="48" t="s">
        <v>330</v>
      </c>
      <c r="P55" s="48" t="s">
        <v>330</v>
      </c>
      <c r="Q55" s="48">
        <v>1.8554107617394902</v>
      </c>
      <c r="R55" s="48" t="s">
        <v>330</v>
      </c>
      <c r="S55" s="48" t="s">
        <v>330</v>
      </c>
      <c r="T55" s="48">
        <v>1.8602964899425301</v>
      </c>
      <c r="U55" s="48" t="s">
        <v>330</v>
      </c>
      <c r="V55" s="48" t="s">
        <v>330</v>
      </c>
      <c r="W55" s="49" t="s">
        <v>330</v>
      </c>
      <c r="X55" s="48">
        <v>2.3989696177562103</v>
      </c>
      <c r="Y55" s="48" t="s">
        <v>330</v>
      </c>
      <c r="Z55" s="48" t="s">
        <v>330</v>
      </c>
      <c r="AA55" s="48" t="s">
        <v>330</v>
      </c>
      <c r="AB55" s="48" t="s">
        <v>330</v>
      </c>
      <c r="AC55" s="48" t="s">
        <v>330</v>
      </c>
      <c r="AD55" s="48" t="s">
        <v>330</v>
      </c>
      <c r="AE55" s="48" t="s">
        <v>330</v>
      </c>
      <c r="AF55" s="48" t="s">
        <v>330</v>
      </c>
      <c r="AG55" s="48">
        <v>1.8336181723490799</v>
      </c>
      <c r="AH55" s="48" t="s">
        <v>330</v>
      </c>
      <c r="AI55" s="48" t="s">
        <v>330</v>
      </c>
      <c r="AJ55" s="48" t="s">
        <v>330</v>
      </c>
      <c r="AK55" s="48" t="s">
        <v>330</v>
      </c>
      <c r="AL55" s="48" t="s">
        <v>330</v>
      </c>
      <c r="AM55" s="48">
        <v>1.99308690699927</v>
      </c>
      <c r="AN55" s="48" t="s">
        <v>330</v>
      </c>
      <c r="AO55" s="48" t="s">
        <v>330</v>
      </c>
      <c r="AP55" s="48" t="s">
        <v>330</v>
      </c>
      <c r="AQ55" s="48">
        <v>1.94335186812823</v>
      </c>
      <c r="AR55" s="48" t="s">
        <v>330</v>
      </c>
      <c r="AS55" s="48" t="s">
        <v>330</v>
      </c>
      <c r="AT55" s="48" t="s">
        <v>330</v>
      </c>
      <c r="AU55" s="48">
        <v>2.14277010172979</v>
      </c>
      <c r="AV55" s="49" t="s">
        <v>330</v>
      </c>
    </row>
    <row r="56" spans="2:48" x14ac:dyDescent="0.25">
      <c r="B56" s="155">
        <v>40664</v>
      </c>
      <c r="C56" s="47" t="s">
        <v>330</v>
      </c>
      <c r="D56" s="48">
        <v>2.7419699258592098</v>
      </c>
      <c r="E56" s="48" t="s">
        <v>330</v>
      </c>
      <c r="F56" s="48" t="s">
        <v>330</v>
      </c>
      <c r="G56" s="48">
        <v>2.60325464926518</v>
      </c>
      <c r="H56" s="48" t="s">
        <v>330</v>
      </c>
      <c r="I56" s="48" t="s">
        <v>330</v>
      </c>
      <c r="J56" s="48">
        <v>2.16223659095228</v>
      </c>
      <c r="K56" s="48" t="s">
        <v>330</v>
      </c>
      <c r="L56" s="48" t="s">
        <v>330</v>
      </c>
      <c r="M56" s="48">
        <v>1.81823458827969</v>
      </c>
      <c r="N56" s="48" t="s">
        <v>330</v>
      </c>
      <c r="O56" s="48" t="s">
        <v>330</v>
      </c>
      <c r="P56" s="48">
        <v>1.8985698531606601</v>
      </c>
      <c r="Q56" s="48" t="s">
        <v>330</v>
      </c>
      <c r="R56" s="48" t="s">
        <v>330</v>
      </c>
      <c r="S56" s="48">
        <v>1.88794184068987</v>
      </c>
      <c r="T56" s="48" t="s">
        <v>330</v>
      </c>
      <c r="U56" s="48" t="s">
        <v>330</v>
      </c>
      <c r="V56" s="48" t="s">
        <v>330</v>
      </c>
      <c r="W56" s="49" t="s">
        <v>330</v>
      </c>
      <c r="X56" s="48">
        <v>2.5700309195800299</v>
      </c>
      <c r="Y56" s="48" t="s">
        <v>330</v>
      </c>
      <c r="Z56" s="48" t="s">
        <v>330</v>
      </c>
      <c r="AA56" s="48" t="s">
        <v>330</v>
      </c>
      <c r="AB56" s="48" t="s">
        <v>330</v>
      </c>
      <c r="AC56" s="48" t="s">
        <v>330</v>
      </c>
      <c r="AD56" s="48" t="s">
        <v>330</v>
      </c>
      <c r="AE56" s="48" t="s">
        <v>330</v>
      </c>
      <c r="AF56" s="48">
        <v>1.8898511896364698</v>
      </c>
      <c r="AG56" s="48" t="s">
        <v>330</v>
      </c>
      <c r="AH56" s="48" t="s">
        <v>330</v>
      </c>
      <c r="AI56" s="48" t="s">
        <v>330</v>
      </c>
      <c r="AJ56" s="48" t="s">
        <v>330</v>
      </c>
      <c r="AK56" s="48" t="s">
        <v>330</v>
      </c>
      <c r="AL56" s="48" t="s">
        <v>330</v>
      </c>
      <c r="AM56" s="48" t="s">
        <v>330</v>
      </c>
      <c r="AN56" s="48" t="s">
        <v>330</v>
      </c>
      <c r="AO56" s="48" t="s">
        <v>330</v>
      </c>
      <c r="AP56" s="48" t="s">
        <v>330</v>
      </c>
      <c r="AQ56" s="48" t="s">
        <v>330</v>
      </c>
      <c r="AR56" s="48" t="s">
        <v>330</v>
      </c>
      <c r="AS56" s="48" t="s">
        <v>330</v>
      </c>
      <c r="AT56" s="48" t="s">
        <v>330</v>
      </c>
      <c r="AU56" s="48" t="s">
        <v>330</v>
      </c>
      <c r="AV56" s="49" t="s">
        <v>330</v>
      </c>
    </row>
    <row r="57" spans="2:48" x14ac:dyDescent="0.25">
      <c r="B57" s="155">
        <v>40695</v>
      </c>
      <c r="C57" s="47">
        <v>2.7631117781447201</v>
      </c>
      <c r="D57" s="48" t="s">
        <v>330</v>
      </c>
      <c r="E57" s="48" t="s">
        <v>330</v>
      </c>
      <c r="F57" s="48">
        <v>2.65810220625358</v>
      </c>
      <c r="G57" s="48" t="s">
        <v>330</v>
      </c>
      <c r="H57" s="48" t="s">
        <v>330</v>
      </c>
      <c r="I57" s="48">
        <v>2.2088713120871102</v>
      </c>
      <c r="J57" s="48" t="s">
        <v>330</v>
      </c>
      <c r="K57" s="48" t="s">
        <v>330</v>
      </c>
      <c r="L57" s="48">
        <v>1.8890324227461599</v>
      </c>
      <c r="M57" s="48" t="s">
        <v>330</v>
      </c>
      <c r="N57" s="48" t="s">
        <v>330</v>
      </c>
      <c r="O57" s="48">
        <v>1.9988601661759799</v>
      </c>
      <c r="P57" s="48" t="s">
        <v>330</v>
      </c>
      <c r="Q57" s="48" t="s">
        <v>330</v>
      </c>
      <c r="R57" s="48">
        <v>1.9569752997131999</v>
      </c>
      <c r="S57" s="48" t="s">
        <v>330</v>
      </c>
      <c r="T57" s="48" t="s">
        <v>330</v>
      </c>
      <c r="U57" s="48" t="s">
        <v>330</v>
      </c>
      <c r="V57" s="48" t="s">
        <v>330</v>
      </c>
      <c r="W57" s="49" t="s">
        <v>330</v>
      </c>
      <c r="X57" s="48">
        <v>2.6233751652981203</v>
      </c>
      <c r="Y57" s="48" t="s">
        <v>330</v>
      </c>
      <c r="Z57" s="48" t="s">
        <v>330</v>
      </c>
      <c r="AA57" s="48" t="s">
        <v>330</v>
      </c>
      <c r="AB57" s="48" t="s">
        <v>330</v>
      </c>
      <c r="AC57" s="48" t="s">
        <v>330</v>
      </c>
      <c r="AD57" s="48" t="s">
        <v>330</v>
      </c>
      <c r="AE57" s="48">
        <v>1.9504498595413999</v>
      </c>
      <c r="AF57" s="48" t="s">
        <v>330</v>
      </c>
      <c r="AG57" s="48" t="s">
        <v>330</v>
      </c>
      <c r="AH57" s="48" t="s">
        <v>330</v>
      </c>
      <c r="AI57" s="48" t="s">
        <v>330</v>
      </c>
      <c r="AJ57" s="48" t="s">
        <v>330</v>
      </c>
      <c r="AK57" s="48" t="s">
        <v>330</v>
      </c>
      <c r="AL57" s="48" t="s">
        <v>330</v>
      </c>
      <c r="AM57" s="48" t="s">
        <v>330</v>
      </c>
      <c r="AN57" s="48" t="s">
        <v>330</v>
      </c>
      <c r="AO57" s="48" t="s">
        <v>330</v>
      </c>
      <c r="AP57" s="48" t="s">
        <v>330</v>
      </c>
      <c r="AQ57" s="48" t="s">
        <v>330</v>
      </c>
      <c r="AR57" s="48" t="s">
        <v>330</v>
      </c>
      <c r="AS57" s="48" t="s">
        <v>330</v>
      </c>
      <c r="AT57" s="48" t="s">
        <v>330</v>
      </c>
      <c r="AU57" s="48" t="s">
        <v>330</v>
      </c>
      <c r="AV57" s="49" t="s">
        <v>330</v>
      </c>
    </row>
    <row r="58" spans="2:48" x14ac:dyDescent="0.25">
      <c r="B58" s="155">
        <v>40725</v>
      </c>
      <c r="C58" s="47" t="s">
        <v>330</v>
      </c>
      <c r="D58" s="48" t="s">
        <v>330</v>
      </c>
      <c r="E58" s="48">
        <v>2.5336950275579997</v>
      </c>
      <c r="F58" s="48" t="s">
        <v>330</v>
      </c>
      <c r="G58" s="48" t="s">
        <v>330</v>
      </c>
      <c r="H58" s="48">
        <v>2.1572274477929803</v>
      </c>
      <c r="I58" s="48" t="s">
        <v>330</v>
      </c>
      <c r="J58" s="48" t="s">
        <v>330</v>
      </c>
      <c r="K58" s="48">
        <v>1.8202597802168301</v>
      </c>
      <c r="L58" s="48" t="s">
        <v>330</v>
      </c>
      <c r="M58" s="48" t="s">
        <v>330</v>
      </c>
      <c r="N58" s="48">
        <v>1.9317365869593399</v>
      </c>
      <c r="O58" s="48" t="s">
        <v>330</v>
      </c>
      <c r="P58" s="48" t="s">
        <v>330</v>
      </c>
      <c r="Q58" s="48">
        <v>1.92154980851107</v>
      </c>
      <c r="R58" s="48" t="s">
        <v>330</v>
      </c>
      <c r="S58" s="48" t="s">
        <v>330</v>
      </c>
      <c r="T58" s="48" t="s">
        <v>330</v>
      </c>
      <c r="U58" s="48" t="s">
        <v>330</v>
      </c>
      <c r="V58" s="48" t="s">
        <v>330</v>
      </c>
      <c r="W58" s="49" t="s">
        <v>330</v>
      </c>
      <c r="X58" s="48">
        <v>2.6266301672960899</v>
      </c>
      <c r="Y58" s="48" t="s">
        <v>330</v>
      </c>
      <c r="Z58" s="48" t="s">
        <v>330</v>
      </c>
      <c r="AA58" s="48" t="s">
        <v>330</v>
      </c>
      <c r="AB58" s="48" t="s">
        <v>330</v>
      </c>
      <c r="AC58" s="48" t="s">
        <v>330</v>
      </c>
      <c r="AD58" s="48">
        <v>1.8940136560407901</v>
      </c>
      <c r="AE58" s="48" t="s">
        <v>330</v>
      </c>
      <c r="AF58" s="48" t="s">
        <v>330</v>
      </c>
      <c r="AG58" s="48" t="s">
        <v>330</v>
      </c>
      <c r="AH58" s="48" t="s">
        <v>330</v>
      </c>
      <c r="AI58" s="48" t="s">
        <v>330</v>
      </c>
      <c r="AJ58" s="48" t="s">
        <v>330</v>
      </c>
      <c r="AK58" s="48" t="s">
        <v>330</v>
      </c>
      <c r="AL58" s="48">
        <v>1.9103934093139499</v>
      </c>
      <c r="AM58" s="48" t="s">
        <v>330</v>
      </c>
      <c r="AN58" s="48" t="s">
        <v>330</v>
      </c>
      <c r="AO58" s="48" t="s">
        <v>330</v>
      </c>
      <c r="AP58" s="48">
        <v>1.9442142682019299</v>
      </c>
      <c r="AQ58" s="48" t="s">
        <v>330</v>
      </c>
      <c r="AR58" s="48" t="s">
        <v>330</v>
      </c>
      <c r="AS58" s="48" t="s">
        <v>330</v>
      </c>
      <c r="AT58" s="48">
        <v>2.0815465112973097</v>
      </c>
      <c r="AU58" s="48" t="s">
        <v>330</v>
      </c>
      <c r="AV58" s="49" t="s">
        <v>330</v>
      </c>
    </row>
    <row r="59" spans="2:48" x14ac:dyDescent="0.25">
      <c r="B59" s="155">
        <v>40756</v>
      </c>
      <c r="C59" s="47" t="s">
        <v>330</v>
      </c>
      <c r="D59" s="48">
        <v>2.4621082317696699</v>
      </c>
      <c r="E59" s="48" t="s">
        <v>330</v>
      </c>
      <c r="F59" s="48" t="s">
        <v>330</v>
      </c>
      <c r="G59" s="48">
        <v>2.0545438494660302</v>
      </c>
      <c r="H59" s="48" t="s">
        <v>330</v>
      </c>
      <c r="I59" s="48" t="s">
        <v>330</v>
      </c>
      <c r="J59" s="48">
        <v>1.78657847990859</v>
      </c>
      <c r="K59" s="48" t="s">
        <v>330</v>
      </c>
      <c r="L59" s="48" t="s">
        <v>330</v>
      </c>
      <c r="M59" s="48">
        <v>1.98027496118956</v>
      </c>
      <c r="N59" s="48" t="s">
        <v>330</v>
      </c>
      <c r="O59" s="48" t="s">
        <v>330</v>
      </c>
      <c r="P59" s="48">
        <v>1.9200959541914</v>
      </c>
      <c r="Q59" s="48" t="s">
        <v>330</v>
      </c>
      <c r="R59" s="48" t="s">
        <v>330</v>
      </c>
      <c r="S59" s="48" t="s">
        <v>330</v>
      </c>
      <c r="T59" s="48" t="s">
        <v>330</v>
      </c>
      <c r="U59" s="48" t="s">
        <v>330</v>
      </c>
      <c r="V59" s="48" t="s">
        <v>330</v>
      </c>
      <c r="W59" s="49" t="s">
        <v>330</v>
      </c>
      <c r="X59" s="48">
        <v>2.61178581177289</v>
      </c>
      <c r="Y59" s="48" t="s">
        <v>330</v>
      </c>
      <c r="Z59" s="48" t="s">
        <v>330</v>
      </c>
      <c r="AA59" s="48" t="s">
        <v>330</v>
      </c>
      <c r="AB59" s="48" t="s">
        <v>330</v>
      </c>
      <c r="AC59" s="48">
        <v>1.9085376808249501</v>
      </c>
      <c r="AD59" s="48" t="s">
        <v>330</v>
      </c>
      <c r="AE59" s="48" t="s">
        <v>330</v>
      </c>
      <c r="AF59" s="48" t="s">
        <v>330</v>
      </c>
      <c r="AG59" s="48" t="s">
        <v>330</v>
      </c>
      <c r="AH59" s="48" t="s">
        <v>330</v>
      </c>
      <c r="AI59" s="48" t="s">
        <v>330</v>
      </c>
      <c r="AJ59" s="48" t="s">
        <v>330</v>
      </c>
      <c r="AK59" s="48" t="s">
        <v>330</v>
      </c>
      <c r="AL59" s="48" t="s">
        <v>330</v>
      </c>
      <c r="AM59" s="48" t="s">
        <v>330</v>
      </c>
      <c r="AN59" s="48" t="s">
        <v>330</v>
      </c>
      <c r="AO59" s="48" t="s">
        <v>330</v>
      </c>
      <c r="AP59" s="48" t="s">
        <v>330</v>
      </c>
      <c r="AQ59" s="48" t="s">
        <v>330</v>
      </c>
      <c r="AR59" s="48" t="s">
        <v>330</v>
      </c>
      <c r="AS59" s="48" t="s">
        <v>330</v>
      </c>
      <c r="AT59" s="48" t="s">
        <v>330</v>
      </c>
      <c r="AU59" s="48" t="s">
        <v>330</v>
      </c>
      <c r="AV59" s="49" t="s">
        <v>330</v>
      </c>
    </row>
    <row r="60" spans="2:48" x14ac:dyDescent="0.25">
      <c r="B60" s="155">
        <v>40787</v>
      </c>
      <c r="C60" s="47">
        <v>2.4724410451361201</v>
      </c>
      <c r="D60" s="48" t="s">
        <v>330</v>
      </c>
      <c r="E60" s="48" t="s">
        <v>330</v>
      </c>
      <c r="F60" s="48">
        <v>2.0156463625316401</v>
      </c>
      <c r="G60" s="48" t="s">
        <v>330</v>
      </c>
      <c r="H60" s="48" t="s">
        <v>330</v>
      </c>
      <c r="I60" s="48">
        <v>1.68183938074817</v>
      </c>
      <c r="J60" s="48" t="s">
        <v>330</v>
      </c>
      <c r="K60" s="48" t="s">
        <v>330</v>
      </c>
      <c r="L60" s="48">
        <v>1.8356757029250099</v>
      </c>
      <c r="M60" s="48" t="s">
        <v>330</v>
      </c>
      <c r="N60" s="48" t="s">
        <v>330</v>
      </c>
      <c r="O60" s="48">
        <v>1.8102818679785799</v>
      </c>
      <c r="P60" s="48" t="s">
        <v>330</v>
      </c>
      <c r="Q60" s="48" t="s">
        <v>330</v>
      </c>
      <c r="R60" s="48" t="s">
        <v>330</v>
      </c>
      <c r="S60" s="48" t="s">
        <v>330</v>
      </c>
      <c r="T60" s="48" t="s">
        <v>330</v>
      </c>
      <c r="U60" s="48" t="s">
        <v>330</v>
      </c>
      <c r="V60" s="48" t="s">
        <v>330</v>
      </c>
      <c r="W60" s="49" t="s">
        <v>330</v>
      </c>
      <c r="X60" s="48">
        <v>2.5907867796874902</v>
      </c>
      <c r="Y60" s="48" t="s">
        <v>330</v>
      </c>
      <c r="Z60" s="48" t="s">
        <v>330</v>
      </c>
      <c r="AA60" s="48" t="s">
        <v>330</v>
      </c>
      <c r="AB60" s="48">
        <v>1.79371093179442</v>
      </c>
      <c r="AC60" s="48" t="s">
        <v>330</v>
      </c>
      <c r="AD60" s="48" t="s">
        <v>330</v>
      </c>
      <c r="AE60" s="48" t="s">
        <v>330</v>
      </c>
      <c r="AF60" s="48" t="s">
        <v>330</v>
      </c>
      <c r="AG60" s="48" t="s">
        <v>330</v>
      </c>
      <c r="AH60" s="48" t="s">
        <v>330</v>
      </c>
      <c r="AI60" s="48" t="s">
        <v>330</v>
      </c>
      <c r="AJ60" s="48" t="s">
        <v>330</v>
      </c>
      <c r="AK60" s="48" t="s">
        <v>330</v>
      </c>
      <c r="AL60" s="48" t="s">
        <v>330</v>
      </c>
      <c r="AM60" s="48" t="s">
        <v>330</v>
      </c>
      <c r="AN60" s="48" t="s">
        <v>330</v>
      </c>
      <c r="AO60" s="48" t="s">
        <v>330</v>
      </c>
      <c r="AP60" s="48" t="s">
        <v>330</v>
      </c>
      <c r="AQ60" s="48" t="s">
        <v>330</v>
      </c>
      <c r="AR60" s="48" t="s">
        <v>330</v>
      </c>
      <c r="AS60" s="48" t="s">
        <v>330</v>
      </c>
      <c r="AT60" s="48" t="s">
        <v>330</v>
      </c>
      <c r="AU60" s="48" t="s">
        <v>330</v>
      </c>
      <c r="AV60" s="49" t="s">
        <v>330</v>
      </c>
    </row>
    <row r="61" spans="2:48" x14ac:dyDescent="0.25">
      <c r="B61" s="155">
        <v>40817</v>
      </c>
      <c r="C61" s="47" t="s">
        <v>330</v>
      </c>
      <c r="D61" s="48" t="s">
        <v>330</v>
      </c>
      <c r="E61" s="48">
        <v>2.0100427999638</v>
      </c>
      <c r="F61" s="48" t="s">
        <v>330</v>
      </c>
      <c r="G61" s="48" t="s">
        <v>330</v>
      </c>
      <c r="H61" s="48">
        <v>1.6427570757251699</v>
      </c>
      <c r="I61" s="48" t="s">
        <v>330</v>
      </c>
      <c r="J61" s="48" t="s">
        <v>330</v>
      </c>
      <c r="K61" s="48">
        <v>1.74220605941489</v>
      </c>
      <c r="L61" s="48" t="s">
        <v>330</v>
      </c>
      <c r="M61" s="48" t="s">
        <v>330</v>
      </c>
      <c r="N61" s="48">
        <v>1.6972114796614901</v>
      </c>
      <c r="O61" s="48" t="s">
        <v>330</v>
      </c>
      <c r="P61" s="48" t="s">
        <v>330</v>
      </c>
      <c r="Q61" s="48" t="s">
        <v>330</v>
      </c>
      <c r="R61" s="48" t="s">
        <v>330</v>
      </c>
      <c r="S61" s="48" t="s">
        <v>330</v>
      </c>
      <c r="T61" s="48" t="s">
        <v>330</v>
      </c>
      <c r="U61" s="48" t="s">
        <v>330</v>
      </c>
      <c r="V61" s="48" t="s">
        <v>330</v>
      </c>
      <c r="W61" s="49" t="s">
        <v>330</v>
      </c>
      <c r="X61" s="48">
        <v>2.58109106535432</v>
      </c>
      <c r="Y61" s="48" t="s">
        <v>330</v>
      </c>
      <c r="Z61" s="48" t="s">
        <v>330</v>
      </c>
      <c r="AA61" s="48">
        <v>1.7445710924400899</v>
      </c>
      <c r="AB61" s="48" t="s">
        <v>330</v>
      </c>
      <c r="AC61" s="48" t="s">
        <v>330</v>
      </c>
      <c r="AD61" s="48" t="s">
        <v>330</v>
      </c>
      <c r="AE61" s="48" t="s">
        <v>330</v>
      </c>
      <c r="AF61" s="48" t="s">
        <v>330</v>
      </c>
      <c r="AG61" s="48" t="s">
        <v>330</v>
      </c>
      <c r="AH61" s="48" t="s">
        <v>330</v>
      </c>
      <c r="AI61" s="48" t="s">
        <v>330</v>
      </c>
      <c r="AJ61" s="48" t="s">
        <v>330</v>
      </c>
      <c r="AK61" s="48">
        <v>1.7380854366191401</v>
      </c>
      <c r="AL61" s="48" t="s">
        <v>330</v>
      </c>
      <c r="AM61" s="48" t="s">
        <v>330</v>
      </c>
      <c r="AN61" s="48" t="s">
        <v>330</v>
      </c>
      <c r="AO61" s="48">
        <v>1.7732722192127499</v>
      </c>
      <c r="AP61" s="48" t="s">
        <v>330</v>
      </c>
      <c r="AQ61" s="48" t="s">
        <v>330</v>
      </c>
      <c r="AR61" s="48" t="s">
        <v>330</v>
      </c>
      <c r="AS61" s="48">
        <v>1.9021431784393901</v>
      </c>
      <c r="AT61" s="48" t="s">
        <v>330</v>
      </c>
      <c r="AU61" s="48" t="s">
        <v>330</v>
      </c>
      <c r="AV61" s="49" t="s">
        <v>330</v>
      </c>
    </row>
    <row r="62" spans="2:48" x14ac:dyDescent="0.25">
      <c r="B62" s="155">
        <v>40848</v>
      </c>
      <c r="C62" s="47" t="s">
        <v>330</v>
      </c>
      <c r="D62" s="48">
        <v>2.1838217776162701</v>
      </c>
      <c r="E62" s="48" t="s">
        <v>330</v>
      </c>
      <c r="F62" s="48" t="s">
        <v>330</v>
      </c>
      <c r="G62" s="48">
        <v>1.79940980937664</v>
      </c>
      <c r="H62" s="48" t="s">
        <v>330</v>
      </c>
      <c r="I62" s="48" t="s">
        <v>330</v>
      </c>
      <c r="J62" s="48">
        <v>1.7941378118232101</v>
      </c>
      <c r="K62" s="48" t="s">
        <v>330</v>
      </c>
      <c r="L62" s="48" t="s">
        <v>330</v>
      </c>
      <c r="M62" s="48">
        <v>1.6541638903174001</v>
      </c>
      <c r="N62" s="48" t="s">
        <v>330</v>
      </c>
      <c r="O62" s="48" t="s">
        <v>330</v>
      </c>
      <c r="P62" s="48" t="s">
        <v>330</v>
      </c>
      <c r="Q62" s="48" t="s">
        <v>330</v>
      </c>
      <c r="R62" s="48" t="s">
        <v>330</v>
      </c>
      <c r="S62" s="48" t="s">
        <v>330</v>
      </c>
      <c r="T62" s="48" t="s">
        <v>330</v>
      </c>
      <c r="U62" s="48" t="s">
        <v>330</v>
      </c>
      <c r="V62" s="48" t="s">
        <v>330</v>
      </c>
      <c r="W62" s="49" t="s">
        <v>330</v>
      </c>
      <c r="X62" s="48">
        <v>2.6679757093342098</v>
      </c>
      <c r="Y62" s="48" t="s">
        <v>330</v>
      </c>
      <c r="Z62" s="48">
        <v>1.78759213513572</v>
      </c>
      <c r="AA62" s="48" t="s">
        <v>330</v>
      </c>
      <c r="AB62" s="48" t="s">
        <v>330</v>
      </c>
      <c r="AC62" s="48" t="s">
        <v>330</v>
      </c>
      <c r="AD62" s="48" t="s">
        <v>330</v>
      </c>
      <c r="AE62" s="48" t="s">
        <v>330</v>
      </c>
      <c r="AF62" s="48" t="s">
        <v>330</v>
      </c>
      <c r="AG62" s="48" t="s">
        <v>330</v>
      </c>
      <c r="AH62" s="48" t="s">
        <v>330</v>
      </c>
      <c r="AI62" s="48" t="s">
        <v>330</v>
      </c>
      <c r="AJ62" s="48" t="s">
        <v>330</v>
      </c>
      <c r="AK62" s="48" t="s">
        <v>330</v>
      </c>
      <c r="AL62" s="48" t="s">
        <v>330</v>
      </c>
      <c r="AM62" s="48" t="s">
        <v>330</v>
      </c>
      <c r="AN62" s="48" t="s">
        <v>330</v>
      </c>
      <c r="AO62" s="48" t="s">
        <v>330</v>
      </c>
      <c r="AP62" s="48" t="s">
        <v>330</v>
      </c>
      <c r="AQ62" s="48" t="s">
        <v>330</v>
      </c>
      <c r="AR62" s="48" t="s">
        <v>330</v>
      </c>
      <c r="AS62" s="48" t="s">
        <v>330</v>
      </c>
      <c r="AT62" s="48" t="s">
        <v>330</v>
      </c>
      <c r="AU62" s="48" t="s">
        <v>330</v>
      </c>
      <c r="AV62" s="49" t="s">
        <v>330</v>
      </c>
    </row>
    <row r="63" spans="2:48" x14ac:dyDescent="0.25">
      <c r="B63" s="155">
        <v>40878</v>
      </c>
      <c r="C63" s="47">
        <v>2.2056292977631</v>
      </c>
      <c r="D63" s="48" t="s">
        <v>330</v>
      </c>
      <c r="E63" s="48" t="s">
        <v>330</v>
      </c>
      <c r="F63" s="48">
        <v>1.8083140167209</v>
      </c>
      <c r="G63" s="48" t="s">
        <v>330</v>
      </c>
      <c r="H63" s="48" t="s">
        <v>330</v>
      </c>
      <c r="I63" s="48">
        <v>1.79800878003577</v>
      </c>
      <c r="J63" s="48" t="s">
        <v>330</v>
      </c>
      <c r="K63" s="48" t="s">
        <v>330</v>
      </c>
      <c r="L63" s="48">
        <v>1.6308858254146099</v>
      </c>
      <c r="M63" s="48" t="s">
        <v>330</v>
      </c>
      <c r="N63" s="48" t="s">
        <v>330</v>
      </c>
      <c r="O63" s="48" t="s">
        <v>330</v>
      </c>
      <c r="P63" s="48" t="s">
        <v>330</v>
      </c>
      <c r="Q63" s="48" t="s">
        <v>330</v>
      </c>
      <c r="R63" s="48" t="s">
        <v>330</v>
      </c>
      <c r="S63" s="48" t="s">
        <v>330</v>
      </c>
      <c r="T63" s="48" t="s">
        <v>330</v>
      </c>
      <c r="U63" s="48" t="s">
        <v>330</v>
      </c>
      <c r="V63" s="48" t="s">
        <v>330</v>
      </c>
      <c r="W63" s="49" t="s">
        <v>330</v>
      </c>
      <c r="X63" s="48">
        <v>2.6938578264177901</v>
      </c>
      <c r="Y63" s="48">
        <v>1.8054379210209901</v>
      </c>
      <c r="Z63" s="48" t="s">
        <v>330</v>
      </c>
      <c r="AA63" s="48" t="s">
        <v>330</v>
      </c>
      <c r="AB63" s="48" t="s">
        <v>330</v>
      </c>
      <c r="AC63" s="48" t="s">
        <v>330</v>
      </c>
      <c r="AD63" s="48" t="s">
        <v>330</v>
      </c>
      <c r="AE63" s="48" t="s">
        <v>330</v>
      </c>
      <c r="AF63" s="48" t="s">
        <v>330</v>
      </c>
      <c r="AG63" s="48" t="s">
        <v>330</v>
      </c>
      <c r="AH63" s="48" t="s">
        <v>330</v>
      </c>
      <c r="AI63" s="48" t="s">
        <v>330</v>
      </c>
      <c r="AJ63" s="48" t="s">
        <v>330</v>
      </c>
      <c r="AK63" s="48" t="s">
        <v>330</v>
      </c>
      <c r="AL63" s="48" t="s">
        <v>330</v>
      </c>
      <c r="AM63" s="48" t="s">
        <v>330</v>
      </c>
      <c r="AN63" s="48" t="s">
        <v>330</v>
      </c>
      <c r="AO63" s="48" t="s">
        <v>330</v>
      </c>
      <c r="AP63" s="48" t="s">
        <v>330</v>
      </c>
      <c r="AQ63" s="48" t="s">
        <v>330</v>
      </c>
      <c r="AR63" s="48" t="s">
        <v>330</v>
      </c>
      <c r="AS63" s="48" t="s">
        <v>330</v>
      </c>
      <c r="AT63" s="48" t="s">
        <v>330</v>
      </c>
      <c r="AU63" s="48" t="s">
        <v>330</v>
      </c>
      <c r="AV63" s="49" t="s">
        <v>330</v>
      </c>
    </row>
    <row r="64" spans="2:48" x14ac:dyDescent="0.25">
      <c r="B64" s="155">
        <v>40909</v>
      </c>
      <c r="C64" s="47" t="s">
        <v>330</v>
      </c>
      <c r="D64" s="48" t="s">
        <v>330</v>
      </c>
      <c r="E64" s="48">
        <v>1.8517467916006201</v>
      </c>
      <c r="F64" s="48" t="s">
        <v>330</v>
      </c>
      <c r="G64" s="48" t="s">
        <v>330</v>
      </c>
      <c r="H64" s="48">
        <v>1.8322516958184401</v>
      </c>
      <c r="I64" s="48" t="s">
        <v>330</v>
      </c>
      <c r="J64" s="48" t="s">
        <v>330</v>
      </c>
      <c r="K64" s="48">
        <v>1.6699654652421601</v>
      </c>
      <c r="L64" s="48" t="s">
        <v>330</v>
      </c>
      <c r="M64" s="48" t="s">
        <v>330</v>
      </c>
      <c r="N64" s="48">
        <v>1.6995851884030699</v>
      </c>
      <c r="O64" s="48" t="s">
        <v>330</v>
      </c>
      <c r="P64" s="48" t="s">
        <v>330</v>
      </c>
      <c r="Q64" s="48">
        <v>1.69950221320626</v>
      </c>
      <c r="R64" s="48" t="s">
        <v>330</v>
      </c>
      <c r="S64" s="48" t="s">
        <v>330</v>
      </c>
      <c r="T64" s="48">
        <v>1.73689574812251</v>
      </c>
      <c r="U64" s="48" t="s">
        <v>330</v>
      </c>
      <c r="V64" s="48" t="s">
        <v>330</v>
      </c>
      <c r="W64" s="49">
        <v>1.8302986521331299</v>
      </c>
      <c r="X64" s="48">
        <v>1.8389368763506</v>
      </c>
      <c r="Y64" s="48" t="s">
        <v>330</v>
      </c>
      <c r="Z64" s="48" t="s">
        <v>330</v>
      </c>
      <c r="AA64" s="48" t="s">
        <v>330</v>
      </c>
      <c r="AB64" s="48" t="s">
        <v>330</v>
      </c>
      <c r="AC64" s="48" t="s">
        <v>330</v>
      </c>
      <c r="AD64" s="48" t="s">
        <v>330</v>
      </c>
      <c r="AE64" s="48" t="s">
        <v>330</v>
      </c>
      <c r="AF64" s="48" t="s">
        <v>330</v>
      </c>
      <c r="AG64" s="48" t="s">
        <v>330</v>
      </c>
      <c r="AH64" s="48" t="s">
        <v>330</v>
      </c>
      <c r="AI64" s="48" t="s">
        <v>330</v>
      </c>
      <c r="AJ64" s="48">
        <v>1.71556331582459</v>
      </c>
      <c r="AK64" s="48" t="s">
        <v>330</v>
      </c>
      <c r="AL64" s="48" t="s">
        <v>330</v>
      </c>
      <c r="AM64" s="48" t="s">
        <v>330</v>
      </c>
      <c r="AN64" s="48">
        <v>1.8620970453739301</v>
      </c>
      <c r="AO64" s="48" t="s">
        <v>330</v>
      </c>
      <c r="AP64" s="48" t="s">
        <v>330</v>
      </c>
      <c r="AQ64" s="48" t="s">
        <v>330</v>
      </c>
      <c r="AR64" s="48">
        <v>1.9602213176387</v>
      </c>
      <c r="AS64" s="48" t="s">
        <v>330</v>
      </c>
      <c r="AT64" s="48" t="s">
        <v>330</v>
      </c>
      <c r="AU64" s="48" t="s">
        <v>330</v>
      </c>
      <c r="AV64" s="49">
        <v>2.0626821150244199</v>
      </c>
    </row>
    <row r="65" spans="2:48" x14ac:dyDescent="0.25">
      <c r="B65" s="155">
        <v>40940</v>
      </c>
      <c r="C65" s="47" t="s">
        <v>330</v>
      </c>
      <c r="D65" s="48">
        <v>1.99559145807843</v>
      </c>
      <c r="E65" s="48" t="s">
        <v>330</v>
      </c>
      <c r="F65" s="48" t="s">
        <v>330</v>
      </c>
      <c r="G65" s="48">
        <v>1.99006877603634</v>
      </c>
      <c r="H65" s="48" t="s">
        <v>330</v>
      </c>
      <c r="I65" s="48" t="s">
        <v>330</v>
      </c>
      <c r="J65" s="48">
        <v>1.8238863351299099</v>
      </c>
      <c r="K65" s="48" t="s">
        <v>330</v>
      </c>
      <c r="L65" s="48" t="s">
        <v>330</v>
      </c>
      <c r="M65" s="48">
        <v>1.74799412377821</v>
      </c>
      <c r="N65" s="48" t="s">
        <v>330</v>
      </c>
      <c r="O65" s="48" t="s">
        <v>330</v>
      </c>
      <c r="P65" s="48">
        <v>1.76326328073022</v>
      </c>
      <c r="Q65" s="48" t="s">
        <v>330</v>
      </c>
      <c r="R65" s="48" t="s">
        <v>330</v>
      </c>
      <c r="S65" s="48">
        <v>1.77857268178842</v>
      </c>
      <c r="T65" s="48" t="s">
        <v>330</v>
      </c>
      <c r="U65" s="48" t="s">
        <v>330</v>
      </c>
      <c r="V65" s="48">
        <v>1.8096898403470201</v>
      </c>
      <c r="W65" s="49" t="s">
        <v>330</v>
      </c>
      <c r="X65" s="48">
        <v>2.0009093782115102</v>
      </c>
      <c r="Y65" s="48" t="s">
        <v>330</v>
      </c>
      <c r="Z65" s="48" t="s">
        <v>330</v>
      </c>
      <c r="AA65" s="48" t="s">
        <v>330</v>
      </c>
      <c r="AB65" s="48" t="s">
        <v>330</v>
      </c>
      <c r="AC65" s="48" t="s">
        <v>330</v>
      </c>
      <c r="AD65" s="48" t="s">
        <v>330</v>
      </c>
      <c r="AE65" s="48" t="s">
        <v>330</v>
      </c>
      <c r="AF65" s="48" t="s">
        <v>330</v>
      </c>
      <c r="AG65" s="48" t="s">
        <v>330</v>
      </c>
      <c r="AH65" s="48" t="s">
        <v>330</v>
      </c>
      <c r="AI65" s="48">
        <v>1.69386887771748</v>
      </c>
      <c r="AJ65" s="48" t="s">
        <v>330</v>
      </c>
      <c r="AK65" s="48" t="s">
        <v>330</v>
      </c>
      <c r="AL65" s="48" t="s">
        <v>330</v>
      </c>
      <c r="AM65" s="48" t="s">
        <v>330</v>
      </c>
      <c r="AN65" s="48" t="s">
        <v>330</v>
      </c>
      <c r="AO65" s="48" t="s">
        <v>330</v>
      </c>
      <c r="AP65" s="48" t="s">
        <v>330</v>
      </c>
      <c r="AQ65" s="48" t="s">
        <v>330</v>
      </c>
      <c r="AR65" s="48" t="s">
        <v>330</v>
      </c>
      <c r="AS65" s="48" t="s">
        <v>330</v>
      </c>
      <c r="AT65" s="48" t="s">
        <v>330</v>
      </c>
      <c r="AU65" s="48" t="s">
        <v>330</v>
      </c>
      <c r="AV65" s="49" t="s">
        <v>330</v>
      </c>
    </row>
    <row r="66" spans="2:48" x14ac:dyDescent="0.25">
      <c r="B66" s="155">
        <v>40969</v>
      </c>
      <c r="C66" s="47">
        <v>2.2336032703604598</v>
      </c>
      <c r="D66" s="48" t="s">
        <v>330</v>
      </c>
      <c r="E66" s="48" t="s">
        <v>330</v>
      </c>
      <c r="F66" s="48">
        <v>2.1943769866907901</v>
      </c>
      <c r="G66" s="48" t="s">
        <v>330</v>
      </c>
      <c r="H66" s="48" t="s">
        <v>330</v>
      </c>
      <c r="I66" s="48">
        <v>2.04318352424426</v>
      </c>
      <c r="J66" s="48" t="s">
        <v>330</v>
      </c>
      <c r="K66" s="48" t="s">
        <v>330</v>
      </c>
      <c r="L66" s="48">
        <v>1.8123504399205901</v>
      </c>
      <c r="M66" s="48" t="s">
        <v>330</v>
      </c>
      <c r="N66" s="48" t="s">
        <v>330</v>
      </c>
      <c r="O66" s="48">
        <v>1.76709629167905</v>
      </c>
      <c r="P66" s="48" t="s">
        <v>330</v>
      </c>
      <c r="Q66" s="48" t="s">
        <v>330</v>
      </c>
      <c r="R66" s="48">
        <v>1.7594739652573099</v>
      </c>
      <c r="S66" s="48" t="s">
        <v>330</v>
      </c>
      <c r="T66" s="48" t="s">
        <v>330</v>
      </c>
      <c r="U66" s="48">
        <v>1.8348811181935301</v>
      </c>
      <c r="V66" s="48" t="s">
        <v>330</v>
      </c>
      <c r="W66" s="49" t="s">
        <v>330</v>
      </c>
      <c r="X66" s="48">
        <v>2.1356355905446001</v>
      </c>
      <c r="Y66" s="48" t="s">
        <v>330</v>
      </c>
      <c r="Z66" s="48" t="s">
        <v>330</v>
      </c>
      <c r="AA66" s="48" t="s">
        <v>330</v>
      </c>
      <c r="AB66" s="48" t="s">
        <v>330</v>
      </c>
      <c r="AC66" s="48" t="s">
        <v>330</v>
      </c>
      <c r="AD66" s="48" t="s">
        <v>330</v>
      </c>
      <c r="AE66" s="48" t="s">
        <v>330</v>
      </c>
      <c r="AF66" s="48" t="s">
        <v>330</v>
      </c>
      <c r="AG66" s="48" t="s">
        <v>330</v>
      </c>
      <c r="AH66" s="48">
        <v>1.75472739866372</v>
      </c>
      <c r="AI66" s="48" t="s">
        <v>330</v>
      </c>
      <c r="AJ66" s="48" t="s">
        <v>330</v>
      </c>
      <c r="AK66" s="48" t="s">
        <v>330</v>
      </c>
      <c r="AL66" s="48" t="s">
        <v>330</v>
      </c>
      <c r="AM66" s="48" t="s">
        <v>330</v>
      </c>
      <c r="AN66" s="48" t="s">
        <v>330</v>
      </c>
      <c r="AO66" s="48" t="s">
        <v>330</v>
      </c>
      <c r="AP66" s="48" t="s">
        <v>330</v>
      </c>
      <c r="AQ66" s="48" t="s">
        <v>330</v>
      </c>
      <c r="AR66" s="48" t="s">
        <v>330</v>
      </c>
      <c r="AS66" s="48" t="s">
        <v>330</v>
      </c>
      <c r="AT66" s="48" t="s">
        <v>330</v>
      </c>
      <c r="AU66" s="48" t="s">
        <v>330</v>
      </c>
      <c r="AV66" s="49" t="s">
        <v>330</v>
      </c>
    </row>
    <row r="67" spans="2:48" x14ac:dyDescent="0.25">
      <c r="B67" s="155">
        <v>41000</v>
      </c>
      <c r="C67" s="47" t="s">
        <v>330</v>
      </c>
      <c r="D67" s="48" t="s">
        <v>330</v>
      </c>
      <c r="E67" s="48">
        <v>2.3066666666666702</v>
      </c>
      <c r="F67" s="48" t="s">
        <v>330</v>
      </c>
      <c r="G67" s="48" t="s">
        <v>330</v>
      </c>
      <c r="H67" s="48">
        <v>2.1800000000000002</v>
      </c>
      <c r="I67" s="48" t="s">
        <v>330</v>
      </c>
      <c r="J67" s="48" t="s">
        <v>330</v>
      </c>
      <c r="K67" s="48">
        <v>1.92</v>
      </c>
      <c r="L67" s="48" t="s">
        <v>330</v>
      </c>
      <c r="M67" s="48" t="s">
        <v>330</v>
      </c>
      <c r="N67" s="48">
        <v>1.78571428571429</v>
      </c>
      <c r="O67" s="48" t="s">
        <v>330</v>
      </c>
      <c r="P67" s="48" t="s">
        <v>330</v>
      </c>
      <c r="Q67" s="48">
        <v>1.8</v>
      </c>
      <c r="R67" s="48" t="s">
        <v>330</v>
      </c>
      <c r="S67" s="48" t="s">
        <v>330</v>
      </c>
      <c r="T67" s="48">
        <v>1.8384615384615399</v>
      </c>
      <c r="U67" s="48" t="s">
        <v>330</v>
      </c>
      <c r="V67" s="48" t="s">
        <v>330</v>
      </c>
      <c r="W67" s="49" t="s">
        <v>330</v>
      </c>
      <c r="X67" s="48">
        <v>2.3065474226804099</v>
      </c>
      <c r="Y67" s="48" t="s">
        <v>330</v>
      </c>
      <c r="Z67" s="48" t="s">
        <v>330</v>
      </c>
      <c r="AA67" s="48" t="s">
        <v>330</v>
      </c>
      <c r="AB67" s="48" t="s">
        <v>330</v>
      </c>
      <c r="AC67" s="48" t="s">
        <v>330</v>
      </c>
      <c r="AD67" s="48" t="s">
        <v>330</v>
      </c>
      <c r="AE67" s="48" t="s">
        <v>330</v>
      </c>
      <c r="AF67" s="48" t="s">
        <v>330</v>
      </c>
      <c r="AG67" s="48">
        <v>1.7972567010309299</v>
      </c>
      <c r="AH67" s="48" t="s">
        <v>330</v>
      </c>
      <c r="AI67" s="48" t="s">
        <v>330</v>
      </c>
      <c r="AJ67" s="48" t="s">
        <v>330</v>
      </c>
      <c r="AK67" s="48" t="s">
        <v>330</v>
      </c>
      <c r="AL67" s="48" t="s">
        <v>330</v>
      </c>
      <c r="AM67" s="48">
        <v>1.9142857142857099</v>
      </c>
      <c r="AN67" s="48" t="s">
        <v>330</v>
      </c>
      <c r="AO67" s="48" t="s">
        <v>330</v>
      </c>
      <c r="AP67" s="48" t="s">
        <v>330</v>
      </c>
      <c r="AQ67" s="48">
        <v>2.0142857142857098</v>
      </c>
      <c r="AR67" s="48" t="s">
        <v>330</v>
      </c>
      <c r="AS67" s="48" t="s">
        <v>330</v>
      </c>
      <c r="AT67" s="48" t="s">
        <v>330</v>
      </c>
      <c r="AU67" s="48">
        <v>2.0833333333333299</v>
      </c>
      <c r="AV67" s="49" t="s">
        <v>330</v>
      </c>
    </row>
    <row r="68" spans="2:48" x14ac:dyDescent="0.25">
      <c r="B68" s="155">
        <v>41030</v>
      </c>
      <c r="C68" s="47" t="s">
        <v>330</v>
      </c>
      <c r="D68" s="48">
        <v>2.4831249999999998</v>
      </c>
      <c r="E68" s="48" t="s">
        <v>330</v>
      </c>
      <c r="F68" s="48" t="s">
        <v>330</v>
      </c>
      <c r="G68" s="48">
        <v>2.3312499999999998</v>
      </c>
      <c r="H68" s="48" t="s">
        <v>330</v>
      </c>
      <c r="I68" s="48" t="s">
        <v>330</v>
      </c>
      <c r="J68" s="48">
        <v>2.0249999999999999</v>
      </c>
      <c r="K68" s="48" t="s">
        <v>330</v>
      </c>
      <c r="L68" s="48" t="s">
        <v>330</v>
      </c>
      <c r="M68" s="48">
        <v>1.83125</v>
      </c>
      <c r="N68" s="48" t="s">
        <v>330</v>
      </c>
      <c r="O68" s="48" t="s">
        <v>330</v>
      </c>
      <c r="P68" s="48">
        <v>1.85</v>
      </c>
      <c r="Q68" s="48" t="s">
        <v>330</v>
      </c>
      <c r="R68" s="48" t="s">
        <v>330</v>
      </c>
      <c r="S68" s="48">
        <v>1.8812500000000001</v>
      </c>
      <c r="T68" s="48" t="s">
        <v>330</v>
      </c>
      <c r="U68" s="48" t="s">
        <v>330</v>
      </c>
      <c r="V68" s="48" t="s">
        <v>330</v>
      </c>
      <c r="W68" s="49" t="s">
        <v>330</v>
      </c>
      <c r="X68" s="48">
        <v>2.39047619047619</v>
      </c>
      <c r="Y68" s="48" t="s">
        <v>330</v>
      </c>
      <c r="Z68" s="48" t="s">
        <v>330</v>
      </c>
      <c r="AA68" s="48" t="s">
        <v>330</v>
      </c>
      <c r="AB68" s="48" t="s">
        <v>330</v>
      </c>
      <c r="AC68" s="48" t="s">
        <v>330</v>
      </c>
      <c r="AD68" s="48" t="s">
        <v>330</v>
      </c>
      <c r="AE68" s="48" t="s">
        <v>330</v>
      </c>
      <c r="AF68" s="48">
        <v>1.85238095238095</v>
      </c>
      <c r="AG68" s="48" t="s">
        <v>330</v>
      </c>
      <c r="AH68" s="48" t="s">
        <v>330</v>
      </c>
      <c r="AI68" s="48" t="s">
        <v>330</v>
      </c>
      <c r="AJ68" s="48" t="s">
        <v>330</v>
      </c>
      <c r="AK68" s="48" t="s">
        <v>330</v>
      </c>
      <c r="AL68" s="48" t="s">
        <v>330</v>
      </c>
      <c r="AM68" s="48" t="s">
        <v>330</v>
      </c>
      <c r="AN68" s="48" t="s">
        <v>330</v>
      </c>
      <c r="AO68" s="48" t="s">
        <v>330</v>
      </c>
      <c r="AP68" s="48" t="s">
        <v>330</v>
      </c>
      <c r="AQ68" s="48" t="s">
        <v>330</v>
      </c>
      <c r="AR68" s="48" t="s">
        <v>330</v>
      </c>
      <c r="AS68" s="48" t="s">
        <v>330</v>
      </c>
      <c r="AT68" s="48" t="s">
        <v>330</v>
      </c>
      <c r="AU68" s="48" t="s">
        <v>330</v>
      </c>
      <c r="AV68" s="49" t="s">
        <v>330</v>
      </c>
    </row>
    <row r="69" spans="2:48" x14ac:dyDescent="0.25">
      <c r="B69" s="155">
        <v>41061</v>
      </c>
      <c r="C69" s="47">
        <v>2.3666666666666698</v>
      </c>
      <c r="D69" s="48" t="s">
        <v>330</v>
      </c>
      <c r="E69" s="48" t="s">
        <v>330</v>
      </c>
      <c r="F69" s="48">
        <v>2.1666666666666701</v>
      </c>
      <c r="G69" s="48" t="s">
        <v>330</v>
      </c>
      <c r="H69" s="48" t="s">
        <v>330</v>
      </c>
      <c r="I69" s="48">
        <v>1.86666666666667</v>
      </c>
      <c r="J69" s="48" t="s">
        <v>330</v>
      </c>
      <c r="K69" s="48" t="s">
        <v>330</v>
      </c>
      <c r="L69" s="48">
        <v>1.71333333333333</v>
      </c>
      <c r="M69" s="48" t="s">
        <v>330</v>
      </c>
      <c r="N69" s="48" t="s">
        <v>330</v>
      </c>
      <c r="O69" s="48">
        <v>1.78666666666667</v>
      </c>
      <c r="P69" s="48" t="s">
        <v>330</v>
      </c>
      <c r="Q69" s="48" t="s">
        <v>330</v>
      </c>
      <c r="R69" s="48">
        <v>1.7466666666666699</v>
      </c>
      <c r="S69" s="48" t="s">
        <v>330</v>
      </c>
      <c r="T69" s="48" t="s">
        <v>330</v>
      </c>
      <c r="U69" s="48" t="s">
        <v>330</v>
      </c>
      <c r="V69" s="48" t="s">
        <v>330</v>
      </c>
      <c r="W69" s="49" t="s">
        <v>330</v>
      </c>
      <c r="X69" s="48">
        <v>2.38095238095238</v>
      </c>
      <c r="Y69" s="48" t="s">
        <v>330</v>
      </c>
      <c r="Z69" s="48" t="s">
        <v>330</v>
      </c>
      <c r="AA69" s="48" t="s">
        <v>330</v>
      </c>
      <c r="AB69" s="48" t="s">
        <v>330</v>
      </c>
      <c r="AC69" s="48" t="s">
        <v>330</v>
      </c>
      <c r="AD69" s="48" t="s">
        <v>330</v>
      </c>
      <c r="AE69" s="48">
        <v>1.82380952380952</v>
      </c>
      <c r="AF69" s="48" t="s">
        <v>330</v>
      </c>
      <c r="AG69" s="48" t="s">
        <v>330</v>
      </c>
      <c r="AH69" s="48" t="s">
        <v>330</v>
      </c>
      <c r="AI69" s="48" t="s">
        <v>330</v>
      </c>
      <c r="AJ69" s="48" t="s">
        <v>330</v>
      </c>
      <c r="AK69" s="48" t="s">
        <v>330</v>
      </c>
      <c r="AL69" s="48" t="s">
        <v>330</v>
      </c>
      <c r="AM69" s="48" t="s">
        <v>330</v>
      </c>
      <c r="AN69" s="48" t="s">
        <v>330</v>
      </c>
      <c r="AO69" s="48" t="s">
        <v>330</v>
      </c>
      <c r="AP69" s="48" t="s">
        <v>330</v>
      </c>
      <c r="AQ69" s="48" t="s">
        <v>330</v>
      </c>
      <c r="AR69" s="48" t="s">
        <v>330</v>
      </c>
      <c r="AS69" s="48" t="s">
        <v>330</v>
      </c>
      <c r="AT69" s="48" t="s">
        <v>330</v>
      </c>
      <c r="AU69" s="48" t="s">
        <v>330</v>
      </c>
      <c r="AV69" s="49" t="s">
        <v>330</v>
      </c>
    </row>
    <row r="70" spans="2:48" x14ac:dyDescent="0.25">
      <c r="B70" s="155">
        <v>41091</v>
      </c>
      <c r="C70" s="47" t="s">
        <v>330</v>
      </c>
      <c r="D70" s="48" t="s">
        <v>330</v>
      </c>
      <c r="E70" s="48">
        <v>2.16923076923077</v>
      </c>
      <c r="F70" s="48" t="s">
        <v>330</v>
      </c>
      <c r="G70" s="48" t="s">
        <v>330</v>
      </c>
      <c r="H70" s="48">
        <v>1.8538461538461499</v>
      </c>
      <c r="I70" s="48" t="s">
        <v>330</v>
      </c>
      <c r="J70" s="48" t="s">
        <v>330</v>
      </c>
      <c r="K70" s="48">
        <v>1.7923076923076899</v>
      </c>
      <c r="L70" s="48" t="s">
        <v>330</v>
      </c>
      <c r="M70" s="48" t="s">
        <v>330</v>
      </c>
      <c r="N70" s="48">
        <v>1.86153846153846</v>
      </c>
      <c r="O70" s="48" t="s">
        <v>330</v>
      </c>
      <c r="P70" s="48" t="s">
        <v>330</v>
      </c>
      <c r="Q70" s="48">
        <v>1.92307692307692</v>
      </c>
      <c r="R70" s="48" t="s">
        <v>330</v>
      </c>
      <c r="S70" s="48" t="s">
        <v>330</v>
      </c>
      <c r="T70" s="48" t="s">
        <v>330</v>
      </c>
      <c r="U70" s="48" t="s">
        <v>330</v>
      </c>
      <c r="V70" s="48" t="s">
        <v>330</v>
      </c>
      <c r="W70" s="49" t="s">
        <v>330</v>
      </c>
      <c r="X70" s="48">
        <v>2.3222222222222202</v>
      </c>
      <c r="Y70" s="48" t="s">
        <v>330</v>
      </c>
      <c r="Z70" s="48" t="s">
        <v>330</v>
      </c>
      <c r="AA70" s="48" t="s">
        <v>330</v>
      </c>
      <c r="AB70" s="48" t="s">
        <v>330</v>
      </c>
      <c r="AC70" s="48" t="s">
        <v>330</v>
      </c>
      <c r="AD70" s="48">
        <v>1.80555555555556</v>
      </c>
      <c r="AE70" s="48" t="s">
        <v>330</v>
      </c>
      <c r="AF70" s="48" t="s">
        <v>330</v>
      </c>
      <c r="AG70" s="48" t="s">
        <v>330</v>
      </c>
      <c r="AH70" s="48" t="s">
        <v>330</v>
      </c>
      <c r="AI70" s="48" t="s">
        <v>330</v>
      </c>
      <c r="AJ70" s="48" t="s">
        <v>330</v>
      </c>
      <c r="AK70" s="48" t="s">
        <v>330</v>
      </c>
      <c r="AL70" s="48">
        <v>1.98</v>
      </c>
      <c r="AM70" s="48" t="s">
        <v>330</v>
      </c>
      <c r="AN70" s="48" t="s">
        <v>330</v>
      </c>
      <c r="AO70" s="48" t="s">
        <v>330</v>
      </c>
      <c r="AP70" s="48">
        <v>2.08</v>
      </c>
      <c r="AQ70" s="48" t="s">
        <v>330</v>
      </c>
      <c r="AR70" s="48" t="s">
        <v>330</v>
      </c>
      <c r="AS70" s="48" t="s">
        <v>330</v>
      </c>
      <c r="AT70" s="48">
        <v>2.1800000000000002</v>
      </c>
      <c r="AU70" s="48" t="s">
        <v>330</v>
      </c>
      <c r="AV70" s="49" t="s">
        <v>330</v>
      </c>
    </row>
    <row r="71" spans="2:48" x14ac:dyDescent="0.25">
      <c r="B71" s="155">
        <v>41122</v>
      </c>
      <c r="C71" s="47" t="s">
        <v>330</v>
      </c>
      <c r="D71" s="48">
        <v>2.0882352941176499</v>
      </c>
      <c r="E71" s="48" t="s">
        <v>330</v>
      </c>
      <c r="F71" s="48" t="s">
        <v>330</v>
      </c>
      <c r="G71" s="48">
        <v>1.78125</v>
      </c>
      <c r="H71" s="48" t="s">
        <v>330</v>
      </c>
      <c r="I71" s="48" t="s">
        <v>330</v>
      </c>
      <c r="J71" s="48">
        <v>1.7124999999999999</v>
      </c>
      <c r="K71" s="48" t="s">
        <v>330</v>
      </c>
      <c r="L71" s="48" t="s">
        <v>330</v>
      </c>
      <c r="M71" s="48">
        <v>1.8</v>
      </c>
      <c r="N71" s="48" t="s">
        <v>330</v>
      </c>
      <c r="O71" s="48" t="s">
        <v>330</v>
      </c>
      <c r="P71" s="48">
        <v>1.86666666666667</v>
      </c>
      <c r="Q71" s="48" t="s">
        <v>330</v>
      </c>
      <c r="R71" s="48" t="s">
        <v>330</v>
      </c>
      <c r="S71" s="48" t="s">
        <v>330</v>
      </c>
      <c r="T71" s="48" t="s">
        <v>330</v>
      </c>
      <c r="U71" s="48" t="s">
        <v>330</v>
      </c>
      <c r="V71" s="48" t="s">
        <v>330</v>
      </c>
      <c r="W71" s="49" t="s">
        <v>330</v>
      </c>
      <c r="X71" s="48">
        <v>2.33</v>
      </c>
      <c r="Y71" s="48" t="s">
        <v>330</v>
      </c>
      <c r="Z71" s="48" t="s">
        <v>330</v>
      </c>
      <c r="AA71" s="48" t="s">
        <v>330</v>
      </c>
      <c r="AB71" s="48" t="s">
        <v>330</v>
      </c>
      <c r="AC71" s="48">
        <v>1.77</v>
      </c>
      <c r="AD71" s="48" t="s">
        <v>330</v>
      </c>
      <c r="AE71" s="48" t="s">
        <v>330</v>
      </c>
      <c r="AF71" s="48" t="s">
        <v>330</v>
      </c>
      <c r="AG71" s="48" t="s">
        <v>330</v>
      </c>
      <c r="AH71" s="48" t="s">
        <v>330</v>
      </c>
      <c r="AI71" s="48" t="s">
        <v>330</v>
      </c>
      <c r="AJ71" s="48" t="s">
        <v>330</v>
      </c>
      <c r="AK71" s="48" t="s">
        <v>330</v>
      </c>
      <c r="AL71" s="48" t="s">
        <v>330</v>
      </c>
      <c r="AM71" s="48" t="s">
        <v>330</v>
      </c>
      <c r="AN71" s="48" t="s">
        <v>330</v>
      </c>
      <c r="AO71" s="48" t="s">
        <v>330</v>
      </c>
      <c r="AP71" s="48" t="s">
        <v>330</v>
      </c>
      <c r="AQ71" s="48" t="s">
        <v>330</v>
      </c>
      <c r="AR71" s="48" t="s">
        <v>330</v>
      </c>
      <c r="AS71" s="48" t="s">
        <v>330</v>
      </c>
      <c r="AT71" s="48" t="s">
        <v>330</v>
      </c>
      <c r="AU71" s="48" t="s">
        <v>330</v>
      </c>
      <c r="AV71" s="49" t="s">
        <v>330</v>
      </c>
    </row>
    <row r="72" spans="2:48" x14ac:dyDescent="0.25">
      <c r="B72" s="155">
        <v>41153</v>
      </c>
      <c r="C72" s="47">
        <v>2.20714285714286</v>
      </c>
      <c r="D72" s="48" t="s">
        <v>330</v>
      </c>
      <c r="E72" s="48" t="s">
        <v>330</v>
      </c>
      <c r="F72" s="48">
        <v>1.9</v>
      </c>
      <c r="G72" s="48" t="s">
        <v>330</v>
      </c>
      <c r="H72" s="48" t="s">
        <v>330</v>
      </c>
      <c r="I72" s="48">
        <v>1.74285714285714</v>
      </c>
      <c r="J72" s="48" t="s">
        <v>330</v>
      </c>
      <c r="K72" s="48" t="s">
        <v>330</v>
      </c>
      <c r="L72" s="48">
        <v>1.75</v>
      </c>
      <c r="M72" s="48" t="s">
        <v>330</v>
      </c>
      <c r="N72" s="48" t="s">
        <v>330</v>
      </c>
      <c r="O72" s="48">
        <v>1.6976923076923101</v>
      </c>
      <c r="P72" s="48" t="s">
        <v>330</v>
      </c>
      <c r="Q72" s="48" t="s">
        <v>330</v>
      </c>
      <c r="R72" s="48" t="s">
        <v>330</v>
      </c>
      <c r="S72" s="48" t="s">
        <v>330</v>
      </c>
      <c r="T72" s="48" t="s">
        <v>330</v>
      </c>
      <c r="U72" s="48" t="s">
        <v>330</v>
      </c>
      <c r="V72" s="48" t="s">
        <v>330</v>
      </c>
      <c r="W72" s="49" t="s">
        <v>330</v>
      </c>
      <c r="X72" s="48">
        <v>2.4047619047619002</v>
      </c>
      <c r="Y72" s="48" t="s">
        <v>330</v>
      </c>
      <c r="Z72" s="48" t="s">
        <v>330</v>
      </c>
      <c r="AA72" s="48" t="s">
        <v>330</v>
      </c>
      <c r="AB72" s="48">
        <v>1.8190476190476199</v>
      </c>
      <c r="AC72" s="48" t="s">
        <v>330</v>
      </c>
      <c r="AD72" s="48" t="s">
        <v>330</v>
      </c>
      <c r="AE72" s="48" t="s">
        <v>330</v>
      </c>
      <c r="AF72" s="48" t="s">
        <v>330</v>
      </c>
      <c r="AG72" s="48" t="s">
        <v>330</v>
      </c>
      <c r="AH72" s="48" t="s">
        <v>330</v>
      </c>
      <c r="AI72" s="48" t="s">
        <v>330</v>
      </c>
      <c r="AJ72" s="48" t="s">
        <v>330</v>
      </c>
      <c r="AK72" s="48" t="s">
        <v>330</v>
      </c>
      <c r="AL72" s="48" t="s">
        <v>330</v>
      </c>
      <c r="AM72" s="48" t="s">
        <v>330</v>
      </c>
      <c r="AN72" s="48" t="s">
        <v>330</v>
      </c>
      <c r="AO72" s="48" t="s">
        <v>330</v>
      </c>
      <c r="AP72" s="48" t="s">
        <v>330</v>
      </c>
      <c r="AQ72" s="48" t="s">
        <v>330</v>
      </c>
      <c r="AR72" s="48" t="s">
        <v>330</v>
      </c>
      <c r="AS72" s="48" t="s">
        <v>330</v>
      </c>
      <c r="AT72" s="48" t="s">
        <v>330</v>
      </c>
      <c r="AU72" s="48" t="s">
        <v>330</v>
      </c>
      <c r="AV72" s="49" t="s">
        <v>330</v>
      </c>
    </row>
    <row r="73" spans="2:48" x14ac:dyDescent="0.25">
      <c r="B73" s="155">
        <v>41183</v>
      </c>
      <c r="C73" s="47" t="s">
        <v>330</v>
      </c>
      <c r="D73" s="48" t="s">
        <v>330</v>
      </c>
      <c r="E73" s="48">
        <v>1.87777777777778</v>
      </c>
      <c r="F73" s="48" t="s">
        <v>330</v>
      </c>
      <c r="G73" s="48" t="s">
        <v>330</v>
      </c>
      <c r="H73" s="48">
        <v>1.7722222222222199</v>
      </c>
      <c r="I73" s="48" t="s">
        <v>330</v>
      </c>
      <c r="J73" s="48" t="s">
        <v>330</v>
      </c>
      <c r="K73" s="48">
        <v>1.75</v>
      </c>
      <c r="L73" s="48" t="s">
        <v>330</v>
      </c>
      <c r="M73" s="48" t="s">
        <v>330</v>
      </c>
      <c r="N73" s="48">
        <v>1.8176470588235301</v>
      </c>
      <c r="O73" s="48" t="s">
        <v>330</v>
      </c>
      <c r="P73" s="48" t="s">
        <v>330</v>
      </c>
      <c r="Q73" s="48" t="s">
        <v>330</v>
      </c>
      <c r="R73" s="48" t="s">
        <v>330</v>
      </c>
      <c r="S73" s="48" t="s">
        <v>330</v>
      </c>
      <c r="T73" s="48" t="s">
        <v>330</v>
      </c>
      <c r="U73" s="48" t="s">
        <v>330</v>
      </c>
      <c r="V73" s="48" t="s">
        <v>330</v>
      </c>
      <c r="W73" s="49" t="s">
        <v>330</v>
      </c>
      <c r="X73" s="48">
        <v>2.44761904761905</v>
      </c>
      <c r="Y73" s="48" t="s">
        <v>330</v>
      </c>
      <c r="Z73" s="48" t="s">
        <v>330</v>
      </c>
      <c r="AA73" s="48">
        <v>1.86666666666667</v>
      </c>
      <c r="AB73" s="48" t="s">
        <v>330</v>
      </c>
      <c r="AC73" s="48" t="s">
        <v>330</v>
      </c>
      <c r="AD73" s="48" t="s">
        <v>330</v>
      </c>
      <c r="AE73" s="48" t="s">
        <v>330</v>
      </c>
      <c r="AF73" s="48" t="s">
        <v>330</v>
      </c>
      <c r="AG73" s="48" t="s">
        <v>330</v>
      </c>
      <c r="AH73" s="48" t="s">
        <v>330</v>
      </c>
      <c r="AI73" s="48" t="s">
        <v>330</v>
      </c>
      <c r="AJ73" s="48" t="s">
        <v>330</v>
      </c>
      <c r="AK73" s="48">
        <v>1.9</v>
      </c>
      <c r="AL73" s="48" t="s">
        <v>330</v>
      </c>
      <c r="AM73" s="48" t="s">
        <v>330</v>
      </c>
      <c r="AN73" s="48" t="s">
        <v>330</v>
      </c>
      <c r="AO73" s="48">
        <v>2</v>
      </c>
      <c r="AP73" s="48" t="s">
        <v>330</v>
      </c>
      <c r="AQ73" s="48" t="s">
        <v>330</v>
      </c>
      <c r="AR73" s="48" t="s">
        <v>330</v>
      </c>
      <c r="AS73" s="48">
        <v>2</v>
      </c>
      <c r="AT73" s="48" t="s">
        <v>330</v>
      </c>
      <c r="AU73" s="48" t="s">
        <v>330</v>
      </c>
      <c r="AV73" s="49" t="s">
        <v>330</v>
      </c>
    </row>
    <row r="74" spans="2:48" x14ac:dyDescent="0.25">
      <c r="B74" s="155">
        <v>41214</v>
      </c>
      <c r="C74" s="47" t="s">
        <v>330</v>
      </c>
      <c r="D74" s="48">
        <v>2.04666666666667</v>
      </c>
      <c r="E74" s="48" t="s">
        <v>330</v>
      </c>
      <c r="F74" s="48" t="s">
        <v>330</v>
      </c>
      <c r="G74" s="48">
        <v>1.92</v>
      </c>
      <c r="H74" s="48" t="s">
        <v>330</v>
      </c>
      <c r="I74" s="48" t="s">
        <v>330</v>
      </c>
      <c r="J74" s="48">
        <v>1.84666666666667</v>
      </c>
      <c r="K74" s="48" t="s">
        <v>330</v>
      </c>
      <c r="L74" s="48" t="s">
        <v>330</v>
      </c>
      <c r="M74" s="48">
        <v>1.78571428571429</v>
      </c>
      <c r="N74" s="48" t="s">
        <v>330</v>
      </c>
      <c r="O74" s="48" t="s">
        <v>330</v>
      </c>
      <c r="P74" s="48" t="s">
        <v>330</v>
      </c>
      <c r="Q74" s="48" t="s">
        <v>330</v>
      </c>
      <c r="R74" s="48" t="s">
        <v>330</v>
      </c>
      <c r="S74" s="48" t="s">
        <v>330</v>
      </c>
      <c r="T74" s="48" t="s">
        <v>330</v>
      </c>
      <c r="U74" s="48" t="s">
        <v>330</v>
      </c>
      <c r="V74" s="48" t="s">
        <v>330</v>
      </c>
      <c r="W74" s="49" t="s">
        <v>330</v>
      </c>
      <c r="X74" s="48">
        <v>2.45714285714286</v>
      </c>
      <c r="Y74" s="48" t="s">
        <v>330</v>
      </c>
      <c r="Z74" s="48">
        <v>1.9142857142857099</v>
      </c>
      <c r="AA74" s="48" t="s">
        <v>330</v>
      </c>
      <c r="AB74" s="48" t="s">
        <v>330</v>
      </c>
      <c r="AC74" s="48" t="s">
        <v>330</v>
      </c>
      <c r="AD74" s="48" t="s">
        <v>330</v>
      </c>
      <c r="AE74" s="48" t="s">
        <v>330</v>
      </c>
      <c r="AF74" s="48" t="s">
        <v>330</v>
      </c>
      <c r="AG74" s="48" t="s">
        <v>330</v>
      </c>
      <c r="AH74" s="48" t="s">
        <v>330</v>
      </c>
      <c r="AI74" s="48" t="s">
        <v>330</v>
      </c>
      <c r="AJ74" s="48" t="s">
        <v>330</v>
      </c>
      <c r="AK74" s="48" t="s">
        <v>330</v>
      </c>
      <c r="AL74" s="48" t="s">
        <v>330</v>
      </c>
      <c r="AM74" s="48" t="s">
        <v>330</v>
      </c>
      <c r="AN74" s="48" t="s">
        <v>330</v>
      </c>
      <c r="AO74" s="48" t="s">
        <v>330</v>
      </c>
      <c r="AP74" s="48" t="s">
        <v>330</v>
      </c>
      <c r="AQ74" s="48" t="s">
        <v>330</v>
      </c>
      <c r="AR74" s="48" t="s">
        <v>330</v>
      </c>
      <c r="AS74" s="48" t="s">
        <v>330</v>
      </c>
      <c r="AT74" s="48" t="s">
        <v>330</v>
      </c>
      <c r="AU74" s="48" t="s">
        <v>330</v>
      </c>
      <c r="AV74" s="49" t="s">
        <v>330</v>
      </c>
    </row>
    <row r="75" spans="2:48" x14ac:dyDescent="0.25">
      <c r="B75" s="155">
        <v>41244</v>
      </c>
      <c r="C75" s="47">
        <v>2.0714285714285698</v>
      </c>
      <c r="D75" s="48" t="s">
        <v>330</v>
      </c>
      <c r="E75" s="48" t="s">
        <v>330</v>
      </c>
      <c r="F75" s="48">
        <v>1.9357142857142899</v>
      </c>
      <c r="G75" s="48" t="s">
        <v>330</v>
      </c>
      <c r="H75" s="48" t="s">
        <v>330</v>
      </c>
      <c r="I75" s="48">
        <v>1.8571428571428601</v>
      </c>
      <c r="J75" s="48" t="s">
        <v>330</v>
      </c>
      <c r="K75" s="48" t="s">
        <v>330</v>
      </c>
      <c r="L75" s="48">
        <v>1.8642857142857101</v>
      </c>
      <c r="M75" s="48" t="s">
        <v>330</v>
      </c>
      <c r="N75" s="48" t="s">
        <v>330</v>
      </c>
      <c r="O75" s="48" t="s">
        <v>330</v>
      </c>
      <c r="P75" s="48" t="s">
        <v>330</v>
      </c>
      <c r="Q75" s="48" t="s">
        <v>330</v>
      </c>
      <c r="R75" s="48" t="s">
        <v>330</v>
      </c>
      <c r="S75" s="48" t="s">
        <v>330</v>
      </c>
      <c r="T75" s="48" t="s">
        <v>330</v>
      </c>
      <c r="U75" s="48" t="s">
        <v>330</v>
      </c>
      <c r="V75" s="48" t="s">
        <v>330</v>
      </c>
      <c r="W75" s="49" t="s">
        <v>330</v>
      </c>
      <c r="X75" s="48">
        <v>2.5</v>
      </c>
      <c r="Y75" s="48">
        <v>1.9238095238095201</v>
      </c>
      <c r="Z75" s="48" t="s">
        <v>330</v>
      </c>
      <c r="AA75" s="48" t="s">
        <v>330</v>
      </c>
      <c r="AB75" s="48" t="s">
        <v>330</v>
      </c>
      <c r="AC75" s="48" t="s">
        <v>330</v>
      </c>
      <c r="AD75" s="48" t="s">
        <v>330</v>
      </c>
      <c r="AE75" s="48" t="s">
        <v>330</v>
      </c>
      <c r="AF75" s="48" t="s">
        <v>330</v>
      </c>
      <c r="AG75" s="48" t="s">
        <v>330</v>
      </c>
      <c r="AH75" s="48" t="s">
        <v>330</v>
      </c>
      <c r="AI75" s="48" t="s">
        <v>330</v>
      </c>
      <c r="AJ75" s="48" t="s">
        <v>330</v>
      </c>
      <c r="AK75" s="48" t="s">
        <v>330</v>
      </c>
      <c r="AL75" s="48" t="s">
        <v>330</v>
      </c>
      <c r="AM75" s="48" t="s">
        <v>330</v>
      </c>
      <c r="AN75" s="48" t="s">
        <v>330</v>
      </c>
      <c r="AO75" s="48" t="s">
        <v>330</v>
      </c>
      <c r="AP75" s="48" t="s">
        <v>330</v>
      </c>
      <c r="AQ75" s="48" t="s">
        <v>330</v>
      </c>
      <c r="AR75" s="48" t="s">
        <v>330</v>
      </c>
      <c r="AS75" s="48" t="s">
        <v>330</v>
      </c>
      <c r="AT75" s="48" t="s">
        <v>330</v>
      </c>
      <c r="AU75" s="48" t="s">
        <v>330</v>
      </c>
      <c r="AV75" s="49" t="s">
        <v>330</v>
      </c>
    </row>
    <row r="76" spans="2:48" x14ac:dyDescent="0.25">
      <c r="B76" s="155">
        <v>41275</v>
      </c>
      <c r="C76" s="47" t="s">
        <v>330</v>
      </c>
      <c r="D76" s="48" t="s">
        <v>330</v>
      </c>
      <c r="E76" s="48">
        <v>1.9176470588235299</v>
      </c>
      <c r="F76" s="48" t="s">
        <v>330</v>
      </c>
      <c r="G76" s="48" t="s">
        <v>330</v>
      </c>
      <c r="H76" s="48">
        <v>1.8764705882352899</v>
      </c>
      <c r="I76" s="48" t="s">
        <v>330</v>
      </c>
      <c r="J76" s="48" t="s">
        <v>330</v>
      </c>
      <c r="K76" s="48">
        <v>1.8411764705882401</v>
      </c>
      <c r="L76" s="48" t="s">
        <v>330</v>
      </c>
      <c r="M76" s="48" t="s">
        <v>330</v>
      </c>
      <c r="N76" s="48">
        <v>1.88333333333333</v>
      </c>
      <c r="O76" s="48" t="s">
        <v>330</v>
      </c>
      <c r="P76" s="48" t="s">
        <v>330</v>
      </c>
      <c r="Q76" s="48">
        <v>1.8333333333333299</v>
      </c>
      <c r="R76" s="48" t="s">
        <v>330</v>
      </c>
      <c r="S76" s="48" t="s">
        <v>330</v>
      </c>
      <c r="T76" s="48">
        <v>1.7749999999999999</v>
      </c>
      <c r="U76" s="48" t="s">
        <v>330</v>
      </c>
      <c r="V76" s="48" t="s">
        <v>330</v>
      </c>
      <c r="W76" s="49">
        <v>1.75833333333333</v>
      </c>
      <c r="X76" s="48">
        <v>1.87</v>
      </c>
      <c r="Y76" s="48" t="s">
        <v>330</v>
      </c>
      <c r="Z76" s="48" t="s">
        <v>330</v>
      </c>
      <c r="AA76" s="48" t="s">
        <v>330</v>
      </c>
      <c r="AB76" s="48" t="s">
        <v>330</v>
      </c>
      <c r="AC76" s="48" t="s">
        <v>330</v>
      </c>
      <c r="AD76" s="48" t="s">
        <v>330</v>
      </c>
      <c r="AE76" s="48" t="s">
        <v>330</v>
      </c>
      <c r="AF76" s="48" t="s">
        <v>330</v>
      </c>
      <c r="AG76" s="48" t="s">
        <v>330</v>
      </c>
      <c r="AH76" s="48" t="s">
        <v>330</v>
      </c>
      <c r="AI76" s="48" t="s">
        <v>330</v>
      </c>
      <c r="AJ76" s="48">
        <v>1.78823529411765</v>
      </c>
      <c r="AK76" s="48" t="s">
        <v>330</v>
      </c>
      <c r="AL76" s="48" t="s">
        <v>330</v>
      </c>
      <c r="AM76" s="48" t="s">
        <v>330</v>
      </c>
      <c r="AN76" s="48">
        <v>1.8714285714285701</v>
      </c>
      <c r="AO76" s="48" t="s">
        <v>330</v>
      </c>
      <c r="AP76" s="48" t="s">
        <v>330</v>
      </c>
      <c r="AQ76" s="48" t="s">
        <v>330</v>
      </c>
      <c r="AR76" s="48">
        <v>1.95714285714286</v>
      </c>
      <c r="AS76" s="48" t="s">
        <v>330</v>
      </c>
      <c r="AT76" s="48" t="s">
        <v>330</v>
      </c>
      <c r="AU76" s="48" t="s">
        <v>330</v>
      </c>
      <c r="AV76" s="49">
        <v>2.0142857142857098</v>
      </c>
    </row>
    <row r="77" spans="2:48" x14ac:dyDescent="0.25">
      <c r="B77" s="155">
        <v>41306</v>
      </c>
      <c r="C77" s="47" t="s">
        <v>330</v>
      </c>
      <c r="D77" s="48">
        <v>1.8812500000000001</v>
      </c>
      <c r="E77" s="48" t="s">
        <v>330</v>
      </c>
      <c r="F77" s="48" t="s">
        <v>330</v>
      </c>
      <c r="G77" s="48">
        <v>1.825</v>
      </c>
      <c r="H77" s="48" t="s">
        <v>330</v>
      </c>
      <c r="I77" s="48" t="s">
        <v>330</v>
      </c>
      <c r="J77" s="48">
        <v>1.8</v>
      </c>
      <c r="K77" s="48" t="s">
        <v>330</v>
      </c>
      <c r="L77" s="48" t="s">
        <v>330</v>
      </c>
      <c r="M77" s="48">
        <v>1.83076923076923</v>
      </c>
      <c r="N77" s="48" t="s">
        <v>330</v>
      </c>
      <c r="O77" s="48" t="s">
        <v>330</v>
      </c>
      <c r="P77" s="48">
        <v>1.8</v>
      </c>
      <c r="Q77" s="48" t="s">
        <v>330</v>
      </c>
      <c r="R77" s="48" t="s">
        <v>330</v>
      </c>
      <c r="S77" s="48">
        <v>1.7461538461538499</v>
      </c>
      <c r="T77" s="48" t="s">
        <v>330</v>
      </c>
      <c r="U77" s="48" t="s">
        <v>330</v>
      </c>
      <c r="V77" s="48">
        <v>1.7230769230769201</v>
      </c>
      <c r="W77" s="49" t="s">
        <v>330</v>
      </c>
      <c r="X77" s="48">
        <v>1.86363636363636</v>
      </c>
      <c r="Y77" s="48" t="s">
        <v>330</v>
      </c>
      <c r="Z77" s="48" t="s">
        <v>330</v>
      </c>
      <c r="AA77" s="48" t="s">
        <v>330</v>
      </c>
      <c r="AB77" s="48" t="s">
        <v>330</v>
      </c>
      <c r="AC77" s="48" t="s">
        <v>330</v>
      </c>
      <c r="AD77" s="48" t="s">
        <v>330</v>
      </c>
      <c r="AE77" s="48" t="s">
        <v>330</v>
      </c>
      <c r="AF77" s="48" t="s">
        <v>330</v>
      </c>
      <c r="AG77" s="48" t="s">
        <v>330</v>
      </c>
      <c r="AH77" s="48" t="s">
        <v>330</v>
      </c>
      <c r="AI77" s="48">
        <v>1.76</v>
      </c>
      <c r="AJ77" s="48" t="s">
        <v>330</v>
      </c>
      <c r="AK77" s="48" t="s">
        <v>330</v>
      </c>
      <c r="AL77" s="48" t="s">
        <v>330</v>
      </c>
      <c r="AM77" s="48" t="s">
        <v>330</v>
      </c>
      <c r="AN77" s="48" t="s">
        <v>330</v>
      </c>
      <c r="AO77" s="48" t="s">
        <v>330</v>
      </c>
      <c r="AP77" s="48" t="s">
        <v>330</v>
      </c>
      <c r="AQ77" s="48" t="s">
        <v>330</v>
      </c>
      <c r="AR77" s="48" t="s">
        <v>330</v>
      </c>
      <c r="AS77" s="48" t="s">
        <v>330</v>
      </c>
      <c r="AT77" s="48" t="s">
        <v>330</v>
      </c>
      <c r="AU77" s="48" t="s">
        <v>330</v>
      </c>
      <c r="AV77" s="49" t="s">
        <v>330</v>
      </c>
    </row>
    <row r="78" spans="2:48" x14ac:dyDescent="0.25">
      <c r="B78" s="155">
        <v>41334</v>
      </c>
      <c r="C78" s="47">
        <v>1.8</v>
      </c>
      <c r="D78" s="48" t="s">
        <v>330</v>
      </c>
      <c r="E78" s="48" t="s">
        <v>330</v>
      </c>
      <c r="F78" s="48">
        <v>1.7384615384615401</v>
      </c>
      <c r="G78" s="48" t="s">
        <v>330</v>
      </c>
      <c r="H78" s="48" t="s">
        <v>330</v>
      </c>
      <c r="I78" s="48">
        <v>1.7307692307692299</v>
      </c>
      <c r="J78" s="48" t="s">
        <v>330</v>
      </c>
      <c r="K78" s="48" t="s">
        <v>330</v>
      </c>
      <c r="L78" s="48">
        <v>1.75833333333333</v>
      </c>
      <c r="M78" s="48" t="s">
        <v>330</v>
      </c>
      <c r="N78" s="48" t="s">
        <v>330</v>
      </c>
      <c r="O78" s="48">
        <v>1.7083333333333299</v>
      </c>
      <c r="P78" s="48" t="s">
        <v>330</v>
      </c>
      <c r="Q78" s="48" t="s">
        <v>330</v>
      </c>
      <c r="R78" s="48">
        <v>1.6666666666666701</v>
      </c>
      <c r="S78" s="48" t="s">
        <v>330</v>
      </c>
      <c r="T78" s="48" t="s">
        <v>330</v>
      </c>
      <c r="U78" s="48">
        <v>1.68333333333333</v>
      </c>
      <c r="V78" s="48" t="s">
        <v>330</v>
      </c>
      <c r="W78" s="49" t="s">
        <v>330</v>
      </c>
      <c r="X78" s="48">
        <v>1.82380952380952</v>
      </c>
      <c r="Y78" s="48" t="s">
        <v>330</v>
      </c>
      <c r="Z78" s="48" t="s">
        <v>330</v>
      </c>
      <c r="AA78" s="48" t="s">
        <v>330</v>
      </c>
      <c r="AB78" s="48" t="s">
        <v>330</v>
      </c>
      <c r="AC78" s="48" t="s">
        <v>330</v>
      </c>
      <c r="AD78" s="48" t="s">
        <v>330</v>
      </c>
      <c r="AE78" s="48" t="s">
        <v>330</v>
      </c>
      <c r="AF78" s="48" t="s">
        <v>330</v>
      </c>
      <c r="AG78" s="48" t="s">
        <v>330</v>
      </c>
      <c r="AH78" s="48">
        <v>1.74</v>
      </c>
      <c r="AI78" s="48" t="s">
        <v>330</v>
      </c>
      <c r="AJ78" s="48" t="s">
        <v>330</v>
      </c>
      <c r="AK78" s="48" t="s">
        <v>330</v>
      </c>
      <c r="AL78" s="48" t="s">
        <v>330</v>
      </c>
      <c r="AM78" s="48" t="s">
        <v>330</v>
      </c>
      <c r="AN78" s="48" t="s">
        <v>330</v>
      </c>
      <c r="AO78" s="48" t="s">
        <v>330</v>
      </c>
      <c r="AP78" s="48" t="s">
        <v>330</v>
      </c>
      <c r="AQ78" s="48" t="s">
        <v>330</v>
      </c>
      <c r="AR78" s="48" t="s">
        <v>330</v>
      </c>
      <c r="AS78" s="48" t="s">
        <v>330</v>
      </c>
      <c r="AT78" s="48" t="s">
        <v>330</v>
      </c>
      <c r="AU78" s="48" t="s">
        <v>330</v>
      </c>
      <c r="AV78" s="49" t="s">
        <v>330</v>
      </c>
    </row>
    <row r="79" spans="2:48" x14ac:dyDescent="0.25">
      <c r="B79" s="155">
        <v>41365</v>
      </c>
      <c r="C79" s="47" t="s">
        <v>330</v>
      </c>
      <c r="D79" s="48" t="s">
        <v>330</v>
      </c>
      <c r="E79" s="48">
        <v>1.675</v>
      </c>
      <c r="F79" s="48" t="s">
        <v>330</v>
      </c>
      <c r="G79" s="48" t="s">
        <v>330</v>
      </c>
      <c r="H79" s="48">
        <v>1.6416666666666699</v>
      </c>
      <c r="I79" s="48" t="s">
        <v>330</v>
      </c>
      <c r="J79" s="48" t="s">
        <v>330</v>
      </c>
      <c r="K79" s="48">
        <v>1.69166666666667</v>
      </c>
      <c r="L79" s="48" t="s">
        <v>330</v>
      </c>
      <c r="M79" s="48" t="s">
        <v>330</v>
      </c>
      <c r="N79" s="48">
        <v>1.6545454545454501</v>
      </c>
      <c r="O79" s="48" t="s">
        <v>330</v>
      </c>
      <c r="P79" s="48" t="s">
        <v>330</v>
      </c>
      <c r="Q79" s="48">
        <v>1.65</v>
      </c>
      <c r="R79" s="48" t="s">
        <v>330</v>
      </c>
      <c r="S79" s="48" t="s">
        <v>330</v>
      </c>
      <c r="T79" s="48">
        <v>1.72</v>
      </c>
      <c r="U79" s="48" t="s">
        <v>330</v>
      </c>
      <c r="V79" s="48" t="s">
        <v>330</v>
      </c>
      <c r="W79" s="49" t="s">
        <v>330</v>
      </c>
      <c r="X79" s="48">
        <v>1.74545454545455</v>
      </c>
      <c r="Y79" s="48" t="s">
        <v>330</v>
      </c>
      <c r="Z79" s="48" t="s">
        <v>330</v>
      </c>
      <c r="AA79" s="48" t="s">
        <v>330</v>
      </c>
      <c r="AB79" s="48" t="s">
        <v>330</v>
      </c>
      <c r="AC79" s="48" t="s">
        <v>330</v>
      </c>
      <c r="AD79" s="48" t="s">
        <v>330</v>
      </c>
      <c r="AE79" s="48" t="s">
        <v>330</v>
      </c>
      <c r="AF79" s="48" t="s">
        <v>330</v>
      </c>
      <c r="AG79" s="48">
        <v>1.7</v>
      </c>
      <c r="AH79" s="48" t="s">
        <v>330</v>
      </c>
      <c r="AI79" s="48" t="s">
        <v>330</v>
      </c>
      <c r="AJ79" s="48" t="s">
        <v>330</v>
      </c>
      <c r="AK79" s="48" t="s">
        <v>330</v>
      </c>
      <c r="AL79" s="48" t="s">
        <v>330</v>
      </c>
      <c r="AM79" s="48">
        <v>1.75</v>
      </c>
      <c r="AN79" s="48" t="s">
        <v>330</v>
      </c>
      <c r="AO79" s="48" t="s">
        <v>330</v>
      </c>
      <c r="AP79" s="48" t="s">
        <v>330</v>
      </c>
      <c r="AQ79" s="48">
        <v>1.8625</v>
      </c>
      <c r="AR79" s="48" t="s">
        <v>330</v>
      </c>
      <c r="AS79" s="48" t="s">
        <v>330</v>
      </c>
      <c r="AT79" s="48" t="s">
        <v>330</v>
      </c>
      <c r="AU79" s="48">
        <v>1.9</v>
      </c>
      <c r="AV79" s="49" t="s">
        <v>330</v>
      </c>
    </row>
    <row r="80" spans="2:48" x14ac:dyDescent="0.25">
      <c r="B80" s="155">
        <v>41395</v>
      </c>
      <c r="C80" s="47" t="s">
        <v>330</v>
      </c>
      <c r="D80" s="48">
        <v>1.4615384615384599</v>
      </c>
      <c r="E80" s="48" t="s">
        <v>330</v>
      </c>
      <c r="F80" s="48" t="s">
        <v>330</v>
      </c>
      <c r="G80" s="48">
        <v>1.4461538461538499</v>
      </c>
      <c r="H80" s="48" t="s">
        <v>330</v>
      </c>
      <c r="I80" s="48" t="s">
        <v>330</v>
      </c>
      <c r="J80" s="48">
        <v>1.45384615384615</v>
      </c>
      <c r="K80" s="48" t="s">
        <v>330</v>
      </c>
      <c r="L80" s="48" t="s">
        <v>330</v>
      </c>
      <c r="M80" s="48">
        <v>1.60769230769231</v>
      </c>
      <c r="N80" s="48" t="s">
        <v>330</v>
      </c>
      <c r="O80" s="48" t="s">
        <v>330</v>
      </c>
      <c r="P80" s="48">
        <v>1.56153846153846</v>
      </c>
      <c r="Q80" s="48" t="s">
        <v>330</v>
      </c>
      <c r="R80" s="48" t="s">
        <v>330</v>
      </c>
      <c r="S80" s="48">
        <v>1.62307692307692</v>
      </c>
      <c r="T80" s="48" t="s">
        <v>330</v>
      </c>
      <c r="U80" s="48" t="s">
        <v>330</v>
      </c>
      <c r="V80" s="48" t="s">
        <v>330</v>
      </c>
      <c r="W80" s="49" t="s">
        <v>330</v>
      </c>
      <c r="X80" s="48">
        <v>1.6</v>
      </c>
      <c r="Y80" s="48" t="s">
        <v>330</v>
      </c>
      <c r="Z80" s="48" t="s">
        <v>330</v>
      </c>
      <c r="AA80" s="48" t="s">
        <v>330</v>
      </c>
      <c r="AB80" s="48" t="s">
        <v>330</v>
      </c>
      <c r="AC80" s="48" t="s">
        <v>330</v>
      </c>
      <c r="AD80" s="48" t="s">
        <v>330</v>
      </c>
      <c r="AE80" s="48" t="s">
        <v>330</v>
      </c>
      <c r="AF80" s="48">
        <v>1.6047619047618999</v>
      </c>
      <c r="AG80" s="48" t="s">
        <v>330</v>
      </c>
      <c r="AH80" s="48" t="s">
        <v>330</v>
      </c>
      <c r="AI80" s="48" t="s">
        <v>330</v>
      </c>
      <c r="AJ80" s="48" t="s">
        <v>330</v>
      </c>
      <c r="AK80" s="48" t="s">
        <v>330</v>
      </c>
      <c r="AL80" s="48" t="s">
        <v>330</v>
      </c>
      <c r="AM80" s="48" t="s">
        <v>330</v>
      </c>
      <c r="AN80" s="48" t="s">
        <v>330</v>
      </c>
      <c r="AO80" s="48" t="s">
        <v>330</v>
      </c>
      <c r="AP80" s="48" t="s">
        <v>330</v>
      </c>
      <c r="AQ80" s="48" t="s">
        <v>330</v>
      </c>
      <c r="AR80" s="48" t="s">
        <v>330</v>
      </c>
      <c r="AS80" s="48" t="s">
        <v>330</v>
      </c>
      <c r="AT80" s="48" t="s">
        <v>330</v>
      </c>
      <c r="AU80" s="48" t="s">
        <v>330</v>
      </c>
      <c r="AV80" s="49" t="s">
        <v>330</v>
      </c>
    </row>
    <row r="81" spans="2:48" x14ac:dyDescent="0.25">
      <c r="B81" s="155">
        <v>41426</v>
      </c>
      <c r="C81" s="47">
        <v>1.4666666666666699</v>
      </c>
      <c r="D81" s="48" t="s">
        <v>330</v>
      </c>
      <c r="E81" s="48" t="s">
        <v>330</v>
      </c>
      <c r="F81" s="48">
        <v>1.4583333333333299</v>
      </c>
      <c r="G81" s="48" t="s">
        <v>330</v>
      </c>
      <c r="H81" s="48" t="s">
        <v>330</v>
      </c>
      <c r="I81" s="48">
        <v>1.43333333333333</v>
      </c>
      <c r="J81" s="48" t="s">
        <v>330</v>
      </c>
      <c r="K81" s="48" t="s">
        <v>330</v>
      </c>
      <c r="L81" s="48">
        <v>1.6083333333333301</v>
      </c>
      <c r="M81" s="48" t="s">
        <v>330</v>
      </c>
      <c r="N81" s="48" t="s">
        <v>330</v>
      </c>
      <c r="O81" s="48">
        <v>1.5166666666666699</v>
      </c>
      <c r="P81" s="48" t="s">
        <v>330</v>
      </c>
      <c r="Q81" s="48" t="s">
        <v>330</v>
      </c>
      <c r="R81" s="48">
        <v>1.5249999999999999</v>
      </c>
      <c r="S81" s="48" t="s">
        <v>330</v>
      </c>
      <c r="T81" s="48" t="s">
        <v>330</v>
      </c>
      <c r="U81" s="48" t="s">
        <v>330</v>
      </c>
      <c r="V81" s="48" t="s">
        <v>330</v>
      </c>
      <c r="W81" s="49" t="s">
        <v>330</v>
      </c>
      <c r="X81" s="48">
        <v>1.5619047619047599</v>
      </c>
      <c r="Y81" s="48" t="s">
        <v>330</v>
      </c>
      <c r="Z81" s="48" t="s">
        <v>330</v>
      </c>
      <c r="AA81" s="48" t="s">
        <v>330</v>
      </c>
      <c r="AB81" s="48" t="s">
        <v>330</v>
      </c>
      <c r="AC81" s="48" t="s">
        <v>330</v>
      </c>
      <c r="AD81" s="48" t="s">
        <v>330</v>
      </c>
      <c r="AE81" s="48">
        <v>1.53809523809524</v>
      </c>
      <c r="AF81" s="48" t="s">
        <v>330</v>
      </c>
      <c r="AG81" s="48" t="s">
        <v>330</v>
      </c>
      <c r="AH81" s="48" t="s">
        <v>330</v>
      </c>
      <c r="AI81" s="48" t="s">
        <v>330</v>
      </c>
      <c r="AJ81" s="48" t="s">
        <v>330</v>
      </c>
      <c r="AK81" s="48" t="s">
        <v>330</v>
      </c>
      <c r="AL81" s="48" t="s">
        <v>330</v>
      </c>
      <c r="AM81" s="48" t="s">
        <v>330</v>
      </c>
      <c r="AN81" s="48" t="s">
        <v>330</v>
      </c>
      <c r="AO81" s="48" t="s">
        <v>330</v>
      </c>
      <c r="AP81" s="48" t="s">
        <v>330</v>
      </c>
      <c r="AQ81" s="48" t="s">
        <v>330</v>
      </c>
      <c r="AR81" s="48" t="s">
        <v>330</v>
      </c>
      <c r="AS81" s="48" t="s">
        <v>330</v>
      </c>
      <c r="AT81" s="48" t="s">
        <v>330</v>
      </c>
      <c r="AU81" s="48" t="s">
        <v>330</v>
      </c>
      <c r="AV81" s="49" t="s">
        <v>330</v>
      </c>
    </row>
    <row r="82" spans="2:48" x14ac:dyDescent="0.25">
      <c r="B82" s="155">
        <v>41456</v>
      </c>
      <c r="C82" s="47" t="s">
        <v>330</v>
      </c>
      <c r="D82" s="48" t="s">
        <v>330</v>
      </c>
      <c r="E82" s="48">
        <v>1.3916666666666699</v>
      </c>
      <c r="F82" s="48" t="s">
        <v>330</v>
      </c>
      <c r="G82" s="48" t="s">
        <v>330</v>
      </c>
      <c r="H82" s="48">
        <v>1.3333333333333299</v>
      </c>
      <c r="I82" s="48" t="s">
        <v>330</v>
      </c>
      <c r="J82" s="48" t="s">
        <v>330</v>
      </c>
      <c r="K82" s="48">
        <v>1.5416666666666701</v>
      </c>
      <c r="L82" s="48" t="s">
        <v>330</v>
      </c>
      <c r="M82" s="48" t="s">
        <v>330</v>
      </c>
      <c r="N82" s="48">
        <v>1.52727272727273</v>
      </c>
      <c r="O82" s="48" t="s">
        <v>330</v>
      </c>
      <c r="P82" s="48" t="s">
        <v>330</v>
      </c>
      <c r="Q82" s="48">
        <v>1.5181818181818201</v>
      </c>
      <c r="R82" s="48" t="s">
        <v>330</v>
      </c>
      <c r="S82" s="48" t="s">
        <v>330</v>
      </c>
      <c r="T82" s="48" t="s">
        <v>330</v>
      </c>
      <c r="U82" s="48" t="s">
        <v>330</v>
      </c>
      <c r="V82" s="48" t="s">
        <v>330</v>
      </c>
      <c r="W82" s="49" t="s">
        <v>330</v>
      </c>
      <c r="X82" s="48">
        <v>1.52380952380952</v>
      </c>
      <c r="Y82" s="48" t="s">
        <v>330</v>
      </c>
      <c r="Z82" s="48" t="s">
        <v>330</v>
      </c>
      <c r="AA82" s="48" t="s">
        <v>330</v>
      </c>
      <c r="AB82" s="48" t="s">
        <v>330</v>
      </c>
      <c r="AC82" s="48" t="s">
        <v>330</v>
      </c>
      <c r="AD82" s="48">
        <v>1.5190476190476201</v>
      </c>
      <c r="AE82" s="48" t="s">
        <v>330</v>
      </c>
      <c r="AF82" s="48" t="s">
        <v>330</v>
      </c>
      <c r="AG82" s="48" t="s">
        <v>330</v>
      </c>
      <c r="AH82" s="48" t="s">
        <v>330</v>
      </c>
      <c r="AI82" s="48" t="s">
        <v>330</v>
      </c>
      <c r="AJ82" s="48" t="s">
        <v>330</v>
      </c>
      <c r="AK82" s="48" t="s">
        <v>330</v>
      </c>
      <c r="AL82" s="48">
        <v>1.7250000000000001</v>
      </c>
      <c r="AM82" s="48" t="s">
        <v>330</v>
      </c>
      <c r="AN82" s="48" t="s">
        <v>330</v>
      </c>
      <c r="AO82" s="48" t="s">
        <v>330</v>
      </c>
      <c r="AP82" s="48">
        <v>1.8</v>
      </c>
      <c r="AQ82" s="48" t="s">
        <v>330</v>
      </c>
      <c r="AR82" s="48" t="s">
        <v>330</v>
      </c>
      <c r="AS82" s="48" t="s">
        <v>330</v>
      </c>
      <c r="AT82" s="48">
        <v>1.8</v>
      </c>
      <c r="AU82" s="48" t="s">
        <v>330</v>
      </c>
      <c r="AV82" s="49" t="s">
        <v>330</v>
      </c>
    </row>
    <row r="83" spans="2:48" x14ac:dyDescent="0.25">
      <c r="B83" s="155">
        <v>41487</v>
      </c>
      <c r="C83" s="47" t="s">
        <v>330</v>
      </c>
      <c r="D83" s="48">
        <v>1.44166666666667</v>
      </c>
      <c r="E83" s="48" t="s">
        <v>330</v>
      </c>
      <c r="F83" s="48" t="s">
        <v>330</v>
      </c>
      <c r="G83" s="48">
        <v>1.4083333333333301</v>
      </c>
      <c r="H83" s="48" t="s">
        <v>330</v>
      </c>
      <c r="I83" s="48" t="s">
        <v>330</v>
      </c>
      <c r="J83" s="48">
        <v>1.55</v>
      </c>
      <c r="K83" s="48" t="s">
        <v>330</v>
      </c>
      <c r="L83" s="48" t="s">
        <v>330</v>
      </c>
      <c r="M83" s="48">
        <v>1.5249999999999999</v>
      </c>
      <c r="N83" s="48" t="s">
        <v>330</v>
      </c>
      <c r="O83" s="48" t="s">
        <v>330</v>
      </c>
      <c r="P83" s="48">
        <v>1.50833333333333</v>
      </c>
      <c r="Q83" s="48" t="s">
        <v>330</v>
      </c>
      <c r="R83" s="48" t="s">
        <v>330</v>
      </c>
      <c r="S83" s="48" t="s">
        <v>330</v>
      </c>
      <c r="T83" s="48" t="s">
        <v>330</v>
      </c>
      <c r="U83" s="48" t="s">
        <v>330</v>
      </c>
      <c r="V83" s="48" t="s">
        <v>330</v>
      </c>
      <c r="W83" s="49" t="s">
        <v>330</v>
      </c>
      <c r="X83" s="48">
        <v>1.5249999999999999</v>
      </c>
      <c r="Y83" s="48" t="s">
        <v>330</v>
      </c>
      <c r="Z83" s="48" t="s">
        <v>330</v>
      </c>
      <c r="AA83" s="48" t="s">
        <v>330</v>
      </c>
      <c r="AB83" s="48" t="s">
        <v>330</v>
      </c>
      <c r="AC83" s="48">
        <v>1.5149999999999999</v>
      </c>
      <c r="AD83" s="48" t="s">
        <v>330</v>
      </c>
      <c r="AE83" s="48" t="s">
        <v>330</v>
      </c>
      <c r="AF83" s="48" t="s">
        <v>330</v>
      </c>
      <c r="AG83" s="48" t="s">
        <v>330</v>
      </c>
      <c r="AH83" s="48" t="s">
        <v>330</v>
      </c>
      <c r="AI83" s="48" t="s">
        <v>330</v>
      </c>
      <c r="AJ83" s="48" t="s">
        <v>330</v>
      </c>
      <c r="AK83" s="48" t="s">
        <v>330</v>
      </c>
      <c r="AL83" s="48" t="s">
        <v>330</v>
      </c>
      <c r="AM83" s="48" t="s">
        <v>330</v>
      </c>
      <c r="AN83" s="48" t="s">
        <v>330</v>
      </c>
      <c r="AO83" s="48" t="s">
        <v>330</v>
      </c>
      <c r="AP83" s="48" t="s">
        <v>330</v>
      </c>
      <c r="AQ83" s="48" t="s">
        <v>330</v>
      </c>
      <c r="AR83" s="48" t="s">
        <v>330</v>
      </c>
      <c r="AS83" s="48" t="s">
        <v>330</v>
      </c>
      <c r="AT83" s="48" t="s">
        <v>330</v>
      </c>
      <c r="AU83" s="48" t="s">
        <v>330</v>
      </c>
      <c r="AV83" s="49" t="s">
        <v>330</v>
      </c>
    </row>
    <row r="84" spans="2:48" x14ac:dyDescent="0.25">
      <c r="B84" s="155">
        <v>41518</v>
      </c>
      <c r="C84" s="47">
        <v>1.4083333333333301</v>
      </c>
      <c r="D84" s="48" t="s">
        <v>330</v>
      </c>
      <c r="E84" s="48" t="s">
        <v>330</v>
      </c>
      <c r="F84" s="48">
        <v>1.375</v>
      </c>
      <c r="G84" s="48" t="s">
        <v>330</v>
      </c>
      <c r="H84" s="48" t="s">
        <v>330</v>
      </c>
      <c r="I84" s="48">
        <v>1.5333333333333301</v>
      </c>
      <c r="J84" s="48" t="s">
        <v>330</v>
      </c>
      <c r="K84" s="48" t="s">
        <v>330</v>
      </c>
      <c r="L84" s="48">
        <v>1.47272727272727</v>
      </c>
      <c r="M84" s="48" t="s">
        <v>330</v>
      </c>
      <c r="N84" s="48" t="s">
        <v>330</v>
      </c>
      <c r="O84" s="48">
        <v>1.4636363636363601</v>
      </c>
      <c r="P84" s="48" t="s">
        <v>330</v>
      </c>
      <c r="Q84" s="48" t="s">
        <v>330</v>
      </c>
      <c r="R84" s="48" t="s">
        <v>330</v>
      </c>
      <c r="S84" s="48" t="s">
        <v>330</v>
      </c>
      <c r="T84" s="48" t="s">
        <v>330</v>
      </c>
      <c r="U84" s="48" t="s">
        <v>330</v>
      </c>
      <c r="V84" s="48" t="s">
        <v>330</v>
      </c>
      <c r="W84" s="49" t="s">
        <v>330</v>
      </c>
      <c r="X84" s="48">
        <v>1.52857142857143</v>
      </c>
      <c r="Y84" s="48" t="s">
        <v>330</v>
      </c>
      <c r="Z84" s="48" t="s">
        <v>330</v>
      </c>
      <c r="AA84" s="48" t="s">
        <v>330</v>
      </c>
      <c r="AB84" s="48">
        <v>1.4809523809523799</v>
      </c>
      <c r="AC84" s="48" t="s">
        <v>330</v>
      </c>
      <c r="AD84" s="48" t="s">
        <v>330</v>
      </c>
      <c r="AE84" s="48" t="s">
        <v>330</v>
      </c>
      <c r="AF84" s="48" t="s">
        <v>330</v>
      </c>
      <c r="AG84" s="48" t="s">
        <v>330</v>
      </c>
      <c r="AH84" s="48" t="s">
        <v>330</v>
      </c>
      <c r="AI84" s="48" t="s">
        <v>330</v>
      </c>
      <c r="AJ84" s="48" t="s">
        <v>330</v>
      </c>
      <c r="AK84" s="48" t="s">
        <v>330</v>
      </c>
      <c r="AL84" s="48" t="s">
        <v>330</v>
      </c>
      <c r="AM84" s="48" t="s">
        <v>330</v>
      </c>
      <c r="AN84" s="48" t="s">
        <v>330</v>
      </c>
      <c r="AO84" s="48" t="s">
        <v>330</v>
      </c>
      <c r="AP84" s="48" t="s">
        <v>330</v>
      </c>
      <c r="AQ84" s="48" t="s">
        <v>330</v>
      </c>
      <c r="AR84" s="48" t="s">
        <v>330</v>
      </c>
      <c r="AS84" s="48" t="s">
        <v>330</v>
      </c>
      <c r="AT84" s="48" t="s">
        <v>330</v>
      </c>
      <c r="AU84" s="48" t="s">
        <v>330</v>
      </c>
      <c r="AV84" s="49" t="s">
        <v>330</v>
      </c>
    </row>
    <row r="85" spans="2:48" x14ac:dyDescent="0.25">
      <c r="B85" s="155">
        <v>41548</v>
      </c>
      <c r="C85" s="47" t="s">
        <v>330</v>
      </c>
      <c r="D85" s="48" t="s">
        <v>330</v>
      </c>
      <c r="E85" s="48">
        <v>1.3285714285714301</v>
      </c>
      <c r="F85" s="48" t="s">
        <v>330</v>
      </c>
      <c r="G85" s="48" t="s">
        <v>330</v>
      </c>
      <c r="H85" s="48">
        <v>1.52142857142857</v>
      </c>
      <c r="I85" s="48" t="s">
        <v>330</v>
      </c>
      <c r="J85" s="48" t="s">
        <v>330</v>
      </c>
      <c r="K85" s="48">
        <v>1.5</v>
      </c>
      <c r="L85" s="48" t="s">
        <v>330</v>
      </c>
      <c r="M85" s="48" t="s">
        <v>330</v>
      </c>
      <c r="N85" s="48">
        <v>1.45714285714286</v>
      </c>
      <c r="O85" s="48" t="s">
        <v>330</v>
      </c>
      <c r="P85" s="48" t="s">
        <v>330</v>
      </c>
      <c r="Q85" s="48" t="s">
        <v>330</v>
      </c>
      <c r="R85" s="48" t="s">
        <v>330</v>
      </c>
      <c r="S85" s="48" t="s">
        <v>330</v>
      </c>
      <c r="T85" s="48" t="s">
        <v>330</v>
      </c>
      <c r="U85" s="48" t="s">
        <v>330</v>
      </c>
      <c r="V85" s="48" t="s">
        <v>330</v>
      </c>
      <c r="W85" s="49" t="s">
        <v>330</v>
      </c>
      <c r="X85" s="48">
        <v>1.5149999999999999</v>
      </c>
      <c r="Y85" s="48" t="s">
        <v>330</v>
      </c>
      <c r="Z85" s="48" t="s">
        <v>330</v>
      </c>
      <c r="AA85" s="48">
        <v>1.4650000000000001</v>
      </c>
      <c r="AB85" s="48" t="s">
        <v>330</v>
      </c>
      <c r="AC85" s="48" t="s">
        <v>330</v>
      </c>
      <c r="AD85" s="48" t="s">
        <v>330</v>
      </c>
      <c r="AE85" s="48" t="s">
        <v>330</v>
      </c>
      <c r="AF85" s="48" t="s">
        <v>330</v>
      </c>
      <c r="AG85" s="48" t="s">
        <v>330</v>
      </c>
      <c r="AH85" s="48" t="s">
        <v>330</v>
      </c>
      <c r="AI85" s="48" t="s">
        <v>330</v>
      </c>
      <c r="AJ85" s="48" t="s">
        <v>330</v>
      </c>
      <c r="AK85" s="48">
        <v>1.62</v>
      </c>
      <c r="AL85" s="48" t="s">
        <v>330</v>
      </c>
      <c r="AM85" s="48" t="s">
        <v>330</v>
      </c>
      <c r="AN85" s="48" t="s">
        <v>330</v>
      </c>
      <c r="AO85" s="48">
        <v>1.85</v>
      </c>
      <c r="AP85" s="48" t="s">
        <v>330</v>
      </c>
      <c r="AQ85" s="48" t="s">
        <v>330</v>
      </c>
      <c r="AR85" s="48" t="s">
        <v>330</v>
      </c>
      <c r="AS85" s="48">
        <v>2</v>
      </c>
      <c r="AT85" s="48" t="s">
        <v>330</v>
      </c>
      <c r="AU85" s="48" t="s">
        <v>330</v>
      </c>
      <c r="AV85" s="49" t="s">
        <v>330</v>
      </c>
    </row>
    <row r="86" spans="2:48" x14ac:dyDescent="0.25">
      <c r="B86" s="155">
        <v>41579</v>
      </c>
      <c r="C86" s="47" t="s">
        <v>330</v>
      </c>
      <c r="D86" s="48">
        <v>1.0909090909090899</v>
      </c>
      <c r="E86" s="48" t="s">
        <v>330</v>
      </c>
      <c r="F86" s="48" t="s">
        <v>330</v>
      </c>
      <c r="G86" s="48">
        <v>1.2954545454545501</v>
      </c>
      <c r="H86" s="48" t="s">
        <v>330</v>
      </c>
      <c r="I86" s="48" t="s">
        <v>330</v>
      </c>
      <c r="J86" s="48">
        <v>1.3</v>
      </c>
      <c r="K86" s="48" t="s">
        <v>330</v>
      </c>
      <c r="L86" s="48" t="s">
        <v>330</v>
      </c>
      <c r="M86" s="48">
        <v>1.5727272727272701</v>
      </c>
      <c r="N86" s="48" t="s">
        <v>330</v>
      </c>
      <c r="O86" s="48" t="s">
        <v>330</v>
      </c>
      <c r="P86" s="48" t="s">
        <v>330</v>
      </c>
      <c r="Q86" s="48" t="s">
        <v>330</v>
      </c>
      <c r="R86" s="48" t="s">
        <v>330</v>
      </c>
      <c r="S86" s="48" t="s">
        <v>330</v>
      </c>
      <c r="T86" s="48" t="s">
        <v>330</v>
      </c>
      <c r="U86" s="48" t="s">
        <v>330</v>
      </c>
      <c r="V86" s="48" t="s">
        <v>330</v>
      </c>
      <c r="W86" s="49" t="s">
        <v>330</v>
      </c>
      <c r="X86" s="48">
        <v>1.4650000000000001</v>
      </c>
      <c r="Y86" s="48" t="s">
        <v>330</v>
      </c>
      <c r="Z86" s="48">
        <v>1.38</v>
      </c>
      <c r="AA86" s="48" t="s">
        <v>330</v>
      </c>
      <c r="AB86" s="48" t="s">
        <v>330</v>
      </c>
      <c r="AC86" s="48" t="s">
        <v>330</v>
      </c>
      <c r="AD86" s="48" t="s">
        <v>330</v>
      </c>
      <c r="AE86" s="48" t="s">
        <v>330</v>
      </c>
      <c r="AF86" s="48" t="s">
        <v>330</v>
      </c>
      <c r="AG86" s="48" t="s">
        <v>330</v>
      </c>
      <c r="AH86" s="48" t="s">
        <v>330</v>
      </c>
      <c r="AI86" s="48" t="s">
        <v>330</v>
      </c>
      <c r="AJ86" s="48" t="s">
        <v>330</v>
      </c>
      <c r="AK86" s="48" t="s">
        <v>330</v>
      </c>
      <c r="AL86" s="48" t="s">
        <v>330</v>
      </c>
      <c r="AM86" s="48" t="s">
        <v>330</v>
      </c>
      <c r="AN86" s="48" t="s">
        <v>330</v>
      </c>
      <c r="AO86" s="48" t="s">
        <v>330</v>
      </c>
      <c r="AP86" s="48" t="s">
        <v>330</v>
      </c>
      <c r="AQ86" s="48" t="s">
        <v>330</v>
      </c>
      <c r="AR86" s="48" t="s">
        <v>330</v>
      </c>
      <c r="AS86" s="48" t="s">
        <v>330</v>
      </c>
      <c r="AT86" s="48" t="s">
        <v>330</v>
      </c>
      <c r="AU86" s="48" t="s">
        <v>330</v>
      </c>
      <c r="AV86" s="49" t="s">
        <v>330</v>
      </c>
    </row>
    <row r="87" spans="2:48" x14ac:dyDescent="0.25">
      <c r="B87" s="155">
        <v>41609</v>
      </c>
      <c r="C87" s="47">
        <v>0.90833333333333299</v>
      </c>
      <c r="D87" s="48" t="s">
        <v>330</v>
      </c>
      <c r="E87" s="48" t="s">
        <v>330</v>
      </c>
      <c r="F87" s="48">
        <v>1.06666666666667</v>
      </c>
      <c r="G87" s="48" t="s">
        <v>330</v>
      </c>
      <c r="H87" s="48" t="s">
        <v>330</v>
      </c>
      <c r="I87" s="48">
        <v>1.0249999999999999</v>
      </c>
      <c r="J87" s="48" t="s">
        <v>330</v>
      </c>
      <c r="K87" s="48" t="s">
        <v>330</v>
      </c>
      <c r="L87" s="48">
        <v>1.375</v>
      </c>
      <c r="M87" s="48" t="s">
        <v>330</v>
      </c>
      <c r="N87" s="48" t="s">
        <v>330</v>
      </c>
      <c r="O87" s="48" t="s">
        <v>330</v>
      </c>
      <c r="P87" s="48" t="s">
        <v>330</v>
      </c>
      <c r="Q87" s="48" t="s">
        <v>330</v>
      </c>
      <c r="R87" s="48" t="s">
        <v>330</v>
      </c>
      <c r="S87" s="48" t="s">
        <v>330</v>
      </c>
      <c r="T87" s="48" t="s">
        <v>330</v>
      </c>
      <c r="U87" s="48" t="s">
        <v>330</v>
      </c>
      <c r="V87" s="48" t="s">
        <v>330</v>
      </c>
      <c r="W87" s="49" t="s">
        <v>330</v>
      </c>
      <c r="X87" s="48">
        <v>1.3944444444444399</v>
      </c>
      <c r="Y87" s="48">
        <v>1.1315789473684199</v>
      </c>
      <c r="Z87" s="48" t="s">
        <v>330</v>
      </c>
      <c r="AA87" s="48" t="s">
        <v>330</v>
      </c>
      <c r="AB87" s="48" t="s">
        <v>330</v>
      </c>
      <c r="AC87" s="48" t="s">
        <v>330</v>
      </c>
      <c r="AD87" s="48" t="s">
        <v>330</v>
      </c>
      <c r="AE87" s="48" t="s">
        <v>330</v>
      </c>
      <c r="AF87" s="48" t="s">
        <v>330</v>
      </c>
      <c r="AG87" s="48" t="s">
        <v>330</v>
      </c>
      <c r="AH87" s="48" t="s">
        <v>330</v>
      </c>
      <c r="AI87" s="48" t="s">
        <v>330</v>
      </c>
      <c r="AJ87" s="48" t="s">
        <v>330</v>
      </c>
      <c r="AK87" s="48" t="s">
        <v>330</v>
      </c>
      <c r="AL87" s="48" t="s">
        <v>330</v>
      </c>
      <c r="AM87" s="48" t="s">
        <v>330</v>
      </c>
      <c r="AN87" s="48" t="s">
        <v>330</v>
      </c>
      <c r="AO87" s="48" t="s">
        <v>330</v>
      </c>
      <c r="AP87" s="48" t="s">
        <v>330</v>
      </c>
      <c r="AQ87" s="48" t="s">
        <v>330</v>
      </c>
      <c r="AR87" s="48" t="s">
        <v>330</v>
      </c>
      <c r="AS87" s="48" t="s">
        <v>330</v>
      </c>
      <c r="AT87" s="48" t="s">
        <v>330</v>
      </c>
      <c r="AU87" s="48" t="s">
        <v>330</v>
      </c>
      <c r="AV87" s="49" t="s">
        <v>330</v>
      </c>
    </row>
    <row r="88" spans="2:48" x14ac:dyDescent="0.25">
      <c r="B88" s="155">
        <v>41640</v>
      </c>
      <c r="C88" s="47" t="s">
        <v>330</v>
      </c>
      <c r="D88" s="48" t="s">
        <v>330</v>
      </c>
      <c r="E88" s="48">
        <v>1.01538461538462</v>
      </c>
      <c r="F88" s="48" t="s">
        <v>330</v>
      </c>
      <c r="G88" s="48" t="s">
        <v>330</v>
      </c>
      <c r="H88" s="48">
        <v>0.984615384615385</v>
      </c>
      <c r="I88" s="48" t="s">
        <v>330</v>
      </c>
      <c r="J88" s="48" t="s">
        <v>330</v>
      </c>
      <c r="K88" s="48">
        <v>1.4</v>
      </c>
      <c r="L88" s="48" t="s">
        <v>330</v>
      </c>
      <c r="M88" s="48" t="s">
        <v>330</v>
      </c>
      <c r="N88" s="48">
        <v>1.4375</v>
      </c>
      <c r="O88" s="48" t="s">
        <v>330</v>
      </c>
      <c r="P88" s="48" t="s">
        <v>330</v>
      </c>
      <c r="Q88" s="48">
        <v>1.5</v>
      </c>
      <c r="R88" s="48" t="s">
        <v>330</v>
      </c>
      <c r="S88" s="48" t="s">
        <v>330</v>
      </c>
      <c r="T88" s="48">
        <v>1.4875</v>
      </c>
      <c r="U88" s="48" t="s">
        <v>330</v>
      </c>
      <c r="V88" s="48" t="s">
        <v>330</v>
      </c>
      <c r="W88" s="49">
        <v>1.5125</v>
      </c>
      <c r="X88" s="48">
        <v>1.1052631578947401</v>
      </c>
      <c r="Y88" s="48" t="s">
        <v>330</v>
      </c>
      <c r="Z88" s="48" t="s">
        <v>330</v>
      </c>
      <c r="AA88" s="48" t="s">
        <v>330</v>
      </c>
      <c r="AB88" s="48" t="s">
        <v>330</v>
      </c>
      <c r="AC88" s="48" t="s">
        <v>330</v>
      </c>
      <c r="AD88" s="48" t="s">
        <v>330</v>
      </c>
      <c r="AE88" s="48" t="s">
        <v>330</v>
      </c>
      <c r="AF88" s="48" t="s">
        <v>330</v>
      </c>
      <c r="AG88" s="48" t="s">
        <v>330</v>
      </c>
      <c r="AH88" s="48" t="s">
        <v>330</v>
      </c>
      <c r="AI88" s="48" t="s">
        <v>330</v>
      </c>
      <c r="AJ88" s="48">
        <v>1.44285714285714</v>
      </c>
      <c r="AK88" s="48" t="s">
        <v>330</v>
      </c>
      <c r="AL88" s="48" t="s">
        <v>330</v>
      </c>
      <c r="AM88" s="48" t="s">
        <v>330</v>
      </c>
      <c r="AN88" s="48">
        <v>1.78</v>
      </c>
      <c r="AO88" s="48" t="s">
        <v>330</v>
      </c>
      <c r="AP88" s="48" t="s">
        <v>330</v>
      </c>
      <c r="AQ88" s="48" t="s">
        <v>330</v>
      </c>
      <c r="AR88" s="48">
        <v>1.84</v>
      </c>
      <c r="AS88" s="48" t="s">
        <v>330</v>
      </c>
      <c r="AT88" s="48" t="s">
        <v>330</v>
      </c>
      <c r="AU88" s="48" t="s">
        <v>330</v>
      </c>
      <c r="AV88" s="49">
        <v>1.84</v>
      </c>
    </row>
    <row r="89" spans="2:48" x14ac:dyDescent="0.25">
      <c r="B89" s="155">
        <v>41671</v>
      </c>
      <c r="C89" s="47" t="s">
        <v>330</v>
      </c>
      <c r="D89" s="48">
        <v>0.92307692307692302</v>
      </c>
      <c r="E89" s="48" t="s">
        <v>330</v>
      </c>
      <c r="F89" s="48" t="s">
        <v>330</v>
      </c>
      <c r="G89" s="48">
        <v>0.9</v>
      </c>
      <c r="H89" s="48" t="s">
        <v>330</v>
      </c>
      <c r="I89" s="48" t="s">
        <v>330</v>
      </c>
      <c r="J89" s="48">
        <v>1.2769230769230799</v>
      </c>
      <c r="K89" s="48" t="s">
        <v>330</v>
      </c>
      <c r="L89" s="48" t="s">
        <v>330</v>
      </c>
      <c r="M89" s="48">
        <v>1.34</v>
      </c>
      <c r="N89" s="48" t="s">
        <v>330</v>
      </c>
      <c r="O89" s="48" t="s">
        <v>330</v>
      </c>
      <c r="P89" s="48">
        <v>1.39</v>
      </c>
      <c r="Q89" s="48" t="s">
        <v>330</v>
      </c>
      <c r="R89" s="48" t="s">
        <v>330</v>
      </c>
      <c r="S89" s="48">
        <v>1.39</v>
      </c>
      <c r="T89" s="48" t="s">
        <v>330</v>
      </c>
      <c r="U89" s="48" t="s">
        <v>330</v>
      </c>
      <c r="V89" s="48">
        <v>1.45</v>
      </c>
      <c r="W89" s="49" t="s">
        <v>330</v>
      </c>
      <c r="X89" s="48">
        <v>1.0210526315789501</v>
      </c>
      <c r="Y89" s="48" t="s">
        <v>330</v>
      </c>
      <c r="Z89" s="48" t="s">
        <v>330</v>
      </c>
      <c r="AA89" s="48" t="s">
        <v>330</v>
      </c>
      <c r="AB89" s="48" t="s">
        <v>330</v>
      </c>
      <c r="AC89" s="48" t="s">
        <v>330</v>
      </c>
      <c r="AD89" s="48" t="s">
        <v>330</v>
      </c>
      <c r="AE89" s="48" t="s">
        <v>330</v>
      </c>
      <c r="AF89" s="48" t="s">
        <v>330</v>
      </c>
      <c r="AG89" s="48" t="s">
        <v>330</v>
      </c>
      <c r="AH89" s="48" t="s">
        <v>330</v>
      </c>
      <c r="AI89" s="48">
        <v>1.3470588235294101</v>
      </c>
      <c r="AJ89" s="48" t="s">
        <v>330</v>
      </c>
      <c r="AK89" s="48" t="s">
        <v>330</v>
      </c>
      <c r="AL89" s="48" t="s">
        <v>330</v>
      </c>
      <c r="AM89" s="48" t="s">
        <v>330</v>
      </c>
      <c r="AN89" s="48" t="s">
        <v>330</v>
      </c>
      <c r="AO89" s="48" t="s">
        <v>330</v>
      </c>
      <c r="AP89" s="48" t="s">
        <v>330</v>
      </c>
      <c r="AQ89" s="48" t="s">
        <v>330</v>
      </c>
      <c r="AR89" s="48" t="s">
        <v>330</v>
      </c>
      <c r="AS89" s="48" t="s">
        <v>330</v>
      </c>
      <c r="AT89" s="48" t="s">
        <v>330</v>
      </c>
      <c r="AU89" s="48" t="s">
        <v>330</v>
      </c>
      <c r="AV89" s="49" t="s">
        <v>330</v>
      </c>
    </row>
    <row r="90" spans="2:48" x14ac:dyDescent="0.25">
      <c r="B90" s="155">
        <v>41699</v>
      </c>
      <c r="C90" s="47">
        <v>0.8</v>
      </c>
      <c r="D90" s="48" t="s">
        <v>330</v>
      </c>
      <c r="E90" s="48" t="s">
        <v>330</v>
      </c>
      <c r="F90" s="48">
        <v>0.84545454545454601</v>
      </c>
      <c r="G90" s="48" t="s">
        <v>330</v>
      </c>
      <c r="H90" s="48" t="s">
        <v>330</v>
      </c>
      <c r="I90" s="48">
        <v>1.17272727272727</v>
      </c>
      <c r="J90" s="48" t="s">
        <v>330</v>
      </c>
      <c r="K90" s="48" t="s">
        <v>330</v>
      </c>
      <c r="L90" s="48">
        <v>1.27272727272727</v>
      </c>
      <c r="M90" s="48" t="s">
        <v>330</v>
      </c>
      <c r="N90" s="48" t="s">
        <v>330</v>
      </c>
      <c r="O90" s="48">
        <v>1.3181818181818199</v>
      </c>
      <c r="P90" s="48" t="s">
        <v>330</v>
      </c>
      <c r="Q90" s="48" t="s">
        <v>330</v>
      </c>
      <c r="R90" s="48">
        <v>1.3727272727272699</v>
      </c>
      <c r="S90" s="48" t="s">
        <v>330</v>
      </c>
      <c r="T90" s="48" t="s">
        <v>330</v>
      </c>
      <c r="U90" s="48">
        <v>1.4</v>
      </c>
      <c r="V90" s="48" t="s">
        <v>330</v>
      </c>
      <c r="W90" s="49" t="s">
        <v>330</v>
      </c>
      <c r="X90" s="48">
        <v>0.96499999999999997</v>
      </c>
      <c r="Y90" s="48" t="s">
        <v>330</v>
      </c>
      <c r="Z90" s="48" t="s">
        <v>330</v>
      </c>
      <c r="AA90" s="48" t="s">
        <v>330</v>
      </c>
      <c r="AB90" s="48" t="s">
        <v>330</v>
      </c>
      <c r="AC90" s="48" t="s">
        <v>330</v>
      </c>
      <c r="AD90" s="48" t="s">
        <v>330</v>
      </c>
      <c r="AE90" s="48" t="s">
        <v>330</v>
      </c>
      <c r="AF90" s="48" t="s">
        <v>330</v>
      </c>
      <c r="AG90" s="48" t="s">
        <v>330</v>
      </c>
      <c r="AH90" s="48">
        <v>1.31578947368421</v>
      </c>
      <c r="AI90" s="48" t="s">
        <v>330</v>
      </c>
      <c r="AJ90" s="48" t="s">
        <v>330</v>
      </c>
      <c r="AK90" s="48" t="s">
        <v>330</v>
      </c>
      <c r="AL90" s="48" t="s">
        <v>330</v>
      </c>
      <c r="AM90" s="48" t="s">
        <v>330</v>
      </c>
      <c r="AN90" s="48" t="s">
        <v>330</v>
      </c>
      <c r="AO90" s="48" t="s">
        <v>330</v>
      </c>
      <c r="AP90" s="48" t="s">
        <v>330</v>
      </c>
      <c r="AQ90" s="48" t="s">
        <v>330</v>
      </c>
      <c r="AR90" s="48" t="s">
        <v>330</v>
      </c>
      <c r="AS90" s="48" t="s">
        <v>330</v>
      </c>
      <c r="AT90" s="48" t="s">
        <v>330</v>
      </c>
      <c r="AU90" s="48" t="s">
        <v>330</v>
      </c>
      <c r="AV90" s="49" t="s">
        <v>330</v>
      </c>
    </row>
    <row r="91" spans="2:48" x14ac:dyDescent="0.25">
      <c r="B91" s="155">
        <v>41730</v>
      </c>
      <c r="C91" s="47" t="s">
        <v>330</v>
      </c>
      <c r="D91" s="48" t="s">
        <v>330</v>
      </c>
      <c r="E91" s="48">
        <v>0.80769230769230804</v>
      </c>
      <c r="F91" s="48" t="s">
        <v>330</v>
      </c>
      <c r="G91" s="48" t="s">
        <v>330</v>
      </c>
      <c r="H91" s="48">
        <v>1.1307692307692301</v>
      </c>
      <c r="I91" s="48" t="s">
        <v>330</v>
      </c>
      <c r="J91" s="48" t="s">
        <v>330</v>
      </c>
      <c r="K91" s="48">
        <v>1.2230769230769201</v>
      </c>
      <c r="L91" s="48" t="s">
        <v>330</v>
      </c>
      <c r="M91" s="48" t="s">
        <v>330</v>
      </c>
      <c r="N91" s="48">
        <v>1.2769230769230799</v>
      </c>
      <c r="O91" s="48" t="s">
        <v>330</v>
      </c>
      <c r="P91" s="48" t="s">
        <v>330</v>
      </c>
      <c r="Q91" s="48">
        <v>1.36666666666667</v>
      </c>
      <c r="R91" s="48" t="s">
        <v>330</v>
      </c>
      <c r="S91" s="48" t="s">
        <v>330</v>
      </c>
      <c r="T91" s="48">
        <v>1.4083333333333301</v>
      </c>
      <c r="U91" s="48" t="s">
        <v>330</v>
      </c>
      <c r="V91" s="48" t="s">
        <v>330</v>
      </c>
      <c r="W91" s="49" t="s">
        <v>330</v>
      </c>
      <c r="X91" s="48">
        <v>0.92105263157894701</v>
      </c>
      <c r="Y91" s="48" t="s">
        <v>330</v>
      </c>
      <c r="Z91" s="48" t="s">
        <v>330</v>
      </c>
      <c r="AA91" s="48" t="s">
        <v>330</v>
      </c>
      <c r="AB91" s="48" t="s">
        <v>330</v>
      </c>
      <c r="AC91" s="48" t="s">
        <v>330</v>
      </c>
      <c r="AD91" s="48" t="s">
        <v>330</v>
      </c>
      <c r="AE91" s="48" t="s">
        <v>330</v>
      </c>
      <c r="AF91" s="48" t="s">
        <v>330</v>
      </c>
      <c r="AG91" s="48">
        <v>1.26111111111111</v>
      </c>
      <c r="AH91" s="48" t="s">
        <v>330</v>
      </c>
      <c r="AI91" s="48" t="s">
        <v>330</v>
      </c>
      <c r="AJ91" s="48" t="s">
        <v>330</v>
      </c>
      <c r="AK91" s="48" t="s">
        <v>330</v>
      </c>
      <c r="AL91" s="48" t="s">
        <v>330</v>
      </c>
      <c r="AM91" s="48">
        <v>1.71428571428571</v>
      </c>
      <c r="AN91" s="48" t="s">
        <v>330</v>
      </c>
      <c r="AO91" s="48" t="s">
        <v>330</v>
      </c>
      <c r="AP91" s="48" t="s">
        <v>330</v>
      </c>
      <c r="AQ91" s="48">
        <v>1.8142857142857101</v>
      </c>
      <c r="AR91" s="48" t="s">
        <v>330</v>
      </c>
      <c r="AS91" s="48" t="s">
        <v>330</v>
      </c>
      <c r="AT91" s="48" t="s">
        <v>330</v>
      </c>
      <c r="AU91" s="48">
        <v>1.8</v>
      </c>
      <c r="AV91" s="49" t="s">
        <v>330</v>
      </c>
    </row>
    <row r="92" spans="2:48" x14ac:dyDescent="0.25">
      <c r="B92" s="155">
        <v>41760</v>
      </c>
      <c r="C92" s="47" t="s">
        <v>330</v>
      </c>
      <c r="D92" s="48">
        <v>0.87</v>
      </c>
      <c r="E92" s="48" t="s">
        <v>330</v>
      </c>
      <c r="F92" s="48" t="s">
        <v>330</v>
      </c>
      <c r="G92" s="48">
        <v>1.2</v>
      </c>
      <c r="H92" s="48" t="s">
        <v>330</v>
      </c>
      <c r="I92" s="48" t="s">
        <v>330</v>
      </c>
      <c r="J92" s="48">
        <v>1.2166666666666699</v>
      </c>
      <c r="K92" s="48" t="s">
        <v>330</v>
      </c>
      <c r="L92" s="48" t="s">
        <v>330</v>
      </c>
      <c r="M92" s="48">
        <v>1.3333333333333299</v>
      </c>
      <c r="N92" s="48" t="s">
        <v>330</v>
      </c>
      <c r="O92" s="48" t="s">
        <v>330</v>
      </c>
      <c r="P92" s="48">
        <v>1.375</v>
      </c>
      <c r="Q92" s="48" t="s">
        <v>330</v>
      </c>
      <c r="R92" s="48" t="s">
        <v>330</v>
      </c>
      <c r="S92" s="48">
        <v>1.4090909090909101</v>
      </c>
      <c r="T92" s="48" t="s">
        <v>330</v>
      </c>
      <c r="U92" s="48" t="s">
        <v>330</v>
      </c>
      <c r="V92" s="48" t="s">
        <v>330</v>
      </c>
      <c r="W92" s="49" t="s">
        <v>330</v>
      </c>
      <c r="X92" s="48">
        <v>0.81666666666666698</v>
      </c>
      <c r="Y92" s="48" t="s">
        <v>330</v>
      </c>
      <c r="Z92" s="48" t="s">
        <v>330</v>
      </c>
      <c r="AA92" s="48" t="s">
        <v>330</v>
      </c>
      <c r="AB92" s="48" t="s">
        <v>330</v>
      </c>
      <c r="AC92" s="48" t="s">
        <v>330</v>
      </c>
      <c r="AD92" s="48" t="s">
        <v>330</v>
      </c>
      <c r="AE92" s="48" t="s">
        <v>330</v>
      </c>
      <c r="AF92" s="48">
        <v>1.23888888888889</v>
      </c>
      <c r="AG92" s="48" t="s">
        <v>330</v>
      </c>
      <c r="AH92" s="48" t="s">
        <v>330</v>
      </c>
      <c r="AI92" s="48" t="s">
        <v>330</v>
      </c>
      <c r="AJ92" s="48" t="s">
        <v>330</v>
      </c>
      <c r="AK92" s="48" t="s">
        <v>330</v>
      </c>
      <c r="AL92" s="48" t="s">
        <v>330</v>
      </c>
      <c r="AM92" s="48" t="s">
        <v>330</v>
      </c>
      <c r="AN92" s="48" t="s">
        <v>330</v>
      </c>
      <c r="AO92" s="48" t="s">
        <v>330</v>
      </c>
      <c r="AP92" s="48" t="s">
        <v>330</v>
      </c>
      <c r="AQ92" s="48" t="s">
        <v>330</v>
      </c>
      <c r="AR92" s="48" t="s">
        <v>330</v>
      </c>
      <c r="AS92" s="48" t="s">
        <v>330</v>
      </c>
      <c r="AT92" s="48" t="s">
        <v>330</v>
      </c>
      <c r="AU92" s="48" t="s">
        <v>330</v>
      </c>
      <c r="AV92" s="49" t="s">
        <v>330</v>
      </c>
    </row>
    <row r="93" spans="2:48" x14ac:dyDescent="0.25">
      <c r="B93" s="155">
        <v>41791</v>
      </c>
      <c r="C93" s="47">
        <v>0.58461538461538498</v>
      </c>
      <c r="D93" s="48" t="s">
        <v>330</v>
      </c>
      <c r="E93" s="48" t="s">
        <v>330</v>
      </c>
      <c r="F93" s="48">
        <v>0.89230769230769202</v>
      </c>
      <c r="G93" s="48" t="s">
        <v>330</v>
      </c>
      <c r="H93" s="48" t="s">
        <v>330</v>
      </c>
      <c r="I93" s="48">
        <v>1.0692307692307701</v>
      </c>
      <c r="J93" s="48" t="s">
        <v>330</v>
      </c>
      <c r="K93" s="48" t="s">
        <v>330</v>
      </c>
      <c r="L93" s="48">
        <v>1.2153846153846199</v>
      </c>
      <c r="M93" s="48" t="s">
        <v>330</v>
      </c>
      <c r="N93" s="48" t="s">
        <v>330</v>
      </c>
      <c r="O93" s="48">
        <v>1.2923076923076899</v>
      </c>
      <c r="P93" s="48" t="s">
        <v>330</v>
      </c>
      <c r="Q93" s="48" t="s">
        <v>330</v>
      </c>
      <c r="R93" s="48">
        <v>1.35</v>
      </c>
      <c r="S93" s="48" t="s">
        <v>330</v>
      </c>
      <c r="T93" s="48" t="s">
        <v>330</v>
      </c>
      <c r="U93" s="48" t="s">
        <v>330</v>
      </c>
      <c r="V93" s="48" t="s">
        <v>330</v>
      </c>
      <c r="W93" s="49" t="s">
        <v>330</v>
      </c>
      <c r="X93" s="48">
        <v>0.71578947368421098</v>
      </c>
      <c r="Y93" s="48" t="s">
        <v>330</v>
      </c>
      <c r="Z93" s="48" t="s">
        <v>330</v>
      </c>
      <c r="AA93" s="48" t="s">
        <v>330</v>
      </c>
      <c r="AB93" s="48" t="s">
        <v>330</v>
      </c>
      <c r="AC93" s="48" t="s">
        <v>330</v>
      </c>
      <c r="AD93" s="48" t="s">
        <v>330</v>
      </c>
      <c r="AE93" s="48">
        <v>1.2052631578947399</v>
      </c>
      <c r="AF93" s="48" t="s">
        <v>330</v>
      </c>
      <c r="AG93" s="48" t="s">
        <v>330</v>
      </c>
      <c r="AH93" s="48" t="s">
        <v>330</v>
      </c>
      <c r="AI93" s="48" t="s">
        <v>330</v>
      </c>
      <c r="AJ93" s="48" t="s">
        <v>330</v>
      </c>
      <c r="AK93" s="48" t="s">
        <v>330</v>
      </c>
      <c r="AL93" s="48" t="s">
        <v>330</v>
      </c>
      <c r="AM93" s="48" t="s">
        <v>330</v>
      </c>
      <c r="AN93" s="48" t="s">
        <v>330</v>
      </c>
      <c r="AO93" s="48" t="s">
        <v>330</v>
      </c>
      <c r="AP93" s="48" t="s">
        <v>330</v>
      </c>
      <c r="AQ93" s="48" t="s">
        <v>330</v>
      </c>
      <c r="AR93" s="48" t="s">
        <v>330</v>
      </c>
      <c r="AS93" s="48" t="s">
        <v>330</v>
      </c>
      <c r="AT93" s="48" t="s">
        <v>330</v>
      </c>
      <c r="AU93" s="48" t="s">
        <v>330</v>
      </c>
      <c r="AV93" s="49" t="s">
        <v>330</v>
      </c>
    </row>
    <row r="94" spans="2:48" x14ac:dyDescent="0.25">
      <c r="B94" s="155">
        <v>41821</v>
      </c>
      <c r="C94" s="47" t="s">
        <v>330</v>
      </c>
      <c r="D94" s="48" t="s">
        <v>330</v>
      </c>
      <c r="E94" s="48">
        <v>0.85</v>
      </c>
      <c r="F94" s="48" t="s">
        <v>330</v>
      </c>
      <c r="G94" s="48" t="s">
        <v>330</v>
      </c>
      <c r="H94" s="48">
        <v>0.98333333333333295</v>
      </c>
      <c r="I94" s="48" t="s">
        <v>330</v>
      </c>
      <c r="J94" s="48" t="s">
        <v>330</v>
      </c>
      <c r="K94" s="48">
        <v>1.1666666666666701</v>
      </c>
      <c r="L94" s="48" t="s">
        <v>330</v>
      </c>
      <c r="M94" s="48" t="s">
        <v>330</v>
      </c>
      <c r="N94" s="48">
        <v>1.25</v>
      </c>
      <c r="O94" s="48" t="s">
        <v>330</v>
      </c>
      <c r="P94" s="48" t="s">
        <v>330</v>
      </c>
      <c r="Q94" s="48">
        <v>1.2749999999999999</v>
      </c>
      <c r="R94" s="48" t="s">
        <v>330</v>
      </c>
      <c r="S94" s="48" t="s">
        <v>330</v>
      </c>
      <c r="T94" s="48" t="s">
        <v>330</v>
      </c>
      <c r="U94" s="48" t="s">
        <v>330</v>
      </c>
      <c r="V94" s="48" t="s">
        <v>330</v>
      </c>
      <c r="W94" s="49" t="s">
        <v>330</v>
      </c>
      <c r="X94" s="48">
        <v>0.68421052631578905</v>
      </c>
      <c r="Y94" s="48" t="s">
        <v>330</v>
      </c>
      <c r="Z94" s="48" t="s">
        <v>330</v>
      </c>
      <c r="AA94" s="48" t="s">
        <v>330</v>
      </c>
      <c r="AB94" s="48" t="s">
        <v>330</v>
      </c>
      <c r="AC94" s="48" t="s">
        <v>330</v>
      </c>
      <c r="AD94" s="48">
        <v>1.1684210526315799</v>
      </c>
      <c r="AE94" s="48" t="s">
        <v>330</v>
      </c>
      <c r="AF94" s="48" t="s">
        <v>330</v>
      </c>
      <c r="AG94" s="48" t="s">
        <v>330</v>
      </c>
      <c r="AH94" s="48" t="s">
        <v>330</v>
      </c>
      <c r="AI94" s="48" t="s">
        <v>330</v>
      </c>
      <c r="AJ94" s="48" t="s">
        <v>330</v>
      </c>
      <c r="AK94" s="48" t="s">
        <v>330</v>
      </c>
      <c r="AL94" s="48">
        <v>1.5166666666666699</v>
      </c>
      <c r="AM94" s="48" t="s">
        <v>330</v>
      </c>
      <c r="AN94" s="48" t="s">
        <v>330</v>
      </c>
      <c r="AO94" s="48" t="s">
        <v>330</v>
      </c>
      <c r="AP94" s="48">
        <v>1.68333333333333</v>
      </c>
      <c r="AQ94" s="48" t="s">
        <v>330</v>
      </c>
      <c r="AR94" s="48" t="s">
        <v>330</v>
      </c>
      <c r="AS94" s="48" t="s">
        <v>330</v>
      </c>
      <c r="AT94" s="48">
        <v>1.7833333333333301</v>
      </c>
      <c r="AU94" s="48" t="s">
        <v>330</v>
      </c>
      <c r="AV94" s="49" t="s">
        <v>330</v>
      </c>
    </row>
    <row r="95" spans="2:48" x14ac:dyDescent="0.25">
      <c r="B95" s="155">
        <v>41852</v>
      </c>
      <c r="C95" s="47" t="s">
        <v>330</v>
      </c>
      <c r="D95" s="48">
        <v>0.76</v>
      </c>
      <c r="E95" s="48" t="s">
        <v>330</v>
      </c>
      <c r="F95" s="48" t="s">
        <v>330</v>
      </c>
      <c r="G95" s="48">
        <v>0.9</v>
      </c>
      <c r="H95" s="48" t="s">
        <v>330</v>
      </c>
      <c r="I95" s="48" t="s">
        <v>330</v>
      </c>
      <c r="J95" s="48">
        <v>1.07</v>
      </c>
      <c r="K95" s="48" t="s">
        <v>330</v>
      </c>
      <c r="L95" s="48" t="s">
        <v>330</v>
      </c>
      <c r="M95" s="48">
        <v>1.18</v>
      </c>
      <c r="N95" s="48" t="s">
        <v>330</v>
      </c>
      <c r="O95" s="48" t="s">
        <v>330</v>
      </c>
      <c r="P95" s="48">
        <v>1.27</v>
      </c>
      <c r="Q95" s="48" t="s">
        <v>330</v>
      </c>
      <c r="R95" s="48" t="s">
        <v>330</v>
      </c>
      <c r="S95" s="48" t="s">
        <v>330</v>
      </c>
      <c r="T95" s="48" t="s">
        <v>330</v>
      </c>
      <c r="U95" s="48" t="s">
        <v>330</v>
      </c>
      <c r="V95" s="48" t="s">
        <v>330</v>
      </c>
      <c r="W95" s="49" t="s">
        <v>330</v>
      </c>
      <c r="X95" s="48">
        <v>0.63</v>
      </c>
      <c r="Y95" s="48" t="s">
        <v>330</v>
      </c>
      <c r="Z95" s="48" t="s">
        <v>330</v>
      </c>
      <c r="AA95" s="48" t="s">
        <v>330</v>
      </c>
      <c r="AB95" s="48" t="s">
        <v>330</v>
      </c>
      <c r="AC95" s="48">
        <v>1.1200000000000001</v>
      </c>
      <c r="AD95" s="48" t="s">
        <v>330</v>
      </c>
      <c r="AE95" s="48" t="s">
        <v>330</v>
      </c>
      <c r="AF95" s="48" t="s">
        <v>330</v>
      </c>
      <c r="AG95" s="48" t="s">
        <v>330</v>
      </c>
      <c r="AH95" s="48" t="s">
        <v>330</v>
      </c>
      <c r="AI95" s="48" t="s">
        <v>330</v>
      </c>
      <c r="AJ95" s="48" t="s">
        <v>330</v>
      </c>
      <c r="AK95" s="48" t="s">
        <v>330</v>
      </c>
      <c r="AL95" s="48" t="s">
        <v>330</v>
      </c>
      <c r="AM95" s="48" t="s">
        <v>330</v>
      </c>
      <c r="AN95" s="48" t="s">
        <v>330</v>
      </c>
      <c r="AO95" s="48" t="s">
        <v>330</v>
      </c>
      <c r="AP95" s="48" t="s">
        <v>330</v>
      </c>
      <c r="AQ95" s="48" t="s">
        <v>330</v>
      </c>
      <c r="AR95" s="48" t="s">
        <v>330</v>
      </c>
      <c r="AS95" s="48" t="s">
        <v>330</v>
      </c>
      <c r="AT95" s="48" t="s">
        <v>330</v>
      </c>
      <c r="AU95" s="48" t="s">
        <v>330</v>
      </c>
      <c r="AV95" s="49" t="s">
        <v>330</v>
      </c>
    </row>
    <row r="96" spans="2:48" x14ac:dyDescent="0.25">
      <c r="B96" s="155">
        <v>41883</v>
      </c>
      <c r="C96" s="47">
        <v>0.66666666666666696</v>
      </c>
      <c r="D96" s="48" t="s">
        <v>330</v>
      </c>
      <c r="E96" s="48" t="s">
        <v>330</v>
      </c>
      <c r="F96" s="48">
        <v>0.78333333333333399</v>
      </c>
      <c r="G96" s="48" t="s">
        <v>330</v>
      </c>
      <c r="H96" s="48" t="s">
        <v>330</v>
      </c>
      <c r="I96" s="48">
        <v>1.0249999999999999</v>
      </c>
      <c r="J96" s="48" t="s">
        <v>330</v>
      </c>
      <c r="K96" s="48" t="s">
        <v>330</v>
      </c>
      <c r="L96" s="48">
        <v>1.175</v>
      </c>
      <c r="M96" s="48" t="s">
        <v>330</v>
      </c>
      <c r="N96" s="48" t="s">
        <v>330</v>
      </c>
      <c r="O96" s="48">
        <v>1.24166666666667</v>
      </c>
      <c r="P96" s="48" t="s">
        <v>330</v>
      </c>
      <c r="Q96" s="48" t="s">
        <v>330</v>
      </c>
      <c r="R96" s="48" t="s">
        <v>330</v>
      </c>
      <c r="S96" s="48" t="s">
        <v>330</v>
      </c>
      <c r="T96" s="48" t="s">
        <v>330</v>
      </c>
      <c r="U96" s="48" t="s">
        <v>330</v>
      </c>
      <c r="V96" s="48" t="s">
        <v>330</v>
      </c>
      <c r="W96" s="49" t="s">
        <v>330</v>
      </c>
      <c r="X96" s="48">
        <v>0.56842105263157905</v>
      </c>
      <c r="Y96" s="48" t="s">
        <v>330</v>
      </c>
      <c r="Z96" s="48" t="s">
        <v>330</v>
      </c>
      <c r="AA96" s="48" t="s">
        <v>330</v>
      </c>
      <c r="AB96" s="48">
        <v>1.0473684210526299</v>
      </c>
      <c r="AC96" s="48" t="s">
        <v>330</v>
      </c>
      <c r="AD96" s="48" t="s">
        <v>330</v>
      </c>
      <c r="AE96" s="48" t="s">
        <v>330</v>
      </c>
      <c r="AF96" s="48" t="s">
        <v>330</v>
      </c>
      <c r="AG96" s="48" t="s">
        <v>330</v>
      </c>
      <c r="AH96" s="48" t="s">
        <v>330</v>
      </c>
      <c r="AI96" s="48" t="s">
        <v>330</v>
      </c>
      <c r="AJ96" s="48" t="s">
        <v>330</v>
      </c>
      <c r="AK96" s="48" t="s">
        <v>330</v>
      </c>
      <c r="AL96" s="48" t="s">
        <v>330</v>
      </c>
      <c r="AM96" s="48" t="s">
        <v>330</v>
      </c>
      <c r="AN96" s="48" t="s">
        <v>330</v>
      </c>
      <c r="AO96" s="48" t="s">
        <v>330</v>
      </c>
      <c r="AP96" s="48" t="s">
        <v>330</v>
      </c>
      <c r="AQ96" s="48" t="s">
        <v>330</v>
      </c>
      <c r="AR96" s="48" t="s">
        <v>330</v>
      </c>
      <c r="AS96" s="48" t="s">
        <v>330</v>
      </c>
      <c r="AT96" s="48" t="s">
        <v>330</v>
      </c>
      <c r="AU96" s="48" t="s">
        <v>330</v>
      </c>
      <c r="AV96" s="49" t="s">
        <v>330</v>
      </c>
    </row>
    <row r="97" spans="2:48" x14ac:dyDescent="0.25">
      <c r="B97" s="155">
        <v>41913</v>
      </c>
      <c r="C97" s="47" t="s">
        <v>330</v>
      </c>
      <c r="D97" s="48" t="s">
        <v>330</v>
      </c>
      <c r="E97" s="48">
        <v>0.7</v>
      </c>
      <c r="F97" s="48" t="s">
        <v>330</v>
      </c>
      <c r="G97" s="48" t="s">
        <v>330</v>
      </c>
      <c r="H97" s="48">
        <v>0.91538461538461502</v>
      </c>
      <c r="I97" s="48" t="s">
        <v>330</v>
      </c>
      <c r="J97" s="48" t="s">
        <v>330</v>
      </c>
      <c r="K97" s="48">
        <v>1.1153846153846201</v>
      </c>
      <c r="L97" s="48" t="s">
        <v>330</v>
      </c>
      <c r="M97" s="48" t="s">
        <v>330</v>
      </c>
      <c r="N97" s="48">
        <v>1.2538461538461501</v>
      </c>
      <c r="O97" s="48" t="s">
        <v>330</v>
      </c>
      <c r="P97" s="48" t="s">
        <v>330</v>
      </c>
      <c r="Q97" s="48" t="s">
        <v>330</v>
      </c>
      <c r="R97" s="48" t="s">
        <v>330</v>
      </c>
      <c r="S97" s="48" t="s">
        <v>330</v>
      </c>
      <c r="T97" s="48" t="s">
        <v>330</v>
      </c>
      <c r="U97" s="48" t="s">
        <v>330</v>
      </c>
      <c r="V97" s="48" t="s">
        <v>330</v>
      </c>
      <c r="W97" s="49" t="s">
        <v>330</v>
      </c>
      <c r="X97" s="48">
        <v>0.52500000000000002</v>
      </c>
      <c r="Y97" s="48" t="s">
        <v>330</v>
      </c>
      <c r="Z97" s="48" t="s">
        <v>330</v>
      </c>
      <c r="AA97" s="48">
        <v>0.98</v>
      </c>
      <c r="AB97" s="48" t="s">
        <v>330</v>
      </c>
      <c r="AC97" s="48" t="s">
        <v>330</v>
      </c>
      <c r="AD97" s="48" t="s">
        <v>330</v>
      </c>
      <c r="AE97" s="48" t="s">
        <v>330</v>
      </c>
      <c r="AF97" s="48" t="s">
        <v>330</v>
      </c>
      <c r="AG97" s="48" t="s">
        <v>330</v>
      </c>
      <c r="AH97" s="48" t="s">
        <v>330</v>
      </c>
      <c r="AI97" s="48" t="s">
        <v>330</v>
      </c>
      <c r="AJ97" s="48" t="s">
        <v>330</v>
      </c>
      <c r="AK97" s="48">
        <v>1.32222222222222</v>
      </c>
      <c r="AL97" s="48" t="s">
        <v>330</v>
      </c>
      <c r="AM97" s="48" t="s">
        <v>330</v>
      </c>
      <c r="AN97" s="48" t="s">
        <v>330</v>
      </c>
      <c r="AO97" s="48">
        <v>1.6428571428571399</v>
      </c>
      <c r="AP97" s="48" t="s">
        <v>330</v>
      </c>
      <c r="AQ97" s="48" t="s">
        <v>330</v>
      </c>
      <c r="AR97" s="48" t="s">
        <v>330</v>
      </c>
      <c r="AS97" s="48">
        <v>1.77142857142857</v>
      </c>
      <c r="AT97" s="48" t="s">
        <v>330</v>
      </c>
      <c r="AU97" s="48" t="s">
        <v>330</v>
      </c>
      <c r="AV97" s="49" t="s">
        <v>330</v>
      </c>
    </row>
    <row r="98" spans="2:48" x14ac:dyDescent="0.25">
      <c r="B98" s="155">
        <v>41944</v>
      </c>
      <c r="C98" s="47" t="s">
        <v>330</v>
      </c>
      <c r="D98" s="48">
        <v>0.57499999999999996</v>
      </c>
      <c r="E98" s="48" t="s">
        <v>330</v>
      </c>
      <c r="F98" s="48" t="s">
        <v>330</v>
      </c>
      <c r="G98" s="48">
        <v>0.75</v>
      </c>
      <c r="H98" s="48" t="s">
        <v>330</v>
      </c>
      <c r="I98" s="48" t="s">
        <v>330</v>
      </c>
      <c r="J98" s="48">
        <v>0.91666666666666696</v>
      </c>
      <c r="K98" s="48" t="s">
        <v>330</v>
      </c>
      <c r="L98" s="48" t="s">
        <v>330</v>
      </c>
      <c r="M98" s="48">
        <v>1.1583333333333301</v>
      </c>
      <c r="N98" s="48" t="s">
        <v>330</v>
      </c>
      <c r="O98" s="48" t="s">
        <v>330</v>
      </c>
      <c r="P98" s="48" t="s">
        <v>330</v>
      </c>
      <c r="Q98" s="48" t="s">
        <v>330</v>
      </c>
      <c r="R98" s="48" t="s">
        <v>330</v>
      </c>
      <c r="S98" s="48" t="s">
        <v>330</v>
      </c>
      <c r="T98" s="48" t="s">
        <v>330</v>
      </c>
      <c r="U98" s="48" t="s">
        <v>330</v>
      </c>
      <c r="V98" s="48" t="s">
        <v>330</v>
      </c>
      <c r="W98" s="49" t="s">
        <v>330</v>
      </c>
      <c r="X98" s="48">
        <v>0.49473684210526298</v>
      </c>
      <c r="Y98" s="48" t="s">
        <v>330</v>
      </c>
      <c r="Z98" s="48">
        <v>0.85263157894736796</v>
      </c>
      <c r="AA98" s="48" t="s">
        <v>330</v>
      </c>
      <c r="AB98" s="48" t="s">
        <v>330</v>
      </c>
      <c r="AC98" s="48" t="s">
        <v>330</v>
      </c>
      <c r="AD98" s="48" t="s">
        <v>330</v>
      </c>
      <c r="AE98" s="48" t="s">
        <v>330</v>
      </c>
      <c r="AF98" s="48" t="s">
        <v>330</v>
      </c>
      <c r="AG98" s="48" t="s">
        <v>330</v>
      </c>
      <c r="AH98" s="48" t="s">
        <v>330</v>
      </c>
      <c r="AI98" s="48" t="s">
        <v>330</v>
      </c>
      <c r="AJ98" s="48" t="s">
        <v>330</v>
      </c>
      <c r="AK98" s="48" t="s">
        <v>330</v>
      </c>
      <c r="AL98" s="48" t="s">
        <v>330</v>
      </c>
      <c r="AM98" s="48" t="s">
        <v>330</v>
      </c>
      <c r="AN98" s="48" t="s">
        <v>330</v>
      </c>
      <c r="AO98" s="48" t="s">
        <v>330</v>
      </c>
      <c r="AP98" s="48" t="s">
        <v>330</v>
      </c>
      <c r="AQ98" s="48" t="s">
        <v>330</v>
      </c>
      <c r="AR98" s="48" t="s">
        <v>330</v>
      </c>
      <c r="AS98" s="48" t="s">
        <v>330</v>
      </c>
      <c r="AT98" s="48" t="s">
        <v>330</v>
      </c>
      <c r="AU98" s="48" t="s">
        <v>330</v>
      </c>
      <c r="AV98" s="49" t="s">
        <v>330</v>
      </c>
    </row>
    <row r="99" spans="2:48" x14ac:dyDescent="0.25">
      <c r="B99" s="155">
        <v>41974</v>
      </c>
      <c r="C99" s="47">
        <v>0.27</v>
      </c>
      <c r="D99" s="48" t="s">
        <v>330</v>
      </c>
      <c r="E99" s="48" t="s">
        <v>330</v>
      </c>
      <c r="F99" s="48">
        <v>0.44</v>
      </c>
      <c r="G99" s="48" t="s">
        <v>330</v>
      </c>
      <c r="H99" s="48" t="s">
        <v>330</v>
      </c>
      <c r="I99" s="48">
        <v>0.61</v>
      </c>
      <c r="J99" s="48" t="s">
        <v>330</v>
      </c>
      <c r="K99" s="48" t="s">
        <v>330</v>
      </c>
      <c r="L99" s="48">
        <v>0.99</v>
      </c>
      <c r="M99" s="48" t="s">
        <v>330</v>
      </c>
      <c r="N99" s="48" t="s">
        <v>330</v>
      </c>
      <c r="O99" s="48" t="s">
        <v>330</v>
      </c>
      <c r="P99" s="48" t="s">
        <v>330</v>
      </c>
      <c r="Q99" s="48" t="s">
        <v>330</v>
      </c>
      <c r="R99" s="48" t="s">
        <v>330</v>
      </c>
      <c r="S99" s="48" t="s">
        <v>330</v>
      </c>
      <c r="T99" s="48" t="s">
        <v>330</v>
      </c>
      <c r="U99" s="48" t="s">
        <v>330</v>
      </c>
      <c r="V99" s="48" t="s">
        <v>330</v>
      </c>
      <c r="W99" s="49" t="s">
        <v>330</v>
      </c>
      <c r="X99" s="48">
        <v>0.46315789473684199</v>
      </c>
      <c r="Y99" s="48">
        <v>0.61578947368421</v>
      </c>
      <c r="Z99" s="48" t="s">
        <v>330</v>
      </c>
      <c r="AA99" s="48" t="s">
        <v>330</v>
      </c>
      <c r="AB99" s="48" t="s">
        <v>330</v>
      </c>
      <c r="AC99" s="48" t="s">
        <v>330</v>
      </c>
      <c r="AD99" s="48" t="s">
        <v>330</v>
      </c>
      <c r="AE99" s="48" t="s">
        <v>330</v>
      </c>
      <c r="AF99" s="48" t="s">
        <v>330</v>
      </c>
      <c r="AG99" s="48" t="s">
        <v>330</v>
      </c>
      <c r="AH99" s="48" t="s">
        <v>330</v>
      </c>
      <c r="AI99" s="48" t="s">
        <v>330</v>
      </c>
      <c r="AJ99" s="48" t="s">
        <v>330</v>
      </c>
      <c r="AK99" s="48" t="s">
        <v>330</v>
      </c>
      <c r="AL99" s="48" t="s">
        <v>330</v>
      </c>
      <c r="AM99" s="48" t="s">
        <v>330</v>
      </c>
      <c r="AN99" s="48" t="s">
        <v>330</v>
      </c>
      <c r="AO99" s="48" t="s">
        <v>330</v>
      </c>
      <c r="AP99" s="48" t="s">
        <v>330</v>
      </c>
      <c r="AQ99" s="48" t="s">
        <v>330</v>
      </c>
      <c r="AR99" s="48" t="s">
        <v>330</v>
      </c>
      <c r="AS99" s="48" t="s">
        <v>330</v>
      </c>
      <c r="AT99" s="48" t="s">
        <v>330</v>
      </c>
      <c r="AU99" s="48" t="s">
        <v>330</v>
      </c>
      <c r="AV99" s="49" t="s">
        <v>330</v>
      </c>
    </row>
    <row r="100" spans="2:48" x14ac:dyDescent="0.25">
      <c r="B100" s="155">
        <v>42005</v>
      </c>
      <c r="C100" s="47" t="s">
        <v>330</v>
      </c>
      <c r="D100" s="48" t="s">
        <v>330</v>
      </c>
      <c r="E100" s="48">
        <v>-0.15769230769230799</v>
      </c>
      <c r="F100" s="48" t="s">
        <v>330</v>
      </c>
      <c r="G100" s="48" t="s">
        <v>330</v>
      </c>
      <c r="H100" s="48">
        <v>7.6923076923077595E-4</v>
      </c>
      <c r="I100" s="48" t="s">
        <v>330</v>
      </c>
      <c r="J100" s="48" t="s">
        <v>330</v>
      </c>
      <c r="K100" s="48">
        <v>0.46538461538461501</v>
      </c>
      <c r="L100" s="48" t="s">
        <v>330</v>
      </c>
      <c r="M100" s="48" t="s">
        <v>330</v>
      </c>
      <c r="N100" s="48">
        <v>1.0363636363636399</v>
      </c>
      <c r="O100" s="48" t="s">
        <v>330</v>
      </c>
      <c r="P100" s="48" t="s">
        <v>330</v>
      </c>
      <c r="Q100" s="48">
        <v>1.1454545454545499</v>
      </c>
      <c r="R100" s="48" t="s">
        <v>330</v>
      </c>
      <c r="S100" s="48" t="s">
        <v>330</v>
      </c>
      <c r="T100" s="48">
        <v>1.22727272727273</v>
      </c>
      <c r="U100" s="48" t="s">
        <v>330</v>
      </c>
      <c r="V100" s="48" t="s">
        <v>330</v>
      </c>
      <c r="W100" s="49">
        <v>1.3</v>
      </c>
      <c r="X100" s="48">
        <v>7.8947368421052599E-2</v>
      </c>
      <c r="Y100" s="48" t="s">
        <v>330</v>
      </c>
      <c r="Z100" s="48" t="s">
        <v>330</v>
      </c>
      <c r="AA100" s="48" t="s">
        <v>330</v>
      </c>
      <c r="AB100" s="48" t="s">
        <v>330</v>
      </c>
      <c r="AC100" s="48" t="s">
        <v>330</v>
      </c>
      <c r="AD100" s="48" t="s">
        <v>330</v>
      </c>
      <c r="AE100" s="48" t="s">
        <v>330</v>
      </c>
      <c r="AF100" s="48" t="s">
        <v>330</v>
      </c>
      <c r="AG100" s="48" t="s">
        <v>330</v>
      </c>
      <c r="AH100" s="48" t="s">
        <v>330</v>
      </c>
      <c r="AI100" s="48" t="s">
        <v>330</v>
      </c>
      <c r="AJ100" s="48">
        <v>1.2</v>
      </c>
      <c r="AK100" s="48" t="s">
        <v>330</v>
      </c>
      <c r="AL100" s="48" t="s">
        <v>330</v>
      </c>
      <c r="AM100" s="48" t="s">
        <v>330</v>
      </c>
      <c r="AN100" s="48">
        <v>1.52857142857143</v>
      </c>
      <c r="AO100" s="48" t="s">
        <v>330</v>
      </c>
      <c r="AP100" s="48" t="s">
        <v>330</v>
      </c>
      <c r="AQ100" s="48" t="s">
        <v>330</v>
      </c>
      <c r="AR100" s="48">
        <v>1.72857142857143</v>
      </c>
      <c r="AS100" s="48" t="s">
        <v>330</v>
      </c>
      <c r="AT100" s="48" t="s">
        <v>330</v>
      </c>
      <c r="AU100" s="48" t="s">
        <v>330</v>
      </c>
      <c r="AV100" s="49">
        <v>1.86666666666667</v>
      </c>
    </row>
    <row r="101" spans="2:48" x14ac:dyDescent="0.25">
      <c r="B101" s="155">
        <v>42036</v>
      </c>
      <c r="C101" s="47" t="s">
        <v>330</v>
      </c>
      <c r="D101" s="48">
        <v>-0.34749999999999998</v>
      </c>
      <c r="E101" s="48" t="s">
        <v>330</v>
      </c>
      <c r="F101" s="48" t="s">
        <v>330</v>
      </c>
      <c r="G101" s="48">
        <v>-0.18333333333333299</v>
      </c>
      <c r="H101" s="48" t="s">
        <v>330</v>
      </c>
      <c r="I101" s="48" t="s">
        <v>330</v>
      </c>
      <c r="J101" s="48">
        <v>0.31</v>
      </c>
      <c r="K101" s="48" t="s">
        <v>330</v>
      </c>
      <c r="L101" s="48" t="s">
        <v>330</v>
      </c>
      <c r="M101" s="48">
        <v>0.95</v>
      </c>
      <c r="N101" s="48" t="s">
        <v>330</v>
      </c>
      <c r="O101" s="48" t="s">
        <v>330</v>
      </c>
      <c r="P101" s="48">
        <v>1.04</v>
      </c>
      <c r="Q101" s="48" t="s">
        <v>330</v>
      </c>
      <c r="R101" s="48" t="s">
        <v>330</v>
      </c>
      <c r="S101" s="48">
        <v>1.1100000000000001</v>
      </c>
      <c r="T101" s="48" t="s">
        <v>330</v>
      </c>
      <c r="U101" s="48" t="s">
        <v>330</v>
      </c>
      <c r="V101" s="48">
        <v>1.17</v>
      </c>
      <c r="W101" s="49" t="s">
        <v>330</v>
      </c>
      <c r="X101" s="48">
        <v>-0.13684210526315799</v>
      </c>
      <c r="Y101" s="48" t="s">
        <v>330</v>
      </c>
      <c r="Z101" s="48" t="s">
        <v>330</v>
      </c>
      <c r="AA101" s="48" t="s">
        <v>330</v>
      </c>
      <c r="AB101" s="48" t="s">
        <v>330</v>
      </c>
      <c r="AC101" s="48" t="s">
        <v>330</v>
      </c>
      <c r="AD101" s="48" t="s">
        <v>330</v>
      </c>
      <c r="AE101" s="48" t="s">
        <v>330</v>
      </c>
      <c r="AF101" s="48" t="s">
        <v>330</v>
      </c>
      <c r="AG101" s="48" t="s">
        <v>330</v>
      </c>
      <c r="AH101" s="48" t="s">
        <v>330</v>
      </c>
      <c r="AI101" s="48">
        <v>1.1263157894736799</v>
      </c>
      <c r="AJ101" s="48" t="s">
        <v>330</v>
      </c>
      <c r="AK101" s="48" t="s">
        <v>330</v>
      </c>
      <c r="AL101" s="48" t="s">
        <v>330</v>
      </c>
      <c r="AM101" s="48" t="s">
        <v>330</v>
      </c>
      <c r="AN101" s="48" t="s">
        <v>330</v>
      </c>
      <c r="AO101" s="48" t="s">
        <v>330</v>
      </c>
      <c r="AP101" s="48" t="s">
        <v>330</v>
      </c>
      <c r="AQ101" s="48" t="s">
        <v>330</v>
      </c>
      <c r="AR101" s="48" t="s">
        <v>330</v>
      </c>
      <c r="AS101" s="48" t="s">
        <v>330</v>
      </c>
      <c r="AT101" s="48" t="s">
        <v>330</v>
      </c>
      <c r="AU101" s="48" t="s">
        <v>330</v>
      </c>
      <c r="AV101" s="49" t="s">
        <v>330</v>
      </c>
    </row>
    <row r="102" spans="2:48" x14ac:dyDescent="0.25">
      <c r="B102" s="155">
        <v>42064</v>
      </c>
      <c r="C102" s="47">
        <v>-0.2</v>
      </c>
      <c r="D102" s="48" t="s">
        <v>330</v>
      </c>
      <c r="E102" s="48" t="s">
        <v>330</v>
      </c>
      <c r="F102" s="48">
        <v>-3.3333333333333298E-2</v>
      </c>
      <c r="G102" s="48" t="s">
        <v>330</v>
      </c>
      <c r="H102" s="48" t="s">
        <v>330</v>
      </c>
      <c r="I102" s="48">
        <v>0.40833333333333299</v>
      </c>
      <c r="J102" s="48" t="s">
        <v>330</v>
      </c>
      <c r="K102" s="48" t="s">
        <v>330</v>
      </c>
      <c r="L102" s="48">
        <v>1.0181818181818201</v>
      </c>
      <c r="M102" s="48" t="s">
        <v>330</v>
      </c>
      <c r="N102" s="48" t="s">
        <v>330</v>
      </c>
      <c r="O102" s="48">
        <v>1.05454545454545</v>
      </c>
      <c r="P102" s="48" t="s">
        <v>330</v>
      </c>
      <c r="Q102" s="48" t="s">
        <v>330</v>
      </c>
      <c r="R102" s="48">
        <v>1.1454545454545499</v>
      </c>
      <c r="S102" s="48" t="s">
        <v>330</v>
      </c>
      <c r="T102" s="48" t="s">
        <v>330</v>
      </c>
      <c r="U102" s="48">
        <v>1.2636363636363599</v>
      </c>
      <c r="V102" s="48" t="s">
        <v>330</v>
      </c>
      <c r="W102" s="49" t="s">
        <v>330</v>
      </c>
      <c r="X102" s="48">
        <v>-4.7368421052631601E-2</v>
      </c>
      <c r="Y102" s="48" t="s">
        <v>330</v>
      </c>
      <c r="Z102" s="48" t="s">
        <v>330</v>
      </c>
      <c r="AA102" s="48" t="s">
        <v>330</v>
      </c>
      <c r="AB102" s="48" t="s">
        <v>330</v>
      </c>
      <c r="AC102" s="48" t="s">
        <v>330</v>
      </c>
      <c r="AD102" s="48" t="s">
        <v>330</v>
      </c>
      <c r="AE102" s="48" t="s">
        <v>330</v>
      </c>
      <c r="AF102" s="48" t="s">
        <v>330</v>
      </c>
      <c r="AG102" s="48" t="s">
        <v>330</v>
      </c>
      <c r="AH102" s="48">
        <v>1.1631578947368399</v>
      </c>
      <c r="AI102" s="48" t="s">
        <v>330</v>
      </c>
      <c r="AJ102" s="48" t="s">
        <v>330</v>
      </c>
      <c r="AK102" s="48" t="s">
        <v>330</v>
      </c>
      <c r="AL102" s="48" t="s">
        <v>330</v>
      </c>
      <c r="AM102" s="48" t="s">
        <v>330</v>
      </c>
      <c r="AN102" s="48" t="s">
        <v>330</v>
      </c>
      <c r="AO102" s="48" t="s">
        <v>330</v>
      </c>
      <c r="AP102" s="48" t="s">
        <v>330</v>
      </c>
      <c r="AQ102" s="48" t="s">
        <v>330</v>
      </c>
      <c r="AR102" s="48" t="s">
        <v>330</v>
      </c>
      <c r="AS102" s="48" t="s">
        <v>330</v>
      </c>
      <c r="AT102" s="48" t="s">
        <v>330</v>
      </c>
      <c r="AU102" s="48" t="s">
        <v>330</v>
      </c>
      <c r="AV102" s="49" t="s">
        <v>330</v>
      </c>
    </row>
    <row r="103" spans="2:48" x14ac:dyDescent="0.25">
      <c r="B103" s="155">
        <v>42095</v>
      </c>
      <c r="C103" s="47" t="s">
        <v>330</v>
      </c>
      <c r="D103" s="48" t="s">
        <v>330</v>
      </c>
      <c r="E103" s="48">
        <v>0.123076923076923</v>
      </c>
      <c r="F103" s="48" t="s">
        <v>330</v>
      </c>
      <c r="G103" s="48" t="s">
        <v>330</v>
      </c>
      <c r="H103" s="48">
        <v>0.58461538461538498</v>
      </c>
      <c r="I103" s="48" t="s">
        <v>330</v>
      </c>
      <c r="J103" s="48" t="s">
        <v>330</v>
      </c>
      <c r="K103" s="48">
        <v>1.075</v>
      </c>
      <c r="L103" s="48" t="s">
        <v>330</v>
      </c>
      <c r="M103" s="48" t="s">
        <v>330</v>
      </c>
      <c r="N103" s="48">
        <v>1.125</v>
      </c>
      <c r="O103" s="48" t="s">
        <v>330</v>
      </c>
      <c r="P103" s="48" t="s">
        <v>330</v>
      </c>
      <c r="Q103" s="48">
        <v>1.22727272727273</v>
      </c>
      <c r="R103" s="48" t="s">
        <v>330</v>
      </c>
      <c r="S103" s="48" t="s">
        <v>330</v>
      </c>
      <c r="T103" s="48">
        <v>1.3181818181818199</v>
      </c>
      <c r="U103" s="48" t="s">
        <v>330</v>
      </c>
      <c r="V103" s="48" t="s">
        <v>330</v>
      </c>
      <c r="W103" s="49" t="s">
        <v>330</v>
      </c>
      <c r="X103" s="48">
        <v>4.4999999999999998E-2</v>
      </c>
      <c r="Y103" s="48" t="s">
        <v>330</v>
      </c>
      <c r="Z103" s="48" t="s">
        <v>330</v>
      </c>
      <c r="AA103" s="48" t="s">
        <v>330</v>
      </c>
      <c r="AB103" s="48" t="s">
        <v>330</v>
      </c>
      <c r="AC103" s="48" t="s">
        <v>330</v>
      </c>
      <c r="AD103" s="48" t="s">
        <v>330</v>
      </c>
      <c r="AE103" s="48" t="s">
        <v>330</v>
      </c>
      <c r="AF103" s="48" t="s">
        <v>330</v>
      </c>
      <c r="AG103" s="48">
        <v>1.19</v>
      </c>
      <c r="AH103" s="48" t="s">
        <v>330</v>
      </c>
      <c r="AI103" s="48" t="s">
        <v>330</v>
      </c>
      <c r="AJ103" s="48" t="s">
        <v>330</v>
      </c>
      <c r="AK103" s="48" t="s">
        <v>330</v>
      </c>
      <c r="AL103" s="48" t="s">
        <v>330</v>
      </c>
      <c r="AM103" s="48">
        <v>1.5874999999999999</v>
      </c>
      <c r="AN103" s="48" t="s">
        <v>330</v>
      </c>
      <c r="AO103" s="48" t="s">
        <v>330</v>
      </c>
      <c r="AP103" s="48" t="s">
        <v>330</v>
      </c>
      <c r="AQ103" s="48">
        <v>1.71428571428571</v>
      </c>
      <c r="AR103" s="48" t="s">
        <v>330</v>
      </c>
      <c r="AS103" s="48" t="s">
        <v>330</v>
      </c>
      <c r="AT103" s="48" t="s">
        <v>330</v>
      </c>
      <c r="AU103" s="48">
        <v>1.8333333333333299</v>
      </c>
      <c r="AV103" s="49" t="s">
        <v>330</v>
      </c>
    </row>
    <row r="104" spans="2:48" x14ac:dyDescent="0.25">
      <c r="B104" s="155">
        <v>42125</v>
      </c>
      <c r="C104" s="47" t="s">
        <v>330</v>
      </c>
      <c r="D104" s="48">
        <v>0.20833333333333301</v>
      </c>
      <c r="E104" s="48" t="s">
        <v>330</v>
      </c>
      <c r="F104" s="48" t="s">
        <v>330</v>
      </c>
      <c r="G104" s="48">
        <v>0.67500000000000004</v>
      </c>
      <c r="H104" s="48" t="s">
        <v>330</v>
      </c>
      <c r="I104" s="48" t="s">
        <v>330</v>
      </c>
      <c r="J104" s="48">
        <v>1.0833333333333299</v>
      </c>
      <c r="K104" s="48" t="s">
        <v>330</v>
      </c>
      <c r="L104" s="48" t="s">
        <v>330</v>
      </c>
      <c r="M104" s="48">
        <v>1.11666666666667</v>
      </c>
      <c r="N104" s="48" t="s">
        <v>330</v>
      </c>
      <c r="O104" s="48" t="s">
        <v>330</v>
      </c>
      <c r="P104" s="48">
        <v>1.17272727272727</v>
      </c>
      <c r="Q104" s="48" t="s">
        <v>330</v>
      </c>
      <c r="R104" s="48" t="s">
        <v>330</v>
      </c>
      <c r="S104" s="48">
        <v>1.24545454545455</v>
      </c>
      <c r="T104" s="48" t="s">
        <v>330</v>
      </c>
      <c r="U104" s="48" t="s">
        <v>330</v>
      </c>
      <c r="V104" s="48" t="s">
        <v>330</v>
      </c>
      <c r="W104" s="49" t="s">
        <v>330</v>
      </c>
      <c r="X104" s="48">
        <v>0.12</v>
      </c>
      <c r="Y104" s="48" t="s">
        <v>330</v>
      </c>
      <c r="Z104" s="48" t="s">
        <v>330</v>
      </c>
      <c r="AA104" s="48" t="s">
        <v>330</v>
      </c>
      <c r="AB104" s="48" t="s">
        <v>330</v>
      </c>
      <c r="AC104" s="48" t="s">
        <v>330</v>
      </c>
      <c r="AD104" s="48" t="s">
        <v>330</v>
      </c>
      <c r="AE104" s="48" t="s">
        <v>330</v>
      </c>
      <c r="AF104" s="48">
        <v>1.23</v>
      </c>
      <c r="AG104" s="48" t="s">
        <v>330</v>
      </c>
      <c r="AH104" s="48" t="s">
        <v>330</v>
      </c>
      <c r="AI104" s="48" t="s">
        <v>330</v>
      </c>
      <c r="AJ104" s="48" t="s">
        <v>330</v>
      </c>
      <c r="AK104" s="48" t="s">
        <v>330</v>
      </c>
      <c r="AL104" s="48" t="s">
        <v>330</v>
      </c>
      <c r="AM104" s="48" t="s">
        <v>330</v>
      </c>
      <c r="AN104" s="48" t="s">
        <v>330</v>
      </c>
      <c r="AO104" s="48" t="s">
        <v>330</v>
      </c>
      <c r="AP104" s="48" t="s">
        <v>330</v>
      </c>
      <c r="AQ104" s="48" t="s">
        <v>330</v>
      </c>
      <c r="AR104" s="48" t="s">
        <v>330</v>
      </c>
      <c r="AS104" s="48" t="s">
        <v>330</v>
      </c>
      <c r="AT104" s="48" t="s">
        <v>330</v>
      </c>
      <c r="AU104" s="48" t="s">
        <v>330</v>
      </c>
      <c r="AV104" s="49" t="s">
        <v>330</v>
      </c>
    </row>
    <row r="105" spans="2:48" x14ac:dyDescent="0.25">
      <c r="B105" s="155">
        <v>42156</v>
      </c>
      <c r="C105" s="47">
        <v>0.34285714285714303</v>
      </c>
      <c r="D105" s="48" t="s">
        <v>330</v>
      </c>
      <c r="E105" s="48" t="s">
        <v>330</v>
      </c>
      <c r="F105" s="48">
        <v>0.80714285714285705</v>
      </c>
      <c r="G105" s="48" t="s">
        <v>330</v>
      </c>
      <c r="H105" s="48" t="s">
        <v>330</v>
      </c>
      <c r="I105" s="48">
        <v>1.2769230769230799</v>
      </c>
      <c r="J105" s="48" t="s">
        <v>330</v>
      </c>
      <c r="K105" s="48" t="s">
        <v>330</v>
      </c>
      <c r="L105" s="48">
        <v>1.2153846153846199</v>
      </c>
      <c r="M105" s="48" t="s">
        <v>330</v>
      </c>
      <c r="N105" s="48" t="s">
        <v>330</v>
      </c>
      <c r="O105" s="48">
        <v>1.25833333333333</v>
      </c>
      <c r="P105" s="48" t="s">
        <v>330</v>
      </c>
      <c r="Q105" s="48" t="s">
        <v>330</v>
      </c>
      <c r="R105" s="48">
        <v>1.31666666666667</v>
      </c>
      <c r="S105" s="48" t="s">
        <v>330</v>
      </c>
      <c r="T105" s="48" t="s">
        <v>330</v>
      </c>
      <c r="U105" s="48" t="s">
        <v>330</v>
      </c>
      <c r="V105" s="48" t="s">
        <v>330</v>
      </c>
      <c r="W105" s="49" t="s">
        <v>330</v>
      </c>
      <c r="X105" s="48">
        <v>0.23499999999999999</v>
      </c>
      <c r="Y105" s="48" t="s">
        <v>330</v>
      </c>
      <c r="Z105" s="48" t="s">
        <v>330</v>
      </c>
      <c r="AA105" s="48" t="s">
        <v>330</v>
      </c>
      <c r="AB105" s="48" t="s">
        <v>330</v>
      </c>
      <c r="AC105" s="48" t="s">
        <v>330</v>
      </c>
      <c r="AD105" s="48" t="s">
        <v>330</v>
      </c>
      <c r="AE105" s="48">
        <v>1.28</v>
      </c>
      <c r="AF105" s="48" t="s">
        <v>330</v>
      </c>
      <c r="AG105" s="48" t="s">
        <v>330</v>
      </c>
      <c r="AH105" s="48" t="s">
        <v>330</v>
      </c>
      <c r="AI105" s="48" t="s">
        <v>330</v>
      </c>
      <c r="AJ105" s="48" t="s">
        <v>330</v>
      </c>
      <c r="AK105" s="48" t="s">
        <v>330</v>
      </c>
      <c r="AL105" s="48" t="s">
        <v>330</v>
      </c>
      <c r="AM105" s="48" t="s">
        <v>330</v>
      </c>
      <c r="AN105" s="48" t="s">
        <v>330</v>
      </c>
      <c r="AO105" s="48" t="s">
        <v>330</v>
      </c>
      <c r="AP105" s="48" t="s">
        <v>330</v>
      </c>
      <c r="AQ105" s="48" t="s">
        <v>330</v>
      </c>
      <c r="AR105" s="48" t="s">
        <v>330</v>
      </c>
      <c r="AS105" s="48" t="s">
        <v>330</v>
      </c>
      <c r="AT105" s="48" t="s">
        <v>330</v>
      </c>
      <c r="AU105" s="48" t="s">
        <v>330</v>
      </c>
      <c r="AV105" s="49" t="s">
        <v>330</v>
      </c>
    </row>
    <row r="106" spans="2:48" x14ac:dyDescent="0.25">
      <c r="B106" s="155">
        <v>42186</v>
      </c>
      <c r="C106" s="47" t="s">
        <v>330</v>
      </c>
      <c r="D106" s="48" t="s">
        <v>330</v>
      </c>
      <c r="E106" s="48">
        <v>0.80909090909090897</v>
      </c>
      <c r="F106" s="48" t="s">
        <v>330</v>
      </c>
      <c r="G106" s="48" t="s">
        <v>330</v>
      </c>
      <c r="H106" s="48">
        <v>1.30909090909091</v>
      </c>
      <c r="I106" s="48" t="s">
        <v>330</v>
      </c>
      <c r="J106" s="48" t="s">
        <v>330</v>
      </c>
      <c r="K106" s="48">
        <v>1.1454545454545499</v>
      </c>
      <c r="L106" s="48" t="s">
        <v>330</v>
      </c>
      <c r="M106" s="48" t="s">
        <v>330</v>
      </c>
      <c r="N106" s="48">
        <v>1.3444444444444399</v>
      </c>
      <c r="O106" s="48" t="s">
        <v>330</v>
      </c>
      <c r="P106" s="48" t="s">
        <v>330</v>
      </c>
      <c r="Q106" s="48">
        <v>1.4</v>
      </c>
      <c r="R106" s="48" t="s">
        <v>330</v>
      </c>
      <c r="S106" s="48" t="s">
        <v>330</v>
      </c>
      <c r="T106" s="48" t="s">
        <v>330</v>
      </c>
      <c r="U106" s="48" t="s">
        <v>330</v>
      </c>
      <c r="V106" s="48" t="s">
        <v>330</v>
      </c>
      <c r="W106" s="49" t="s">
        <v>330</v>
      </c>
      <c r="X106" s="48">
        <v>0.245</v>
      </c>
      <c r="Y106" s="48" t="s">
        <v>330</v>
      </c>
      <c r="Z106" s="48" t="s">
        <v>330</v>
      </c>
      <c r="AA106" s="48" t="s">
        <v>330</v>
      </c>
      <c r="AB106" s="48" t="s">
        <v>330</v>
      </c>
      <c r="AC106" s="48" t="s">
        <v>330</v>
      </c>
      <c r="AD106" s="48">
        <v>1.2949999999999999</v>
      </c>
      <c r="AE106" s="48" t="s">
        <v>330</v>
      </c>
      <c r="AF106" s="48" t="s">
        <v>330</v>
      </c>
      <c r="AG106" s="48" t="s">
        <v>330</v>
      </c>
      <c r="AH106" s="48" t="s">
        <v>330</v>
      </c>
      <c r="AI106" s="48" t="s">
        <v>330</v>
      </c>
      <c r="AJ106" s="48" t="s">
        <v>330</v>
      </c>
      <c r="AK106" s="48" t="s">
        <v>330</v>
      </c>
      <c r="AL106" s="48">
        <v>1.61666666666667</v>
      </c>
      <c r="AM106" s="48" t="s">
        <v>330</v>
      </c>
      <c r="AN106" s="48" t="s">
        <v>330</v>
      </c>
      <c r="AO106" s="48" t="s">
        <v>330</v>
      </c>
      <c r="AP106" s="48">
        <v>1.7333333333333301</v>
      </c>
      <c r="AQ106" s="48" t="s">
        <v>330</v>
      </c>
      <c r="AR106" s="48" t="s">
        <v>330</v>
      </c>
      <c r="AS106" s="48" t="s">
        <v>330</v>
      </c>
      <c r="AT106" s="48">
        <v>1.7833333333333301</v>
      </c>
      <c r="AU106" s="48" t="s">
        <v>330</v>
      </c>
      <c r="AV106" s="49" t="s">
        <v>330</v>
      </c>
    </row>
    <row r="107" spans="2:48" x14ac:dyDescent="0.25">
      <c r="B107" s="162">
        <v>42217</v>
      </c>
      <c r="C107" s="50" t="s">
        <v>330</v>
      </c>
      <c r="D107" s="51">
        <v>0.78181818181818197</v>
      </c>
      <c r="E107" s="51" t="s">
        <v>330</v>
      </c>
      <c r="F107" s="51" t="s">
        <v>330</v>
      </c>
      <c r="G107" s="51">
        <v>1.25454545454545</v>
      </c>
      <c r="H107" s="51" t="s">
        <v>330</v>
      </c>
      <c r="I107" s="51" t="s">
        <v>330</v>
      </c>
      <c r="J107" s="51">
        <v>1.10909090909091</v>
      </c>
      <c r="K107" s="51" t="s">
        <v>330</v>
      </c>
      <c r="L107" s="51" t="s">
        <v>330</v>
      </c>
      <c r="M107" s="51">
        <v>1.24</v>
      </c>
      <c r="N107" s="51" t="s">
        <v>330</v>
      </c>
      <c r="O107" s="51" t="s">
        <v>330</v>
      </c>
      <c r="P107" s="51">
        <v>1.35</v>
      </c>
      <c r="Q107" s="51" t="s">
        <v>330</v>
      </c>
      <c r="R107" s="51" t="s">
        <v>330</v>
      </c>
      <c r="S107" s="51" t="s">
        <v>330</v>
      </c>
      <c r="T107" s="51" t="s">
        <v>330</v>
      </c>
      <c r="U107" s="51" t="s">
        <v>330</v>
      </c>
      <c r="V107" s="51" t="s">
        <v>330</v>
      </c>
      <c r="W107" s="52" t="s">
        <v>330</v>
      </c>
      <c r="X107" s="51">
        <v>0.233333333333333</v>
      </c>
      <c r="Y107" s="51" t="s">
        <v>330</v>
      </c>
      <c r="Z107" s="51" t="s">
        <v>330</v>
      </c>
      <c r="AA107" s="51" t="s">
        <v>330</v>
      </c>
      <c r="AB107" s="51" t="s">
        <v>330</v>
      </c>
      <c r="AC107" s="51">
        <v>1.2476190476190501</v>
      </c>
      <c r="AD107" s="51" t="s">
        <v>330</v>
      </c>
      <c r="AE107" s="51" t="s">
        <v>330</v>
      </c>
      <c r="AF107" s="51" t="s">
        <v>330</v>
      </c>
      <c r="AG107" s="51" t="s">
        <v>330</v>
      </c>
      <c r="AH107" s="51" t="s">
        <v>330</v>
      </c>
      <c r="AI107" s="51" t="s">
        <v>330</v>
      </c>
      <c r="AJ107" s="51" t="s">
        <v>330</v>
      </c>
      <c r="AK107" s="51" t="s">
        <v>330</v>
      </c>
      <c r="AL107" s="51" t="s">
        <v>330</v>
      </c>
      <c r="AM107" s="51" t="s">
        <v>330</v>
      </c>
      <c r="AN107" s="51" t="s">
        <v>330</v>
      </c>
      <c r="AO107" s="51" t="s">
        <v>330</v>
      </c>
      <c r="AP107" s="51" t="s">
        <v>330</v>
      </c>
      <c r="AQ107" s="51" t="s">
        <v>330</v>
      </c>
      <c r="AR107" s="51" t="s">
        <v>330</v>
      </c>
      <c r="AS107" s="51" t="s">
        <v>330</v>
      </c>
      <c r="AT107" s="51" t="s">
        <v>330</v>
      </c>
      <c r="AU107" s="51" t="s">
        <v>330</v>
      </c>
      <c r="AV107" s="52" t="s">
        <v>330</v>
      </c>
    </row>
    <row r="108" spans="2:48" x14ac:dyDescent="0.25">
      <c r="B108" s="133"/>
      <c r="C108" s="58"/>
      <c r="D108" s="58"/>
      <c r="E108" s="58"/>
      <c r="F108" s="58"/>
      <c r="G108" s="58"/>
      <c r="H108" s="58"/>
      <c r="I108" s="5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77"/>
      <c r="AJ108" s="77"/>
    </row>
    <row r="109" spans="2:48" x14ac:dyDescent="0.25">
      <c r="B109" s="133"/>
      <c r="C109" s="58"/>
      <c r="D109" s="58"/>
      <c r="E109" s="58"/>
      <c r="F109" s="58"/>
      <c r="G109" s="58"/>
      <c r="H109" s="58"/>
      <c r="I109" s="5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77"/>
      <c r="AJ109" s="77"/>
    </row>
    <row r="110" spans="2:48" x14ac:dyDescent="0.25">
      <c r="B110" s="133"/>
      <c r="C110" s="58"/>
      <c r="D110" s="58"/>
      <c r="E110" s="58"/>
      <c r="F110" s="58"/>
      <c r="G110" s="58"/>
      <c r="H110" s="58"/>
      <c r="I110" s="5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77"/>
      <c r="AJ110" s="77"/>
    </row>
    <row r="111" spans="2:48" x14ac:dyDescent="0.25">
      <c r="B111" s="133"/>
      <c r="C111" s="58"/>
      <c r="D111" s="58"/>
      <c r="E111" s="58"/>
      <c r="F111" s="58"/>
      <c r="G111" s="58"/>
      <c r="H111" s="58"/>
      <c r="I111" s="5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77"/>
      <c r="AJ111" s="77"/>
    </row>
    <row r="112" spans="2:48" x14ac:dyDescent="0.25">
      <c r="B112" s="133"/>
      <c r="C112" s="58"/>
      <c r="D112" s="58"/>
      <c r="E112" s="58"/>
      <c r="F112" s="58"/>
      <c r="G112" s="58"/>
      <c r="H112" s="58"/>
      <c r="I112" s="5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77"/>
      <c r="AJ112" s="77"/>
    </row>
    <row r="113" spans="2:36" x14ac:dyDescent="0.25">
      <c r="B113" s="133"/>
      <c r="C113" s="58"/>
      <c r="D113" s="58"/>
      <c r="E113" s="58"/>
      <c r="F113" s="58"/>
      <c r="G113" s="58"/>
      <c r="H113" s="58"/>
      <c r="I113" s="5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77"/>
      <c r="AJ113" s="77"/>
    </row>
    <row r="114" spans="2:36" x14ac:dyDescent="0.25">
      <c r="B114" s="133"/>
      <c r="C114" s="58"/>
      <c r="D114" s="58"/>
      <c r="E114" s="58"/>
      <c r="F114" s="58"/>
      <c r="G114" s="58"/>
      <c r="H114" s="58"/>
      <c r="I114" s="5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77"/>
      <c r="AJ114" s="77"/>
    </row>
    <row r="115" spans="2:36" x14ac:dyDescent="0.25">
      <c r="B115" s="133"/>
      <c r="C115" s="58"/>
      <c r="D115" s="58"/>
      <c r="E115" s="58"/>
      <c r="F115" s="58"/>
      <c r="G115" s="58"/>
      <c r="H115" s="58"/>
      <c r="I115" s="5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77"/>
      <c r="AJ115" s="77"/>
    </row>
    <row r="116" spans="2:36" x14ac:dyDescent="0.25">
      <c r="B116" s="133"/>
      <c r="C116" s="58"/>
      <c r="D116" s="58"/>
      <c r="E116" s="58"/>
      <c r="F116" s="58"/>
      <c r="G116" s="58"/>
      <c r="H116" s="58"/>
      <c r="I116" s="5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77"/>
      <c r="AJ116" s="77"/>
    </row>
    <row r="117" spans="2:36" x14ac:dyDescent="0.25">
      <c r="B117" s="133"/>
      <c r="C117" s="58"/>
      <c r="D117" s="58"/>
      <c r="E117" s="58"/>
      <c r="F117" s="58"/>
      <c r="G117" s="58"/>
      <c r="H117" s="58"/>
      <c r="I117" s="5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77"/>
      <c r="AJ117" s="77"/>
    </row>
    <row r="118" spans="2:36" x14ac:dyDescent="0.25">
      <c r="B118" s="133"/>
      <c r="C118" s="58"/>
      <c r="D118" s="58"/>
      <c r="E118" s="58"/>
      <c r="F118" s="58"/>
      <c r="G118" s="58"/>
      <c r="H118" s="58"/>
      <c r="I118" s="5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77"/>
      <c r="AJ118" s="77"/>
    </row>
    <row r="119" spans="2:36" x14ac:dyDescent="0.25">
      <c r="B119" s="133"/>
      <c r="C119" s="58"/>
      <c r="D119" s="58"/>
      <c r="E119" s="58"/>
      <c r="F119" s="58"/>
      <c r="G119" s="58"/>
      <c r="H119" s="58"/>
      <c r="I119" s="5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77"/>
      <c r="AJ119" s="77"/>
    </row>
    <row r="120" spans="2:36" x14ac:dyDescent="0.25">
      <c r="B120" s="133"/>
      <c r="C120" s="58"/>
      <c r="D120" s="58"/>
      <c r="E120" s="58"/>
      <c r="F120" s="58"/>
      <c r="G120" s="58"/>
      <c r="H120" s="58"/>
      <c r="I120" s="5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77"/>
      <c r="AJ120" s="77"/>
    </row>
    <row r="121" spans="2:36" x14ac:dyDescent="0.25">
      <c r="B121" s="133"/>
      <c r="C121" s="58"/>
      <c r="D121" s="58"/>
      <c r="E121" s="58"/>
      <c r="F121" s="58"/>
      <c r="G121" s="58"/>
      <c r="H121" s="58"/>
      <c r="I121" s="5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77"/>
      <c r="AJ121" s="77"/>
    </row>
    <row r="122" spans="2:36" x14ac:dyDescent="0.25">
      <c r="B122" s="133"/>
      <c r="C122" s="58"/>
      <c r="D122" s="58"/>
      <c r="E122" s="58"/>
      <c r="F122" s="58"/>
      <c r="G122" s="58"/>
      <c r="H122" s="58"/>
      <c r="I122" s="5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77"/>
      <c r="AJ122" s="77"/>
    </row>
    <row r="123" spans="2:36" x14ac:dyDescent="0.25">
      <c r="B123" s="133"/>
      <c r="C123" s="58"/>
      <c r="D123" s="58"/>
      <c r="E123" s="58"/>
      <c r="F123" s="58"/>
      <c r="G123" s="58"/>
      <c r="H123" s="58"/>
      <c r="I123" s="5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77"/>
      <c r="AJ123" s="77"/>
    </row>
    <row r="124" spans="2:36" x14ac:dyDescent="0.25">
      <c r="B124" s="133"/>
      <c r="C124" s="58"/>
      <c r="D124" s="58"/>
      <c r="E124" s="58"/>
      <c r="F124" s="58"/>
      <c r="G124" s="58"/>
      <c r="H124" s="58"/>
      <c r="I124" s="5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77"/>
      <c r="AJ124" s="77"/>
    </row>
    <row r="125" spans="2:36" x14ac:dyDescent="0.25">
      <c r="B125" s="133"/>
      <c r="C125" s="58"/>
      <c r="D125" s="58"/>
      <c r="E125" s="58"/>
      <c r="F125" s="58"/>
      <c r="G125" s="58"/>
      <c r="H125" s="58"/>
      <c r="I125" s="5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77"/>
      <c r="AJ125" s="77"/>
    </row>
    <row r="126" spans="2:36" x14ac:dyDescent="0.25">
      <c r="B126" s="133"/>
      <c r="C126" s="58"/>
      <c r="D126" s="58"/>
      <c r="E126" s="58"/>
      <c r="F126" s="58"/>
      <c r="G126" s="58"/>
      <c r="H126" s="58"/>
      <c r="I126" s="5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77"/>
      <c r="AJ126" s="77"/>
    </row>
    <row r="127" spans="2:36" x14ac:dyDescent="0.25">
      <c r="B127" s="133"/>
      <c r="C127" s="58"/>
      <c r="D127" s="58"/>
      <c r="E127" s="58"/>
      <c r="F127" s="58"/>
      <c r="G127" s="58"/>
      <c r="H127" s="58"/>
      <c r="I127" s="5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77"/>
      <c r="AJ127" s="77"/>
    </row>
    <row r="128" spans="2:36" x14ac:dyDescent="0.25">
      <c r="B128" s="133"/>
      <c r="C128" s="58"/>
      <c r="D128" s="58"/>
      <c r="E128" s="58"/>
      <c r="F128" s="58"/>
      <c r="G128" s="58"/>
      <c r="H128" s="58"/>
      <c r="I128" s="5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77"/>
      <c r="AJ128" s="77"/>
    </row>
    <row r="129" spans="2:36" x14ac:dyDescent="0.25">
      <c r="B129" s="133"/>
      <c r="C129" s="58"/>
      <c r="D129" s="58"/>
      <c r="E129" s="58"/>
      <c r="F129" s="58"/>
      <c r="G129" s="58"/>
      <c r="H129" s="58"/>
      <c r="I129" s="5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77"/>
      <c r="AJ129" s="77"/>
    </row>
    <row r="130" spans="2:36" x14ac:dyDescent="0.25">
      <c r="B130" s="133"/>
      <c r="C130" s="58"/>
      <c r="D130" s="58"/>
      <c r="E130" s="58"/>
      <c r="F130" s="58"/>
      <c r="G130" s="58"/>
      <c r="H130" s="58"/>
      <c r="I130" s="5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77"/>
      <c r="AJ130" s="77"/>
    </row>
    <row r="131" spans="2:36" x14ac:dyDescent="0.25">
      <c r="B131" s="133"/>
      <c r="C131" s="58"/>
      <c r="D131" s="58"/>
      <c r="E131" s="58"/>
      <c r="F131" s="58"/>
      <c r="G131" s="58"/>
      <c r="H131" s="58"/>
      <c r="I131" s="5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77"/>
      <c r="AJ131" s="77"/>
    </row>
    <row r="132" spans="2:36" x14ac:dyDescent="0.25">
      <c r="B132" s="133"/>
      <c r="C132" s="58"/>
      <c r="D132" s="58"/>
      <c r="E132" s="58"/>
      <c r="F132" s="58"/>
      <c r="G132" s="58"/>
      <c r="H132" s="58"/>
      <c r="I132" s="5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77"/>
      <c r="AJ132" s="77"/>
    </row>
    <row r="133" spans="2:36" x14ac:dyDescent="0.25">
      <c r="B133" s="133"/>
      <c r="C133" s="58"/>
      <c r="D133" s="58"/>
      <c r="E133" s="58"/>
      <c r="F133" s="58"/>
      <c r="G133" s="58"/>
      <c r="H133" s="58"/>
      <c r="I133" s="5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77"/>
      <c r="AJ133" s="77"/>
    </row>
    <row r="134" spans="2:36" x14ac:dyDescent="0.25">
      <c r="B134" s="133"/>
      <c r="C134" s="58"/>
      <c r="D134" s="58"/>
      <c r="E134" s="58"/>
      <c r="F134" s="58"/>
      <c r="G134" s="58"/>
      <c r="H134" s="58"/>
      <c r="I134" s="5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77"/>
      <c r="AJ134" s="77"/>
    </row>
    <row r="135" spans="2:36" x14ac:dyDescent="0.25">
      <c r="B135" s="133"/>
      <c r="C135" s="58"/>
      <c r="D135" s="58"/>
      <c r="E135" s="58"/>
      <c r="F135" s="58"/>
      <c r="G135" s="58"/>
      <c r="H135" s="58"/>
      <c r="I135" s="5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77"/>
      <c r="AJ135" s="77"/>
    </row>
    <row r="136" spans="2:36" x14ac:dyDescent="0.25">
      <c r="B136" s="133"/>
      <c r="C136" s="58"/>
      <c r="D136" s="58"/>
      <c r="E136" s="58"/>
      <c r="F136" s="58"/>
      <c r="G136" s="58"/>
      <c r="H136" s="58"/>
      <c r="I136" s="5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77"/>
      <c r="AJ136" s="77"/>
    </row>
    <row r="137" spans="2:36" x14ac:dyDescent="0.25">
      <c r="B137" s="133"/>
      <c r="C137" s="58"/>
      <c r="D137" s="58"/>
      <c r="E137" s="58"/>
      <c r="F137" s="58"/>
      <c r="G137" s="58"/>
      <c r="H137" s="58"/>
      <c r="I137" s="5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77"/>
      <c r="AJ137" s="77"/>
    </row>
    <row r="138" spans="2:36" x14ac:dyDescent="0.25">
      <c r="B138" s="133"/>
      <c r="C138" s="58"/>
      <c r="D138" s="58"/>
      <c r="E138" s="58"/>
      <c r="F138" s="58"/>
      <c r="G138" s="58"/>
      <c r="H138" s="58"/>
      <c r="I138" s="5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77"/>
      <c r="AJ138" s="77"/>
    </row>
    <row r="139" spans="2:36" x14ac:dyDescent="0.25">
      <c r="B139" s="133"/>
      <c r="C139" s="58"/>
      <c r="D139" s="58"/>
      <c r="E139" s="58"/>
      <c r="F139" s="58"/>
      <c r="G139" s="58"/>
      <c r="H139" s="58"/>
      <c r="I139" s="5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77"/>
      <c r="AJ139" s="77"/>
    </row>
    <row r="140" spans="2:36" x14ac:dyDescent="0.25">
      <c r="B140" s="133"/>
      <c r="C140" s="58"/>
      <c r="D140" s="58"/>
      <c r="E140" s="58"/>
      <c r="F140" s="58"/>
      <c r="G140" s="58"/>
      <c r="H140" s="58"/>
      <c r="I140" s="5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77"/>
      <c r="AJ140" s="77"/>
    </row>
    <row r="141" spans="2:36" x14ac:dyDescent="0.25">
      <c r="B141" s="133"/>
      <c r="C141" s="58"/>
      <c r="D141" s="58"/>
      <c r="E141" s="58"/>
      <c r="F141" s="58"/>
      <c r="G141" s="58"/>
      <c r="H141" s="58"/>
      <c r="I141" s="5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77"/>
      <c r="AJ141" s="77"/>
    </row>
    <row r="142" spans="2:36" x14ac:dyDescent="0.25">
      <c r="B142" s="133"/>
      <c r="C142" s="58"/>
      <c r="D142" s="58"/>
      <c r="E142" s="58"/>
      <c r="F142" s="58"/>
      <c r="G142" s="58"/>
      <c r="H142" s="58"/>
      <c r="I142" s="5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77"/>
      <c r="AJ142" s="77"/>
    </row>
    <row r="143" spans="2:36" x14ac:dyDescent="0.25">
      <c r="B143" s="133"/>
      <c r="C143" s="58"/>
      <c r="D143" s="58"/>
      <c r="E143" s="58"/>
      <c r="F143" s="58"/>
      <c r="G143" s="58"/>
      <c r="H143" s="58"/>
      <c r="I143" s="5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77"/>
      <c r="AJ143" s="77"/>
    </row>
    <row r="144" spans="2:36" x14ac:dyDescent="0.25">
      <c r="B144" s="133"/>
      <c r="C144" s="58"/>
      <c r="D144" s="58"/>
      <c r="E144" s="58"/>
      <c r="F144" s="58"/>
      <c r="G144" s="58"/>
      <c r="H144" s="58"/>
      <c r="I144" s="5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77"/>
      <c r="AJ144" s="77"/>
    </row>
    <row r="145" spans="2:36" x14ac:dyDescent="0.25">
      <c r="B145" s="133"/>
      <c r="C145" s="58"/>
      <c r="D145" s="58"/>
      <c r="E145" s="58"/>
      <c r="F145" s="58"/>
      <c r="G145" s="58"/>
      <c r="H145" s="58"/>
      <c r="I145" s="5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77"/>
      <c r="AJ145" s="77"/>
    </row>
    <row r="146" spans="2:36" x14ac:dyDescent="0.25">
      <c r="B146" s="133"/>
      <c r="C146" s="58"/>
      <c r="D146" s="58"/>
      <c r="E146" s="58"/>
      <c r="F146" s="58"/>
      <c r="G146" s="58"/>
      <c r="H146" s="58"/>
      <c r="I146" s="5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77"/>
      <c r="AJ146" s="77"/>
    </row>
    <row r="147" spans="2:36" x14ac:dyDescent="0.25">
      <c r="B147" s="133"/>
      <c r="C147" s="58"/>
      <c r="D147" s="58"/>
      <c r="E147" s="58"/>
      <c r="F147" s="58"/>
      <c r="G147" s="58"/>
      <c r="H147" s="58"/>
      <c r="I147" s="5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77"/>
      <c r="AJ147" s="77"/>
    </row>
    <row r="148" spans="2:36" x14ac:dyDescent="0.25">
      <c r="B148" s="133"/>
      <c r="C148" s="58"/>
      <c r="D148" s="58"/>
      <c r="E148" s="58"/>
      <c r="F148" s="58"/>
      <c r="G148" s="58"/>
      <c r="H148" s="58"/>
      <c r="I148" s="5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77"/>
      <c r="AJ148" s="77"/>
    </row>
    <row r="149" spans="2:36" x14ac:dyDescent="0.25">
      <c r="B149" s="133"/>
      <c r="C149" s="58"/>
      <c r="D149" s="58"/>
      <c r="E149" s="58"/>
      <c r="F149" s="58"/>
      <c r="G149" s="58"/>
      <c r="H149" s="58"/>
      <c r="I149" s="5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77"/>
      <c r="AJ149" s="77"/>
    </row>
    <row r="150" spans="2:36" x14ac:dyDescent="0.25">
      <c r="B150" s="133"/>
      <c r="C150" s="58"/>
      <c r="D150" s="58"/>
      <c r="E150" s="58"/>
      <c r="F150" s="58"/>
      <c r="G150" s="58"/>
      <c r="H150" s="58"/>
      <c r="I150" s="5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77"/>
      <c r="AJ150" s="77"/>
    </row>
    <row r="151" spans="2:36" x14ac:dyDescent="0.25">
      <c r="B151" s="133"/>
      <c r="C151" s="58"/>
      <c r="D151" s="58"/>
      <c r="E151" s="58"/>
      <c r="F151" s="58"/>
      <c r="G151" s="58"/>
      <c r="H151" s="58"/>
      <c r="I151" s="5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77"/>
      <c r="AJ151" s="77"/>
    </row>
    <row r="152" spans="2:36" x14ac:dyDescent="0.25">
      <c r="B152" s="133"/>
      <c r="C152" s="58"/>
      <c r="D152" s="58"/>
      <c r="E152" s="58"/>
      <c r="F152" s="58"/>
      <c r="G152" s="58"/>
      <c r="H152" s="58"/>
      <c r="I152" s="5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77"/>
      <c r="AJ152" s="77"/>
    </row>
    <row r="153" spans="2:36" x14ac:dyDescent="0.25">
      <c r="B153" s="133"/>
      <c r="C153" s="58"/>
      <c r="D153" s="58"/>
      <c r="E153" s="58"/>
      <c r="F153" s="58"/>
      <c r="G153" s="58"/>
      <c r="H153" s="58"/>
      <c r="I153" s="5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77"/>
      <c r="AJ153" s="77"/>
    </row>
    <row r="154" spans="2:36" x14ac:dyDescent="0.25">
      <c r="B154" s="133"/>
      <c r="C154" s="58"/>
      <c r="D154" s="58"/>
      <c r="E154" s="58"/>
      <c r="F154" s="58"/>
      <c r="G154" s="58"/>
      <c r="H154" s="58"/>
      <c r="I154" s="5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77"/>
      <c r="AJ154" s="77"/>
    </row>
    <row r="155" spans="2:36" x14ac:dyDescent="0.25">
      <c r="B155" s="133"/>
      <c r="C155" s="58"/>
      <c r="D155" s="58"/>
      <c r="E155" s="58"/>
      <c r="F155" s="58"/>
      <c r="G155" s="58"/>
      <c r="H155" s="58"/>
      <c r="I155" s="5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77"/>
      <c r="AJ155" s="77"/>
    </row>
    <row r="156" spans="2:36" x14ac:dyDescent="0.25">
      <c r="B156" s="133"/>
      <c r="C156" s="58"/>
      <c r="D156" s="58"/>
      <c r="E156" s="58"/>
      <c r="F156" s="58"/>
      <c r="G156" s="58"/>
      <c r="H156" s="58"/>
      <c r="I156" s="5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77"/>
      <c r="AJ156" s="77"/>
    </row>
    <row r="157" spans="2:36" x14ac:dyDescent="0.25">
      <c r="B157" s="133"/>
      <c r="C157" s="58"/>
      <c r="D157" s="58"/>
      <c r="E157" s="58"/>
      <c r="F157" s="58"/>
      <c r="G157" s="58"/>
      <c r="H157" s="58"/>
      <c r="I157" s="5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77"/>
      <c r="AJ157" s="77"/>
    </row>
    <row r="158" spans="2:36" x14ac:dyDescent="0.25">
      <c r="B158" s="133"/>
      <c r="C158" s="58"/>
      <c r="D158" s="58"/>
      <c r="E158" s="58"/>
      <c r="F158" s="58"/>
      <c r="G158" s="58"/>
      <c r="H158" s="58"/>
      <c r="I158" s="5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77"/>
      <c r="AJ158" s="77"/>
    </row>
    <row r="159" spans="2:36" x14ac:dyDescent="0.25">
      <c r="B159" s="133"/>
      <c r="C159" s="58"/>
      <c r="D159" s="58"/>
      <c r="E159" s="58"/>
      <c r="F159" s="58"/>
      <c r="G159" s="58"/>
      <c r="H159" s="58"/>
      <c r="I159" s="5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77"/>
      <c r="AJ159" s="77"/>
    </row>
    <row r="160" spans="2:36" x14ac:dyDescent="0.25">
      <c r="B160" s="133"/>
      <c r="C160" s="58"/>
      <c r="D160" s="58"/>
      <c r="E160" s="58"/>
      <c r="F160" s="58"/>
      <c r="G160" s="58"/>
      <c r="H160" s="58"/>
      <c r="I160" s="5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77"/>
      <c r="AJ160" s="77"/>
    </row>
    <row r="161" spans="2:36" x14ac:dyDescent="0.25">
      <c r="B161" s="133"/>
      <c r="C161" s="58"/>
      <c r="D161" s="58"/>
      <c r="E161" s="58"/>
      <c r="F161" s="58"/>
      <c r="G161" s="58"/>
      <c r="H161" s="58"/>
      <c r="I161" s="5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77"/>
      <c r="AJ161" s="77"/>
    </row>
    <row r="162" spans="2:36" x14ac:dyDescent="0.25">
      <c r="B162" s="133"/>
      <c r="C162" s="58"/>
      <c r="D162" s="58"/>
      <c r="E162" s="58"/>
      <c r="F162" s="58"/>
      <c r="G162" s="58"/>
      <c r="H162" s="58"/>
      <c r="I162" s="5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77"/>
      <c r="AJ162" s="77"/>
    </row>
    <row r="163" spans="2:36" x14ac:dyDescent="0.25">
      <c r="B163" s="133"/>
      <c r="C163" s="58"/>
      <c r="D163" s="58"/>
      <c r="E163" s="58"/>
      <c r="F163" s="58"/>
      <c r="G163" s="58"/>
      <c r="H163" s="58"/>
      <c r="I163" s="5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77"/>
      <c r="AJ163" s="77"/>
    </row>
    <row r="164" spans="2:36" x14ac:dyDescent="0.25">
      <c r="B164" s="133"/>
      <c r="C164" s="58"/>
      <c r="D164" s="58"/>
      <c r="E164" s="58"/>
      <c r="F164" s="58"/>
      <c r="G164" s="58"/>
      <c r="H164" s="58"/>
      <c r="I164" s="5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77"/>
      <c r="AJ164" s="77"/>
    </row>
    <row r="165" spans="2:36" x14ac:dyDescent="0.25">
      <c r="B165" s="133"/>
      <c r="C165" s="58"/>
      <c r="D165" s="58"/>
      <c r="E165" s="58"/>
      <c r="F165" s="58"/>
      <c r="G165" s="58"/>
      <c r="H165" s="58"/>
      <c r="I165" s="5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77"/>
      <c r="AJ165" s="77"/>
    </row>
    <row r="166" spans="2:36" x14ac:dyDescent="0.25">
      <c r="B166" s="133"/>
      <c r="C166" s="58"/>
      <c r="D166" s="58"/>
      <c r="E166" s="58"/>
      <c r="F166" s="58"/>
      <c r="G166" s="58"/>
      <c r="H166" s="58"/>
      <c r="I166" s="5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77"/>
      <c r="AJ166" s="77"/>
    </row>
    <row r="167" spans="2:36" x14ac:dyDescent="0.25">
      <c r="B167" s="133"/>
      <c r="C167" s="58"/>
      <c r="D167" s="58"/>
      <c r="E167" s="58"/>
      <c r="F167" s="58"/>
      <c r="G167" s="58"/>
      <c r="H167" s="58"/>
      <c r="I167" s="5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77"/>
      <c r="AJ167" s="77"/>
    </row>
    <row r="168" spans="2:36" x14ac:dyDescent="0.25">
      <c r="B168" s="133"/>
      <c r="C168" s="58"/>
      <c r="D168" s="58"/>
      <c r="E168" s="58"/>
      <c r="F168" s="58"/>
      <c r="G168" s="58"/>
      <c r="H168" s="58"/>
      <c r="I168" s="5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77"/>
      <c r="AJ168" s="77"/>
    </row>
    <row r="169" spans="2:36" x14ac:dyDescent="0.25">
      <c r="B169" s="133"/>
      <c r="C169" s="58"/>
      <c r="D169" s="58"/>
      <c r="E169" s="58"/>
      <c r="F169" s="58"/>
      <c r="G169" s="58"/>
      <c r="H169" s="58"/>
      <c r="I169" s="5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77"/>
      <c r="AJ169" s="77"/>
    </row>
    <row r="170" spans="2:36" x14ac:dyDescent="0.25">
      <c r="B170" s="133"/>
      <c r="C170" s="58"/>
      <c r="D170" s="58"/>
      <c r="E170" s="58"/>
      <c r="F170" s="58"/>
      <c r="G170" s="58"/>
      <c r="H170" s="58"/>
      <c r="I170" s="5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77"/>
      <c r="AJ170" s="77"/>
    </row>
    <row r="171" spans="2:36" x14ac:dyDescent="0.25">
      <c r="B171" s="133"/>
      <c r="C171" s="58"/>
      <c r="D171" s="58"/>
      <c r="E171" s="58"/>
      <c r="F171" s="58"/>
      <c r="G171" s="58"/>
      <c r="H171" s="58"/>
      <c r="I171" s="5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77"/>
      <c r="AJ171" s="77"/>
    </row>
    <row r="172" spans="2:36" x14ac:dyDescent="0.25">
      <c r="B172" s="133"/>
      <c r="C172" s="58"/>
      <c r="D172" s="58"/>
      <c r="E172" s="58"/>
      <c r="F172" s="58"/>
      <c r="G172" s="58"/>
      <c r="H172" s="58"/>
      <c r="I172" s="5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77"/>
      <c r="AJ172" s="77"/>
    </row>
    <row r="173" spans="2:36" x14ac:dyDescent="0.25">
      <c r="B173" s="133"/>
      <c r="C173" s="58"/>
      <c r="D173" s="58"/>
      <c r="E173" s="58"/>
      <c r="F173" s="58"/>
      <c r="G173" s="58"/>
      <c r="H173" s="58"/>
      <c r="I173" s="5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77"/>
      <c r="AJ173" s="77"/>
    </row>
    <row r="174" spans="2:36" x14ac:dyDescent="0.25">
      <c r="B174" s="133"/>
      <c r="C174" s="58"/>
      <c r="D174" s="58"/>
      <c r="E174" s="58"/>
      <c r="F174" s="58"/>
      <c r="G174" s="58"/>
      <c r="H174" s="58"/>
      <c r="I174" s="5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77"/>
      <c r="AJ174" s="77"/>
    </row>
    <row r="175" spans="2:36" x14ac:dyDescent="0.25">
      <c r="B175" s="133"/>
      <c r="C175" s="58"/>
      <c r="D175" s="58"/>
      <c r="E175" s="58"/>
      <c r="F175" s="58"/>
      <c r="G175" s="58"/>
      <c r="H175" s="58"/>
      <c r="I175" s="5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77"/>
      <c r="AJ175" s="77"/>
    </row>
    <row r="176" spans="2:36" x14ac:dyDescent="0.25">
      <c r="B176" s="133"/>
      <c r="C176" s="58"/>
      <c r="D176" s="58"/>
      <c r="E176" s="58"/>
      <c r="F176" s="58"/>
      <c r="G176" s="58"/>
      <c r="H176" s="58"/>
      <c r="I176" s="5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77"/>
      <c r="AJ176" s="77"/>
    </row>
    <row r="177" spans="2:36" x14ac:dyDescent="0.25">
      <c r="B177" s="133"/>
      <c r="C177" s="58"/>
      <c r="D177" s="58"/>
      <c r="E177" s="58"/>
      <c r="F177" s="58"/>
      <c r="G177" s="58"/>
      <c r="H177" s="58"/>
      <c r="I177" s="5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77"/>
      <c r="AJ177" s="77"/>
    </row>
    <row r="178" spans="2:36" x14ac:dyDescent="0.25">
      <c r="B178" s="133"/>
      <c r="C178" s="58"/>
      <c r="D178" s="58"/>
      <c r="E178" s="58"/>
      <c r="F178" s="58"/>
      <c r="G178" s="58"/>
      <c r="H178" s="58"/>
      <c r="I178" s="5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77"/>
      <c r="AJ178" s="77"/>
    </row>
    <row r="179" spans="2:36" x14ac:dyDescent="0.25">
      <c r="B179" s="133"/>
      <c r="C179" s="58"/>
      <c r="D179" s="58"/>
      <c r="E179" s="58"/>
      <c r="F179" s="58"/>
      <c r="G179" s="58"/>
      <c r="H179" s="58"/>
      <c r="I179" s="5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77"/>
      <c r="AJ179" s="77"/>
    </row>
    <row r="180" spans="2:36" x14ac:dyDescent="0.25">
      <c r="B180" s="133"/>
      <c r="C180" s="58"/>
      <c r="D180" s="58"/>
      <c r="E180" s="58"/>
      <c r="F180" s="58"/>
      <c r="G180" s="58"/>
      <c r="H180" s="58"/>
      <c r="I180" s="5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77"/>
      <c r="AJ180" s="77"/>
    </row>
    <row r="181" spans="2:36" x14ac:dyDescent="0.25">
      <c r="B181" s="133"/>
      <c r="C181" s="58"/>
      <c r="D181" s="58"/>
      <c r="E181" s="58"/>
      <c r="F181" s="58"/>
      <c r="G181" s="58"/>
      <c r="H181" s="58"/>
      <c r="I181" s="5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77"/>
      <c r="AJ181" s="77"/>
    </row>
    <row r="182" spans="2:36" x14ac:dyDescent="0.25">
      <c r="B182" s="133"/>
      <c r="C182" s="58"/>
      <c r="D182" s="58"/>
      <c r="E182" s="58"/>
      <c r="F182" s="58"/>
      <c r="G182" s="58"/>
      <c r="H182" s="58"/>
      <c r="I182" s="5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77"/>
      <c r="AJ182" s="77"/>
    </row>
    <row r="183" spans="2:36" x14ac:dyDescent="0.25">
      <c r="B183" s="133"/>
      <c r="C183" s="58"/>
      <c r="D183" s="58"/>
      <c r="E183" s="58"/>
      <c r="F183" s="58"/>
      <c r="G183" s="58"/>
      <c r="H183" s="58"/>
      <c r="I183" s="5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  <c r="AI183" s="77"/>
      <c r="AJ183" s="77"/>
    </row>
    <row r="184" spans="2:36" x14ac:dyDescent="0.25">
      <c r="B184" s="133"/>
      <c r="C184" s="58"/>
      <c r="D184" s="58"/>
      <c r="E184" s="58"/>
      <c r="F184" s="58"/>
      <c r="G184" s="58"/>
      <c r="H184" s="58"/>
      <c r="I184" s="5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I184" s="77"/>
      <c r="AJ184" s="77"/>
    </row>
    <row r="185" spans="2:36" x14ac:dyDescent="0.25">
      <c r="B185" s="133"/>
      <c r="C185" s="58"/>
      <c r="D185" s="58"/>
      <c r="E185" s="58"/>
      <c r="F185" s="58"/>
      <c r="G185" s="58"/>
      <c r="H185" s="58"/>
      <c r="I185" s="5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I185" s="77"/>
      <c r="AJ185" s="77"/>
    </row>
    <row r="186" spans="2:36" x14ac:dyDescent="0.25">
      <c r="B186" s="133"/>
      <c r="C186" s="58"/>
      <c r="D186" s="58"/>
      <c r="E186" s="58"/>
      <c r="F186" s="58"/>
      <c r="G186" s="58"/>
      <c r="H186" s="58"/>
      <c r="I186" s="5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77"/>
      <c r="AJ186" s="77"/>
    </row>
    <row r="187" spans="2:36" x14ac:dyDescent="0.25">
      <c r="B187" s="133"/>
      <c r="C187" s="58"/>
      <c r="D187" s="58"/>
      <c r="E187" s="58"/>
      <c r="F187" s="58"/>
      <c r="G187" s="58"/>
      <c r="H187" s="58"/>
      <c r="I187" s="5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I187" s="77"/>
      <c r="AJ187" s="77"/>
    </row>
    <row r="188" spans="2:36" x14ac:dyDescent="0.25">
      <c r="B188" s="133"/>
      <c r="C188" s="58"/>
      <c r="D188" s="58"/>
      <c r="E188" s="58"/>
      <c r="F188" s="58"/>
      <c r="G188" s="58"/>
      <c r="H188" s="58"/>
      <c r="I188" s="5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I188" s="77"/>
      <c r="AJ188" s="77"/>
    </row>
    <row r="189" spans="2:36" x14ac:dyDescent="0.25">
      <c r="B189" s="133"/>
      <c r="C189" s="58"/>
      <c r="D189" s="58"/>
      <c r="E189" s="58"/>
      <c r="F189" s="58"/>
      <c r="G189" s="58"/>
      <c r="H189" s="58"/>
      <c r="I189" s="5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  <c r="AI189" s="77"/>
      <c r="AJ189" s="77"/>
    </row>
    <row r="190" spans="2:36" x14ac:dyDescent="0.25">
      <c r="B190" s="133"/>
      <c r="C190" s="58"/>
      <c r="D190" s="58"/>
      <c r="E190" s="58"/>
      <c r="F190" s="58"/>
      <c r="G190" s="58"/>
      <c r="H190" s="58"/>
      <c r="I190" s="5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  <c r="AI190" s="77"/>
      <c r="AJ190" s="77"/>
    </row>
    <row r="191" spans="2:36" x14ac:dyDescent="0.25">
      <c r="B191" s="133"/>
      <c r="C191" s="58"/>
      <c r="D191" s="58"/>
      <c r="E191" s="58"/>
      <c r="F191" s="58"/>
      <c r="G191" s="58"/>
      <c r="H191" s="58"/>
      <c r="I191" s="5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  <c r="AI191" s="77"/>
      <c r="AJ191" s="77"/>
    </row>
    <row r="192" spans="2:36" x14ac:dyDescent="0.25">
      <c r="B192" s="133"/>
      <c r="C192" s="58"/>
      <c r="D192" s="58"/>
      <c r="E192" s="58"/>
      <c r="F192" s="58"/>
      <c r="G192" s="58"/>
      <c r="H192" s="58"/>
      <c r="I192" s="5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  <c r="AI192" s="77"/>
      <c r="AJ192" s="77"/>
    </row>
    <row r="193" spans="2:36" x14ac:dyDescent="0.25">
      <c r="B193" s="133"/>
      <c r="C193" s="58"/>
      <c r="D193" s="58"/>
      <c r="E193" s="58"/>
      <c r="F193" s="58"/>
      <c r="G193" s="58"/>
      <c r="H193" s="58"/>
      <c r="I193" s="5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77"/>
      <c r="AJ193" s="77"/>
    </row>
    <row r="194" spans="2:36" x14ac:dyDescent="0.25">
      <c r="B194" s="133"/>
      <c r="C194" s="58"/>
      <c r="D194" s="58"/>
      <c r="E194" s="58"/>
      <c r="F194" s="58"/>
      <c r="G194" s="58"/>
      <c r="H194" s="58"/>
      <c r="I194" s="5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77"/>
      <c r="AJ194" s="77"/>
    </row>
    <row r="195" spans="2:36" x14ac:dyDescent="0.25">
      <c r="B195" s="133"/>
      <c r="C195" s="58"/>
      <c r="D195" s="58"/>
      <c r="E195" s="58"/>
      <c r="F195" s="58"/>
      <c r="G195" s="58"/>
      <c r="H195" s="58"/>
      <c r="I195" s="5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  <c r="AF195" s="48"/>
      <c r="AG195" s="48"/>
      <c r="AH195" s="48"/>
      <c r="AI195" s="77"/>
      <c r="AJ195" s="77"/>
    </row>
    <row r="196" spans="2:36" x14ac:dyDescent="0.25">
      <c r="B196" s="133"/>
      <c r="C196" s="58"/>
      <c r="D196" s="58"/>
      <c r="E196" s="58"/>
      <c r="F196" s="58"/>
      <c r="G196" s="58"/>
      <c r="H196" s="58"/>
      <c r="I196" s="5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  <c r="AF196" s="48"/>
      <c r="AG196" s="48"/>
      <c r="AH196" s="48"/>
      <c r="AI196" s="77"/>
      <c r="AJ196" s="77"/>
    </row>
    <row r="197" spans="2:36" x14ac:dyDescent="0.25">
      <c r="B197" s="133"/>
      <c r="C197" s="58"/>
      <c r="D197" s="58"/>
      <c r="E197" s="58"/>
      <c r="F197" s="58"/>
      <c r="G197" s="58"/>
      <c r="H197" s="58"/>
      <c r="I197" s="5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I197" s="77"/>
      <c r="AJ197" s="77"/>
    </row>
    <row r="198" spans="2:36" x14ac:dyDescent="0.25">
      <c r="B198" s="133"/>
      <c r="C198" s="58"/>
      <c r="D198" s="58"/>
      <c r="E198" s="58"/>
      <c r="F198" s="58"/>
      <c r="G198" s="58"/>
      <c r="H198" s="58"/>
      <c r="I198" s="5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  <c r="AI198" s="77"/>
      <c r="AJ198" s="77"/>
    </row>
    <row r="199" spans="2:36" x14ac:dyDescent="0.25">
      <c r="B199" s="133"/>
      <c r="C199" s="58"/>
      <c r="D199" s="58"/>
      <c r="E199" s="58"/>
      <c r="F199" s="58"/>
      <c r="G199" s="58"/>
      <c r="H199" s="58"/>
      <c r="I199" s="5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  <c r="AI199" s="77"/>
      <c r="AJ199" s="77"/>
    </row>
    <row r="200" spans="2:36" x14ac:dyDescent="0.25">
      <c r="B200" s="133"/>
      <c r="C200" s="58"/>
      <c r="D200" s="58"/>
      <c r="E200" s="58"/>
      <c r="F200" s="58"/>
      <c r="G200" s="58"/>
      <c r="H200" s="58"/>
      <c r="I200" s="5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  <c r="AI200" s="77"/>
      <c r="AJ200" s="77"/>
    </row>
    <row r="201" spans="2:36" x14ac:dyDescent="0.25">
      <c r="B201" s="133"/>
      <c r="C201" s="58"/>
      <c r="D201" s="58"/>
      <c r="E201" s="58"/>
      <c r="F201" s="58"/>
      <c r="G201" s="58"/>
      <c r="H201" s="58"/>
      <c r="I201" s="5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77"/>
      <c r="AJ201" s="77"/>
    </row>
    <row r="202" spans="2:36" x14ac:dyDescent="0.25">
      <c r="B202" s="133"/>
      <c r="C202" s="58"/>
      <c r="D202" s="58"/>
      <c r="E202" s="58"/>
      <c r="F202" s="58"/>
      <c r="G202" s="58"/>
      <c r="H202" s="58"/>
      <c r="I202" s="5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  <c r="AF202" s="48"/>
      <c r="AG202" s="48"/>
      <c r="AH202" s="48"/>
      <c r="AI202" s="77"/>
      <c r="AJ202" s="77"/>
    </row>
    <row r="203" spans="2:36" x14ac:dyDescent="0.25">
      <c r="B203" s="133"/>
      <c r="C203" s="58"/>
      <c r="D203" s="58"/>
      <c r="E203" s="58"/>
      <c r="F203" s="58"/>
      <c r="G203" s="58"/>
      <c r="H203" s="58"/>
      <c r="I203" s="5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  <c r="AH203" s="48"/>
      <c r="AI203" s="77"/>
      <c r="AJ203" s="77"/>
    </row>
    <row r="204" spans="2:36" x14ac:dyDescent="0.25">
      <c r="B204" s="133"/>
      <c r="C204" s="58"/>
      <c r="D204" s="58"/>
      <c r="E204" s="58"/>
      <c r="F204" s="58"/>
      <c r="G204" s="58"/>
      <c r="H204" s="58"/>
      <c r="I204" s="5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  <c r="AI204" s="77"/>
      <c r="AJ204" s="77"/>
    </row>
    <row r="205" spans="2:36" x14ac:dyDescent="0.25">
      <c r="B205" s="133"/>
      <c r="C205" s="58"/>
      <c r="D205" s="58"/>
      <c r="E205" s="58"/>
      <c r="F205" s="58"/>
      <c r="G205" s="58"/>
      <c r="H205" s="58"/>
      <c r="I205" s="5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  <c r="AF205" s="48"/>
      <c r="AG205" s="48"/>
      <c r="AH205" s="48"/>
      <c r="AI205" s="77"/>
      <c r="AJ205" s="77"/>
    </row>
    <row r="206" spans="2:36" x14ac:dyDescent="0.25">
      <c r="B206" s="133"/>
      <c r="C206" s="58"/>
      <c r="D206" s="58"/>
      <c r="E206" s="58"/>
      <c r="F206" s="58"/>
      <c r="G206" s="58"/>
      <c r="H206" s="58"/>
      <c r="I206" s="5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  <c r="AF206" s="48"/>
      <c r="AG206" s="48"/>
      <c r="AH206" s="48"/>
      <c r="AI206" s="77"/>
      <c r="AJ206" s="77"/>
    </row>
    <row r="207" spans="2:36" x14ac:dyDescent="0.25">
      <c r="B207" s="133"/>
      <c r="C207" s="58"/>
      <c r="D207" s="58"/>
      <c r="E207" s="58"/>
      <c r="F207" s="58"/>
      <c r="G207" s="58"/>
      <c r="H207" s="58"/>
      <c r="I207" s="5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77"/>
      <c r="AJ207" s="77"/>
    </row>
    <row r="208" spans="2:36" x14ac:dyDescent="0.25">
      <c r="B208" s="133"/>
      <c r="C208" s="58"/>
      <c r="D208" s="58"/>
      <c r="E208" s="58"/>
      <c r="F208" s="58"/>
      <c r="G208" s="58"/>
      <c r="H208" s="58"/>
      <c r="I208" s="5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  <c r="AI208" s="77"/>
      <c r="AJ208" s="77"/>
    </row>
    <row r="209" spans="2:36" x14ac:dyDescent="0.25">
      <c r="B209" s="133"/>
      <c r="C209" s="58"/>
      <c r="D209" s="58"/>
      <c r="E209" s="58"/>
      <c r="F209" s="58"/>
      <c r="G209" s="58"/>
      <c r="H209" s="58"/>
      <c r="I209" s="5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  <c r="AF209" s="48"/>
      <c r="AG209" s="48"/>
      <c r="AH209" s="48"/>
      <c r="AI209" s="77"/>
      <c r="AJ209" s="77"/>
    </row>
    <row r="210" spans="2:36" x14ac:dyDescent="0.25">
      <c r="B210" s="133"/>
      <c r="C210" s="58"/>
      <c r="D210" s="58"/>
      <c r="E210" s="58"/>
      <c r="F210" s="58"/>
      <c r="G210" s="58"/>
      <c r="H210" s="58"/>
      <c r="I210" s="5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  <c r="AF210" s="48"/>
      <c r="AG210" s="48"/>
      <c r="AH210" s="48"/>
      <c r="AI210" s="77"/>
      <c r="AJ210" s="77"/>
    </row>
    <row r="211" spans="2:36" x14ac:dyDescent="0.25">
      <c r="B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  <c r="AG211" s="77"/>
      <c r="AH211" s="77"/>
      <c r="AI211" s="77"/>
      <c r="AJ211" s="77"/>
    </row>
    <row r="212" spans="2:36" x14ac:dyDescent="0.25">
      <c r="B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  <c r="AG212" s="77"/>
      <c r="AH212" s="77"/>
      <c r="AI212" s="77"/>
      <c r="AJ212" s="77"/>
    </row>
    <row r="213" spans="2:36" x14ac:dyDescent="0.25">
      <c r="B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  <c r="AG213" s="77"/>
      <c r="AH213" s="77"/>
      <c r="AI213" s="77"/>
      <c r="AJ213" s="77"/>
    </row>
    <row r="214" spans="2:36" x14ac:dyDescent="0.25">
      <c r="B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  <c r="AG214" s="77"/>
      <c r="AH214" s="77"/>
      <c r="AI214" s="77"/>
      <c r="AJ214" s="77"/>
    </row>
    <row r="215" spans="2:36" x14ac:dyDescent="0.25">
      <c r="B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  <c r="AG215" s="77"/>
      <c r="AH215" s="77"/>
      <c r="AI215" s="77"/>
      <c r="AJ215" s="77"/>
    </row>
    <row r="216" spans="2:36" x14ac:dyDescent="0.25">
      <c r="B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  <c r="AG216" s="77"/>
      <c r="AH216" s="77"/>
      <c r="AI216" s="77"/>
      <c r="AJ216" s="77"/>
    </row>
    <row r="217" spans="2:36" x14ac:dyDescent="0.25">
      <c r="B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  <c r="AG217" s="77"/>
      <c r="AH217" s="77"/>
      <c r="AI217" s="77"/>
      <c r="AJ217" s="77"/>
    </row>
    <row r="218" spans="2:36" x14ac:dyDescent="0.25">
      <c r="B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  <c r="AG218" s="77"/>
      <c r="AH218" s="77"/>
      <c r="AI218" s="77"/>
      <c r="AJ218" s="77"/>
    </row>
    <row r="219" spans="2:36" x14ac:dyDescent="0.25">
      <c r="B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  <c r="AE219" s="77"/>
      <c r="AF219" s="77"/>
      <c r="AG219" s="77"/>
      <c r="AH219" s="77"/>
      <c r="AI219" s="77"/>
      <c r="AJ219" s="77"/>
    </row>
    <row r="220" spans="2:36" x14ac:dyDescent="0.25">
      <c r="B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  <c r="AE220" s="77"/>
      <c r="AF220" s="77"/>
      <c r="AG220" s="77"/>
      <c r="AH220" s="77"/>
      <c r="AI220" s="77"/>
      <c r="AJ220" s="77"/>
    </row>
    <row r="221" spans="2:36" x14ac:dyDescent="0.25">
      <c r="B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  <c r="AE221" s="77"/>
      <c r="AF221" s="77"/>
      <c r="AG221" s="77"/>
      <c r="AH221" s="77"/>
      <c r="AI221" s="77"/>
      <c r="AJ221" s="77"/>
    </row>
    <row r="222" spans="2:36" x14ac:dyDescent="0.25">
      <c r="B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  <c r="AE222" s="77"/>
      <c r="AF222" s="77"/>
      <c r="AG222" s="77"/>
      <c r="AH222" s="77"/>
      <c r="AI222" s="77"/>
      <c r="AJ222" s="77"/>
    </row>
    <row r="223" spans="2:36" x14ac:dyDescent="0.25">
      <c r="B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  <c r="AE223" s="77"/>
      <c r="AF223" s="77"/>
      <c r="AG223" s="77"/>
      <c r="AH223" s="77"/>
      <c r="AI223" s="77"/>
      <c r="AJ223" s="77"/>
    </row>
    <row r="224" spans="2:36" x14ac:dyDescent="0.25">
      <c r="B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  <c r="AE224" s="77"/>
      <c r="AF224" s="77"/>
      <c r="AG224" s="77"/>
      <c r="AH224" s="77"/>
      <c r="AI224" s="77"/>
      <c r="AJ224" s="77"/>
    </row>
    <row r="225" spans="2:36" x14ac:dyDescent="0.25">
      <c r="B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  <c r="AE225" s="77"/>
      <c r="AF225" s="77"/>
      <c r="AG225" s="77"/>
      <c r="AH225" s="77"/>
      <c r="AI225" s="77"/>
      <c r="AJ225" s="77"/>
    </row>
    <row r="226" spans="2:36" x14ac:dyDescent="0.25">
      <c r="B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  <c r="AE226" s="77"/>
      <c r="AF226" s="77"/>
      <c r="AG226" s="77"/>
      <c r="AH226" s="77"/>
      <c r="AI226" s="77"/>
      <c r="AJ226" s="77"/>
    </row>
    <row r="227" spans="2:36" x14ac:dyDescent="0.25">
      <c r="B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  <c r="AE227" s="77"/>
      <c r="AF227" s="77"/>
      <c r="AG227" s="77"/>
      <c r="AH227" s="77"/>
      <c r="AI227" s="77"/>
      <c r="AJ227" s="77"/>
    </row>
    <row r="228" spans="2:36" x14ac:dyDescent="0.25">
      <c r="B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  <c r="AG228" s="77"/>
      <c r="AH228" s="77"/>
      <c r="AI228" s="77"/>
      <c r="AJ228" s="77"/>
    </row>
    <row r="229" spans="2:36" x14ac:dyDescent="0.25">
      <c r="B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  <c r="AG229" s="77"/>
      <c r="AH229" s="77"/>
      <c r="AI229" s="77"/>
      <c r="AJ229" s="77"/>
    </row>
    <row r="230" spans="2:36" x14ac:dyDescent="0.25">
      <c r="B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  <c r="AG230" s="77"/>
      <c r="AH230" s="77"/>
      <c r="AI230" s="77"/>
      <c r="AJ230" s="77"/>
    </row>
    <row r="231" spans="2:36" x14ac:dyDescent="0.25">
      <c r="B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  <c r="AG231" s="77"/>
      <c r="AH231" s="77"/>
      <c r="AI231" s="77"/>
      <c r="AJ231" s="77"/>
    </row>
    <row r="232" spans="2:36" x14ac:dyDescent="0.25">
      <c r="B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  <c r="AE232" s="77"/>
      <c r="AF232" s="77"/>
      <c r="AG232" s="77"/>
      <c r="AH232" s="77"/>
      <c r="AI232" s="77"/>
      <c r="AJ232" s="77"/>
    </row>
    <row r="233" spans="2:36" x14ac:dyDescent="0.25">
      <c r="B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  <c r="AE233" s="77"/>
      <c r="AF233" s="77"/>
      <c r="AG233" s="77"/>
      <c r="AH233" s="77"/>
      <c r="AI233" s="77"/>
      <c r="AJ233" s="77"/>
    </row>
    <row r="234" spans="2:36" x14ac:dyDescent="0.25">
      <c r="B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  <c r="AG234" s="77"/>
      <c r="AH234" s="77"/>
      <c r="AI234" s="77"/>
      <c r="AJ234" s="77"/>
    </row>
    <row r="235" spans="2:36" x14ac:dyDescent="0.25">
      <c r="B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  <c r="AG235" s="77"/>
      <c r="AH235" s="77"/>
      <c r="AI235" s="77"/>
      <c r="AJ235" s="77"/>
    </row>
    <row r="236" spans="2:36" x14ac:dyDescent="0.25">
      <c r="B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  <c r="AA236" s="77"/>
      <c r="AB236" s="77"/>
      <c r="AC236" s="77"/>
      <c r="AD236" s="77"/>
      <c r="AE236" s="77"/>
      <c r="AF236" s="77"/>
      <c r="AG236" s="77"/>
      <c r="AH236" s="77"/>
      <c r="AI236" s="77"/>
      <c r="AJ236" s="77"/>
    </row>
    <row r="237" spans="2:36" x14ac:dyDescent="0.25">
      <c r="B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  <c r="AA237" s="77"/>
      <c r="AB237" s="77"/>
      <c r="AC237" s="77"/>
      <c r="AD237" s="77"/>
      <c r="AE237" s="77"/>
      <c r="AF237" s="77"/>
      <c r="AG237" s="77"/>
      <c r="AH237" s="77"/>
      <c r="AI237" s="77"/>
      <c r="AJ237" s="77"/>
    </row>
    <row r="238" spans="2:36" x14ac:dyDescent="0.25">
      <c r="B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  <c r="AA238" s="77"/>
      <c r="AB238" s="77"/>
      <c r="AC238" s="77"/>
      <c r="AD238" s="77"/>
      <c r="AE238" s="77"/>
      <c r="AF238" s="77"/>
      <c r="AG238" s="77"/>
      <c r="AH238" s="77"/>
      <c r="AI238" s="77"/>
      <c r="AJ238" s="77"/>
    </row>
    <row r="239" spans="2:36" x14ac:dyDescent="0.25">
      <c r="B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  <c r="AA239" s="77"/>
      <c r="AB239" s="77"/>
      <c r="AC239" s="77"/>
      <c r="AD239" s="77"/>
      <c r="AE239" s="77"/>
      <c r="AF239" s="77"/>
      <c r="AG239" s="77"/>
      <c r="AH239" s="77"/>
      <c r="AI239" s="77"/>
      <c r="AJ239" s="77"/>
    </row>
    <row r="240" spans="2:36" x14ac:dyDescent="0.25">
      <c r="B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  <c r="AA240" s="77"/>
      <c r="AB240" s="77"/>
      <c r="AC240" s="77"/>
      <c r="AD240" s="77"/>
      <c r="AE240" s="77"/>
      <c r="AF240" s="77"/>
      <c r="AG240" s="77"/>
      <c r="AH240" s="77"/>
      <c r="AI240" s="77"/>
      <c r="AJ240" s="77"/>
    </row>
    <row r="241" spans="2:36" x14ac:dyDescent="0.25">
      <c r="B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  <c r="AA241" s="77"/>
      <c r="AB241" s="77"/>
      <c r="AC241" s="77"/>
      <c r="AD241" s="77"/>
      <c r="AE241" s="77"/>
      <c r="AF241" s="77"/>
      <c r="AG241" s="77"/>
      <c r="AH241" s="77"/>
      <c r="AI241" s="77"/>
      <c r="AJ241" s="77"/>
    </row>
    <row r="242" spans="2:36" x14ac:dyDescent="0.25">
      <c r="B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  <c r="AA242" s="77"/>
      <c r="AB242" s="77"/>
      <c r="AC242" s="77"/>
      <c r="AD242" s="77"/>
      <c r="AE242" s="77"/>
      <c r="AF242" s="77"/>
      <c r="AG242" s="77"/>
      <c r="AH242" s="77"/>
      <c r="AI242" s="77"/>
      <c r="AJ242" s="77"/>
    </row>
    <row r="243" spans="2:36" x14ac:dyDescent="0.25">
      <c r="B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  <c r="AA243" s="77"/>
      <c r="AB243" s="77"/>
      <c r="AC243" s="77"/>
      <c r="AD243" s="77"/>
      <c r="AE243" s="77"/>
      <c r="AF243" s="77"/>
      <c r="AG243" s="77"/>
      <c r="AH243" s="77"/>
      <c r="AI243" s="77"/>
      <c r="AJ243" s="77"/>
    </row>
    <row r="244" spans="2:36" x14ac:dyDescent="0.25">
      <c r="B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  <c r="AA244" s="77"/>
      <c r="AB244" s="77"/>
      <c r="AC244" s="77"/>
      <c r="AD244" s="77"/>
      <c r="AE244" s="77"/>
      <c r="AF244" s="77"/>
      <c r="AG244" s="77"/>
      <c r="AH244" s="77"/>
      <c r="AI244" s="77"/>
      <c r="AJ244" s="77"/>
    </row>
    <row r="245" spans="2:36" x14ac:dyDescent="0.25">
      <c r="B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  <c r="AA245" s="77"/>
      <c r="AB245" s="77"/>
      <c r="AC245" s="77"/>
      <c r="AD245" s="77"/>
      <c r="AE245" s="77"/>
      <c r="AF245" s="77"/>
      <c r="AG245" s="77"/>
      <c r="AH245" s="77"/>
      <c r="AI245" s="77"/>
      <c r="AJ245" s="77"/>
    </row>
    <row r="246" spans="2:36" x14ac:dyDescent="0.25">
      <c r="B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  <c r="AA246" s="77"/>
      <c r="AB246" s="77"/>
      <c r="AC246" s="77"/>
      <c r="AD246" s="77"/>
      <c r="AE246" s="77"/>
      <c r="AF246" s="77"/>
      <c r="AG246" s="77"/>
      <c r="AH246" s="77"/>
      <c r="AI246" s="77"/>
      <c r="AJ246" s="77"/>
    </row>
    <row r="247" spans="2:36" x14ac:dyDescent="0.25">
      <c r="B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  <c r="AA247" s="77"/>
      <c r="AB247" s="77"/>
      <c r="AC247" s="77"/>
      <c r="AD247" s="77"/>
      <c r="AE247" s="77"/>
      <c r="AF247" s="77"/>
      <c r="AG247" s="77"/>
      <c r="AH247" s="77"/>
      <c r="AI247" s="77"/>
      <c r="AJ247" s="77"/>
    </row>
    <row r="248" spans="2:36" x14ac:dyDescent="0.25">
      <c r="B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  <c r="AA248" s="77"/>
      <c r="AB248" s="77"/>
      <c r="AC248" s="77"/>
      <c r="AD248" s="77"/>
      <c r="AE248" s="77"/>
      <c r="AF248" s="77"/>
      <c r="AG248" s="77"/>
      <c r="AH248" s="77"/>
      <c r="AI248" s="77"/>
      <c r="AJ248" s="77"/>
    </row>
    <row r="249" spans="2:36" x14ac:dyDescent="0.25">
      <c r="B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  <c r="AA249" s="77"/>
      <c r="AB249" s="77"/>
      <c r="AC249" s="77"/>
      <c r="AD249" s="77"/>
      <c r="AE249" s="77"/>
      <c r="AF249" s="77"/>
      <c r="AG249" s="77"/>
      <c r="AH249" s="77"/>
      <c r="AI249" s="77"/>
      <c r="AJ249" s="77"/>
    </row>
  </sheetData>
  <mergeCells count="2">
    <mergeCell ref="C2:W2"/>
    <mergeCell ref="X2:A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Consensus annual</vt:lpstr>
      <vt:lpstr>annual Consensus</vt:lpstr>
      <vt:lpstr>quarters Consensus</vt:lpstr>
      <vt:lpstr>5y averages Consensus</vt:lpstr>
      <vt:lpstr>per month Consensus</vt:lpstr>
      <vt:lpstr>Results Consensus</vt:lpstr>
      <vt:lpstr>Data SPF</vt:lpstr>
      <vt:lpstr>Per month SPF</vt:lpstr>
      <vt:lpstr>Results SPF</vt:lpstr>
      <vt:lpstr>Barometer annual</vt:lpstr>
      <vt:lpstr>Per month Barometer</vt:lpstr>
      <vt:lpstr>Quarters Barometer</vt:lpstr>
      <vt:lpstr>Results Barometer</vt:lpstr>
    </vt:vector>
  </TitlesOfParts>
  <Company>Banco de Portugal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Garcia</dc:creator>
  <cp:lastModifiedBy>Maria Pedroso</cp:lastModifiedBy>
  <dcterms:created xsi:type="dcterms:W3CDTF">2015-09-14T09:46:27Z</dcterms:created>
  <dcterms:modified xsi:type="dcterms:W3CDTF">2015-09-17T15:26:41Z</dcterms:modified>
</cp:coreProperties>
</file>